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LitBros\project\"/>
    </mc:Choice>
  </mc:AlternateContent>
  <xr:revisionPtr revIDLastSave="0" documentId="13_ncr:1_{58C3878C-68A7-4523-B0A9-D01485E13BBC}" xr6:coauthVersionLast="47" xr6:coauthVersionMax="47" xr10:uidLastSave="{00000000-0000-0000-0000-000000000000}"/>
  <bookViews>
    <workbookView xWindow="-110" yWindow="-110" windowWidth="21820" windowHeight="13900" tabRatio="868" activeTab="11" xr2:uid="{A6CA30F7-6758-41C6-8248-AEF1008CE43A}"/>
  </bookViews>
  <sheets>
    <sheet name="Employee" sheetId="4" r:id="rId1"/>
    <sheet name="Dashbord2" sheetId="13" r:id="rId2"/>
    <sheet name="Menu" sheetId="5" r:id="rId3"/>
    <sheet name="Sales" sheetId="1" r:id="rId4"/>
    <sheet name="Dashbord" sheetId="8" r:id="rId5"/>
    <sheet name="Dashbord3" sheetId="19" r:id="rId6"/>
    <sheet name="Sheet7" sheetId="14" state="hidden" r:id="rId7"/>
    <sheet name="Sheet3" sheetId="16" state="hidden" r:id="rId8"/>
    <sheet name="Sheet9" sheetId="18" state="hidden" r:id="rId9"/>
    <sheet name="Sheet11" sheetId="20" state="hidden" r:id="rId10"/>
    <sheet name="Sheet14" sheetId="25" r:id="rId11"/>
    <sheet name="Delivery" sheetId="6" r:id="rId12"/>
    <sheet name="Delivery Execetive" sheetId="15" r:id="rId13"/>
    <sheet name="Sheet6" sheetId="12" state="hidden" r:id="rId14"/>
    <sheet name="Sheet1" sheetId="7" state="hidden" r:id="rId15"/>
    <sheet name="Sheet4" sheetId="9" state="hidden" r:id="rId16"/>
    <sheet name="Sheet2" sheetId="2" state="hidden" r:id="rId17"/>
  </sheets>
  <definedNames>
    <definedName name="Slicer_Employee_Name">#N/A</definedName>
    <definedName name="Slicer_Item_Menu">#N/A</definedName>
  </definedNames>
  <calcPr calcId="191029" calcMode="manual"/>
  <pivotCaches>
    <pivotCache cacheId="0" r:id="rId18"/>
    <pivotCache cacheId="1" r:id="rId19"/>
    <pivotCache cacheId="2"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15" l="1"/>
  <c r="A4" i="15"/>
  <c r="A5" i="15"/>
  <c r="A6" i="15"/>
  <c r="A7" i="15"/>
  <c r="A8" i="15"/>
  <c r="A9" i="15"/>
  <c r="A10" i="15"/>
  <c r="A11" i="15"/>
  <c r="A12" i="15"/>
  <c r="A13" i="15"/>
  <c r="A14" i="15"/>
  <c r="A15" i="15"/>
  <c r="A16" i="15"/>
  <c r="A17" i="15"/>
  <c r="A18" i="15"/>
  <c r="A19" i="15"/>
  <c r="A20" i="15"/>
  <c r="A21" i="15"/>
  <c r="L3" i="6"/>
  <c r="L4" i="6"/>
  <c r="P4" i="6" s="1"/>
  <c r="L5" i="6"/>
  <c r="P5" i="6" s="1"/>
  <c r="L6" i="6"/>
  <c r="P6" i="6" s="1"/>
  <c r="L7" i="6"/>
  <c r="L8" i="6"/>
  <c r="P8" i="6" s="1"/>
  <c r="L9" i="6"/>
  <c r="P9" i="6" s="1"/>
  <c r="L10" i="6"/>
  <c r="P10" i="6" s="1"/>
  <c r="L11" i="6"/>
  <c r="L12" i="6"/>
  <c r="P12" i="6" s="1"/>
  <c r="L13" i="6"/>
  <c r="P13" i="6" s="1"/>
  <c r="L14" i="6"/>
  <c r="P14" i="6" s="1"/>
  <c r="L15" i="6"/>
  <c r="L16" i="6"/>
  <c r="P16" i="6" s="1"/>
  <c r="L17" i="6"/>
  <c r="P17" i="6" s="1"/>
  <c r="L18" i="6"/>
  <c r="P18" i="6" s="1"/>
  <c r="L19" i="6"/>
  <c r="L20" i="6"/>
  <c r="P20" i="6" s="1"/>
  <c r="L21" i="6"/>
  <c r="P21" i="6" s="1"/>
  <c r="L22" i="6"/>
  <c r="P22" i="6" s="1"/>
  <c r="L23" i="6"/>
  <c r="L24" i="6"/>
  <c r="P24" i="6" s="1"/>
  <c r="L25" i="6"/>
  <c r="P25" i="6" s="1"/>
  <c r="L26" i="6"/>
  <c r="P26" i="6" s="1"/>
  <c r="L27" i="6"/>
  <c r="L28" i="6"/>
  <c r="P28" i="6" s="1"/>
  <c r="L29" i="6"/>
  <c r="P29" i="6" s="1"/>
  <c r="L30" i="6"/>
  <c r="P30" i="6" s="1"/>
  <c r="L31" i="6"/>
  <c r="L32" i="6"/>
  <c r="P32" i="6" s="1"/>
  <c r="L33" i="6"/>
  <c r="P33" i="6" s="1"/>
  <c r="L34" i="6"/>
  <c r="P34" i="6" s="1"/>
  <c r="L35" i="6"/>
  <c r="L36" i="6"/>
  <c r="P36" i="6" s="1"/>
  <c r="L37" i="6"/>
  <c r="P37" i="6" s="1"/>
  <c r="L38" i="6"/>
  <c r="P38" i="6" s="1"/>
  <c r="L39" i="6"/>
  <c r="L40" i="6"/>
  <c r="L41" i="6"/>
  <c r="P41" i="6" s="1"/>
  <c r="L42" i="6"/>
  <c r="P42" i="6" s="1"/>
  <c r="L43" i="6"/>
  <c r="L44" i="6"/>
  <c r="P44" i="6" s="1"/>
  <c r="L45" i="6"/>
  <c r="P45" i="6" s="1"/>
  <c r="L46" i="6"/>
  <c r="P46" i="6" s="1"/>
  <c r="L47" i="6"/>
  <c r="L48" i="6"/>
  <c r="P48" i="6" s="1"/>
  <c r="L49" i="6"/>
  <c r="P49" i="6" s="1"/>
  <c r="L50" i="6"/>
  <c r="P50" i="6" s="1"/>
  <c r="L51" i="6"/>
  <c r="L52" i="6"/>
  <c r="P52" i="6" s="1"/>
  <c r="L53" i="6"/>
  <c r="P53" i="6" s="1"/>
  <c r="L54" i="6"/>
  <c r="P54" i="6" s="1"/>
  <c r="L55" i="6"/>
  <c r="L56" i="6"/>
  <c r="L57" i="6"/>
  <c r="P57" i="6" s="1"/>
  <c r="L58" i="6"/>
  <c r="P58" i="6" s="1"/>
  <c r="L59" i="6"/>
  <c r="L60" i="6"/>
  <c r="P60" i="6" s="1"/>
  <c r="L61" i="6"/>
  <c r="P61" i="6" s="1"/>
  <c r="L62" i="6"/>
  <c r="P62" i="6" s="1"/>
  <c r="L63" i="6"/>
  <c r="L64" i="6"/>
  <c r="P64" i="6" s="1"/>
  <c r="L65" i="6"/>
  <c r="P65" i="6" s="1"/>
  <c r="L66" i="6"/>
  <c r="P66" i="6" s="1"/>
  <c r="L67" i="6"/>
  <c r="L68" i="6"/>
  <c r="P68" i="6" s="1"/>
  <c r="L69" i="6"/>
  <c r="P69" i="6" s="1"/>
  <c r="L70" i="6"/>
  <c r="P70" i="6" s="1"/>
  <c r="L71" i="6"/>
  <c r="L72" i="6"/>
  <c r="P72" i="6" s="1"/>
  <c r="L73" i="6"/>
  <c r="P73" i="6" s="1"/>
  <c r="L74" i="6"/>
  <c r="P74" i="6" s="1"/>
  <c r="L75" i="6"/>
  <c r="L76" i="6"/>
  <c r="P76" i="6" s="1"/>
  <c r="L77" i="6"/>
  <c r="P77" i="6" s="1"/>
  <c r="L78" i="6"/>
  <c r="P78" i="6" s="1"/>
  <c r="L79" i="6"/>
  <c r="L80" i="6"/>
  <c r="P80" i="6" s="1"/>
  <c r="L81" i="6"/>
  <c r="P81" i="6" s="1"/>
  <c r="L82" i="6"/>
  <c r="P82" i="6" s="1"/>
  <c r="L83" i="6"/>
  <c r="L2" i="6"/>
  <c r="P2" i="6" s="1"/>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2" i="6"/>
  <c r="E3" i="15"/>
  <c r="E4" i="15"/>
  <c r="E5" i="15"/>
  <c r="E6" i="15"/>
  <c r="E7" i="15"/>
  <c r="E8" i="15"/>
  <c r="E9" i="15"/>
  <c r="E10" i="15"/>
  <c r="E11" i="15"/>
  <c r="E12" i="15"/>
  <c r="E13" i="15"/>
  <c r="E14" i="15"/>
  <c r="E15" i="15"/>
  <c r="E16" i="15"/>
  <c r="E17" i="15"/>
  <c r="E18" i="15"/>
  <c r="E19" i="15"/>
  <c r="E20" i="15"/>
  <c r="E21" i="15"/>
  <c r="E2" i="15"/>
  <c r="A2" i="15"/>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2" i="6"/>
  <c r="A2" i="5"/>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2" i="6"/>
  <c r="P3" i="6"/>
  <c r="P7" i="6"/>
  <c r="P11" i="6"/>
  <c r="P15" i="6"/>
  <c r="P19" i="6"/>
  <c r="P23" i="6"/>
  <c r="P27" i="6"/>
  <c r="P31" i="6"/>
  <c r="P35" i="6"/>
  <c r="P39" i="6"/>
  <c r="P40" i="6"/>
  <c r="P43" i="6"/>
  <c r="P47" i="6"/>
  <c r="P51" i="6"/>
  <c r="P55" i="6"/>
  <c r="P56" i="6"/>
  <c r="P59" i="6"/>
  <c r="P63" i="6"/>
  <c r="P67" i="6"/>
  <c r="P71" i="6"/>
  <c r="P75" i="6"/>
  <c r="P79" i="6"/>
  <c r="P83"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2"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2" i="6"/>
  <c r="A101" i="5"/>
  <c r="C101" i="5" s="1"/>
  <c r="A100" i="5"/>
  <c r="C100" i="5" s="1"/>
  <c r="A99" i="5"/>
  <c r="C99" i="5" s="1"/>
  <c r="A98" i="5"/>
  <c r="B98" i="5" s="1"/>
  <c r="A97" i="5"/>
  <c r="C97" i="5" s="1"/>
  <c r="A96" i="5"/>
  <c r="C96" i="5" s="1"/>
  <c r="A95" i="5"/>
  <c r="C95" i="5" s="1"/>
  <c r="A94" i="5"/>
  <c r="B94" i="5" s="1"/>
  <c r="A93" i="5"/>
  <c r="C93" i="5" s="1"/>
  <c r="A92" i="5"/>
  <c r="C92" i="5" s="1"/>
  <c r="A91" i="5"/>
  <c r="C91" i="5" s="1"/>
  <c r="A90" i="5"/>
  <c r="B90" i="5" s="1"/>
  <c r="A89" i="5"/>
  <c r="C89" i="5" s="1"/>
  <c r="A88" i="5"/>
  <c r="C88" i="5" s="1"/>
  <c r="A87" i="5"/>
  <c r="C87" i="5" s="1"/>
  <c r="A86" i="5"/>
  <c r="B86" i="5" s="1"/>
  <c r="A85" i="5"/>
  <c r="C85" i="5" s="1"/>
  <c r="A84" i="5"/>
  <c r="C84" i="5" s="1"/>
  <c r="A83" i="5"/>
  <c r="C83" i="5" s="1"/>
  <c r="A82" i="5"/>
  <c r="B82" i="5" s="1"/>
  <c r="A81" i="5"/>
  <c r="C81" i="5" s="1"/>
  <c r="A80" i="5"/>
  <c r="C80" i="5" s="1"/>
  <c r="A79" i="5"/>
  <c r="C79" i="5" s="1"/>
  <c r="A78" i="5"/>
  <c r="B78" i="5" s="1"/>
  <c r="A77" i="5"/>
  <c r="C77" i="5" s="1"/>
  <c r="A76" i="5"/>
  <c r="C76" i="5" s="1"/>
  <c r="A75" i="5"/>
  <c r="C75" i="5" s="1"/>
  <c r="A74" i="5"/>
  <c r="B74" i="5" s="1"/>
  <c r="A73" i="5"/>
  <c r="C73" i="5" s="1"/>
  <c r="A72" i="5"/>
  <c r="C72" i="5" s="1"/>
  <c r="A71" i="5"/>
  <c r="C71" i="5" s="1"/>
  <c r="A70" i="5"/>
  <c r="B70" i="5" s="1"/>
  <c r="A69" i="5"/>
  <c r="C69" i="5" s="1"/>
  <c r="A68" i="5"/>
  <c r="C68" i="5" s="1"/>
  <c r="A67" i="5"/>
  <c r="C67" i="5" s="1"/>
  <c r="A66" i="5"/>
  <c r="B66" i="5" s="1"/>
  <c r="A65" i="5"/>
  <c r="C65" i="5" s="1"/>
  <c r="A64" i="5"/>
  <c r="C64" i="5" s="1"/>
  <c r="A63" i="5"/>
  <c r="C63" i="5" s="1"/>
  <c r="A62" i="5"/>
  <c r="B62" i="5" s="1"/>
  <c r="A61" i="5"/>
  <c r="C61" i="5" s="1"/>
  <c r="A60" i="5"/>
  <c r="C60" i="5" s="1"/>
  <c r="A59" i="5"/>
  <c r="C59" i="5" s="1"/>
  <c r="A58" i="5"/>
  <c r="B58" i="5" s="1"/>
  <c r="A57" i="5"/>
  <c r="C57" i="5" s="1"/>
  <c r="A56" i="5"/>
  <c r="C56" i="5" s="1"/>
  <c r="A55" i="5"/>
  <c r="C55" i="5" s="1"/>
  <c r="A54" i="5"/>
  <c r="B54" i="5" s="1"/>
  <c r="A53" i="5"/>
  <c r="C53" i="5" s="1"/>
  <c r="A52" i="5"/>
  <c r="C52" i="5" s="1"/>
  <c r="A51" i="5"/>
  <c r="C51" i="5" s="1"/>
  <c r="A50" i="5"/>
  <c r="B50" i="5" s="1"/>
  <c r="A49" i="5"/>
  <c r="C49" i="5" s="1"/>
  <c r="A48" i="5"/>
  <c r="C48" i="5" s="1"/>
  <c r="A47" i="5"/>
  <c r="C47" i="5" s="1"/>
  <c r="A46" i="5"/>
  <c r="B46" i="5" s="1"/>
  <c r="A45" i="5"/>
  <c r="C45" i="5" s="1"/>
  <c r="A44" i="5"/>
  <c r="C44" i="5" s="1"/>
  <c r="A43" i="5"/>
  <c r="C43" i="5" s="1"/>
  <c r="A42" i="5"/>
  <c r="B42" i="5" s="1"/>
  <c r="A41" i="5"/>
  <c r="C41" i="5" s="1"/>
  <c r="A40" i="5"/>
  <c r="C40" i="5" s="1"/>
  <c r="A39" i="5"/>
  <c r="C39" i="5" s="1"/>
  <c r="A38" i="5"/>
  <c r="B38" i="5" s="1"/>
  <c r="A37" i="5"/>
  <c r="C37" i="5" s="1"/>
  <c r="A36" i="5"/>
  <c r="C36" i="5" s="1"/>
  <c r="A35" i="5"/>
  <c r="C35" i="5" s="1"/>
  <c r="A34" i="5"/>
  <c r="B34" i="5" s="1"/>
  <c r="A33" i="5"/>
  <c r="C33" i="5" s="1"/>
  <c r="A32" i="5"/>
  <c r="C32" i="5" s="1"/>
  <c r="A31" i="5"/>
  <c r="C31" i="5" s="1"/>
  <c r="A30" i="5"/>
  <c r="B30" i="5" s="1"/>
  <c r="A29" i="5"/>
  <c r="C29" i="5" s="1"/>
  <c r="A28" i="5"/>
  <c r="C28" i="5" s="1"/>
  <c r="A27" i="5"/>
  <c r="C27" i="5" s="1"/>
  <c r="A26" i="5"/>
  <c r="B26" i="5" s="1"/>
  <c r="A25" i="5"/>
  <c r="C25" i="5" s="1"/>
  <c r="A24" i="5"/>
  <c r="C24" i="5" s="1"/>
  <c r="A23" i="5"/>
  <c r="C23" i="5" s="1"/>
  <c r="A22" i="5"/>
  <c r="B22" i="5" s="1"/>
  <c r="A21" i="5"/>
  <c r="C21" i="5" s="1"/>
  <c r="A20" i="5"/>
  <c r="C20" i="5" s="1"/>
  <c r="A19" i="5"/>
  <c r="C19" i="5" s="1"/>
  <c r="A18" i="5"/>
  <c r="B18" i="5" s="1"/>
  <c r="A17" i="5"/>
  <c r="C17" i="5" s="1"/>
  <c r="A16" i="5"/>
  <c r="C16" i="5" s="1"/>
  <c r="A15" i="5"/>
  <c r="C15" i="5" s="1"/>
  <c r="A14" i="5"/>
  <c r="B14" i="5" s="1"/>
  <c r="A13" i="5"/>
  <c r="C13" i="5" s="1"/>
  <c r="A12" i="5"/>
  <c r="C12" i="5" s="1"/>
  <c r="A11" i="5"/>
  <c r="C11" i="5" s="1"/>
  <c r="A10" i="5"/>
  <c r="B10" i="5" s="1"/>
  <c r="A9" i="5"/>
  <c r="C9" i="5" s="1"/>
  <c r="A8" i="5"/>
  <c r="C8" i="5" s="1"/>
  <c r="A7" i="5"/>
  <c r="C7" i="5" s="1"/>
  <c r="A6" i="5"/>
  <c r="B6" i="5" s="1"/>
  <c r="A5" i="5"/>
  <c r="C5" i="5" s="1"/>
  <c r="A4" i="5"/>
  <c r="C4" i="5" s="1"/>
  <c r="A3" i="5"/>
  <c r="C3" i="5" s="1"/>
  <c r="B2" i="5"/>
  <c r="B2" i="15" l="1"/>
  <c r="B18" i="15"/>
  <c r="B14" i="15"/>
  <c r="B10" i="15"/>
  <c r="B6" i="15"/>
  <c r="B21" i="15"/>
  <c r="B17" i="15"/>
  <c r="B13" i="15"/>
  <c r="B9" i="15"/>
  <c r="B5" i="15"/>
  <c r="B20" i="15"/>
  <c r="B16" i="15"/>
  <c r="B12" i="15"/>
  <c r="B8" i="15"/>
  <c r="B4" i="15"/>
  <c r="B19" i="15"/>
  <c r="B15" i="15"/>
  <c r="B11" i="15"/>
  <c r="B7" i="15"/>
  <c r="B3" i="15"/>
  <c r="O34" i="6"/>
  <c r="O66" i="6"/>
  <c r="O82" i="6"/>
  <c r="C2" i="15"/>
  <c r="O18" i="6"/>
  <c r="O50" i="6"/>
  <c r="O10" i="6"/>
  <c r="O26" i="6"/>
  <c r="O38" i="6"/>
  <c r="O54" i="6"/>
  <c r="O74" i="6"/>
  <c r="O14" i="6"/>
  <c r="O30" i="6"/>
  <c r="O42" i="6"/>
  <c r="O58" i="6"/>
  <c r="O70" i="6"/>
  <c r="O6" i="6"/>
  <c r="O22" i="6"/>
  <c r="O46" i="6"/>
  <c r="O62" i="6"/>
  <c r="O78" i="6"/>
  <c r="O5" i="6"/>
  <c r="O9" i="6"/>
  <c r="O13" i="6"/>
  <c r="O17" i="6"/>
  <c r="O21" i="6"/>
  <c r="O25" i="6"/>
  <c r="O29" i="6"/>
  <c r="O33" i="6"/>
  <c r="O37" i="6"/>
  <c r="O41" i="6"/>
  <c r="O45" i="6"/>
  <c r="O49" i="6"/>
  <c r="O53" i="6"/>
  <c r="O57" i="6"/>
  <c r="O61" i="6"/>
  <c r="O65" i="6"/>
  <c r="O69" i="6"/>
  <c r="O73" i="6"/>
  <c r="O77" i="6"/>
  <c r="O81" i="6"/>
  <c r="O2" i="6"/>
  <c r="O3" i="6"/>
  <c r="O7" i="6"/>
  <c r="O11" i="6"/>
  <c r="O15" i="6"/>
  <c r="O19" i="6"/>
  <c r="O23" i="6"/>
  <c r="O27" i="6"/>
  <c r="O31" i="6"/>
  <c r="O35" i="6"/>
  <c r="O39" i="6"/>
  <c r="O43" i="6"/>
  <c r="O47" i="6"/>
  <c r="O51" i="6"/>
  <c r="O55" i="6"/>
  <c r="O59" i="6"/>
  <c r="O63" i="6"/>
  <c r="O67" i="6"/>
  <c r="O71" i="6"/>
  <c r="O75" i="6"/>
  <c r="O79" i="6"/>
  <c r="O83" i="6"/>
  <c r="O4" i="6"/>
  <c r="O8" i="6"/>
  <c r="O12" i="6"/>
  <c r="O16" i="6"/>
  <c r="O20" i="6"/>
  <c r="O24" i="6"/>
  <c r="O28" i="6"/>
  <c r="O32" i="6"/>
  <c r="O36" i="6"/>
  <c r="O40" i="6"/>
  <c r="O44" i="6"/>
  <c r="O48" i="6"/>
  <c r="O52" i="6"/>
  <c r="O56" i="6"/>
  <c r="O60" i="6"/>
  <c r="O64" i="6"/>
  <c r="O68" i="6"/>
  <c r="O72" i="6"/>
  <c r="O76" i="6"/>
  <c r="O80" i="6"/>
  <c r="C19" i="15"/>
  <c r="C11" i="15"/>
  <c r="C3" i="15"/>
  <c r="C18" i="15"/>
  <c r="C14" i="15"/>
  <c r="C10" i="15"/>
  <c r="C6" i="15"/>
  <c r="C21" i="15"/>
  <c r="C17" i="15"/>
  <c r="C13" i="15"/>
  <c r="C9" i="15"/>
  <c r="C5" i="15"/>
  <c r="C15" i="15"/>
  <c r="C7" i="15"/>
  <c r="C20" i="15"/>
  <c r="C16" i="15"/>
  <c r="C12" i="15"/>
  <c r="C8" i="15"/>
  <c r="C4" i="15"/>
  <c r="E2" i="5"/>
  <c r="J2" i="5"/>
  <c r="E14" i="5"/>
  <c r="J14" i="5"/>
  <c r="E26" i="5"/>
  <c r="J26" i="5"/>
  <c r="E38" i="5"/>
  <c r="J38" i="5"/>
  <c r="E50" i="5"/>
  <c r="J50" i="5"/>
  <c r="E62" i="5"/>
  <c r="J62" i="5"/>
  <c r="E74" i="5"/>
  <c r="J74" i="5"/>
  <c r="E86" i="5"/>
  <c r="J86" i="5"/>
  <c r="E98" i="5"/>
  <c r="J98" i="5"/>
  <c r="E10" i="5"/>
  <c r="J10" i="5"/>
  <c r="E22" i="5"/>
  <c r="J22" i="5"/>
  <c r="E34" i="5"/>
  <c r="J34" i="5"/>
  <c r="E42" i="5"/>
  <c r="J42" i="5"/>
  <c r="E54" i="5"/>
  <c r="J54" i="5"/>
  <c r="E66" i="5"/>
  <c r="J66" i="5"/>
  <c r="E78" i="5"/>
  <c r="J78" i="5"/>
  <c r="E90" i="5"/>
  <c r="J90" i="5"/>
  <c r="E6" i="5"/>
  <c r="J6" i="5"/>
  <c r="E18" i="5"/>
  <c r="J18" i="5"/>
  <c r="E30" i="5"/>
  <c r="J30" i="5"/>
  <c r="E46" i="5"/>
  <c r="J46" i="5"/>
  <c r="E58" i="5"/>
  <c r="J58" i="5"/>
  <c r="E70" i="5"/>
  <c r="J70" i="5"/>
  <c r="E82" i="5"/>
  <c r="J82" i="5"/>
  <c r="E94" i="5"/>
  <c r="J94" i="5"/>
  <c r="M82" i="5"/>
  <c r="M22" i="5"/>
  <c r="M62" i="5"/>
  <c r="M98" i="5"/>
  <c r="M50" i="5"/>
  <c r="M94" i="5"/>
  <c r="M78" i="5"/>
  <c r="M18" i="5"/>
  <c r="M90" i="5"/>
  <c r="M74" i="5"/>
  <c r="M58" i="5"/>
  <c r="M6" i="5"/>
  <c r="M66" i="5"/>
  <c r="M46" i="5"/>
  <c r="M38" i="5"/>
  <c r="M86" i="5"/>
  <c r="M70" i="5"/>
  <c r="M54" i="5"/>
  <c r="M34" i="5"/>
  <c r="M30" i="5"/>
  <c r="M14" i="5"/>
  <c r="M42" i="5"/>
  <c r="M26" i="5"/>
  <c r="M10" i="5"/>
  <c r="H78" i="6"/>
  <c r="H66" i="6"/>
  <c r="H62" i="6"/>
  <c r="H58" i="6"/>
  <c r="H54" i="6"/>
  <c r="H46" i="6"/>
  <c r="H42" i="6"/>
  <c r="H6" i="6"/>
  <c r="H81" i="6"/>
  <c r="H73" i="6"/>
  <c r="H65" i="6"/>
  <c r="H61" i="6"/>
  <c r="H49" i="6"/>
  <c r="H45" i="6"/>
  <c r="H29" i="6"/>
  <c r="H13" i="6"/>
  <c r="H9" i="6"/>
  <c r="H80" i="6"/>
  <c r="H76" i="6"/>
  <c r="H72" i="6"/>
  <c r="H68" i="6"/>
  <c r="H64" i="6"/>
  <c r="H56" i="6"/>
  <c r="H52" i="6"/>
  <c r="H24" i="6"/>
  <c r="H20" i="6"/>
  <c r="H16" i="6"/>
  <c r="H12" i="6"/>
  <c r="H8" i="6"/>
  <c r="H79" i="6"/>
  <c r="H71" i="6"/>
  <c r="H59" i="6"/>
  <c r="H55" i="6"/>
  <c r="H51" i="6"/>
  <c r="H27" i="6"/>
  <c r="H23" i="6"/>
  <c r="H19" i="6"/>
  <c r="H15" i="6"/>
  <c r="H11" i="6"/>
  <c r="H7" i="6"/>
  <c r="M2" i="5"/>
  <c r="L2" i="5"/>
  <c r="L94" i="5"/>
  <c r="L86" i="5"/>
  <c r="L74" i="5"/>
  <c r="L54" i="5"/>
  <c r="L98" i="5"/>
  <c r="L90" i="5"/>
  <c r="L82" i="5"/>
  <c r="L78" i="5"/>
  <c r="L70" i="5"/>
  <c r="L66" i="5"/>
  <c r="L62" i="5"/>
  <c r="L58" i="5"/>
  <c r="L50" i="5"/>
  <c r="L46" i="5"/>
  <c r="L42" i="5"/>
  <c r="L38" i="5"/>
  <c r="L34" i="5"/>
  <c r="L30" i="5"/>
  <c r="L26" i="5"/>
  <c r="L22" i="5"/>
  <c r="L18" i="5"/>
  <c r="L14" i="5"/>
  <c r="L10" i="5"/>
  <c r="L6" i="5"/>
  <c r="G22" i="5"/>
  <c r="G6" i="5"/>
  <c r="H58" i="5"/>
  <c r="H42" i="5"/>
  <c r="Q42" i="5" s="1"/>
  <c r="H90" i="5"/>
  <c r="H26" i="5"/>
  <c r="G38" i="5"/>
  <c r="H74" i="5"/>
  <c r="H10" i="5"/>
  <c r="G34" i="5"/>
  <c r="G18" i="5"/>
  <c r="H2" i="5"/>
  <c r="H86" i="5"/>
  <c r="H70" i="5"/>
  <c r="H54" i="5"/>
  <c r="H38" i="5"/>
  <c r="H22" i="5"/>
  <c r="H6" i="5"/>
  <c r="G30" i="5"/>
  <c r="G14" i="5"/>
  <c r="H98" i="5"/>
  <c r="H82" i="5"/>
  <c r="H66" i="5"/>
  <c r="H50" i="5"/>
  <c r="H34" i="5"/>
  <c r="H18" i="5"/>
  <c r="F2" i="5"/>
  <c r="F98" i="5"/>
  <c r="F94" i="5"/>
  <c r="F90" i="5"/>
  <c r="F86" i="5"/>
  <c r="F82" i="5"/>
  <c r="F78" i="5"/>
  <c r="F74" i="5"/>
  <c r="F70" i="5"/>
  <c r="F66" i="5"/>
  <c r="F62" i="5"/>
  <c r="F58" i="5"/>
  <c r="F54" i="5"/>
  <c r="F50" i="5"/>
  <c r="F46" i="5"/>
  <c r="F42" i="5"/>
  <c r="F38" i="5"/>
  <c r="F34" i="5"/>
  <c r="F30" i="5"/>
  <c r="F26" i="5"/>
  <c r="F22" i="5"/>
  <c r="F18" i="5"/>
  <c r="F14" i="5"/>
  <c r="F10" i="5"/>
  <c r="F6" i="5"/>
  <c r="G2" i="5"/>
  <c r="G98" i="5"/>
  <c r="G94" i="5"/>
  <c r="G90" i="5"/>
  <c r="G86" i="5"/>
  <c r="G82" i="5"/>
  <c r="G78" i="5"/>
  <c r="G74" i="5"/>
  <c r="G70" i="5"/>
  <c r="G66" i="5"/>
  <c r="G62" i="5"/>
  <c r="G58" i="5"/>
  <c r="G54" i="5"/>
  <c r="G50" i="5"/>
  <c r="G46" i="5"/>
  <c r="G42" i="5"/>
  <c r="G26" i="5"/>
  <c r="G10" i="5"/>
  <c r="H94" i="5"/>
  <c r="H78" i="5"/>
  <c r="H62" i="5"/>
  <c r="Q62" i="5" s="1"/>
  <c r="H46" i="5"/>
  <c r="H30" i="5"/>
  <c r="H14" i="5"/>
  <c r="C66" i="5"/>
  <c r="H37" i="6" s="1"/>
  <c r="C98" i="5"/>
  <c r="H33" i="6" s="1"/>
  <c r="C50" i="5"/>
  <c r="H38" i="6" s="1"/>
  <c r="C94" i="5"/>
  <c r="H28" i="6" s="1"/>
  <c r="C34" i="5"/>
  <c r="C82" i="5"/>
  <c r="H70" i="6" s="1"/>
  <c r="C18" i="5"/>
  <c r="H57" i="6" s="1"/>
  <c r="C78" i="5"/>
  <c r="C62" i="5"/>
  <c r="H18" i="6" s="1"/>
  <c r="C46" i="5"/>
  <c r="C30" i="5"/>
  <c r="C14" i="5"/>
  <c r="H26" i="6" s="1"/>
  <c r="C90" i="5"/>
  <c r="C74" i="5"/>
  <c r="C58" i="5"/>
  <c r="H34" i="6" s="1"/>
  <c r="C42" i="5"/>
  <c r="C26" i="5"/>
  <c r="C10" i="5"/>
  <c r="H40" i="6" s="1"/>
  <c r="C2" i="5"/>
  <c r="C86" i="5"/>
  <c r="H63" i="6" s="1"/>
  <c r="C70" i="5"/>
  <c r="C54" i="5"/>
  <c r="H74" i="6" s="1"/>
  <c r="C38" i="5"/>
  <c r="H5" i="6" s="1"/>
  <c r="C22" i="5"/>
  <c r="C6" i="5"/>
  <c r="B8" i="5"/>
  <c r="B16" i="5"/>
  <c r="B24" i="5"/>
  <c r="B32" i="5"/>
  <c r="J32" i="5" s="1"/>
  <c r="B40" i="5"/>
  <c r="J40" i="5" s="1"/>
  <c r="B52" i="5"/>
  <c r="J52" i="5" s="1"/>
  <c r="B64" i="5"/>
  <c r="B5" i="5"/>
  <c r="J5" i="5" s="1"/>
  <c r="B9" i="5"/>
  <c r="J9" i="5" s="1"/>
  <c r="B13" i="5"/>
  <c r="B17" i="5"/>
  <c r="B21" i="5"/>
  <c r="J21" i="5" s="1"/>
  <c r="B25" i="5"/>
  <c r="J25" i="5" s="1"/>
  <c r="B29" i="5"/>
  <c r="B33" i="5"/>
  <c r="B37" i="5"/>
  <c r="J37" i="5" s="1"/>
  <c r="B41" i="5"/>
  <c r="B45" i="5"/>
  <c r="B49" i="5"/>
  <c r="J49" i="5" s="1"/>
  <c r="B53" i="5"/>
  <c r="B57" i="5"/>
  <c r="J57" i="5" s="1"/>
  <c r="B61" i="5"/>
  <c r="B65" i="5"/>
  <c r="B69" i="5"/>
  <c r="J69" i="5" s="1"/>
  <c r="B73" i="5"/>
  <c r="B77" i="5"/>
  <c r="B81" i="5"/>
  <c r="J81" i="5" s="1"/>
  <c r="B85" i="5"/>
  <c r="J85" i="5" s="1"/>
  <c r="B89" i="5"/>
  <c r="B93" i="5"/>
  <c r="B97" i="5"/>
  <c r="B101" i="5"/>
  <c r="J101" i="5" s="1"/>
  <c r="B4" i="5"/>
  <c r="J4" i="5" s="1"/>
  <c r="B12" i="5"/>
  <c r="J12" i="5" s="1"/>
  <c r="B20" i="5"/>
  <c r="J20" i="5" s="1"/>
  <c r="B28" i="5"/>
  <c r="J28" i="5" s="1"/>
  <c r="B36" i="5"/>
  <c r="J36" i="5" s="1"/>
  <c r="B44" i="5"/>
  <c r="J44" i="5" s="1"/>
  <c r="B48" i="5"/>
  <c r="B56" i="5"/>
  <c r="J56" i="5" s="1"/>
  <c r="B60" i="5"/>
  <c r="J60" i="5" s="1"/>
  <c r="B68" i="5"/>
  <c r="J68" i="5" s="1"/>
  <c r="B72" i="5"/>
  <c r="B76" i="5"/>
  <c r="J76" i="5" s="1"/>
  <c r="B80" i="5"/>
  <c r="J80" i="5" s="1"/>
  <c r="B84" i="5"/>
  <c r="J84" i="5" s="1"/>
  <c r="B88" i="5"/>
  <c r="B92" i="5"/>
  <c r="J92" i="5" s="1"/>
  <c r="B96" i="5"/>
  <c r="B100" i="5"/>
  <c r="J100" i="5" s="1"/>
  <c r="B3" i="5"/>
  <c r="J3" i="5" s="1"/>
  <c r="B7" i="5"/>
  <c r="J7" i="5" s="1"/>
  <c r="B11" i="5"/>
  <c r="B15" i="5"/>
  <c r="B19" i="5"/>
  <c r="J19" i="5" s="1"/>
  <c r="B23" i="5"/>
  <c r="J23" i="5" s="1"/>
  <c r="B27" i="5"/>
  <c r="J27" i="5" s="1"/>
  <c r="B31" i="5"/>
  <c r="J31" i="5" s="1"/>
  <c r="B35" i="5"/>
  <c r="B39" i="5"/>
  <c r="B43" i="5"/>
  <c r="B47" i="5"/>
  <c r="B51" i="5"/>
  <c r="J51" i="5" s="1"/>
  <c r="B55" i="5"/>
  <c r="B59" i="5"/>
  <c r="J59" i="5" s="1"/>
  <c r="B63" i="5"/>
  <c r="B67" i="5"/>
  <c r="J67" i="5" s="1"/>
  <c r="B71" i="5"/>
  <c r="B75" i="5"/>
  <c r="B79" i="5"/>
  <c r="B83" i="5"/>
  <c r="J83" i="5" s="1"/>
  <c r="B87" i="5"/>
  <c r="B91" i="5"/>
  <c r="J91" i="5" s="1"/>
  <c r="B95" i="5"/>
  <c r="B99" i="5"/>
  <c r="J99" i="5" s="1"/>
  <c r="N55" i="5" l="1"/>
  <c r="J55" i="5"/>
  <c r="N53" i="5"/>
  <c r="J53" i="5"/>
  <c r="N35" i="5"/>
  <c r="J35" i="5"/>
  <c r="N88" i="5"/>
  <c r="J88" i="5"/>
  <c r="N48" i="5"/>
  <c r="J48" i="5"/>
  <c r="N97" i="5"/>
  <c r="J97" i="5"/>
  <c r="N93" i="5"/>
  <c r="J93" i="5"/>
  <c r="N77" i="5"/>
  <c r="J77" i="5"/>
  <c r="N61" i="5"/>
  <c r="J61" i="5"/>
  <c r="N45" i="5"/>
  <c r="J45" i="5"/>
  <c r="N29" i="5"/>
  <c r="J29" i="5"/>
  <c r="N13" i="5"/>
  <c r="J13" i="5"/>
  <c r="N16" i="5"/>
  <c r="J16" i="5"/>
  <c r="H60" i="6"/>
  <c r="Q302" i="5"/>
  <c r="Q298" i="5"/>
  <c r="Q301" i="5"/>
  <c r="Q297" i="5"/>
  <c r="Q293" i="5"/>
  <c r="Q289" i="5"/>
  <c r="Q285" i="5"/>
  <c r="Q281" i="5"/>
  <c r="Q277" i="5"/>
  <c r="Q273" i="5"/>
  <c r="Q300" i="5"/>
  <c r="Q296" i="5"/>
  <c r="Q299" i="5"/>
  <c r="Q295" i="5"/>
  <c r="Q291" i="5"/>
  <c r="Q287" i="5"/>
  <c r="Q283" i="5"/>
  <c r="Q279" i="5"/>
  <c r="Q275" i="5"/>
  <c r="Q271" i="5"/>
  <c r="Q267" i="5"/>
  <c r="Q263" i="5"/>
  <c r="Q259" i="5"/>
  <c r="Q255" i="5"/>
  <c r="Q251" i="5"/>
  <c r="Q247" i="5"/>
  <c r="Q243" i="5"/>
  <c r="Q239" i="5"/>
  <c r="Q235" i="5"/>
  <c r="Q231" i="5"/>
  <c r="Q227" i="5"/>
  <c r="Q223" i="5"/>
  <c r="Q219" i="5"/>
  <c r="Q215" i="5"/>
  <c r="Q211" i="5"/>
  <c r="Q207" i="5"/>
  <c r="Q203" i="5"/>
  <c r="Q199" i="5"/>
  <c r="Q195" i="5"/>
  <c r="Q191" i="5"/>
  <c r="Q187" i="5"/>
  <c r="Q183" i="5"/>
  <c r="Q179" i="5"/>
  <c r="Q175" i="5"/>
  <c r="Q171" i="5"/>
  <c r="Q167" i="5"/>
  <c r="Q163" i="5"/>
  <c r="Q159" i="5"/>
  <c r="Q155" i="5"/>
  <c r="Q151" i="5"/>
  <c r="Q147" i="5"/>
  <c r="Q143" i="5"/>
  <c r="Q139" i="5"/>
  <c r="Q135" i="5"/>
  <c r="Q131" i="5"/>
  <c r="Q127" i="5"/>
  <c r="Q123" i="5"/>
  <c r="Q119" i="5"/>
  <c r="Q115" i="5"/>
  <c r="Q111" i="5"/>
  <c r="Q107" i="5"/>
  <c r="Q103" i="5"/>
  <c r="Q294" i="5"/>
  <c r="Q286" i="5"/>
  <c r="Q278" i="5"/>
  <c r="Q270" i="5"/>
  <c r="Q265" i="5"/>
  <c r="Q260" i="5"/>
  <c r="Q254" i="5"/>
  <c r="Q249" i="5"/>
  <c r="Q244" i="5"/>
  <c r="Q238" i="5"/>
  <c r="Q233" i="5"/>
  <c r="Q228" i="5"/>
  <c r="Q222" i="5"/>
  <c r="Q217" i="5"/>
  <c r="Q212" i="5"/>
  <c r="Q206" i="5"/>
  <c r="Q201" i="5"/>
  <c r="Q196" i="5"/>
  <c r="Q190" i="5"/>
  <c r="Q185" i="5"/>
  <c r="Q180" i="5"/>
  <c r="Q174" i="5"/>
  <c r="Q169" i="5"/>
  <c r="Q164" i="5"/>
  <c r="Q158" i="5"/>
  <c r="Q153" i="5"/>
  <c r="Q148" i="5"/>
  <c r="Q142" i="5"/>
  <c r="Q137" i="5"/>
  <c r="Q132" i="5"/>
  <c r="Q126" i="5"/>
  <c r="Q121" i="5"/>
  <c r="Q116" i="5"/>
  <c r="Q110" i="5"/>
  <c r="Q105" i="5"/>
  <c r="Q292" i="5"/>
  <c r="Q284" i="5"/>
  <c r="Q276" i="5"/>
  <c r="Q269" i="5"/>
  <c r="Q264" i="5"/>
  <c r="Q258" i="5"/>
  <c r="Q253" i="5"/>
  <c r="Q248" i="5"/>
  <c r="Q242" i="5"/>
  <c r="Q237" i="5"/>
  <c r="Q232" i="5"/>
  <c r="Q226" i="5"/>
  <c r="Q221" i="5"/>
  <c r="Q216" i="5"/>
  <c r="Q210" i="5"/>
  <c r="Q205" i="5"/>
  <c r="Q200" i="5"/>
  <c r="Q194" i="5"/>
  <c r="Q189" i="5"/>
  <c r="Q184" i="5"/>
  <c r="Q178" i="5"/>
  <c r="Q173" i="5"/>
  <c r="Q168" i="5"/>
  <c r="Q162" i="5"/>
  <c r="Q157" i="5"/>
  <c r="Q152" i="5"/>
  <c r="Q146" i="5"/>
  <c r="Q141" i="5"/>
  <c r="Q136" i="5"/>
  <c r="Q130" i="5"/>
  <c r="Q125" i="5"/>
  <c r="Q120" i="5"/>
  <c r="Q114" i="5"/>
  <c r="Q109" i="5"/>
  <c r="Q104" i="5"/>
  <c r="Q290" i="5"/>
  <c r="Q282" i="5"/>
  <c r="Q274" i="5"/>
  <c r="Q268" i="5"/>
  <c r="Q262" i="5"/>
  <c r="Q257" i="5"/>
  <c r="Q252" i="5"/>
  <c r="Q246" i="5"/>
  <c r="Q241" i="5"/>
  <c r="Q236" i="5"/>
  <c r="Q230" i="5"/>
  <c r="Q225" i="5"/>
  <c r="Q220" i="5"/>
  <c r="Q214" i="5"/>
  <c r="Q209" i="5"/>
  <c r="Q204" i="5"/>
  <c r="Q198" i="5"/>
  <c r="Q193" i="5"/>
  <c r="Q188" i="5"/>
  <c r="Q182" i="5"/>
  <c r="Q177" i="5"/>
  <c r="Q172" i="5"/>
  <c r="Q166" i="5"/>
  <c r="Q161" i="5"/>
  <c r="Q156" i="5"/>
  <c r="Q150" i="5"/>
  <c r="Q145" i="5"/>
  <c r="Q140" i="5"/>
  <c r="Q134" i="5"/>
  <c r="Q129" i="5"/>
  <c r="Q124" i="5"/>
  <c r="Q118" i="5"/>
  <c r="Q113" i="5"/>
  <c r="Q108" i="5"/>
  <c r="Q102" i="5"/>
  <c r="Q288" i="5"/>
  <c r="Q280" i="5"/>
  <c r="Q272" i="5"/>
  <c r="Q266" i="5"/>
  <c r="Q261" i="5"/>
  <c r="Q256" i="5"/>
  <c r="Q250" i="5"/>
  <c r="Q245" i="5"/>
  <c r="Q240" i="5"/>
  <c r="Q234" i="5"/>
  <c r="Q229" i="5"/>
  <c r="Q224" i="5"/>
  <c r="Q218" i="5"/>
  <c r="Q213" i="5"/>
  <c r="Q208" i="5"/>
  <c r="Q202" i="5"/>
  <c r="Q197" i="5"/>
  <c r="Q192" i="5"/>
  <c r="Q186" i="5"/>
  <c r="Q181" i="5"/>
  <c r="Q176" i="5"/>
  <c r="Q170" i="5"/>
  <c r="Q165" i="5"/>
  <c r="Q160" i="5"/>
  <c r="Q154" i="5"/>
  <c r="Q149" i="5"/>
  <c r="Q144" i="5"/>
  <c r="Q138" i="5"/>
  <c r="Q133" i="5"/>
  <c r="Q128" i="5"/>
  <c r="Q122" i="5"/>
  <c r="Q117" i="5"/>
  <c r="Q112" i="5"/>
  <c r="Q106" i="5"/>
  <c r="H22" i="6"/>
  <c r="Q30" i="5"/>
  <c r="Q94" i="5"/>
  <c r="Q18" i="5"/>
  <c r="Q82" i="5"/>
  <c r="Q6" i="5"/>
  <c r="Q70" i="5"/>
  <c r="Q26" i="5"/>
  <c r="H2" i="6"/>
  <c r="H44" i="6"/>
  <c r="H14" i="6"/>
  <c r="N87" i="5"/>
  <c r="J87" i="5"/>
  <c r="N71" i="5"/>
  <c r="J71" i="5"/>
  <c r="N39" i="5"/>
  <c r="J39" i="5"/>
  <c r="Q38" i="5"/>
  <c r="Q74" i="5"/>
  <c r="N95" i="5"/>
  <c r="J95" i="5"/>
  <c r="N79" i="5"/>
  <c r="J79" i="5"/>
  <c r="N63" i="5"/>
  <c r="J63" i="5"/>
  <c r="N47" i="5"/>
  <c r="J47" i="5"/>
  <c r="N15" i="5"/>
  <c r="J15" i="5"/>
  <c r="N75" i="5"/>
  <c r="J75" i="5"/>
  <c r="N43" i="5"/>
  <c r="J43" i="5"/>
  <c r="N11" i="5"/>
  <c r="J11" i="5"/>
  <c r="N96" i="5"/>
  <c r="J96" i="5"/>
  <c r="N89" i="5"/>
  <c r="J89" i="5"/>
  <c r="N73" i="5"/>
  <c r="J73" i="5"/>
  <c r="N41" i="5"/>
  <c r="J41" i="5"/>
  <c r="N8" i="5"/>
  <c r="J8" i="5"/>
  <c r="H67" i="6"/>
  <c r="Q46" i="5"/>
  <c r="Q34" i="5"/>
  <c r="Q98" i="5"/>
  <c r="Q22" i="5"/>
  <c r="Q86" i="5"/>
  <c r="Q10" i="5"/>
  <c r="Q90" i="5"/>
  <c r="H21" i="6"/>
  <c r="Q50" i="5"/>
  <c r="Q2" i="5"/>
  <c r="N72" i="5"/>
  <c r="J72" i="5"/>
  <c r="N65" i="5"/>
  <c r="J65" i="5"/>
  <c r="N33" i="5"/>
  <c r="J33" i="5"/>
  <c r="N17" i="5"/>
  <c r="J17" i="5"/>
  <c r="N64" i="5"/>
  <c r="J64" i="5"/>
  <c r="N24" i="5"/>
  <c r="J24" i="5"/>
  <c r="Q14" i="5"/>
  <c r="Q78" i="5"/>
  <c r="Q66" i="5"/>
  <c r="Q54" i="5"/>
  <c r="Q58" i="5"/>
  <c r="H31" i="6"/>
  <c r="H53" i="6"/>
  <c r="H3" i="6"/>
  <c r="H35" i="6"/>
  <c r="H25" i="6"/>
  <c r="H41" i="6"/>
  <c r="H50" i="6"/>
  <c r="H4" i="6"/>
  <c r="H10" i="6"/>
  <c r="L91" i="5"/>
  <c r="M91" i="5"/>
  <c r="L27" i="5"/>
  <c r="M27" i="5"/>
  <c r="L80" i="5"/>
  <c r="M80" i="5"/>
  <c r="L4" i="5"/>
  <c r="M4" i="5"/>
  <c r="L57" i="5"/>
  <c r="M57" i="5"/>
  <c r="L40" i="5"/>
  <c r="M40" i="5"/>
  <c r="D10" i="5"/>
  <c r="N10" i="5"/>
  <c r="D98" i="5"/>
  <c r="N98" i="5"/>
  <c r="H77" i="6"/>
  <c r="L71" i="5"/>
  <c r="M71" i="5"/>
  <c r="L55" i="5"/>
  <c r="M55" i="5"/>
  <c r="L39" i="5"/>
  <c r="M39" i="5"/>
  <c r="L23" i="5"/>
  <c r="M23" i="5"/>
  <c r="L7" i="5"/>
  <c r="M7" i="5"/>
  <c r="L92" i="5"/>
  <c r="M92" i="5"/>
  <c r="L76" i="5"/>
  <c r="M76" i="5"/>
  <c r="L56" i="5"/>
  <c r="M56" i="5"/>
  <c r="L28" i="5"/>
  <c r="M28" i="5"/>
  <c r="L101" i="5"/>
  <c r="M101" i="5"/>
  <c r="L85" i="5"/>
  <c r="M85" i="5"/>
  <c r="L69" i="5"/>
  <c r="M69" i="5"/>
  <c r="L53" i="5"/>
  <c r="M53" i="5"/>
  <c r="L37" i="5"/>
  <c r="M37" i="5"/>
  <c r="L21" i="5"/>
  <c r="M21" i="5"/>
  <c r="L5" i="5"/>
  <c r="M5" i="5"/>
  <c r="L32" i="5"/>
  <c r="M32" i="5"/>
  <c r="D6" i="5"/>
  <c r="N6" i="5"/>
  <c r="D70" i="5"/>
  <c r="N70" i="5"/>
  <c r="D26" i="5"/>
  <c r="N26" i="5"/>
  <c r="D90" i="5"/>
  <c r="N90" i="5"/>
  <c r="D62" i="5"/>
  <c r="N62" i="5"/>
  <c r="D34" i="5"/>
  <c r="N34" i="5"/>
  <c r="D66" i="5"/>
  <c r="N66" i="5"/>
  <c r="H83" i="6"/>
  <c r="H32" i="6"/>
  <c r="H48" i="6"/>
  <c r="H17" i="6"/>
  <c r="N85" i="5"/>
  <c r="N80" i="5"/>
  <c r="N56" i="5"/>
  <c r="N40" i="5"/>
  <c r="N32" i="5"/>
  <c r="N27" i="5"/>
  <c r="N57" i="5"/>
  <c r="L59" i="5"/>
  <c r="M59" i="5"/>
  <c r="L11" i="5"/>
  <c r="M11" i="5"/>
  <c r="L60" i="5"/>
  <c r="M60" i="5"/>
  <c r="L73" i="5"/>
  <c r="M73" i="5"/>
  <c r="L25" i="5"/>
  <c r="M25" i="5"/>
  <c r="L8" i="5"/>
  <c r="M8" i="5"/>
  <c r="D46" i="5"/>
  <c r="N46" i="5"/>
  <c r="H47" i="6"/>
  <c r="L87" i="5"/>
  <c r="M87" i="5"/>
  <c r="L99" i="5"/>
  <c r="M99" i="5"/>
  <c r="L83" i="5"/>
  <c r="M83" i="5"/>
  <c r="L67" i="5"/>
  <c r="M67" i="5"/>
  <c r="L51" i="5"/>
  <c r="M51" i="5"/>
  <c r="L35" i="5"/>
  <c r="M35" i="5"/>
  <c r="L19" i="5"/>
  <c r="M19" i="5"/>
  <c r="L3" i="5"/>
  <c r="M3" i="5"/>
  <c r="L88" i="5"/>
  <c r="M88" i="5"/>
  <c r="L72" i="5"/>
  <c r="M72" i="5"/>
  <c r="L48" i="5"/>
  <c r="M48" i="5"/>
  <c r="L20" i="5"/>
  <c r="M20" i="5"/>
  <c r="L97" i="5"/>
  <c r="M97" i="5"/>
  <c r="L81" i="5"/>
  <c r="M81" i="5"/>
  <c r="L65" i="5"/>
  <c r="M65" i="5"/>
  <c r="L49" i="5"/>
  <c r="M49" i="5"/>
  <c r="L33" i="5"/>
  <c r="M33" i="5"/>
  <c r="L17" i="5"/>
  <c r="M17" i="5"/>
  <c r="L64" i="5"/>
  <c r="M64" i="5"/>
  <c r="L24" i="5"/>
  <c r="M24" i="5"/>
  <c r="D22" i="5"/>
  <c r="N22" i="5"/>
  <c r="D86" i="5"/>
  <c r="N86" i="5"/>
  <c r="D42" i="5"/>
  <c r="N42" i="5"/>
  <c r="D14" i="5"/>
  <c r="N14" i="5"/>
  <c r="D78" i="5"/>
  <c r="N78" i="5"/>
  <c r="D94" i="5"/>
  <c r="N94" i="5"/>
  <c r="H39" i="6"/>
  <c r="H36" i="6"/>
  <c r="H69" i="6"/>
  <c r="H30" i="6"/>
  <c r="N99" i="5"/>
  <c r="N91" i="5"/>
  <c r="N83" i="5"/>
  <c r="N67" i="5"/>
  <c r="N59" i="5"/>
  <c r="N51" i="5"/>
  <c r="N23" i="5"/>
  <c r="N3" i="5"/>
  <c r="N25" i="5"/>
  <c r="N5" i="5"/>
  <c r="N101" i="5"/>
  <c r="N81" i="5"/>
  <c r="L75" i="5"/>
  <c r="M75" i="5"/>
  <c r="L43" i="5"/>
  <c r="M43" i="5"/>
  <c r="L96" i="5"/>
  <c r="M96" i="5"/>
  <c r="L36" i="5"/>
  <c r="M36" i="5"/>
  <c r="L89" i="5"/>
  <c r="M89" i="5"/>
  <c r="L41" i="5"/>
  <c r="M41" i="5"/>
  <c r="L9" i="5"/>
  <c r="M9" i="5"/>
  <c r="D54" i="5"/>
  <c r="N54" i="5"/>
  <c r="D74" i="5"/>
  <c r="N74" i="5"/>
  <c r="D82" i="5"/>
  <c r="N82" i="5"/>
  <c r="L95" i="5"/>
  <c r="M95" i="5"/>
  <c r="L79" i="5"/>
  <c r="M79" i="5"/>
  <c r="L63" i="5"/>
  <c r="M63" i="5"/>
  <c r="L47" i="5"/>
  <c r="M47" i="5"/>
  <c r="L31" i="5"/>
  <c r="M31" i="5"/>
  <c r="L15" i="5"/>
  <c r="M15" i="5"/>
  <c r="L100" i="5"/>
  <c r="M100" i="5"/>
  <c r="L84" i="5"/>
  <c r="M84" i="5"/>
  <c r="L68" i="5"/>
  <c r="M68" i="5"/>
  <c r="L44" i="5"/>
  <c r="M44" i="5"/>
  <c r="L12" i="5"/>
  <c r="M12" i="5"/>
  <c r="L93" i="5"/>
  <c r="M93" i="5"/>
  <c r="L77" i="5"/>
  <c r="M77" i="5"/>
  <c r="L61" i="5"/>
  <c r="M61" i="5"/>
  <c r="L45" i="5"/>
  <c r="M45" i="5"/>
  <c r="L29" i="5"/>
  <c r="M29" i="5"/>
  <c r="L13" i="5"/>
  <c r="M13" i="5"/>
  <c r="L52" i="5"/>
  <c r="M52" i="5"/>
  <c r="L16" i="5"/>
  <c r="M16" i="5"/>
  <c r="D38" i="5"/>
  <c r="N38" i="5"/>
  <c r="D58" i="5"/>
  <c r="N58" i="5"/>
  <c r="D30" i="5"/>
  <c r="N30" i="5"/>
  <c r="D18" i="5"/>
  <c r="N18" i="5"/>
  <c r="D50" i="5"/>
  <c r="N50" i="5"/>
  <c r="H43" i="6"/>
  <c r="H75" i="6"/>
  <c r="H82" i="6"/>
  <c r="N100" i="5"/>
  <c r="N92" i="5"/>
  <c r="N84" i="5"/>
  <c r="N76" i="5"/>
  <c r="N68" i="5"/>
  <c r="N60" i="5"/>
  <c r="N52" i="5"/>
  <c r="N44" i="5"/>
  <c r="N36" i="5"/>
  <c r="N28" i="5"/>
  <c r="N20" i="5"/>
  <c r="N12" i="5"/>
  <c r="N4" i="5"/>
  <c r="N31" i="5"/>
  <c r="N19" i="5"/>
  <c r="N7" i="5"/>
  <c r="N49" i="5"/>
  <c r="N37" i="5"/>
  <c r="N21" i="5"/>
  <c r="N9" i="5"/>
  <c r="N69" i="5"/>
  <c r="D2" i="5"/>
  <c r="O2" i="5" s="1"/>
  <c r="P2" i="5" s="1"/>
  <c r="N2" i="5"/>
  <c r="E99" i="5"/>
  <c r="H99" i="5"/>
  <c r="Q99" i="5" s="1"/>
  <c r="G99" i="5"/>
  <c r="E67" i="5"/>
  <c r="H67" i="5"/>
  <c r="Q67" i="5" s="1"/>
  <c r="G67" i="5"/>
  <c r="E35" i="5"/>
  <c r="H35" i="5"/>
  <c r="Q35" i="5" s="1"/>
  <c r="G35" i="5"/>
  <c r="E3" i="5"/>
  <c r="H3" i="5"/>
  <c r="Q3" i="5" s="1"/>
  <c r="G3" i="5"/>
  <c r="E72" i="5"/>
  <c r="H72" i="5"/>
  <c r="Q72" i="5" s="1"/>
  <c r="G72" i="5"/>
  <c r="E20" i="5"/>
  <c r="H20" i="5"/>
  <c r="Q20" i="5" s="1"/>
  <c r="G20" i="5"/>
  <c r="E81" i="5"/>
  <c r="H81" i="5"/>
  <c r="Q81" i="5" s="1"/>
  <c r="G81" i="5"/>
  <c r="E49" i="5"/>
  <c r="H49" i="5"/>
  <c r="Q49" i="5" s="1"/>
  <c r="G49" i="5"/>
  <c r="E64" i="5"/>
  <c r="H64" i="5"/>
  <c r="Q64" i="5" s="1"/>
  <c r="G64" i="5"/>
  <c r="E79" i="5"/>
  <c r="H79" i="5"/>
  <c r="Q79" i="5" s="1"/>
  <c r="G79" i="5"/>
  <c r="E47" i="5"/>
  <c r="H47" i="5"/>
  <c r="Q47" i="5" s="1"/>
  <c r="G47" i="5"/>
  <c r="E100" i="5"/>
  <c r="H100" i="5"/>
  <c r="Q100" i="5" s="1"/>
  <c r="G100" i="5"/>
  <c r="E68" i="5"/>
  <c r="H68" i="5"/>
  <c r="Q68" i="5" s="1"/>
  <c r="G68" i="5"/>
  <c r="E12" i="5"/>
  <c r="H12" i="5"/>
  <c r="Q12" i="5" s="1"/>
  <c r="G12" i="5"/>
  <c r="E77" i="5"/>
  <c r="H77" i="5"/>
  <c r="Q77" i="5" s="1"/>
  <c r="G77" i="5"/>
  <c r="E45" i="5"/>
  <c r="H45" i="5"/>
  <c r="Q45" i="5" s="1"/>
  <c r="G45" i="5"/>
  <c r="E52" i="5"/>
  <c r="H52" i="5"/>
  <c r="Q52" i="5" s="1"/>
  <c r="G52" i="5"/>
  <c r="E59" i="5"/>
  <c r="H59" i="5"/>
  <c r="Q59" i="5" s="1"/>
  <c r="G59" i="5"/>
  <c r="E27" i="5"/>
  <c r="H27" i="5"/>
  <c r="Q27" i="5" s="1"/>
  <c r="G27" i="5"/>
  <c r="E96" i="5"/>
  <c r="H96" i="5"/>
  <c r="Q96" i="5" s="1"/>
  <c r="G96" i="5"/>
  <c r="E36" i="5"/>
  <c r="H36" i="5"/>
  <c r="Q36" i="5" s="1"/>
  <c r="G36" i="5"/>
  <c r="E4" i="5"/>
  <c r="H4" i="5"/>
  <c r="Q4" i="5" s="1"/>
  <c r="G4" i="5"/>
  <c r="E57" i="5"/>
  <c r="H57" i="5"/>
  <c r="Q57" i="5" s="1"/>
  <c r="G57" i="5"/>
  <c r="E41" i="5"/>
  <c r="H41" i="5"/>
  <c r="Q41" i="5" s="1"/>
  <c r="G41" i="5"/>
  <c r="E25" i="5"/>
  <c r="H25" i="5"/>
  <c r="Q25" i="5" s="1"/>
  <c r="G25" i="5"/>
  <c r="E9" i="5"/>
  <c r="H9" i="5"/>
  <c r="Q9" i="5" s="1"/>
  <c r="G9" i="5"/>
  <c r="E40" i="5"/>
  <c r="H40" i="5"/>
  <c r="Q40" i="5" s="1"/>
  <c r="G40" i="5"/>
  <c r="E8" i="5"/>
  <c r="H8" i="5"/>
  <c r="Q8" i="5" s="1"/>
  <c r="G8" i="5"/>
  <c r="E83" i="5"/>
  <c r="H83" i="5"/>
  <c r="Q83" i="5" s="1"/>
  <c r="G83" i="5"/>
  <c r="E51" i="5"/>
  <c r="H51" i="5"/>
  <c r="Q51" i="5" s="1"/>
  <c r="G51" i="5"/>
  <c r="E19" i="5"/>
  <c r="H19" i="5"/>
  <c r="Q19" i="5" s="1"/>
  <c r="G19" i="5"/>
  <c r="E88" i="5"/>
  <c r="H88" i="5"/>
  <c r="Q88" i="5" s="1"/>
  <c r="G88" i="5"/>
  <c r="E48" i="5"/>
  <c r="H48" i="5"/>
  <c r="Q48" i="5" s="1"/>
  <c r="G48" i="5"/>
  <c r="E97" i="5"/>
  <c r="H97" i="5"/>
  <c r="Q97" i="5" s="1"/>
  <c r="G97" i="5"/>
  <c r="E65" i="5"/>
  <c r="H65" i="5"/>
  <c r="Q65" i="5" s="1"/>
  <c r="G65" i="5"/>
  <c r="E33" i="5"/>
  <c r="H33" i="5"/>
  <c r="Q33" i="5" s="1"/>
  <c r="G33" i="5"/>
  <c r="E17" i="5"/>
  <c r="H17" i="5"/>
  <c r="Q17" i="5" s="1"/>
  <c r="G17" i="5"/>
  <c r="E24" i="5"/>
  <c r="H24" i="5"/>
  <c r="Q24" i="5" s="1"/>
  <c r="G24" i="5"/>
  <c r="E95" i="5"/>
  <c r="H95" i="5"/>
  <c r="Q95" i="5" s="1"/>
  <c r="G95" i="5"/>
  <c r="E63" i="5"/>
  <c r="H63" i="5"/>
  <c r="Q63" i="5" s="1"/>
  <c r="G63" i="5"/>
  <c r="E31" i="5"/>
  <c r="H31" i="5"/>
  <c r="Q31" i="5" s="1"/>
  <c r="G31" i="5"/>
  <c r="E15" i="5"/>
  <c r="H15" i="5"/>
  <c r="Q15" i="5" s="1"/>
  <c r="G15" i="5"/>
  <c r="E84" i="5"/>
  <c r="H84" i="5"/>
  <c r="Q84" i="5" s="1"/>
  <c r="G84" i="5"/>
  <c r="E44" i="5"/>
  <c r="H44" i="5"/>
  <c r="Q44" i="5" s="1"/>
  <c r="G44" i="5"/>
  <c r="E93" i="5"/>
  <c r="H93" i="5"/>
  <c r="Q93" i="5" s="1"/>
  <c r="G93" i="5"/>
  <c r="E61" i="5"/>
  <c r="H61" i="5"/>
  <c r="Q61" i="5" s="1"/>
  <c r="G61" i="5"/>
  <c r="E29" i="5"/>
  <c r="H29" i="5"/>
  <c r="Q29" i="5" s="1"/>
  <c r="G29" i="5"/>
  <c r="E13" i="5"/>
  <c r="H13" i="5"/>
  <c r="Q13" i="5" s="1"/>
  <c r="G13" i="5"/>
  <c r="E16" i="5"/>
  <c r="H16" i="5"/>
  <c r="Q16" i="5" s="1"/>
  <c r="G16" i="5"/>
  <c r="E91" i="5"/>
  <c r="H91" i="5"/>
  <c r="Q91" i="5" s="1"/>
  <c r="G91" i="5"/>
  <c r="E75" i="5"/>
  <c r="H75" i="5"/>
  <c r="Q75" i="5" s="1"/>
  <c r="G75" i="5"/>
  <c r="E43" i="5"/>
  <c r="H43" i="5"/>
  <c r="Q43" i="5" s="1"/>
  <c r="G43" i="5"/>
  <c r="E11" i="5"/>
  <c r="H11" i="5"/>
  <c r="Q11" i="5" s="1"/>
  <c r="G11" i="5"/>
  <c r="E80" i="5"/>
  <c r="H80" i="5"/>
  <c r="Q80" i="5" s="1"/>
  <c r="G80" i="5"/>
  <c r="E60" i="5"/>
  <c r="H60" i="5"/>
  <c r="Q60" i="5" s="1"/>
  <c r="G60" i="5"/>
  <c r="E89" i="5"/>
  <c r="H89" i="5"/>
  <c r="Q89" i="5" s="1"/>
  <c r="G89" i="5"/>
  <c r="E73" i="5"/>
  <c r="H73" i="5"/>
  <c r="Q73" i="5" s="1"/>
  <c r="G73" i="5"/>
  <c r="E87" i="5"/>
  <c r="H87" i="5"/>
  <c r="Q87" i="5" s="1"/>
  <c r="G87" i="5"/>
  <c r="E71" i="5"/>
  <c r="H71" i="5"/>
  <c r="Q71" i="5" s="1"/>
  <c r="G71" i="5"/>
  <c r="E55" i="5"/>
  <c r="H55" i="5"/>
  <c r="Q55" i="5" s="1"/>
  <c r="G55" i="5"/>
  <c r="E39" i="5"/>
  <c r="H39" i="5"/>
  <c r="Q39" i="5" s="1"/>
  <c r="G39" i="5"/>
  <c r="E23" i="5"/>
  <c r="H23" i="5"/>
  <c r="Q23" i="5" s="1"/>
  <c r="G23" i="5"/>
  <c r="E7" i="5"/>
  <c r="H7" i="5"/>
  <c r="Q7" i="5" s="1"/>
  <c r="G7" i="5"/>
  <c r="E92" i="5"/>
  <c r="H92" i="5"/>
  <c r="Q92" i="5" s="1"/>
  <c r="G92" i="5"/>
  <c r="E76" i="5"/>
  <c r="H76" i="5"/>
  <c r="Q76" i="5" s="1"/>
  <c r="G76" i="5"/>
  <c r="E56" i="5"/>
  <c r="H56" i="5"/>
  <c r="Q56" i="5" s="1"/>
  <c r="G56" i="5"/>
  <c r="E28" i="5"/>
  <c r="H28" i="5"/>
  <c r="Q28" i="5" s="1"/>
  <c r="G28" i="5"/>
  <c r="E101" i="5"/>
  <c r="H101" i="5"/>
  <c r="Q101" i="5" s="1"/>
  <c r="G101" i="5"/>
  <c r="E85" i="5"/>
  <c r="H85" i="5"/>
  <c r="Q85" i="5" s="1"/>
  <c r="G85" i="5"/>
  <c r="E69" i="5"/>
  <c r="H69" i="5"/>
  <c r="Q69" i="5" s="1"/>
  <c r="G69" i="5"/>
  <c r="E53" i="5"/>
  <c r="H53" i="5"/>
  <c r="Q53" i="5" s="1"/>
  <c r="G53" i="5"/>
  <c r="E37" i="5"/>
  <c r="H37" i="5"/>
  <c r="Q37" i="5" s="1"/>
  <c r="G37" i="5"/>
  <c r="E21" i="5"/>
  <c r="H21" i="5"/>
  <c r="Q21" i="5" s="1"/>
  <c r="G21" i="5"/>
  <c r="E5" i="5"/>
  <c r="H5" i="5"/>
  <c r="Q5" i="5" s="1"/>
  <c r="G5" i="5"/>
  <c r="E32" i="5"/>
  <c r="H32" i="5"/>
  <c r="Q32" i="5" s="1"/>
  <c r="G32" i="5"/>
  <c r="I18" i="5" l="1"/>
  <c r="O18" i="5"/>
  <c r="P18" i="5" s="1"/>
  <c r="I58" i="5"/>
  <c r="O58" i="5"/>
  <c r="P58" i="5" s="1"/>
  <c r="I74" i="5"/>
  <c r="O74" i="5"/>
  <c r="P74" i="5" s="1"/>
  <c r="I78" i="5"/>
  <c r="O78" i="5"/>
  <c r="P78" i="5" s="1"/>
  <c r="I42" i="5"/>
  <c r="O42" i="5"/>
  <c r="P42" i="5" s="1"/>
  <c r="I22" i="5"/>
  <c r="O22" i="5"/>
  <c r="P22" i="5" s="1"/>
  <c r="I66" i="5"/>
  <c r="O66" i="5"/>
  <c r="P66" i="5" s="1"/>
  <c r="I62" i="5"/>
  <c r="O62" i="5"/>
  <c r="P62" i="5" s="1"/>
  <c r="I26" i="5"/>
  <c r="O26" i="5"/>
  <c r="P26" i="5" s="1"/>
  <c r="I6" i="5"/>
  <c r="O6" i="5"/>
  <c r="P6" i="5" s="1"/>
  <c r="I98" i="5"/>
  <c r="O98" i="5"/>
  <c r="P98" i="5" s="1"/>
  <c r="D32" i="5"/>
  <c r="I32" i="5" s="1"/>
  <c r="D5" i="5"/>
  <c r="O5" i="5" s="1"/>
  <c r="P5" i="5" s="1"/>
  <c r="D21" i="5"/>
  <c r="O21" i="5" s="1"/>
  <c r="P21" i="5" s="1"/>
  <c r="D37" i="5"/>
  <c r="O37" i="5" s="1"/>
  <c r="P37" i="5" s="1"/>
  <c r="O53" i="5"/>
  <c r="P53" i="5" s="1"/>
  <c r="D53" i="5"/>
  <c r="D69" i="5"/>
  <c r="O69" i="5" s="1"/>
  <c r="P69" i="5" s="1"/>
  <c r="D85" i="5"/>
  <c r="O85" i="5" s="1"/>
  <c r="P85" i="5" s="1"/>
  <c r="D101" i="5"/>
  <c r="O101" i="5" s="1"/>
  <c r="P101" i="5" s="1"/>
  <c r="D28" i="5"/>
  <c r="O28" i="5" s="1"/>
  <c r="P28" i="5" s="1"/>
  <c r="O56" i="5"/>
  <c r="P56" i="5" s="1"/>
  <c r="D56" i="5"/>
  <c r="O76" i="5"/>
  <c r="P76" i="5" s="1"/>
  <c r="D76" i="5"/>
  <c r="D92" i="5"/>
  <c r="O92" i="5" s="1"/>
  <c r="P92" i="5" s="1"/>
  <c r="D7" i="5"/>
  <c r="I7" i="5" s="1"/>
  <c r="D23" i="5"/>
  <c r="O23" i="5" s="1"/>
  <c r="P23" i="5" s="1"/>
  <c r="D39" i="5"/>
  <c r="O39" i="5" s="1"/>
  <c r="P39" i="5" s="1"/>
  <c r="D55" i="5"/>
  <c r="O55" i="5" s="1"/>
  <c r="P55" i="5" s="1"/>
  <c r="D71" i="5"/>
  <c r="I71" i="5" s="1"/>
  <c r="O87" i="5"/>
  <c r="P87" i="5" s="1"/>
  <c r="D87" i="5"/>
  <c r="O73" i="5"/>
  <c r="P73" i="5" s="1"/>
  <c r="D73" i="5"/>
  <c r="D89" i="5"/>
  <c r="O89" i="5" s="1"/>
  <c r="P89" i="5" s="1"/>
  <c r="D60" i="5"/>
  <c r="O60" i="5" s="1"/>
  <c r="P60" i="5" s="1"/>
  <c r="D80" i="5"/>
  <c r="O80" i="5" s="1"/>
  <c r="P80" i="5" s="1"/>
  <c r="D11" i="5"/>
  <c r="O11" i="5" s="1"/>
  <c r="P11" i="5" s="1"/>
  <c r="D43" i="5"/>
  <c r="O43" i="5" s="1"/>
  <c r="P43" i="5" s="1"/>
  <c r="D75" i="5"/>
  <c r="O75" i="5" s="1"/>
  <c r="P75" i="5" s="1"/>
  <c r="D91" i="5"/>
  <c r="O91" i="5" s="1"/>
  <c r="P91" i="5" s="1"/>
  <c r="D16" i="5"/>
  <c r="O16" i="5" s="1"/>
  <c r="P16" i="5" s="1"/>
  <c r="O13" i="5"/>
  <c r="P13" i="5" s="1"/>
  <c r="D13" i="5"/>
  <c r="O29" i="5"/>
  <c r="P29" i="5" s="1"/>
  <c r="D29" i="5"/>
  <c r="O61" i="5"/>
  <c r="P61" i="5" s="1"/>
  <c r="D61" i="5"/>
  <c r="O93" i="5"/>
  <c r="P93" i="5" s="1"/>
  <c r="D93" i="5"/>
  <c r="O44" i="5"/>
  <c r="P44" i="5" s="1"/>
  <c r="D44" i="5"/>
  <c r="O84" i="5"/>
  <c r="P84" i="5" s="1"/>
  <c r="D84" i="5"/>
  <c r="O15" i="5"/>
  <c r="P15" i="5" s="1"/>
  <c r="D15" i="5"/>
  <c r="O31" i="5"/>
  <c r="P31" i="5" s="1"/>
  <c r="D31" i="5"/>
  <c r="O63" i="5"/>
  <c r="P63" i="5" s="1"/>
  <c r="D63" i="5"/>
  <c r="D95" i="5"/>
  <c r="O95" i="5" s="1"/>
  <c r="P95" i="5" s="1"/>
  <c r="D24" i="5"/>
  <c r="O24" i="5" s="1"/>
  <c r="P24" i="5" s="1"/>
  <c r="O17" i="5"/>
  <c r="P17" i="5" s="1"/>
  <c r="D17" i="5"/>
  <c r="D33" i="5"/>
  <c r="O33" i="5" s="1"/>
  <c r="P33" i="5" s="1"/>
  <c r="D65" i="5"/>
  <c r="O65" i="5" s="1"/>
  <c r="P65" i="5" s="1"/>
  <c r="D97" i="5"/>
  <c r="O97" i="5" s="1"/>
  <c r="P97" i="5" s="1"/>
  <c r="D48" i="5"/>
  <c r="O48" i="5" s="1"/>
  <c r="P48" i="5" s="1"/>
  <c r="D88" i="5"/>
  <c r="O88" i="5" s="1"/>
  <c r="P88" i="5" s="1"/>
  <c r="D19" i="5"/>
  <c r="O19" i="5" s="1"/>
  <c r="P19" i="5" s="1"/>
  <c r="D51" i="5"/>
  <c r="O51" i="5" s="1"/>
  <c r="P51" i="5" s="1"/>
  <c r="D83" i="5"/>
  <c r="O83" i="5" s="1"/>
  <c r="P83" i="5" s="1"/>
  <c r="O8" i="5"/>
  <c r="P8" i="5" s="1"/>
  <c r="D8" i="5"/>
  <c r="D40" i="5"/>
  <c r="O40" i="5" s="1"/>
  <c r="P40" i="5" s="1"/>
  <c r="D9" i="5"/>
  <c r="O9" i="5" s="1"/>
  <c r="P9" i="5" s="1"/>
  <c r="D25" i="5"/>
  <c r="O25" i="5" s="1"/>
  <c r="P25" i="5" s="1"/>
  <c r="D41" i="5"/>
  <c r="O41" i="5" s="1"/>
  <c r="P41" i="5" s="1"/>
  <c r="D57" i="5"/>
  <c r="O57" i="5" s="1"/>
  <c r="P57" i="5" s="1"/>
  <c r="D4" i="5"/>
  <c r="O4" i="5" s="1"/>
  <c r="P4" i="5" s="1"/>
  <c r="D36" i="5"/>
  <c r="O36" i="5" s="1"/>
  <c r="P36" i="5" s="1"/>
  <c r="D96" i="5"/>
  <c r="O96" i="5" s="1"/>
  <c r="P96" i="5" s="1"/>
  <c r="D27" i="5"/>
  <c r="O27" i="5" s="1"/>
  <c r="P27" i="5" s="1"/>
  <c r="D59" i="5"/>
  <c r="O59" i="5" s="1"/>
  <c r="P59" i="5" s="1"/>
  <c r="D52" i="5"/>
  <c r="O52" i="5" s="1"/>
  <c r="P52" i="5" s="1"/>
  <c r="O45" i="5"/>
  <c r="P45" i="5" s="1"/>
  <c r="D45" i="5"/>
  <c r="D77" i="5"/>
  <c r="O77" i="5" s="1"/>
  <c r="P77" i="5" s="1"/>
  <c r="D12" i="5"/>
  <c r="O12" i="5" s="1"/>
  <c r="P12" i="5" s="1"/>
  <c r="D68" i="5"/>
  <c r="O68" i="5" s="1"/>
  <c r="P68" i="5" s="1"/>
  <c r="O100" i="5"/>
  <c r="P100" i="5" s="1"/>
  <c r="D100" i="5"/>
  <c r="D47" i="5"/>
  <c r="O47" i="5" s="1"/>
  <c r="P47" i="5" s="1"/>
  <c r="D79" i="5"/>
  <c r="O79" i="5" s="1"/>
  <c r="P79" i="5" s="1"/>
  <c r="D64" i="5"/>
  <c r="O64" i="5" s="1"/>
  <c r="P64" i="5" s="1"/>
  <c r="D49" i="5"/>
  <c r="O49" i="5" s="1"/>
  <c r="P49" i="5" s="1"/>
  <c r="D81" i="5"/>
  <c r="O81" i="5" s="1"/>
  <c r="P81" i="5" s="1"/>
  <c r="D20" i="5"/>
  <c r="O20" i="5" s="1"/>
  <c r="P20" i="5" s="1"/>
  <c r="D72" i="5"/>
  <c r="O72" i="5" s="1"/>
  <c r="P72" i="5" s="1"/>
  <c r="D3" i="5"/>
  <c r="O3" i="5" s="1"/>
  <c r="P3" i="5" s="1"/>
  <c r="D35" i="5"/>
  <c r="O35" i="5" s="1"/>
  <c r="P35" i="5" s="1"/>
  <c r="D67" i="5"/>
  <c r="O67" i="5" s="1"/>
  <c r="P67" i="5" s="1"/>
  <c r="D99" i="5"/>
  <c r="O99" i="5" s="1"/>
  <c r="P99" i="5" s="1"/>
  <c r="I50" i="5"/>
  <c r="O50" i="5"/>
  <c r="P50" i="5" s="1"/>
  <c r="I30" i="5"/>
  <c r="O30" i="5"/>
  <c r="P30" i="5" s="1"/>
  <c r="I38" i="5"/>
  <c r="O38" i="5"/>
  <c r="P38" i="5" s="1"/>
  <c r="I82" i="5"/>
  <c r="O82" i="5"/>
  <c r="P82" i="5" s="1"/>
  <c r="I54" i="5"/>
  <c r="O54" i="5"/>
  <c r="P54" i="5" s="1"/>
  <c r="I94" i="5"/>
  <c r="O94" i="5"/>
  <c r="P94" i="5" s="1"/>
  <c r="I14" i="5"/>
  <c r="O14" i="5"/>
  <c r="P14" i="5" s="1"/>
  <c r="I86" i="5"/>
  <c r="O86" i="5"/>
  <c r="P86" i="5" s="1"/>
  <c r="I34" i="5"/>
  <c r="O34" i="5"/>
  <c r="P34" i="5" s="1"/>
  <c r="I90" i="5"/>
  <c r="O90" i="5"/>
  <c r="P90" i="5" s="1"/>
  <c r="I70" i="5"/>
  <c r="O70" i="5"/>
  <c r="P70" i="5" s="1"/>
  <c r="I46" i="5"/>
  <c r="O46" i="5"/>
  <c r="P46" i="5" s="1"/>
  <c r="I10" i="5"/>
  <c r="O10" i="5"/>
  <c r="P10" i="5" s="1"/>
  <c r="I2" i="5"/>
  <c r="F32" i="5"/>
  <c r="F5" i="5"/>
  <c r="F21" i="5"/>
  <c r="F37" i="5"/>
  <c r="I53" i="5"/>
  <c r="F53" i="5"/>
  <c r="F69" i="5"/>
  <c r="F85" i="5"/>
  <c r="F101" i="5"/>
  <c r="F28" i="5"/>
  <c r="I56" i="5"/>
  <c r="F56" i="5"/>
  <c r="I76" i="5"/>
  <c r="F76" i="5"/>
  <c r="I92" i="5"/>
  <c r="F92" i="5"/>
  <c r="F7" i="5"/>
  <c r="I23" i="5"/>
  <c r="F23" i="5"/>
  <c r="I39" i="5"/>
  <c r="F39" i="5"/>
  <c r="I55" i="5"/>
  <c r="F55" i="5"/>
  <c r="F71" i="5"/>
  <c r="I87" i="5"/>
  <c r="F87" i="5"/>
  <c r="I73" i="5"/>
  <c r="F73" i="5"/>
  <c r="I89" i="5"/>
  <c r="F89" i="5"/>
  <c r="F60" i="5"/>
  <c r="I80" i="5"/>
  <c r="F80" i="5"/>
  <c r="F11" i="5"/>
  <c r="I43" i="5"/>
  <c r="F43" i="5"/>
  <c r="F75" i="5"/>
  <c r="I91" i="5"/>
  <c r="F91" i="5"/>
  <c r="F16" i="5"/>
  <c r="I13" i="5"/>
  <c r="F13" i="5"/>
  <c r="I29" i="5"/>
  <c r="F29" i="5"/>
  <c r="I61" i="5"/>
  <c r="F61" i="5"/>
  <c r="I93" i="5"/>
  <c r="F93" i="5"/>
  <c r="I44" i="5"/>
  <c r="F44" i="5"/>
  <c r="I84" i="5"/>
  <c r="F84" i="5"/>
  <c r="I15" i="5"/>
  <c r="F15" i="5"/>
  <c r="I31" i="5"/>
  <c r="F31" i="5"/>
  <c r="I63" i="5"/>
  <c r="F63" i="5"/>
  <c r="I95" i="5"/>
  <c r="F95" i="5"/>
  <c r="I24" i="5"/>
  <c r="F24" i="5"/>
  <c r="I17" i="5"/>
  <c r="F17" i="5"/>
  <c r="I33" i="5"/>
  <c r="F33" i="5"/>
  <c r="I65" i="5"/>
  <c r="F65" i="5"/>
  <c r="I97" i="5"/>
  <c r="F97" i="5"/>
  <c r="I48" i="5"/>
  <c r="F48" i="5"/>
  <c r="I88" i="5"/>
  <c r="F88" i="5"/>
  <c r="I19" i="5"/>
  <c r="F19" i="5"/>
  <c r="I51" i="5"/>
  <c r="F51" i="5"/>
  <c r="I83" i="5"/>
  <c r="F83" i="5"/>
  <c r="I8" i="5"/>
  <c r="F8" i="5"/>
  <c r="I40" i="5"/>
  <c r="F40" i="5"/>
  <c r="I9" i="5"/>
  <c r="F9" i="5"/>
  <c r="I25" i="5"/>
  <c r="F25" i="5"/>
  <c r="I41" i="5"/>
  <c r="F41" i="5"/>
  <c r="I57" i="5"/>
  <c r="F57" i="5"/>
  <c r="I4" i="5"/>
  <c r="F4" i="5"/>
  <c r="I36" i="5"/>
  <c r="F36" i="5"/>
  <c r="I96" i="5"/>
  <c r="F96" i="5"/>
  <c r="I27" i="5"/>
  <c r="F27" i="5"/>
  <c r="I59" i="5"/>
  <c r="F59" i="5"/>
  <c r="I52" i="5"/>
  <c r="F52" i="5"/>
  <c r="I45" i="5"/>
  <c r="F45" i="5"/>
  <c r="I77" i="5"/>
  <c r="F77" i="5"/>
  <c r="I12" i="5"/>
  <c r="F12" i="5"/>
  <c r="I68" i="5"/>
  <c r="F68" i="5"/>
  <c r="I100" i="5"/>
  <c r="F100" i="5"/>
  <c r="I47" i="5"/>
  <c r="F47" i="5"/>
  <c r="I79" i="5"/>
  <c r="F79" i="5"/>
  <c r="I64" i="5"/>
  <c r="F64" i="5"/>
  <c r="I49" i="5"/>
  <c r="F49" i="5"/>
  <c r="I81" i="5"/>
  <c r="F81" i="5"/>
  <c r="I20" i="5"/>
  <c r="F20" i="5"/>
  <c r="I72" i="5"/>
  <c r="F72" i="5"/>
  <c r="I3" i="5"/>
  <c r="F3" i="5"/>
  <c r="I35" i="5"/>
  <c r="F35" i="5"/>
  <c r="I67" i="5"/>
  <c r="F67" i="5"/>
  <c r="I99" i="5"/>
  <c r="F99" i="5"/>
  <c r="I16" i="5" l="1"/>
  <c r="I75" i="5"/>
  <c r="I11" i="5"/>
  <c r="I60" i="5"/>
  <c r="I101" i="5"/>
  <c r="I69" i="5"/>
  <c r="I37" i="5"/>
  <c r="I5" i="5"/>
  <c r="O71" i="5"/>
  <c r="P71" i="5" s="1"/>
  <c r="O7" i="5"/>
  <c r="P7" i="5" s="1"/>
  <c r="O32" i="5"/>
  <c r="P32" i="5" s="1"/>
  <c r="I28" i="5"/>
  <c r="I85" i="5"/>
  <c r="I21" i="5"/>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271" i="1"/>
  <c r="Y51" i="4"/>
  <c r="S51" i="4"/>
  <c r="R51" i="4"/>
  <c r="U51" i="4" s="1"/>
  <c r="Q51" i="4"/>
  <c r="P51" i="4"/>
  <c r="O51" i="4"/>
  <c r="J51" i="4"/>
  <c r="E51" i="4"/>
  <c r="V51" i="4" s="1"/>
  <c r="D51" i="4"/>
  <c r="Y50" i="4"/>
  <c r="S50" i="4"/>
  <c r="R50" i="4"/>
  <c r="U50" i="4" s="1"/>
  <c r="Q50" i="4"/>
  <c r="P50" i="4"/>
  <c r="O50" i="4"/>
  <c r="J50" i="4"/>
  <c r="E50" i="4"/>
  <c r="M50" i="4" s="1"/>
  <c r="D50" i="4"/>
  <c r="Y49" i="4"/>
  <c r="S49" i="4"/>
  <c r="R49" i="4"/>
  <c r="U49" i="4" s="1"/>
  <c r="Q49" i="4"/>
  <c r="P49" i="4"/>
  <c r="O49" i="4"/>
  <c r="J49" i="4"/>
  <c r="E49" i="4"/>
  <c r="N49" i="4" s="1"/>
  <c r="D49" i="4"/>
  <c r="Y48" i="4"/>
  <c r="S48" i="4"/>
  <c r="R48" i="4"/>
  <c r="U48" i="4" s="1"/>
  <c r="Q48" i="4"/>
  <c r="P48" i="4"/>
  <c r="O48" i="4"/>
  <c r="J48" i="4"/>
  <c r="E48" i="4"/>
  <c r="T48" i="4" s="1"/>
  <c r="D48" i="4"/>
  <c r="Y47" i="4"/>
  <c r="S47" i="4"/>
  <c r="R47" i="4"/>
  <c r="U47" i="4" s="1"/>
  <c r="Q47" i="4"/>
  <c r="P47" i="4"/>
  <c r="O47" i="4"/>
  <c r="J47" i="4"/>
  <c r="E47" i="4"/>
  <c r="V47" i="4" s="1"/>
  <c r="D47" i="4"/>
  <c r="Y46" i="4"/>
  <c r="S46" i="4"/>
  <c r="R46" i="4"/>
  <c r="U46" i="4" s="1"/>
  <c r="Q46" i="4"/>
  <c r="P46" i="4"/>
  <c r="O46" i="4"/>
  <c r="J46" i="4"/>
  <c r="E46" i="4"/>
  <c r="M46" i="4" s="1"/>
  <c r="D46" i="4"/>
  <c r="Y45" i="4"/>
  <c r="S45" i="4"/>
  <c r="R45" i="4"/>
  <c r="U45" i="4" s="1"/>
  <c r="Q45" i="4"/>
  <c r="P45" i="4"/>
  <c r="O45" i="4"/>
  <c r="J45" i="4"/>
  <c r="E45" i="4"/>
  <c r="I45" i="4" s="1"/>
  <c r="D45" i="4"/>
  <c r="Y44" i="4"/>
  <c r="S44" i="4"/>
  <c r="R44" i="4"/>
  <c r="U44" i="4" s="1"/>
  <c r="Q44" i="4"/>
  <c r="P44" i="4"/>
  <c r="O44" i="4"/>
  <c r="J44" i="4"/>
  <c r="E44" i="4"/>
  <c r="T44" i="4" s="1"/>
  <c r="D44" i="4"/>
  <c r="Y43" i="4"/>
  <c r="S43" i="4"/>
  <c r="R43" i="4"/>
  <c r="U43" i="4" s="1"/>
  <c r="Q43" i="4"/>
  <c r="P43" i="4"/>
  <c r="O43" i="4"/>
  <c r="J43" i="4"/>
  <c r="E43" i="4"/>
  <c r="V43" i="4" s="1"/>
  <c r="D43" i="4"/>
  <c r="Y42" i="4"/>
  <c r="S42" i="4"/>
  <c r="R42" i="4"/>
  <c r="U42" i="4" s="1"/>
  <c r="Q42" i="4"/>
  <c r="P42" i="4"/>
  <c r="O42" i="4"/>
  <c r="J42" i="4"/>
  <c r="E42" i="4"/>
  <c r="M42" i="4" s="1"/>
  <c r="D42" i="4"/>
  <c r="Y41" i="4"/>
  <c r="S41" i="4"/>
  <c r="R41" i="4"/>
  <c r="U41" i="4" s="1"/>
  <c r="Q41" i="4"/>
  <c r="P41" i="4"/>
  <c r="O41" i="4"/>
  <c r="J41" i="4"/>
  <c r="E41" i="4"/>
  <c r="I41" i="4" s="1"/>
  <c r="D41" i="4"/>
  <c r="Y40" i="4"/>
  <c r="S40" i="4"/>
  <c r="R40" i="4"/>
  <c r="U40" i="4" s="1"/>
  <c r="Q40" i="4"/>
  <c r="P40" i="4"/>
  <c r="O40" i="4"/>
  <c r="J40" i="4"/>
  <c r="E40" i="4"/>
  <c r="T40" i="4" s="1"/>
  <c r="D40" i="4"/>
  <c r="Y39" i="4"/>
  <c r="S39" i="4"/>
  <c r="R39" i="4"/>
  <c r="U39" i="4" s="1"/>
  <c r="Q39" i="4"/>
  <c r="P39" i="4"/>
  <c r="O39" i="4"/>
  <c r="J39" i="4"/>
  <c r="E39" i="4"/>
  <c r="V39" i="4" s="1"/>
  <c r="D39" i="4"/>
  <c r="Y38" i="4"/>
  <c r="S38" i="4"/>
  <c r="R38" i="4"/>
  <c r="U38" i="4" s="1"/>
  <c r="Q38" i="4"/>
  <c r="P38" i="4"/>
  <c r="O38" i="4"/>
  <c r="J38" i="4"/>
  <c r="E38" i="4"/>
  <c r="M38" i="4" s="1"/>
  <c r="D38" i="4"/>
  <c r="Y37" i="4"/>
  <c r="S37" i="4"/>
  <c r="R37" i="4"/>
  <c r="U37" i="4" s="1"/>
  <c r="Q37" i="4"/>
  <c r="P37" i="4"/>
  <c r="O37" i="4"/>
  <c r="J37" i="4"/>
  <c r="E37" i="4"/>
  <c r="N37" i="4" s="1"/>
  <c r="D37" i="4"/>
  <c r="Y36" i="4"/>
  <c r="S36" i="4"/>
  <c r="R36" i="4"/>
  <c r="U36" i="4" s="1"/>
  <c r="Q36" i="4"/>
  <c r="P36" i="4"/>
  <c r="O36" i="4"/>
  <c r="J36" i="4"/>
  <c r="E36" i="4"/>
  <c r="V36" i="4" s="1"/>
  <c r="D36" i="4"/>
  <c r="Y35" i="4"/>
  <c r="S35" i="4"/>
  <c r="R35" i="4"/>
  <c r="U35" i="4" s="1"/>
  <c r="Q35" i="4"/>
  <c r="P35" i="4"/>
  <c r="O35" i="4"/>
  <c r="J35" i="4"/>
  <c r="E35" i="4"/>
  <c r="D35" i="4"/>
  <c r="Y34" i="4"/>
  <c r="S34" i="4"/>
  <c r="R34" i="4"/>
  <c r="U34" i="4" s="1"/>
  <c r="Q34" i="4"/>
  <c r="P34" i="4"/>
  <c r="O34" i="4"/>
  <c r="J34" i="4"/>
  <c r="E34" i="4"/>
  <c r="M34" i="4" s="1"/>
  <c r="D34" i="4"/>
  <c r="Y33" i="4"/>
  <c r="S33" i="4"/>
  <c r="R33" i="4"/>
  <c r="U33" i="4" s="1"/>
  <c r="Q33" i="4"/>
  <c r="P33" i="4"/>
  <c r="O33" i="4"/>
  <c r="J33" i="4"/>
  <c r="E33" i="4"/>
  <c r="V33" i="4" s="1"/>
  <c r="D33" i="4"/>
  <c r="Y32" i="4"/>
  <c r="S32" i="4"/>
  <c r="R32" i="4"/>
  <c r="U32" i="4" s="1"/>
  <c r="Q32" i="4"/>
  <c r="P32" i="4"/>
  <c r="O32" i="4"/>
  <c r="J32" i="4"/>
  <c r="E32" i="4"/>
  <c r="N32" i="4" s="1"/>
  <c r="D32" i="4"/>
  <c r="Y31" i="4"/>
  <c r="S31" i="4"/>
  <c r="R31" i="4"/>
  <c r="U31" i="4" s="1"/>
  <c r="Q31" i="4"/>
  <c r="P31" i="4"/>
  <c r="O31" i="4"/>
  <c r="J31" i="4"/>
  <c r="E31" i="4"/>
  <c r="M31" i="4" s="1"/>
  <c r="D31" i="4"/>
  <c r="Y30" i="4"/>
  <c r="S30" i="4"/>
  <c r="R30" i="4"/>
  <c r="U30" i="4" s="1"/>
  <c r="Q30" i="4"/>
  <c r="P30" i="4"/>
  <c r="O30" i="4"/>
  <c r="J30" i="4"/>
  <c r="E30" i="4"/>
  <c r="M30" i="4" s="1"/>
  <c r="D30" i="4"/>
  <c r="Y29" i="4"/>
  <c r="S29" i="4"/>
  <c r="R29" i="4"/>
  <c r="U29" i="4" s="1"/>
  <c r="Q29" i="4"/>
  <c r="P29" i="4"/>
  <c r="O29" i="4"/>
  <c r="J29" i="4"/>
  <c r="E29" i="4"/>
  <c r="D29" i="4"/>
  <c r="Y28" i="4"/>
  <c r="S28" i="4"/>
  <c r="R28" i="4"/>
  <c r="U28" i="4" s="1"/>
  <c r="Q28" i="4"/>
  <c r="P28" i="4"/>
  <c r="O28" i="4"/>
  <c r="J28" i="4"/>
  <c r="E28" i="4"/>
  <c r="L28" i="4" s="1"/>
  <c r="D28" i="4"/>
  <c r="Y27" i="4"/>
  <c r="S27" i="4"/>
  <c r="R27" i="4"/>
  <c r="U27" i="4" s="1"/>
  <c r="Q27" i="4"/>
  <c r="P27" i="4"/>
  <c r="O27" i="4"/>
  <c r="J27" i="4"/>
  <c r="E27" i="4"/>
  <c r="V27" i="4" s="1"/>
  <c r="D27" i="4"/>
  <c r="Y26" i="4"/>
  <c r="S26" i="4"/>
  <c r="R26" i="4"/>
  <c r="U26" i="4" s="1"/>
  <c r="Q26" i="4"/>
  <c r="P26" i="4"/>
  <c r="O26" i="4"/>
  <c r="J26" i="4"/>
  <c r="E26" i="4"/>
  <c r="M26" i="4" s="1"/>
  <c r="D26" i="4"/>
  <c r="Y25" i="4"/>
  <c r="S25" i="4"/>
  <c r="R25" i="4"/>
  <c r="U25" i="4" s="1"/>
  <c r="Q25" i="4"/>
  <c r="P25" i="4"/>
  <c r="O25" i="4"/>
  <c r="J25" i="4"/>
  <c r="E25" i="4"/>
  <c r="N25" i="4" s="1"/>
  <c r="D25" i="4"/>
  <c r="Y24" i="4"/>
  <c r="S24" i="4"/>
  <c r="R24" i="4"/>
  <c r="U24" i="4" s="1"/>
  <c r="Q24" i="4"/>
  <c r="P24" i="4"/>
  <c r="O24" i="4"/>
  <c r="J24" i="4"/>
  <c r="E24" i="4"/>
  <c r="V24" i="4" s="1"/>
  <c r="D24" i="4"/>
  <c r="Y23" i="4"/>
  <c r="S23" i="4"/>
  <c r="R23" i="4"/>
  <c r="U23" i="4" s="1"/>
  <c r="Q23" i="4"/>
  <c r="P23" i="4"/>
  <c r="O23" i="4"/>
  <c r="J23" i="4"/>
  <c r="E23" i="4"/>
  <c r="D23" i="4"/>
  <c r="Y22" i="4"/>
  <c r="S22" i="4"/>
  <c r="R22" i="4"/>
  <c r="U22" i="4" s="1"/>
  <c r="Q22" i="4"/>
  <c r="P22" i="4"/>
  <c r="O22" i="4"/>
  <c r="J22" i="4"/>
  <c r="E22" i="4"/>
  <c r="M22" i="4" s="1"/>
  <c r="D22" i="4"/>
  <c r="Y21" i="4"/>
  <c r="S21" i="4"/>
  <c r="R21" i="4"/>
  <c r="U21" i="4" s="1"/>
  <c r="Q21" i="4"/>
  <c r="P21" i="4"/>
  <c r="O21" i="4"/>
  <c r="J21" i="4"/>
  <c r="E21" i="4"/>
  <c r="K21" i="4" s="1"/>
  <c r="D21" i="4"/>
  <c r="Y20" i="4"/>
  <c r="S20" i="4"/>
  <c r="R20" i="4"/>
  <c r="U20" i="4" s="1"/>
  <c r="Q20" i="4"/>
  <c r="P20" i="4"/>
  <c r="O20" i="4"/>
  <c r="J20" i="4"/>
  <c r="E20" i="4"/>
  <c r="T20" i="4" s="1"/>
  <c r="D20" i="4"/>
  <c r="Y19" i="4"/>
  <c r="S19" i="4"/>
  <c r="R19" i="4"/>
  <c r="U19" i="4" s="1"/>
  <c r="Q19" i="4"/>
  <c r="P19" i="4"/>
  <c r="O19" i="4"/>
  <c r="J19" i="4"/>
  <c r="E19" i="4"/>
  <c r="M19" i="4" s="1"/>
  <c r="D19" i="4"/>
  <c r="Y18" i="4"/>
  <c r="S18" i="4"/>
  <c r="R18" i="4"/>
  <c r="U18" i="4" s="1"/>
  <c r="Q18" i="4"/>
  <c r="P18" i="4"/>
  <c r="O18" i="4"/>
  <c r="J18" i="4"/>
  <c r="E18" i="4"/>
  <c r="M18" i="4" s="1"/>
  <c r="D18" i="4"/>
  <c r="Y17" i="4"/>
  <c r="S17" i="4"/>
  <c r="R17" i="4"/>
  <c r="U17" i="4" s="1"/>
  <c r="Q17" i="4"/>
  <c r="P17" i="4"/>
  <c r="O17" i="4"/>
  <c r="J17" i="4"/>
  <c r="E17" i="4"/>
  <c r="N17" i="4" s="1"/>
  <c r="D17" i="4"/>
  <c r="Y16" i="4"/>
  <c r="S16" i="4"/>
  <c r="R16" i="4"/>
  <c r="U16" i="4" s="1"/>
  <c r="Q16" i="4"/>
  <c r="P16" i="4"/>
  <c r="O16" i="4"/>
  <c r="J16" i="4"/>
  <c r="E16" i="4"/>
  <c r="V16" i="4" s="1"/>
  <c r="D16" i="4"/>
  <c r="Y15" i="4"/>
  <c r="S15" i="4"/>
  <c r="R15" i="4"/>
  <c r="U15" i="4" s="1"/>
  <c r="Q15" i="4"/>
  <c r="P15" i="4"/>
  <c r="O15" i="4"/>
  <c r="J15" i="4"/>
  <c r="E15" i="4"/>
  <c r="D15" i="4"/>
  <c r="Y14" i="4"/>
  <c r="S14" i="4"/>
  <c r="R14" i="4"/>
  <c r="U14" i="4" s="1"/>
  <c r="Q14" i="4"/>
  <c r="P14" i="4"/>
  <c r="O14" i="4"/>
  <c r="J14" i="4"/>
  <c r="E14" i="4"/>
  <c r="M14" i="4" s="1"/>
  <c r="D14" i="4"/>
  <c r="Y13" i="4"/>
  <c r="S13" i="4"/>
  <c r="R13" i="4"/>
  <c r="U13" i="4" s="1"/>
  <c r="Q13" i="4"/>
  <c r="P13" i="4"/>
  <c r="O13" i="4"/>
  <c r="J13" i="4"/>
  <c r="E13" i="4"/>
  <c r="K13" i="4" s="1"/>
  <c r="D13" i="4"/>
  <c r="Y12" i="4"/>
  <c r="S12" i="4"/>
  <c r="R12" i="4"/>
  <c r="U12" i="4" s="1"/>
  <c r="Q12" i="4"/>
  <c r="P12" i="4"/>
  <c r="O12" i="4"/>
  <c r="J12" i="4"/>
  <c r="E12" i="4"/>
  <c r="T12" i="4" s="1"/>
  <c r="D12" i="4"/>
  <c r="Y11" i="4"/>
  <c r="S11" i="4"/>
  <c r="R11" i="4"/>
  <c r="U11" i="4" s="1"/>
  <c r="Q11" i="4"/>
  <c r="P11" i="4"/>
  <c r="O11" i="4"/>
  <c r="J11" i="4"/>
  <c r="E11" i="4"/>
  <c r="M11" i="4" s="1"/>
  <c r="D11" i="4"/>
  <c r="Y10" i="4"/>
  <c r="S10" i="4"/>
  <c r="R10" i="4"/>
  <c r="U10" i="4" s="1"/>
  <c r="Q10" i="4"/>
  <c r="P10" i="4"/>
  <c r="O10" i="4"/>
  <c r="J10" i="4"/>
  <c r="E10" i="4"/>
  <c r="X10" i="4" s="1"/>
  <c r="D10" i="4"/>
  <c r="Y9" i="4"/>
  <c r="S9" i="4"/>
  <c r="R9" i="4"/>
  <c r="U9" i="4" s="1"/>
  <c r="Q9" i="4"/>
  <c r="P9" i="4"/>
  <c r="O9" i="4"/>
  <c r="J9" i="4"/>
  <c r="E9" i="4"/>
  <c r="K9" i="4" s="1"/>
  <c r="D9" i="4"/>
  <c r="Y8" i="4"/>
  <c r="S8" i="4"/>
  <c r="R8" i="4"/>
  <c r="U8" i="4" s="1"/>
  <c r="Q8" i="4"/>
  <c r="P8" i="4"/>
  <c r="O8" i="4"/>
  <c r="J8" i="4"/>
  <c r="E8" i="4"/>
  <c r="M8" i="4" s="1"/>
  <c r="D8" i="4"/>
  <c r="Y7" i="4"/>
  <c r="S7" i="4"/>
  <c r="R7" i="4"/>
  <c r="U7" i="4" s="1"/>
  <c r="Q7" i="4"/>
  <c r="P7" i="4"/>
  <c r="O7" i="4"/>
  <c r="J7" i="4"/>
  <c r="E7" i="4"/>
  <c r="M7" i="4" s="1"/>
  <c r="D7" i="4"/>
  <c r="Y6" i="4"/>
  <c r="S6" i="4"/>
  <c r="R6" i="4"/>
  <c r="U6" i="4" s="1"/>
  <c r="Q6" i="4"/>
  <c r="P6" i="4"/>
  <c r="O6" i="4"/>
  <c r="J6" i="4"/>
  <c r="E6" i="4"/>
  <c r="X6" i="4" s="1"/>
  <c r="D6" i="4"/>
  <c r="Y5" i="4"/>
  <c r="S5" i="4"/>
  <c r="R5" i="4"/>
  <c r="U5" i="4" s="1"/>
  <c r="Q5" i="4"/>
  <c r="P5" i="4"/>
  <c r="O5" i="4"/>
  <c r="J5" i="4"/>
  <c r="E5" i="4"/>
  <c r="K5" i="4" s="1"/>
  <c r="D5" i="4"/>
  <c r="Y4" i="4"/>
  <c r="S4" i="4"/>
  <c r="R4" i="4"/>
  <c r="U4" i="4" s="1"/>
  <c r="Q4" i="4"/>
  <c r="P4" i="4"/>
  <c r="O4" i="4"/>
  <c r="J4" i="4"/>
  <c r="E4" i="4"/>
  <c r="M4" i="4" s="1"/>
  <c r="D4" i="4"/>
  <c r="Y3" i="4"/>
  <c r="S3" i="4"/>
  <c r="R3" i="4"/>
  <c r="U3" i="4" s="1"/>
  <c r="Q3" i="4"/>
  <c r="P3" i="4"/>
  <c r="O3" i="4"/>
  <c r="J3" i="4"/>
  <c r="E3" i="4"/>
  <c r="M3" i="4" s="1"/>
  <c r="D3" i="4"/>
  <c r="Y2" i="4"/>
  <c r="S2" i="4"/>
  <c r="R2" i="4"/>
  <c r="U2" i="4" s="1"/>
  <c r="Q2" i="4"/>
  <c r="P2" i="4"/>
  <c r="O2" i="4"/>
  <c r="J2" i="4"/>
  <c r="E2" i="4"/>
  <c r="X2" i="4" s="1"/>
  <c r="D2" i="4"/>
  <c r="G47" i="4" l="1"/>
  <c r="H47" i="4" s="1"/>
  <c r="I13" i="4"/>
  <c r="V12" i="4"/>
  <c r="F8" i="4"/>
  <c r="Z8" i="4" s="1"/>
  <c r="V8" i="4"/>
  <c r="I12" i="4"/>
  <c r="V18" i="4"/>
  <c r="G43" i="4"/>
  <c r="H43" i="4" s="1"/>
  <c r="G8" i="4"/>
  <c r="H8" i="4" s="1"/>
  <c r="F18" i="4"/>
  <c r="Z18" i="4" s="1"/>
  <c r="F28" i="4"/>
  <c r="Z28" i="4" s="1"/>
  <c r="F42" i="4"/>
  <c r="Z42" i="4" s="1"/>
  <c r="F36" i="4"/>
  <c r="Z36" i="4" s="1"/>
  <c r="G42" i="4"/>
  <c r="H42" i="4" s="1"/>
  <c r="L43" i="4"/>
  <c r="L34" i="4"/>
  <c r="V46" i="4"/>
  <c r="F3" i="4"/>
  <c r="Z3" i="4" s="1"/>
  <c r="F34" i="4"/>
  <c r="Z34" i="4" s="1"/>
  <c r="F46" i="4"/>
  <c r="Z46" i="4" s="1"/>
  <c r="F50" i="4"/>
  <c r="Z50" i="4" s="1"/>
  <c r="V50" i="4"/>
  <c r="N8" i="4"/>
  <c r="N12" i="4"/>
  <c r="N13" i="4"/>
  <c r="F17" i="4"/>
  <c r="Z17" i="4" s="1"/>
  <c r="N18" i="4"/>
  <c r="F24" i="4"/>
  <c r="Z24" i="4" s="1"/>
  <c r="X28" i="4"/>
  <c r="I32" i="4"/>
  <c r="G34" i="4"/>
  <c r="H34" i="4" s="1"/>
  <c r="N42" i="4"/>
  <c r="M48" i="4"/>
  <c r="N50" i="4"/>
  <c r="L27" i="4"/>
  <c r="G3" i="4"/>
  <c r="H3" i="4" s="1"/>
  <c r="V3" i="4"/>
  <c r="F4" i="4"/>
  <c r="Z4" i="4" s="1"/>
  <c r="V4" i="4"/>
  <c r="L8" i="4"/>
  <c r="N11" i="4"/>
  <c r="G17" i="4"/>
  <c r="H17" i="4" s="1"/>
  <c r="G18" i="4"/>
  <c r="H18" i="4" s="1"/>
  <c r="K19" i="4"/>
  <c r="F22" i="4"/>
  <c r="Z22" i="4" s="1"/>
  <c r="T22" i="4"/>
  <c r="F25" i="4"/>
  <c r="Z25" i="4" s="1"/>
  <c r="F26" i="4"/>
  <c r="Z26" i="4" s="1"/>
  <c r="V26" i="4"/>
  <c r="G27" i="4"/>
  <c r="H27" i="4" s="1"/>
  <c r="G31" i="4"/>
  <c r="H31" i="4" s="1"/>
  <c r="L31" i="4"/>
  <c r="T34" i="4"/>
  <c r="G39" i="4"/>
  <c r="H39" i="4" s="1"/>
  <c r="X40" i="4"/>
  <c r="F41" i="4"/>
  <c r="Z41" i="4" s="1"/>
  <c r="V42" i="4"/>
  <c r="T47" i="4"/>
  <c r="W47" i="4" s="1"/>
  <c r="X48" i="4"/>
  <c r="F49" i="4"/>
  <c r="Z49" i="4" s="1"/>
  <c r="G50" i="4"/>
  <c r="H50" i="4" s="1"/>
  <c r="T51" i="4"/>
  <c r="W51" i="4" s="1"/>
  <c r="L5" i="4"/>
  <c r="I25" i="4"/>
  <c r="T27" i="4"/>
  <c r="W27" i="4" s="1"/>
  <c r="K34" i="4"/>
  <c r="V34" i="4"/>
  <c r="X39" i="4"/>
  <c r="L42" i="4"/>
  <c r="X42" i="4"/>
  <c r="L46" i="4"/>
  <c r="X47" i="4"/>
  <c r="I49" i="4"/>
  <c r="X5" i="4"/>
  <c r="K31" i="4"/>
  <c r="L39" i="4"/>
  <c r="N3" i="4"/>
  <c r="L4" i="4"/>
  <c r="F11" i="4"/>
  <c r="Z11" i="4" s="1"/>
  <c r="M17" i="4"/>
  <c r="L18" i="4"/>
  <c r="X18" i="4"/>
  <c r="G19" i="4"/>
  <c r="H19" i="4" s="1"/>
  <c r="T19" i="4"/>
  <c r="K22" i="4"/>
  <c r="L26" i="4"/>
  <c r="X27" i="4"/>
  <c r="T31" i="4"/>
  <c r="T36" i="4"/>
  <c r="W36" i="4" s="1"/>
  <c r="L47" i="4"/>
  <c r="L50" i="4"/>
  <c r="X50" i="4"/>
  <c r="K30" i="4"/>
  <c r="M33" i="4"/>
  <c r="K3" i="4"/>
  <c r="G4" i="4"/>
  <c r="H4" i="4" s="1"/>
  <c r="N4" i="4"/>
  <c r="T5" i="4"/>
  <c r="F7" i="4"/>
  <c r="Z7" i="4" s="1"/>
  <c r="N7" i="4"/>
  <c r="X8" i="4"/>
  <c r="G11" i="4"/>
  <c r="H11" i="4" s="1"/>
  <c r="W12" i="4"/>
  <c r="F14" i="4"/>
  <c r="Z14" i="4" s="1"/>
  <c r="K14" i="4"/>
  <c r="T14" i="4"/>
  <c r="F16" i="4"/>
  <c r="Z16" i="4" s="1"/>
  <c r="K18" i="4"/>
  <c r="T18" i="4"/>
  <c r="L19" i="4"/>
  <c r="I20" i="4"/>
  <c r="V20" i="4"/>
  <c r="W20" i="4" s="1"/>
  <c r="I21" i="4"/>
  <c r="G22" i="4"/>
  <c r="H22" i="4" s="1"/>
  <c r="L22" i="4"/>
  <c r="V22" i="4"/>
  <c r="T24" i="4"/>
  <c r="W24" i="4" s="1"/>
  <c r="G26" i="4"/>
  <c r="H26" i="4" s="1"/>
  <c r="N26" i="4"/>
  <c r="K27" i="4"/>
  <c r="F30" i="4"/>
  <c r="Z30" i="4" s="1"/>
  <c r="L30" i="4"/>
  <c r="V30" i="4"/>
  <c r="I31" i="4"/>
  <c r="V32" i="4"/>
  <c r="G33" i="4"/>
  <c r="H33" i="4" s="1"/>
  <c r="N33" i="4"/>
  <c r="N34" i="4"/>
  <c r="F37" i="4"/>
  <c r="Z37" i="4" s="1"/>
  <c r="F38" i="4"/>
  <c r="Z38" i="4" s="1"/>
  <c r="L38" i="4"/>
  <c r="V38" i="4"/>
  <c r="T39" i="4"/>
  <c r="W39" i="4" s="1"/>
  <c r="M40" i="4"/>
  <c r="X43" i="4"/>
  <c r="X44" i="4"/>
  <c r="F45" i="4"/>
  <c r="Z45" i="4" s="1"/>
  <c r="G46" i="4"/>
  <c r="H46" i="4" s="1"/>
  <c r="N46" i="4"/>
  <c r="X46" i="4"/>
  <c r="K47" i="4"/>
  <c r="K50" i="4"/>
  <c r="T50" i="4"/>
  <c r="K51" i="4"/>
  <c r="K7" i="4"/>
  <c r="M16" i="4"/>
  <c r="T30" i="4"/>
  <c r="W30" i="4" s="1"/>
  <c r="K38" i="4"/>
  <c r="T38" i="4"/>
  <c r="X4" i="4"/>
  <c r="G7" i="4"/>
  <c r="H7" i="4" s="1"/>
  <c r="K8" i="4"/>
  <c r="T8" i="4"/>
  <c r="L9" i="4"/>
  <c r="X9" i="4"/>
  <c r="V11" i="4"/>
  <c r="G14" i="4"/>
  <c r="H14" i="4" s="1"/>
  <c r="L14" i="4"/>
  <c r="V14" i="4"/>
  <c r="T16" i="4"/>
  <c r="W16" i="4" s="1"/>
  <c r="K17" i="4"/>
  <c r="V17" i="4"/>
  <c r="I19" i="4"/>
  <c r="N22" i="4"/>
  <c r="X22" i="4"/>
  <c r="L24" i="4"/>
  <c r="X26" i="4"/>
  <c r="G30" i="4"/>
  <c r="H30" i="4" s="1"/>
  <c r="N30" i="4"/>
  <c r="X30" i="4"/>
  <c r="M32" i="4"/>
  <c r="I33" i="4"/>
  <c r="X34" i="4"/>
  <c r="L36" i="4"/>
  <c r="G38" i="4"/>
  <c r="H38" i="4" s="1"/>
  <c r="N38" i="4"/>
  <c r="X38" i="4"/>
  <c r="K39" i="4"/>
  <c r="N41" i="4"/>
  <c r="K42" i="4"/>
  <c r="T42" i="4"/>
  <c r="T43" i="4"/>
  <c r="W43" i="4" s="1"/>
  <c r="M44" i="4"/>
  <c r="L51" i="4"/>
  <c r="X51" i="4"/>
  <c r="T9" i="4"/>
  <c r="K4" i="4"/>
  <c r="T4" i="4"/>
  <c r="V7" i="4"/>
  <c r="K11" i="4"/>
  <c r="N14" i="4"/>
  <c r="X14" i="4"/>
  <c r="L16" i="4"/>
  <c r="N20" i="4"/>
  <c r="N21" i="4"/>
  <c r="M24" i="4"/>
  <c r="K26" i="4"/>
  <c r="T26" i="4"/>
  <c r="K37" i="4"/>
  <c r="K43" i="4"/>
  <c r="N45" i="4"/>
  <c r="K46" i="4"/>
  <c r="T46" i="4"/>
  <c r="G51" i="4"/>
  <c r="H51" i="4" s="1"/>
  <c r="I2" i="4"/>
  <c r="M2" i="4"/>
  <c r="I6" i="4"/>
  <c r="M6" i="4"/>
  <c r="I10" i="4"/>
  <c r="M10" i="4"/>
  <c r="V15" i="4"/>
  <c r="N15" i="4"/>
  <c r="F15" i="4"/>
  <c r="Z15" i="4" s="1"/>
  <c r="X15" i="4"/>
  <c r="V23" i="4"/>
  <c r="N23" i="4"/>
  <c r="F23" i="4"/>
  <c r="Z23" i="4" s="1"/>
  <c r="X23" i="4"/>
  <c r="F2" i="4"/>
  <c r="Z2" i="4" s="1"/>
  <c r="N2" i="4"/>
  <c r="F6" i="4"/>
  <c r="Z6" i="4" s="1"/>
  <c r="N6" i="4"/>
  <c r="V6" i="4"/>
  <c r="F10" i="4"/>
  <c r="Z10" i="4" s="1"/>
  <c r="N10" i="4"/>
  <c r="X12" i="4"/>
  <c r="K15" i="4"/>
  <c r="X20" i="4"/>
  <c r="G2" i="4"/>
  <c r="H2" i="4" s="1"/>
  <c r="K2" i="4"/>
  <c r="L3" i="4"/>
  <c r="T3" i="4"/>
  <c r="X3" i="4"/>
  <c r="I4" i="4"/>
  <c r="F5" i="4"/>
  <c r="Z5" i="4" s="1"/>
  <c r="N5" i="4"/>
  <c r="V5" i="4"/>
  <c r="G6" i="4"/>
  <c r="H6" i="4" s="1"/>
  <c r="K6" i="4"/>
  <c r="L7" i="4"/>
  <c r="T7" i="4"/>
  <c r="X7" i="4"/>
  <c r="I8" i="4"/>
  <c r="F9" i="4"/>
  <c r="Z9" i="4" s="1"/>
  <c r="N9" i="4"/>
  <c r="V9" i="4"/>
  <c r="G10" i="4"/>
  <c r="H10" i="4" s="1"/>
  <c r="K10" i="4"/>
  <c r="L11" i="4"/>
  <c r="T11" i="4"/>
  <c r="X11" i="4"/>
  <c r="F12" i="4"/>
  <c r="Z12" i="4" s="1"/>
  <c r="L12" i="4"/>
  <c r="F13" i="4"/>
  <c r="Z13" i="4" s="1"/>
  <c r="L15" i="4"/>
  <c r="I16" i="4"/>
  <c r="N16" i="4"/>
  <c r="I17" i="4"/>
  <c r="V19" i="4"/>
  <c r="N19" i="4"/>
  <c r="F19" i="4"/>
  <c r="Z19" i="4" s="1"/>
  <c r="X19" i="4"/>
  <c r="F20" i="4"/>
  <c r="Z20" i="4" s="1"/>
  <c r="L20" i="4"/>
  <c r="F21" i="4"/>
  <c r="Z21" i="4" s="1"/>
  <c r="L23" i="4"/>
  <c r="I24" i="4"/>
  <c r="N24" i="4"/>
  <c r="X25" i="4"/>
  <c r="T25" i="4"/>
  <c r="L25" i="4"/>
  <c r="K25" i="4"/>
  <c r="G25" i="4"/>
  <c r="H25" i="4" s="1"/>
  <c r="M25" i="4"/>
  <c r="V25" i="4"/>
  <c r="K28" i="4"/>
  <c r="G28" i="4"/>
  <c r="H28" i="4" s="1"/>
  <c r="V28" i="4"/>
  <c r="N28" i="4"/>
  <c r="I28" i="4"/>
  <c r="M28" i="4"/>
  <c r="X29" i="4"/>
  <c r="T29" i="4"/>
  <c r="L29" i="4"/>
  <c r="N29" i="4"/>
  <c r="I29" i="4"/>
  <c r="V29" i="4"/>
  <c r="M29" i="4"/>
  <c r="G29" i="4"/>
  <c r="H29" i="4" s="1"/>
  <c r="V2" i="4"/>
  <c r="I5" i="4"/>
  <c r="M5" i="4"/>
  <c r="I9" i="4"/>
  <c r="M9" i="4"/>
  <c r="V10" i="4"/>
  <c r="K12" i="4"/>
  <c r="G12" i="4"/>
  <c r="H12" i="4" s="1"/>
  <c r="X13" i="4"/>
  <c r="T13" i="4"/>
  <c r="L13" i="4"/>
  <c r="G15" i="4"/>
  <c r="H15" i="4" s="1"/>
  <c r="T15" i="4"/>
  <c r="K20" i="4"/>
  <c r="G20" i="4"/>
  <c r="H20" i="4" s="1"/>
  <c r="X21" i="4"/>
  <c r="T21" i="4"/>
  <c r="L21" i="4"/>
  <c r="G23" i="4"/>
  <c r="H23" i="4" s="1"/>
  <c r="K23" i="4"/>
  <c r="T23" i="4"/>
  <c r="F29" i="4"/>
  <c r="Z29" i="4" s="1"/>
  <c r="L2" i="4"/>
  <c r="T2" i="4"/>
  <c r="I3" i="4"/>
  <c r="G5" i="4"/>
  <c r="H5" i="4" s="1"/>
  <c r="L6" i="4"/>
  <c r="T6" i="4"/>
  <c r="I7" i="4"/>
  <c r="G9" i="4"/>
  <c r="H9" i="4" s="1"/>
  <c r="L10" i="4"/>
  <c r="T10" i="4"/>
  <c r="I11" i="4"/>
  <c r="M12" i="4"/>
  <c r="G13" i="4"/>
  <c r="H13" i="4" s="1"/>
  <c r="M13" i="4"/>
  <c r="V13" i="4"/>
  <c r="I15" i="4"/>
  <c r="M15" i="4"/>
  <c r="K16" i="4"/>
  <c r="G16" i="4"/>
  <c r="H16" i="4" s="1"/>
  <c r="X16" i="4"/>
  <c r="X17" i="4"/>
  <c r="T17" i="4"/>
  <c r="L17" i="4"/>
  <c r="M20" i="4"/>
  <c r="G21" i="4"/>
  <c r="H21" i="4" s="1"/>
  <c r="M21" i="4"/>
  <c r="V21" i="4"/>
  <c r="I23" i="4"/>
  <c r="M23" i="4"/>
  <c r="K24" i="4"/>
  <c r="G24" i="4"/>
  <c r="H24" i="4" s="1"/>
  <c r="X24" i="4"/>
  <c r="T28" i="4"/>
  <c r="K29" i="4"/>
  <c r="V35" i="4"/>
  <c r="N35" i="4"/>
  <c r="F35" i="4"/>
  <c r="Z35" i="4" s="1"/>
  <c r="M35" i="4"/>
  <c r="I35" i="4"/>
  <c r="L35" i="4"/>
  <c r="T35" i="4"/>
  <c r="K35" i="4"/>
  <c r="G35" i="4"/>
  <c r="H35" i="4" s="1"/>
  <c r="X35" i="4"/>
  <c r="I27" i="4"/>
  <c r="M27" i="4"/>
  <c r="K32" i="4"/>
  <c r="G32" i="4"/>
  <c r="H32" i="4" s="1"/>
  <c r="X32" i="4"/>
  <c r="X33" i="4"/>
  <c r="T33" i="4"/>
  <c r="W33" i="4" s="1"/>
  <c r="L33" i="4"/>
  <c r="M36" i="4"/>
  <c r="G37" i="4"/>
  <c r="H37" i="4" s="1"/>
  <c r="M37" i="4"/>
  <c r="V37" i="4"/>
  <c r="I40" i="4"/>
  <c r="I44" i="4"/>
  <c r="I48" i="4"/>
  <c r="I14" i="4"/>
  <c r="I18" i="4"/>
  <c r="I22" i="4"/>
  <c r="I26" i="4"/>
  <c r="F27" i="4"/>
  <c r="Z27" i="4" s="1"/>
  <c r="N27" i="4"/>
  <c r="V31" i="4"/>
  <c r="N31" i="4"/>
  <c r="F31" i="4"/>
  <c r="Z31" i="4" s="1"/>
  <c r="X31" i="4"/>
  <c r="F32" i="4"/>
  <c r="Z32" i="4" s="1"/>
  <c r="L32" i="4"/>
  <c r="T32" i="4"/>
  <c r="F33" i="4"/>
  <c r="Z33" i="4" s="1"/>
  <c r="K33" i="4"/>
  <c r="I36" i="4"/>
  <c r="N36" i="4"/>
  <c r="I37" i="4"/>
  <c r="K36" i="4"/>
  <c r="G36" i="4"/>
  <c r="H36" i="4" s="1"/>
  <c r="X36" i="4"/>
  <c r="X37" i="4"/>
  <c r="T37" i="4"/>
  <c r="L37" i="4"/>
  <c r="K40" i="4"/>
  <c r="G40" i="4"/>
  <c r="H40" i="4" s="1"/>
  <c r="V40" i="4"/>
  <c r="W40" i="4" s="1"/>
  <c r="N40" i="4"/>
  <c r="F40" i="4"/>
  <c r="Z40" i="4" s="1"/>
  <c r="L40" i="4"/>
  <c r="X41" i="4"/>
  <c r="T41" i="4"/>
  <c r="L41" i="4"/>
  <c r="K41" i="4"/>
  <c r="G41" i="4"/>
  <c r="H41" i="4" s="1"/>
  <c r="M41" i="4"/>
  <c r="V41" i="4"/>
  <c r="K44" i="4"/>
  <c r="G44" i="4"/>
  <c r="H44" i="4" s="1"/>
  <c r="V44" i="4"/>
  <c r="W44" i="4" s="1"/>
  <c r="N44" i="4"/>
  <c r="F44" i="4"/>
  <c r="Z44" i="4" s="1"/>
  <c r="L44" i="4"/>
  <c r="X45" i="4"/>
  <c r="T45" i="4"/>
  <c r="L45" i="4"/>
  <c r="K45" i="4"/>
  <c r="G45" i="4"/>
  <c r="H45" i="4" s="1"/>
  <c r="M45" i="4"/>
  <c r="V45" i="4"/>
  <c r="K48" i="4"/>
  <c r="G48" i="4"/>
  <c r="H48" i="4" s="1"/>
  <c r="V48" i="4"/>
  <c r="W48" i="4" s="1"/>
  <c r="N48" i="4"/>
  <c r="F48" i="4"/>
  <c r="Z48" i="4" s="1"/>
  <c r="L48" i="4"/>
  <c r="X49" i="4"/>
  <c r="T49" i="4"/>
  <c r="L49" i="4"/>
  <c r="K49" i="4"/>
  <c r="G49" i="4"/>
  <c r="H49" i="4" s="1"/>
  <c r="M49" i="4"/>
  <c r="V49" i="4"/>
  <c r="I39" i="4"/>
  <c r="M39" i="4"/>
  <c r="I43" i="4"/>
  <c r="M43" i="4"/>
  <c r="I47" i="4"/>
  <c r="M47" i="4"/>
  <c r="I51" i="4"/>
  <c r="M51" i="4"/>
  <c r="I30" i="4"/>
  <c r="I34" i="4"/>
  <c r="I38" i="4"/>
  <c r="F39" i="4"/>
  <c r="Z39" i="4" s="1"/>
  <c r="N39" i="4"/>
  <c r="I42" i="4"/>
  <c r="F43" i="4"/>
  <c r="Z43" i="4" s="1"/>
  <c r="N43" i="4"/>
  <c r="I46" i="4"/>
  <c r="F47" i="4"/>
  <c r="Z47" i="4" s="1"/>
  <c r="N47" i="4"/>
  <c r="I50" i="4"/>
  <c r="F51" i="4"/>
  <c r="Z51" i="4" s="1"/>
  <c r="N51" i="4"/>
  <c r="W5" i="4" l="1"/>
  <c r="W18" i="4"/>
  <c r="W28" i="4"/>
  <c r="W19" i="4"/>
  <c r="W3" i="4"/>
  <c r="W26" i="4"/>
  <c r="W22" i="4"/>
  <c r="W50" i="4"/>
  <c r="W9" i="4"/>
  <c r="W42" i="4"/>
  <c r="W31" i="4"/>
  <c r="W17" i="4"/>
  <c r="W6" i="4"/>
  <c r="W7" i="4"/>
  <c r="W46" i="4"/>
  <c r="W8" i="4"/>
  <c r="W38" i="4"/>
  <c r="W4" i="4"/>
  <c r="W10" i="4"/>
  <c r="W11" i="4"/>
  <c r="W25" i="4"/>
  <c r="W34" i="4"/>
  <c r="W23" i="4"/>
  <c r="W15" i="4"/>
  <c r="W32" i="4"/>
  <c r="W14" i="4"/>
  <c r="W2" i="4"/>
  <c r="W49" i="4"/>
  <c r="W21" i="4"/>
  <c r="W45" i="4"/>
  <c r="W41" i="4"/>
  <c r="W35" i="4"/>
  <c r="W37" i="4"/>
  <c r="W13" i="4"/>
  <c r="W29" i="4"/>
  <c r="A250" i="1" l="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C28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 i="1"/>
  <c r="H279" i="1"/>
  <c r="H280" i="1"/>
  <c r="H281" i="1"/>
  <c r="H282" i="1"/>
  <c r="H283" i="1"/>
  <c r="H284" i="1"/>
  <c r="H285" i="1"/>
  <c r="H286" i="1"/>
  <c r="H287" i="1"/>
  <c r="H288" i="1"/>
  <c r="H289" i="1"/>
  <c r="H290" i="1"/>
  <c r="H291" i="1"/>
  <c r="H292" i="1"/>
  <c r="H293" i="1"/>
  <c r="H294" i="1"/>
  <c r="H295" i="1"/>
  <c r="H296" i="1"/>
  <c r="H297" i="1"/>
  <c r="H298" i="1"/>
  <c r="H299" i="1"/>
  <c r="H300" i="1"/>
  <c r="H301" i="1"/>
  <c r="H302" i="1"/>
  <c r="H278" i="1"/>
  <c r="F279" i="1"/>
  <c r="F280" i="1"/>
  <c r="F281" i="1"/>
  <c r="F282" i="1"/>
  <c r="F283" i="1"/>
  <c r="F284" i="1"/>
  <c r="F285" i="1"/>
  <c r="F286" i="1"/>
  <c r="F287" i="1"/>
  <c r="F288" i="1"/>
  <c r="F289" i="1"/>
  <c r="F290" i="1"/>
  <c r="F291" i="1"/>
  <c r="F292" i="1"/>
  <c r="F293" i="1"/>
  <c r="F294" i="1"/>
  <c r="F295" i="1"/>
  <c r="F296" i="1"/>
  <c r="F297" i="1"/>
  <c r="F298" i="1"/>
  <c r="F299" i="1"/>
  <c r="F300" i="1"/>
  <c r="F301" i="1"/>
  <c r="F302" i="1"/>
  <c r="F278" i="1"/>
  <c r="C279" i="1"/>
  <c r="C280" i="1"/>
  <c r="C281" i="1"/>
  <c r="C283" i="1"/>
  <c r="C284" i="1"/>
  <c r="C285" i="1"/>
  <c r="C286" i="1"/>
  <c r="C287" i="1"/>
  <c r="C288" i="1"/>
  <c r="C289" i="1"/>
  <c r="C290" i="1"/>
  <c r="C291" i="1"/>
  <c r="C292" i="1"/>
  <c r="C293" i="1"/>
  <c r="C294" i="1"/>
  <c r="C295" i="1"/>
  <c r="C296" i="1"/>
  <c r="C297" i="1"/>
  <c r="C298" i="1"/>
  <c r="C299" i="1"/>
  <c r="C300" i="1"/>
  <c r="C301" i="1"/>
  <c r="C302" i="1"/>
  <c r="C278" i="1"/>
  <c r="B279" i="1"/>
  <c r="B280" i="1"/>
  <c r="B281" i="1"/>
  <c r="B282" i="1"/>
  <c r="B283" i="1"/>
  <c r="B284" i="1"/>
  <c r="B285" i="1"/>
  <c r="B286" i="1"/>
  <c r="B287" i="1"/>
  <c r="B288" i="1"/>
  <c r="B289" i="1"/>
  <c r="B290" i="1"/>
  <c r="B291" i="1"/>
  <c r="B292" i="1"/>
  <c r="B293" i="1"/>
  <c r="B294" i="1"/>
  <c r="B295" i="1"/>
  <c r="B296" i="1"/>
  <c r="B297" i="1"/>
  <c r="B298" i="1"/>
  <c r="B299" i="1"/>
  <c r="B300" i="1"/>
  <c r="B301" i="1"/>
  <c r="B302" i="1"/>
  <c r="B278" i="1"/>
  <c r="H254" i="1"/>
  <c r="H255" i="1"/>
  <c r="H256" i="1"/>
  <c r="H257" i="1"/>
  <c r="H258" i="1"/>
  <c r="H259" i="1"/>
  <c r="H260" i="1"/>
  <c r="H261" i="1"/>
  <c r="H262" i="1"/>
  <c r="H263" i="1"/>
  <c r="H264" i="1"/>
  <c r="H265" i="1"/>
  <c r="H266" i="1"/>
  <c r="H267" i="1"/>
  <c r="H268" i="1"/>
  <c r="H269" i="1"/>
  <c r="H270" i="1"/>
  <c r="H271" i="1"/>
  <c r="H272" i="1"/>
  <c r="H273" i="1"/>
  <c r="H274" i="1"/>
  <c r="H275" i="1"/>
  <c r="H276" i="1"/>
  <c r="H277" i="1"/>
  <c r="H253" i="1"/>
  <c r="F254" i="1"/>
  <c r="F255" i="1"/>
  <c r="F256" i="1"/>
  <c r="F257" i="1"/>
  <c r="F258" i="1"/>
  <c r="F259" i="1"/>
  <c r="F260" i="1"/>
  <c r="F261" i="1"/>
  <c r="F262" i="1"/>
  <c r="F263" i="1"/>
  <c r="F264" i="1"/>
  <c r="F265" i="1"/>
  <c r="F266" i="1"/>
  <c r="F267" i="1"/>
  <c r="F268" i="1"/>
  <c r="F269" i="1"/>
  <c r="F270" i="1"/>
  <c r="F271" i="1"/>
  <c r="F272" i="1"/>
  <c r="F273" i="1"/>
  <c r="F274" i="1"/>
  <c r="F275" i="1"/>
  <c r="F276" i="1"/>
  <c r="F277" i="1"/>
  <c r="F253" i="1"/>
  <c r="I253" i="1"/>
  <c r="I254" i="1"/>
  <c r="I255" i="1"/>
  <c r="I256" i="1"/>
  <c r="I257" i="1"/>
  <c r="I258" i="1"/>
  <c r="I259" i="1"/>
  <c r="I260" i="1"/>
  <c r="I261" i="1"/>
  <c r="I262" i="1"/>
  <c r="I263" i="1"/>
  <c r="I264" i="1"/>
  <c r="I265" i="1"/>
  <c r="I266" i="1"/>
  <c r="I267" i="1"/>
  <c r="I268" i="1"/>
  <c r="I269" i="1"/>
  <c r="I270" i="1"/>
  <c r="I252" i="1"/>
  <c r="C254" i="1"/>
  <c r="C255" i="1"/>
  <c r="C256" i="1"/>
  <c r="C257" i="1"/>
  <c r="C258" i="1"/>
  <c r="C259" i="1"/>
  <c r="C260" i="1"/>
  <c r="C261" i="1"/>
  <c r="C262" i="1"/>
  <c r="C263" i="1"/>
  <c r="C264" i="1"/>
  <c r="C265" i="1"/>
  <c r="C266" i="1"/>
  <c r="C267" i="1"/>
  <c r="C268" i="1"/>
  <c r="C269" i="1"/>
  <c r="C270" i="1"/>
  <c r="C271" i="1"/>
  <c r="C272" i="1"/>
  <c r="C273" i="1"/>
  <c r="C274" i="1"/>
  <c r="C275" i="1"/>
  <c r="C276" i="1"/>
  <c r="C277" i="1"/>
  <c r="C253" i="1"/>
  <c r="B254" i="1"/>
  <c r="B255" i="1"/>
  <c r="B256" i="1"/>
  <c r="B257" i="1"/>
  <c r="B258" i="1"/>
  <c r="B259" i="1"/>
  <c r="B260" i="1"/>
  <c r="B261" i="1"/>
  <c r="B262" i="1"/>
  <c r="B263" i="1"/>
  <c r="B264" i="1"/>
  <c r="B265" i="1"/>
  <c r="B266" i="1"/>
  <c r="B267" i="1"/>
  <c r="B268" i="1"/>
  <c r="B269" i="1"/>
  <c r="B270" i="1"/>
  <c r="B271" i="1"/>
  <c r="B272" i="1"/>
  <c r="B273" i="1"/>
  <c r="B274" i="1"/>
  <c r="B275" i="1"/>
  <c r="B276" i="1"/>
  <c r="B277" i="1"/>
  <c r="B253" i="1"/>
  <c r="I251" i="1"/>
  <c r="C251" i="1"/>
  <c r="C252" i="1"/>
  <c r="C226" i="1"/>
  <c r="B226" i="1"/>
  <c r="B251" i="1"/>
  <c r="B252" i="1"/>
  <c r="B229" i="1"/>
  <c r="B230" i="1"/>
  <c r="B231" i="1"/>
  <c r="B232" i="1"/>
  <c r="B233" i="1"/>
  <c r="B234" i="1"/>
  <c r="B235" i="1"/>
  <c r="B236" i="1"/>
  <c r="B237" i="1"/>
  <c r="B238" i="1"/>
  <c r="B239" i="1"/>
  <c r="B240" i="1"/>
  <c r="B241" i="1"/>
  <c r="B242" i="1"/>
  <c r="B243" i="1"/>
  <c r="B244" i="1"/>
  <c r="B245" i="1"/>
  <c r="B246" i="1"/>
  <c r="B247" i="1"/>
  <c r="B248" i="1"/>
  <c r="B249" i="1"/>
  <c r="B250" i="1"/>
  <c r="B228" i="1"/>
  <c r="C203" i="1"/>
  <c r="C204" i="1"/>
  <c r="C205" i="1"/>
  <c r="C206" i="1"/>
  <c r="C207" i="1"/>
  <c r="C208" i="1"/>
  <c r="C209" i="1"/>
  <c r="C210" i="1"/>
  <c r="C211" i="1"/>
  <c r="C212" i="1"/>
  <c r="C213" i="1"/>
  <c r="C214" i="1"/>
  <c r="C215" i="1"/>
  <c r="C216" i="1"/>
  <c r="C217" i="1"/>
  <c r="C218" i="1"/>
  <c r="C219" i="1"/>
  <c r="C220" i="1"/>
  <c r="C221" i="1"/>
  <c r="C222" i="1"/>
  <c r="C223" i="1"/>
  <c r="C224" i="1"/>
  <c r="C225" i="1"/>
  <c r="C227" i="1"/>
  <c r="C228" i="1"/>
  <c r="C229" i="1"/>
  <c r="C230" i="1"/>
  <c r="C231" i="1"/>
  <c r="C232" i="1"/>
  <c r="C233" i="1"/>
  <c r="C234" i="1"/>
  <c r="C235" i="1"/>
  <c r="C236" i="1"/>
  <c r="C237" i="1"/>
  <c r="C238" i="1"/>
  <c r="C239" i="1"/>
  <c r="C240" i="1"/>
  <c r="C241" i="1"/>
  <c r="C242" i="1"/>
  <c r="C243" i="1"/>
  <c r="C244" i="1"/>
  <c r="C245" i="1"/>
  <c r="C246" i="1"/>
  <c r="C247" i="1"/>
  <c r="C248" i="1"/>
  <c r="C249" i="1"/>
  <c r="C250" i="1"/>
  <c r="C202" i="1"/>
  <c r="B203" i="1"/>
  <c r="B204" i="1"/>
  <c r="B205" i="1"/>
  <c r="B206" i="1"/>
  <c r="B207" i="1"/>
  <c r="B208" i="1"/>
  <c r="B209" i="1"/>
  <c r="B210" i="1"/>
  <c r="B211" i="1"/>
  <c r="B212" i="1"/>
  <c r="B213" i="1"/>
  <c r="B214" i="1"/>
  <c r="B215" i="1"/>
  <c r="B216" i="1"/>
  <c r="B217" i="1"/>
  <c r="B218" i="1"/>
  <c r="B219" i="1"/>
  <c r="B220" i="1"/>
  <c r="B221" i="1"/>
  <c r="B222" i="1"/>
  <c r="B223" i="1"/>
  <c r="B224" i="1"/>
  <c r="B225" i="1"/>
  <c r="B227" i="1"/>
  <c r="B202" i="1"/>
  <c r="C178" i="1"/>
  <c r="C179" i="1"/>
  <c r="C180" i="1"/>
  <c r="C181" i="1"/>
  <c r="C182" i="1"/>
  <c r="C183" i="1"/>
  <c r="C184" i="1"/>
  <c r="C185" i="1"/>
  <c r="C186" i="1"/>
  <c r="C187" i="1"/>
  <c r="C188" i="1"/>
  <c r="C189" i="1"/>
  <c r="C190" i="1"/>
  <c r="C191" i="1"/>
  <c r="C192" i="1"/>
  <c r="C193" i="1"/>
  <c r="C194" i="1"/>
  <c r="C195" i="1"/>
  <c r="C196" i="1"/>
  <c r="C197" i="1"/>
  <c r="C198" i="1"/>
  <c r="C199" i="1"/>
  <c r="C200" i="1"/>
  <c r="C201" i="1"/>
  <c r="C177" i="1"/>
  <c r="B178" i="1"/>
  <c r="B179" i="1"/>
  <c r="B180" i="1"/>
  <c r="B181" i="1"/>
  <c r="B182" i="1"/>
  <c r="B183" i="1"/>
  <c r="B184" i="1"/>
  <c r="B185" i="1"/>
  <c r="B186" i="1"/>
  <c r="B187" i="1"/>
  <c r="B188" i="1"/>
  <c r="B189" i="1"/>
  <c r="B190" i="1"/>
  <c r="B191" i="1"/>
  <c r="B192" i="1"/>
  <c r="B193" i="1"/>
  <c r="B194" i="1"/>
  <c r="B195" i="1"/>
  <c r="B196" i="1"/>
  <c r="B197" i="1"/>
  <c r="B198" i="1"/>
  <c r="B199" i="1"/>
  <c r="B200" i="1"/>
  <c r="B201" i="1"/>
  <c r="B177" i="1"/>
  <c r="C153" i="1"/>
  <c r="C154" i="1"/>
  <c r="C155" i="1"/>
  <c r="C156" i="1"/>
  <c r="C157" i="1"/>
  <c r="C158" i="1"/>
  <c r="C159" i="1"/>
  <c r="C160" i="1"/>
  <c r="C161" i="1"/>
  <c r="C162" i="1"/>
  <c r="C163" i="1"/>
  <c r="C164" i="1"/>
  <c r="C165" i="1"/>
  <c r="C166" i="1"/>
  <c r="C167" i="1"/>
  <c r="C168" i="1"/>
  <c r="C169" i="1"/>
  <c r="C170" i="1"/>
  <c r="C171" i="1"/>
  <c r="C172" i="1"/>
  <c r="C173" i="1"/>
  <c r="C174" i="1"/>
  <c r="C175" i="1"/>
  <c r="C176" i="1"/>
  <c r="C152"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I128" i="1"/>
  <c r="I129" i="1"/>
  <c r="I130" i="1"/>
  <c r="I131" i="1"/>
  <c r="I132" i="1"/>
  <c r="I133" i="1"/>
  <c r="I134" i="1"/>
  <c r="I135" i="1"/>
  <c r="I136" i="1"/>
  <c r="I137" i="1"/>
  <c r="I138" i="1"/>
  <c r="I139" i="1"/>
  <c r="I140" i="1"/>
  <c r="I141" i="1"/>
  <c r="I142" i="1"/>
  <c r="I143" i="1"/>
  <c r="I144" i="1"/>
  <c r="I145" i="1"/>
  <c r="I146" i="1"/>
  <c r="I147" i="1"/>
  <c r="I148" i="1"/>
  <c r="I149" i="1"/>
  <c r="I150" i="1"/>
  <c r="I151" i="1"/>
  <c r="C127" i="1"/>
  <c r="B127" i="1"/>
  <c r="B102" i="1"/>
  <c r="C103" i="1"/>
  <c r="C104" i="1"/>
  <c r="C105" i="1"/>
  <c r="C106" i="1"/>
  <c r="C107" i="1"/>
  <c r="C108" i="1"/>
  <c r="C109" i="1"/>
  <c r="C110" i="1"/>
  <c r="C111" i="1"/>
  <c r="C112" i="1"/>
  <c r="C113" i="1"/>
  <c r="C114" i="1"/>
  <c r="C115" i="1"/>
  <c r="C116" i="1"/>
  <c r="C117" i="1"/>
  <c r="C118" i="1"/>
  <c r="C119" i="1"/>
  <c r="C120" i="1"/>
  <c r="C121" i="1"/>
  <c r="C122" i="1"/>
  <c r="C123" i="1"/>
  <c r="C124" i="1"/>
  <c r="C125" i="1"/>
  <c r="C126" i="1"/>
  <c r="C102" i="1"/>
  <c r="B103" i="1"/>
  <c r="B104" i="1"/>
  <c r="B105" i="1"/>
  <c r="B106" i="1"/>
  <c r="B107" i="1"/>
  <c r="B108" i="1"/>
  <c r="B109" i="1"/>
  <c r="B110" i="1"/>
  <c r="B111" i="1"/>
  <c r="B112" i="1"/>
  <c r="B113" i="1"/>
  <c r="B114" i="1"/>
  <c r="B115" i="1"/>
  <c r="B116" i="1"/>
  <c r="B117" i="1"/>
  <c r="B118" i="1"/>
  <c r="B119" i="1"/>
  <c r="B120" i="1"/>
  <c r="B121" i="1"/>
  <c r="B122" i="1"/>
  <c r="B123" i="1"/>
  <c r="B124" i="1"/>
  <c r="B125" i="1"/>
  <c r="B126" i="1"/>
  <c r="C78" i="1"/>
  <c r="C79" i="1"/>
  <c r="C80" i="1"/>
  <c r="C81" i="1"/>
  <c r="C82" i="1"/>
  <c r="C83" i="1"/>
  <c r="C84" i="1"/>
  <c r="C85" i="1"/>
  <c r="C86" i="1"/>
  <c r="C87" i="1"/>
  <c r="C88" i="1"/>
  <c r="C89" i="1"/>
  <c r="C90" i="1"/>
  <c r="C91" i="1"/>
  <c r="C92" i="1"/>
  <c r="C93" i="1"/>
  <c r="C94" i="1"/>
  <c r="C95" i="1"/>
  <c r="C96" i="1"/>
  <c r="C97" i="1"/>
  <c r="C98" i="1"/>
  <c r="C99" i="1"/>
  <c r="C100" i="1"/>
  <c r="C101" i="1"/>
  <c r="C77" i="1"/>
  <c r="B78" i="1"/>
  <c r="B79" i="1"/>
  <c r="B80" i="1"/>
  <c r="B81" i="1"/>
  <c r="B82" i="1"/>
  <c r="B83" i="1"/>
  <c r="B84" i="1"/>
  <c r="B85" i="1"/>
  <c r="B86" i="1"/>
  <c r="B87" i="1"/>
  <c r="B88" i="1"/>
  <c r="B89" i="1"/>
  <c r="B90" i="1"/>
  <c r="B91" i="1"/>
  <c r="B92" i="1"/>
  <c r="B93" i="1"/>
  <c r="B94" i="1"/>
  <c r="B95" i="1"/>
  <c r="B96" i="1"/>
  <c r="B97" i="1"/>
  <c r="B98" i="1"/>
  <c r="B99" i="1"/>
  <c r="B100" i="1"/>
  <c r="B101" i="1"/>
  <c r="B77" i="1"/>
  <c r="B76" i="1"/>
  <c r="C53" i="1"/>
  <c r="C54" i="1"/>
  <c r="C55" i="1"/>
  <c r="C56" i="1"/>
  <c r="C57" i="1"/>
  <c r="C58" i="1"/>
  <c r="C59" i="1"/>
  <c r="C60" i="1"/>
  <c r="C61" i="1"/>
  <c r="C62" i="1"/>
  <c r="C63" i="1"/>
  <c r="C64" i="1"/>
  <c r="C65" i="1"/>
  <c r="C66" i="1"/>
  <c r="C67" i="1"/>
  <c r="C68" i="1"/>
  <c r="C69" i="1"/>
  <c r="C70" i="1"/>
  <c r="C71" i="1"/>
  <c r="C72" i="1"/>
  <c r="C73" i="1"/>
  <c r="C74" i="1"/>
  <c r="C75" i="1"/>
  <c r="C76" i="1"/>
  <c r="C52" i="1"/>
  <c r="B53" i="1"/>
  <c r="B54" i="1"/>
  <c r="B55" i="1"/>
  <c r="B56" i="1"/>
  <c r="B57" i="1"/>
  <c r="B58" i="1"/>
  <c r="B59" i="1"/>
  <c r="B60" i="1"/>
  <c r="B61" i="1"/>
  <c r="B62" i="1"/>
  <c r="B63" i="1"/>
  <c r="B64" i="1"/>
  <c r="B65" i="1"/>
  <c r="B66" i="1"/>
  <c r="B67" i="1"/>
  <c r="B68" i="1"/>
  <c r="B69" i="1"/>
  <c r="B70" i="1"/>
  <c r="B71" i="1"/>
  <c r="B72" i="1"/>
  <c r="B73" i="1"/>
  <c r="B74" i="1"/>
  <c r="B75" i="1"/>
  <c r="B20" i="1"/>
  <c r="B28" i="1"/>
  <c r="B29" i="1"/>
  <c r="B30" i="1"/>
  <c r="B31" i="1"/>
  <c r="B32" i="1"/>
  <c r="B33" i="1"/>
  <c r="B34" i="1"/>
  <c r="B35" i="1"/>
  <c r="B36" i="1"/>
  <c r="B37" i="1"/>
  <c r="B38" i="1"/>
  <c r="B39" i="1"/>
  <c r="B40" i="1"/>
  <c r="B41" i="1"/>
  <c r="B42" i="1"/>
  <c r="B43" i="1"/>
  <c r="B44" i="1"/>
  <c r="B45" i="1"/>
  <c r="B46" i="1"/>
  <c r="B47" i="1"/>
  <c r="B48" i="1"/>
  <c r="B49" i="1"/>
  <c r="B50" i="1"/>
  <c r="B51" i="1"/>
  <c r="B27" i="1"/>
  <c r="B52" i="1"/>
  <c r="C7" i="1"/>
  <c r="C3" i="1"/>
  <c r="C4" i="1"/>
  <c r="C5" i="1"/>
  <c r="C6" i="1"/>
  <c r="C8" i="1"/>
  <c r="C9" i="1"/>
  <c r="C10" i="1"/>
  <c r="C11" i="1"/>
  <c r="C12" i="1"/>
  <c r="C13" i="1"/>
  <c r="C14" i="1"/>
  <c r="C15" i="1"/>
  <c r="C16" i="1"/>
  <c r="C17" i="1"/>
  <c r="C18" i="1"/>
  <c r="C19" i="1"/>
  <c r="C20" i="1"/>
  <c r="C21" i="1"/>
  <c r="C22" i="1"/>
  <c r="C23" i="1"/>
  <c r="C24" i="1"/>
  <c r="C25" i="1"/>
  <c r="C26" i="1"/>
  <c r="C2" i="1"/>
  <c r="C28" i="1"/>
  <c r="C29" i="1"/>
  <c r="C30" i="1"/>
  <c r="C31" i="1"/>
  <c r="C32" i="1"/>
  <c r="C33" i="1"/>
  <c r="C34" i="1"/>
  <c r="C35" i="1"/>
  <c r="C36" i="1"/>
  <c r="C37" i="1"/>
  <c r="C38" i="1"/>
  <c r="C39" i="1"/>
  <c r="C40" i="1"/>
  <c r="C41" i="1"/>
  <c r="C42" i="1"/>
  <c r="C43" i="1"/>
  <c r="C44" i="1"/>
  <c r="C45" i="1"/>
  <c r="C46" i="1"/>
  <c r="C47" i="1"/>
  <c r="C48" i="1"/>
  <c r="C49" i="1"/>
  <c r="C50" i="1"/>
  <c r="C51" i="1"/>
  <c r="C27" i="1"/>
  <c r="B2" i="1"/>
  <c r="B5" i="1"/>
  <c r="B16" i="1"/>
  <c r="B21" i="1"/>
  <c r="B7" i="1"/>
  <c r="B14" i="1"/>
  <c r="B15" i="1"/>
  <c r="B18" i="1"/>
  <c r="B23" i="1"/>
  <c r="B11" i="1"/>
  <c r="B4" i="1"/>
  <c r="B26" i="1"/>
  <c r="B22" i="1"/>
  <c r="B8" i="1"/>
  <c r="B9" i="1"/>
  <c r="B19" i="1"/>
  <c r="B12" i="1"/>
  <c r="B10" i="1"/>
  <c r="B6" i="1"/>
  <c r="B13" i="1"/>
  <c r="B17" i="1"/>
  <c r="B3" i="1"/>
  <c r="B24" i="1"/>
  <c r="B25"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 i="1"/>
  <c r="L2" i="1" l="1"/>
  <c r="D50" i="1"/>
  <c r="L50" i="1"/>
  <c r="D42" i="1"/>
  <c r="L42" i="1"/>
  <c r="D34" i="1"/>
  <c r="L34" i="1"/>
  <c r="D26" i="1"/>
  <c r="L26" i="1"/>
  <c r="D22" i="1"/>
  <c r="L22" i="1"/>
  <c r="J18" i="1"/>
  <c r="K18" i="1" s="1"/>
  <c r="L18" i="1"/>
  <c r="J10" i="1"/>
  <c r="K10" i="1" s="1"/>
  <c r="L10" i="1"/>
  <c r="J5" i="1"/>
  <c r="K5" i="1" s="1"/>
  <c r="L5" i="1"/>
  <c r="D75" i="1"/>
  <c r="L75" i="1"/>
  <c r="D46" i="1"/>
  <c r="L46" i="1"/>
  <c r="D38" i="1"/>
  <c r="L38" i="1"/>
  <c r="D30" i="1"/>
  <c r="L30" i="1"/>
  <c r="J14" i="1"/>
  <c r="K14" i="1" s="1"/>
  <c r="L14" i="1"/>
  <c r="D71" i="1"/>
  <c r="L71" i="1"/>
  <c r="D67" i="1"/>
  <c r="L67" i="1"/>
  <c r="D63" i="1"/>
  <c r="L63" i="1"/>
  <c r="D59" i="1"/>
  <c r="L59" i="1"/>
  <c r="D55" i="1"/>
  <c r="L55" i="1"/>
  <c r="D99" i="1"/>
  <c r="L99" i="1"/>
  <c r="D95" i="1"/>
  <c r="L95" i="1"/>
  <c r="D91" i="1"/>
  <c r="L91" i="1"/>
  <c r="D87" i="1"/>
  <c r="L87" i="1"/>
  <c r="D83" i="1"/>
  <c r="L83" i="1"/>
  <c r="D49" i="1"/>
  <c r="L49" i="1"/>
  <c r="D45" i="1"/>
  <c r="L45" i="1"/>
  <c r="D41" i="1"/>
  <c r="L41" i="1"/>
  <c r="D37" i="1"/>
  <c r="L37" i="1"/>
  <c r="D33" i="1"/>
  <c r="L33" i="1"/>
  <c r="D29" i="1"/>
  <c r="L29" i="1"/>
  <c r="J25" i="1"/>
  <c r="K25" i="1" s="1"/>
  <c r="L25" i="1"/>
  <c r="D21" i="1"/>
  <c r="L21" i="1"/>
  <c r="D17" i="1"/>
  <c r="L17" i="1"/>
  <c r="J13" i="1"/>
  <c r="K13" i="1" s="1"/>
  <c r="L13" i="1"/>
  <c r="J9" i="1"/>
  <c r="K9" i="1" s="1"/>
  <c r="L9" i="1"/>
  <c r="D4" i="1"/>
  <c r="L4" i="1"/>
  <c r="D74" i="1"/>
  <c r="L74" i="1"/>
  <c r="D70" i="1"/>
  <c r="L70" i="1"/>
  <c r="D66" i="1"/>
  <c r="L66" i="1"/>
  <c r="D62" i="1"/>
  <c r="L62" i="1"/>
  <c r="D58" i="1"/>
  <c r="L58" i="1"/>
  <c r="D54" i="1"/>
  <c r="L54" i="1"/>
  <c r="D77" i="1"/>
  <c r="L77" i="1"/>
  <c r="D98" i="1"/>
  <c r="L98" i="1"/>
  <c r="D94" i="1"/>
  <c r="L94" i="1"/>
  <c r="D90" i="1"/>
  <c r="L90" i="1"/>
  <c r="D86" i="1"/>
  <c r="L86" i="1"/>
  <c r="D82" i="1"/>
  <c r="L82" i="1"/>
  <c r="D78" i="1"/>
  <c r="L78" i="1"/>
  <c r="D124" i="1"/>
  <c r="L124" i="1"/>
  <c r="D120" i="1"/>
  <c r="L120" i="1"/>
  <c r="D116" i="1"/>
  <c r="L116" i="1"/>
  <c r="D112" i="1"/>
  <c r="L112" i="1"/>
  <c r="D108" i="1"/>
  <c r="L108" i="1"/>
  <c r="D104" i="1"/>
  <c r="L104" i="1"/>
  <c r="E127" i="1"/>
  <c r="G127" i="1" s="1"/>
  <c r="L127" i="1"/>
  <c r="D175" i="1"/>
  <c r="L175" i="1"/>
  <c r="D171" i="1"/>
  <c r="L171" i="1"/>
  <c r="D167" i="1"/>
  <c r="L167" i="1"/>
  <c r="D163" i="1"/>
  <c r="L163" i="1"/>
  <c r="D159" i="1"/>
  <c r="L159" i="1"/>
  <c r="D155" i="1"/>
  <c r="L155" i="1"/>
  <c r="L177" i="1"/>
  <c r="D198" i="1"/>
  <c r="L198" i="1"/>
  <c r="D194" i="1"/>
  <c r="L194" i="1"/>
  <c r="D190" i="1"/>
  <c r="L190" i="1"/>
  <c r="D186" i="1"/>
  <c r="L186" i="1"/>
  <c r="D182" i="1"/>
  <c r="L182" i="1"/>
  <c r="D178" i="1"/>
  <c r="L178" i="1"/>
  <c r="D249" i="1"/>
  <c r="L249" i="1"/>
  <c r="D245" i="1"/>
  <c r="L245" i="1"/>
  <c r="D241" i="1"/>
  <c r="L241" i="1"/>
  <c r="D237" i="1"/>
  <c r="L237" i="1"/>
  <c r="D233" i="1"/>
  <c r="L233" i="1"/>
  <c r="D229" i="1"/>
  <c r="L229" i="1"/>
  <c r="D224" i="1"/>
  <c r="L224" i="1"/>
  <c r="D220" i="1"/>
  <c r="L220" i="1"/>
  <c r="D216" i="1"/>
  <c r="L216" i="1"/>
  <c r="D212" i="1"/>
  <c r="L212" i="1"/>
  <c r="D208" i="1"/>
  <c r="L208" i="1"/>
  <c r="D204" i="1"/>
  <c r="L204" i="1"/>
  <c r="D226" i="1"/>
  <c r="L226" i="1"/>
  <c r="D275" i="1"/>
  <c r="L275" i="1"/>
  <c r="D271" i="1"/>
  <c r="L271" i="1"/>
  <c r="D267" i="1"/>
  <c r="L267" i="1"/>
  <c r="D263" i="1"/>
  <c r="L263" i="1"/>
  <c r="D259" i="1"/>
  <c r="L259" i="1"/>
  <c r="D255" i="1"/>
  <c r="L255" i="1"/>
  <c r="D278" i="1"/>
  <c r="L278" i="1"/>
  <c r="D299" i="1"/>
  <c r="L299" i="1"/>
  <c r="D295" i="1"/>
  <c r="L295" i="1"/>
  <c r="D291" i="1"/>
  <c r="L291" i="1"/>
  <c r="D287" i="1"/>
  <c r="L287" i="1"/>
  <c r="D283" i="1"/>
  <c r="L283" i="1"/>
  <c r="D27" i="1"/>
  <c r="L27" i="1"/>
  <c r="D48" i="1"/>
  <c r="L48" i="1"/>
  <c r="D44" i="1"/>
  <c r="L44" i="1"/>
  <c r="D40" i="1"/>
  <c r="L40" i="1"/>
  <c r="D36" i="1"/>
  <c r="L36" i="1"/>
  <c r="D32" i="1"/>
  <c r="L32" i="1"/>
  <c r="D28" i="1"/>
  <c r="L28" i="1"/>
  <c r="L24" i="1"/>
  <c r="L20" i="1"/>
  <c r="L16" i="1"/>
  <c r="L12" i="1"/>
  <c r="L8" i="1"/>
  <c r="L3" i="1"/>
  <c r="D52" i="1"/>
  <c r="L52" i="1"/>
  <c r="D73" i="1"/>
  <c r="L73" i="1"/>
  <c r="D69" i="1"/>
  <c r="L69" i="1"/>
  <c r="D65" i="1"/>
  <c r="L65" i="1"/>
  <c r="D61" i="1"/>
  <c r="L61" i="1"/>
  <c r="D57" i="1"/>
  <c r="L57" i="1"/>
  <c r="D53" i="1"/>
  <c r="L53" i="1"/>
  <c r="D101" i="1"/>
  <c r="L101" i="1"/>
  <c r="D97" i="1"/>
  <c r="L97" i="1"/>
  <c r="D93" i="1"/>
  <c r="L93" i="1"/>
  <c r="D89" i="1"/>
  <c r="L89" i="1"/>
  <c r="D85" i="1"/>
  <c r="L85" i="1"/>
  <c r="D81" i="1"/>
  <c r="L81" i="1"/>
  <c r="E102" i="1"/>
  <c r="G102" i="1" s="1"/>
  <c r="L102" i="1"/>
  <c r="D123" i="1"/>
  <c r="L123" i="1"/>
  <c r="D119" i="1"/>
  <c r="L119" i="1"/>
  <c r="D115" i="1"/>
  <c r="L115" i="1"/>
  <c r="D111" i="1"/>
  <c r="L111" i="1"/>
  <c r="D107" i="1"/>
  <c r="L107" i="1"/>
  <c r="D103" i="1"/>
  <c r="L103" i="1"/>
  <c r="D151" i="1"/>
  <c r="L151" i="1"/>
  <c r="E149" i="1"/>
  <c r="G149" i="1" s="1"/>
  <c r="L149" i="1"/>
  <c r="D147" i="1"/>
  <c r="L147" i="1"/>
  <c r="E145" i="1"/>
  <c r="G145" i="1" s="1"/>
  <c r="L145" i="1"/>
  <c r="D143" i="1"/>
  <c r="L143" i="1"/>
  <c r="E141" i="1"/>
  <c r="G141" i="1" s="1"/>
  <c r="L141" i="1"/>
  <c r="D139" i="1"/>
  <c r="L139" i="1"/>
  <c r="E137" i="1"/>
  <c r="G137" i="1" s="1"/>
  <c r="L137" i="1"/>
  <c r="D135" i="1"/>
  <c r="L135" i="1"/>
  <c r="E133" i="1"/>
  <c r="G133" i="1" s="1"/>
  <c r="L133" i="1"/>
  <c r="D131" i="1"/>
  <c r="L131" i="1"/>
  <c r="E129" i="1"/>
  <c r="G129" i="1" s="1"/>
  <c r="L129" i="1"/>
  <c r="D174" i="1"/>
  <c r="L174" i="1"/>
  <c r="D170" i="1"/>
  <c r="L170" i="1"/>
  <c r="D166" i="1"/>
  <c r="L166" i="1"/>
  <c r="D162" i="1"/>
  <c r="L162" i="1"/>
  <c r="D158" i="1"/>
  <c r="L158" i="1"/>
  <c r="D154" i="1"/>
  <c r="L154" i="1"/>
  <c r="D201" i="1"/>
  <c r="L201" i="1"/>
  <c r="D197" i="1"/>
  <c r="L197" i="1"/>
  <c r="D193" i="1"/>
  <c r="L193" i="1"/>
  <c r="D189" i="1"/>
  <c r="L189" i="1"/>
  <c r="D185" i="1"/>
  <c r="L185" i="1"/>
  <c r="D181" i="1"/>
  <c r="L181" i="1"/>
  <c r="D248" i="1"/>
  <c r="L248" i="1"/>
  <c r="D244" i="1"/>
  <c r="L244" i="1"/>
  <c r="D240" i="1"/>
  <c r="L240" i="1"/>
  <c r="D236" i="1"/>
  <c r="L236" i="1"/>
  <c r="D232" i="1"/>
  <c r="L232" i="1"/>
  <c r="D228" i="1"/>
  <c r="L228" i="1"/>
  <c r="D223" i="1"/>
  <c r="L223" i="1"/>
  <c r="D219" i="1"/>
  <c r="L219" i="1"/>
  <c r="D215" i="1"/>
  <c r="L215" i="1"/>
  <c r="D211" i="1"/>
  <c r="L211" i="1"/>
  <c r="D207" i="1"/>
  <c r="L207" i="1"/>
  <c r="D203" i="1"/>
  <c r="L203" i="1"/>
  <c r="D252" i="1"/>
  <c r="L252" i="1"/>
  <c r="D253" i="1"/>
  <c r="L253" i="1"/>
  <c r="D274" i="1"/>
  <c r="L274" i="1"/>
  <c r="D270" i="1"/>
  <c r="L270" i="1"/>
  <c r="D266" i="1"/>
  <c r="L266" i="1"/>
  <c r="D262" i="1"/>
  <c r="L262" i="1"/>
  <c r="D258" i="1"/>
  <c r="L258" i="1"/>
  <c r="D254" i="1"/>
  <c r="L254" i="1"/>
  <c r="D302" i="1"/>
  <c r="L302" i="1"/>
  <c r="D298" i="1"/>
  <c r="L298" i="1"/>
  <c r="D294" i="1"/>
  <c r="L294" i="1"/>
  <c r="D290" i="1"/>
  <c r="L290" i="1"/>
  <c r="D286" i="1"/>
  <c r="L286" i="1"/>
  <c r="D281" i="1"/>
  <c r="L281" i="1"/>
  <c r="D51" i="1"/>
  <c r="L51" i="1"/>
  <c r="D47" i="1"/>
  <c r="L47" i="1"/>
  <c r="D43" i="1"/>
  <c r="L43" i="1"/>
  <c r="D39" i="1"/>
  <c r="L39" i="1"/>
  <c r="D35" i="1"/>
  <c r="L35" i="1"/>
  <c r="D31" i="1"/>
  <c r="L31" i="1"/>
  <c r="J23" i="1"/>
  <c r="K23" i="1" s="1"/>
  <c r="L23" i="1"/>
  <c r="L19" i="1"/>
  <c r="L15" i="1"/>
  <c r="L11" i="1"/>
  <c r="D6" i="1"/>
  <c r="L6" i="1"/>
  <c r="L7" i="1"/>
  <c r="D76" i="1"/>
  <c r="L76" i="1"/>
  <c r="D72" i="1"/>
  <c r="L72" i="1"/>
  <c r="D68" i="1"/>
  <c r="L68" i="1"/>
  <c r="D64" i="1"/>
  <c r="L64" i="1"/>
  <c r="D60" i="1"/>
  <c r="L60" i="1"/>
  <c r="D56" i="1"/>
  <c r="L56" i="1"/>
  <c r="D100" i="1"/>
  <c r="L100" i="1"/>
  <c r="D96" i="1"/>
  <c r="L96" i="1"/>
  <c r="D92" i="1"/>
  <c r="L92" i="1"/>
  <c r="D88" i="1"/>
  <c r="L88" i="1"/>
  <c r="D84" i="1"/>
  <c r="L84" i="1"/>
  <c r="D80" i="1"/>
  <c r="L80" i="1"/>
  <c r="D126" i="1"/>
  <c r="L126" i="1"/>
  <c r="D122" i="1"/>
  <c r="L122" i="1"/>
  <c r="D118" i="1"/>
  <c r="L118" i="1"/>
  <c r="D114" i="1"/>
  <c r="L114" i="1"/>
  <c r="D110" i="1"/>
  <c r="L110" i="1"/>
  <c r="D106" i="1"/>
  <c r="L106" i="1"/>
  <c r="J152" i="1"/>
  <c r="K152" i="1" s="1"/>
  <c r="L152" i="1"/>
  <c r="D173" i="1"/>
  <c r="L173" i="1"/>
  <c r="D169" i="1"/>
  <c r="L169" i="1"/>
  <c r="D165" i="1"/>
  <c r="L165" i="1"/>
  <c r="D161" i="1"/>
  <c r="L161" i="1"/>
  <c r="D157" i="1"/>
  <c r="L157" i="1"/>
  <c r="D153" i="1"/>
  <c r="L153" i="1"/>
  <c r="D200" i="1"/>
  <c r="L200" i="1"/>
  <c r="D196" i="1"/>
  <c r="L196" i="1"/>
  <c r="D192" i="1"/>
  <c r="L192" i="1"/>
  <c r="D188" i="1"/>
  <c r="L188" i="1"/>
  <c r="D184" i="1"/>
  <c r="L184" i="1"/>
  <c r="D180" i="1"/>
  <c r="L180" i="1"/>
  <c r="D202" i="1"/>
  <c r="L202" i="1"/>
  <c r="D247" i="1"/>
  <c r="L247" i="1"/>
  <c r="D243" i="1"/>
  <c r="L243" i="1"/>
  <c r="D239" i="1"/>
  <c r="L239" i="1"/>
  <c r="D235" i="1"/>
  <c r="L235" i="1"/>
  <c r="D231" i="1"/>
  <c r="L231" i="1"/>
  <c r="D227" i="1"/>
  <c r="L227" i="1"/>
  <c r="D222" i="1"/>
  <c r="L222" i="1"/>
  <c r="D218" i="1"/>
  <c r="L218" i="1"/>
  <c r="D214" i="1"/>
  <c r="L214" i="1"/>
  <c r="D210" i="1"/>
  <c r="L210" i="1"/>
  <c r="D206" i="1"/>
  <c r="L206" i="1"/>
  <c r="D251" i="1"/>
  <c r="L251" i="1"/>
  <c r="D277" i="1"/>
  <c r="L277" i="1"/>
  <c r="D273" i="1"/>
  <c r="L273" i="1"/>
  <c r="D269" i="1"/>
  <c r="L269" i="1"/>
  <c r="D265" i="1"/>
  <c r="L265" i="1"/>
  <c r="D261" i="1"/>
  <c r="L261" i="1"/>
  <c r="D257" i="1"/>
  <c r="L257" i="1"/>
  <c r="D301" i="1"/>
  <c r="L301" i="1"/>
  <c r="D297" i="1"/>
  <c r="L297" i="1"/>
  <c r="D293" i="1"/>
  <c r="L293" i="1"/>
  <c r="D289" i="1"/>
  <c r="L289" i="1"/>
  <c r="D285" i="1"/>
  <c r="L285" i="1"/>
  <c r="D280" i="1"/>
  <c r="L280" i="1"/>
  <c r="D282" i="1"/>
  <c r="L282" i="1"/>
  <c r="D79" i="1"/>
  <c r="L79" i="1"/>
  <c r="D125" i="1"/>
  <c r="L125" i="1"/>
  <c r="D121" i="1"/>
  <c r="L121" i="1"/>
  <c r="D117" i="1"/>
  <c r="L117" i="1"/>
  <c r="D113" i="1"/>
  <c r="L113" i="1"/>
  <c r="D109" i="1"/>
  <c r="L109" i="1"/>
  <c r="D105" i="1"/>
  <c r="L105" i="1"/>
  <c r="E150" i="1"/>
  <c r="G150" i="1" s="1"/>
  <c r="L150" i="1"/>
  <c r="E148" i="1"/>
  <c r="G148" i="1" s="1"/>
  <c r="L148" i="1"/>
  <c r="E146" i="1"/>
  <c r="G146" i="1" s="1"/>
  <c r="L146" i="1"/>
  <c r="E144" i="1"/>
  <c r="G144" i="1" s="1"/>
  <c r="L144" i="1"/>
  <c r="E142" i="1"/>
  <c r="G142" i="1" s="1"/>
  <c r="L142" i="1"/>
  <c r="E140" i="1"/>
  <c r="G140" i="1" s="1"/>
  <c r="L140" i="1"/>
  <c r="E138" i="1"/>
  <c r="G138" i="1" s="1"/>
  <c r="L138" i="1"/>
  <c r="E136" i="1"/>
  <c r="G136" i="1" s="1"/>
  <c r="L136" i="1"/>
  <c r="E134" i="1"/>
  <c r="G134" i="1" s="1"/>
  <c r="L134" i="1"/>
  <c r="E132" i="1"/>
  <c r="G132" i="1" s="1"/>
  <c r="L132" i="1"/>
  <c r="E130" i="1"/>
  <c r="G130" i="1" s="1"/>
  <c r="L130" i="1"/>
  <c r="E128" i="1"/>
  <c r="G128" i="1" s="1"/>
  <c r="L128" i="1"/>
  <c r="D176" i="1"/>
  <c r="L176" i="1"/>
  <c r="D172" i="1"/>
  <c r="L172" i="1"/>
  <c r="D168" i="1"/>
  <c r="L168" i="1"/>
  <c r="D164" i="1"/>
  <c r="L164" i="1"/>
  <c r="D160" i="1"/>
  <c r="L160" i="1"/>
  <c r="D156" i="1"/>
  <c r="L156" i="1"/>
  <c r="D199" i="1"/>
  <c r="L199" i="1"/>
  <c r="D195" i="1"/>
  <c r="L195" i="1"/>
  <c r="D191" i="1"/>
  <c r="L191" i="1"/>
  <c r="D187" i="1"/>
  <c r="L187" i="1"/>
  <c r="D183" i="1"/>
  <c r="L183" i="1"/>
  <c r="D179" i="1"/>
  <c r="L179" i="1"/>
  <c r="D250" i="1"/>
  <c r="L250" i="1"/>
  <c r="D246" i="1"/>
  <c r="L246" i="1"/>
  <c r="D242" i="1"/>
  <c r="L242" i="1"/>
  <c r="D238" i="1"/>
  <c r="L238" i="1"/>
  <c r="D234" i="1"/>
  <c r="L234" i="1"/>
  <c r="D230" i="1"/>
  <c r="L230" i="1"/>
  <c r="D225" i="1"/>
  <c r="L225" i="1"/>
  <c r="D221" i="1"/>
  <c r="L221" i="1"/>
  <c r="D217" i="1"/>
  <c r="L217" i="1"/>
  <c r="D213" i="1"/>
  <c r="L213" i="1"/>
  <c r="D209" i="1"/>
  <c r="L209" i="1"/>
  <c r="D205" i="1"/>
  <c r="L205" i="1"/>
  <c r="D276" i="1"/>
  <c r="L276" i="1"/>
  <c r="E272" i="1"/>
  <c r="G272" i="1" s="1"/>
  <c r="L272" i="1"/>
  <c r="D268" i="1"/>
  <c r="L268" i="1"/>
  <c r="D264" i="1"/>
  <c r="L264" i="1"/>
  <c r="D260" i="1"/>
  <c r="L260" i="1"/>
  <c r="E256" i="1"/>
  <c r="G256" i="1" s="1"/>
  <c r="L256" i="1"/>
  <c r="D300" i="1"/>
  <c r="L300" i="1"/>
  <c r="D296" i="1"/>
  <c r="L296" i="1"/>
  <c r="D292" i="1"/>
  <c r="L292" i="1"/>
  <c r="D288" i="1"/>
  <c r="L288" i="1"/>
  <c r="D284" i="1"/>
  <c r="L284" i="1"/>
  <c r="D279" i="1"/>
  <c r="L279" i="1"/>
  <c r="E2" i="1"/>
  <c r="G2" i="1" s="1"/>
  <c r="J300" i="1"/>
  <c r="K300" i="1" s="1"/>
  <c r="J292" i="1"/>
  <c r="K292" i="1" s="1"/>
  <c r="J284" i="1"/>
  <c r="K284" i="1" s="1"/>
  <c r="J296" i="1"/>
  <c r="K296" i="1" s="1"/>
  <c r="J288" i="1"/>
  <c r="K288" i="1" s="1"/>
  <c r="J280" i="1"/>
  <c r="K280" i="1" s="1"/>
  <c r="J302" i="1"/>
  <c r="K302" i="1" s="1"/>
  <c r="J298" i="1"/>
  <c r="K298" i="1" s="1"/>
  <c r="J294" i="1"/>
  <c r="K294" i="1" s="1"/>
  <c r="J290" i="1"/>
  <c r="K290" i="1" s="1"/>
  <c r="J286" i="1"/>
  <c r="K286" i="1" s="1"/>
  <c r="J282" i="1"/>
  <c r="K282" i="1" s="1"/>
  <c r="J301" i="1"/>
  <c r="K301" i="1" s="1"/>
  <c r="J299" i="1"/>
  <c r="K299" i="1" s="1"/>
  <c r="J297" i="1"/>
  <c r="K297" i="1" s="1"/>
  <c r="J295" i="1"/>
  <c r="K295" i="1" s="1"/>
  <c r="J293" i="1"/>
  <c r="K293" i="1" s="1"/>
  <c r="J291" i="1"/>
  <c r="K291" i="1" s="1"/>
  <c r="J289" i="1"/>
  <c r="K289" i="1" s="1"/>
  <c r="J287" i="1"/>
  <c r="K287" i="1" s="1"/>
  <c r="J285" i="1"/>
  <c r="K285" i="1" s="1"/>
  <c r="J283" i="1"/>
  <c r="K283" i="1" s="1"/>
  <c r="J281" i="1"/>
  <c r="K281" i="1" s="1"/>
  <c r="J279" i="1"/>
  <c r="K279" i="1" s="1"/>
  <c r="E302" i="1"/>
  <c r="G302" i="1" s="1"/>
  <c r="E298" i="1"/>
  <c r="G298" i="1" s="1"/>
  <c r="E294" i="1"/>
  <c r="G294" i="1" s="1"/>
  <c r="E290" i="1"/>
  <c r="G290" i="1" s="1"/>
  <c r="E286" i="1"/>
  <c r="G286" i="1" s="1"/>
  <c r="E282" i="1"/>
  <c r="G282" i="1" s="1"/>
  <c r="E301" i="1"/>
  <c r="G301" i="1" s="1"/>
  <c r="E297" i="1"/>
  <c r="G297" i="1" s="1"/>
  <c r="E293" i="1"/>
  <c r="G293" i="1" s="1"/>
  <c r="E289" i="1"/>
  <c r="G289" i="1" s="1"/>
  <c r="E285" i="1"/>
  <c r="G285" i="1" s="1"/>
  <c r="E281" i="1"/>
  <c r="G281" i="1" s="1"/>
  <c r="J278" i="1"/>
  <c r="K278" i="1" s="1"/>
  <c r="E300" i="1"/>
  <c r="G300" i="1" s="1"/>
  <c r="E296" i="1"/>
  <c r="G296" i="1" s="1"/>
  <c r="E292" i="1"/>
  <c r="G292" i="1" s="1"/>
  <c r="E288" i="1"/>
  <c r="G288" i="1" s="1"/>
  <c r="E284" i="1"/>
  <c r="G284" i="1" s="1"/>
  <c r="E280" i="1"/>
  <c r="G280" i="1" s="1"/>
  <c r="E299" i="1"/>
  <c r="G299" i="1" s="1"/>
  <c r="E295" i="1"/>
  <c r="G295" i="1" s="1"/>
  <c r="E291" i="1"/>
  <c r="G291" i="1" s="1"/>
  <c r="E287" i="1"/>
  <c r="G287" i="1" s="1"/>
  <c r="E283" i="1"/>
  <c r="G283" i="1" s="1"/>
  <c r="E279" i="1"/>
  <c r="G279" i="1" s="1"/>
  <c r="E278" i="1"/>
  <c r="G278" i="1" s="1"/>
  <c r="E276" i="1"/>
  <c r="G276" i="1" s="1"/>
  <c r="J277" i="1"/>
  <c r="K277" i="1" s="1"/>
  <c r="J275" i="1"/>
  <c r="K275" i="1" s="1"/>
  <c r="J273" i="1"/>
  <c r="K273" i="1" s="1"/>
  <c r="J271" i="1"/>
  <c r="K271" i="1" s="1"/>
  <c r="J269" i="1"/>
  <c r="K269" i="1" s="1"/>
  <c r="J267" i="1"/>
  <c r="K267" i="1" s="1"/>
  <c r="J265" i="1"/>
  <c r="K265" i="1" s="1"/>
  <c r="J263" i="1"/>
  <c r="K263" i="1" s="1"/>
  <c r="J261" i="1"/>
  <c r="K261" i="1" s="1"/>
  <c r="J259" i="1"/>
  <c r="K259" i="1" s="1"/>
  <c r="J257" i="1"/>
  <c r="K257" i="1" s="1"/>
  <c r="J255" i="1"/>
  <c r="K255" i="1" s="1"/>
  <c r="J276" i="1"/>
  <c r="K276" i="1" s="1"/>
  <c r="J274" i="1"/>
  <c r="K274" i="1" s="1"/>
  <c r="J272" i="1"/>
  <c r="K272" i="1" s="1"/>
  <c r="J270" i="1"/>
  <c r="K270" i="1" s="1"/>
  <c r="J268" i="1"/>
  <c r="K268" i="1" s="1"/>
  <c r="J266" i="1"/>
  <c r="K266" i="1" s="1"/>
  <c r="J264" i="1"/>
  <c r="K264" i="1" s="1"/>
  <c r="J262" i="1"/>
  <c r="K262" i="1" s="1"/>
  <c r="J260" i="1"/>
  <c r="K260" i="1" s="1"/>
  <c r="J258" i="1"/>
  <c r="K258" i="1" s="1"/>
  <c r="J256" i="1"/>
  <c r="K256" i="1" s="1"/>
  <c r="J254" i="1"/>
  <c r="K254" i="1" s="1"/>
  <c r="D256" i="1"/>
  <c r="J253" i="1"/>
  <c r="K253" i="1" s="1"/>
  <c r="D272" i="1"/>
  <c r="E269" i="1"/>
  <c r="G269" i="1" s="1"/>
  <c r="E260" i="1"/>
  <c r="G260" i="1" s="1"/>
  <c r="E273" i="1"/>
  <c r="G273" i="1" s="1"/>
  <c r="E264" i="1"/>
  <c r="G264" i="1" s="1"/>
  <c r="E257" i="1"/>
  <c r="G257" i="1" s="1"/>
  <c r="E277" i="1"/>
  <c r="G277" i="1" s="1"/>
  <c r="E268" i="1"/>
  <c r="G268" i="1" s="1"/>
  <c r="E261" i="1"/>
  <c r="G261" i="1" s="1"/>
  <c r="E265" i="1"/>
  <c r="G265" i="1" s="1"/>
  <c r="E274" i="1"/>
  <c r="G274" i="1" s="1"/>
  <c r="E270" i="1"/>
  <c r="G270" i="1" s="1"/>
  <c r="E266" i="1"/>
  <c r="G266" i="1" s="1"/>
  <c r="E262" i="1"/>
  <c r="G262" i="1" s="1"/>
  <c r="E258" i="1"/>
  <c r="G258" i="1" s="1"/>
  <c r="E254" i="1"/>
  <c r="G254" i="1" s="1"/>
  <c r="E275" i="1"/>
  <c r="G275" i="1" s="1"/>
  <c r="E271" i="1"/>
  <c r="G271" i="1" s="1"/>
  <c r="E267" i="1"/>
  <c r="G267" i="1" s="1"/>
  <c r="E263" i="1"/>
  <c r="G263" i="1" s="1"/>
  <c r="E259" i="1"/>
  <c r="G259" i="1" s="1"/>
  <c r="E255" i="1"/>
  <c r="G255" i="1" s="1"/>
  <c r="E253" i="1"/>
  <c r="G253" i="1" s="1"/>
  <c r="J251" i="1"/>
  <c r="K251" i="1" s="1"/>
  <c r="J252" i="1"/>
  <c r="K252" i="1" s="1"/>
  <c r="E252" i="1"/>
  <c r="G252" i="1" s="1"/>
  <c r="E251" i="1"/>
  <c r="G251" i="1" s="1"/>
  <c r="J246" i="1"/>
  <c r="K246" i="1" s="1"/>
  <c r="J206" i="1"/>
  <c r="K206" i="1" s="1"/>
  <c r="J249" i="1"/>
  <c r="K249" i="1" s="1"/>
  <c r="J245" i="1"/>
  <c r="K245" i="1" s="1"/>
  <c r="J241" i="1"/>
  <c r="K241" i="1" s="1"/>
  <c r="J237" i="1"/>
  <c r="K237" i="1" s="1"/>
  <c r="J233" i="1"/>
  <c r="K233" i="1" s="1"/>
  <c r="J229" i="1"/>
  <c r="K229" i="1" s="1"/>
  <c r="J225" i="1"/>
  <c r="K225" i="1" s="1"/>
  <c r="J221" i="1"/>
  <c r="K221" i="1" s="1"/>
  <c r="J217" i="1"/>
  <c r="K217" i="1" s="1"/>
  <c r="J213" i="1"/>
  <c r="K213" i="1" s="1"/>
  <c r="J209" i="1"/>
  <c r="K209" i="1" s="1"/>
  <c r="J205" i="1"/>
  <c r="K205" i="1" s="1"/>
  <c r="J242" i="1"/>
  <c r="K242" i="1" s="1"/>
  <c r="J238" i="1"/>
  <c r="K238" i="1" s="1"/>
  <c r="J234" i="1"/>
  <c r="K234" i="1" s="1"/>
  <c r="J230" i="1"/>
  <c r="K230" i="1" s="1"/>
  <c r="J226" i="1"/>
  <c r="K226" i="1" s="1"/>
  <c r="J222" i="1"/>
  <c r="K222" i="1" s="1"/>
  <c r="J218" i="1"/>
  <c r="K218" i="1" s="1"/>
  <c r="J214" i="1"/>
  <c r="K214" i="1" s="1"/>
  <c r="J248" i="1"/>
  <c r="K248" i="1" s="1"/>
  <c r="J244" i="1"/>
  <c r="K244" i="1" s="1"/>
  <c r="J240" i="1"/>
  <c r="K240" i="1" s="1"/>
  <c r="J236" i="1"/>
  <c r="K236" i="1" s="1"/>
  <c r="J232" i="1"/>
  <c r="K232" i="1" s="1"/>
  <c r="J228" i="1"/>
  <c r="K228" i="1" s="1"/>
  <c r="J224" i="1"/>
  <c r="K224" i="1" s="1"/>
  <c r="J220" i="1"/>
  <c r="K220" i="1" s="1"/>
  <c r="J216" i="1"/>
  <c r="K216" i="1" s="1"/>
  <c r="J212" i="1"/>
  <c r="K212" i="1" s="1"/>
  <c r="J208" i="1"/>
  <c r="K208" i="1" s="1"/>
  <c r="J204" i="1"/>
  <c r="K204" i="1" s="1"/>
  <c r="J250" i="1"/>
  <c r="K250" i="1" s="1"/>
  <c r="J210" i="1"/>
  <c r="K210" i="1" s="1"/>
  <c r="J247" i="1"/>
  <c r="K247" i="1" s="1"/>
  <c r="J243" i="1"/>
  <c r="K243" i="1" s="1"/>
  <c r="J239" i="1"/>
  <c r="K239" i="1" s="1"/>
  <c r="J235" i="1"/>
  <c r="K235" i="1" s="1"/>
  <c r="J231" i="1"/>
  <c r="K231" i="1" s="1"/>
  <c r="J227" i="1"/>
  <c r="K227" i="1" s="1"/>
  <c r="J223" i="1"/>
  <c r="K223" i="1" s="1"/>
  <c r="J219" i="1"/>
  <c r="K219" i="1" s="1"/>
  <c r="J215" i="1"/>
  <c r="K215" i="1" s="1"/>
  <c r="J211" i="1"/>
  <c r="K211" i="1" s="1"/>
  <c r="J207" i="1"/>
  <c r="K207" i="1" s="1"/>
  <c r="J203" i="1"/>
  <c r="K203" i="1" s="1"/>
  <c r="E210" i="1"/>
  <c r="G210" i="1" s="1"/>
  <c r="J202" i="1"/>
  <c r="K202" i="1" s="1"/>
  <c r="E246" i="1"/>
  <c r="G246" i="1" s="1"/>
  <c r="E238" i="1"/>
  <c r="G238" i="1" s="1"/>
  <c r="E230" i="1"/>
  <c r="G230" i="1" s="1"/>
  <c r="E222" i="1"/>
  <c r="G222" i="1" s="1"/>
  <c r="E206" i="1"/>
  <c r="G206" i="1" s="1"/>
  <c r="E249" i="1"/>
  <c r="G249" i="1" s="1"/>
  <c r="E245" i="1"/>
  <c r="G245" i="1" s="1"/>
  <c r="E241" i="1"/>
  <c r="G241" i="1" s="1"/>
  <c r="E237" i="1"/>
  <c r="G237" i="1" s="1"/>
  <c r="E233" i="1"/>
  <c r="G233" i="1" s="1"/>
  <c r="E229" i="1"/>
  <c r="G229" i="1" s="1"/>
  <c r="E225" i="1"/>
  <c r="G225" i="1" s="1"/>
  <c r="E221" i="1"/>
  <c r="G221" i="1" s="1"/>
  <c r="E217" i="1"/>
  <c r="G217" i="1" s="1"/>
  <c r="E213" i="1"/>
  <c r="G213" i="1" s="1"/>
  <c r="E209" i="1"/>
  <c r="G209" i="1" s="1"/>
  <c r="E205" i="1"/>
  <c r="G205" i="1" s="1"/>
  <c r="E248" i="1"/>
  <c r="G248" i="1" s="1"/>
  <c r="E244" i="1"/>
  <c r="G244" i="1" s="1"/>
  <c r="E240" i="1"/>
  <c r="G240" i="1" s="1"/>
  <c r="E236" i="1"/>
  <c r="G236" i="1" s="1"/>
  <c r="E232" i="1"/>
  <c r="G232" i="1" s="1"/>
  <c r="E228" i="1"/>
  <c r="G228" i="1" s="1"/>
  <c r="E224" i="1"/>
  <c r="G224" i="1" s="1"/>
  <c r="E220" i="1"/>
  <c r="G220" i="1" s="1"/>
  <c r="E216" i="1"/>
  <c r="G216" i="1" s="1"/>
  <c r="E212" i="1"/>
  <c r="G212" i="1" s="1"/>
  <c r="E208" i="1"/>
  <c r="G208" i="1" s="1"/>
  <c r="E204" i="1"/>
  <c r="G204" i="1" s="1"/>
  <c r="E250" i="1"/>
  <c r="G250" i="1" s="1"/>
  <c r="E242" i="1"/>
  <c r="G242" i="1" s="1"/>
  <c r="E234" i="1"/>
  <c r="G234" i="1" s="1"/>
  <c r="E226" i="1"/>
  <c r="G226" i="1" s="1"/>
  <c r="E218" i="1"/>
  <c r="G218" i="1" s="1"/>
  <c r="E214" i="1"/>
  <c r="G214" i="1" s="1"/>
  <c r="E247" i="1"/>
  <c r="G247" i="1" s="1"/>
  <c r="E243" i="1"/>
  <c r="G243" i="1" s="1"/>
  <c r="E239" i="1"/>
  <c r="G239" i="1" s="1"/>
  <c r="E235" i="1"/>
  <c r="G235" i="1" s="1"/>
  <c r="E231" i="1"/>
  <c r="G231" i="1" s="1"/>
  <c r="E227" i="1"/>
  <c r="G227" i="1" s="1"/>
  <c r="E223" i="1"/>
  <c r="G223" i="1" s="1"/>
  <c r="E219" i="1"/>
  <c r="G219" i="1" s="1"/>
  <c r="E215" i="1"/>
  <c r="G215" i="1" s="1"/>
  <c r="E211" i="1"/>
  <c r="G211" i="1" s="1"/>
  <c r="E207" i="1"/>
  <c r="G207" i="1" s="1"/>
  <c r="E203" i="1"/>
  <c r="G203" i="1" s="1"/>
  <c r="E202" i="1"/>
  <c r="G202" i="1" s="1"/>
  <c r="J181" i="1"/>
  <c r="K181" i="1" s="1"/>
  <c r="J197" i="1"/>
  <c r="K197" i="1" s="1"/>
  <c r="J189" i="1"/>
  <c r="K189" i="1" s="1"/>
  <c r="J200" i="1"/>
  <c r="K200" i="1" s="1"/>
  <c r="J196" i="1"/>
  <c r="K196" i="1" s="1"/>
  <c r="J192" i="1"/>
  <c r="K192" i="1" s="1"/>
  <c r="J188" i="1"/>
  <c r="K188" i="1" s="1"/>
  <c r="J184" i="1"/>
  <c r="K184" i="1" s="1"/>
  <c r="J180" i="1"/>
  <c r="K180" i="1" s="1"/>
  <c r="J201" i="1"/>
  <c r="J193" i="1"/>
  <c r="K193" i="1" s="1"/>
  <c r="J185" i="1"/>
  <c r="K185" i="1" s="1"/>
  <c r="J199" i="1"/>
  <c r="K199" i="1" s="1"/>
  <c r="J195" i="1"/>
  <c r="K195" i="1" s="1"/>
  <c r="J191" i="1"/>
  <c r="K191" i="1" s="1"/>
  <c r="J187" i="1"/>
  <c r="K187" i="1" s="1"/>
  <c r="J183" i="1"/>
  <c r="K183" i="1" s="1"/>
  <c r="J179" i="1"/>
  <c r="K179" i="1" s="1"/>
  <c r="J198" i="1"/>
  <c r="K198" i="1" s="1"/>
  <c r="J194" i="1"/>
  <c r="K194" i="1" s="1"/>
  <c r="J190" i="1"/>
  <c r="K190" i="1" s="1"/>
  <c r="J186" i="1"/>
  <c r="K186" i="1" s="1"/>
  <c r="J182" i="1"/>
  <c r="K182" i="1" s="1"/>
  <c r="J178" i="1"/>
  <c r="K178" i="1" s="1"/>
  <c r="J177" i="1"/>
  <c r="K177" i="1" s="1"/>
  <c r="K201" i="1"/>
  <c r="E185" i="1"/>
  <c r="G185" i="1" s="1"/>
  <c r="E193" i="1"/>
  <c r="G193" i="1" s="1"/>
  <c r="E189" i="1"/>
  <c r="G189" i="1" s="1"/>
  <c r="E200" i="1"/>
  <c r="G200" i="1" s="1"/>
  <c r="E196" i="1"/>
  <c r="G196" i="1" s="1"/>
  <c r="E192" i="1"/>
  <c r="G192" i="1" s="1"/>
  <c r="E188" i="1"/>
  <c r="G188" i="1" s="1"/>
  <c r="E184" i="1"/>
  <c r="G184" i="1" s="1"/>
  <c r="E180" i="1"/>
  <c r="G180" i="1" s="1"/>
  <c r="E201" i="1"/>
  <c r="G201" i="1" s="1"/>
  <c r="E197" i="1"/>
  <c r="G197" i="1" s="1"/>
  <c r="E181" i="1"/>
  <c r="G181" i="1" s="1"/>
  <c r="E199" i="1"/>
  <c r="G199" i="1" s="1"/>
  <c r="E195" i="1"/>
  <c r="G195" i="1" s="1"/>
  <c r="E191" i="1"/>
  <c r="G191" i="1" s="1"/>
  <c r="E187" i="1"/>
  <c r="G187" i="1" s="1"/>
  <c r="E183" i="1"/>
  <c r="G183" i="1" s="1"/>
  <c r="E179" i="1"/>
  <c r="G179" i="1" s="1"/>
  <c r="E198" i="1"/>
  <c r="G198" i="1" s="1"/>
  <c r="E194" i="1"/>
  <c r="G194" i="1" s="1"/>
  <c r="E190" i="1"/>
  <c r="G190" i="1" s="1"/>
  <c r="E186" i="1"/>
  <c r="G186" i="1" s="1"/>
  <c r="E182" i="1"/>
  <c r="G182" i="1" s="1"/>
  <c r="E178" i="1"/>
  <c r="G178" i="1" s="1"/>
  <c r="E177" i="1"/>
  <c r="G177" i="1" s="1"/>
  <c r="D177" i="1"/>
  <c r="D144" i="1"/>
  <c r="D137" i="1"/>
  <c r="J164" i="1"/>
  <c r="K164" i="1" s="1"/>
  <c r="J176" i="1"/>
  <c r="K176" i="1" s="1"/>
  <c r="J168" i="1"/>
  <c r="K168" i="1" s="1"/>
  <c r="J160" i="1"/>
  <c r="K160" i="1" s="1"/>
  <c r="J175" i="1"/>
  <c r="K175" i="1" s="1"/>
  <c r="J171" i="1"/>
  <c r="K171" i="1" s="1"/>
  <c r="J167" i="1"/>
  <c r="K167" i="1" s="1"/>
  <c r="J163" i="1"/>
  <c r="K163" i="1" s="1"/>
  <c r="J159" i="1"/>
  <c r="K159" i="1" s="1"/>
  <c r="J155" i="1"/>
  <c r="K155" i="1" s="1"/>
  <c r="J172" i="1"/>
  <c r="K172" i="1" s="1"/>
  <c r="J156" i="1"/>
  <c r="K156" i="1" s="1"/>
  <c r="J174" i="1"/>
  <c r="K174" i="1" s="1"/>
  <c r="J170" i="1"/>
  <c r="K170" i="1" s="1"/>
  <c r="J166" i="1"/>
  <c r="K166" i="1" s="1"/>
  <c r="J162" i="1"/>
  <c r="K162" i="1" s="1"/>
  <c r="J158" i="1"/>
  <c r="K158" i="1" s="1"/>
  <c r="J154" i="1"/>
  <c r="K154" i="1" s="1"/>
  <c r="J173" i="1"/>
  <c r="K173" i="1" s="1"/>
  <c r="J169" i="1"/>
  <c r="K169" i="1" s="1"/>
  <c r="J165" i="1"/>
  <c r="K165" i="1" s="1"/>
  <c r="J161" i="1"/>
  <c r="K161" i="1" s="1"/>
  <c r="J157" i="1"/>
  <c r="K157" i="1" s="1"/>
  <c r="J153" i="1"/>
  <c r="K153" i="1" s="1"/>
  <c r="E168" i="1"/>
  <c r="G168" i="1" s="1"/>
  <c r="E164" i="1"/>
  <c r="G164" i="1" s="1"/>
  <c r="E175" i="1"/>
  <c r="G175" i="1" s="1"/>
  <c r="E171" i="1"/>
  <c r="G171" i="1" s="1"/>
  <c r="E167" i="1"/>
  <c r="G167" i="1" s="1"/>
  <c r="E163" i="1"/>
  <c r="G163" i="1" s="1"/>
  <c r="E159" i="1"/>
  <c r="G159" i="1" s="1"/>
  <c r="E155" i="1"/>
  <c r="G155" i="1" s="1"/>
  <c r="E176" i="1"/>
  <c r="G176" i="1" s="1"/>
  <c r="E156" i="1"/>
  <c r="G156" i="1" s="1"/>
  <c r="E174" i="1"/>
  <c r="G174" i="1" s="1"/>
  <c r="E170" i="1"/>
  <c r="G170" i="1" s="1"/>
  <c r="E166" i="1"/>
  <c r="G166" i="1" s="1"/>
  <c r="E162" i="1"/>
  <c r="G162" i="1" s="1"/>
  <c r="E158" i="1"/>
  <c r="G158" i="1" s="1"/>
  <c r="E154" i="1"/>
  <c r="G154" i="1" s="1"/>
  <c r="E172" i="1"/>
  <c r="G172" i="1" s="1"/>
  <c r="E160" i="1"/>
  <c r="G160" i="1" s="1"/>
  <c r="E173" i="1"/>
  <c r="G173" i="1" s="1"/>
  <c r="E169" i="1"/>
  <c r="G169" i="1" s="1"/>
  <c r="E165" i="1"/>
  <c r="G165" i="1" s="1"/>
  <c r="E161" i="1"/>
  <c r="G161" i="1" s="1"/>
  <c r="E157" i="1"/>
  <c r="G157" i="1" s="1"/>
  <c r="E153" i="1"/>
  <c r="G153" i="1" s="1"/>
  <c r="E152" i="1"/>
  <c r="G152" i="1" s="1"/>
  <c r="D152" i="1"/>
  <c r="D146" i="1"/>
  <c r="D133" i="1"/>
  <c r="D145" i="1"/>
  <c r="D129" i="1"/>
  <c r="E151" i="1"/>
  <c r="G151" i="1" s="1"/>
  <c r="J151" i="1"/>
  <c r="K151" i="1" s="1"/>
  <c r="J149" i="1"/>
  <c r="K149" i="1" s="1"/>
  <c r="J147" i="1"/>
  <c r="K147" i="1" s="1"/>
  <c r="J145" i="1"/>
  <c r="K145" i="1" s="1"/>
  <c r="J143" i="1"/>
  <c r="K143" i="1" s="1"/>
  <c r="J141" i="1"/>
  <c r="K141" i="1" s="1"/>
  <c r="J139" i="1"/>
  <c r="K139" i="1" s="1"/>
  <c r="J137" i="1"/>
  <c r="K137" i="1" s="1"/>
  <c r="J135" i="1"/>
  <c r="K135" i="1" s="1"/>
  <c r="J133" i="1"/>
  <c r="K133" i="1" s="1"/>
  <c r="J131" i="1"/>
  <c r="K131" i="1" s="1"/>
  <c r="J129" i="1"/>
  <c r="K129" i="1" s="1"/>
  <c r="E139" i="1"/>
  <c r="G139" i="1" s="1"/>
  <c r="J150" i="1"/>
  <c r="K150" i="1" s="1"/>
  <c r="J148" i="1"/>
  <c r="K148" i="1" s="1"/>
  <c r="J146" i="1"/>
  <c r="K146" i="1" s="1"/>
  <c r="J144" i="1"/>
  <c r="K144" i="1" s="1"/>
  <c r="J142" i="1"/>
  <c r="K142" i="1" s="1"/>
  <c r="J140" i="1"/>
  <c r="K140" i="1" s="1"/>
  <c r="J138" i="1"/>
  <c r="K138" i="1" s="1"/>
  <c r="J136" i="1"/>
  <c r="K136" i="1" s="1"/>
  <c r="J134" i="1"/>
  <c r="K134" i="1" s="1"/>
  <c r="J132" i="1"/>
  <c r="K132" i="1" s="1"/>
  <c r="J130" i="1"/>
  <c r="K130" i="1" s="1"/>
  <c r="J128" i="1"/>
  <c r="K128" i="1" s="1"/>
  <c r="D150" i="1"/>
  <c r="D148" i="1"/>
  <c r="D141" i="1"/>
  <c r="D130" i="1"/>
  <c r="D128" i="1"/>
  <c r="E135" i="1"/>
  <c r="G135" i="1" s="1"/>
  <c r="D138" i="1"/>
  <c r="D136" i="1"/>
  <c r="D134" i="1"/>
  <c r="D132" i="1"/>
  <c r="E147" i="1"/>
  <c r="G147" i="1" s="1"/>
  <c r="E131" i="1"/>
  <c r="G131" i="1" s="1"/>
  <c r="D149" i="1"/>
  <c r="D142" i="1"/>
  <c r="D140" i="1"/>
  <c r="E143" i="1"/>
  <c r="G143" i="1" s="1"/>
  <c r="J127" i="1"/>
  <c r="K127" i="1" s="1"/>
  <c r="D127" i="1"/>
  <c r="J89" i="1"/>
  <c r="K89" i="1" s="1"/>
  <c r="J101" i="1"/>
  <c r="K101" i="1" s="1"/>
  <c r="J85" i="1"/>
  <c r="K85" i="1" s="1"/>
  <c r="J97" i="1"/>
  <c r="K97" i="1" s="1"/>
  <c r="J81" i="1"/>
  <c r="K81" i="1" s="1"/>
  <c r="J93" i="1"/>
  <c r="K93" i="1" s="1"/>
  <c r="J102" i="1"/>
  <c r="K102" i="1" s="1"/>
  <c r="J100" i="1"/>
  <c r="K100" i="1" s="1"/>
  <c r="J96" i="1"/>
  <c r="K96" i="1" s="1"/>
  <c r="J92" i="1"/>
  <c r="K92" i="1" s="1"/>
  <c r="J88" i="1"/>
  <c r="K88" i="1" s="1"/>
  <c r="J84" i="1"/>
  <c r="K84" i="1" s="1"/>
  <c r="J80" i="1"/>
  <c r="K80" i="1" s="1"/>
  <c r="J99" i="1"/>
  <c r="K99" i="1" s="1"/>
  <c r="J95" i="1"/>
  <c r="K95" i="1" s="1"/>
  <c r="J91" i="1"/>
  <c r="K91" i="1" s="1"/>
  <c r="J87" i="1"/>
  <c r="K87" i="1" s="1"/>
  <c r="J83" i="1"/>
  <c r="K83" i="1" s="1"/>
  <c r="J79" i="1"/>
  <c r="K79" i="1" s="1"/>
  <c r="J98" i="1"/>
  <c r="K98" i="1" s="1"/>
  <c r="J94" i="1"/>
  <c r="K94" i="1" s="1"/>
  <c r="J90" i="1"/>
  <c r="K90" i="1" s="1"/>
  <c r="J86" i="1"/>
  <c r="K86" i="1" s="1"/>
  <c r="J82" i="1"/>
  <c r="K82" i="1" s="1"/>
  <c r="J78" i="1"/>
  <c r="K78" i="1" s="1"/>
  <c r="J64" i="1"/>
  <c r="K64" i="1" s="1"/>
  <c r="J76" i="1"/>
  <c r="K76" i="1" s="1"/>
  <c r="J60" i="1"/>
  <c r="K60" i="1" s="1"/>
  <c r="J72" i="1"/>
  <c r="K72" i="1" s="1"/>
  <c r="J56" i="1"/>
  <c r="K56" i="1" s="1"/>
  <c r="J68" i="1"/>
  <c r="K68" i="1" s="1"/>
  <c r="J77" i="1"/>
  <c r="K77" i="1" s="1"/>
  <c r="J75" i="1"/>
  <c r="K75" i="1" s="1"/>
  <c r="J71" i="1"/>
  <c r="K71" i="1" s="1"/>
  <c r="J67" i="1"/>
  <c r="K67" i="1" s="1"/>
  <c r="J63" i="1"/>
  <c r="K63" i="1" s="1"/>
  <c r="J59" i="1"/>
  <c r="K59" i="1" s="1"/>
  <c r="J55" i="1"/>
  <c r="K55" i="1" s="1"/>
  <c r="J74" i="1"/>
  <c r="K74" i="1" s="1"/>
  <c r="J70" i="1"/>
  <c r="K70" i="1" s="1"/>
  <c r="J66" i="1"/>
  <c r="K66" i="1" s="1"/>
  <c r="J62" i="1"/>
  <c r="K62" i="1" s="1"/>
  <c r="J58" i="1"/>
  <c r="K58" i="1" s="1"/>
  <c r="J54" i="1"/>
  <c r="K54" i="1" s="1"/>
  <c r="J73" i="1"/>
  <c r="K73" i="1" s="1"/>
  <c r="J69" i="1"/>
  <c r="K69" i="1" s="1"/>
  <c r="J65" i="1"/>
  <c r="K65" i="1" s="1"/>
  <c r="J61" i="1"/>
  <c r="K61" i="1" s="1"/>
  <c r="J57" i="1"/>
  <c r="K57" i="1" s="1"/>
  <c r="J53" i="1"/>
  <c r="K53" i="1" s="1"/>
  <c r="J39" i="1"/>
  <c r="K39" i="1" s="1"/>
  <c r="J51" i="1"/>
  <c r="K51" i="1" s="1"/>
  <c r="J35" i="1"/>
  <c r="K35" i="1" s="1"/>
  <c r="J47" i="1"/>
  <c r="K47" i="1" s="1"/>
  <c r="J31" i="1"/>
  <c r="K31" i="1" s="1"/>
  <c r="J43" i="1"/>
  <c r="K43" i="1" s="1"/>
  <c r="J52" i="1"/>
  <c r="K52" i="1" s="1"/>
  <c r="J50" i="1"/>
  <c r="K50" i="1" s="1"/>
  <c r="J46" i="1"/>
  <c r="K46" i="1" s="1"/>
  <c r="J42" i="1"/>
  <c r="K42" i="1" s="1"/>
  <c r="J38" i="1"/>
  <c r="K38" i="1" s="1"/>
  <c r="J34" i="1"/>
  <c r="K34" i="1" s="1"/>
  <c r="J30" i="1"/>
  <c r="K30" i="1" s="1"/>
  <c r="J49" i="1"/>
  <c r="K49" i="1" s="1"/>
  <c r="J45" i="1"/>
  <c r="K45" i="1" s="1"/>
  <c r="J41" i="1"/>
  <c r="K41" i="1" s="1"/>
  <c r="J37" i="1"/>
  <c r="K37" i="1" s="1"/>
  <c r="J33" i="1"/>
  <c r="K33" i="1" s="1"/>
  <c r="J29" i="1"/>
  <c r="K29" i="1" s="1"/>
  <c r="J48" i="1"/>
  <c r="K48" i="1" s="1"/>
  <c r="J44" i="1"/>
  <c r="K44" i="1" s="1"/>
  <c r="J40" i="1"/>
  <c r="K40" i="1" s="1"/>
  <c r="J36" i="1"/>
  <c r="K36" i="1" s="1"/>
  <c r="J32" i="1"/>
  <c r="K32" i="1" s="1"/>
  <c r="J28" i="1"/>
  <c r="K28" i="1" s="1"/>
  <c r="J27" i="1"/>
  <c r="K27" i="1" s="1"/>
  <c r="J2" i="1"/>
  <c r="J126" i="1"/>
  <c r="K126" i="1" s="1"/>
  <c r="J122" i="1"/>
  <c r="K122" i="1" s="1"/>
  <c r="J106" i="1"/>
  <c r="K106" i="1" s="1"/>
  <c r="J114" i="1"/>
  <c r="K114" i="1" s="1"/>
  <c r="J110" i="1"/>
  <c r="K110" i="1" s="1"/>
  <c r="J118" i="1"/>
  <c r="K118" i="1" s="1"/>
  <c r="J125" i="1"/>
  <c r="K125" i="1" s="1"/>
  <c r="J121" i="1"/>
  <c r="K121" i="1" s="1"/>
  <c r="J117" i="1"/>
  <c r="K117" i="1" s="1"/>
  <c r="J113" i="1"/>
  <c r="K113" i="1" s="1"/>
  <c r="J109" i="1"/>
  <c r="K109" i="1" s="1"/>
  <c r="J105" i="1"/>
  <c r="K105" i="1" s="1"/>
  <c r="J124" i="1"/>
  <c r="K124" i="1" s="1"/>
  <c r="J120" i="1"/>
  <c r="K120" i="1" s="1"/>
  <c r="J116" i="1"/>
  <c r="K116" i="1" s="1"/>
  <c r="J112" i="1"/>
  <c r="K112" i="1" s="1"/>
  <c r="J108" i="1"/>
  <c r="K108" i="1" s="1"/>
  <c r="J104" i="1"/>
  <c r="K104" i="1" s="1"/>
  <c r="J123" i="1"/>
  <c r="K123" i="1" s="1"/>
  <c r="J119" i="1"/>
  <c r="K119" i="1" s="1"/>
  <c r="J115" i="1"/>
  <c r="K115" i="1" s="1"/>
  <c r="J111" i="1"/>
  <c r="K111" i="1" s="1"/>
  <c r="J107" i="1"/>
  <c r="K107" i="1" s="1"/>
  <c r="J103" i="1"/>
  <c r="K103" i="1" s="1"/>
  <c r="E114" i="1"/>
  <c r="G114" i="1" s="1"/>
  <c r="E126" i="1"/>
  <c r="G126" i="1" s="1"/>
  <c r="E110" i="1"/>
  <c r="G110" i="1" s="1"/>
  <c r="E122" i="1"/>
  <c r="G122" i="1" s="1"/>
  <c r="E106" i="1"/>
  <c r="G106" i="1" s="1"/>
  <c r="E118" i="1"/>
  <c r="G118" i="1" s="1"/>
  <c r="E125" i="1"/>
  <c r="G125" i="1" s="1"/>
  <c r="E121" i="1"/>
  <c r="G121" i="1" s="1"/>
  <c r="E117" i="1"/>
  <c r="G117" i="1" s="1"/>
  <c r="E113" i="1"/>
  <c r="G113" i="1" s="1"/>
  <c r="E109" i="1"/>
  <c r="G109" i="1" s="1"/>
  <c r="E105" i="1"/>
  <c r="G105" i="1" s="1"/>
  <c r="E124" i="1"/>
  <c r="G124" i="1" s="1"/>
  <c r="E120" i="1"/>
  <c r="G120" i="1" s="1"/>
  <c r="E116" i="1"/>
  <c r="G116" i="1" s="1"/>
  <c r="E112" i="1"/>
  <c r="G112" i="1" s="1"/>
  <c r="E108" i="1"/>
  <c r="G108" i="1" s="1"/>
  <c r="E104" i="1"/>
  <c r="G104" i="1" s="1"/>
  <c r="E123" i="1"/>
  <c r="G123" i="1" s="1"/>
  <c r="E119" i="1"/>
  <c r="G119" i="1" s="1"/>
  <c r="E115" i="1"/>
  <c r="G115" i="1" s="1"/>
  <c r="E111" i="1"/>
  <c r="G111" i="1" s="1"/>
  <c r="E107" i="1"/>
  <c r="G107" i="1" s="1"/>
  <c r="E103" i="1"/>
  <c r="G103" i="1" s="1"/>
  <c r="D102" i="1"/>
  <c r="E50" i="1"/>
  <c r="G50" i="1" s="1"/>
  <c r="E34" i="1"/>
  <c r="G34" i="1" s="1"/>
  <c r="E18" i="1"/>
  <c r="G18" i="1" s="1"/>
  <c r="E66" i="1"/>
  <c r="G66" i="1" s="1"/>
  <c r="E62" i="1"/>
  <c r="G62" i="1" s="1"/>
  <c r="E46" i="1"/>
  <c r="G46" i="1" s="1"/>
  <c r="E30" i="1"/>
  <c r="G30" i="1" s="1"/>
  <c r="E14" i="1"/>
  <c r="G14" i="1" s="1"/>
  <c r="E74" i="1"/>
  <c r="G74" i="1" s="1"/>
  <c r="E58" i="1"/>
  <c r="G58" i="1" s="1"/>
  <c r="E42" i="1"/>
  <c r="G42" i="1" s="1"/>
  <c r="E26" i="1"/>
  <c r="G26" i="1" s="1"/>
  <c r="E10" i="1"/>
  <c r="G10" i="1" s="1"/>
  <c r="E70" i="1"/>
  <c r="G70" i="1" s="1"/>
  <c r="E54" i="1"/>
  <c r="G54" i="1" s="1"/>
  <c r="E38" i="1"/>
  <c r="G38" i="1" s="1"/>
  <c r="E22" i="1"/>
  <c r="G22" i="1" s="1"/>
  <c r="E6" i="1"/>
  <c r="G6" i="1" s="1"/>
  <c r="E101" i="1"/>
  <c r="G101" i="1" s="1"/>
  <c r="E97" i="1"/>
  <c r="G97" i="1" s="1"/>
  <c r="E93" i="1"/>
  <c r="G93" i="1" s="1"/>
  <c r="E89" i="1"/>
  <c r="G89" i="1" s="1"/>
  <c r="E85" i="1"/>
  <c r="G85" i="1" s="1"/>
  <c r="E81" i="1"/>
  <c r="G81" i="1" s="1"/>
  <c r="E77" i="1"/>
  <c r="G77" i="1" s="1"/>
  <c r="E73" i="1"/>
  <c r="G73" i="1" s="1"/>
  <c r="E69" i="1"/>
  <c r="G69" i="1" s="1"/>
  <c r="E65" i="1"/>
  <c r="G65" i="1" s="1"/>
  <c r="E61" i="1"/>
  <c r="G61" i="1" s="1"/>
  <c r="E57" i="1"/>
  <c r="G57" i="1" s="1"/>
  <c r="E53" i="1"/>
  <c r="G53" i="1" s="1"/>
  <c r="E49" i="1"/>
  <c r="G49" i="1" s="1"/>
  <c r="E45" i="1"/>
  <c r="G45" i="1" s="1"/>
  <c r="E41" i="1"/>
  <c r="G41" i="1" s="1"/>
  <c r="E37" i="1"/>
  <c r="G37" i="1" s="1"/>
  <c r="E33" i="1"/>
  <c r="G33" i="1" s="1"/>
  <c r="E29" i="1"/>
  <c r="G29" i="1" s="1"/>
  <c r="E25" i="1"/>
  <c r="G25" i="1" s="1"/>
  <c r="E21" i="1"/>
  <c r="G21" i="1" s="1"/>
  <c r="E17" i="1"/>
  <c r="G17" i="1" s="1"/>
  <c r="E13" i="1"/>
  <c r="G13" i="1" s="1"/>
  <c r="E9" i="1"/>
  <c r="G9" i="1" s="1"/>
  <c r="E5" i="1"/>
  <c r="G5" i="1" s="1"/>
  <c r="E98" i="1"/>
  <c r="G98" i="1" s="1"/>
  <c r="E94" i="1"/>
  <c r="G94" i="1" s="1"/>
  <c r="E90" i="1"/>
  <c r="G90" i="1" s="1"/>
  <c r="E86" i="1"/>
  <c r="G86" i="1" s="1"/>
  <c r="E82" i="1"/>
  <c r="G82" i="1" s="1"/>
  <c r="E78" i="1"/>
  <c r="G78" i="1" s="1"/>
  <c r="E100" i="1"/>
  <c r="G100" i="1" s="1"/>
  <c r="E96" i="1"/>
  <c r="G96" i="1" s="1"/>
  <c r="E92" i="1"/>
  <c r="G92" i="1" s="1"/>
  <c r="E88" i="1"/>
  <c r="G88" i="1" s="1"/>
  <c r="E84" i="1"/>
  <c r="G84" i="1" s="1"/>
  <c r="E80" i="1"/>
  <c r="G80" i="1" s="1"/>
  <c r="E76" i="1"/>
  <c r="G76" i="1" s="1"/>
  <c r="E72" i="1"/>
  <c r="G72" i="1" s="1"/>
  <c r="E68" i="1"/>
  <c r="G68" i="1" s="1"/>
  <c r="E64" i="1"/>
  <c r="G64" i="1" s="1"/>
  <c r="E60" i="1"/>
  <c r="G60" i="1" s="1"/>
  <c r="E56" i="1"/>
  <c r="G56" i="1" s="1"/>
  <c r="E52" i="1"/>
  <c r="G52" i="1" s="1"/>
  <c r="E48" i="1"/>
  <c r="G48" i="1" s="1"/>
  <c r="E44" i="1"/>
  <c r="G44" i="1" s="1"/>
  <c r="E40" i="1"/>
  <c r="G40" i="1" s="1"/>
  <c r="E36" i="1"/>
  <c r="G36" i="1" s="1"/>
  <c r="E32" i="1"/>
  <c r="G32" i="1" s="1"/>
  <c r="E28" i="1"/>
  <c r="G28" i="1" s="1"/>
  <c r="E24" i="1"/>
  <c r="G24" i="1" s="1"/>
  <c r="E20" i="1"/>
  <c r="G20" i="1" s="1"/>
  <c r="E16" i="1"/>
  <c r="G16" i="1" s="1"/>
  <c r="E12" i="1"/>
  <c r="G12" i="1" s="1"/>
  <c r="E8" i="1"/>
  <c r="G8" i="1" s="1"/>
  <c r="E4" i="1"/>
  <c r="G4" i="1" s="1"/>
  <c r="E99" i="1"/>
  <c r="G99" i="1" s="1"/>
  <c r="E95" i="1"/>
  <c r="G95" i="1" s="1"/>
  <c r="E91" i="1"/>
  <c r="G91" i="1" s="1"/>
  <c r="E87" i="1"/>
  <c r="G87" i="1" s="1"/>
  <c r="E83" i="1"/>
  <c r="G83" i="1" s="1"/>
  <c r="E79" i="1"/>
  <c r="G79" i="1" s="1"/>
  <c r="E75" i="1"/>
  <c r="G75" i="1" s="1"/>
  <c r="E71" i="1"/>
  <c r="G71" i="1" s="1"/>
  <c r="E67" i="1"/>
  <c r="G67" i="1" s="1"/>
  <c r="E63" i="1"/>
  <c r="G63" i="1" s="1"/>
  <c r="E59" i="1"/>
  <c r="G59" i="1" s="1"/>
  <c r="E55" i="1"/>
  <c r="G55" i="1" s="1"/>
  <c r="E51" i="1"/>
  <c r="G51" i="1" s="1"/>
  <c r="E47" i="1"/>
  <c r="G47" i="1" s="1"/>
  <c r="E43" i="1"/>
  <c r="G43" i="1" s="1"/>
  <c r="E39" i="1"/>
  <c r="G39" i="1" s="1"/>
  <c r="E35" i="1"/>
  <c r="G35" i="1" s="1"/>
  <c r="E31" i="1"/>
  <c r="G31" i="1" s="1"/>
  <c r="E27" i="1"/>
  <c r="G27" i="1" s="1"/>
  <c r="E23" i="1"/>
  <c r="G23" i="1" s="1"/>
  <c r="E19" i="1"/>
  <c r="G19" i="1" s="1"/>
  <c r="E15" i="1"/>
  <c r="G15" i="1" s="1"/>
  <c r="E11" i="1"/>
  <c r="G11" i="1" s="1"/>
  <c r="E7" i="1"/>
  <c r="G7" i="1" s="1"/>
  <c r="E3" i="1"/>
  <c r="G3" i="1" s="1"/>
  <c r="D9" i="1"/>
  <c r="D11" i="1"/>
  <c r="D2" i="1"/>
  <c r="D18" i="1"/>
  <c r="D14" i="1"/>
  <c r="D10" i="1"/>
  <c r="D25" i="1"/>
  <c r="D13" i="1"/>
  <c r="D5" i="1"/>
  <c r="D24" i="1"/>
  <c r="D20" i="1"/>
  <c r="D16" i="1"/>
  <c r="D12" i="1"/>
  <c r="D8" i="1"/>
  <c r="D23" i="1"/>
  <c r="D19" i="1"/>
  <c r="D15" i="1"/>
  <c r="D7" i="1"/>
  <c r="D3" i="1"/>
  <c r="J19" i="1"/>
  <c r="J11" i="1"/>
  <c r="J16" i="1"/>
  <c r="J7" i="1"/>
  <c r="J8" i="1"/>
  <c r="J24" i="1"/>
  <c r="J15" i="1"/>
  <c r="J3" i="1"/>
  <c r="J20" i="1"/>
  <c r="J12" i="1"/>
  <c r="J4" i="1"/>
  <c r="J17" i="1"/>
  <c r="J21" i="1"/>
  <c r="J6" i="1"/>
  <c r="J26" i="1"/>
  <c r="J22" i="1"/>
  <c r="K3" i="1" l="1"/>
  <c r="K7" i="1"/>
  <c r="K24" i="1"/>
  <c r="K6" i="1"/>
  <c r="K17" i="1"/>
  <c r="K12" i="1"/>
  <c r="K16" i="1"/>
  <c r="K11" i="1"/>
  <c r="K26" i="1"/>
  <c r="K8" i="1"/>
  <c r="K22" i="1"/>
  <c r="K21" i="1"/>
  <c r="K4" i="1"/>
  <c r="K20" i="1"/>
  <c r="K15" i="1"/>
  <c r="K19" i="1"/>
  <c r="K2" i="1"/>
</calcChain>
</file>

<file path=xl/sharedStrings.xml><?xml version="1.0" encoding="utf-8"?>
<sst xmlns="http://schemas.openxmlformats.org/spreadsheetml/2006/main" count="66186" uniqueCount="16702">
  <si>
    <t>Order_id</t>
  </si>
  <si>
    <t>Date</t>
  </si>
  <si>
    <t>Item Menu</t>
  </si>
  <si>
    <t>Item_type</t>
  </si>
  <si>
    <t>Item_price</t>
  </si>
  <si>
    <t>Quantity</t>
  </si>
  <si>
    <t>Transaction_amount</t>
  </si>
  <si>
    <t>Transaction_type</t>
  </si>
  <si>
    <t>Time_of_sale</t>
  </si>
  <si>
    <t>Feedback_Rating</t>
  </si>
  <si>
    <t>Reviews</t>
  </si>
  <si>
    <t>EMP_ID</t>
  </si>
  <si>
    <t>FULL_NAME</t>
  </si>
  <si>
    <t>DATE_OF_BIRTH</t>
  </si>
  <si>
    <t>GENDER</t>
  </si>
  <si>
    <t>PERSONAL_EMAIL</t>
  </si>
  <si>
    <t>PHONE_NUMBER</t>
  </si>
  <si>
    <t>JOB TITLE</t>
  </si>
  <si>
    <t>DEPARTMENT</t>
  </si>
  <si>
    <t>DATE OF JOINING</t>
  </si>
  <si>
    <t>CURRENT ADDRESS</t>
  </si>
  <si>
    <t>SALARY</t>
  </si>
  <si>
    <t>Item ID</t>
  </si>
  <si>
    <t>Item Name</t>
  </si>
  <si>
    <t>Category</t>
  </si>
  <si>
    <t>UPI</t>
  </si>
  <si>
    <t>CARD</t>
  </si>
  <si>
    <t>CASH</t>
  </si>
  <si>
    <t>STORE CREDIT</t>
  </si>
  <si>
    <t xml:space="preserve"> </t>
  </si>
  <si>
    <t>Employee ID</t>
  </si>
  <si>
    <t>Employee Name</t>
  </si>
  <si>
    <t>Gender</t>
  </si>
  <si>
    <t>DOB</t>
  </si>
  <si>
    <t>Designation</t>
  </si>
  <si>
    <t>Department</t>
  </si>
  <si>
    <t>Experience</t>
  </si>
  <si>
    <t>Experience Level</t>
  </si>
  <si>
    <t>Employee Type</t>
  </si>
  <si>
    <t>Joining Date</t>
  </si>
  <si>
    <t xml:space="preserve">Shift Timing </t>
  </si>
  <si>
    <t>Work Location</t>
  </si>
  <si>
    <t>Assigned Section</t>
  </si>
  <si>
    <t>Reporting Management</t>
  </si>
  <si>
    <t>Phone Number</t>
  </si>
  <si>
    <t>Address</t>
  </si>
  <si>
    <t>Employee Email ID</t>
  </si>
  <si>
    <t>Attendace</t>
  </si>
  <si>
    <t>Leave Taken</t>
  </si>
  <si>
    <t>Overtime Hours</t>
  </si>
  <si>
    <t xml:space="preserve">Performance Rating </t>
  </si>
  <si>
    <t>Salary</t>
  </si>
  <si>
    <t>Bonus Eligibility</t>
  </si>
  <si>
    <t>Food Safety Training</t>
  </si>
  <si>
    <t>Medical Check Done</t>
  </si>
  <si>
    <t>Remarks</t>
  </si>
  <si>
    <t>E001</t>
  </si>
  <si>
    <t>Rahul Patil</t>
  </si>
  <si>
    <t>Male</t>
  </si>
  <si>
    <t>E002</t>
  </si>
  <si>
    <t>Anet Sharma</t>
  </si>
  <si>
    <t>E003</t>
  </si>
  <si>
    <t>Suresh Kumar</t>
  </si>
  <si>
    <t>E004</t>
  </si>
  <si>
    <t>Roshan Deshmukh</t>
  </si>
  <si>
    <t>E005</t>
  </si>
  <si>
    <t>Vijay Pawar</t>
  </si>
  <si>
    <t>E006</t>
  </si>
  <si>
    <t>Manoj Verma</t>
  </si>
  <si>
    <t>E007</t>
  </si>
  <si>
    <t>Akash Joshi</t>
  </si>
  <si>
    <t>E008</t>
  </si>
  <si>
    <t>Nitin Kulkarni</t>
  </si>
  <si>
    <t>E009</t>
  </si>
  <si>
    <t>Prakash Jadhao</t>
  </si>
  <si>
    <t>E010</t>
  </si>
  <si>
    <t>Deepak Singh</t>
  </si>
  <si>
    <t>E011</t>
  </si>
  <si>
    <t>Sanjay More</t>
  </si>
  <si>
    <t>E012</t>
  </si>
  <si>
    <t>Mahesh Chavan</t>
  </si>
  <si>
    <t>E013</t>
  </si>
  <si>
    <t>Pooja Patil</t>
  </si>
  <si>
    <t>Female</t>
  </si>
  <si>
    <t>E014</t>
  </si>
  <si>
    <t>Neha Sharma</t>
  </si>
  <si>
    <t>E015</t>
  </si>
  <si>
    <t>Ritu Verma</t>
  </si>
  <si>
    <t>E016</t>
  </si>
  <si>
    <t xml:space="preserve">Kunal Bhosale </t>
  </si>
  <si>
    <t>E017</t>
  </si>
  <si>
    <t>Sneha Kulkarni</t>
  </si>
  <si>
    <t>E018</t>
  </si>
  <si>
    <t>Aarti Deshmukh</t>
  </si>
  <si>
    <t>E019</t>
  </si>
  <si>
    <t>Shubham Patil</t>
  </si>
  <si>
    <t>E020</t>
  </si>
  <si>
    <t>Kavita Pawar</t>
  </si>
  <si>
    <t>E021</t>
  </si>
  <si>
    <t>Anjali Singh</t>
  </si>
  <si>
    <t>E022</t>
  </si>
  <si>
    <t>Ganesh Shinde</t>
  </si>
  <si>
    <t>E023</t>
  </si>
  <si>
    <t>Meenal Bhosale</t>
  </si>
  <si>
    <t>E024</t>
  </si>
  <si>
    <t>Vaishali Patil</t>
  </si>
  <si>
    <t>E025</t>
  </si>
  <si>
    <t>Sunil Pawar</t>
  </si>
  <si>
    <t>E026</t>
  </si>
  <si>
    <t>Rajesh Patil</t>
  </si>
  <si>
    <t>E027</t>
  </si>
  <si>
    <t>Seema More</t>
  </si>
  <si>
    <t>E028</t>
  </si>
  <si>
    <t>Nilesh Jadhav</t>
  </si>
  <si>
    <t>E029</t>
  </si>
  <si>
    <t>Yogita Raj</t>
  </si>
  <si>
    <t>E030</t>
  </si>
  <si>
    <t>Sheetal kale</t>
  </si>
  <si>
    <t>E031</t>
  </si>
  <si>
    <t>Ashok Gaikwad</t>
  </si>
  <si>
    <t>E032</t>
  </si>
  <si>
    <t>Sandeep Jadhav</t>
  </si>
  <si>
    <t>E033</t>
  </si>
  <si>
    <t>Sachin More</t>
  </si>
  <si>
    <t>E034</t>
  </si>
  <si>
    <t>Vinod Patil</t>
  </si>
  <si>
    <t>E035</t>
  </si>
  <si>
    <t>Balaji Deshmukh</t>
  </si>
  <si>
    <t>E036</t>
  </si>
  <si>
    <t xml:space="preserve">Hemant Joshi </t>
  </si>
  <si>
    <t>E037</t>
  </si>
  <si>
    <t>Umesh Vakte</t>
  </si>
  <si>
    <t>E038</t>
  </si>
  <si>
    <t>Kiran Jagatap</t>
  </si>
  <si>
    <t>E039</t>
  </si>
  <si>
    <t>Pramila Desai</t>
  </si>
  <si>
    <t>E040</t>
  </si>
  <si>
    <t>Sunita Pawar</t>
  </si>
  <si>
    <t>E041</t>
  </si>
  <si>
    <t>Kalpana Jadhao</t>
  </si>
  <si>
    <t>E042</t>
  </si>
  <si>
    <t>Alka Shindi</t>
  </si>
  <si>
    <t>E043</t>
  </si>
  <si>
    <t>Sangeeta Joshi</t>
  </si>
  <si>
    <t>E044</t>
  </si>
  <si>
    <t>Sarika Pawar</t>
  </si>
  <si>
    <t>E045</t>
  </si>
  <si>
    <t>E046</t>
  </si>
  <si>
    <t>Lata Chavan</t>
  </si>
  <si>
    <t>E047</t>
  </si>
  <si>
    <t>Tejaswini Pratap</t>
  </si>
  <si>
    <t>E048</t>
  </si>
  <si>
    <t>Raju Patil</t>
  </si>
  <si>
    <t>E049</t>
  </si>
  <si>
    <t>Hemant Vaidya</t>
  </si>
  <si>
    <t>E050</t>
  </si>
  <si>
    <t>Kartik Mahure</t>
  </si>
  <si>
    <t>Price</t>
  </si>
  <si>
    <t>Selling price</t>
  </si>
  <si>
    <t xml:space="preserve">Discount Eligible </t>
  </si>
  <si>
    <t>Portion Size</t>
  </si>
  <si>
    <t>Preparation Time</t>
  </si>
  <si>
    <t>Spice Level</t>
  </si>
  <si>
    <t>Calories</t>
  </si>
  <si>
    <t>Popular Dish Rank</t>
  </si>
  <si>
    <t>Season Types</t>
  </si>
  <si>
    <t>Allergy Warning</t>
  </si>
  <si>
    <t>Storage Requirement</t>
  </si>
  <si>
    <t>Profit Margin %</t>
  </si>
  <si>
    <t>Item Ranking</t>
  </si>
  <si>
    <t>Order ID</t>
  </si>
  <si>
    <t>Order Date</t>
  </si>
  <si>
    <t>Order Time</t>
  </si>
  <si>
    <t>Customer Id</t>
  </si>
  <si>
    <t>Delivery Address</t>
  </si>
  <si>
    <t>Distance (KM)</t>
  </si>
  <si>
    <t>Delivery Executive ID</t>
  </si>
  <si>
    <t>Delivery Status</t>
  </si>
  <si>
    <t>Payment Mode</t>
  </si>
  <si>
    <t>Customer Rating</t>
  </si>
  <si>
    <t>Platform</t>
  </si>
  <si>
    <t>Total Price</t>
  </si>
  <si>
    <t>Row Labels</t>
  </si>
  <si>
    <t>Adrak Chai</t>
  </si>
  <si>
    <t>Aloo Paratha</t>
  </si>
  <si>
    <t>Butter Pav Bhaji</t>
  </si>
  <si>
    <t>Cappuccino</t>
  </si>
  <si>
    <t>Cheese Chilli Toast</t>
  </si>
  <si>
    <t>Cheese Garlic Bread</t>
  </si>
  <si>
    <t>Cheese Maggi</t>
  </si>
  <si>
    <t>Cheesecake</t>
  </si>
  <si>
    <t>Chocolate Lava Cake</t>
  </si>
  <si>
    <t>Chocolate Shakes</t>
  </si>
  <si>
    <t>Cold Coffee</t>
  </si>
  <si>
    <t>Corn Cheese Pizza</t>
  </si>
  <si>
    <t>Fresh Lime Soda</t>
  </si>
  <si>
    <t>Gajar Halwa</t>
  </si>
  <si>
    <t>Hakka Noodles</t>
  </si>
  <si>
    <t>Heart-Shaped Pizza</t>
  </si>
  <si>
    <t>Hot Chocolate</t>
  </si>
  <si>
    <t>Hot Coffee</t>
  </si>
  <si>
    <t>Mango Ice Cream</t>
  </si>
  <si>
    <t>Mango Mastani</t>
  </si>
  <si>
    <t>Masala Chai</t>
  </si>
  <si>
    <t>Mix Veg Pakora</t>
  </si>
  <si>
    <t>Oreo Milkshake</t>
  </si>
  <si>
    <t>Paneer Butter Masala</t>
  </si>
  <si>
    <t>Paneer Chilli</t>
  </si>
  <si>
    <t>Paneer Pakora</t>
  </si>
  <si>
    <t>Paneer Tikka Sandwich</t>
  </si>
  <si>
    <t>Pastry (Chocolate)</t>
  </si>
  <si>
    <t>Pink Sauce Pasta</t>
  </si>
  <si>
    <t>Roasted Papad</t>
  </si>
  <si>
    <t>Sizzling Brownie</t>
  </si>
  <si>
    <t>Strawberry Cream</t>
  </si>
  <si>
    <t>Sweet Corn Soup</t>
  </si>
  <si>
    <t>Vanilla Ice Cream</t>
  </si>
  <si>
    <t>Veg Burger</t>
  </si>
  <si>
    <t>Veg Crispy</t>
  </si>
  <si>
    <t>Veg Exotic Pizza</t>
  </si>
  <si>
    <t>Veg Manchurian Soup</t>
  </si>
  <si>
    <t>Veg Momos</t>
  </si>
  <si>
    <t>Veg Pulao</t>
  </si>
  <si>
    <t>Veg Schezwan Fried Rice</t>
  </si>
  <si>
    <t>Veg Schezwan Maggi</t>
  </si>
  <si>
    <t>Virgin Mojito</t>
  </si>
  <si>
    <t>Watermelon Juice</t>
  </si>
  <si>
    <t>(blank)</t>
  </si>
  <si>
    <t>Grand Total</t>
  </si>
  <si>
    <t>Sum of Quantity</t>
  </si>
  <si>
    <t>Dessert</t>
  </si>
  <si>
    <t>Snacks</t>
  </si>
  <si>
    <t>Sum of Transaction_amount</t>
  </si>
  <si>
    <t>q</t>
  </si>
  <si>
    <t>Sum of Attendace</t>
  </si>
  <si>
    <t xml:space="preserve">Sum of Performance Rating </t>
  </si>
  <si>
    <t>Executive ID</t>
  </si>
  <si>
    <t>Full Name</t>
  </si>
  <si>
    <t>Age</t>
  </si>
  <si>
    <t>Vehicle Type</t>
  </si>
  <si>
    <t>Vehicle Number</t>
  </si>
  <si>
    <t>License Number</t>
  </si>
  <si>
    <t>Area of Service</t>
  </si>
  <si>
    <t>Status</t>
  </si>
  <si>
    <t>Current Rating</t>
  </si>
  <si>
    <t>Amit Mahajan</t>
  </si>
  <si>
    <t>Scooter</t>
  </si>
  <si>
    <t>MH-27 AB-5596</t>
  </si>
  <si>
    <t>DL-164668MH27</t>
  </si>
  <si>
    <t>Sainagar</t>
  </si>
  <si>
    <t>Active</t>
  </si>
  <si>
    <t>Rahul Kadam</t>
  </si>
  <si>
    <t>Bike</t>
  </si>
  <si>
    <t>MH-27 AA-3515</t>
  </si>
  <si>
    <t>DL-906189MH27</t>
  </si>
  <si>
    <t>Wadali</t>
  </si>
  <si>
    <t>Vikram Mahajan</t>
  </si>
  <si>
    <t>MH-27 AE-7271</t>
  </si>
  <si>
    <t>DL-123662MH27</t>
  </si>
  <si>
    <t>Rajapeth</t>
  </si>
  <si>
    <t>On Leave</t>
  </si>
  <si>
    <t>Sunil Bhosale</t>
  </si>
  <si>
    <t>MH-27 AB-1615</t>
  </si>
  <si>
    <t>DL-820937MH27</t>
  </si>
  <si>
    <t>Panchavati</t>
  </si>
  <si>
    <t>Sunil Kadam</t>
  </si>
  <si>
    <t>Electric Bike</t>
  </si>
  <si>
    <t>MH-27 AA-1757</t>
  </si>
  <si>
    <t>DL-381831MH27</t>
  </si>
  <si>
    <t>Chetan Kulkarni</t>
  </si>
  <si>
    <t>MH-27 AC-8127</t>
  </si>
  <si>
    <t>DL-715752MH27</t>
  </si>
  <si>
    <t>Gadge Nagar</t>
  </si>
  <si>
    <t>Harshal Sawant</t>
  </si>
  <si>
    <t>MH-27 AD-1167</t>
  </si>
  <si>
    <t>DL-315182MH27</t>
  </si>
  <si>
    <t>Kathora Road</t>
  </si>
  <si>
    <t>Mahesh Bhosale</t>
  </si>
  <si>
    <t>MH-27 AA-2454</t>
  </si>
  <si>
    <t>DL-860309MH27</t>
  </si>
  <si>
    <t>Badnera Road</t>
  </si>
  <si>
    <t>Prateek Sawant</t>
  </si>
  <si>
    <t>MH-27 AA-4067</t>
  </si>
  <si>
    <t>DL-925055MH27</t>
  </si>
  <si>
    <t>Abhishek Gaikwad</t>
  </si>
  <si>
    <t>MH-27 AD-8903</t>
  </si>
  <si>
    <t>DL-941953MH27</t>
  </si>
  <si>
    <t>Suresh Pawar</t>
  </si>
  <si>
    <t>MH-27 AB-2277</t>
  </si>
  <si>
    <t>DL-831489MH27</t>
  </si>
  <si>
    <t>Aniket Chavan</t>
  </si>
  <si>
    <t>MH-27 AE-9941</t>
  </si>
  <si>
    <t>DL-766803MH27</t>
  </si>
  <si>
    <t>Vikram Kulkarni</t>
  </si>
  <si>
    <t>MH-27 AC-6111</t>
  </si>
  <si>
    <t>DL-928601MH27</t>
  </si>
  <si>
    <t>Camp</t>
  </si>
  <si>
    <t>Yogesh Ingole</t>
  </si>
  <si>
    <t>MH-27 AD-1714</t>
  </si>
  <si>
    <t>DL-782420MH27</t>
  </si>
  <si>
    <t>Yogesh Chavan</t>
  </si>
  <si>
    <t>MH-27 AA-8380</t>
  </si>
  <si>
    <t>DL-808604MH27</t>
  </si>
  <si>
    <t>Ganesh Joshi</t>
  </si>
  <si>
    <t>MH-27 AB-3790</t>
  </si>
  <si>
    <t>DL-638513MH27</t>
  </si>
  <si>
    <t>Rahul Bhosale</t>
  </si>
  <si>
    <t>MH-27 AC-2383</t>
  </si>
  <si>
    <t>DL-970339MH27</t>
  </si>
  <si>
    <t>Ganesh Mahajan</t>
  </si>
  <si>
    <t>MH-27 AA-7975</t>
  </si>
  <si>
    <t>DL-567077MH27</t>
  </si>
  <si>
    <t>Nitin More</t>
  </si>
  <si>
    <t>MH-27 AE-3456</t>
  </si>
  <si>
    <t>DL-666344MH27</t>
  </si>
  <si>
    <t>Piyush Kulkarni</t>
  </si>
  <si>
    <t>MH-27 AC-2178</t>
  </si>
  <si>
    <t>DL-916475MH27</t>
  </si>
  <si>
    <t>Sum of Salary</t>
  </si>
  <si>
    <t>Beverages</t>
  </si>
  <si>
    <t>Indian Main Course</t>
  </si>
  <si>
    <t>Global Main Course</t>
  </si>
  <si>
    <t>Chinese</t>
  </si>
  <si>
    <t>Sum of Item Ranking</t>
  </si>
  <si>
    <t>Sum of Profit Margin %</t>
  </si>
  <si>
    <t>No</t>
  </si>
  <si>
    <t>Yes</t>
  </si>
  <si>
    <t>Count of Item ID</t>
  </si>
  <si>
    <t>Cutleries</t>
  </si>
  <si>
    <t>Total order</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</si>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</sst>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3">
    <font>
      <sz val="11"/>
      <color theme="1"/>
      <name val="Calibri"/>
      <family val="2"/>
      <scheme val="minor"/>
    </font>
    <font>
      <b/>
      <sz val="12"/>
      <color theme="1"/>
      <name val="Calibri"/>
      <family val="2"/>
      <scheme val="minor"/>
    </font>
    <font>
      <sz val="10"/>
      <color theme="1"/>
      <name val="Arial Unicode MS"/>
    </font>
  </fonts>
  <fills count="1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7"/>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66">
    <xf numFmtId="0" fontId="0" fillId="0" borderId="0" xfId="0"/>
    <xf numFmtId="0" fontId="1" fillId="0" borderId="0" xfId="0" applyFont="1"/>
    <xf numFmtId="0" fontId="0" fillId="2" borderId="0" xfId="0" applyFill="1"/>
    <xf numFmtId="14" fontId="0" fillId="2" borderId="0" xfId="0" applyNumberFormat="1" applyFill="1"/>
    <xf numFmtId="0" fontId="2" fillId="2" borderId="0" xfId="0" applyFont="1" applyFill="1"/>
    <xf numFmtId="18" fontId="0" fillId="2" borderId="0" xfId="0" applyNumberFormat="1" applyFill="1"/>
    <xf numFmtId="0" fontId="0" fillId="3" borderId="0" xfId="0" applyFill="1"/>
    <xf numFmtId="14" fontId="0" fillId="3" borderId="0" xfId="0" applyNumberFormat="1" applyFill="1"/>
    <xf numFmtId="0" fontId="2" fillId="3" borderId="0" xfId="0" applyFont="1" applyFill="1"/>
    <xf numFmtId="18" fontId="0" fillId="3" borderId="0" xfId="0" applyNumberFormat="1" applyFill="1"/>
    <xf numFmtId="0" fontId="0" fillId="4" borderId="0" xfId="0" applyFill="1"/>
    <xf numFmtId="14" fontId="0" fillId="4" borderId="0" xfId="0" applyNumberFormat="1" applyFill="1"/>
    <xf numFmtId="0" fontId="2" fillId="4" borderId="0" xfId="0" applyFont="1" applyFill="1"/>
    <xf numFmtId="18" fontId="0" fillId="4" borderId="0" xfId="0" applyNumberFormat="1" applyFill="1"/>
    <xf numFmtId="0" fontId="0" fillId="5" borderId="0" xfId="0" applyFill="1"/>
    <xf numFmtId="14" fontId="0" fillId="5" borderId="0" xfId="0" applyNumberFormat="1" applyFill="1"/>
    <xf numFmtId="0" fontId="2" fillId="5" borderId="0" xfId="0" applyFont="1" applyFill="1"/>
    <xf numFmtId="18" fontId="0" fillId="5" borderId="0" xfId="0" applyNumberFormat="1" applyFill="1"/>
    <xf numFmtId="0" fontId="0" fillId="6" borderId="0" xfId="0" applyFill="1"/>
    <xf numFmtId="14" fontId="0" fillId="6" borderId="0" xfId="0" applyNumberFormat="1" applyFill="1"/>
    <xf numFmtId="0" fontId="2" fillId="6" borderId="0" xfId="0" applyFont="1" applyFill="1"/>
    <xf numFmtId="18" fontId="0" fillId="6" borderId="0" xfId="0" applyNumberFormat="1" applyFill="1"/>
    <xf numFmtId="0" fontId="0" fillId="7" borderId="0" xfId="0" applyFill="1"/>
    <xf numFmtId="14" fontId="0" fillId="7" borderId="0" xfId="0" applyNumberFormat="1" applyFill="1"/>
    <xf numFmtId="0" fontId="2" fillId="7" borderId="0" xfId="0" applyFont="1" applyFill="1"/>
    <xf numFmtId="18" fontId="0" fillId="7" borderId="0" xfId="0" applyNumberFormat="1" applyFill="1"/>
    <xf numFmtId="0" fontId="0" fillId="8" borderId="0" xfId="0" applyFill="1"/>
    <xf numFmtId="14" fontId="0" fillId="8" borderId="0" xfId="0" applyNumberFormat="1" applyFill="1"/>
    <xf numFmtId="0" fontId="2" fillId="8" borderId="0" xfId="0" applyFont="1" applyFill="1"/>
    <xf numFmtId="18" fontId="0" fillId="8" borderId="0" xfId="0" applyNumberFormat="1" applyFill="1"/>
    <xf numFmtId="0" fontId="1" fillId="9" borderId="0" xfId="0" applyFont="1" applyFill="1"/>
    <xf numFmtId="15" fontId="0" fillId="0" borderId="0" xfId="0" applyNumberFormat="1"/>
    <xf numFmtId="14" fontId="0" fillId="0" borderId="0" xfId="0" applyNumberFormat="1"/>
    <xf numFmtId="0" fontId="0" fillId="10" borderId="0" xfId="0" applyFill="1"/>
    <xf numFmtId="15" fontId="0" fillId="10" borderId="0" xfId="0" applyNumberFormat="1" applyFill="1"/>
    <xf numFmtId="0" fontId="1" fillId="10" borderId="0" xfId="0" applyFont="1" applyFill="1"/>
    <xf numFmtId="0" fontId="0" fillId="11" borderId="0" xfId="0" applyFill="1"/>
    <xf numFmtId="14" fontId="0" fillId="11" borderId="0" xfId="0" applyNumberFormat="1" applyFill="1"/>
    <xf numFmtId="0" fontId="2" fillId="11" borderId="0" xfId="0" applyFont="1" applyFill="1"/>
    <xf numFmtId="18" fontId="0" fillId="11" borderId="0" xfId="0" applyNumberFormat="1" applyFill="1"/>
    <xf numFmtId="2" fontId="0" fillId="10" borderId="0" xfId="0" applyNumberFormat="1" applyFill="1"/>
    <xf numFmtId="2" fontId="0" fillId="4" borderId="0" xfId="0" applyNumberFormat="1" applyFill="1"/>
    <xf numFmtId="2" fontId="0" fillId="7" borderId="0" xfId="0" applyNumberFormat="1" applyFill="1"/>
    <xf numFmtId="2" fontId="0" fillId="3" borderId="0" xfId="0" applyNumberFormat="1" applyFill="1"/>
    <xf numFmtId="2" fontId="0" fillId="2" borderId="0" xfId="0" applyNumberFormat="1" applyFill="1"/>
    <xf numFmtId="2" fontId="0" fillId="0" borderId="0" xfId="0" applyNumberFormat="1"/>
    <xf numFmtId="0" fontId="0" fillId="12" borderId="0" xfId="0" applyFill="1"/>
    <xf numFmtId="2" fontId="0" fillId="12" borderId="0" xfId="0" applyNumberFormat="1" applyFill="1"/>
    <xf numFmtId="2" fontId="0" fillId="6" borderId="0" xfId="0" applyNumberFormat="1" applyFill="1"/>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164" fontId="0" fillId="10" borderId="0" xfId="0" applyNumberFormat="1" applyFill="1"/>
    <xf numFmtId="164" fontId="0" fillId="7" borderId="0" xfId="0" applyNumberForma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13" borderId="0" xfId="0" applyFill="1"/>
    <xf numFmtId="164" fontId="0" fillId="13" borderId="0" xfId="0" applyNumberFormat="1" applyFill="1"/>
  </cellXfs>
  <cellStyles count="1">
    <cellStyle name="Normal" xfId="0" builtinId="0"/>
  </cellStyles>
  <dxfs count="25">
    <dxf>
      <fill>
        <patternFill patternType="solid">
          <fgColor indexed="64"/>
          <bgColor theme="7"/>
        </patternFill>
      </fill>
    </dxf>
    <dxf>
      <numFmt numFmtId="164" formatCode="[$-14009]dd/mm/yyyy;@"/>
    </dxf>
    <dxf>
      <fill>
        <patternFill patternType="solid">
          <fgColor indexed="64"/>
          <bgColor theme="7"/>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numFmt numFmtId="23" formatCode="h:mm\ AM/PM"/>
      <fill>
        <patternFill patternType="solid">
          <fgColor indexed="64"/>
          <bgColor theme="3" tint="0.79998168889431442"/>
        </patternFill>
      </fill>
    </dxf>
    <dxf>
      <numFmt numFmtId="19" formatCode="dd/mm/yyyy"/>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7"/>
        </patternFill>
      </fill>
    </dxf>
    <dxf>
      <numFmt numFmtId="20" formatCode="dd/mmm/yy"/>
    </dxf>
    <dxf>
      <font>
        <b/>
        <i val="0"/>
        <strike val="0"/>
        <condense val="0"/>
        <extend val="0"/>
        <outline val="0"/>
        <shadow val="0"/>
        <u val="none"/>
        <vertAlign val="baseline"/>
        <sz val="12"/>
        <color theme="1"/>
        <name val="Calibri"/>
        <family val="2"/>
        <scheme val="minor"/>
      </font>
      <fill>
        <patternFill patternType="solid">
          <fgColor indexed="64"/>
          <bgColor theme="7" tint="0.39997558519241921"/>
        </patternFill>
      </fill>
    </dxf>
    <dxf>
      <fill>
        <patternFill patternType="solid">
          <fgColor indexed="64"/>
          <bgColor theme="7"/>
        </patternFill>
      </fill>
    </dxf>
    <dxf>
      <numFmt numFmtId="2" formatCode="0.00"/>
    </dxf>
  </dxfs>
  <tableStyles count="0" defaultTableStyle="TableStyleMedium2" defaultPivotStyle="PivotStyleLight16"/>
  <colors>
    <mruColors>
      <color rgb="FF66FF33"/>
      <color rgb="FFFF66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[data(AutoRecovered).xlsx]Sheet6!PivotTable2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Sheet6!$A$2:$A$3</c:f>
              <c:strCache>
                <c:ptCount val="1"/>
                <c:pt idx="0">
                  <c:v>E004</c:v>
                </c:pt>
              </c:strCache>
            </c:strRef>
          </c:cat>
          <c:val>
            <c:numRef>
              <c:f>Sheet6!$B$2:$B$3</c:f>
              <c:numCache>
                <c:formatCode>General</c:formatCode>
                <c:ptCount val="1"/>
                <c:pt idx="0">
                  <c:v>94</c:v>
                </c:pt>
              </c:numCache>
            </c:numRef>
          </c:val>
          <c:extLst>
            <c:ext xmlns:c16="http://schemas.microsoft.com/office/drawing/2014/chart" uri="{C3380CC4-5D6E-409C-BE32-E72D297353CC}">
              <c16:uniqueId val="{00000000-FC62-4063-A24E-55691F40F4B6}"/>
            </c:ext>
          </c:extLst>
        </c:ser>
        <c:dLbls>
          <c:dLblPos val="outEnd"/>
          <c:showLegendKey val="0"/>
          <c:showVal val="1"/>
          <c:showCatName val="0"/>
          <c:showSerName val="0"/>
          <c:showPercent val="0"/>
          <c:showBubbleSize val="0"/>
        </c:dLbls>
        <c:gapWidth val="219"/>
        <c:overlap val="-27"/>
        <c:axId val="1827058208"/>
        <c:axId val="1827058688"/>
      </c:barChart>
      <c:catAx>
        <c:axId val="18270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058688"/>
        <c:crosses val="autoZero"/>
        <c:auto val="1"/>
        <c:lblAlgn val="ctr"/>
        <c:lblOffset val="100"/>
        <c:noMultiLvlLbl val="0"/>
      </c:catAx>
      <c:valAx>
        <c:axId val="182705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05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[data(AutoRecovered).xlsx]Sheet7!PivotTable1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Sheet7!$A$2:$A$3</c:f>
              <c:strCache>
                <c:ptCount val="1"/>
                <c:pt idx="0">
                  <c:v>E004</c:v>
                </c:pt>
              </c:strCache>
            </c:strRef>
          </c:cat>
          <c:val>
            <c:numRef>
              <c:f>Sheet7!$B$2:$B$3</c:f>
              <c:numCache>
                <c:formatCode>General</c:formatCode>
                <c:ptCount val="1"/>
                <c:pt idx="0">
                  <c:v>4</c:v>
                </c:pt>
              </c:numCache>
            </c:numRef>
          </c:val>
          <c:extLst>
            <c:ext xmlns:c16="http://schemas.microsoft.com/office/drawing/2014/chart" uri="{C3380CC4-5D6E-409C-BE32-E72D297353CC}">
              <c16:uniqueId val="{00000000-B7F6-4A48-83C3-E53BF6DB6572}"/>
            </c:ext>
          </c:extLst>
        </c:ser>
        <c:dLbls>
          <c:dLblPos val="outEnd"/>
          <c:showLegendKey val="0"/>
          <c:showVal val="1"/>
          <c:showCatName val="0"/>
          <c:showSerName val="0"/>
          <c:showPercent val="0"/>
          <c:showBubbleSize val="0"/>
        </c:dLbls>
        <c:gapWidth val="219"/>
        <c:overlap val="-27"/>
        <c:axId val="309321407"/>
        <c:axId val="309323327"/>
      </c:barChart>
      <c:catAx>
        <c:axId val="30932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23327"/>
        <c:crosses val="autoZero"/>
        <c:auto val="1"/>
        <c:lblAlgn val="ctr"/>
        <c:lblOffset val="100"/>
        <c:noMultiLvlLbl val="0"/>
      </c:catAx>
      <c:valAx>
        <c:axId val="30932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2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[data(AutoRecovered).xlsx]Sheet3!PivotTable1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Sheet3!$A$2:$A$3</c:f>
              <c:strCache>
                <c:ptCount val="1"/>
                <c:pt idx="0">
                  <c:v>E004</c:v>
                </c:pt>
              </c:strCache>
            </c:strRef>
          </c:cat>
          <c:val>
            <c:numRef>
              <c:f>Sheet3!$B$2:$B$3</c:f>
              <c:numCache>
                <c:formatCode>General</c:formatCode>
                <c:ptCount val="1"/>
                <c:pt idx="0">
                  <c:v>14000</c:v>
                </c:pt>
              </c:numCache>
            </c:numRef>
          </c:val>
          <c:extLst>
            <c:ext xmlns:c16="http://schemas.microsoft.com/office/drawing/2014/chart" uri="{C3380CC4-5D6E-409C-BE32-E72D297353CC}">
              <c16:uniqueId val="{00000000-C876-422A-9410-85DC6AA8E248}"/>
            </c:ext>
          </c:extLst>
        </c:ser>
        <c:dLbls>
          <c:showLegendKey val="0"/>
          <c:showVal val="0"/>
          <c:showCatName val="0"/>
          <c:showSerName val="0"/>
          <c:showPercent val="0"/>
          <c:showBubbleSize val="0"/>
        </c:dLbls>
        <c:gapWidth val="219"/>
        <c:overlap val="-27"/>
        <c:axId val="1721225344"/>
        <c:axId val="1721223904"/>
      </c:barChart>
      <c:catAx>
        <c:axId val="172122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223904"/>
        <c:crosses val="autoZero"/>
        <c:auto val="1"/>
        <c:lblAlgn val="ctr"/>
        <c:lblOffset val="100"/>
        <c:noMultiLvlLbl val="0"/>
      </c:catAx>
      <c:valAx>
        <c:axId val="172122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22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[data(AutoRecovered).xlsx]Sheet1!PivotTable1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Sheet1!$A$4:$A$49</c:f>
              <c:strCache>
                <c:ptCount val="45"/>
                <c:pt idx="0">
                  <c:v>Adrak Chai</c:v>
                </c:pt>
                <c:pt idx="1">
                  <c:v>Aloo Paratha</c:v>
                </c:pt>
                <c:pt idx="2">
                  <c:v>Butter Pav Bhaji</c:v>
                </c:pt>
                <c:pt idx="3">
                  <c:v>Cappuccino</c:v>
                </c:pt>
                <c:pt idx="4">
                  <c:v>Cheese Chilli Toast</c:v>
                </c:pt>
                <c:pt idx="5">
                  <c:v>Cheese Garlic Bread</c:v>
                </c:pt>
                <c:pt idx="6">
                  <c:v>Cheese Maggi</c:v>
                </c:pt>
                <c:pt idx="7">
                  <c:v>Cheesecake</c:v>
                </c:pt>
                <c:pt idx="8">
                  <c:v>Chocolate Lava Cake</c:v>
                </c:pt>
                <c:pt idx="9">
                  <c:v>Chocolate Shakes</c:v>
                </c:pt>
                <c:pt idx="10">
                  <c:v>Cold Coffee</c:v>
                </c:pt>
                <c:pt idx="11">
                  <c:v>Corn Cheese Pizza</c:v>
                </c:pt>
                <c:pt idx="12">
                  <c:v>Fresh Lime Soda</c:v>
                </c:pt>
                <c:pt idx="13">
                  <c:v>Gajar Halwa</c:v>
                </c:pt>
                <c:pt idx="14">
                  <c:v>Hakka Noodles</c:v>
                </c:pt>
                <c:pt idx="15">
                  <c:v>Heart-Shaped Pizza</c:v>
                </c:pt>
                <c:pt idx="16">
                  <c:v>Hot Chocolate</c:v>
                </c:pt>
                <c:pt idx="17">
                  <c:v>Hot Coffee</c:v>
                </c:pt>
                <c:pt idx="18">
                  <c:v>Mango Ice Cream</c:v>
                </c:pt>
                <c:pt idx="19">
                  <c:v>Mango Mastani</c:v>
                </c:pt>
                <c:pt idx="20">
                  <c:v>Masala Chai</c:v>
                </c:pt>
                <c:pt idx="21">
                  <c:v>Mix Veg Pakora</c:v>
                </c:pt>
                <c:pt idx="22">
                  <c:v>Oreo Milkshake</c:v>
                </c:pt>
                <c:pt idx="23">
                  <c:v>Paneer Butter Masala</c:v>
                </c:pt>
                <c:pt idx="24">
                  <c:v>Paneer Chilli</c:v>
                </c:pt>
                <c:pt idx="25">
                  <c:v>Paneer Pakora</c:v>
                </c:pt>
                <c:pt idx="26">
                  <c:v>Paneer Tikka Sandwich</c:v>
                </c:pt>
                <c:pt idx="27">
                  <c:v>Pastry (Chocolate)</c:v>
                </c:pt>
                <c:pt idx="28">
                  <c:v>Pink Sauce Pasta</c:v>
                </c:pt>
                <c:pt idx="29">
                  <c:v>Roasted Papad</c:v>
                </c:pt>
                <c:pt idx="30">
                  <c:v>Sizzling Brownie</c:v>
                </c:pt>
                <c:pt idx="31">
                  <c:v>Strawberry Cream</c:v>
                </c:pt>
                <c:pt idx="32">
                  <c:v>Sweet Corn Soup</c:v>
                </c:pt>
                <c:pt idx="33">
                  <c:v>Vanilla Ice Cream</c:v>
                </c:pt>
                <c:pt idx="34">
                  <c:v>Veg Burger</c:v>
                </c:pt>
                <c:pt idx="35">
                  <c:v>Veg Crispy</c:v>
                </c:pt>
                <c:pt idx="36">
                  <c:v>Veg Exotic Pizza</c:v>
                </c:pt>
                <c:pt idx="37">
                  <c:v>Veg Manchurian Soup</c:v>
                </c:pt>
                <c:pt idx="38">
                  <c:v>Veg Momos</c:v>
                </c:pt>
                <c:pt idx="39">
                  <c:v>Veg Pulao</c:v>
                </c:pt>
                <c:pt idx="40">
                  <c:v>Veg Schezwan Fried Rice</c:v>
                </c:pt>
                <c:pt idx="41">
                  <c:v>Veg Schezwan Maggi</c:v>
                </c:pt>
                <c:pt idx="42">
                  <c:v>Virgin Mojito</c:v>
                </c:pt>
                <c:pt idx="43">
                  <c:v>Watermelon Juice</c:v>
                </c:pt>
                <c:pt idx="44">
                  <c:v>(blank)</c:v>
                </c:pt>
              </c:strCache>
            </c:strRef>
          </c:cat>
          <c:val>
            <c:numRef>
              <c:f>Sheet1!$B$4:$B$49</c:f>
              <c:numCache>
                <c:formatCode>General</c:formatCode>
                <c:ptCount val="45"/>
                <c:pt idx="0">
                  <c:v>31</c:v>
                </c:pt>
                <c:pt idx="1">
                  <c:v>1</c:v>
                </c:pt>
                <c:pt idx="2">
                  <c:v>62</c:v>
                </c:pt>
                <c:pt idx="3">
                  <c:v>6</c:v>
                </c:pt>
                <c:pt idx="4">
                  <c:v>4</c:v>
                </c:pt>
                <c:pt idx="5">
                  <c:v>40</c:v>
                </c:pt>
                <c:pt idx="6">
                  <c:v>6</c:v>
                </c:pt>
                <c:pt idx="7">
                  <c:v>5</c:v>
                </c:pt>
                <c:pt idx="8">
                  <c:v>10</c:v>
                </c:pt>
                <c:pt idx="9">
                  <c:v>14</c:v>
                </c:pt>
                <c:pt idx="10">
                  <c:v>25</c:v>
                </c:pt>
                <c:pt idx="11">
                  <c:v>43</c:v>
                </c:pt>
                <c:pt idx="12">
                  <c:v>29</c:v>
                </c:pt>
                <c:pt idx="13">
                  <c:v>39</c:v>
                </c:pt>
                <c:pt idx="14">
                  <c:v>35</c:v>
                </c:pt>
                <c:pt idx="15">
                  <c:v>10</c:v>
                </c:pt>
                <c:pt idx="16">
                  <c:v>29</c:v>
                </c:pt>
                <c:pt idx="17">
                  <c:v>26</c:v>
                </c:pt>
                <c:pt idx="18">
                  <c:v>10</c:v>
                </c:pt>
                <c:pt idx="19">
                  <c:v>10</c:v>
                </c:pt>
                <c:pt idx="20">
                  <c:v>42</c:v>
                </c:pt>
                <c:pt idx="21">
                  <c:v>7</c:v>
                </c:pt>
                <c:pt idx="22">
                  <c:v>12</c:v>
                </c:pt>
                <c:pt idx="23">
                  <c:v>8</c:v>
                </c:pt>
                <c:pt idx="24">
                  <c:v>50</c:v>
                </c:pt>
                <c:pt idx="25">
                  <c:v>18</c:v>
                </c:pt>
                <c:pt idx="26">
                  <c:v>18</c:v>
                </c:pt>
                <c:pt idx="27">
                  <c:v>12</c:v>
                </c:pt>
                <c:pt idx="28">
                  <c:v>12</c:v>
                </c:pt>
                <c:pt idx="29">
                  <c:v>2</c:v>
                </c:pt>
                <c:pt idx="30">
                  <c:v>72</c:v>
                </c:pt>
                <c:pt idx="31">
                  <c:v>11</c:v>
                </c:pt>
                <c:pt idx="32">
                  <c:v>9</c:v>
                </c:pt>
                <c:pt idx="33">
                  <c:v>15</c:v>
                </c:pt>
                <c:pt idx="34">
                  <c:v>11</c:v>
                </c:pt>
                <c:pt idx="35">
                  <c:v>45</c:v>
                </c:pt>
                <c:pt idx="36">
                  <c:v>7</c:v>
                </c:pt>
                <c:pt idx="37">
                  <c:v>50</c:v>
                </c:pt>
                <c:pt idx="38">
                  <c:v>60</c:v>
                </c:pt>
                <c:pt idx="39">
                  <c:v>6</c:v>
                </c:pt>
                <c:pt idx="40">
                  <c:v>22</c:v>
                </c:pt>
                <c:pt idx="41">
                  <c:v>8</c:v>
                </c:pt>
                <c:pt idx="42">
                  <c:v>9</c:v>
                </c:pt>
                <c:pt idx="43">
                  <c:v>4</c:v>
                </c:pt>
              </c:numCache>
            </c:numRef>
          </c:val>
          <c:extLst>
            <c:ext xmlns:c16="http://schemas.microsoft.com/office/drawing/2014/chart" uri="{C3380CC4-5D6E-409C-BE32-E72D297353CC}">
              <c16:uniqueId val="{00000000-BF01-4CCC-B7B0-442768B40F64}"/>
            </c:ext>
          </c:extLst>
        </c:ser>
        <c:dLbls>
          <c:dLblPos val="outEnd"/>
          <c:showLegendKey val="0"/>
          <c:showVal val="1"/>
          <c:showCatName val="0"/>
          <c:showSerName val="0"/>
          <c:showPercent val="0"/>
          <c:showBubbleSize val="0"/>
        </c:dLbls>
        <c:gapWidth val="182"/>
        <c:axId val="799702959"/>
        <c:axId val="799704399"/>
      </c:barChart>
      <c:catAx>
        <c:axId val="799702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04399"/>
        <c:crosses val="autoZero"/>
        <c:auto val="1"/>
        <c:lblAlgn val="ctr"/>
        <c:lblOffset val="100"/>
        <c:noMultiLvlLbl val="0"/>
      </c:catAx>
      <c:valAx>
        <c:axId val="7997043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0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[data(AutoRecovered).xlsx]Sheet4!PivotTable2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Sheet4!$A$4:$A$225</c:f>
              <c:strCache>
                <c:ptCount val="221"/>
                <c:pt idx="0">
                  <c:v>01-05-2024</c:v>
                </c:pt>
                <c:pt idx="1">
                  <c:v>04-05-2024</c:v>
                </c:pt>
                <c:pt idx="2">
                  <c:v>06-05-2024</c:v>
                </c:pt>
                <c:pt idx="3">
                  <c:v>08-05-2024</c:v>
                </c:pt>
                <c:pt idx="4">
                  <c:v>10-05-2024</c:v>
                </c:pt>
                <c:pt idx="5">
                  <c:v>12-05-2024</c:v>
                </c:pt>
                <c:pt idx="6">
                  <c:v>16-05-2024</c:v>
                </c:pt>
                <c:pt idx="7">
                  <c:v>17-05-2024</c:v>
                </c:pt>
                <c:pt idx="8">
                  <c:v>18-05-2024</c:v>
                </c:pt>
                <c:pt idx="9">
                  <c:v>19-05-2024</c:v>
                </c:pt>
                <c:pt idx="10">
                  <c:v>20-05-2024</c:v>
                </c:pt>
                <c:pt idx="11">
                  <c:v>21-05-2024</c:v>
                </c:pt>
                <c:pt idx="12">
                  <c:v>22-05-2024</c:v>
                </c:pt>
                <c:pt idx="13">
                  <c:v>25-05-2024</c:v>
                </c:pt>
                <c:pt idx="14">
                  <c:v>28-05-2024</c:v>
                </c:pt>
                <c:pt idx="15">
                  <c:v>30-05-2024</c:v>
                </c:pt>
                <c:pt idx="16">
                  <c:v>31-05-2024</c:v>
                </c:pt>
                <c:pt idx="17">
                  <c:v>01-06-2024</c:v>
                </c:pt>
                <c:pt idx="18">
                  <c:v>02-06-2024</c:v>
                </c:pt>
                <c:pt idx="19">
                  <c:v>04-06-2024</c:v>
                </c:pt>
                <c:pt idx="20">
                  <c:v>05-06-2024</c:v>
                </c:pt>
                <c:pt idx="21">
                  <c:v>06-06-2024</c:v>
                </c:pt>
                <c:pt idx="22">
                  <c:v>08-06-2024</c:v>
                </c:pt>
                <c:pt idx="23">
                  <c:v>09-06-2024</c:v>
                </c:pt>
                <c:pt idx="24">
                  <c:v>10-06-2024</c:v>
                </c:pt>
                <c:pt idx="25">
                  <c:v>11-06-2024</c:v>
                </c:pt>
                <c:pt idx="26">
                  <c:v>13-06-2024</c:v>
                </c:pt>
                <c:pt idx="27">
                  <c:v>14-06-2024</c:v>
                </c:pt>
                <c:pt idx="28">
                  <c:v>15-06-2024</c:v>
                </c:pt>
                <c:pt idx="29">
                  <c:v>16-06-2024</c:v>
                </c:pt>
                <c:pt idx="30">
                  <c:v>17-06-2024</c:v>
                </c:pt>
                <c:pt idx="31">
                  <c:v>22-06-2024</c:v>
                </c:pt>
                <c:pt idx="32">
                  <c:v>23-06-2024</c:v>
                </c:pt>
                <c:pt idx="33">
                  <c:v>25-06-2024</c:v>
                </c:pt>
                <c:pt idx="34">
                  <c:v>26-06-2024</c:v>
                </c:pt>
                <c:pt idx="35">
                  <c:v>27-06-2024</c:v>
                </c:pt>
                <c:pt idx="36">
                  <c:v>28-06-2024</c:v>
                </c:pt>
                <c:pt idx="37">
                  <c:v>29-06-2024</c:v>
                </c:pt>
                <c:pt idx="38">
                  <c:v>30-06-2024</c:v>
                </c:pt>
                <c:pt idx="39">
                  <c:v>02-07-2024</c:v>
                </c:pt>
                <c:pt idx="40">
                  <c:v>03-07-2024</c:v>
                </c:pt>
                <c:pt idx="41">
                  <c:v>05-07-2024</c:v>
                </c:pt>
                <c:pt idx="42">
                  <c:v>07-07-2024</c:v>
                </c:pt>
                <c:pt idx="43">
                  <c:v>08-07-2024</c:v>
                </c:pt>
                <c:pt idx="44">
                  <c:v>09-07-2024</c:v>
                </c:pt>
                <c:pt idx="45">
                  <c:v>10-07-2024</c:v>
                </c:pt>
                <c:pt idx="46">
                  <c:v>14-07-2024</c:v>
                </c:pt>
                <c:pt idx="47">
                  <c:v>17-07-2024</c:v>
                </c:pt>
                <c:pt idx="48">
                  <c:v>18-07-2024</c:v>
                </c:pt>
                <c:pt idx="49">
                  <c:v>19-07-2024</c:v>
                </c:pt>
                <c:pt idx="50">
                  <c:v>20-07-2024</c:v>
                </c:pt>
                <c:pt idx="51">
                  <c:v>21-07-2024</c:v>
                </c:pt>
                <c:pt idx="52">
                  <c:v>25-07-2024</c:v>
                </c:pt>
                <c:pt idx="53">
                  <c:v>28-07-2024</c:v>
                </c:pt>
                <c:pt idx="54">
                  <c:v>29-07-2024</c:v>
                </c:pt>
                <c:pt idx="55">
                  <c:v>31-07-2024</c:v>
                </c:pt>
                <c:pt idx="56">
                  <c:v>01-08-2024</c:v>
                </c:pt>
                <c:pt idx="57">
                  <c:v>02-08-2024</c:v>
                </c:pt>
                <c:pt idx="58">
                  <c:v>04-08-2024</c:v>
                </c:pt>
                <c:pt idx="59">
                  <c:v>05-08-2024</c:v>
                </c:pt>
                <c:pt idx="60">
                  <c:v>06-08-2024</c:v>
                </c:pt>
                <c:pt idx="61">
                  <c:v>07-08-2024</c:v>
                </c:pt>
                <c:pt idx="62">
                  <c:v>08-08-2024</c:v>
                </c:pt>
                <c:pt idx="63">
                  <c:v>09-08-2024</c:v>
                </c:pt>
                <c:pt idx="64">
                  <c:v>10-08-2024</c:v>
                </c:pt>
                <c:pt idx="65">
                  <c:v>13-08-2024</c:v>
                </c:pt>
                <c:pt idx="66">
                  <c:v>15-08-2024</c:v>
                </c:pt>
                <c:pt idx="67">
                  <c:v>16-08-2024</c:v>
                </c:pt>
                <c:pt idx="68">
                  <c:v>17-08-2024</c:v>
                </c:pt>
                <c:pt idx="69">
                  <c:v>19-08-2024</c:v>
                </c:pt>
                <c:pt idx="70">
                  <c:v>21-08-2024</c:v>
                </c:pt>
                <c:pt idx="71">
                  <c:v>22-08-2024</c:v>
                </c:pt>
                <c:pt idx="72">
                  <c:v>23-08-2024</c:v>
                </c:pt>
                <c:pt idx="73">
                  <c:v>24-08-2024</c:v>
                </c:pt>
                <c:pt idx="74">
                  <c:v>29-08-2024</c:v>
                </c:pt>
                <c:pt idx="75">
                  <c:v>30-08-2024</c:v>
                </c:pt>
                <c:pt idx="76">
                  <c:v>01-09-2024</c:v>
                </c:pt>
                <c:pt idx="77">
                  <c:v>02-09-2024</c:v>
                </c:pt>
                <c:pt idx="78">
                  <c:v>03-09-2024</c:v>
                </c:pt>
                <c:pt idx="79">
                  <c:v>04-09-2024</c:v>
                </c:pt>
                <c:pt idx="80">
                  <c:v>05-09-2024</c:v>
                </c:pt>
                <c:pt idx="81">
                  <c:v>08-09-2024</c:v>
                </c:pt>
                <c:pt idx="82">
                  <c:v>10-09-2024</c:v>
                </c:pt>
                <c:pt idx="83">
                  <c:v>14-09-2024</c:v>
                </c:pt>
                <c:pt idx="84">
                  <c:v>15-09-2024</c:v>
                </c:pt>
                <c:pt idx="85">
                  <c:v>16-09-2024</c:v>
                </c:pt>
                <c:pt idx="86">
                  <c:v>18-09-2024</c:v>
                </c:pt>
                <c:pt idx="87">
                  <c:v>19-09-2024</c:v>
                </c:pt>
                <c:pt idx="88">
                  <c:v>22-09-2024</c:v>
                </c:pt>
                <c:pt idx="89">
                  <c:v>25-09-2024</c:v>
                </c:pt>
                <c:pt idx="90">
                  <c:v>27-09-2024</c:v>
                </c:pt>
                <c:pt idx="91">
                  <c:v>28-09-2024</c:v>
                </c:pt>
                <c:pt idx="92">
                  <c:v>30-09-2024</c:v>
                </c:pt>
                <c:pt idx="93">
                  <c:v>02-10-2024</c:v>
                </c:pt>
                <c:pt idx="94">
                  <c:v>06-10-2024</c:v>
                </c:pt>
                <c:pt idx="95">
                  <c:v>08-10-2024</c:v>
                </c:pt>
                <c:pt idx="96">
                  <c:v>12-10-2024</c:v>
                </c:pt>
                <c:pt idx="97">
                  <c:v>13-10-2024</c:v>
                </c:pt>
                <c:pt idx="98">
                  <c:v>14-10-2024</c:v>
                </c:pt>
                <c:pt idx="99">
                  <c:v>16-10-2024</c:v>
                </c:pt>
                <c:pt idx="100">
                  <c:v>18-10-2024</c:v>
                </c:pt>
                <c:pt idx="101">
                  <c:v>20-10-2024</c:v>
                </c:pt>
                <c:pt idx="102">
                  <c:v>22-10-2024</c:v>
                </c:pt>
                <c:pt idx="103">
                  <c:v>23-10-2024</c:v>
                </c:pt>
                <c:pt idx="104">
                  <c:v>24-10-2024</c:v>
                </c:pt>
                <c:pt idx="105">
                  <c:v>25-10-2024</c:v>
                </c:pt>
                <c:pt idx="106">
                  <c:v>26-10-2024</c:v>
                </c:pt>
                <c:pt idx="107">
                  <c:v>28-10-2024</c:v>
                </c:pt>
                <c:pt idx="108">
                  <c:v>31-10-2024</c:v>
                </c:pt>
                <c:pt idx="109">
                  <c:v>01-11-2024</c:v>
                </c:pt>
                <c:pt idx="110">
                  <c:v>02-11-2024</c:v>
                </c:pt>
                <c:pt idx="111">
                  <c:v>03-11-2024</c:v>
                </c:pt>
                <c:pt idx="112">
                  <c:v>05-11-2024</c:v>
                </c:pt>
                <c:pt idx="113">
                  <c:v>08-11-2024</c:v>
                </c:pt>
                <c:pt idx="114">
                  <c:v>09-11-2024</c:v>
                </c:pt>
                <c:pt idx="115">
                  <c:v>10-11-2024</c:v>
                </c:pt>
                <c:pt idx="116">
                  <c:v>12-11-2024</c:v>
                </c:pt>
                <c:pt idx="117">
                  <c:v>13-11-2024</c:v>
                </c:pt>
                <c:pt idx="118">
                  <c:v>14-11-2024</c:v>
                </c:pt>
                <c:pt idx="119">
                  <c:v>16-11-2024</c:v>
                </c:pt>
                <c:pt idx="120">
                  <c:v>17-11-2024</c:v>
                </c:pt>
                <c:pt idx="121">
                  <c:v>18-11-2024</c:v>
                </c:pt>
                <c:pt idx="122">
                  <c:v>19-11-2024</c:v>
                </c:pt>
                <c:pt idx="123">
                  <c:v>21-11-2024</c:v>
                </c:pt>
                <c:pt idx="124">
                  <c:v>22-11-2024</c:v>
                </c:pt>
                <c:pt idx="125">
                  <c:v>23-11-2024</c:v>
                </c:pt>
                <c:pt idx="126">
                  <c:v>26-11-2024</c:v>
                </c:pt>
                <c:pt idx="127">
                  <c:v>28-11-2024</c:v>
                </c:pt>
                <c:pt idx="128">
                  <c:v>03-12-2024</c:v>
                </c:pt>
                <c:pt idx="129">
                  <c:v>05-12-2024</c:v>
                </c:pt>
                <c:pt idx="130">
                  <c:v>07-12-2024</c:v>
                </c:pt>
                <c:pt idx="131">
                  <c:v>08-12-2024</c:v>
                </c:pt>
                <c:pt idx="132">
                  <c:v>10-12-2024</c:v>
                </c:pt>
                <c:pt idx="133">
                  <c:v>11-12-2024</c:v>
                </c:pt>
                <c:pt idx="134">
                  <c:v>13-12-2024</c:v>
                </c:pt>
                <c:pt idx="135">
                  <c:v>15-12-2024</c:v>
                </c:pt>
                <c:pt idx="136">
                  <c:v>18-12-2024</c:v>
                </c:pt>
                <c:pt idx="137">
                  <c:v>19-12-2024</c:v>
                </c:pt>
                <c:pt idx="138">
                  <c:v>23-12-2024</c:v>
                </c:pt>
                <c:pt idx="139">
                  <c:v>25-12-2024</c:v>
                </c:pt>
                <c:pt idx="140">
                  <c:v>26-12-2024</c:v>
                </c:pt>
                <c:pt idx="141">
                  <c:v>27-12-2024</c:v>
                </c:pt>
                <c:pt idx="142">
                  <c:v>28-12-2024</c:v>
                </c:pt>
                <c:pt idx="143">
                  <c:v>29-12-2024</c:v>
                </c:pt>
                <c:pt idx="144">
                  <c:v>31-12-2024</c:v>
                </c:pt>
                <c:pt idx="145">
                  <c:v>02-01-2025</c:v>
                </c:pt>
                <c:pt idx="146">
                  <c:v>05-01-2025</c:v>
                </c:pt>
                <c:pt idx="147">
                  <c:v>07-01-2025</c:v>
                </c:pt>
                <c:pt idx="148">
                  <c:v>11-01-2025</c:v>
                </c:pt>
                <c:pt idx="149">
                  <c:v>12-01-2025</c:v>
                </c:pt>
                <c:pt idx="150">
                  <c:v>13-01-2025</c:v>
                </c:pt>
                <c:pt idx="151">
                  <c:v>16-01-2025</c:v>
                </c:pt>
                <c:pt idx="152">
                  <c:v>17-01-2025</c:v>
                </c:pt>
                <c:pt idx="153">
                  <c:v>19-01-2025</c:v>
                </c:pt>
                <c:pt idx="154">
                  <c:v>20-01-2025</c:v>
                </c:pt>
                <c:pt idx="155">
                  <c:v>21-01-2025</c:v>
                </c:pt>
                <c:pt idx="156">
                  <c:v>22-01-2025</c:v>
                </c:pt>
                <c:pt idx="157">
                  <c:v>23-01-2025</c:v>
                </c:pt>
                <c:pt idx="158">
                  <c:v>24-01-2025</c:v>
                </c:pt>
                <c:pt idx="159">
                  <c:v>25-01-2025</c:v>
                </c:pt>
                <c:pt idx="160">
                  <c:v>27-01-2025</c:v>
                </c:pt>
                <c:pt idx="161">
                  <c:v>30-01-2025</c:v>
                </c:pt>
                <c:pt idx="162">
                  <c:v>31-01-2025</c:v>
                </c:pt>
                <c:pt idx="163">
                  <c:v>03-02-2025</c:v>
                </c:pt>
                <c:pt idx="164">
                  <c:v>04-02-2025</c:v>
                </c:pt>
                <c:pt idx="165">
                  <c:v>05-02-2025</c:v>
                </c:pt>
                <c:pt idx="166">
                  <c:v>06-02-2025</c:v>
                </c:pt>
                <c:pt idx="167">
                  <c:v>07-02-2025</c:v>
                </c:pt>
                <c:pt idx="168">
                  <c:v>08-02-2025</c:v>
                </c:pt>
                <c:pt idx="169">
                  <c:v>09-02-2025</c:v>
                </c:pt>
                <c:pt idx="170">
                  <c:v>10-02-2025</c:v>
                </c:pt>
                <c:pt idx="171">
                  <c:v>11-02-2025</c:v>
                </c:pt>
                <c:pt idx="172">
                  <c:v>13-02-2025</c:v>
                </c:pt>
                <c:pt idx="173">
                  <c:v>14-02-2025</c:v>
                </c:pt>
                <c:pt idx="174">
                  <c:v>16-02-2025</c:v>
                </c:pt>
                <c:pt idx="175">
                  <c:v>18-02-2025</c:v>
                </c:pt>
                <c:pt idx="176">
                  <c:v>19-02-2025</c:v>
                </c:pt>
                <c:pt idx="177">
                  <c:v>21-02-2025</c:v>
                </c:pt>
                <c:pt idx="178">
                  <c:v>23-02-2025</c:v>
                </c:pt>
                <c:pt idx="179">
                  <c:v>26-02-2025</c:v>
                </c:pt>
                <c:pt idx="180">
                  <c:v>27-02-2025</c:v>
                </c:pt>
                <c:pt idx="181">
                  <c:v>05-03-2025</c:v>
                </c:pt>
                <c:pt idx="182">
                  <c:v>06-03-2025</c:v>
                </c:pt>
                <c:pt idx="183">
                  <c:v>07-03-2025</c:v>
                </c:pt>
                <c:pt idx="184">
                  <c:v>08-03-2025</c:v>
                </c:pt>
                <c:pt idx="185">
                  <c:v>09-03-2025</c:v>
                </c:pt>
                <c:pt idx="186">
                  <c:v>10-03-2025</c:v>
                </c:pt>
                <c:pt idx="187">
                  <c:v>11-03-2025</c:v>
                </c:pt>
                <c:pt idx="188">
                  <c:v>12-03-2025</c:v>
                </c:pt>
                <c:pt idx="189">
                  <c:v>15-03-2025</c:v>
                </c:pt>
                <c:pt idx="190">
                  <c:v>16-03-2025</c:v>
                </c:pt>
                <c:pt idx="191">
                  <c:v>19-03-2025</c:v>
                </c:pt>
                <c:pt idx="192">
                  <c:v>20-03-2025</c:v>
                </c:pt>
                <c:pt idx="193">
                  <c:v>21-03-2025</c:v>
                </c:pt>
                <c:pt idx="194">
                  <c:v>22-03-2025</c:v>
                </c:pt>
                <c:pt idx="195">
                  <c:v>23-03-2025</c:v>
                </c:pt>
                <c:pt idx="196">
                  <c:v>25-03-2025</c:v>
                </c:pt>
                <c:pt idx="197">
                  <c:v>26-03-2025</c:v>
                </c:pt>
                <c:pt idx="198">
                  <c:v>27-03-2025</c:v>
                </c:pt>
                <c:pt idx="199">
                  <c:v>29-03-2025</c:v>
                </c:pt>
                <c:pt idx="200">
                  <c:v>31-03-2025</c:v>
                </c:pt>
                <c:pt idx="201">
                  <c:v>01-04-2025</c:v>
                </c:pt>
                <c:pt idx="202">
                  <c:v>02-04-2025</c:v>
                </c:pt>
                <c:pt idx="203">
                  <c:v>03-04-2025</c:v>
                </c:pt>
                <c:pt idx="204">
                  <c:v>05-04-2025</c:v>
                </c:pt>
                <c:pt idx="205">
                  <c:v>07-04-2025</c:v>
                </c:pt>
                <c:pt idx="206">
                  <c:v>08-04-2025</c:v>
                </c:pt>
                <c:pt idx="207">
                  <c:v>10-04-2025</c:v>
                </c:pt>
                <c:pt idx="208">
                  <c:v>11-04-2025</c:v>
                </c:pt>
                <c:pt idx="209">
                  <c:v>12-04-2025</c:v>
                </c:pt>
                <c:pt idx="210">
                  <c:v>13-04-2025</c:v>
                </c:pt>
                <c:pt idx="211">
                  <c:v>14-04-2025</c:v>
                </c:pt>
                <c:pt idx="212">
                  <c:v>15-04-2025</c:v>
                </c:pt>
                <c:pt idx="213">
                  <c:v>17-04-2025</c:v>
                </c:pt>
                <c:pt idx="214">
                  <c:v>22-04-2025</c:v>
                </c:pt>
                <c:pt idx="215">
                  <c:v>24-04-2025</c:v>
                </c:pt>
                <c:pt idx="216">
                  <c:v>26-04-2025</c:v>
                </c:pt>
                <c:pt idx="217">
                  <c:v>27-04-2025</c:v>
                </c:pt>
                <c:pt idx="218">
                  <c:v>28-04-2025</c:v>
                </c:pt>
                <c:pt idx="219">
                  <c:v>30-04-2025</c:v>
                </c:pt>
                <c:pt idx="220">
                  <c:v>(blank)</c:v>
                </c:pt>
              </c:strCache>
            </c:strRef>
          </c:cat>
          <c:val>
            <c:numRef>
              <c:f>Sheet4!$B$4:$B$225</c:f>
              <c:numCache>
                <c:formatCode>General</c:formatCode>
                <c:ptCount val="221"/>
                <c:pt idx="0">
                  <c:v>1380</c:v>
                </c:pt>
                <c:pt idx="1">
                  <c:v>900</c:v>
                </c:pt>
                <c:pt idx="2">
                  <c:v>500</c:v>
                </c:pt>
                <c:pt idx="3">
                  <c:v>280</c:v>
                </c:pt>
                <c:pt idx="4">
                  <c:v>1110</c:v>
                </c:pt>
                <c:pt idx="5">
                  <c:v>400</c:v>
                </c:pt>
                <c:pt idx="6">
                  <c:v>720</c:v>
                </c:pt>
                <c:pt idx="7">
                  <c:v>400</c:v>
                </c:pt>
                <c:pt idx="8">
                  <c:v>570</c:v>
                </c:pt>
                <c:pt idx="9">
                  <c:v>880</c:v>
                </c:pt>
                <c:pt idx="10">
                  <c:v>680</c:v>
                </c:pt>
                <c:pt idx="11">
                  <c:v>180</c:v>
                </c:pt>
                <c:pt idx="12">
                  <c:v>1740</c:v>
                </c:pt>
                <c:pt idx="13">
                  <c:v>840</c:v>
                </c:pt>
                <c:pt idx="14">
                  <c:v>670</c:v>
                </c:pt>
                <c:pt idx="15">
                  <c:v>900</c:v>
                </c:pt>
                <c:pt idx="16">
                  <c:v>180</c:v>
                </c:pt>
                <c:pt idx="17">
                  <c:v>900</c:v>
                </c:pt>
                <c:pt idx="18">
                  <c:v>320</c:v>
                </c:pt>
                <c:pt idx="19">
                  <c:v>100</c:v>
                </c:pt>
                <c:pt idx="20">
                  <c:v>400</c:v>
                </c:pt>
                <c:pt idx="21">
                  <c:v>300</c:v>
                </c:pt>
                <c:pt idx="22">
                  <c:v>210</c:v>
                </c:pt>
                <c:pt idx="23">
                  <c:v>140</c:v>
                </c:pt>
                <c:pt idx="24">
                  <c:v>180</c:v>
                </c:pt>
                <c:pt idx="25">
                  <c:v>200</c:v>
                </c:pt>
                <c:pt idx="26">
                  <c:v>80</c:v>
                </c:pt>
                <c:pt idx="27">
                  <c:v>400</c:v>
                </c:pt>
                <c:pt idx="28">
                  <c:v>120</c:v>
                </c:pt>
                <c:pt idx="29">
                  <c:v>500</c:v>
                </c:pt>
                <c:pt idx="30">
                  <c:v>1440</c:v>
                </c:pt>
                <c:pt idx="31">
                  <c:v>200</c:v>
                </c:pt>
                <c:pt idx="32">
                  <c:v>360</c:v>
                </c:pt>
                <c:pt idx="33">
                  <c:v>360</c:v>
                </c:pt>
                <c:pt idx="34">
                  <c:v>680</c:v>
                </c:pt>
                <c:pt idx="35">
                  <c:v>320</c:v>
                </c:pt>
                <c:pt idx="36">
                  <c:v>360</c:v>
                </c:pt>
                <c:pt idx="37">
                  <c:v>560</c:v>
                </c:pt>
                <c:pt idx="38">
                  <c:v>150</c:v>
                </c:pt>
                <c:pt idx="39">
                  <c:v>320</c:v>
                </c:pt>
                <c:pt idx="40">
                  <c:v>420</c:v>
                </c:pt>
                <c:pt idx="41">
                  <c:v>640</c:v>
                </c:pt>
                <c:pt idx="42">
                  <c:v>240</c:v>
                </c:pt>
                <c:pt idx="43">
                  <c:v>880</c:v>
                </c:pt>
                <c:pt idx="44">
                  <c:v>760</c:v>
                </c:pt>
                <c:pt idx="45">
                  <c:v>700</c:v>
                </c:pt>
                <c:pt idx="46">
                  <c:v>210</c:v>
                </c:pt>
                <c:pt idx="47">
                  <c:v>320</c:v>
                </c:pt>
                <c:pt idx="48">
                  <c:v>440</c:v>
                </c:pt>
                <c:pt idx="49">
                  <c:v>210</c:v>
                </c:pt>
                <c:pt idx="50">
                  <c:v>790</c:v>
                </c:pt>
                <c:pt idx="51">
                  <c:v>80</c:v>
                </c:pt>
                <c:pt idx="52">
                  <c:v>400</c:v>
                </c:pt>
                <c:pt idx="53">
                  <c:v>400</c:v>
                </c:pt>
                <c:pt idx="54">
                  <c:v>1620</c:v>
                </c:pt>
                <c:pt idx="55">
                  <c:v>280</c:v>
                </c:pt>
                <c:pt idx="56">
                  <c:v>160</c:v>
                </c:pt>
                <c:pt idx="57">
                  <c:v>210</c:v>
                </c:pt>
                <c:pt idx="58">
                  <c:v>900</c:v>
                </c:pt>
                <c:pt idx="59">
                  <c:v>160</c:v>
                </c:pt>
                <c:pt idx="60">
                  <c:v>150</c:v>
                </c:pt>
                <c:pt idx="61">
                  <c:v>660</c:v>
                </c:pt>
                <c:pt idx="62">
                  <c:v>600</c:v>
                </c:pt>
                <c:pt idx="63">
                  <c:v>480</c:v>
                </c:pt>
                <c:pt idx="64">
                  <c:v>320</c:v>
                </c:pt>
                <c:pt idx="65">
                  <c:v>720</c:v>
                </c:pt>
                <c:pt idx="66">
                  <c:v>120</c:v>
                </c:pt>
                <c:pt idx="67">
                  <c:v>210</c:v>
                </c:pt>
                <c:pt idx="68">
                  <c:v>320</c:v>
                </c:pt>
                <c:pt idx="69">
                  <c:v>440</c:v>
                </c:pt>
                <c:pt idx="70">
                  <c:v>370</c:v>
                </c:pt>
                <c:pt idx="71">
                  <c:v>1390</c:v>
                </c:pt>
                <c:pt idx="72">
                  <c:v>700</c:v>
                </c:pt>
                <c:pt idx="73">
                  <c:v>880</c:v>
                </c:pt>
                <c:pt idx="74">
                  <c:v>700</c:v>
                </c:pt>
                <c:pt idx="75">
                  <c:v>700</c:v>
                </c:pt>
                <c:pt idx="76">
                  <c:v>480</c:v>
                </c:pt>
                <c:pt idx="77">
                  <c:v>500</c:v>
                </c:pt>
                <c:pt idx="78">
                  <c:v>220</c:v>
                </c:pt>
                <c:pt idx="79">
                  <c:v>1100</c:v>
                </c:pt>
                <c:pt idx="80">
                  <c:v>280</c:v>
                </c:pt>
                <c:pt idx="81">
                  <c:v>140</c:v>
                </c:pt>
                <c:pt idx="82">
                  <c:v>210</c:v>
                </c:pt>
                <c:pt idx="83">
                  <c:v>1080</c:v>
                </c:pt>
                <c:pt idx="84">
                  <c:v>1700</c:v>
                </c:pt>
                <c:pt idx="85">
                  <c:v>800</c:v>
                </c:pt>
                <c:pt idx="86">
                  <c:v>800</c:v>
                </c:pt>
                <c:pt idx="87">
                  <c:v>1640</c:v>
                </c:pt>
                <c:pt idx="88">
                  <c:v>70</c:v>
                </c:pt>
                <c:pt idx="89">
                  <c:v>990</c:v>
                </c:pt>
                <c:pt idx="90">
                  <c:v>140</c:v>
                </c:pt>
                <c:pt idx="91">
                  <c:v>420</c:v>
                </c:pt>
                <c:pt idx="92">
                  <c:v>640</c:v>
                </c:pt>
                <c:pt idx="93">
                  <c:v>900</c:v>
                </c:pt>
                <c:pt idx="94">
                  <c:v>80</c:v>
                </c:pt>
                <c:pt idx="95">
                  <c:v>320</c:v>
                </c:pt>
                <c:pt idx="96">
                  <c:v>180</c:v>
                </c:pt>
                <c:pt idx="97">
                  <c:v>120</c:v>
                </c:pt>
                <c:pt idx="98">
                  <c:v>200</c:v>
                </c:pt>
                <c:pt idx="99">
                  <c:v>650</c:v>
                </c:pt>
                <c:pt idx="100">
                  <c:v>160</c:v>
                </c:pt>
                <c:pt idx="101">
                  <c:v>640</c:v>
                </c:pt>
                <c:pt idx="102">
                  <c:v>280</c:v>
                </c:pt>
                <c:pt idx="103">
                  <c:v>850</c:v>
                </c:pt>
                <c:pt idx="104">
                  <c:v>1000</c:v>
                </c:pt>
                <c:pt idx="105">
                  <c:v>960</c:v>
                </c:pt>
                <c:pt idx="106">
                  <c:v>1190</c:v>
                </c:pt>
                <c:pt idx="107">
                  <c:v>1000</c:v>
                </c:pt>
                <c:pt idx="108">
                  <c:v>120</c:v>
                </c:pt>
                <c:pt idx="109">
                  <c:v>500</c:v>
                </c:pt>
                <c:pt idx="110">
                  <c:v>920</c:v>
                </c:pt>
                <c:pt idx="111">
                  <c:v>120</c:v>
                </c:pt>
                <c:pt idx="112">
                  <c:v>300</c:v>
                </c:pt>
                <c:pt idx="113">
                  <c:v>100</c:v>
                </c:pt>
                <c:pt idx="114">
                  <c:v>400</c:v>
                </c:pt>
                <c:pt idx="115">
                  <c:v>600</c:v>
                </c:pt>
                <c:pt idx="116">
                  <c:v>400</c:v>
                </c:pt>
                <c:pt idx="117">
                  <c:v>280</c:v>
                </c:pt>
                <c:pt idx="118">
                  <c:v>100</c:v>
                </c:pt>
                <c:pt idx="119">
                  <c:v>140</c:v>
                </c:pt>
                <c:pt idx="120">
                  <c:v>720</c:v>
                </c:pt>
                <c:pt idx="121">
                  <c:v>200</c:v>
                </c:pt>
                <c:pt idx="122">
                  <c:v>700</c:v>
                </c:pt>
                <c:pt idx="123">
                  <c:v>700</c:v>
                </c:pt>
                <c:pt idx="124">
                  <c:v>40</c:v>
                </c:pt>
                <c:pt idx="125">
                  <c:v>440</c:v>
                </c:pt>
                <c:pt idx="126">
                  <c:v>500</c:v>
                </c:pt>
                <c:pt idx="127">
                  <c:v>1620</c:v>
                </c:pt>
                <c:pt idx="128">
                  <c:v>1900</c:v>
                </c:pt>
                <c:pt idx="129">
                  <c:v>160</c:v>
                </c:pt>
                <c:pt idx="130">
                  <c:v>900</c:v>
                </c:pt>
                <c:pt idx="131">
                  <c:v>990</c:v>
                </c:pt>
                <c:pt idx="132">
                  <c:v>600</c:v>
                </c:pt>
                <c:pt idx="133">
                  <c:v>2620</c:v>
                </c:pt>
                <c:pt idx="134">
                  <c:v>2080</c:v>
                </c:pt>
                <c:pt idx="135">
                  <c:v>2240</c:v>
                </c:pt>
                <c:pt idx="136">
                  <c:v>440</c:v>
                </c:pt>
                <c:pt idx="137">
                  <c:v>600</c:v>
                </c:pt>
                <c:pt idx="138">
                  <c:v>3020</c:v>
                </c:pt>
                <c:pt idx="139">
                  <c:v>1050</c:v>
                </c:pt>
                <c:pt idx="140">
                  <c:v>1760</c:v>
                </c:pt>
                <c:pt idx="141">
                  <c:v>110</c:v>
                </c:pt>
                <c:pt idx="142">
                  <c:v>770</c:v>
                </c:pt>
                <c:pt idx="143">
                  <c:v>320</c:v>
                </c:pt>
                <c:pt idx="144">
                  <c:v>740</c:v>
                </c:pt>
                <c:pt idx="145">
                  <c:v>1400</c:v>
                </c:pt>
                <c:pt idx="146">
                  <c:v>960</c:v>
                </c:pt>
                <c:pt idx="147">
                  <c:v>160</c:v>
                </c:pt>
                <c:pt idx="148">
                  <c:v>360</c:v>
                </c:pt>
                <c:pt idx="149">
                  <c:v>960</c:v>
                </c:pt>
                <c:pt idx="150">
                  <c:v>480</c:v>
                </c:pt>
                <c:pt idx="151">
                  <c:v>140</c:v>
                </c:pt>
                <c:pt idx="152">
                  <c:v>1480</c:v>
                </c:pt>
                <c:pt idx="153">
                  <c:v>680</c:v>
                </c:pt>
                <c:pt idx="154">
                  <c:v>160</c:v>
                </c:pt>
                <c:pt idx="155">
                  <c:v>590</c:v>
                </c:pt>
                <c:pt idx="156">
                  <c:v>380</c:v>
                </c:pt>
                <c:pt idx="157">
                  <c:v>540</c:v>
                </c:pt>
                <c:pt idx="158">
                  <c:v>160</c:v>
                </c:pt>
                <c:pt idx="159">
                  <c:v>1440</c:v>
                </c:pt>
                <c:pt idx="160">
                  <c:v>880</c:v>
                </c:pt>
                <c:pt idx="161">
                  <c:v>180</c:v>
                </c:pt>
                <c:pt idx="162">
                  <c:v>320</c:v>
                </c:pt>
                <c:pt idx="163">
                  <c:v>540</c:v>
                </c:pt>
                <c:pt idx="164">
                  <c:v>798</c:v>
                </c:pt>
                <c:pt idx="165">
                  <c:v>360</c:v>
                </c:pt>
                <c:pt idx="166">
                  <c:v>360</c:v>
                </c:pt>
                <c:pt idx="167">
                  <c:v>740</c:v>
                </c:pt>
                <c:pt idx="168">
                  <c:v>160</c:v>
                </c:pt>
                <c:pt idx="169">
                  <c:v>480</c:v>
                </c:pt>
                <c:pt idx="170">
                  <c:v>630</c:v>
                </c:pt>
                <c:pt idx="171">
                  <c:v>690</c:v>
                </c:pt>
                <c:pt idx="172">
                  <c:v>660</c:v>
                </c:pt>
                <c:pt idx="173">
                  <c:v>1995</c:v>
                </c:pt>
                <c:pt idx="174">
                  <c:v>1270</c:v>
                </c:pt>
                <c:pt idx="175">
                  <c:v>560</c:v>
                </c:pt>
                <c:pt idx="176">
                  <c:v>590</c:v>
                </c:pt>
                <c:pt idx="177">
                  <c:v>200</c:v>
                </c:pt>
                <c:pt idx="178">
                  <c:v>2479</c:v>
                </c:pt>
                <c:pt idx="179">
                  <c:v>798</c:v>
                </c:pt>
                <c:pt idx="180">
                  <c:v>600</c:v>
                </c:pt>
                <c:pt idx="181">
                  <c:v>800</c:v>
                </c:pt>
                <c:pt idx="182">
                  <c:v>480</c:v>
                </c:pt>
                <c:pt idx="183">
                  <c:v>600</c:v>
                </c:pt>
                <c:pt idx="184">
                  <c:v>1640</c:v>
                </c:pt>
                <c:pt idx="185">
                  <c:v>1550</c:v>
                </c:pt>
                <c:pt idx="186">
                  <c:v>1100</c:v>
                </c:pt>
                <c:pt idx="187">
                  <c:v>1590</c:v>
                </c:pt>
                <c:pt idx="188">
                  <c:v>840</c:v>
                </c:pt>
                <c:pt idx="189">
                  <c:v>1100</c:v>
                </c:pt>
                <c:pt idx="190">
                  <c:v>480</c:v>
                </c:pt>
                <c:pt idx="191">
                  <c:v>480</c:v>
                </c:pt>
                <c:pt idx="192">
                  <c:v>210</c:v>
                </c:pt>
                <c:pt idx="193">
                  <c:v>460</c:v>
                </c:pt>
                <c:pt idx="194">
                  <c:v>640</c:v>
                </c:pt>
                <c:pt idx="195">
                  <c:v>380</c:v>
                </c:pt>
                <c:pt idx="196">
                  <c:v>560</c:v>
                </c:pt>
                <c:pt idx="197">
                  <c:v>420</c:v>
                </c:pt>
                <c:pt idx="198">
                  <c:v>340</c:v>
                </c:pt>
                <c:pt idx="199">
                  <c:v>340</c:v>
                </c:pt>
                <c:pt idx="200">
                  <c:v>480</c:v>
                </c:pt>
                <c:pt idx="201">
                  <c:v>420</c:v>
                </c:pt>
                <c:pt idx="202">
                  <c:v>1080</c:v>
                </c:pt>
                <c:pt idx="203">
                  <c:v>80</c:v>
                </c:pt>
                <c:pt idx="204">
                  <c:v>750</c:v>
                </c:pt>
                <c:pt idx="205">
                  <c:v>320</c:v>
                </c:pt>
                <c:pt idx="206">
                  <c:v>300</c:v>
                </c:pt>
                <c:pt idx="207">
                  <c:v>1070</c:v>
                </c:pt>
                <c:pt idx="208">
                  <c:v>1500</c:v>
                </c:pt>
                <c:pt idx="209">
                  <c:v>220</c:v>
                </c:pt>
                <c:pt idx="210">
                  <c:v>840</c:v>
                </c:pt>
                <c:pt idx="211">
                  <c:v>90</c:v>
                </c:pt>
                <c:pt idx="212">
                  <c:v>660</c:v>
                </c:pt>
                <c:pt idx="213">
                  <c:v>560</c:v>
                </c:pt>
                <c:pt idx="214">
                  <c:v>1890</c:v>
                </c:pt>
                <c:pt idx="215">
                  <c:v>640</c:v>
                </c:pt>
                <c:pt idx="216">
                  <c:v>720</c:v>
                </c:pt>
                <c:pt idx="217">
                  <c:v>420</c:v>
                </c:pt>
                <c:pt idx="218">
                  <c:v>630</c:v>
                </c:pt>
                <c:pt idx="219">
                  <c:v>90</c:v>
                </c:pt>
              </c:numCache>
            </c:numRef>
          </c:val>
          <c:smooth val="0"/>
          <c:extLst>
            <c:ext xmlns:c16="http://schemas.microsoft.com/office/drawing/2014/chart" uri="{C3380CC4-5D6E-409C-BE32-E72D297353CC}">
              <c16:uniqueId val="{00000000-0C8D-4A41-9D97-C194D1B7F928}"/>
            </c:ext>
          </c:extLst>
        </c:ser>
        <c:dLbls>
          <c:showLegendKey val="0"/>
          <c:showVal val="0"/>
          <c:showCatName val="0"/>
          <c:showSerName val="0"/>
          <c:showPercent val="0"/>
          <c:showBubbleSize val="0"/>
        </c:dLbls>
        <c:smooth val="0"/>
        <c:axId val="1020558031"/>
        <c:axId val="1020539311"/>
      </c:lineChart>
      <c:catAx>
        <c:axId val="1020558031"/>
        <c:scaling>
          <c:orientation val="minMax"/>
        </c:scaling>
        <c:delete val="1"/>
        <c:axPos val="b"/>
        <c:numFmt formatCode="General" sourceLinked="1"/>
        <c:majorTickMark val="out"/>
        <c:minorTickMark val="none"/>
        <c:tickLblPos val="nextTo"/>
        <c:crossAx val="1020539311"/>
        <c:crosses val="autoZero"/>
        <c:auto val="1"/>
        <c:lblAlgn val="ctr"/>
        <c:lblOffset val="100"/>
        <c:noMultiLvlLbl val="0"/>
      </c:catAx>
      <c:valAx>
        <c:axId val="102053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55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pivotFmt>
      <c:pivotFmt>
        <c:idx val="66"/>
      </c:pivotFmt>
      <c:pivotFmt>
        <c:idx val="67"/>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70"/>
        <c:spPr>
          <a:solidFill>
            <a:srgbClr val="66FF33"/>
          </a:solidFill>
          <a:ln>
            <a:noFill/>
          </a:ln>
          <a:effectLst>
            <a:outerShdw blurRad="57150" dist="19050" dir="5400000" algn="ctr" rotWithShape="0">
              <a:srgbClr val="000000">
                <a:alpha val="63000"/>
              </a:srgbClr>
            </a:outerShdw>
          </a:effectLst>
        </c:spPr>
      </c:pivotFmt>
      <c:pivotFmt>
        <c:idx val="71"/>
        <c:spPr>
          <a:solidFill>
            <a:srgbClr val="00B050"/>
          </a:soli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rgbClr val="FF0000"/>
          </a:solidFill>
          <a:ln>
            <a:noFill/>
          </a:ln>
          <a:effectLst>
            <a:outerShdw blurRad="57150" dist="19050" dir="5400000" algn="ctr" rotWithShape="0">
              <a:srgbClr val="000000">
                <a:alpha val="63000"/>
              </a:srgbClr>
            </a:outerShdw>
          </a:effectLst>
        </c:spPr>
      </c:pivotFmt>
      <c:pivotFmt>
        <c:idx val="126"/>
        <c:spPr>
          <a:solidFill>
            <a:srgbClr val="FF6600"/>
          </a:soli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Series1</c:v>
          </c:tx>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AFB-4CA9-9FE9-D7552086F9BF}"/>
              </c:ext>
            </c:extLst>
          </c:dPt>
          <c:dPt>
            <c:idx val="1"/>
            <c:bubble3D val="0"/>
            <c:spPr>
              <a:solidFill>
                <a:srgbClr val="FF66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AFB-4CA9-9FE9-D7552086F9BF}"/>
              </c:ext>
            </c:extLst>
          </c:dPt>
          <c:dPt>
            <c:idx val="2"/>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AFB-4CA9-9FE9-D7552086F9BF}"/>
              </c:ext>
            </c:extLst>
          </c:dPt>
          <c:dPt>
            <c:idx val="3"/>
            <c:bubble3D val="0"/>
            <c:spPr>
              <a:solidFill>
                <a:srgbClr val="66FF3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EAFB-4CA9-9FE9-D7552086F9BF}"/>
              </c:ext>
            </c:extLst>
          </c:dPt>
          <c:dPt>
            <c:idx val="4"/>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E-EAFB-4CA9-9FE9-D7552086F9BF}"/>
              </c:ext>
            </c:extLst>
          </c:dPt>
          <c:cat>
            <c:strLit>
              <c:ptCount val="5"/>
              <c:pt idx="0">
                <c:v>1</c:v>
              </c:pt>
              <c:pt idx="1">
                <c:v>2</c:v>
              </c:pt>
              <c:pt idx="2">
                <c:v>3</c:v>
              </c:pt>
              <c:pt idx="3">
                <c:v>4</c:v>
              </c:pt>
              <c:pt idx="4">
                <c:v>5</c:v>
              </c:pt>
            </c:strLit>
          </c:cat>
          <c:val>
            <c:numLit>
              <c:formatCode>General</c:formatCode>
              <c:ptCount val="5"/>
              <c:pt idx="0">
                <c:v>0</c:v>
              </c:pt>
              <c:pt idx="1">
                <c:v>0</c:v>
              </c:pt>
              <c:pt idx="2">
                <c:v>5</c:v>
              </c:pt>
              <c:pt idx="3">
                <c:v>3</c:v>
              </c:pt>
              <c:pt idx="4">
                <c:v>2</c:v>
              </c:pt>
            </c:numLit>
          </c:val>
          <c:extLst>
            <c:ext xmlns:c16="http://schemas.microsoft.com/office/drawing/2014/chart" uri="{C3380CC4-5D6E-409C-BE32-E72D297353CC}">
              <c16:uniqueId val="{00000006-EAFB-4CA9-9FE9-D7552086F9BF}"/>
            </c:ext>
          </c:extLst>
        </c:ser>
        <c:ser>
          <c:idx val="1"/>
          <c:order val="1"/>
          <c:tx>
            <c:v>Series2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0</c:v>
              </c:pt>
              <c:pt idx="4">
                <c:v>0</c:v>
              </c:pt>
            </c:numLit>
          </c:val>
          <c:extLst>
            <c:ext xmlns:c16="http://schemas.microsoft.com/office/drawing/2014/chart" uri="{C3380CC4-5D6E-409C-BE32-E72D297353CC}">
              <c16:uniqueId val="{000000A9-EAFB-4CA9-9FE9-D7552086F9BF}"/>
            </c:ext>
          </c:extLst>
        </c:ser>
        <c:ser>
          <c:idx val="2"/>
          <c:order val="2"/>
          <c:tx>
            <c:v>Series3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1</c:v>
              </c:pt>
              <c:pt idx="4">
                <c:v>1</c:v>
              </c:pt>
            </c:numLit>
          </c:val>
          <c:extLst>
            <c:ext xmlns:c16="http://schemas.microsoft.com/office/drawing/2014/chart" uri="{C3380CC4-5D6E-409C-BE32-E72D297353CC}">
              <c16:uniqueId val="{000000AA-EAFB-4CA9-9FE9-D7552086F9BF}"/>
            </c:ext>
          </c:extLst>
        </c:ser>
        <c:ser>
          <c:idx val="3"/>
          <c:order val="3"/>
          <c:tx>
            <c:v>Series4</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3</c:v>
              </c:pt>
              <c:pt idx="3">
                <c:v>3</c:v>
              </c:pt>
              <c:pt idx="4">
                <c:v>3</c:v>
              </c:pt>
            </c:numLit>
          </c:val>
          <c:extLst>
            <c:ext xmlns:c16="http://schemas.microsoft.com/office/drawing/2014/chart" uri="{C3380CC4-5D6E-409C-BE32-E72D297353CC}">
              <c16:uniqueId val="{000000AB-EAFB-4CA9-9FE9-D7552086F9BF}"/>
            </c:ext>
          </c:extLst>
        </c:ser>
        <c:ser>
          <c:idx val="4"/>
          <c:order val="4"/>
          <c:tx>
            <c:v>Series5</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2</c:v>
              </c:pt>
              <c:pt idx="4">
                <c:v>3</c:v>
              </c:pt>
            </c:numLit>
          </c:val>
          <c:extLst>
            <c:ext xmlns:c16="http://schemas.microsoft.com/office/drawing/2014/chart" uri="{C3380CC4-5D6E-409C-BE32-E72D297353CC}">
              <c16:uniqueId val="{000000AC-EAFB-4CA9-9FE9-D7552086F9BF}"/>
            </c:ext>
          </c:extLst>
        </c:ser>
        <c:ser>
          <c:idx val="5"/>
          <c:order val="5"/>
          <c:tx>
            <c:v>Series6</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5434-45A1-9E7B-9FD5C0EF822A}"/>
              </c:ext>
            </c:extLst>
          </c:dPt>
          <c:cat>
            <c:strLit>
              <c:ptCount val="5"/>
              <c:pt idx="0">
                <c:v>1</c:v>
              </c:pt>
              <c:pt idx="1">
                <c:v>2</c:v>
              </c:pt>
              <c:pt idx="2">
                <c:v>3</c:v>
              </c:pt>
              <c:pt idx="3">
                <c:v>4</c:v>
              </c:pt>
              <c:pt idx="4">
                <c:v>5</c:v>
              </c:pt>
            </c:strLit>
          </c:cat>
          <c:val>
            <c:numLit>
              <c:formatCode>General</c:formatCode>
              <c:ptCount val="5"/>
              <c:pt idx="0">
                <c:v>0</c:v>
              </c:pt>
              <c:pt idx="1">
                <c:v>1</c:v>
              </c:pt>
              <c:pt idx="2">
                <c:v>4</c:v>
              </c:pt>
              <c:pt idx="3">
                <c:v>2</c:v>
              </c:pt>
              <c:pt idx="4">
                <c:v>1</c:v>
              </c:pt>
            </c:numLit>
          </c:val>
          <c:extLst>
            <c:ext xmlns:c16="http://schemas.microsoft.com/office/drawing/2014/chart" uri="{C3380CC4-5D6E-409C-BE32-E72D297353CC}">
              <c16:uniqueId val="{000000AD-EAFB-4CA9-9FE9-D7552086F9BF}"/>
            </c:ext>
          </c:extLst>
        </c:ser>
        <c:ser>
          <c:idx val="6"/>
          <c:order val="6"/>
          <c:tx>
            <c:v>Series7</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5434-45A1-9E7B-9FD5C0EF822A}"/>
              </c:ext>
            </c:extLst>
          </c:dPt>
          <c:cat>
            <c:strLit>
              <c:ptCount val="5"/>
              <c:pt idx="0">
                <c:v>1</c:v>
              </c:pt>
              <c:pt idx="1">
                <c:v>2</c:v>
              </c:pt>
              <c:pt idx="2">
                <c:v>3</c:v>
              </c:pt>
              <c:pt idx="3">
                <c:v>4</c:v>
              </c:pt>
              <c:pt idx="4">
                <c:v>5</c:v>
              </c:pt>
            </c:strLit>
          </c:cat>
          <c:val>
            <c:numLit>
              <c:formatCode>General</c:formatCode>
              <c:ptCount val="5"/>
              <c:pt idx="0">
                <c:v>0</c:v>
              </c:pt>
              <c:pt idx="1">
                <c:v>1</c:v>
              </c:pt>
              <c:pt idx="2">
                <c:v>6</c:v>
              </c:pt>
              <c:pt idx="3">
                <c:v>0</c:v>
              </c:pt>
              <c:pt idx="4">
                <c:v>2</c:v>
              </c:pt>
            </c:numLit>
          </c:val>
          <c:extLst>
            <c:ext xmlns:c16="http://schemas.microsoft.com/office/drawing/2014/chart" uri="{C3380CC4-5D6E-409C-BE32-E72D297353CC}">
              <c16:uniqueId val="{000000AE-EAFB-4CA9-9FE9-D7552086F9BF}"/>
            </c:ext>
          </c:extLst>
        </c:ser>
        <c:ser>
          <c:idx val="7"/>
          <c:order val="7"/>
          <c:tx>
            <c:v>Series8</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5434-45A1-9E7B-9FD5C0EF822A}"/>
              </c:ext>
            </c:extLst>
          </c:dPt>
          <c:cat>
            <c:strLit>
              <c:ptCount val="5"/>
              <c:pt idx="0">
                <c:v>1</c:v>
              </c:pt>
              <c:pt idx="1">
                <c:v>2</c:v>
              </c:pt>
              <c:pt idx="2">
                <c:v>3</c:v>
              </c:pt>
              <c:pt idx="3">
                <c:v>4</c:v>
              </c:pt>
              <c:pt idx="4">
                <c:v>5</c:v>
              </c:pt>
            </c:strLit>
          </c:cat>
          <c:val>
            <c:numLit>
              <c:formatCode>General</c:formatCode>
              <c:ptCount val="5"/>
              <c:pt idx="0">
                <c:v>0</c:v>
              </c:pt>
              <c:pt idx="1">
                <c:v>2</c:v>
              </c:pt>
              <c:pt idx="2">
                <c:v>2</c:v>
              </c:pt>
              <c:pt idx="3">
                <c:v>3</c:v>
              </c:pt>
              <c:pt idx="4">
                <c:v>6</c:v>
              </c:pt>
            </c:numLit>
          </c:val>
          <c:extLst>
            <c:ext xmlns:c16="http://schemas.microsoft.com/office/drawing/2014/chart" uri="{C3380CC4-5D6E-409C-BE32-E72D297353CC}">
              <c16:uniqueId val="{000000AF-EAFB-4CA9-9FE9-D7552086F9BF}"/>
            </c:ext>
          </c:extLst>
        </c:ser>
        <c:ser>
          <c:idx val="8"/>
          <c:order val="8"/>
          <c:tx>
            <c:v>Series9</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5434-45A1-9E7B-9FD5C0EF822A}"/>
              </c:ext>
            </c:extLst>
          </c:dPt>
          <c:cat>
            <c:strLit>
              <c:ptCount val="5"/>
              <c:pt idx="0">
                <c:v>1</c:v>
              </c:pt>
              <c:pt idx="1">
                <c:v>2</c:v>
              </c:pt>
              <c:pt idx="2">
                <c:v>3</c:v>
              </c:pt>
              <c:pt idx="3">
                <c:v>4</c:v>
              </c:pt>
              <c:pt idx="4">
                <c:v>5</c:v>
              </c:pt>
            </c:strLit>
          </c:cat>
          <c:val>
            <c:numLit>
              <c:formatCode>General</c:formatCode>
              <c:ptCount val="5"/>
              <c:pt idx="0">
                <c:v>0</c:v>
              </c:pt>
              <c:pt idx="1">
                <c:v>2</c:v>
              </c:pt>
              <c:pt idx="2">
                <c:v>1</c:v>
              </c:pt>
              <c:pt idx="3">
                <c:v>1</c:v>
              </c:pt>
              <c:pt idx="4">
                <c:v>0</c:v>
              </c:pt>
            </c:numLit>
          </c:val>
          <c:extLst>
            <c:ext xmlns:c16="http://schemas.microsoft.com/office/drawing/2014/chart" uri="{C3380CC4-5D6E-409C-BE32-E72D297353CC}">
              <c16:uniqueId val="{000000B0-EAFB-4CA9-9FE9-D7552086F9BF}"/>
            </c:ext>
          </c:extLst>
        </c:ser>
        <c:ser>
          <c:idx val="9"/>
          <c:order val="9"/>
          <c:tx>
            <c:v>Series10</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0</c:v>
              </c:pt>
              <c:pt idx="4">
                <c:v>1</c:v>
              </c:pt>
            </c:numLit>
          </c:val>
          <c:extLst>
            <c:ext xmlns:c16="http://schemas.microsoft.com/office/drawing/2014/chart" uri="{C3380CC4-5D6E-409C-BE32-E72D297353CC}">
              <c16:uniqueId val="{000000B1-EAFB-4CA9-9FE9-D7552086F9BF}"/>
            </c:ext>
          </c:extLst>
        </c:ser>
        <c:ser>
          <c:idx val="10"/>
          <c:order val="10"/>
          <c:tx>
            <c:v>Series11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1</c:v>
              </c:pt>
              <c:pt idx="4">
                <c:v>1</c:v>
              </c:pt>
            </c:numLit>
          </c:val>
          <c:extLst>
            <c:ext xmlns:c16="http://schemas.microsoft.com/office/drawing/2014/chart" uri="{C3380CC4-5D6E-409C-BE32-E72D297353CC}">
              <c16:uniqueId val="{000000B2-EAFB-4CA9-9FE9-D7552086F9BF}"/>
            </c:ext>
          </c:extLst>
        </c:ser>
        <c:ser>
          <c:idx val="11"/>
          <c:order val="11"/>
          <c:tx>
            <c:v>Series12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0</c:v>
              </c:pt>
              <c:pt idx="4">
                <c:v>0</c:v>
              </c:pt>
            </c:numLit>
          </c:val>
          <c:extLst>
            <c:ext xmlns:c16="http://schemas.microsoft.com/office/drawing/2014/chart" uri="{C3380CC4-5D6E-409C-BE32-E72D297353CC}">
              <c16:uniqueId val="{000000B3-EAFB-4CA9-9FE9-D7552086F9BF}"/>
            </c:ext>
          </c:extLst>
        </c:ser>
        <c:ser>
          <c:idx val="12"/>
          <c:order val="12"/>
          <c:tx>
            <c:v>Series13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2</c:v>
              </c:pt>
              <c:pt idx="4">
                <c:v>1</c:v>
              </c:pt>
            </c:numLit>
          </c:val>
          <c:extLst>
            <c:ext xmlns:c16="http://schemas.microsoft.com/office/drawing/2014/chart" uri="{C3380CC4-5D6E-409C-BE32-E72D297353CC}">
              <c16:uniqueId val="{000000B4-EAFB-4CA9-9FE9-D7552086F9BF}"/>
            </c:ext>
          </c:extLst>
        </c:ser>
        <c:ser>
          <c:idx val="13"/>
          <c:order val="13"/>
          <c:tx>
            <c:v>Series14</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2</c:v>
              </c:pt>
              <c:pt idx="3">
                <c:v>1</c:v>
              </c:pt>
              <c:pt idx="4">
                <c:v>3</c:v>
              </c:pt>
            </c:numLit>
          </c:val>
          <c:extLst>
            <c:ext xmlns:c16="http://schemas.microsoft.com/office/drawing/2014/chart" uri="{C3380CC4-5D6E-409C-BE32-E72D297353CC}">
              <c16:uniqueId val="{000000B5-EAFB-4CA9-9FE9-D7552086F9BF}"/>
            </c:ext>
          </c:extLst>
        </c:ser>
        <c:ser>
          <c:idx val="14"/>
          <c:order val="14"/>
          <c:tx>
            <c:v>Series15</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1</c:v>
              </c:pt>
              <c:pt idx="4">
                <c:v>1</c:v>
              </c:pt>
            </c:numLit>
          </c:val>
          <c:extLst>
            <c:ext xmlns:c16="http://schemas.microsoft.com/office/drawing/2014/chart" uri="{C3380CC4-5D6E-409C-BE32-E72D297353CC}">
              <c16:uniqueId val="{000000B6-EAFB-4CA9-9FE9-D7552086F9BF}"/>
            </c:ext>
          </c:extLst>
        </c:ser>
        <c:ser>
          <c:idx val="15"/>
          <c:order val="15"/>
          <c:tx>
            <c:v>Series16</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1</c:v>
              </c:pt>
              <c:pt idx="4">
                <c:v>2</c:v>
              </c:pt>
            </c:numLit>
          </c:val>
          <c:extLst>
            <c:ext xmlns:c16="http://schemas.microsoft.com/office/drawing/2014/chart" uri="{C3380CC4-5D6E-409C-BE32-E72D297353CC}">
              <c16:uniqueId val="{000000B7-EAFB-4CA9-9FE9-D7552086F9BF}"/>
            </c:ext>
          </c:extLst>
        </c:ser>
        <c:ser>
          <c:idx val="16"/>
          <c:order val="16"/>
          <c:tx>
            <c:v>Series17</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5434-45A1-9E7B-9FD5C0EF822A}"/>
              </c:ext>
            </c:extLst>
          </c:dPt>
          <c:cat>
            <c:strLit>
              <c:ptCount val="5"/>
              <c:pt idx="0">
                <c:v>1</c:v>
              </c:pt>
              <c:pt idx="1">
                <c:v>2</c:v>
              </c:pt>
              <c:pt idx="2">
                <c:v>3</c:v>
              </c:pt>
              <c:pt idx="3">
                <c:v>4</c:v>
              </c:pt>
              <c:pt idx="4">
                <c:v>5</c:v>
              </c:pt>
            </c:strLit>
          </c:cat>
          <c:val>
            <c:numLit>
              <c:formatCode>General</c:formatCode>
              <c:ptCount val="5"/>
              <c:pt idx="0">
                <c:v>0</c:v>
              </c:pt>
              <c:pt idx="1">
                <c:v>1</c:v>
              </c:pt>
              <c:pt idx="2">
                <c:v>3</c:v>
              </c:pt>
              <c:pt idx="3">
                <c:v>7</c:v>
              </c:pt>
              <c:pt idx="4">
                <c:v>7</c:v>
              </c:pt>
            </c:numLit>
          </c:val>
          <c:extLst>
            <c:ext xmlns:c16="http://schemas.microsoft.com/office/drawing/2014/chart" uri="{C3380CC4-5D6E-409C-BE32-E72D297353CC}">
              <c16:uniqueId val="{000000B8-EAFB-4CA9-9FE9-D7552086F9BF}"/>
            </c:ext>
          </c:extLst>
        </c:ser>
        <c:ser>
          <c:idx val="17"/>
          <c:order val="17"/>
          <c:tx>
            <c:v>Series18</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2</c:v>
              </c:pt>
              <c:pt idx="4">
                <c:v>1</c:v>
              </c:pt>
            </c:numLit>
          </c:val>
          <c:extLst>
            <c:ext xmlns:c16="http://schemas.microsoft.com/office/drawing/2014/chart" uri="{C3380CC4-5D6E-409C-BE32-E72D297353CC}">
              <c16:uniqueId val="{000000B9-EAFB-4CA9-9FE9-D7552086F9BF}"/>
            </c:ext>
          </c:extLst>
        </c:ser>
        <c:ser>
          <c:idx val="18"/>
          <c:order val="18"/>
          <c:tx>
            <c:v>Series19</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6</c:v>
              </c:pt>
              <c:pt idx="3">
                <c:v>8</c:v>
              </c:pt>
              <c:pt idx="4">
                <c:v>6</c:v>
              </c:pt>
            </c:numLit>
          </c:val>
          <c:extLst>
            <c:ext xmlns:c16="http://schemas.microsoft.com/office/drawing/2014/chart" uri="{C3380CC4-5D6E-409C-BE32-E72D297353CC}">
              <c16:uniqueId val="{000000BA-EAFB-4CA9-9FE9-D7552086F9BF}"/>
            </c:ext>
          </c:extLst>
        </c:ser>
        <c:ser>
          <c:idx val="19"/>
          <c:order val="19"/>
          <c:tx>
            <c:v>Series20</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5</c:v>
              </c:pt>
              <c:pt idx="3">
                <c:v>5</c:v>
              </c:pt>
              <c:pt idx="4">
                <c:v>5</c:v>
              </c:pt>
            </c:numLit>
          </c:val>
          <c:extLst>
            <c:ext xmlns:c16="http://schemas.microsoft.com/office/drawing/2014/chart" uri="{C3380CC4-5D6E-409C-BE32-E72D297353CC}">
              <c16:uniqueId val="{000000BB-EAFB-4CA9-9FE9-D7552086F9BF}"/>
            </c:ext>
          </c:extLst>
        </c:ser>
        <c:ser>
          <c:idx val="20"/>
          <c:order val="20"/>
          <c:tx>
            <c:v>Series21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5</c:v>
              </c:pt>
              <c:pt idx="3">
                <c:v>4</c:v>
              </c:pt>
              <c:pt idx="4">
                <c:v>1</c:v>
              </c:pt>
            </c:numLit>
          </c:val>
          <c:extLst>
            <c:ext xmlns:c16="http://schemas.microsoft.com/office/drawing/2014/chart" uri="{C3380CC4-5D6E-409C-BE32-E72D297353CC}">
              <c16:uniqueId val="{000000BC-EAFB-4CA9-9FE9-D7552086F9BF}"/>
            </c:ext>
          </c:extLst>
        </c:ser>
        <c:ser>
          <c:idx val="21"/>
          <c:order val="21"/>
          <c:tx>
            <c:v>Series22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2</c:v>
              </c:pt>
              <c:pt idx="4">
                <c:v>2</c:v>
              </c:pt>
            </c:numLit>
          </c:val>
          <c:extLst>
            <c:ext xmlns:c16="http://schemas.microsoft.com/office/drawing/2014/chart" uri="{C3380CC4-5D6E-409C-BE32-E72D297353CC}">
              <c16:uniqueId val="{000000BD-EAFB-4CA9-9FE9-D7552086F9BF}"/>
            </c:ext>
          </c:extLst>
        </c:ser>
        <c:ser>
          <c:idx val="22"/>
          <c:order val="22"/>
          <c:tx>
            <c:v>Series23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3</c:v>
              </c:pt>
              <c:pt idx="3">
                <c:v>1</c:v>
              </c:pt>
              <c:pt idx="4">
                <c:v>1</c:v>
              </c:pt>
            </c:numLit>
          </c:val>
          <c:extLst>
            <c:ext xmlns:c16="http://schemas.microsoft.com/office/drawing/2014/chart" uri="{C3380CC4-5D6E-409C-BE32-E72D297353CC}">
              <c16:uniqueId val="{000000BE-EAFB-4CA9-9FE9-D7552086F9BF}"/>
            </c:ext>
          </c:extLst>
        </c:ser>
        <c:ser>
          <c:idx val="23"/>
          <c:order val="23"/>
          <c:tx>
            <c:v>Series24</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2</c:v>
              </c:pt>
              <c:pt idx="3">
                <c:v>0</c:v>
              </c:pt>
              <c:pt idx="4">
                <c:v>0</c:v>
              </c:pt>
            </c:numLit>
          </c:val>
          <c:extLst>
            <c:ext xmlns:c16="http://schemas.microsoft.com/office/drawing/2014/chart" uri="{C3380CC4-5D6E-409C-BE32-E72D297353CC}">
              <c16:uniqueId val="{000000BF-EAFB-4CA9-9FE9-D7552086F9BF}"/>
            </c:ext>
          </c:extLst>
        </c:ser>
        <c:ser>
          <c:idx val="24"/>
          <c:order val="24"/>
          <c:tx>
            <c:v>Series25</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1</c:v>
              </c:pt>
              <c:pt idx="4">
                <c:v>1</c:v>
              </c:pt>
            </c:numLit>
          </c:val>
          <c:extLst>
            <c:ext xmlns:c16="http://schemas.microsoft.com/office/drawing/2014/chart" uri="{C3380CC4-5D6E-409C-BE32-E72D297353CC}">
              <c16:uniqueId val="{000000C0-EAFB-4CA9-9FE9-D7552086F9BF}"/>
            </c:ext>
          </c:extLst>
        </c:ser>
        <c:ser>
          <c:idx val="25"/>
          <c:order val="25"/>
          <c:tx>
            <c:v>Series26</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0</c:v>
              </c:pt>
              <c:pt idx="4">
                <c:v>0</c:v>
              </c:pt>
            </c:numLit>
          </c:val>
          <c:extLst>
            <c:ext xmlns:c16="http://schemas.microsoft.com/office/drawing/2014/chart" uri="{C3380CC4-5D6E-409C-BE32-E72D297353CC}">
              <c16:uniqueId val="{000000C1-EAFB-4CA9-9FE9-D7552086F9BF}"/>
            </c:ext>
          </c:extLst>
        </c:ser>
        <c:ser>
          <c:idx val="26"/>
          <c:order val="26"/>
          <c:tx>
            <c:v>Series27</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5434-45A1-9E7B-9FD5C0EF822A}"/>
              </c:ext>
            </c:extLst>
          </c:dPt>
          <c:cat>
            <c:strLit>
              <c:ptCount val="5"/>
              <c:pt idx="0">
                <c:v>1</c:v>
              </c:pt>
              <c:pt idx="1">
                <c:v>2</c:v>
              </c:pt>
              <c:pt idx="2">
                <c:v>3</c:v>
              </c:pt>
              <c:pt idx="3">
                <c:v>4</c:v>
              </c:pt>
              <c:pt idx="4">
                <c:v>5</c:v>
              </c:pt>
            </c:strLit>
          </c:cat>
          <c:val>
            <c:numLit>
              <c:formatCode>General</c:formatCode>
              <c:ptCount val="5"/>
              <c:pt idx="0">
                <c:v>1</c:v>
              </c:pt>
              <c:pt idx="1">
                <c:v>0</c:v>
              </c:pt>
              <c:pt idx="2">
                <c:v>4</c:v>
              </c:pt>
              <c:pt idx="3">
                <c:v>1</c:v>
              </c:pt>
              <c:pt idx="4">
                <c:v>3</c:v>
              </c:pt>
            </c:numLit>
          </c:val>
          <c:extLst>
            <c:ext xmlns:c16="http://schemas.microsoft.com/office/drawing/2014/chart" uri="{C3380CC4-5D6E-409C-BE32-E72D297353CC}">
              <c16:uniqueId val="{000000C2-EAFB-4CA9-9FE9-D7552086F9BF}"/>
            </c:ext>
          </c:extLst>
        </c:ser>
        <c:ser>
          <c:idx val="27"/>
          <c:order val="27"/>
          <c:tx>
            <c:v>Series28</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1</c:v>
              </c:pt>
              <c:pt idx="4">
                <c:v>2</c:v>
              </c:pt>
            </c:numLit>
          </c:val>
          <c:extLst>
            <c:ext xmlns:c16="http://schemas.microsoft.com/office/drawing/2014/chart" uri="{C3380CC4-5D6E-409C-BE32-E72D297353CC}">
              <c16:uniqueId val="{000000C3-EAFB-4CA9-9FE9-D7552086F9BF}"/>
            </c:ext>
          </c:extLst>
        </c:ser>
        <c:ser>
          <c:idx val="28"/>
          <c:order val="28"/>
          <c:tx>
            <c:v>Series29</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1-5434-45A1-9E7B-9FD5C0EF822A}"/>
              </c:ext>
            </c:extLst>
          </c:dPt>
          <c:cat>
            <c:strLit>
              <c:ptCount val="5"/>
              <c:pt idx="0">
                <c:v>1</c:v>
              </c:pt>
              <c:pt idx="1">
                <c:v>2</c:v>
              </c:pt>
              <c:pt idx="2">
                <c:v>3</c:v>
              </c:pt>
              <c:pt idx="3">
                <c:v>4</c:v>
              </c:pt>
              <c:pt idx="4">
                <c:v>5</c:v>
              </c:pt>
            </c:strLit>
          </c:cat>
          <c:val>
            <c:numLit>
              <c:formatCode>General</c:formatCode>
              <c:ptCount val="5"/>
              <c:pt idx="0">
                <c:v>0</c:v>
              </c:pt>
              <c:pt idx="1">
                <c:v>1</c:v>
              </c:pt>
              <c:pt idx="2">
                <c:v>2</c:v>
              </c:pt>
              <c:pt idx="3">
                <c:v>1</c:v>
              </c:pt>
              <c:pt idx="4">
                <c:v>0</c:v>
              </c:pt>
            </c:numLit>
          </c:val>
          <c:extLst>
            <c:ext xmlns:c16="http://schemas.microsoft.com/office/drawing/2014/chart" uri="{C3380CC4-5D6E-409C-BE32-E72D297353CC}">
              <c16:uniqueId val="{000000C4-EAFB-4CA9-9FE9-D7552086F9BF}"/>
            </c:ext>
          </c:extLst>
        </c:ser>
        <c:ser>
          <c:idx val="29"/>
          <c:order val="29"/>
          <c:tx>
            <c:v>Series30</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3-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5-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0</c:v>
              </c:pt>
              <c:pt idx="4">
                <c:v>1</c:v>
              </c:pt>
            </c:numLit>
          </c:val>
          <c:extLst>
            <c:ext xmlns:c16="http://schemas.microsoft.com/office/drawing/2014/chart" uri="{C3380CC4-5D6E-409C-BE32-E72D297353CC}">
              <c16:uniqueId val="{000000C5-EAFB-4CA9-9FE9-D7552086F9BF}"/>
            </c:ext>
          </c:extLst>
        </c:ser>
        <c:ser>
          <c:idx val="30"/>
          <c:order val="30"/>
          <c:tx>
            <c:v>Series31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D-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F-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1-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3-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5-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0</c:v>
              </c:pt>
              <c:pt idx="4">
                <c:v>2</c:v>
              </c:pt>
            </c:numLit>
          </c:val>
          <c:extLst>
            <c:ext xmlns:c16="http://schemas.microsoft.com/office/drawing/2014/chart" uri="{C3380CC4-5D6E-409C-BE32-E72D297353CC}">
              <c16:uniqueId val="{000000C6-EAFB-4CA9-9FE9-D7552086F9BF}"/>
            </c:ext>
          </c:extLst>
        </c:ser>
        <c:ser>
          <c:idx val="31"/>
          <c:order val="31"/>
          <c:tx>
            <c:v>Series32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7-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9-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B-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D-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F-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7</c:v>
              </c:pt>
              <c:pt idx="3">
                <c:v>5</c:v>
              </c:pt>
              <c:pt idx="4">
                <c:v>4</c:v>
              </c:pt>
            </c:numLit>
          </c:val>
          <c:extLst>
            <c:ext xmlns:c16="http://schemas.microsoft.com/office/drawing/2014/chart" uri="{C3380CC4-5D6E-409C-BE32-E72D297353CC}">
              <c16:uniqueId val="{000000C7-EAFB-4CA9-9FE9-D7552086F9BF}"/>
            </c:ext>
          </c:extLst>
        </c:ser>
        <c:ser>
          <c:idx val="32"/>
          <c:order val="32"/>
          <c:tx>
            <c:v>Series33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1-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3-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5-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7-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9-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1</c:v>
              </c:pt>
              <c:pt idx="4">
                <c:v>0</c:v>
              </c:pt>
            </c:numLit>
          </c:val>
          <c:extLst>
            <c:ext xmlns:c16="http://schemas.microsoft.com/office/drawing/2014/chart" uri="{C3380CC4-5D6E-409C-BE32-E72D297353CC}">
              <c16:uniqueId val="{000000C8-EAFB-4CA9-9FE9-D7552086F9BF}"/>
            </c:ext>
          </c:extLst>
        </c:ser>
        <c:ser>
          <c:idx val="33"/>
          <c:order val="33"/>
          <c:tx>
            <c:v>Series34</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B-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D-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F-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1-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3-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2</c:v>
              </c:pt>
              <c:pt idx="4">
                <c:v>1</c:v>
              </c:pt>
            </c:numLit>
          </c:val>
          <c:extLst>
            <c:ext xmlns:c16="http://schemas.microsoft.com/office/drawing/2014/chart" uri="{C3380CC4-5D6E-409C-BE32-E72D297353CC}">
              <c16:uniqueId val="{000000C9-EAFB-4CA9-9FE9-D7552086F9BF}"/>
            </c:ext>
          </c:extLst>
        </c:ser>
        <c:ser>
          <c:idx val="34"/>
          <c:order val="34"/>
          <c:tx>
            <c:v>Series35</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5-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7-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9-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B-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D-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2</c:v>
              </c:pt>
              <c:pt idx="4">
                <c:v>1</c:v>
              </c:pt>
            </c:numLit>
          </c:val>
          <c:extLst>
            <c:ext xmlns:c16="http://schemas.microsoft.com/office/drawing/2014/chart" uri="{C3380CC4-5D6E-409C-BE32-E72D297353CC}">
              <c16:uniqueId val="{000000CA-EAFB-4CA9-9FE9-D7552086F9BF}"/>
            </c:ext>
          </c:extLst>
        </c:ser>
        <c:ser>
          <c:idx val="35"/>
          <c:order val="35"/>
          <c:tx>
            <c:v>Series36</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F-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1-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3-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5-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1</c:v>
              </c:pt>
              <c:pt idx="4">
                <c:v>1</c:v>
              </c:pt>
            </c:numLit>
          </c:val>
          <c:extLst>
            <c:ext xmlns:c16="http://schemas.microsoft.com/office/drawing/2014/chart" uri="{C3380CC4-5D6E-409C-BE32-E72D297353CC}">
              <c16:uniqueId val="{000000CB-EAFB-4CA9-9FE9-D7552086F9BF}"/>
            </c:ext>
          </c:extLst>
        </c:ser>
        <c:ser>
          <c:idx val="36"/>
          <c:order val="36"/>
          <c:tx>
            <c:v>Series37</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1</c:v>
              </c:pt>
              <c:pt idx="4">
                <c:v>1</c:v>
              </c:pt>
            </c:numLit>
          </c:val>
          <c:extLst>
            <c:ext xmlns:c16="http://schemas.microsoft.com/office/drawing/2014/chart" uri="{C3380CC4-5D6E-409C-BE32-E72D297353CC}">
              <c16:uniqueId val="{000000CC-EAFB-4CA9-9FE9-D7552086F9BF}"/>
            </c:ext>
          </c:extLst>
        </c:ser>
        <c:ser>
          <c:idx val="37"/>
          <c:order val="37"/>
          <c:tx>
            <c:v>Series38</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5434-45A1-9E7B-9FD5C0EF822A}"/>
              </c:ext>
            </c:extLst>
          </c:dPt>
          <c:cat>
            <c:strLit>
              <c:ptCount val="5"/>
              <c:pt idx="0">
                <c:v>1</c:v>
              </c:pt>
              <c:pt idx="1">
                <c:v>2</c:v>
              </c:pt>
              <c:pt idx="2">
                <c:v>3</c:v>
              </c:pt>
              <c:pt idx="3">
                <c:v>4</c:v>
              </c:pt>
              <c:pt idx="4">
                <c:v>5</c:v>
              </c:pt>
            </c:strLit>
          </c:cat>
          <c:val>
            <c:numLit>
              <c:formatCode>General</c:formatCode>
              <c:ptCount val="5"/>
              <c:pt idx="0">
                <c:v>0</c:v>
              </c:pt>
              <c:pt idx="1">
                <c:v>2</c:v>
              </c:pt>
              <c:pt idx="2">
                <c:v>0</c:v>
              </c:pt>
              <c:pt idx="3">
                <c:v>2</c:v>
              </c:pt>
              <c:pt idx="4">
                <c:v>0</c:v>
              </c:pt>
            </c:numLit>
          </c:val>
          <c:extLst>
            <c:ext xmlns:c16="http://schemas.microsoft.com/office/drawing/2014/chart" uri="{C3380CC4-5D6E-409C-BE32-E72D297353CC}">
              <c16:uniqueId val="{000000CD-EAFB-4CA9-9FE9-D7552086F9BF}"/>
            </c:ext>
          </c:extLst>
        </c:ser>
        <c:ser>
          <c:idx val="38"/>
          <c:order val="38"/>
          <c:tx>
            <c:v>Series39</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D-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0</c:v>
              </c:pt>
              <c:pt idx="4">
                <c:v>0</c:v>
              </c:pt>
            </c:numLit>
          </c:val>
          <c:extLst>
            <c:ext xmlns:c16="http://schemas.microsoft.com/office/drawing/2014/chart" uri="{C3380CC4-5D6E-409C-BE32-E72D297353CC}">
              <c16:uniqueId val="{000000CE-EAFB-4CA9-9FE9-D7552086F9BF}"/>
            </c:ext>
          </c:extLst>
        </c:ser>
        <c:ser>
          <c:idx val="39"/>
          <c:order val="39"/>
          <c:tx>
            <c:v>Series40</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9-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B-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D-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F-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2</c:v>
              </c:pt>
              <c:pt idx="4">
                <c:v>1</c:v>
              </c:pt>
            </c:numLit>
          </c:val>
          <c:extLst>
            <c:ext xmlns:c16="http://schemas.microsoft.com/office/drawing/2014/chart" uri="{C3380CC4-5D6E-409C-BE32-E72D297353CC}">
              <c16:uniqueId val="{000000CF-EAFB-4CA9-9FE9-D7552086F9BF}"/>
            </c:ext>
          </c:extLst>
        </c:ser>
        <c:ser>
          <c:idx val="40"/>
          <c:order val="40"/>
          <c:tx>
            <c:v>Series41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1-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3-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5-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7-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9-5434-45A1-9E7B-9FD5C0EF822A}"/>
              </c:ext>
            </c:extLst>
          </c:dPt>
          <c:cat>
            <c:strLit>
              <c:ptCount val="5"/>
              <c:pt idx="0">
                <c:v>1</c:v>
              </c:pt>
              <c:pt idx="1">
                <c:v>2</c:v>
              </c:pt>
              <c:pt idx="2">
                <c:v>3</c:v>
              </c:pt>
              <c:pt idx="3">
                <c:v>4</c:v>
              </c:pt>
              <c:pt idx="4">
                <c:v>5</c:v>
              </c:pt>
            </c:strLit>
          </c:cat>
          <c:val>
            <c:numLit>
              <c:formatCode>General</c:formatCode>
              <c:ptCount val="5"/>
              <c:pt idx="0">
                <c:v>0</c:v>
              </c:pt>
              <c:pt idx="1">
                <c:v>3</c:v>
              </c:pt>
              <c:pt idx="2">
                <c:v>2</c:v>
              </c:pt>
              <c:pt idx="3">
                <c:v>9</c:v>
              </c:pt>
              <c:pt idx="4">
                <c:v>5</c:v>
              </c:pt>
            </c:numLit>
          </c:val>
          <c:extLst>
            <c:ext xmlns:c16="http://schemas.microsoft.com/office/drawing/2014/chart" uri="{C3380CC4-5D6E-409C-BE32-E72D297353CC}">
              <c16:uniqueId val="{000000D0-EAFB-4CA9-9FE9-D7552086F9BF}"/>
            </c:ext>
          </c:extLst>
        </c:ser>
        <c:ser>
          <c:idx val="41"/>
          <c:order val="41"/>
          <c:tx>
            <c:v>Series42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B-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D-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F-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1-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3-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2</c:v>
              </c:pt>
              <c:pt idx="4">
                <c:v>0</c:v>
              </c:pt>
            </c:numLit>
          </c:val>
          <c:extLst>
            <c:ext xmlns:c16="http://schemas.microsoft.com/office/drawing/2014/chart" uri="{C3380CC4-5D6E-409C-BE32-E72D297353CC}">
              <c16:uniqueId val="{000000D1-EAFB-4CA9-9FE9-D7552086F9BF}"/>
            </c:ext>
          </c:extLst>
        </c:ser>
        <c:ser>
          <c:idx val="42"/>
          <c:order val="42"/>
          <c:tx>
            <c:v>Series43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5-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7-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9-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B-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D-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1</c:v>
              </c:pt>
              <c:pt idx="4">
                <c:v>1</c:v>
              </c:pt>
            </c:numLit>
          </c:val>
          <c:extLst>
            <c:ext xmlns:c16="http://schemas.microsoft.com/office/drawing/2014/chart" uri="{C3380CC4-5D6E-409C-BE32-E72D297353CC}">
              <c16:uniqueId val="{000000D2-EAFB-4CA9-9FE9-D7552086F9BF}"/>
            </c:ext>
          </c:extLst>
        </c:ser>
        <c:ser>
          <c:idx val="43"/>
          <c:order val="43"/>
          <c:tx>
            <c:v>Series44</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F-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1-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3-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5-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7-5434-45A1-9E7B-9FD5C0EF822A}"/>
              </c:ext>
            </c:extLst>
          </c:dPt>
          <c:cat>
            <c:strLit>
              <c:ptCount val="5"/>
              <c:pt idx="0">
                <c:v>1</c:v>
              </c:pt>
              <c:pt idx="1">
                <c:v>2</c:v>
              </c:pt>
              <c:pt idx="2">
                <c:v>3</c:v>
              </c:pt>
              <c:pt idx="3">
                <c:v>4</c:v>
              </c:pt>
              <c:pt idx="4">
                <c:v>5</c:v>
              </c:pt>
            </c:strLit>
          </c:cat>
          <c:val>
            <c:numLit>
              <c:formatCode>General</c:formatCode>
              <c:ptCount val="5"/>
              <c:pt idx="0">
                <c:v>0</c:v>
              </c:pt>
              <c:pt idx="1">
                <c:v>1</c:v>
              </c:pt>
              <c:pt idx="2">
                <c:v>4</c:v>
              </c:pt>
              <c:pt idx="3">
                <c:v>4</c:v>
              </c:pt>
              <c:pt idx="4">
                <c:v>9</c:v>
              </c:pt>
            </c:numLit>
          </c:val>
          <c:extLst>
            <c:ext xmlns:c16="http://schemas.microsoft.com/office/drawing/2014/chart" uri="{C3380CC4-5D6E-409C-BE32-E72D297353CC}">
              <c16:uniqueId val="{000000D3-EAFB-4CA9-9FE9-D7552086F9BF}"/>
            </c:ext>
          </c:extLst>
        </c:ser>
        <c:ser>
          <c:idx val="44"/>
          <c:order val="44"/>
          <c:tx>
            <c:v>Series45</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9-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B-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D-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F-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1-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5</c:v>
              </c:pt>
              <c:pt idx="3">
                <c:v>2</c:v>
              </c:pt>
              <c:pt idx="4">
                <c:v>3</c:v>
              </c:pt>
            </c:numLit>
          </c:val>
          <c:extLst>
            <c:ext xmlns:c16="http://schemas.microsoft.com/office/drawing/2014/chart" uri="{C3380CC4-5D6E-409C-BE32-E72D297353CC}">
              <c16:uniqueId val="{000000D4-EAFB-4CA9-9FE9-D7552086F9BF}"/>
            </c:ext>
          </c:extLst>
        </c:ser>
        <c:ser>
          <c:idx val="45"/>
          <c:order val="45"/>
          <c:tx>
            <c:v>Series46</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3-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5-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7-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9-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B-5434-45A1-9E7B-9FD5C0EF822A}"/>
              </c:ext>
            </c:extLst>
          </c:dPt>
          <c:cat>
            <c:strLit>
              <c:ptCount val="5"/>
              <c:pt idx="0">
                <c:v>1</c:v>
              </c:pt>
              <c:pt idx="1">
                <c:v>2</c:v>
              </c:pt>
              <c:pt idx="2">
                <c:v>3</c:v>
              </c:pt>
              <c:pt idx="3">
                <c:v>4</c:v>
              </c:pt>
              <c:pt idx="4">
                <c:v>5</c:v>
              </c:pt>
            </c:strLit>
          </c:cat>
          <c:val>
            <c:numLit>
              <c:formatCode>General</c:formatCode>
              <c:ptCount val="5"/>
              <c:pt idx="0">
                <c:v>0</c:v>
              </c:pt>
              <c:pt idx="1">
                <c:v>1</c:v>
              </c:pt>
              <c:pt idx="2">
                <c:v>5</c:v>
              </c:pt>
              <c:pt idx="3">
                <c:v>6</c:v>
              </c:pt>
              <c:pt idx="4">
                <c:v>4</c:v>
              </c:pt>
            </c:numLit>
          </c:val>
          <c:extLst>
            <c:ext xmlns:c16="http://schemas.microsoft.com/office/drawing/2014/chart" uri="{C3380CC4-5D6E-409C-BE32-E72D297353CC}">
              <c16:uniqueId val="{000000D5-EAFB-4CA9-9FE9-D7552086F9BF}"/>
            </c:ext>
          </c:extLst>
        </c:ser>
        <c:ser>
          <c:idx val="46"/>
          <c:order val="46"/>
          <c:tx>
            <c:v>Series47</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D-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F-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1-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3-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5-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1</c:v>
              </c:pt>
              <c:pt idx="4">
                <c:v>0</c:v>
              </c:pt>
            </c:numLit>
          </c:val>
          <c:extLst>
            <c:ext xmlns:c16="http://schemas.microsoft.com/office/drawing/2014/chart" uri="{C3380CC4-5D6E-409C-BE32-E72D297353CC}">
              <c16:uniqueId val="{000000D6-EAFB-4CA9-9FE9-D7552086F9BF}"/>
            </c:ext>
          </c:extLst>
        </c:ser>
        <c:ser>
          <c:idx val="47"/>
          <c:order val="47"/>
          <c:tx>
            <c:v>Series48</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7-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9-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B-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D-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F-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3</c:v>
              </c:pt>
              <c:pt idx="3">
                <c:v>0</c:v>
              </c:pt>
              <c:pt idx="4">
                <c:v>1</c:v>
              </c:pt>
            </c:numLit>
          </c:val>
          <c:extLst>
            <c:ext xmlns:c16="http://schemas.microsoft.com/office/drawing/2014/chart" uri="{C3380CC4-5D6E-409C-BE32-E72D297353CC}">
              <c16:uniqueId val="{000000D7-EAFB-4CA9-9FE9-D7552086F9BF}"/>
            </c:ext>
          </c:extLst>
        </c:ser>
        <c:ser>
          <c:idx val="48"/>
          <c:order val="48"/>
          <c:tx>
            <c:v>Series49</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1-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3-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5-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7-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9-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0</c:v>
              </c:pt>
              <c:pt idx="4">
                <c:v>1</c:v>
              </c:pt>
            </c:numLit>
          </c:val>
          <c:extLst>
            <c:ext xmlns:c16="http://schemas.microsoft.com/office/drawing/2014/chart" uri="{C3380CC4-5D6E-409C-BE32-E72D297353CC}">
              <c16:uniqueId val="{000000D8-EAFB-4CA9-9FE9-D7552086F9BF}"/>
            </c:ext>
          </c:extLst>
        </c:ser>
        <c:ser>
          <c:idx val="49"/>
          <c:order val="49"/>
          <c:tx>
            <c:v>Series50</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B-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D-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F-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1-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3-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0</c:v>
              </c:pt>
              <c:pt idx="4">
                <c:v>0</c:v>
              </c:pt>
            </c:numLit>
          </c:val>
          <c:extLst>
            <c:ext xmlns:c16="http://schemas.microsoft.com/office/drawing/2014/chart" uri="{C3380CC4-5D6E-409C-BE32-E72D297353CC}">
              <c16:uniqueId val="{000000D9-EAFB-4CA9-9FE9-D7552086F9BF}"/>
            </c:ext>
          </c:extLst>
        </c:ser>
        <c:ser>
          <c:idx val="50"/>
          <c:order val="50"/>
          <c:tx>
            <c:v>Series51</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5-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7-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9-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B-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D-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0</c:v>
              </c:pt>
              <c:pt idx="4">
                <c:v>0</c:v>
              </c:pt>
            </c:numLit>
          </c:val>
          <c:extLst>
            <c:ext xmlns:c16="http://schemas.microsoft.com/office/drawing/2014/chart" uri="{C3380CC4-5D6E-409C-BE32-E72D297353CC}">
              <c16:uniqueId val="{000000DA-EAFB-4CA9-9FE9-D7552086F9BF}"/>
            </c:ext>
          </c:extLst>
        </c:ser>
        <c:ser>
          <c:idx val="51"/>
          <c:order val="51"/>
          <c:tx>
            <c:v>Series52</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F-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1-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3-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5-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7-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1</c:v>
              </c:pt>
              <c:pt idx="4">
                <c:v>0</c:v>
              </c:pt>
            </c:numLit>
          </c:val>
          <c:extLst>
            <c:ext xmlns:c16="http://schemas.microsoft.com/office/drawing/2014/chart" uri="{C3380CC4-5D6E-409C-BE32-E72D297353CC}">
              <c16:uniqueId val="{000000DB-EAFB-4CA9-9FE9-D7552086F9BF}"/>
            </c:ext>
          </c:extLst>
        </c:ser>
        <c:ser>
          <c:idx val="52"/>
          <c:order val="52"/>
          <c:tx>
            <c:v>Series53</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9-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B-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D-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F-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1-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1</c:v>
              </c:pt>
              <c:pt idx="3">
                <c:v>0</c:v>
              </c:pt>
              <c:pt idx="4">
                <c:v>0</c:v>
              </c:pt>
            </c:numLit>
          </c:val>
          <c:extLst>
            <c:ext xmlns:c16="http://schemas.microsoft.com/office/drawing/2014/chart" uri="{C3380CC4-5D6E-409C-BE32-E72D297353CC}">
              <c16:uniqueId val="{000000DC-EAFB-4CA9-9FE9-D7552086F9BF}"/>
            </c:ext>
          </c:extLst>
        </c:ser>
        <c:ser>
          <c:idx val="53"/>
          <c:order val="53"/>
          <c:tx>
            <c:v>Series54</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3-5434-45A1-9E7B-9FD5C0EF822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5-5434-45A1-9E7B-9FD5C0EF822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7-5434-45A1-9E7B-9FD5C0EF822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9-5434-45A1-9E7B-9FD5C0EF822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B-5434-45A1-9E7B-9FD5C0EF822A}"/>
              </c:ext>
            </c:extLst>
          </c:dPt>
          <c:cat>
            <c:strLit>
              <c:ptCount val="5"/>
              <c:pt idx="0">
                <c:v>1</c:v>
              </c:pt>
              <c:pt idx="1">
                <c:v>2</c:v>
              </c:pt>
              <c:pt idx="2">
                <c:v>3</c:v>
              </c:pt>
              <c:pt idx="3">
                <c:v>4</c:v>
              </c:pt>
              <c:pt idx="4">
                <c:v>5</c:v>
              </c:pt>
            </c:strLit>
          </c:cat>
          <c:val>
            <c:numLit>
              <c:formatCode>General</c:formatCode>
              <c:ptCount val="5"/>
              <c:pt idx="0">
                <c:v>0</c:v>
              </c:pt>
              <c:pt idx="1">
                <c:v>0</c:v>
              </c:pt>
              <c:pt idx="2">
                <c:v>0</c:v>
              </c:pt>
              <c:pt idx="3">
                <c:v>1</c:v>
              </c:pt>
              <c:pt idx="4">
                <c:v>1</c:v>
              </c:pt>
            </c:numLit>
          </c:val>
          <c:extLst>
            <c:ext xmlns:c16="http://schemas.microsoft.com/office/drawing/2014/chart" uri="{C3380CC4-5D6E-409C-BE32-E72D297353CC}">
              <c16:uniqueId val="{000000DD-EAFB-4CA9-9FE9-D7552086F9B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52400"/>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[data(AutoRecovered).xlsx]Sheet9!PivotTable2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Sheet9!$B$1</c:f>
              <c:strCache>
                <c:ptCount val="1"/>
                <c:pt idx="0">
                  <c:v>Sum of Profit Margin %</c:v>
                </c:pt>
              </c:strCache>
            </c:strRef>
          </c:tx>
          <c:spPr>
            <a:solidFill>
              <a:schemeClr val="accent1"/>
            </a:solidFill>
            <a:ln>
              <a:noFill/>
            </a:ln>
            <a:effectLst/>
          </c:spPr>
          <c:invertIfNegative val="0"/>
          <c:cat>
            <c:strRef>
              <c:f>Sheet9!$A$2:$A$9</c:f>
              <c:strCache>
                <c:ptCount val="7"/>
                <c:pt idx="0">
                  <c:v>Beverages</c:v>
                </c:pt>
                <c:pt idx="1">
                  <c:v>Chinese</c:v>
                </c:pt>
                <c:pt idx="2">
                  <c:v>Dessert</c:v>
                </c:pt>
                <c:pt idx="3">
                  <c:v>Global Main Course</c:v>
                </c:pt>
                <c:pt idx="4">
                  <c:v>Indian Main Course</c:v>
                </c:pt>
                <c:pt idx="5">
                  <c:v>Snacks</c:v>
                </c:pt>
                <c:pt idx="6">
                  <c:v>(blank)</c:v>
                </c:pt>
              </c:strCache>
            </c:strRef>
          </c:cat>
          <c:val>
            <c:numRef>
              <c:f>Sheet9!$B$2:$B$9</c:f>
              <c:numCache>
                <c:formatCode>General</c:formatCode>
                <c:ptCount val="7"/>
                <c:pt idx="0">
                  <c:v>1875</c:v>
                </c:pt>
                <c:pt idx="1">
                  <c:v>900</c:v>
                </c:pt>
                <c:pt idx="2">
                  <c:v>980</c:v>
                </c:pt>
                <c:pt idx="3">
                  <c:v>750</c:v>
                </c:pt>
                <c:pt idx="4">
                  <c:v>825.00000000000011</c:v>
                </c:pt>
                <c:pt idx="5">
                  <c:v>1040</c:v>
                </c:pt>
              </c:numCache>
            </c:numRef>
          </c:val>
          <c:extLst>
            <c:ext xmlns:c16="http://schemas.microsoft.com/office/drawing/2014/chart" uri="{C3380CC4-5D6E-409C-BE32-E72D297353CC}">
              <c16:uniqueId val="{00000000-B2B5-4FE5-8C51-735CDB2929DD}"/>
            </c:ext>
          </c:extLst>
        </c:ser>
        <c:ser>
          <c:idx val="1"/>
          <c:order val="1"/>
          <c:tx>
            <c:strRef>
              <c:f>Sheet9!$C$1</c:f>
              <c:strCache>
                <c:ptCount val="1"/>
                <c:pt idx="0">
                  <c:v>Sum of Item Ranking</c:v>
                </c:pt>
              </c:strCache>
            </c:strRef>
          </c:tx>
          <c:spPr>
            <a:solidFill>
              <a:schemeClr val="accent2"/>
            </a:solidFill>
            <a:ln>
              <a:noFill/>
            </a:ln>
            <a:effectLst/>
          </c:spPr>
          <c:invertIfNegative val="0"/>
          <c:cat>
            <c:strRef>
              <c:f>Sheet9!$A$2:$A$9</c:f>
              <c:strCache>
                <c:ptCount val="7"/>
                <c:pt idx="0">
                  <c:v>Beverages</c:v>
                </c:pt>
                <c:pt idx="1">
                  <c:v>Chinese</c:v>
                </c:pt>
                <c:pt idx="2">
                  <c:v>Dessert</c:v>
                </c:pt>
                <c:pt idx="3">
                  <c:v>Global Main Course</c:v>
                </c:pt>
                <c:pt idx="4">
                  <c:v>Indian Main Course</c:v>
                </c:pt>
                <c:pt idx="5">
                  <c:v>Snacks</c:v>
                </c:pt>
                <c:pt idx="6">
                  <c:v>(blank)</c:v>
                </c:pt>
              </c:strCache>
            </c:strRef>
          </c:cat>
          <c:val>
            <c:numRef>
              <c:f>Sheet9!$C$2:$C$9</c:f>
              <c:numCache>
                <c:formatCode>General</c:formatCode>
                <c:ptCount val="7"/>
                <c:pt idx="0">
                  <c:v>268</c:v>
                </c:pt>
                <c:pt idx="1">
                  <c:v>212</c:v>
                </c:pt>
                <c:pt idx="2">
                  <c:v>193</c:v>
                </c:pt>
                <c:pt idx="3">
                  <c:v>153</c:v>
                </c:pt>
                <c:pt idx="4">
                  <c:v>165</c:v>
                </c:pt>
                <c:pt idx="5">
                  <c:v>266</c:v>
                </c:pt>
                <c:pt idx="6">
                  <c:v>2792</c:v>
                </c:pt>
              </c:numCache>
            </c:numRef>
          </c:val>
          <c:extLst>
            <c:ext xmlns:c16="http://schemas.microsoft.com/office/drawing/2014/chart" uri="{C3380CC4-5D6E-409C-BE32-E72D297353CC}">
              <c16:uniqueId val="{00000000-3A78-4210-AA1B-6A4781B33485}"/>
            </c:ext>
          </c:extLst>
        </c:ser>
        <c:dLbls>
          <c:showLegendKey val="0"/>
          <c:showVal val="0"/>
          <c:showCatName val="0"/>
          <c:showSerName val="0"/>
          <c:showPercent val="0"/>
          <c:showBubbleSize val="0"/>
        </c:dLbls>
        <c:gapWidth val="182"/>
        <c:axId val="1635383568"/>
        <c:axId val="1635372528"/>
      </c:barChart>
      <c:catAx>
        <c:axId val="163538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372528"/>
        <c:crosses val="autoZero"/>
        <c:auto val="1"/>
        <c:lblAlgn val="ctr"/>
        <c:lblOffset val="100"/>
        <c:noMultiLvlLbl val="0"/>
      </c:catAx>
      <c:valAx>
        <c:axId val="1635372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38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[data(AutoRecovered).xlsx]Sheet11!PivotTable3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DD-487F-BA15-3AA6CE384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DD-487F-BA15-3AA6CE384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DD-487F-BA15-3AA6CE384708}"/>
              </c:ext>
            </c:extLst>
          </c:dPt>
          <c:cat>
            <c:strRef>
              <c:f>Sheet11!$A$2:$A$5</c:f>
              <c:strCache>
                <c:ptCount val="3"/>
                <c:pt idx="0">
                  <c:v>No</c:v>
                </c:pt>
                <c:pt idx="1">
                  <c:v>Yes</c:v>
                </c:pt>
                <c:pt idx="2">
                  <c:v>(blank)</c:v>
                </c:pt>
              </c:strCache>
            </c:strRef>
          </c:cat>
          <c:val>
            <c:numRef>
              <c:f>Sheet11!$B$2:$B$5</c:f>
              <c:numCache>
                <c:formatCode>General</c:formatCode>
                <c:ptCount val="3"/>
                <c:pt idx="0">
                  <c:v>91</c:v>
                </c:pt>
                <c:pt idx="1">
                  <c:v>9</c:v>
                </c:pt>
              </c:numCache>
            </c:numRef>
          </c:val>
          <c:extLst>
            <c:ext xmlns:c16="http://schemas.microsoft.com/office/drawing/2014/chart" uri="{C3380CC4-5D6E-409C-BE32-E72D297353CC}">
              <c16:uniqueId val="{00000006-C1DD-487F-BA15-3AA6CE3847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[data(AutoRecovered).xlsx]Sheet11!PivotTable3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c:f>
              <c:strCache>
                <c:ptCount val="1"/>
                <c:pt idx="0">
                  <c:v>Total</c:v>
                </c:pt>
              </c:strCache>
            </c:strRef>
          </c:tx>
          <c:spPr>
            <a:solidFill>
              <a:schemeClr val="accent1"/>
            </a:solidFill>
            <a:ln>
              <a:noFill/>
            </a:ln>
            <a:effectLst/>
          </c:spPr>
          <c:invertIfNegative val="0"/>
          <c:cat>
            <c:strRef>
              <c:f>Sheet11!$A$2:$A$5</c:f>
              <c:strCache>
                <c:ptCount val="3"/>
                <c:pt idx="0">
                  <c:v>No</c:v>
                </c:pt>
                <c:pt idx="1">
                  <c:v>Yes</c:v>
                </c:pt>
                <c:pt idx="2">
                  <c:v>(blank)</c:v>
                </c:pt>
              </c:strCache>
            </c:strRef>
          </c:cat>
          <c:val>
            <c:numRef>
              <c:f>Sheet11!$B$2:$B$5</c:f>
              <c:numCache>
                <c:formatCode>General</c:formatCode>
                <c:ptCount val="3"/>
                <c:pt idx="0">
                  <c:v>91</c:v>
                </c:pt>
                <c:pt idx="1">
                  <c:v>9</c:v>
                </c:pt>
              </c:numCache>
            </c:numRef>
          </c:val>
          <c:extLst>
            <c:ext xmlns:c16="http://schemas.microsoft.com/office/drawing/2014/chart" uri="{C3380CC4-5D6E-409C-BE32-E72D297353CC}">
              <c16:uniqueId val="{00000000-6531-44B9-A957-1AEE9D3C1B97}"/>
            </c:ext>
          </c:extLst>
        </c:ser>
        <c:dLbls>
          <c:showLegendKey val="0"/>
          <c:showVal val="0"/>
          <c:showCatName val="0"/>
          <c:showSerName val="0"/>
          <c:showPercent val="0"/>
          <c:showBubbleSize val="0"/>
        </c:dLbls>
        <c:gapWidth val="219"/>
        <c:overlap val="-27"/>
        <c:axId val="1713894336"/>
        <c:axId val="1713887136"/>
      </c:barChart>
      <c:catAx>
        <c:axId val="171389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887136"/>
        <c:crosses val="autoZero"/>
        <c:auto val="1"/>
        <c:lblAlgn val="ctr"/>
        <c:lblOffset val="100"/>
        <c:noMultiLvlLbl val="0"/>
      </c:catAx>
      <c:valAx>
        <c:axId val="171388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89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393700</xdr:colOff>
      <xdr:row>0</xdr:row>
      <xdr:rowOff>25400</xdr:rowOff>
    </xdr:from>
    <xdr:to>
      <xdr:col>15</xdr:col>
      <xdr:colOff>596900</xdr:colOff>
      <xdr:row>13</xdr:row>
      <xdr:rowOff>133350</xdr:rowOff>
    </xdr:to>
    <xdr:graphicFrame macro="">
      <xdr:nvGraphicFramePr>
        <xdr:cNvPr id="2" name="Chart 1">
          <a:extLst>
            <a:ext uri="{FF2B5EF4-FFF2-40B4-BE49-F238E27FC236}">
              <a16:creationId xmlns:a16="http://schemas.microsoft.com/office/drawing/2014/main" id="{8F9D82D4-82E3-4191-96F1-6074D0AEE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381000</xdr:colOff>
      <xdr:row>14</xdr:row>
      <xdr:rowOff>12700</xdr:rowOff>
    </xdr:from>
    <xdr:to>
      <xdr:col>16</xdr:col>
      <xdr:colOff>0</xdr:colOff>
      <xdr:row>25</xdr:row>
      <xdr:rowOff>165100</xdr:rowOff>
    </xdr:to>
    <xdr:graphicFrame macro="">
      <xdr:nvGraphicFramePr>
        <xdr:cNvPr id="3" name="Chart 2">
          <a:extLst>
            <a:ext uri="{FF2B5EF4-FFF2-40B4-BE49-F238E27FC236}">
              <a16:creationId xmlns:a16="http://schemas.microsoft.com/office/drawing/2014/main" id="{BCD5C813-ADA9-4C1D-82A4-0E1C377D9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603250</xdr:colOff>
      <xdr:row>1</xdr:row>
      <xdr:rowOff>57150</xdr:rowOff>
    </xdr:from>
    <xdr:to>
      <xdr:col>19</xdr:col>
      <xdr:colOff>603250</xdr:colOff>
      <xdr:row>31</xdr:row>
      <xdr:rowOff>88900</xdr:rowOff>
    </xdr:to>
    <mc:AlternateContent xmlns:mc="http://schemas.openxmlformats.org/markup-compatibility/2006" xmlns:a14="http://schemas.microsoft.com/office/drawing/2010/main">
      <mc:Choice Requires="a14">
        <xdr:graphicFrame macro="">
          <xdr:nvGraphicFramePr>
            <xdr:cNvPr id="4" name="Employee Name">
              <a:extLst>
                <a:ext uri="{FF2B5EF4-FFF2-40B4-BE49-F238E27FC236}">
                  <a16:creationId xmlns:a16="http://schemas.microsoft.com/office/drawing/2014/main" id="{789478E6-2D0D-E3AD-76F8-1C93C025B973}"/>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0356850" y="241300"/>
              <a:ext cx="1828800" cy="555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381000</xdr:colOff>
      <xdr:row>26</xdr:row>
      <xdr:rowOff>158750</xdr:rowOff>
    </xdr:from>
    <xdr:to>
      <xdr:col>15</xdr:col>
      <xdr:colOff>603250</xdr:colOff>
      <xdr:row>42</xdr:row>
      <xdr:rowOff>165100</xdr:rowOff>
    </xdr:to>
    <xdr:graphicFrame macro="">
      <xdr:nvGraphicFramePr>
        <xdr:cNvPr id="6" name="Chart 5">
          <a:extLst>
            <a:ext uri="{FF2B5EF4-FFF2-40B4-BE49-F238E27FC236}">
              <a16:creationId xmlns:a16="http://schemas.microsoft.com/office/drawing/2014/main" id="{8B9B3568-D9A0-4503-99CB-AD9D842C1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0</xdr:row>
      <xdr:rowOff>88900</xdr:rowOff>
    </xdr:from>
    <xdr:to>
      <xdr:col>8</xdr:col>
      <xdr:colOff>196850</xdr:colOff>
      <xdr:row>32</xdr:row>
      <xdr:rowOff>38100</xdr:rowOff>
    </xdr:to>
    <xdr:graphicFrame macro="">
      <xdr:nvGraphicFramePr>
        <xdr:cNvPr id="3" name="Chart 2">
          <a:extLst>
            <a:ext uri="{FF2B5EF4-FFF2-40B4-BE49-F238E27FC236}">
              <a16:creationId xmlns:a16="http://schemas.microsoft.com/office/drawing/2014/main" id="{E2641E29-48DD-4C09-B867-0DFEBB994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508000</xdr:colOff>
      <xdr:row>16</xdr:row>
      <xdr:rowOff>177800</xdr:rowOff>
    </xdr:from>
    <xdr:to>
      <xdr:col>20</xdr:col>
      <xdr:colOff>603250</xdr:colOff>
      <xdr:row>31</xdr:row>
      <xdr:rowOff>158750</xdr:rowOff>
    </xdr:to>
    <xdr:graphicFrame macro="">
      <xdr:nvGraphicFramePr>
        <xdr:cNvPr id="5" name="Chart 4">
          <a:extLst>
            <a:ext uri="{FF2B5EF4-FFF2-40B4-BE49-F238E27FC236}">
              <a16:creationId xmlns:a16="http://schemas.microsoft.com/office/drawing/2014/main" id="{4515AC95-2646-4A0D-BA88-AF4EF9785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527050</xdr:colOff>
      <xdr:row>0</xdr:row>
      <xdr:rowOff>69850</xdr:rowOff>
    </xdr:from>
    <xdr:to>
      <xdr:col>15</xdr:col>
      <xdr:colOff>546100</xdr:colOff>
      <xdr:row>16</xdr:row>
      <xdr:rowOff>177800</xdr:rowOff>
    </xdr:to>
    <xdr:graphicFrame macro="">
      <xdr:nvGraphicFramePr>
        <xdr:cNvPr id="6" name="Chart 5">
          <a:extLst>
            <a:ext uri="{FF2B5EF4-FFF2-40B4-BE49-F238E27FC236}">
              <a16:creationId xmlns:a16="http://schemas.microsoft.com/office/drawing/2014/main" id="{B0B9014C-DA28-4E3F-8815-CB43E3D89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546100</xdr:colOff>
      <xdr:row>1</xdr:row>
      <xdr:rowOff>95250</xdr:rowOff>
    </xdr:from>
    <xdr:to>
      <xdr:col>20</xdr:col>
      <xdr:colOff>546100</xdr:colOff>
      <xdr:row>15</xdr:row>
      <xdr:rowOff>41275</xdr:rowOff>
    </xdr:to>
    <mc:AlternateContent xmlns:mc="http://schemas.openxmlformats.org/markup-compatibility/2006" xmlns:a14="http://schemas.microsoft.com/office/drawing/2010/main">
      <mc:Choice Requires="a14">
        <xdr:graphicFrame macro="">
          <xdr:nvGraphicFramePr>
            <xdr:cNvPr id="10" name="Item Menu">
              <a:extLst>
                <a:ext uri="{FF2B5EF4-FFF2-40B4-BE49-F238E27FC236}">
                  <a16:creationId xmlns:a16="http://schemas.microsoft.com/office/drawing/2014/main" id="{C4ECCE32-3DB8-92CF-A05C-663A0A1516DD}"/>
                </a:ext>
              </a:extLst>
            </xdr:cNvPr>
            <xdr:cNvGraphicFramePr/>
          </xdr:nvGraphicFramePr>
          <xdr:xfrm>
            <a:off x="0" y="0"/>
            <a:ext cx="0" cy="0"/>
          </xdr:xfrm>
          <a:graphic>
            <a:graphicData uri="http://schemas.microsoft.com/office/drawing/2010/slicer">
              <sle:slicer xmlns:sle="http://schemas.microsoft.com/office/drawing/2010/slicer" name="Item Menu"/>
            </a:graphicData>
          </a:graphic>
        </xdr:graphicFrame>
      </mc:Choice>
      <mc:Fallback xmlns="">
        <xdr:sp macro="" textlink="">
          <xdr:nvSpPr>
            <xdr:cNvPr id="0" name=""/>
            <xdr:cNvSpPr>
              <a:spLocks noTextEdit="1"/>
            </xdr:cNvSpPr>
          </xdr:nvSpPr>
          <xdr:spPr>
            <a:xfrm>
              <a:off x="10909300" y="279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215900</xdr:colOff>
      <xdr:row>1</xdr:row>
      <xdr:rowOff>12700</xdr:rowOff>
    </xdr:from>
    <xdr:to>
      <xdr:col>7</xdr:col>
      <xdr:colOff>520700</xdr:colOff>
      <xdr:row>19</xdr:row>
      <xdr:rowOff>127000</xdr:rowOff>
    </xdr:to>
    <xdr:graphicFrame macro="">
      <xdr:nvGraphicFramePr>
        <xdr:cNvPr id="4" name="Chart 3">
          <a:extLst>
            <a:ext uri="{FF2B5EF4-FFF2-40B4-BE49-F238E27FC236}">
              <a16:creationId xmlns:a16="http://schemas.microsoft.com/office/drawing/2014/main" id="{73A95723-93F4-4737-9C55-A1013A5B0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222250</xdr:colOff>
      <xdr:row>19</xdr:row>
      <xdr:rowOff>133350</xdr:rowOff>
    </xdr:from>
    <xdr:to>
      <xdr:col>7</xdr:col>
      <xdr:colOff>514350</xdr:colOff>
      <xdr:row>32</xdr:row>
      <xdr:rowOff>6350</xdr:rowOff>
    </xdr:to>
    <xdr:graphicFrame macro="">
      <xdr:nvGraphicFramePr>
        <xdr:cNvPr id="5" name="Chart 4">
          <a:extLst>
            <a:ext uri="{FF2B5EF4-FFF2-40B4-BE49-F238E27FC236}">
              <a16:creationId xmlns:a16="http://schemas.microsoft.com/office/drawing/2014/main" id="{D5E8AEC3-21A1-425A-9362-A00AD4B41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584200</xdr:colOff>
      <xdr:row>1</xdr:row>
      <xdr:rowOff>0</xdr:rowOff>
    </xdr:from>
    <xdr:to>
      <xdr:col>11</xdr:col>
      <xdr:colOff>279400</xdr:colOff>
      <xdr:row>15</xdr:row>
      <xdr:rowOff>165100</xdr:rowOff>
    </xdr:to>
    <xdr:graphicFrame macro="">
      <xdr:nvGraphicFramePr>
        <xdr:cNvPr id="2" name="Chart 1">
          <a:extLst>
            <a:ext uri="{FF2B5EF4-FFF2-40B4-BE49-F238E27FC236}">
              <a16:creationId xmlns:a16="http://schemas.microsoft.com/office/drawing/2014/main" id="{0159C533-43A7-87E2-9A19-E18112E9A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dan Gedam" refreshedDate="46072.502515277774" createdVersion="8" refreshedVersion="8" minRefreshableVersion="3" recordCount="302" xr:uid="{96106233-331D-496C-8D90-AAD2891FEEDE}">
  <cacheSource type="worksheet">
    <worksheetSource ref="A1:L1048576" sheet="Sales"/>
  </cacheSource>
  <cacheFields count="15">
    <cacheField name="Order_id" numFmtId="0">
      <sharedItems containsBlank="1"/>
    </cacheField>
    <cacheField name="Date" numFmtId="0">
      <sharedItems containsNonDate="0" containsDate="1" containsString="0" containsBlank="1" minDate="2024-05-01T00:00:00" maxDate="2025-05-01T00:00:00" count="221">
        <d v="2025-01-27T00:00:00"/>
        <d v="2025-01-17T00:00:00"/>
        <d v="2025-01-31T00:00:00"/>
        <d v="2025-01-13T00:00:00"/>
        <d v="2025-01-25T00:00:00"/>
        <d v="2025-01-16T00:00:00"/>
        <d v="2025-01-20T00:00:00"/>
        <d v="2025-01-21T00:00:00"/>
        <d v="2025-01-24T00:00:00"/>
        <d v="2025-01-11T00:00:00"/>
        <d v="2025-01-02T00:00:00"/>
        <d v="2025-01-23T00:00:00"/>
        <d v="2025-01-19T00:00:00"/>
        <d v="2025-01-22T00:00:00"/>
        <d v="2025-01-05T00:00:00"/>
        <d v="2025-01-30T00:00:00"/>
        <d v="2025-01-07T00:00:00"/>
        <d v="2025-01-12T00:00:00"/>
        <d v="2025-02-18T00:00:00"/>
        <d v="2025-02-11T00:00:00"/>
        <d v="2025-02-05T00:00:00"/>
        <d v="2025-02-07T00:00:00"/>
        <d v="2025-02-10T00:00:00"/>
        <d v="2025-02-19T00:00:00"/>
        <d v="2025-02-23T00:00:00"/>
        <d v="2025-02-03T00:00:00"/>
        <d v="2025-02-21T00:00:00"/>
        <d v="2025-02-06T00:00:00"/>
        <d v="2025-02-04T00:00:00"/>
        <d v="2025-02-08T00:00:00"/>
        <d v="2025-02-26T00:00:00"/>
        <d v="2025-02-16T00:00:00"/>
        <d v="2025-02-27T00:00:00"/>
        <d v="2025-02-14T00:00:00"/>
        <d v="2025-02-13T00:00:00"/>
        <d v="2025-02-09T00:00:00"/>
        <d v="2025-03-10T00:00:00"/>
        <d v="2025-03-05T00:00:00"/>
        <d v="2025-03-11T00:00:00"/>
        <d v="2025-03-20T00:00:00"/>
        <d v="2025-03-27T00:00:00"/>
        <d v="2025-03-29T00:00:00"/>
        <d v="2025-03-21T00:00:00"/>
        <d v="2025-03-23T00:00:00"/>
        <d v="2025-03-09T00:00:00"/>
        <d v="2025-03-19T00:00:00"/>
        <d v="2025-03-22T00:00:00"/>
        <d v="2025-03-26T00:00:00"/>
        <d v="2025-03-08T00:00:00"/>
        <d v="2025-03-15T00:00:00"/>
        <d v="2025-03-31T00:00:00"/>
        <d v="2025-03-12T00:00:00"/>
        <d v="2025-03-06T00:00:00"/>
        <d v="2025-03-25T00:00:00"/>
        <d v="2025-03-16T00:00:00"/>
        <d v="2025-03-07T00:00:00"/>
        <d v="2025-04-10T00:00:00"/>
        <d v="2025-04-27T00:00:00"/>
        <d v="2025-04-11T00:00:00"/>
        <d v="2025-04-22T00:00:00"/>
        <d v="2025-04-08T00:00:00"/>
        <d v="2025-04-28T00:00:00"/>
        <d v="2025-04-12T00:00:00"/>
        <d v="2025-04-13T00:00:00"/>
        <d v="2025-04-05T00:00:00"/>
        <d v="2025-04-01T00:00:00"/>
        <d v="2025-04-07T00:00:00"/>
        <d v="2025-04-15T00:00:00"/>
        <d v="2025-04-24T00:00:00"/>
        <d v="2025-04-02T00:00:00"/>
        <d v="2025-04-26T00:00:00"/>
        <d v="2025-04-14T00:00:00"/>
        <d v="2025-04-17T00:00:00"/>
        <d v="2025-04-30T00:00:00"/>
        <d v="2025-04-03T00:00:00"/>
        <d v="2024-05-22T00:00:00"/>
        <d v="2024-05-10T00:00:00"/>
        <d v="2024-05-31T00:00:00"/>
        <d v="2024-05-30T00:00:00"/>
        <d v="2024-05-19T00:00:00"/>
        <d v="2024-05-20T00:00:00"/>
        <d v="2024-05-01T00:00:00"/>
        <d v="2024-05-12T00:00:00"/>
        <d v="2024-05-25T00:00:00"/>
        <d v="2024-05-28T00:00:00"/>
        <d v="2024-05-18T00:00:00"/>
        <d v="2024-05-08T00:00:00"/>
        <d v="2024-05-16T00:00:00"/>
        <d v="2024-05-04T00:00:00"/>
        <d v="2024-05-17T00:00:00"/>
        <d v="2024-05-06T00:00:00"/>
        <d v="2024-05-21T00:00:00"/>
        <d v="2024-06-06T00:00:00"/>
        <d v="2024-06-23T00:00:00"/>
        <d v="2024-06-05T00:00:00"/>
        <d v="2024-06-16T00:00:00"/>
        <d v="2024-06-09T00:00:00"/>
        <d v="2024-06-01T00:00:00"/>
        <d v="2024-06-22T00:00:00"/>
        <d v="2024-06-13T00:00:00"/>
        <d v="2024-06-10T00:00:00"/>
        <d v="2024-06-25T00:00:00"/>
        <d v="2024-06-30T00:00:00"/>
        <d v="2024-06-26T00:00:00"/>
        <d v="2024-06-17T00:00:00"/>
        <d v="2024-06-11T00:00:00"/>
        <d v="2024-06-02T00:00:00"/>
        <d v="2024-06-28T00:00:00"/>
        <d v="2024-06-14T00:00:00"/>
        <d v="2024-06-29T00:00:00"/>
        <d v="2024-06-15T00:00:00"/>
        <d v="2024-06-08T00:00:00"/>
        <d v="2024-06-04T00:00:00"/>
        <d v="2024-06-27T00:00:00"/>
        <d v="2024-07-14T00:00:00"/>
        <d v="2024-07-03T00:00:00"/>
        <d v="2024-07-10T00:00:00"/>
        <d v="2024-07-17T00:00:00"/>
        <d v="2024-07-07T00:00:00"/>
        <d v="2024-07-20T00:00:00"/>
        <d v="2024-07-28T00:00:00"/>
        <d v="2024-07-18T00:00:00"/>
        <d v="2024-07-31T00:00:00"/>
        <d v="2024-07-09T00:00:00"/>
        <d v="2024-07-21T00:00:00"/>
        <d v="2024-07-05T00:00:00"/>
        <d v="2024-07-02T00:00:00"/>
        <d v="2024-07-29T00:00:00"/>
        <d v="2024-07-08T00:00:00"/>
        <d v="2024-07-19T00:00:00"/>
        <d v="2024-07-25T00:00:00"/>
        <d v="2024-08-01T00:00:00"/>
        <d v="2024-08-06T00:00:00"/>
        <d v="2024-08-19T00:00:00"/>
        <d v="2024-08-30T00:00:00"/>
        <d v="2024-08-07T00:00:00"/>
        <d v="2024-08-22T00:00:00"/>
        <d v="2024-08-08T00:00:00"/>
        <d v="2024-08-21T00:00:00"/>
        <d v="2024-08-15T00:00:00"/>
        <d v="2024-08-17T00:00:00"/>
        <d v="2024-08-02T00:00:00"/>
        <d v="2024-08-23T00:00:00"/>
        <d v="2024-08-29T00:00:00"/>
        <d v="2024-08-13T00:00:00"/>
        <d v="2024-08-10T00:00:00"/>
        <d v="2024-08-09T00:00:00"/>
        <d v="2024-08-05T00:00:00"/>
        <d v="2024-08-16T00:00:00"/>
        <d v="2024-08-04T00:00:00"/>
        <d v="2024-08-24T00:00:00"/>
        <d v="2024-09-02T00:00:00"/>
        <d v="2024-09-08T00:00:00"/>
        <d v="2024-09-28T00:00:00"/>
        <d v="2024-09-25T00:00:00"/>
        <d v="2024-09-14T00:00:00"/>
        <d v="2024-09-10T00:00:00"/>
        <d v="2024-09-04T00:00:00"/>
        <d v="2024-09-18T00:00:00"/>
        <d v="2024-09-15T00:00:00"/>
        <d v="2024-09-01T00:00:00"/>
        <d v="2024-09-30T00:00:00"/>
        <d v="2024-09-27T00:00:00"/>
        <d v="2024-09-19T00:00:00"/>
        <d v="2024-09-05T00:00:00"/>
        <d v="2024-09-03T00:00:00"/>
        <d v="2024-09-22T00:00:00"/>
        <d v="2024-09-16T00:00:00"/>
        <d v="2024-10-31T00:00:00"/>
        <d v="2024-10-02T00:00:00"/>
        <d v="2024-10-22T00:00:00"/>
        <d v="2024-10-26T00:00:00"/>
        <d v="2024-10-08T00:00:00"/>
        <d v="2024-10-28T00:00:00"/>
        <d v="2024-10-20T00:00:00"/>
        <d v="2024-10-24T00:00:00"/>
        <d v="2024-10-23T00:00:00"/>
        <d v="2024-10-16T00:00:00"/>
        <d v="2024-10-14T00:00:00"/>
        <d v="2024-10-06T00:00:00"/>
        <d v="2024-10-18T00:00:00"/>
        <d v="2024-10-25T00:00:00"/>
        <d v="2024-10-12T00:00:00"/>
        <d v="2024-10-13T00:00:00"/>
        <d v="2024-11-22T00:00:00"/>
        <d v="2024-11-23T00:00:00"/>
        <d v="2024-11-26T00:00:00"/>
        <d v="2024-11-19T00:00:00"/>
        <d v="2024-11-28T00:00:00"/>
        <d v="2024-11-05T00:00:00"/>
        <d v="2024-11-16T00:00:00"/>
        <d v="2024-11-09T00:00:00"/>
        <d v="2024-11-10T00:00:00"/>
        <d v="2024-11-13T00:00:00"/>
        <d v="2024-11-03T00:00:00"/>
        <d v="2024-11-14T00:00:00"/>
        <d v="2024-11-21T00:00:00"/>
        <d v="2024-11-17T00:00:00"/>
        <d v="2024-11-18T00:00:00"/>
        <d v="2024-11-02T00:00:00"/>
        <d v="2024-11-01T00:00:00"/>
        <d v="2024-11-08T00:00:00"/>
        <d v="2024-11-12T00:00:00"/>
        <d v="2024-12-28T00:00:00"/>
        <d v="2024-12-29T00:00:00"/>
        <d v="2024-12-08T00:00:00"/>
        <d v="2024-12-13T00:00:00"/>
        <d v="2024-12-05T00:00:00"/>
        <d v="2024-12-23T00:00:00"/>
        <d v="2024-12-31T00:00:00"/>
        <d v="2024-12-19T00:00:00"/>
        <d v="2024-12-11T00:00:00"/>
        <d v="2024-12-07T00:00:00"/>
        <d v="2024-12-18T00:00:00"/>
        <d v="2024-12-27T00:00:00"/>
        <d v="2024-12-03T00:00:00"/>
        <d v="2024-12-10T00:00:00"/>
        <d v="2024-12-25T00:00:00"/>
        <d v="2024-12-15T00:00:00"/>
        <d v="2024-12-26T00:00:00"/>
        <m/>
      </sharedItems>
      <fieldGroup par="14"/>
    </cacheField>
    <cacheField name="Item Menu" numFmtId="0">
      <sharedItems containsBlank="1" count="45">
        <s v="Sizzling Brownie"/>
        <s v="Masala Chai"/>
        <s v="Hot Chocolate"/>
        <s v="Paneer Tikka Sandwich"/>
        <s v="Veg Manchurian Soup"/>
        <s v="Hot Coffee"/>
        <s v="Cheese Chilli Toast"/>
        <s v="Adrak Chai"/>
        <s v="Corn Cheese Pizza"/>
        <s v="Gajar Halwa"/>
        <s v="Cheese Garlic Bread"/>
        <s v="Strawberry Cream"/>
        <s v="Veg Schezwan Maggi"/>
        <s v="Veg Momos"/>
        <s v="Paneer Chilli"/>
        <s v="Chocolate Lava Cake"/>
        <s v="Heart-Shaped Pizza"/>
        <s v="Oreo Milkshake"/>
        <s v="Butter Pav Bhaji"/>
        <s v="Cold Coffee"/>
        <s v="Fresh Lime Soda"/>
        <s v="Veg Schezwan Fried Rice"/>
        <s v="Mango Mastani"/>
        <s v="Hakka Noodles"/>
        <s v="Watermelon Juice"/>
        <s v="Vanilla Ice Cream"/>
        <s v="Veg Crispy"/>
        <s v="Mango Ice Cream"/>
        <s v="Virgin Mojito"/>
        <s v="Chocolate Shakes"/>
        <s v="Paneer Pakora"/>
        <s v="Mix Veg Pakora"/>
        <s v="Paneer Butter Masala"/>
        <s v="Sweet Corn Soup"/>
        <s v="Veg Pulao"/>
        <s v="Aloo Paratha"/>
        <s v="Cheese Maggi"/>
        <s v="Roasted Papad"/>
        <s v="Pastry (Chocolate)"/>
        <s v="Pink Sauce Pasta"/>
        <s v="Cheesecake"/>
        <s v="Veg Exotic Pizza"/>
        <s v="Cappuccino"/>
        <s v="Veg Burger"/>
        <m/>
      </sharedItems>
    </cacheField>
    <cacheField name="Item_type" numFmtId="0">
      <sharedItems containsBlank="1" count="8">
        <s v="Dessert"/>
        <s v="Beverage"/>
        <s v="Main Course"/>
        <s v="Starters"/>
        <s v="Snacks"/>
        <s v="Seasonal"/>
        <s v="Unknown"/>
        <m/>
      </sharedItems>
    </cacheField>
    <cacheField name="Item_price" numFmtId="0">
      <sharedItems containsString="0" containsBlank="1" containsNumber="1" containsInteger="1" minValue="40" maxValue="399"/>
    </cacheField>
    <cacheField name="Quantity" numFmtId="0">
      <sharedItems containsString="0" containsBlank="1" containsNumber="1" containsInteger="1" minValue="1" maxValue="8"/>
    </cacheField>
    <cacheField name="Transaction_amount" numFmtId="0">
      <sharedItems containsString="0" containsBlank="1" containsNumber="1" containsInteger="1" minValue="40" maxValue="2240"/>
    </cacheField>
    <cacheField name="Transaction_type" numFmtId="0">
      <sharedItems containsBlank="1"/>
    </cacheField>
    <cacheField name="Time_of_sale" numFmtId="0">
      <sharedItems containsNonDate="0" containsDate="1" containsString="0" containsBlank="1" minDate="1899-12-30T09:01:00" maxDate="1899-12-30T20:59:00"/>
    </cacheField>
    <cacheField name="Feedback_Rating" numFmtId="0">
      <sharedItems containsString="0" containsBlank="1" containsNumber="1" containsInteger="1" minValue="1" maxValue="5" count="6">
        <n v="3"/>
        <n v="5"/>
        <n v="4"/>
        <n v="2"/>
        <n v="1"/>
        <m/>
      </sharedItems>
    </cacheField>
    <cacheField name="Reviews" numFmtId="0">
      <sharedItems containsBlank="1"/>
    </cacheField>
    <cacheField name="Item Ranking" numFmtId="0">
      <sharedItems containsString="0" containsBlank="1" containsNumber="1" containsInteger="1" minValue="1" maxValue="20"/>
    </cacheField>
    <cacheField name="Months (Date)" numFmtId="0" databaseField="0">
      <fieldGroup base="1">
        <rangePr groupBy="months" startDate="2024-05-01T00:00:00" endDate="2025-05-01T00:00:00"/>
        <groupItems count="14">
          <s v="&lt;01-05-2024"/>
          <s v="Jan"/>
          <s v="Feb"/>
          <s v="Mar"/>
          <s v="Apr"/>
          <s v="May"/>
          <s v="Jun"/>
          <s v="Jul"/>
          <s v="Aug"/>
          <s v="Sep"/>
          <s v="Oct"/>
          <s v="Nov"/>
          <s v="Dec"/>
          <s v="&gt;01-05-2025"/>
        </groupItems>
      </fieldGroup>
    </cacheField>
    <cacheField name="Quarters (Date)" numFmtId="0" databaseField="0">
      <fieldGroup base="1">
        <rangePr groupBy="quarters" startDate="2024-05-01T00:00:00" endDate="2025-05-01T00:00:00"/>
        <groupItems count="6">
          <s v="&lt;01-05-2024"/>
          <s v="Qtr1"/>
          <s v="Qtr2"/>
          <s v="Qtr3"/>
          <s v="Qtr4"/>
          <s v="&gt;01-05-2025"/>
        </groupItems>
      </fieldGroup>
    </cacheField>
    <cacheField name="Years (Date)" numFmtId="0" databaseField="0">
      <fieldGroup base="1">
        <rangePr groupBy="years" startDate="2024-05-01T00:00:00" endDate="2025-05-01T00:00:00"/>
        <groupItems count="4">
          <s v="&lt;01-05-2024"/>
          <s v="2024"/>
          <s v="2025"/>
          <s v="&gt;01-05-2025"/>
        </groupItems>
      </fieldGroup>
    </cacheField>
  </cacheFields>
  <extLst>
    <ext xmlns:x14="http://schemas.microsoft.com/office/spreadsheetml/2009/9/main" uri="{725AE2AE-9491-48be-B2B4-4EB974FC3084}">
      <x14:pivotCacheDefinition pivotCacheId="1869159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dan Gedam" refreshedDate="46075.854203703704" createdVersion="8" refreshedVersion="8" minRefreshableVersion="3" recordCount="53" xr:uid="{A6893960-6158-4E4B-AE8B-3A5D42935056}">
  <cacheSource type="worksheet">
    <worksheetSource ref="A1:Z1048576" sheet="Employee"/>
  </cacheSource>
  <cacheFields count="26">
    <cacheField name="Employee ID" numFmtId="0">
      <sharedItems containsBlank="1" count="51">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m/>
      </sharedItems>
    </cacheField>
    <cacheField name="Employee Name" numFmtId="0">
      <sharedItems containsBlank="1" count="51">
        <s v="Rahul Patil"/>
        <s v="Anet Sharma"/>
        <s v="Suresh Kumar"/>
        <s v="Roshan Deshmukh"/>
        <s v="Vijay Pawar"/>
        <s v="Manoj Verma"/>
        <s v="Akash Joshi"/>
        <s v="Nitin Kulkarni"/>
        <s v="Prakash Jadhao"/>
        <s v="Deepak Singh"/>
        <s v="Sanjay More"/>
        <s v="Mahesh Chavan"/>
        <s v="Pooja Patil"/>
        <s v="Neha Sharma"/>
        <s v="Ritu Verma"/>
        <s v="Kunal Bhosale "/>
        <s v="Sneha Kulkarni"/>
        <s v="Aarti Deshmukh"/>
        <s v="Shubham Patil"/>
        <s v="Kavita Pawar"/>
        <s v="Anjali Singh"/>
        <s v="Ganesh Shinde"/>
        <s v="Meenal Bhosale"/>
        <s v="Vaishali Patil"/>
        <s v="Sunil Pawar"/>
        <s v="Rajesh Patil"/>
        <s v="Seema More"/>
        <s v="Nilesh Jadhav"/>
        <s v="Yogita Raj"/>
        <s v="Sheetal kale"/>
        <s v="Ashok Gaikwad"/>
        <s v="Sandeep Jadhav"/>
        <s v="Sachin More"/>
        <s v="Vinod Patil"/>
        <s v="Balaji Deshmukh"/>
        <s v="Hemant Joshi "/>
        <s v="Umesh Vakte"/>
        <s v="Kiran Jagatap"/>
        <s v="Pramila Desai"/>
        <s v="Sunita Pawar"/>
        <s v="Kalpana Jadhao"/>
        <s v="Alka Shindi"/>
        <s v="Sangeeta Joshi"/>
        <s v="Sarika Pawar"/>
        <s v="Rohit Kadam"/>
        <s v="Lata Chavan"/>
        <s v="Tejaswini Pratap"/>
        <s v="Raju Patil"/>
        <s v="Hemant Vaidya"/>
        <s v="Kartik Mahure"/>
        <m/>
      </sharedItems>
    </cacheField>
    <cacheField name="Gender" numFmtId="0">
      <sharedItems containsBlank="1"/>
    </cacheField>
    <cacheField name="DOB" numFmtId="0">
      <sharedItems containsNonDate="0" containsDate="1" containsString="0" containsBlank="1" minDate="1981-05-15T00:00:00" maxDate="2003-07-01T00:00:00"/>
    </cacheField>
    <cacheField name="Designation" numFmtId="0">
      <sharedItems containsBlank="1"/>
    </cacheField>
    <cacheField name="Department" numFmtId="0">
      <sharedItems containsBlank="1"/>
    </cacheField>
    <cacheField name="Experience" numFmtId="0">
      <sharedItems containsString="0" containsBlank="1" containsNumber="1" containsInteger="1" minValue="1" maxValue="7"/>
    </cacheField>
    <cacheField name="Experience Level" numFmtId="0">
      <sharedItems containsBlank="1"/>
    </cacheField>
    <cacheField name="Employee Type" numFmtId="0">
      <sharedItems containsBlank="1"/>
    </cacheField>
    <cacheField name="Joining Date" numFmtId="0">
      <sharedItems containsNonDate="0" containsDate="1" containsString="0" containsBlank="1" minDate="2006-02-12T00:00:00" maxDate="2019-05-31T00:00:00"/>
    </cacheField>
    <cacheField name="Shift Timing " numFmtId="0">
      <sharedItems containsBlank="1"/>
    </cacheField>
    <cacheField name="Work Location" numFmtId="0">
      <sharedItems containsBlank="1"/>
    </cacheField>
    <cacheField name="Assigned Section" numFmtId="0">
      <sharedItems containsBlank="1"/>
    </cacheField>
    <cacheField name="Reporting Management" numFmtId="0">
      <sharedItems containsBlank="1"/>
    </cacheField>
    <cacheField name="Phone Number" numFmtId="0">
      <sharedItems containsString="0" containsBlank="1" containsNumber="1" containsInteger="1" minValue="8297689544" maxValue="9916894095"/>
    </cacheField>
    <cacheField name="Address" numFmtId="0">
      <sharedItems containsBlank="1"/>
    </cacheField>
    <cacheField name="Employee Email ID" numFmtId="0">
      <sharedItems containsBlank="1"/>
    </cacheField>
    <cacheField name="Attendace" numFmtId="0">
      <sharedItems containsString="0" containsBlank="1" containsNumber="1" containsInteger="1" minValue="85" maxValue="99"/>
    </cacheField>
    <cacheField name="Leave Taken" numFmtId="0">
      <sharedItems containsString="0" containsBlank="1" containsNumber="1" containsInteger="1" minValue="1" maxValue="5"/>
    </cacheField>
    <cacheField name="Overtime Hours" numFmtId="0">
      <sharedItems containsString="0" containsBlank="1" containsNumber="1" containsInteger="1" minValue="0" maxValue="8"/>
    </cacheField>
    <cacheField name="Performance Rating " numFmtId="0">
      <sharedItems containsString="0" containsBlank="1" containsNumber="1" containsInteger="1" minValue="1" maxValue="5"/>
    </cacheField>
    <cacheField name="Salary" numFmtId="0">
      <sharedItems containsString="0" containsBlank="1" containsNumber="1" containsInteger="1" minValue="12000" maxValue="45000"/>
    </cacheField>
    <cacheField name="Bonus Eligibility" numFmtId="0">
      <sharedItems containsString="0" containsBlank="1" containsNumber="1" containsInteger="1" minValue="0" maxValue="45800"/>
    </cacheField>
    <cacheField name="Food Safety Training" numFmtId="0">
      <sharedItems containsBlank="1"/>
    </cacheField>
    <cacheField name="Medical Check Done" numFmtId="0">
      <sharedItems containsBlank="1"/>
    </cacheField>
    <cacheField name="Remarks" numFmtId="0">
      <sharedItems containsBlank="1"/>
    </cacheField>
  </cacheFields>
  <extLst>
    <ext xmlns:x14="http://schemas.microsoft.com/office/spreadsheetml/2009/9/main" uri="{725AE2AE-9491-48be-B2B4-4EB974FC3084}">
      <x14:pivotCacheDefinition pivotCacheId="135613014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dan Gedam" refreshedDate="46076.85046736111" createdVersion="8" refreshedVersion="8" minRefreshableVersion="3" recordCount="302" xr:uid="{72A16D11-D676-44CF-A1AF-05DE48A66F19}">
  <cacheSource type="worksheet">
    <worksheetSource ref="A1:Q1048576" sheet="Menu"/>
  </cacheSource>
  <cacheFields count="17">
    <cacheField name="Item ID" numFmtId="0">
      <sharedItems containsBlank="1" count="101">
        <s v="ITM-001"/>
        <s v="ITM-002"/>
        <s v="ITM-003"/>
        <s v="ITM-004"/>
        <s v="ITM-005"/>
        <s v="ITM-006"/>
        <s v="ITM-007"/>
        <s v="ITM-008"/>
        <s v="ITM-009"/>
        <s v="ITM-010"/>
        <s v="ITM-011"/>
        <s v="ITM-012"/>
        <s v="ITM-013"/>
        <s v="ITM-014"/>
        <s v="ITM-015"/>
        <s v="ITM-016"/>
        <s v="ITM-017"/>
        <s v="ITM-018"/>
        <s v="ITM-019"/>
        <s v="ITM-020"/>
        <s v="ITM-021"/>
        <s v="ITM-022"/>
        <s v="ITM-023"/>
        <s v="ITM-024"/>
        <s v="ITM-025"/>
        <s v="ITM-026"/>
        <s v="ITM-027"/>
        <s v="ITM-028"/>
        <s v="ITM-029"/>
        <s v="ITM-030"/>
        <s v="ITM-031"/>
        <s v="ITM-032"/>
        <s v="ITM-033"/>
        <s v="ITM-034"/>
        <s v="ITM-035"/>
        <s v="ITM-036"/>
        <s v="ITM-037"/>
        <s v="ITM-038"/>
        <s v="ITM-039"/>
        <s v="ITM-040"/>
        <s v="ITM-041"/>
        <s v="ITM-042"/>
        <s v="ITM-043"/>
        <s v="ITM-044"/>
        <s v="ITM-045"/>
        <s v="ITM-046"/>
        <s v="ITM-047"/>
        <s v="ITM-048"/>
        <s v="ITM-049"/>
        <s v="ITM-050"/>
        <s v="ITM-051"/>
        <s v="ITM-052"/>
        <s v="ITM-053"/>
        <s v="ITM-054"/>
        <s v="ITM-055"/>
        <s v="ITM-056"/>
        <s v="ITM-057"/>
        <s v="ITM-058"/>
        <s v="ITM-059"/>
        <s v="ITM-060"/>
        <s v="ITM-061"/>
        <s v="ITM-062"/>
        <s v="ITM-063"/>
        <s v="ITM-064"/>
        <s v="ITM-065"/>
        <s v="ITM-066"/>
        <s v="ITM-067"/>
        <s v="ITM-068"/>
        <s v="ITM-069"/>
        <s v="ITM-070"/>
        <s v="ITM-071"/>
        <s v="ITM-072"/>
        <s v="ITM-073"/>
        <s v="ITM-074"/>
        <s v="ITM-075"/>
        <s v="ITM-076"/>
        <s v="ITM-077"/>
        <s v="ITM-078"/>
        <s v="ITM-079"/>
        <s v="ITM-080"/>
        <s v="ITM-081"/>
        <s v="ITM-082"/>
        <s v="ITM-083"/>
        <s v="ITM-084"/>
        <s v="ITM-085"/>
        <s v="ITM-086"/>
        <s v="ITM-087"/>
        <s v="ITM-088"/>
        <s v="ITM-089"/>
        <s v="ITM-090"/>
        <s v="ITM-091"/>
        <s v="ITM-092"/>
        <s v="ITM-093"/>
        <s v="ITM-094"/>
        <s v="ITM-095"/>
        <s v="ITM-096"/>
        <s v="ITM-097"/>
        <s v="ITM-098"/>
        <s v="ITM-099"/>
        <s v="ITM-100"/>
        <m/>
      </sharedItems>
    </cacheField>
    <cacheField name="Item Name" numFmtId="0">
      <sharedItems containsBlank="1" count="101">
        <s v="Masala Chai"/>
        <s v="Adrak Chai"/>
        <s v="Elaichi Chai"/>
        <s v="Hot Coffee"/>
        <s v="Cappuccino"/>
        <s v="Hot Chocolate"/>
        <s v="Turmeric Latte"/>
        <s v="Black Coffee"/>
        <s v="Green Tea"/>
        <s v="Lemon Tea"/>
        <s v="Cold Coffee"/>
        <s v="Oreo Milkshake"/>
        <s v="Chocolate Shake"/>
        <s v="KitKat Shake"/>
        <s v="Strawberry Shake"/>
        <s v="Mango Mastani"/>
        <s v="Virgin Mojito"/>
        <s v="Blue Lagoon"/>
        <s v="Fresh Lime Soda"/>
        <s v="Watermelon Juice"/>
        <s v="Pineapple Juice"/>
        <s v="Mango Juice"/>
        <s v="Cold Drink (Coke)"/>
        <s v="Cold Drink (Sprite)"/>
        <s v="Buttermilk (Chaas)"/>
        <s v="Paneer Butter Masala"/>
        <s v="Veg Kolhapuri"/>
        <s v="Dal Tadka"/>
        <s v="Jeera Rice"/>
        <s v="Veg Biryani"/>
        <s v="Paneer Tikka Masala"/>
        <s v="Butter Pav Bhaji"/>
        <s v="Chole Bhature"/>
        <s v="Veg Pulao"/>
        <s v="Tandoori Roti"/>
        <s v="Butter Kulcha"/>
        <s v="Misal Pav"/>
        <s v="Aloo Paratha"/>
        <s v="Paneer Bhurji"/>
        <s v="Dal Makhani"/>
        <s v="Corn Cheese Pizza"/>
        <s v="Margherita Pizza"/>
        <s v="Veg Exotic Pizza"/>
        <s v="Farmhouse Pizza"/>
        <s v="Paneer Tikka Pizza"/>
        <s v="Heart-Shaped Pizza"/>
        <s v="Veg Alfredo Pasta"/>
        <s v="Pink Sauce Pasta"/>
        <s v="Arrabbiata Pasta"/>
        <s v="Veg Burger"/>
        <s v="Cheese Burger"/>
        <s v="Paneer King Burger"/>
        <s v="Veg Club Sandwich"/>
        <s v="Paneer Tikka Sandwich"/>
        <s v="Bombay Masala Sandwich"/>
        <s v="Veg Schezwan Fried Rice"/>
        <s v="Hakka Noodles"/>
        <s v="Veg Manchurian Gravy"/>
        <s v="Paneer Chilli"/>
        <s v="Veg Crispy"/>
        <s v="Veg Manchurian Dry"/>
        <s v="Honey Chilli Potato"/>
        <s v="Spring Rolls"/>
        <s v="Veg Fried Rice"/>
        <s v="Triple Schezwan Rice"/>
        <s v="Mushroom Chilli"/>
        <s v="Gobi Manchurian"/>
        <s v="Veg Momos"/>
        <s v="Fried Momos"/>
        <s v="Schezwan Momos"/>
        <s v="Veg Schezwan Maggi"/>
        <s v="Cheese Maggi"/>
        <s v="Plain Maggi"/>
        <s v="Cheese Garlic Bread"/>
        <s v="Cheese Chilli Toast"/>
        <s v="Masala French Fries"/>
        <s v="Peri Peri Fries"/>
        <s v="Paneer Pakora"/>
        <s v="Mix Veg Pakora"/>
        <s v="Aloo Tikki"/>
        <s v="Hara Bhara Kabab"/>
        <s v="Vada Pav"/>
        <s v="Cheese Vada Pav"/>
        <s v="Corn Cheese Balls"/>
        <s v="Veg Cutlet"/>
        <s v="Bread Butter"/>
        <s v="Sizzling Brownie"/>
        <s v="Chocolate Lava Cake"/>
        <s v="Vanilla Ice Cream"/>
        <s v="Mango Ice Cream"/>
        <s v="Chocolate Ice Cream"/>
        <s v="Gulab Jamun"/>
        <s v="Gajar Halwa"/>
        <s v="Strawberry Cream"/>
        <s v="Rasgulla"/>
        <s v="Kulfi"/>
        <s v="Fruit Salad"/>
        <s v="Brownie with Ice Cream"/>
        <s v="Pastry (Chocolate)"/>
        <s v="Cheesecake"/>
        <m/>
      </sharedItems>
    </cacheField>
    <cacheField name="Category" numFmtId="0">
      <sharedItems containsBlank="1" count="7">
        <s v="Beverages"/>
        <s v="Indian Main Course"/>
        <s v="Global Main Course"/>
        <s v="Chinese"/>
        <s v="Snacks"/>
        <s v="Dessert"/>
        <m/>
      </sharedItems>
    </cacheField>
    <cacheField name="Price" numFmtId="0">
      <sharedItems containsString="0" containsBlank="1" containsNumber="1" minValue="10" maxValue="199.5"/>
    </cacheField>
    <cacheField name="Selling price" numFmtId="0">
      <sharedItems containsString="0" containsBlank="1" containsNumber="1" containsInteger="1" minValue="40" maxValue="399"/>
    </cacheField>
    <cacheField name="Discount Eligible " numFmtId="0">
      <sharedItems containsBlank="1" count="3">
        <s v="No"/>
        <s v="Yes"/>
        <m/>
      </sharedItems>
    </cacheField>
    <cacheField name="Portion Size" numFmtId="0">
      <sharedItems containsBlank="1"/>
    </cacheField>
    <cacheField name="Preparation Time" numFmtId="0">
      <sharedItems containsBlank="1"/>
    </cacheField>
    <cacheField name="Spice Level" numFmtId="0">
      <sharedItems containsBlank="1"/>
    </cacheField>
    <cacheField name="Calories" numFmtId="0">
      <sharedItems containsBlank="1" count="15">
        <s v="60-90 kcal"/>
        <s v="100-150 kcal"/>
        <s v="200-400 kcal"/>
        <s v="300-450 kcal"/>
        <s v="120-180 kcal"/>
        <s v="350-500 kcal"/>
        <s v="250-350 kcal"/>
        <s v="600-800 kcal"/>
        <s v="700-900 kcal"/>
        <s v="500-700 kcal"/>
        <s v="400-600 kcal"/>
        <s v="300-400 kcal"/>
        <s v="400-550 kcal"/>
        <s v="200-300 kcal"/>
        <m/>
      </sharedItems>
    </cacheField>
    <cacheField name="Popular Dish Rank" numFmtId="0">
      <sharedItems containsNonDate="0" containsString="0" containsBlank="1"/>
    </cacheField>
    <cacheField name="Season Types" numFmtId="0">
      <sharedItems containsBlank="1"/>
    </cacheField>
    <cacheField name="Allergy Warning" numFmtId="0">
      <sharedItems containsBlank="1"/>
    </cacheField>
    <cacheField name="Storage Requirement" numFmtId="0">
      <sharedItems containsBlank="1"/>
    </cacheField>
    <cacheField name="q" numFmtId="2">
      <sharedItems containsString="0" containsBlank="1" containsNumber="1" minValue="0.5" maxValue="0.75"/>
    </cacheField>
    <cacheField name="Profit Margin %" numFmtId="0">
      <sharedItems containsString="0" containsBlank="1" containsNumber="1" minValue="50" maxValue="75"/>
    </cacheField>
    <cacheField name="Item Ranking" numFmtId="0">
      <sharedItems containsString="0" containsBlank="1" containsNumber="1" containsInteger="1" minValue="1" maxValue="31" count="17">
        <n v="11"/>
        <n v="9"/>
        <n v="14"/>
        <n v="3"/>
        <n v="17"/>
        <n v="27"/>
        <n v="6"/>
        <n v="7"/>
        <n v="31"/>
        <n v="4"/>
        <n v="10"/>
        <n v="15"/>
        <n v="16"/>
        <n v="12"/>
        <n v="2"/>
        <n v="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s v="ORD-001"/>
    <x v="0"/>
    <x v="0"/>
    <x v="0"/>
    <n v="220"/>
    <n v="3"/>
    <n v="660"/>
    <s v="UPI"/>
    <d v="1899-12-30T12:04:00"/>
    <x v="0"/>
    <s v="Decent meal."/>
    <n v="18"/>
  </r>
  <r>
    <s v="ORD-002"/>
    <x v="1"/>
    <x v="1"/>
    <x v="1"/>
    <n v="40"/>
    <n v="2"/>
    <n v="80"/>
    <s v="CARD"/>
    <d v="1899-12-30T19:59:00"/>
    <x v="1"/>
    <s v="Best in town!"/>
    <n v="13"/>
  </r>
  <r>
    <s v="ORD-003"/>
    <x v="2"/>
    <x v="2"/>
    <x v="1"/>
    <n v="80"/>
    <n v="4"/>
    <n v="320"/>
    <s v="CARD"/>
    <d v="1899-12-30T14:05:00"/>
    <x v="2"/>
    <s v="Will order again."/>
    <n v="11"/>
  </r>
  <r>
    <s v="ORD-004"/>
    <x v="3"/>
    <x v="2"/>
    <x v="1"/>
    <n v="80"/>
    <n v="5"/>
    <n v="400"/>
    <s v="CARD"/>
    <d v="1899-12-30T13:22:00"/>
    <x v="0"/>
    <s v="Decent meal."/>
    <n v="11"/>
  </r>
  <r>
    <s v="ORD-005"/>
    <x v="4"/>
    <x v="3"/>
    <x v="2"/>
    <n v="240"/>
    <n v="4"/>
    <n v="960"/>
    <s v="STORE CREDIT"/>
    <d v="1899-12-30T15:03:00"/>
    <x v="0"/>
    <s v="Nothing special, but fine."/>
    <n v="5"/>
  </r>
  <r>
    <s v="ORD-006"/>
    <x v="5"/>
    <x v="4"/>
    <x v="3"/>
    <n v="70"/>
    <n v="2"/>
    <n v="140"/>
    <s v="CARD"/>
    <d v="1899-12-30T17:17:00"/>
    <x v="0"/>
    <s v="It was okay."/>
    <n v="16"/>
  </r>
  <r>
    <s v="ORD-007"/>
    <x v="3"/>
    <x v="5"/>
    <x v="1"/>
    <n v="80"/>
    <n v="1"/>
    <n v="80"/>
    <s v="CARD"/>
    <d v="1899-12-30T20:39:00"/>
    <x v="0"/>
    <s v="Decent meal."/>
    <n v="9"/>
  </r>
  <r>
    <s v="ORD-008"/>
    <x v="6"/>
    <x v="6"/>
    <x v="4"/>
    <n v="80"/>
    <n v="2"/>
    <n v="160"/>
    <s v="UPI"/>
    <d v="1899-12-30T13:26:00"/>
    <x v="1"/>
    <s v="Highly recommended!"/>
    <n v="2"/>
  </r>
  <r>
    <s v="ORD-009"/>
    <x v="7"/>
    <x v="4"/>
    <x v="3"/>
    <n v="70"/>
    <n v="5"/>
    <n v="350"/>
    <s v="CARD"/>
    <d v="1899-12-30T19:11:00"/>
    <x v="0"/>
    <s v="It was okay."/>
    <n v="16"/>
  </r>
  <r>
    <s v="ORD-010"/>
    <x v="8"/>
    <x v="5"/>
    <x v="1"/>
    <n v="80"/>
    <n v="2"/>
    <n v="160"/>
    <s v="UPI"/>
    <d v="1899-12-30T19:46:00"/>
    <x v="3"/>
    <s v="Below expectations."/>
    <n v="9"/>
  </r>
  <r>
    <s v="ORD-011"/>
    <x v="9"/>
    <x v="7"/>
    <x v="1"/>
    <n v="40"/>
    <n v="3"/>
    <n v="120"/>
    <s v="STORE CREDIT"/>
    <d v="1899-12-30T17:06:00"/>
    <x v="2"/>
    <s v="Good taste!"/>
    <n v="10"/>
  </r>
  <r>
    <s v="ORD-012"/>
    <x v="10"/>
    <x v="8"/>
    <x v="2"/>
    <n v="280"/>
    <n v="5"/>
    <n v="1400"/>
    <s v="CASH"/>
    <d v="1899-12-30T15:39:00"/>
    <x v="0"/>
    <s v="Nothing special, but fine."/>
    <n v="15"/>
  </r>
  <r>
    <s v="ORD-013"/>
    <x v="9"/>
    <x v="9"/>
    <x v="0"/>
    <n v="120"/>
    <n v="2"/>
    <n v="240"/>
    <s v="UPI"/>
    <d v="1899-12-30T16:36:00"/>
    <x v="1"/>
    <s v="Best in town!"/>
    <n v="9"/>
  </r>
  <r>
    <s v="ORD-014"/>
    <x v="7"/>
    <x v="5"/>
    <x v="1"/>
    <n v="80"/>
    <n v="3"/>
    <n v="240"/>
    <s v="CARD"/>
    <d v="1899-12-30T14:19:00"/>
    <x v="0"/>
    <s v="It was okay."/>
    <n v="9"/>
  </r>
  <r>
    <s v="ORD-015"/>
    <x v="11"/>
    <x v="10"/>
    <x v="4"/>
    <n v="180"/>
    <n v="3"/>
    <n v="540"/>
    <s v="CARD"/>
    <d v="1899-12-30T20:15:00"/>
    <x v="2"/>
    <s v="Really enjoyed it."/>
    <n v="16"/>
  </r>
  <r>
    <s v="ORD-016"/>
    <x v="12"/>
    <x v="9"/>
    <x v="0"/>
    <n v="120"/>
    <n v="4"/>
    <n v="480"/>
    <s v="UPI"/>
    <d v="1899-12-30T11:05:00"/>
    <x v="0"/>
    <s v="Nothing special, but fine."/>
    <n v="9"/>
  </r>
  <r>
    <s v="ORD-017"/>
    <x v="13"/>
    <x v="11"/>
    <x v="5"/>
    <n v="190"/>
    <n v="2"/>
    <n v="380"/>
    <s v="CARD"/>
    <d v="1899-12-30T09:57:00"/>
    <x v="2"/>
    <s v="Really enjoyed it."/>
    <n v="4"/>
  </r>
  <r>
    <s v="ORD-018"/>
    <x v="14"/>
    <x v="3"/>
    <x v="2"/>
    <n v="240"/>
    <n v="4"/>
    <n v="960"/>
    <s v="CARD"/>
    <d v="1899-12-30T14:16:00"/>
    <x v="0"/>
    <s v="Decent meal."/>
    <n v="5"/>
  </r>
  <r>
    <s v="ORD-019"/>
    <x v="15"/>
    <x v="10"/>
    <x v="4"/>
    <n v="180"/>
    <n v="1"/>
    <n v="180"/>
    <s v="CASH"/>
    <d v="1899-12-30T18:42:00"/>
    <x v="0"/>
    <s v="It was okay."/>
    <n v="16"/>
  </r>
  <r>
    <s v="ORD-020"/>
    <x v="0"/>
    <x v="12"/>
    <x v="4"/>
    <n v="110"/>
    <n v="2"/>
    <n v="220"/>
    <s v="CASH"/>
    <d v="1899-12-30T17:30:00"/>
    <x v="1"/>
    <s v="Best in town!"/>
    <n v="3"/>
  </r>
  <r>
    <s v="ORD-021"/>
    <x v="16"/>
    <x v="6"/>
    <x v="4"/>
    <n v="80"/>
    <n v="2"/>
    <n v="160"/>
    <s v="CASH"/>
    <d v="1899-12-30T11:29:00"/>
    <x v="1"/>
    <s v="Best in town!"/>
    <n v="2"/>
  </r>
  <r>
    <s v="ORD-022"/>
    <x v="4"/>
    <x v="9"/>
    <x v="0"/>
    <n v="120"/>
    <n v="4"/>
    <n v="480"/>
    <s v="CASH"/>
    <d v="1899-12-30T16:05:00"/>
    <x v="0"/>
    <s v="Decent meal."/>
    <n v="9"/>
  </r>
  <r>
    <s v="ORD-023"/>
    <x v="12"/>
    <x v="7"/>
    <x v="1"/>
    <n v="40"/>
    <n v="5"/>
    <n v="200"/>
    <s v="UPI"/>
    <d v="1899-12-30T15:10:00"/>
    <x v="0"/>
    <s v="Nothing special, but fine."/>
    <n v="10"/>
  </r>
  <r>
    <s v="ORD-024"/>
    <x v="17"/>
    <x v="3"/>
    <x v="2"/>
    <n v="240"/>
    <n v="4"/>
    <n v="960"/>
    <s v="CARD"/>
    <d v="1899-12-30T17:13:00"/>
    <x v="1"/>
    <s v="Highly recommended!"/>
    <n v="5"/>
  </r>
  <r>
    <s v="ORD-025"/>
    <x v="1"/>
    <x v="8"/>
    <x v="2"/>
    <n v="280"/>
    <n v="5"/>
    <n v="1400"/>
    <s v="CASH"/>
    <d v="1899-12-30T16:04:00"/>
    <x v="2"/>
    <s v="Will order again."/>
    <n v="15"/>
  </r>
  <r>
    <s v="ORD-026"/>
    <x v="18"/>
    <x v="8"/>
    <x v="2"/>
    <n v="280"/>
    <n v="2"/>
    <n v="560"/>
    <s v="CASH"/>
    <d v="1899-12-30T12:20:00"/>
    <x v="2"/>
    <s v="Will order again."/>
    <n v="15"/>
  </r>
  <r>
    <s v="ORD-027"/>
    <x v="19"/>
    <x v="9"/>
    <x v="0"/>
    <n v="120"/>
    <n v="3"/>
    <n v="360"/>
    <s v="CARD"/>
    <d v="1899-12-30T16:29:00"/>
    <x v="2"/>
    <s v="Good taste!"/>
    <n v="9"/>
  </r>
  <r>
    <s v="ORD-028"/>
    <x v="20"/>
    <x v="13"/>
    <x v="4"/>
    <n v="120"/>
    <n v="3"/>
    <n v="360"/>
    <s v="UPI"/>
    <d v="1899-12-30T10:51:00"/>
    <x v="1"/>
    <s v="Absolutely delicious!"/>
    <n v="19"/>
  </r>
  <r>
    <s v="ORD-029"/>
    <x v="21"/>
    <x v="13"/>
    <x v="4"/>
    <n v="120"/>
    <n v="3"/>
    <n v="360"/>
    <s v="CASH"/>
    <d v="1899-12-30T15:46:00"/>
    <x v="3"/>
    <s v="Average at best."/>
    <n v="19"/>
  </r>
  <r>
    <s v="ORD-030"/>
    <x v="22"/>
    <x v="14"/>
    <x v="3"/>
    <n v="210"/>
    <n v="3"/>
    <n v="630"/>
    <s v="UPI"/>
    <d v="1899-12-30T20:48:00"/>
    <x v="0"/>
    <s v="Decent meal."/>
    <n v="18"/>
  </r>
  <r>
    <s v="ORD-031"/>
    <x v="23"/>
    <x v="1"/>
    <x v="1"/>
    <n v="40"/>
    <n v="2"/>
    <n v="80"/>
    <s v="CARD"/>
    <d v="1899-12-30T19:32:00"/>
    <x v="2"/>
    <s v="Will order again."/>
    <n v="13"/>
  </r>
  <r>
    <s v="ORD-032"/>
    <x v="24"/>
    <x v="12"/>
    <x v="4"/>
    <n v="110"/>
    <n v="3"/>
    <n v="330"/>
    <s v="CASH"/>
    <d v="1899-12-30T13:04:00"/>
    <x v="2"/>
    <s v="Will order again."/>
    <n v="3"/>
  </r>
  <r>
    <s v="ORD-033"/>
    <x v="19"/>
    <x v="12"/>
    <x v="4"/>
    <n v="110"/>
    <n v="3"/>
    <n v="330"/>
    <s v="CASH"/>
    <d v="1899-12-30T12:36:00"/>
    <x v="0"/>
    <s v="Decent meal."/>
    <n v="3"/>
  </r>
  <r>
    <s v="ORD-034"/>
    <x v="25"/>
    <x v="15"/>
    <x v="0"/>
    <n v="180"/>
    <n v="3"/>
    <n v="540"/>
    <s v="CARD"/>
    <d v="1899-12-30T14:33:00"/>
    <x v="1"/>
    <s v="Absolutely delicious!"/>
    <n v="3"/>
  </r>
  <r>
    <s v="ORD-035"/>
    <x v="26"/>
    <x v="1"/>
    <x v="1"/>
    <n v="40"/>
    <n v="5"/>
    <n v="200"/>
    <s v="CASH"/>
    <d v="1899-12-30T20:32:00"/>
    <x v="3"/>
    <s v="Average at best."/>
    <n v="13"/>
  </r>
  <r>
    <s v="ORD-036"/>
    <x v="27"/>
    <x v="10"/>
    <x v="4"/>
    <n v="180"/>
    <n v="2"/>
    <n v="360"/>
    <s v="CARD"/>
    <d v="1899-12-30T14:03:00"/>
    <x v="2"/>
    <s v="Will order again."/>
    <n v="16"/>
  </r>
  <r>
    <s v="ORD-037"/>
    <x v="28"/>
    <x v="16"/>
    <x v="2"/>
    <n v="399"/>
    <n v="2"/>
    <n v="798"/>
    <s v="CASH"/>
    <d v="1899-12-30T18:16:00"/>
    <x v="2"/>
    <s v="Will order again."/>
    <n v="4"/>
  </r>
  <r>
    <s v="ORD-038"/>
    <x v="29"/>
    <x v="1"/>
    <x v="1"/>
    <n v="40"/>
    <n v="4"/>
    <n v="160"/>
    <s v="UPI"/>
    <d v="1899-12-30T14:58:00"/>
    <x v="2"/>
    <s v="Really enjoyed it."/>
    <n v="13"/>
  </r>
  <r>
    <s v="ORD-039"/>
    <x v="21"/>
    <x v="11"/>
    <x v="5"/>
    <n v="190"/>
    <n v="2"/>
    <n v="380"/>
    <s v="CARD"/>
    <d v="1899-12-30T13:28:00"/>
    <x v="0"/>
    <s v="Decent meal."/>
    <n v="4"/>
  </r>
  <r>
    <s v="ORD-040"/>
    <x v="23"/>
    <x v="17"/>
    <x v="1"/>
    <n v="170"/>
    <n v="3"/>
    <n v="510"/>
    <s v="CASH"/>
    <d v="1899-12-30T14:20:00"/>
    <x v="3"/>
    <s v="Average at best."/>
    <n v="4"/>
  </r>
  <r>
    <s v="ORD-041"/>
    <x v="30"/>
    <x v="16"/>
    <x v="2"/>
    <n v="399"/>
    <n v="2"/>
    <n v="798"/>
    <s v="CARD"/>
    <d v="1899-12-30T11:14:00"/>
    <x v="1"/>
    <s v="Best in town!"/>
    <n v="4"/>
  </r>
  <r>
    <s v="ORD-042"/>
    <x v="24"/>
    <x v="17"/>
    <x v="1"/>
    <n v="170"/>
    <n v="5"/>
    <n v="850"/>
    <s v="UPI"/>
    <d v="1899-12-30T11:55:00"/>
    <x v="3"/>
    <s v="Could be much better."/>
    <n v="4"/>
  </r>
  <r>
    <s v="ORD-043"/>
    <x v="31"/>
    <x v="5"/>
    <x v="1"/>
    <n v="80"/>
    <n v="4"/>
    <n v="320"/>
    <s v="CARD"/>
    <d v="1899-12-30T19:12:00"/>
    <x v="1"/>
    <s v="Best in town!"/>
    <n v="9"/>
  </r>
  <r>
    <s v="ORD-044"/>
    <x v="32"/>
    <x v="13"/>
    <x v="4"/>
    <n v="120"/>
    <n v="5"/>
    <n v="600"/>
    <s v="CARD"/>
    <d v="1899-12-30T16:12:00"/>
    <x v="2"/>
    <s v="Good taste!"/>
    <n v="19"/>
  </r>
  <r>
    <s v="ORD-045"/>
    <x v="33"/>
    <x v="16"/>
    <x v="2"/>
    <n v="399"/>
    <n v="5"/>
    <n v="1995"/>
    <s v="CARD"/>
    <d v="1899-12-30T18:02:00"/>
    <x v="2"/>
    <s v="Will order again."/>
    <n v="4"/>
  </r>
  <r>
    <s v="ORD-046"/>
    <x v="31"/>
    <x v="11"/>
    <x v="5"/>
    <n v="190"/>
    <n v="5"/>
    <n v="950"/>
    <s v="CARD"/>
    <d v="1899-12-30T13:17:00"/>
    <x v="0"/>
    <s v="It was okay."/>
    <n v="4"/>
  </r>
  <r>
    <s v="ORD-047"/>
    <x v="34"/>
    <x v="0"/>
    <x v="0"/>
    <n v="220"/>
    <n v="3"/>
    <n v="660"/>
    <s v="CASH"/>
    <d v="1899-12-30T15:35:00"/>
    <x v="1"/>
    <s v="Highly recommended!"/>
    <n v="18"/>
  </r>
  <r>
    <s v="ORD-048"/>
    <x v="24"/>
    <x v="15"/>
    <x v="0"/>
    <n v="180"/>
    <n v="5"/>
    <n v="900"/>
    <s v="CARD"/>
    <d v="1899-12-30T17:24:00"/>
    <x v="2"/>
    <s v="Really enjoyed it."/>
    <n v="3"/>
  </r>
  <r>
    <s v="ORD-049"/>
    <x v="35"/>
    <x v="13"/>
    <x v="4"/>
    <n v="120"/>
    <n v="4"/>
    <n v="480"/>
    <s v="UPI"/>
    <d v="1899-12-30T19:32:00"/>
    <x v="2"/>
    <s v="Good taste!"/>
    <n v="19"/>
  </r>
  <r>
    <s v="ORD-050"/>
    <x v="24"/>
    <x v="16"/>
    <x v="2"/>
    <n v="399"/>
    <n v="1"/>
    <n v="399"/>
    <s v="UPI"/>
    <d v="1899-12-30T11:59:00"/>
    <x v="1"/>
    <s v="Highly recommended!"/>
    <n v="4"/>
  </r>
  <r>
    <s v="ORD-051"/>
    <x v="36"/>
    <x v="0"/>
    <x v="0"/>
    <n v="220"/>
    <n v="5"/>
    <n v="1100"/>
    <s v="UPI"/>
    <d v="1899-12-30T18:37:00"/>
    <x v="2"/>
    <s v="Will order again."/>
    <n v="18"/>
  </r>
  <r>
    <s v="ORD-052"/>
    <x v="37"/>
    <x v="18"/>
    <x v="2"/>
    <n v="160"/>
    <n v="5"/>
    <n v="800"/>
    <s v="CASH"/>
    <d v="1899-12-30T10:00:00"/>
    <x v="0"/>
    <s v="Nothing special, but fine."/>
    <n v="20"/>
  </r>
  <r>
    <s v="ORD-053"/>
    <x v="38"/>
    <x v="3"/>
    <x v="2"/>
    <n v="240"/>
    <n v="4"/>
    <n v="960"/>
    <s v="UPI"/>
    <d v="1899-12-30T17:17:00"/>
    <x v="2"/>
    <s v="Will order again."/>
    <n v="5"/>
  </r>
  <r>
    <s v="ORD-054"/>
    <x v="39"/>
    <x v="14"/>
    <x v="3"/>
    <n v="210"/>
    <n v="1"/>
    <n v="210"/>
    <s v="UPI"/>
    <d v="1899-12-30T16:02:00"/>
    <x v="1"/>
    <s v="Best in town!"/>
    <n v="18"/>
  </r>
  <r>
    <s v="ORD-055"/>
    <x v="40"/>
    <x v="17"/>
    <x v="1"/>
    <n v="170"/>
    <n v="2"/>
    <n v="340"/>
    <s v="CARD"/>
    <d v="1899-12-30T18:28:00"/>
    <x v="2"/>
    <s v="Good taste!"/>
    <n v="4"/>
  </r>
  <r>
    <s v="ORD-056"/>
    <x v="41"/>
    <x v="17"/>
    <x v="1"/>
    <n v="170"/>
    <n v="2"/>
    <n v="340"/>
    <s v="CASH"/>
    <d v="1899-12-30T12:47:00"/>
    <x v="0"/>
    <s v="It was okay."/>
    <n v="4"/>
  </r>
  <r>
    <s v="ORD-057"/>
    <x v="42"/>
    <x v="19"/>
    <x v="1"/>
    <n v="140"/>
    <n v="2"/>
    <n v="280"/>
    <s v="UPI"/>
    <d v="1899-12-30T12:43:00"/>
    <x v="2"/>
    <s v="Will order again."/>
    <n v="9"/>
  </r>
  <r>
    <s v="ORD-058"/>
    <x v="43"/>
    <x v="11"/>
    <x v="5"/>
    <n v="190"/>
    <n v="2"/>
    <n v="380"/>
    <s v="UPI"/>
    <d v="1899-12-30T18:03:00"/>
    <x v="3"/>
    <s v="Average at best."/>
    <n v="4"/>
  </r>
  <r>
    <s v="ORD-059"/>
    <x v="44"/>
    <x v="20"/>
    <x v="1"/>
    <n v="80"/>
    <n v="3"/>
    <n v="240"/>
    <s v="UPI"/>
    <d v="1899-12-30T18:30:00"/>
    <x v="1"/>
    <s v="Best in town!"/>
    <n v="9"/>
  </r>
  <r>
    <s v="ORD-060"/>
    <x v="45"/>
    <x v="21"/>
    <x v="2"/>
    <n v="160"/>
    <n v="3"/>
    <n v="480"/>
    <s v="UPI"/>
    <d v="1899-12-30T16:23:00"/>
    <x v="1"/>
    <s v="Highly recommended!"/>
    <n v="10"/>
  </r>
  <r>
    <s v="ORD-061"/>
    <x v="46"/>
    <x v="18"/>
    <x v="2"/>
    <n v="160"/>
    <n v="4"/>
    <n v="640"/>
    <s v="UPI"/>
    <d v="1899-12-30T18:28:00"/>
    <x v="2"/>
    <s v="Good taste!"/>
    <n v="20"/>
  </r>
  <r>
    <s v="ORD-062"/>
    <x v="42"/>
    <x v="10"/>
    <x v="4"/>
    <n v="180"/>
    <n v="1"/>
    <n v="180"/>
    <s v="CASH"/>
    <d v="1899-12-30T17:41:00"/>
    <x v="1"/>
    <s v="Absolutely delicious!"/>
    <n v="16"/>
  </r>
  <r>
    <s v="ORD-063"/>
    <x v="47"/>
    <x v="22"/>
    <x v="5"/>
    <n v="210"/>
    <n v="2"/>
    <n v="420"/>
    <s v="UPI"/>
    <d v="1899-12-30T19:40:00"/>
    <x v="1"/>
    <s v="Absolutely delicious!"/>
    <n v="5"/>
  </r>
  <r>
    <s v="ORD-064"/>
    <x v="48"/>
    <x v="14"/>
    <x v="3"/>
    <n v="210"/>
    <n v="4"/>
    <n v="840"/>
    <s v="UPI"/>
    <d v="1899-12-30T10:54:00"/>
    <x v="1"/>
    <s v="Best in town!"/>
    <n v="18"/>
  </r>
  <r>
    <s v="ORD-065"/>
    <x v="49"/>
    <x v="0"/>
    <x v="0"/>
    <n v="220"/>
    <n v="5"/>
    <n v="1100"/>
    <s v="UPI"/>
    <d v="1899-12-30T14:33:00"/>
    <x v="1"/>
    <s v="Absolutely delicious!"/>
    <n v="18"/>
  </r>
  <r>
    <s v="ORD-066"/>
    <x v="50"/>
    <x v="3"/>
    <x v="2"/>
    <n v="240"/>
    <n v="2"/>
    <n v="480"/>
    <s v="UPI"/>
    <d v="1899-12-30T13:09:00"/>
    <x v="0"/>
    <s v="Decent meal."/>
    <n v="5"/>
  </r>
  <r>
    <s v="ORD-067"/>
    <x v="51"/>
    <x v="8"/>
    <x v="2"/>
    <n v="280"/>
    <n v="3"/>
    <n v="840"/>
    <s v="CASH"/>
    <d v="1899-12-30T10:03:00"/>
    <x v="1"/>
    <s v="Best in town!"/>
    <n v="15"/>
  </r>
  <r>
    <s v="ORD-068"/>
    <x v="52"/>
    <x v="18"/>
    <x v="2"/>
    <n v="160"/>
    <n v="3"/>
    <n v="480"/>
    <s v="CARD"/>
    <d v="1899-12-30T17:08:00"/>
    <x v="0"/>
    <s v="It was okay."/>
    <n v="20"/>
  </r>
  <r>
    <s v="ORD-069"/>
    <x v="53"/>
    <x v="19"/>
    <x v="1"/>
    <n v="140"/>
    <n v="4"/>
    <n v="560"/>
    <s v="CASH"/>
    <d v="1899-12-30T11:45:00"/>
    <x v="2"/>
    <s v="Will order again."/>
    <n v="9"/>
  </r>
  <r>
    <s v="ORD-070"/>
    <x v="54"/>
    <x v="18"/>
    <x v="2"/>
    <n v="160"/>
    <n v="3"/>
    <n v="480"/>
    <s v="CARD"/>
    <d v="1899-12-30T11:01:00"/>
    <x v="1"/>
    <s v="Best in town!"/>
    <n v="20"/>
  </r>
  <r>
    <s v="ORD-071"/>
    <x v="55"/>
    <x v="23"/>
    <x v="2"/>
    <n v="150"/>
    <n v="4"/>
    <n v="600"/>
    <s v="UPI"/>
    <d v="1899-12-30T11:06:00"/>
    <x v="0"/>
    <s v="Decent meal."/>
    <n v="11"/>
  </r>
  <r>
    <s v="ORD-072"/>
    <x v="38"/>
    <x v="14"/>
    <x v="3"/>
    <n v="210"/>
    <n v="3"/>
    <n v="630"/>
    <s v="CARD"/>
    <d v="1899-12-30T17:30:00"/>
    <x v="1"/>
    <s v="Best in town!"/>
    <n v="18"/>
  </r>
  <r>
    <s v="ORD-073"/>
    <x v="44"/>
    <x v="8"/>
    <x v="2"/>
    <n v="280"/>
    <n v="2"/>
    <n v="560"/>
    <s v="CASH"/>
    <d v="1899-12-30T12:33:00"/>
    <x v="1"/>
    <s v="Best in town!"/>
    <n v="15"/>
  </r>
  <r>
    <s v="ORD-074"/>
    <x v="48"/>
    <x v="18"/>
    <x v="2"/>
    <n v="160"/>
    <n v="5"/>
    <n v="800"/>
    <s v="CARD"/>
    <d v="1899-12-30T15:09:00"/>
    <x v="0"/>
    <s v="Decent meal."/>
    <n v="20"/>
  </r>
  <r>
    <s v="ORD-075"/>
    <x v="44"/>
    <x v="23"/>
    <x v="2"/>
    <n v="150"/>
    <n v="5"/>
    <n v="750"/>
    <s v="UPI"/>
    <d v="1899-12-30T11:59:00"/>
    <x v="0"/>
    <s v="Nothing special, but fine."/>
    <n v="11"/>
  </r>
  <r>
    <s v="ORD-076"/>
    <x v="56"/>
    <x v="13"/>
    <x v="4"/>
    <n v="120"/>
    <n v="1"/>
    <n v="120"/>
    <s v="CASH"/>
    <d v="1899-12-30T20:40:00"/>
    <x v="2"/>
    <s v="Loved the taste!"/>
    <n v="19"/>
  </r>
  <r>
    <s v="ORD-077"/>
    <x v="57"/>
    <x v="14"/>
    <x v="3"/>
    <n v="210"/>
    <n v="2"/>
    <n v="420"/>
    <s v="CASH"/>
    <d v="1899-12-30T09:51:00"/>
    <x v="1"/>
    <s v="Perfect for summer!"/>
    <n v="18"/>
  </r>
  <r>
    <s v="ORD-078"/>
    <x v="58"/>
    <x v="18"/>
    <x v="2"/>
    <n v="160"/>
    <n v="5"/>
    <n v="800"/>
    <s v="CASH"/>
    <d v="1899-12-30T19:36:00"/>
    <x v="2"/>
    <s v="Loved the taste!"/>
    <n v="20"/>
  </r>
  <r>
    <s v="ORD-079"/>
    <x v="59"/>
    <x v="8"/>
    <x v="2"/>
    <n v="280"/>
    <n v="3"/>
    <n v="840"/>
    <s v="CASH"/>
    <d v="1899-12-30T10:46:00"/>
    <x v="0"/>
    <s v="Very refreshing!"/>
    <n v="15"/>
  </r>
  <r>
    <s v="ORD-080"/>
    <x v="60"/>
    <x v="23"/>
    <x v="2"/>
    <n v="150"/>
    <n v="2"/>
    <n v="300"/>
    <s v="CARD"/>
    <d v="1899-12-30T15:14:00"/>
    <x v="1"/>
    <s v="Perfect for summer!"/>
    <n v="11"/>
  </r>
  <r>
    <s v="ORD-081"/>
    <x v="61"/>
    <x v="14"/>
    <x v="3"/>
    <n v="210"/>
    <n v="3"/>
    <n v="630"/>
    <s v="UPI"/>
    <d v="1899-12-30T11:00:00"/>
    <x v="0"/>
    <s v="Very refreshing!"/>
    <n v="18"/>
  </r>
  <r>
    <s v="ORD-082"/>
    <x v="62"/>
    <x v="24"/>
    <x v="1"/>
    <n v="110"/>
    <n v="2"/>
    <n v="220"/>
    <s v="CASH"/>
    <d v="1899-12-30T12:59:00"/>
    <x v="1"/>
    <s v="Perfect for summer!"/>
    <n v="3"/>
  </r>
  <r>
    <s v="ORD-083"/>
    <x v="63"/>
    <x v="8"/>
    <x v="2"/>
    <n v="280"/>
    <n v="3"/>
    <n v="840"/>
    <s v="UPI"/>
    <d v="1899-12-30T13:20:00"/>
    <x v="2"/>
    <s v="Loved the taste!"/>
    <n v="15"/>
  </r>
  <r>
    <s v="ORD-084"/>
    <x v="64"/>
    <x v="23"/>
    <x v="2"/>
    <n v="150"/>
    <n v="5"/>
    <n v="750"/>
    <s v="CARD"/>
    <d v="1899-12-30T11:58:00"/>
    <x v="2"/>
    <s v="Loved the taste!"/>
    <n v="11"/>
  </r>
  <r>
    <s v="ORD-085"/>
    <x v="65"/>
    <x v="19"/>
    <x v="1"/>
    <n v="140"/>
    <n v="3"/>
    <n v="420"/>
    <s v="UPI"/>
    <d v="1899-12-30T20:29:00"/>
    <x v="0"/>
    <s v="Very refreshing!"/>
    <n v="9"/>
  </r>
  <r>
    <s v="ORD-086"/>
    <x v="66"/>
    <x v="21"/>
    <x v="2"/>
    <n v="160"/>
    <n v="2"/>
    <n v="320"/>
    <s v="CARD"/>
    <d v="1899-12-30T12:59:00"/>
    <x v="4"/>
    <s v="Too hot for this weather!"/>
    <n v="10"/>
  </r>
  <r>
    <s v="ORD-087"/>
    <x v="67"/>
    <x v="25"/>
    <x v="0"/>
    <n v="90"/>
    <n v="5"/>
    <n v="450"/>
    <s v="UPI"/>
    <d v="1899-12-30T15:12:00"/>
    <x v="2"/>
    <s v="Loved the taste!"/>
    <n v="5"/>
  </r>
  <r>
    <s v="ORD-088"/>
    <x v="68"/>
    <x v="18"/>
    <x v="2"/>
    <n v="160"/>
    <n v="4"/>
    <n v="640"/>
    <s v="CARD"/>
    <d v="1899-12-30T10:51:00"/>
    <x v="2"/>
    <s v="Loved the taste!"/>
    <n v="20"/>
  </r>
  <r>
    <s v="ORD-089"/>
    <x v="69"/>
    <x v="26"/>
    <x v="3"/>
    <n v="180"/>
    <n v="2"/>
    <n v="360"/>
    <s v="UPI"/>
    <d v="1899-12-30T20:12:00"/>
    <x v="0"/>
    <s v="Very refreshing!"/>
    <n v="12"/>
  </r>
  <r>
    <s v="ORD-090"/>
    <x v="70"/>
    <x v="26"/>
    <x v="3"/>
    <n v="180"/>
    <n v="4"/>
    <n v="720"/>
    <s v="CASH"/>
    <d v="1899-12-30T14:51:00"/>
    <x v="2"/>
    <s v="Loved the taste!"/>
    <n v="12"/>
  </r>
  <r>
    <s v="ORD-091"/>
    <x v="59"/>
    <x v="22"/>
    <x v="5"/>
    <n v="210"/>
    <n v="5"/>
    <n v="1050"/>
    <s v="CARD"/>
    <d v="1899-12-30T11:50:00"/>
    <x v="2"/>
    <s v="Loved the taste!"/>
    <n v="5"/>
  </r>
  <r>
    <s v="ORD-092"/>
    <x v="69"/>
    <x v="26"/>
    <x v="3"/>
    <n v="180"/>
    <n v="4"/>
    <n v="720"/>
    <s v="UPI"/>
    <d v="1899-12-30T20:10:00"/>
    <x v="0"/>
    <s v="Very refreshing!"/>
    <n v="12"/>
  </r>
  <r>
    <s v="ORD-093"/>
    <x v="56"/>
    <x v="14"/>
    <x v="3"/>
    <n v="210"/>
    <n v="4"/>
    <n v="840"/>
    <s v="CASH"/>
    <d v="1899-12-30T12:52:00"/>
    <x v="2"/>
    <s v="Loved the taste!"/>
    <n v="18"/>
  </r>
  <r>
    <s v="ORD-094"/>
    <x v="71"/>
    <x v="25"/>
    <x v="0"/>
    <n v="90"/>
    <n v="1"/>
    <n v="90"/>
    <s v="CASH"/>
    <d v="1899-12-30T12:07:00"/>
    <x v="0"/>
    <s v="Very refreshing!"/>
    <n v="5"/>
  </r>
  <r>
    <s v="ORD-095"/>
    <x v="67"/>
    <x v="22"/>
    <x v="5"/>
    <n v="210"/>
    <n v="1"/>
    <n v="210"/>
    <s v="CARD"/>
    <d v="1899-12-30T19:10:00"/>
    <x v="0"/>
    <s v="Very refreshing!"/>
    <n v="5"/>
  </r>
  <r>
    <s v="ORD-096"/>
    <x v="56"/>
    <x v="24"/>
    <x v="1"/>
    <n v="110"/>
    <n v="1"/>
    <n v="110"/>
    <s v="CASH"/>
    <d v="1899-12-30T09:49:00"/>
    <x v="2"/>
    <s v="Loved the taste!"/>
    <n v="3"/>
  </r>
  <r>
    <s v="ORD-097"/>
    <x v="72"/>
    <x v="19"/>
    <x v="1"/>
    <n v="140"/>
    <n v="4"/>
    <n v="560"/>
    <s v="UPI"/>
    <d v="1899-12-30T12:47:00"/>
    <x v="1"/>
    <s v="Perfect for summer!"/>
    <n v="9"/>
  </r>
  <r>
    <s v="ORD-098"/>
    <x v="58"/>
    <x v="19"/>
    <x v="1"/>
    <n v="140"/>
    <n v="5"/>
    <n v="700"/>
    <s v="CARD"/>
    <d v="1899-12-30T10:57:00"/>
    <x v="0"/>
    <s v="Very refreshing!"/>
    <n v="9"/>
  </r>
  <r>
    <s v="ORD-099"/>
    <x v="73"/>
    <x v="25"/>
    <x v="0"/>
    <n v="90"/>
    <n v="1"/>
    <n v="90"/>
    <s v="CARD"/>
    <d v="1899-12-30T09:51:00"/>
    <x v="2"/>
    <s v="Loved the taste!"/>
    <n v="5"/>
  </r>
  <r>
    <s v="ORD-100"/>
    <x v="74"/>
    <x v="20"/>
    <x v="1"/>
    <n v="80"/>
    <n v="1"/>
    <n v="80"/>
    <s v="UPI"/>
    <d v="1899-12-30T14:24:00"/>
    <x v="2"/>
    <s v="Loved the taste!"/>
    <n v="9"/>
  </r>
  <r>
    <s v="ORD-101"/>
    <x v="75"/>
    <x v="14"/>
    <x v="3"/>
    <n v="210"/>
    <n v="4"/>
    <n v="840"/>
    <s v="CARD"/>
    <d v="1899-12-30T19:51:00"/>
    <x v="2"/>
    <s v="Good value for money."/>
    <n v="18"/>
  </r>
  <r>
    <s v="ORD-102"/>
    <x v="76"/>
    <x v="25"/>
    <x v="0"/>
    <n v="90"/>
    <n v="4"/>
    <n v="360"/>
    <s v="CASH"/>
    <d v="1899-12-30T15:21:00"/>
    <x v="1"/>
    <s v="Top quality, highly recommend!"/>
    <n v="5"/>
  </r>
  <r>
    <s v="ORD-103"/>
    <x v="77"/>
    <x v="26"/>
    <x v="3"/>
    <n v="180"/>
    <n v="1"/>
    <n v="180"/>
    <s v="UPI"/>
    <d v="1899-12-30T19:15:00"/>
    <x v="1"/>
    <s v="Refreshing and perfect for May heat!"/>
    <n v="12"/>
  </r>
  <r>
    <s v="ORD-104"/>
    <x v="78"/>
    <x v="26"/>
    <x v="3"/>
    <n v="180"/>
    <n v="5"/>
    <n v="900"/>
    <s v="UPI"/>
    <d v="1899-12-30T20:53:00"/>
    <x v="0"/>
    <s v="It was okay, nothing special."/>
    <n v="12"/>
  </r>
  <r>
    <s v="ORD-105"/>
    <x v="79"/>
    <x v="26"/>
    <x v="3"/>
    <n v="180"/>
    <n v="4"/>
    <n v="720"/>
    <s v="CARD"/>
    <d v="1899-12-30T17:21:00"/>
    <x v="1"/>
    <s v="Refreshing and perfect for May heat!"/>
    <n v="12"/>
  </r>
  <r>
    <s v="ORD-106"/>
    <x v="80"/>
    <x v="27"/>
    <x v="0"/>
    <n v="100"/>
    <n v="5"/>
    <n v="500"/>
    <s v="CARD"/>
    <d v="1899-12-30T17:44:00"/>
    <x v="1"/>
    <s v="Refreshing and perfect for May heat!"/>
    <n v="2"/>
  </r>
  <r>
    <s v="ORD-107"/>
    <x v="81"/>
    <x v="13"/>
    <x v="4"/>
    <n v="120"/>
    <n v="4"/>
    <n v="480"/>
    <s v="UPI"/>
    <d v="1899-12-30T17:51:00"/>
    <x v="2"/>
    <s v="Good value for money."/>
    <n v="19"/>
  </r>
  <r>
    <s v="ORD-108"/>
    <x v="82"/>
    <x v="20"/>
    <x v="1"/>
    <n v="80"/>
    <n v="3"/>
    <n v="240"/>
    <s v="UPI"/>
    <d v="1899-12-30T11:52:00"/>
    <x v="1"/>
    <s v="Best Cheese Chilli Toast ever!"/>
    <n v="9"/>
  </r>
  <r>
    <s v="ORD-109"/>
    <x v="80"/>
    <x v="10"/>
    <x v="4"/>
    <n v="180"/>
    <n v="1"/>
    <n v="180"/>
    <s v="CASH"/>
    <d v="1899-12-30T11:25:00"/>
    <x v="0"/>
    <s v="It was okay, nothing special."/>
    <n v="16"/>
  </r>
  <r>
    <s v="ORD-110"/>
    <x v="83"/>
    <x v="8"/>
    <x v="2"/>
    <n v="280"/>
    <n v="3"/>
    <n v="840"/>
    <s v="CASH"/>
    <d v="1899-12-30T09:02:00"/>
    <x v="2"/>
    <s v="Very tasty and served chilled."/>
    <n v="15"/>
  </r>
  <r>
    <s v="ORD-111"/>
    <x v="82"/>
    <x v="21"/>
    <x v="2"/>
    <n v="160"/>
    <n v="1"/>
    <n v="160"/>
    <s v="CARD"/>
    <d v="1899-12-30T10:42:00"/>
    <x v="0"/>
    <s v="It was okay, nothing special."/>
    <n v="10"/>
  </r>
  <r>
    <s v="ORD-112"/>
    <x v="84"/>
    <x v="28"/>
    <x v="1"/>
    <n v="140"/>
    <n v="4"/>
    <n v="560"/>
    <s v="CASH"/>
    <d v="1899-12-30T11:52:00"/>
    <x v="1"/>
    <s v="Refreshing and perfect for May heat!"/>
    <n v="3"/>
  </r>
  <r>
    <s v="ORD-113"/>
    <x v="85"/>
    <x v="13"/>
    <x v="4"/>
    <n v="120"/>
    <n v="3"/>
    <n v="360"/>
    <s v="CASH"/>
    <d v="1899-12-30T20:46:00"/>
    <x v="1"/>
    <s v="Top quality, highly recommend!"/>
    <n v="19"/>
  </r>
  <r>
    <s v="ORD-114"/>
    <x v="86"/>
    <x v="19"/>
    <x v="1"/>
    <n v="140"/>
    <n v="2"/>
    <n v="280"/>
    <s v="CASH"/>
    <d v="1899-12-30T20:59:00"/>
    <x v="0"/>
    <s v="Average taste."/>
    <n v="9"/>
  </r>
  <r>
    <s v="ORD-115"/>
    <x v="87"/>
    <x v="10"/>
    <x v="4"/>
    <n v="180"/>
    <n v="4"/>
    <n v="720"/>
    <s v="CARD"/>
    <d v="1899-12-30T10:25:00"/>
    <x v="0"/>
    <s v="It was okay, nothing special."/>
    <n v="16"/>
  </r>
  <r>
    <s v="ORD-116"/>
    <x v="75"/>
    <x v="26"/>
    <x v="3"/>
    <n v="180"/>
    <n v="5"/>
    <n v="900"/>
    <s v="CARD"/>
    <d v="1899-12-30T14:14:00"/>
    <x v="0"/>
    <s v="It was okay, nothing special."/>
    <n v="12"/>
  </r>
  <r>
    <s v="ORD-117"/>
    <x v="81"/>
    <x v="10"/>
    <x v="4"/>
    <n v="180"/>
    <n v="5"/>
    <n v="900"/>
    <s v="CASH"/>
    <d v="1899-12-30T18:31:00"/>
    <x v="0"/>
    <s v="Average taste."/>
    <n v="16"/>
  </r>
  <r>
    <s v="ORD-118"/>
    <x v="85"/>
    <x v="22"/>
    <x v="5"/>
    <n v="210"/>
    <n v="1"/>
    <n v="210"/>
    <s v="CASH"/>
    <d v="1899-12-30T09:46:00"/>
    <x v="1"/>
    <s v="Top quality, highly recommend!"/>
    <n v="5"/>
  </r>
  <r>
    <s v="ORD-119"/>
    <x v="88"/>
    <x v="26"/>
    <x v="3"/>
    <n v="180"/>
    <n v="5"/>
    <n v="900"/>
    <s v="UPI"/>
    <d v="1899-12-30T14:02:00"/>
    <x v="1"/>
    <s v="Best Cheese Garlic Bread ever!"/>
    <n v="12"/>
  </r>
  <r>
    <s v="ORD-120"/>
    <x v="89"/>
    <x v="20"/>
    <x v="1"/>
    <n v="80"/>
    <n v="5"/>
    <n v="400"/>
    <s v="UPI"/>
    <d v="1899-12-30T18:54:00"/>
    <x v="1"/>
    <s v="Top quality, highly recommend!"/>
    <n v="9"/>
  </r>
  <r>
    <s v="ORD-121"/>
    <x v="90"/>
    <x v="27"/>
    <x v="0"/>
    <n v="100"/>
    <n v="5"/>
    <n v="500"/>
    <s v="CARD"/>
    <d v="1899-12-30T19:21:00"/>
    <x v="2"/>
    <s v="Good value for money."/>
    <n v="2"/>
  </r>
  <r>
    <s v="ORD-122"/>
    <x v="91"/>
    <x v="26"/>
    <x v="3"/>
    <n v="180"/>
    <n v="1"/>
    <n v="180"/>
    <s v="UPI"/>
    <d v="1899-12-30T15:15:00"/>
    <x v="0"/>
    <s v="It was okay, nothing special."/>
    <n v="12"/>
  </r>
  <r>
    <s v="ORD-123"/>
    <x v="84"/>
    <x v="24"/>
    <x v="1"/>
    <n v="110"/>
    <n v="1"/>
    <n v="110"/>
    <s v="UPI"/>
    <d v="1899-12-30T14:09:00"/>
    <x v="0"/>
    <s v="Average taste."/>
    <n v="3"/>
  </r>
  <r>
    <s v="ORD-124"/>
    <x v="76"/>
    <x v="23"/>
    <x v="2"/>
    <n v="150"/>
    <n v="5"/>
    <n v="750"/>
    <s v="CASH"/>
    <d v="1899-12-30T18:04:00"/>
    <x v="2"/>
    <s v="Really liked the Paneer Tikka Sandwich."/>
    <n v="11"/>
  </r>
  <r>
    <s v="ORD-125"/>
    <x v="79"/>
    <x v="20"/>
    <x v="1"/>
    <n v="80"/>
    <n v="2"/>
    <n v="160"/>
    <s v="UPI"/>
    <d v="1899-12-30T09:09:00"/>
    <x v="2"/>
    <s v="Really liked the Corn Cheese Pizza."/>
    <n v="9"/>
  </r>
  <r>
    <s v="ORD-126"/>
    <x v="92"/>
    <x v="1"/>
    <x v="1"/>
    <n v="100"/>
    <n v="3"/>
    <n v="300"/>
    <s v="CARD"/>
    <d v="1899-12-30T15:39:00"/>
    <x v="1"/>
    <s v="Great taste and quality."/>
    <n v="13"/>
  </r>
  <r>
    <s v="ORD-127"/>
    <x v="93"/>
    <x v="10"/>
    <x v="4"/>
    <n v="180"/>
    <n v="2"/>
    <n v="360"/>
    <s v="CARD"/>
    <d v="1899-12-30T15:27:00"/>
    <x v="0"/>
    <s v="Can be improved."/>
    <n v="16"/>
  </r>
  <r>
    <s v="ORD-128"/>
    <x v="94"/>
    <x v="20"/>
    <x v="6"/>
    <n v="80"/>
    <n v="5"/>
    <n v="400"/>
    <s v="CARD"/>
    <d v="1899-12-30T14:10:00"/>
    <x v="0"/>
    <s v="Average experience."/>
    <n v="9"/>
  </r>
  <r>
    <s v="ORD-129"/>
    <x v="95"/>
    <x v="18"/>
    <x v="2"/>
    <n v="100"/>
    <n v="5"/>
    <n v="500"/>
    <s v="CARD"/>
    <d v="1899-12-30T10:21:00"/>
    <x v="2"/>
    <s v="Good portion size."/>
    <n v="20"/>
  </r>
  <r>
    <s v="ORD-130"/>
    <x v="96"/>
    <x v="28"/>
    <x v="6"/>
    <n v="140"/>
    <n v="1"/>
    <n v="140"/>
    <s v="CARD"/>
    <d v="1899-12-30T14:09:00"/>
    <x v="1"/>
    <s v="Perfect for the rainy weather!"/>
    <n v="3"/>
  </r>
  <r>
    <s v="ORD-131"/>
    <x v="97"/>
    <x v="26"/>
    <x v="6"/>
    <n v="180"/>
    <n v="5"/>
    <n v="900"/>
    <s v="CARD"/>
    <d v="1899-12-30T19:08:00"/>
    <x v="0"/>
    <s v="Average experience."/>
    <n v="12"/>
  </r>
  <r>
    <s v="ORD-132"/>
    <x v="98"/>
    <x v="18"/>
    <x v="2"/>
    <n v="100"/>
    <n v="2"/>
    <n v="200"/>
    <s v="CASH"/>
    <d v="1899-12-30T15:16:00"/>
    <x v="1"/>
    <s v="Great taste and quality."/>
    <n v="20"/>
  </r>
  <r>
    <s v="ORD-133"/>
    <x v="99"/>
    <x v="20"/>
    <x v="6"/>
    <n v="80"/>
    <n v="1"/>
    <n v="80"/>
    <s v="UPI"/>
    <d v="1899-12-30T18:38:00"/>
    <x v="1"/>
    <s v="Absolutely loved the Fresh Lime Soda!"/>
    <n v="9"/>
  </r>
  <r>
    <s v="ORD-134"/>
    <x v="100"/>
    <x v="10"/>
    <x v="4"/>
    <n v="180"/>
    <n v="1"/>
    <n v="180"/>
    <s v="CARD"/>
    <d v="1899-12-30T19:14:00"/>
    <x v="2"/>
    <s v="Very fresh."/>
    <n v="16"/>
  </r>
  <r>
    <s v="ORD-135"/>
    <x v="101"/>
    <x v="13"/>
    <x v="4"/>
    <n v="120"/>
    <n v="3"/>
    <n v="360"/>
    <s v="CARD"/>
    <d v="1899-12-30T10:58:00"/>
    <x v="1"/>
    <s v="Absolutely loved the Veg Momos!"/>
    <n v="19"/>
  </r>
  <r>
    <s v="ORD-136"/>
    <x v="102"/>
    <x v="23"/>
    <x v="6"/>
    <n v="150"/>
    <n v="1"/>
    <n v="150"/>
    <s v="CARD"/>
    <d v="1899-12-30T11:12:00"/>
    <x v="1"/>
    <s v="Perfect for the rainy weather!"/>
    <n v="11"/>
  </r>
  <r>
    <s v="ORD-137"/>
    <x v="103"/>
    <x v="21"/>
    <x v="6"/>
    <n v="160"/>
    <n v="1"/>
    <n v="160"/>
    <s v="CASH"/>
    <d v="1899-12-30T16:27:00"/>
    <x v="0"/>
    <s v="Can be improved."/>
    <n v="10"/>
  </r>
  <r>
    <s v="ORD-138"/>
    <x v="104"/>
    <x v="10"/>
    <x v="4"/>
    <n v="180"/>
    <n v="3"/>
    <n v="540"/>
    <s v="CASH"/>
    <d v="1899-12-30T18:03:00"/>
    <x v="0"/>
    <s v="Decent Cheese Garlic Bread."/>
    <n v="16"/>
  </r>
  <r>
    <s v="ORD-139"/>
    <x v="105"/>
    <x v="18"/>
    <x v="2"/>
    <n v="100"/>
    <n v="2"/>
    <n v="200"/>
    <s v="CARD"/>
    <d v="1899-12-30T10:20:00"/>
    <x v="1"/>
    <s v="Absolutely loved the Butter Pav Bhaji!"/>
    <n v="20"/>
  </r>
  <r>
    <s v="ORD-140"/>
    <x v="106"/>
    <x v="29"/>
    <x v="6"/>
    <n v="160"/>
    <n v="2"/>
    <n v="320"/>
    <s v="CARD"/>
    <d v="1899-12-30T14:08:00"/>
    <x v="0"/>
    <s v="Decent Chocolate Shakes."/>
    <n v="5"/>
  </r>
  <r>
    <s v="ORD-141"/>
    <x v="103"/>
    <x v="13"/>
    <x v="4"/>
    <n v="120"/>
    <n v="3"/>
    <n v="360"/>
    <s v="CARD"/>
    <d v="1899-12-30T15:38:00"/>
    <x v="2"/>
    <s v="Very fresh."/>
    <n v="19"/>
  </r>
  <r>
    <s v="ORD-142"/>
    <x v="107"/>
    <x v="25"/>
    <x v="6"/>
    <n v="90"/>
    <n v="4"/>
    <n v="360"/>
    <s v="CASH"/>
    <d v="1899-12-30T14:37:00"/>
    <x v="0"/>
    <s v="Can be improved."/>
    <n v="5"/>
  </r>
  <r>
    <s v="ORD-143"/>
    <x v="108"/>
    <x v="20"/>
    <x v="6"/>
    <n v="80"/>
    <n v="5"/>
    <n v="400"/>
    <s v="UPI"/>
    <d v="1899-12-30T13:21:00"/>
    <x v="0"/>
    <s v="Average experience."/>
    <n v="9"/>
  </r>
  <r>
    <s v="ORD-144"/>
    <x v="109"/>
    <x v="28"/>
    <x v="6"/>
    <n v="140"/>
    <n v="4"/>
    <n v="560"/>
    <s v="UPI"/>
    <d v="1899-12-30T11:05:00"/>
    <x v="2"/>
    <s v="Very fresh."/>
    <n v="3"/>
  </r>
  <r>
    <s v="ORD-145"/>
    <x v="110"/>
    <x v="13"/>
    <x v="4"/>
    <n v="120"/>
    <n v="1"/>
    <n v="120"/>
    <s v="CASH"/>
    <d v="1899-12-30T16:23:00"/>
    <x v="1"/>
    <s v="Great taste and quality."/>
    <n v="19"/>
  </r>
  <r>
    <s v="ORD-146"/>
    <x v="111"/>
    <x v="22"/>
    <x v="6"/>
    <n v="210"/>
    <n v="1"/>
    <n v="210"/>
    <s v="CASH"/>
    <d v="1899-12-30T11:18:00"/>
    <x v="0"/>
    <s v="Can be improved."/>
    <n v="5"/>
  </r>
  <r>
    <s v="ORD-147"/>
    <x v="112"/>
    <x v="18"/>
    <x v="2"/>
    <n v="100"/>
    <n v="1"/>
    <n v="100"/>
    <s v="UPI"/>
    <d v="1899-12-30T16:04:00"/>
    <x v="1"/>
    <s v="Perfect for the rainy weather!"/>
    <n v="20"/>
  </r>
  <r>
    <s v="ORD-148"/>
    <x v="104"/>
    <x v="26"/>
    <x v="6"/>
    <n v="180"/>
    <n v="5"/>
    <n v="900"/>
    <s v="UPI"/>
    <d v="1899-12-30T09:51:00"/>
    <x v="2"/>
    <s v="Really enjoyed the Veg Crispy."/>
    <n v="12"/>
  </r>
  <r>
    <s v="ORD-149"/>
    <x v="113"/>
    <x v="20"/>
    <x v="6"/>
    <n v="80"/>
    <n v="4"/>
    <n v="320"/>
    <s v="CASH"/>
    <d v="1899-12-30T20:06:00"/>
    <x v="0"/>
    <s v="Average experience."/>
    <n v="9"/>
  </r>
  <r>
    <s v="ORD-150"/>
    <x v="103"/>
    <x v="29"/>
    <x v="6"/>
    <n v="160"/>
    <n v="1"/>
    <n v="160"/>
    <s v="UPI"/>
    <d v="1899-12-30T11:07:00"/>
    <x v="2"/>
    <s v="Good portion size."/>
    <n v="5"/>
  </r>
  <r>
    <s v="ORD-151"/>
    <x v="114"/>
    <x v="4"/>
    <x v="3"/>
    <n v="70"/>
    <n v="3"/>
    <n v="210"/>
    <s v="CASH"/>
    <d v="1899-12-30T15:44:00"/>
    <x v="1"/>
    <s v="Best Veg Manchurian Soup for this rainy day!"/>
    <n v="16"/>
  </r>
  <r>
    <s v="ORD-152"/>
    <x v="115"/>
    <x v="30"/>
    <x v="4"/>
    <n v="140"/>
    <n v="3"/>
    <n v="420"/>
    <s v="CARD"/>
    <d v="1899-12-30T19:02:00"/>
    <x v="2"/>
    <s v="Very good quality."/>
    <n v="4"/>
  </r>
  <r>
    <s v="ORD-153"/>
    <x v="116"/>
    <x v="30"/>
    <x v="4"/>
    <n v="140"/>
    <n v="5"/>
    <n v="700"/>
    <s v="CASH"/>
    <d v="1899-12-30T11:54:00"/>
    <x v="2"/>
    <s v="Very good quality."/>
    <n v="4"/>
  </r>
  <r>
    <s v="ORD-154"/>
    <x v="117"/>
    <x v="2"/>
    <x v="1"/>
    <n v="80"/>
    <n v="3"/>
    <n v="240"/>
    <s v="UPI"/>
    <d v="1899-12-30T12:05:00"/>
    <x v="2"/>
    <s v="Very good quality."/>
    <n v="11"/>
  </r>
  <r>
    <s v="ORD-155"/>
    <x v="118"/>
    <x v="13"/>
    <x v="4"/>
    <n v="120"/>
    <n v="2"/>
    <n v="240"/>
    <s v="CARD"/>
    <d v="1899-12-30T14:38:00"/>
    <x v="0"/>
    <s v="It was okay."/>
    <n v="19"/>
  </r>
  <r>
    <s v="ORD-156"/>
    <x v="119"/>
    <x v="23"/>
    <x v="2"/>
    <n v="150"/>
    <n v="2"/>
    <n v="300"/>
    <s v="CASH"/>
    <d v="1899-12-30T14:47:00"/>
    <x v="0"/>
    <s v="Average portion."/>
    <n v="11"/>
  </r>
  <r>
    <s v="ORD-157"/>
    <x v="120"/>
    <x v="31"/>
    <x v="4"/>
    <n v="100"/>
    <n v="4"/>
    <n v="400"/>
    <s v="UPI"/>
    <d v="1899-12-30T13:58:00"/>
    <x v="1"/>
    <s v="Best Mix Veg Pakora for this rainy day!"/>
    <n v="2"/>
  </r>
  <r>
    <s v="ORD-158"/>
    <x v="121"/>
    <x v="7"/>
    <x v="1"/>
    <n v="40"/>
    <n v="2"/>
    <n v="80"/>
    <s v="UPI"/>
    <d v="1899-12-30T12:16:00"/>
    <x v="1"/>
    <s v="Best Adrak Chai for this rainy day!"/>
    <n v="10"/>
  </r>
  <r>
    <s v="ORD-159"/>
    <x v="117"/>
    <x v="2"/>
    <x v="1"/>
    <n v="80"/>
    <n v="1"/>
    <n v="80"/>
    <s v="CASH"/>
    <d v="1899-12-30T14:10:00"/>
    <x v="0"/>
    <s v="Took a bit long to arrive."/>
    <n v="11"/>
  </r>
  <r>
    <s v="ORD-160"/>
    <x v="122"/>
    <x v="4"/>
    <x v="3"/>
    <n v="70"/>
    <n v="4"/>
    <n v="280"/>
    <s v="UPI"/>
    <d v="1899-12-30T20:15:00"/>
    <x v="2"/>
    <s v="Served fresh and hot."/>
    <n v="16"/>
  </r>
  <r>
    <s v="ORD-161"/>
    <x v="123"/>
    <x v="21"/>
    <x v="2"/>
    <n v="160"/>
    <n v="2"/>
    <n v="320"/>
    <s v="CARD"/>
    <d v="1899-12-30T18:20:00"/>
    <x v="0"/>
    <s v="It was okay."/>
    <n v="10"/>
  </r>
  <r>
    <s v="ORD-162"/>
    <x v="123"/>
    <x v="0"/>
    <x v="0"/>
    <n v="220"/>
    <n v="2"/>
    <n v="440"/>
    <s v="UPI"/>
    <d v="1899-12-30T18:17:00"/>
    <x v="3"/>
    <s v="Not very spicy."/>
    <n v="18"/>
  </r>
  <r>
    <s v="ORD-163"/>
    <x v="124"/>
    <x v="1"/>
    <x v="1"/>
    <n v="40"/>
    <n v="2"/>
    <n v="80"/>
    <s v="UPI"/>
    <d v="1899-12-30T17:14:00"/>
    <x v="1"/>
    <s v="Best Masala Chai for this rainy day!"/>
    <n v="13"/>
  </r>
  <r>
    <s v="ORD-164"/>
    <x v="125"/>
    <x v="13"/>
    <x v="4"/>
    <n v="120"/>
    <n v="4"/>
    <n v="480"/>
    <s v="CASH"/>
    <d v="1899-12-30T11:36:00"/>
    <x v="2"/>
    <s v="Served fresh and hot."/>
    <n v="19"/>
  </r>
  <r>
    <s v="ORD-165"/>
    <x v="126"/>
    <x v="5"/>
    <x v="1"/>
    <n v="80"/>
    <n v="4"/>
    <n v="320"/>
    <s v="CARD"/>
    <d v="1899-12-30T13:13:00"/>
    <x v="1"/>
    <s v="Best Hot Coffee for this rainy day!"/>
    <n v="9"/>
  </r>
  <r>
    <s v="ORD-166"/>
    <x v="119"/>
    <x v="23"/>
    <x v="2"/>
    <n v="150"/>
    <n v="3"/>
    <n v="450"/>
    <s v="CARD"/>
    <d v="1899-12-30T13:23:00"/>
    <x v="2"/>
    <s v="Very good quality."/>
    <n v="11"/>
  </r>
  <r>
    <s v="ORD-167"/>
    <x v="125"/>
    <x v="1"/>
    <x v="1"/>
    <n v="40"/>
    <n v="4"/>
    <n v="160"/>
    <s v="UPI"/>
    <d v="1899-12-30T13:41:00"/>
    <x v="2"/>
    <s v="Served fresh and hot."/>
    <n v="13"/>
  </r>
  <r>
    <s v="ORD-168"/>
    <x v="127"/>
    <x v="8"/>
    <x v="2"/>
    <n v="280"/>
    <n v="3"/>
    <n v="840"/>
    <s v="CASH"/>
    <d v="1899-12-30T19:37:00"/>
    <x v="2"/>
    <s v="Very good quality."/>
    <n v="15"/>
  </r>
  <r>
    <s v="ORD-169"/>
    <x v="128"/>
    <x v="0"/>
    <x v="0"/>
    <n v="220"/>
    <n v="4"/>
    <n v="880"/>
    <s v="CASH"/>
    <d v="1899-12-30T09:43:00"/>
    <x v="2"/>
    <s v="Very good quality."/>
    <n v="18"/>
  </r>
  <r>
    <s v="ORD-170"/>
    <x v="129"/>
    <x v="14"/>
    <x v="3"/>
    <n v="210"/>
    <n v="1"/>
    <n v="210"/>
    <s v="CASH"/>
    <d v="1899-12-30T19:11:00"/>
    <x v="2"/>
    <s v="Enjoyed the Paneer Chilli."/>
    <n v="18"/>
  </r>
  <r>
    <s v="ORD-171"/>
    <x v="119"/>
    <x v="7"/>
    <x v="1"/>
    <n v="40"/>
    <n v="1"/>
    <n v="40"/>
    <s v="CASH"/>
    <d v="1899-12-30T18:10:00"/>
    <x v="2"/>
    <s v="Very good quality."/>
    <n v="10"/>
  </r>
  <r>
    <s v="ORD-172"/>
    <x v="130"/>
    <x v="2"/>
    <x v="1"/>
    <n v="80"/>
    <n v="5"/>
    <n v="400"/>
    <s v="CASH"/>
    <d v="1899-12-30T14:06:00"/>
    <x v="3"/>
    <s v="Too much oil."/>
    <n v="11"/>
  </r>
  <r>
    <s v="ORD-173"/>
    <x v="121"/>
    <x v="13"/>
    <x v="4"/>
    <n v="120"/>
    <n v="3"/>
    <n v="360"/>
    <s v="CARD"/>
    <d v="1899-12-30T19:37:00"/>
    <x v="2"/>
    <s v="Served fresh and hot."/>
    <n v="19"/>
  </r>
  <r>
    <s v="ORD-174"/>
    <x v="127"/>
    <x v="31"/>
    <x v="4"/>
    <n v="100"/>
    <n v="3"/>
    <n v="300"/>
    <s v="CASH"/>
    <d v="1899-12-30T19:37:00"/>
    <x v="2"/>
    <s v="Enjoyed the Mix Veg Pakora."/>
    <n v="2"/>
  </r>
  <r>
    <s v="ORD-175"/>
    <x v="127"/>
    <x v="18"/>
    <x v="2"/>
    <n v="160"/>
    <n v="3"/>
    <n v="480"/>
    <s v="UPI"/>
    <d v="1899-12-30T10:34:00"/>
    <x v="1"/>
    <s v="Exactly what I needed in the rain."/>
    <n v="20"/>
  </r>
  <r>
    <s v="ORD-176"/>
    <x v="131"/>
    <x v="1"/>
    <x v="1"/>
    <n v="40"/>
    <n v="4"/>
    <n v="160"/>
    <s v="UPI"/>
    <d v="1899-12-30T13:58:00"/>
    <x v="3"/>
    <s v="A bit cold."/>
    <n v="13"/>
  </r>
  <r>
    <s v="ORD-177"/>
    <x v="132"/>
    <x v="23"/>
    <x v="2"/>
    <n v="150"/>
    <n v="1"/>
    <n v="150"/>
    <s v="CARD"/>
    <d v="1899-12-30T14:20:00"/>
    <x v="0"/>
    <s v="Decent."/>
    <n v="11"/>
  </r>
  <r>
    <s v="ORD-178"/>
    <x v="133"/>
    <x v="0"/>
    <x v="0"/>
    <n v="220"/>
    <n v="2"/>
    <n v="440"/>
    <s v="UPI"/>
    <d v="1899-12-30T10:38:00"/>
    <x v="2"/>
    <s v="Good value."/>
    <n v="18"/>
  </r>
  <r>
    <s v="ORD-179"/>
    <x v="134"/>
    <x v="30"/>
    <x v="4"/>
    <n v="140"/>
    <n v="5"/>
    <n v="700"/>
    <s v="CARD"/>
    <d v="1899-12-30T20:27:00"/>
    <x v="3"/>
    <s v="Not what I expected."/>
    <n v="4"/>
  </r>
  <r>
    <s v="ORD-180"/>
    <x v="135"/>
    <x v="0"/>
    <x v="0"/>
    <n v="220"/>
    <n v="3"/>
    <n v="660"/>
    <s v="CASH"/>
    <d v="1899-12-30T16:14:00"/>
    <x v="1"/>
    <s v="Perfect celebration meal!"/>
    <n v="18"/>
  </r>
  <r>
    <s v="ORD-181"/>
    <x v="136"/>
    <x v="14"/>
    <x v="3"/>
    <n v="210"/>
    <n v="4"/>
    <n v="840"/>
    <s v="UPI"/>
    <d v="1899-12-30T20:13:00"/>
    <x v="3"/>
    <s v="Not what I expected."/>
    <n v="18"/>
  </r>
  <r>
    <s v="ORD-182"/>
    <x v="137"/>
    <x v="13"/>
    <x v="4"/>
    <n v="120"/>
    <n v="5"/>
    <n v="600"/>
    <s v="CARD"/>
    <d v="1899-12-30T10:23:00"/>
    <x v="3"/>
    <s v="Not what I expected."/>
    <n v="19"/>
  </r>
  <r>
    <s v="ORD-183"/>
    <x v="138"/>
    <x v="14"/>
    <x v="3"/>
    <n v="210"/>
    <n v="1"/>
    <n v="210"/>
    <s v="CASH"/>
    <d v="1899-12-30T13:24:00"/>
    <x v="1"/>
    <s v="Perfect celebration meal!"/>
    <n v="18"/>
  </r>
  <r>
    <s v="ORD-184"/>
    <x v="139"/>
    <x v="7"/>
    <x v="1"/>
    <n v="40"/>
    <n v="3"/>
    <n v="120"/>
    <s v="CASH"/>
    <d v="1899-12-30T09:59:00"/>
    <x v="2"/>
    <s v="Fresh and hot."/>
    <n v="10"/>
  </r>
  <r>
    <s v="ORD-185"/>
    <x v="138"/>
    <x v="21"/>
    <x v="2"/>
    <n v="160"/>
    <n v="1"/>
    <n v="160"/>
    <s v="CASH"/>
    <d v="1899-12-30T18:42:00"/>
    <x v="2"/>
    <s v="Great taste."/>
    <n v="10"/>
  </r>
  <r>
    <s v="ORD-186"/>
    <x v="140"/>
    <x v="2"/>
    <x v="1"/>
    <n v="80"/>
    <n v="4"/>
    <n v="320"/>
    <s v="CASH"/>
    <d v="1899-12-30T10:32:00"/>
    <x v="0"/>
    <s v="Decent."/>
    <n v="11"/>
  </r>
  <r>
    <s v="ORD-187"/>
    <x v="141"/>
    <x v="14"/>
    <x v="3"/>
    <n v="210"/>
    <n v="1"/>
    <n v="210"/>
    <s v="CASH"/>
    <d v="1899-12-30T09:01:00"/>
    <x v="1"/>
    <s v="The Paneer Chilli was outstanding."/>
    <n v="18"/>
  </r>
  <r>
    <s v="ORD-188"/>
    <x v="142"/>
    <x v="30"/>
    <x v="4"/>
    <n v="140"/>
    <n v="5"/>
    <n v="700"/>
    <s v="UPI"/>
    <d v="1899-12-30T17:48:00"/>
    <x v="3"/>
    <s v="A bit cold."/>
    <n v="4"/>
  </r>
  <r>
    <s v="ORD-189"/>
    <x v="143"/>
    <x v="2"/>
    <x v="1"/>
    <n v="80"/>
    <n v="2"/>
    <n v="160"/>
    <s v="UPI"/>
    <d v="1899-12-30T13:01:00"/>
    <x v="0"/>
    <s v="Decent."/>
    <n v="11"/>
  </r>
  <r>
    <s v="ORD-190"/>
    <x v="144"/>
    <x v="13"/>
    <x v="4"/>
    <n v="120"/>
    <n v="3"/>
    <n v="360"/>
    <s v="CARD"/>
    <d v="1899-12-30T16:08:00"/>
    <x v="3"/>
    <s v="Too spicy."/>
    <n v="19"/>
  </r>
  <r>
    <s v="ORD-191"/>
    <x v="145"/>
    <x v="18"/>
    <x v="2"/>
    <n v="160"/>
    <n v="2"/>
    <n v="320"/>
    <s v="CASH"/>
    <d v="1899-12-30T13:05:00"/>
    <x v="2"/>
    <s v="Good value."/>
    <n v="20"/>
  </r>
  <r>
    <s v="ORD-192"/>
    <x v="146"/>
    <x v="18"/>
    <x v="2"/>
    <n v="160"/>
    <n v="3"/>
    <n v="480"/>
    <s v="CASH"/>
    <d v="1899-12-30T09:43:00"/>
    <x v="2"/>
    <s v="Fresh and hot."/>
    <n v="20"/>
  </r>
  <r>
    <s v="ORD-193"/>
    <x v="144"/>
    <x v="15"/>
    <x v="0"/>
    <n v="180"/>
    <n v="2"/>
    <n v="360"/>
    <s v="CARD"/>
    <d v="1899-12-30T17:27:00"/>
    <x v="2"/>
    <s v="Good value."/>
    <n v="3"/>
  </r>
  <r>
    <s v="ORD-194"/>
    <x v="147"/>
    <x v="1"/>
    <x v="1"/>
    <n v="40"/>
    <n v="4"/>
    <n v="160"/>
    <s v="UPI"/>
    <d v="1899-12-30T16:32:00"/>
    <x v="0"/>
    <s v="It was okay."/>
    <n v="13"/>
  </r>
  <r>
    <s v="ORD-195"/>
    <x v="136"/>
    <x v="13"/>
    <x v="4"/>
    <n v="120"/>
    <n v="4"/>
    <n v="480"/>
    <s v="CASH"/>
    <d v="1899-12-30T09:33:00"/>
    <x v="2"/>
    <s v="Good value."/>
    <n v="19"/>
  </r>
  <r>
    <s v="ORD-196"/>
    <x v="148"/>
    <x v="4"/>
    <x v="3"/>
    <n v="70"/>
    <n v="3"/>
    <n v="210"/>
    <s v="UPI"/>
    <d v="1899-12-30T11:56:00"/>
    <x v="3"/>
    <s v="Too spicy."/>
    <n v="16"/>
  </r>
  <r>
    <s v="ORD-197"/>
    <x v="149"/>
    <x v="10"/>
    <x v="4"/>
    <n v="180"/>
    <n v="5"/>
    <n v="900"/>
    <s v="UPI"/>
    <d v="1899-12-30T19:44:00"/>
    <x v="2"/>
    <s v="Great taste."/>
    <n v="16"/>
  </r>
  <r>
    <s v="ORD-198"/>
    <x v="150"/>
    <x v="0"/>
    <x v="0"/>
    <n v="220"/>
    <n v="4"/>
    <n v="880"/>
    <s v="CARD"/>
    <d v="1899-12-30T15:46:00"/>
    <x v="1"/>
    <s v="Perfect celebration meal!"/>
    <n v="18"/>
  </r>
  <r>
    <s v="ORD-199"/>
    <x v="136"/>
    <x v="4"/>
    <x v="3"/>
    <n v="70"/>
    <n v="1"/>
    <n v="70"/>
    <s v="CARD"/>
    <d v="1899-12-30T15:28:00"/>
    <x v="1"/>
    <s v="Perfect celebration meal!"/>
    <n v="16"/>
  </r>
  <r>
    <s v="ORD-200"/>
    <x v="143"/>
    <x v="10"/>
    <x v="4"/>
    <n v="180"/>
    <n v="3"/>
    <n v="540"/>
    <s v="CASH"/>
    <d v="1899-12-30T13:22:00"/>
    <x v="0"/>
    <s v="Average portion."/>
    <n v="16"/>
  </r>
  <r>
    <s v="ORD-201"/>
    <x v="151"/>
    <x v="0"/>
    <x v="0"/>
    <n v="220"/>
    <n v="1"/>
    <n v="220"/>
    <s v="UPI"/>
    <d v="1899-12-30T11:32:00"/>
    <x v="1"/>
    <s v="The Sizzling Brownie was perfect."/>
    <n v="18"/>
  </r>
  <r>
    <s v="ORD-202"/>
    <x v="152"/>
    <x v="19"/>
    <x v="1"/>
    <n v="140"/>
    <n v="1"/>
    <n v="140"/>
    <s v="CARD"/>
    <d v="1899-12-30T14:31:00"/>
    <x v="2"/>
    <s v="Enjoyed the Cold Coffee."/>
    <n v="9"/>
  </r>
  <r>
    <s v="ORD-203"/>
    <x v="151"/>
    <x v="8"/>
    <x v="2"/>
    <n v="280"/>
    <n v="1"/>
    <n v="280"/>
    <s v="CARD"/>
    <d v="1899-12-30T11:07:00"/>
    <x v="1"/>
    <s v="Fantastic taste!"/>
    <n v="15"/>
  </r>
  <r>
    <s v="ORD-204"/>
    <x v="153"/>
    <x v="8"/>
    <x v="2"/>
    <n v="280"/>
    <n v="1"/>
    <n v="280"/>
    <s v="CARD"/>
    <d v="1899-12-30T11:04:00"/>
    <x v="1"/>
    <s v="Fantastic taste!"/>
    <n v="15"/>
  </r>
  <r>
    <s v="ORD-205"/>
    <x v="154"/>
    <x v="5"/>
    <x v="1"/>
    <n v="80"/>
    <n v="3"/>
    <n v="240"/>
    <s v="UPI"/>
    <d v="1899-12-30T16:42:00"/>
    <x v="0"/>
    <s v="Average, nothing great."/>
    <n v="9"/>
  </r>
  <r>
    <s v="ORD-206"/>
    <x v="155"/>
    <x v="18"/>
    <x v="2"/>
    <n v="160"/>
    <n v="1"/>
    <n v="160"/>
    <s v="CASH"/>
    <d v="1899-12-30T10:13:00"/>
    <x v="2"/>
    <s v="Very good meal."/>
    <n v="20"/>
  </r>
  <r>
    <s v="ORD-207"/>
    <x v="156"/>
    <x v="14"/>
    <x v="3"/>
    <n v="210"/>
    <n v="1"/>
    <n v="210"/>
    <s v="UPI"/>
    <d v="1899-12-30T09:38:00"/>
    <x v="1"/>
    <s v="The Paneer Chilli was perfect."/>
    <n v="18"/>
  </r>
  <r>
    <s v="ORD-208"/>
    <x v="157"/>
    <x v="0"/>
    <x v="0"/>
    <n v="220"/>
    <n v="5"/>
    <n v="1100"/>
    <s v="CASH"/>
    <d v="1899-12-30T15:07:00"/>
    <x v="2"/>
    <s v="Very good meal."/>
    <n v="18"/>
  </r>
  <r>
    <s v="ORD-209"/>
    <x v="153"/>
    <x v="19"/>
    <x v="1"/>
    <n v="140"/>
    <n v="1"/>
    <n v="140"/>
    <s v="UPI"/>
    <d v="1899-12-30T15:41:00"/>
    <x v="1"/>
    <s v="Loved the quality and service."/>
    <n v="9"/>
  </r>
  <r>
    <s v="ORD-210"/>
    <x v="158"/>
    <x v="18"/>
    <x v="2"/>
    <n v="160"/>
    <n v="5"/>
    <n v="800"/>
    <s v="UPI"/>
    <d v="1899-12-30T19:29:00"/>
    <x v="2"/>
    <s v="Enjoyed the Butter Pav Bhaji."/>
    <n v="20"/>
  </r>
  <r>
    <s v="ORD-211"/>
    <x v="159"/>
    <x v="4"/>
    <x v="3"/>
    <n v="70"/>
    <n v="2"/>
    <n v="140"/>
    <s v="UPI"/>
    <d v="1899-12-30T12:06:00"/>
    <x v="1"/>
    <s v="Loved the quality and service."/>
    <n v="16"/>
  </r>
  <r>
    <s v="ORD-212"/>
    <x v="159"/>
    <x v="21"/>
    <x v="2"/>
    <n v="160"/>
    <n v="1"/>
    <n v="160"/>
    <s v="UPI"/>
    <d v="1899-12-30T16:56:00"/>
    <x v="0"/>
    <s v="It was okay."/>
    <n v="10"/>
  </r>
  <r>
    <s v="ORD-213"/>
    <x v="160"/>
    <x v="29"/>
    <x v="1"/>
    <n v="160"/>
    <n v="3"/>
    <n v="480"/>
    <s v="CARD"/>
    <d v="1899-12-30T13:09:00"/>
    <x v="2"/>
    <s v="Very good meal."/>
    <n v="5"/>
  </r>
  <r>
    <s v="ORD-214"/>
    <x v="161"/>
    <x v="18"/>
    <x v="2"/>
    <n v="160"/>
    <n v="2"/>
    <n v="320"/>
    <s v="CASH"/>
    <d v="1899-12-30T20:03:00"/>
    <x v="0"/>
    <s v="Average, nothing great."/>
    <n v="20"/>
  </r>
  <r>
    <s v="ORD-215"/>
    <x v="162"/>
    <x v="4"/>
    <x v="3"/>
    <n v="70"/>
    <n v="2"/>
    <n v="140"/>
    <s v="CASH"/>
    <d v="1899-12-30T15:19:00"/>
    <x v="2"/>
    <s v="Fresh ingredients."/>
    <n v="16"/>
  </r>
  <r>
    <s v="ORD-216"/>
    <x v="159"/>
    <x v="8"/>
    <x v="2"/>
    <n v="280"/>
    <n v="5"/>
    <n v="1400"/>
    <s v="CARD"/>
    <d v="1899-12-30T12:52:00"/>
    <x v="1"/>
    <s v="The Corn Cheese Pizza was perfect."/>
    <n v="15"/>
  </r>
  <r>
    <s v="ORD-217"/>
    <x v="163"/>
    <x v="8"/>
    <x v="2"/>
    <n v="280"/>
    <n v="3"/>
    <n v="840"/>
    <s v="UPI"/>
    <d v="1899-12-30T20:36:00"/>
    <x v="0"/>
    <s v="It was okay."/>
    <n v="15"/>
  </r>
  <r>
    <s v="ORD-218"/>
    <x v="154"/>
    <x v="23"/>
    <x v="2"/>
    <n v="150"/>
    <n v="5"/>
    <n v="750"/>
    <s v="CASH"/>
    <d v="1899-12-30T16:16:00"/>
    <x v="2"/>
    <s v="Very good meal."/>
    <n v="11"/>
  </r>
  <r>
    <s v="ORD-219"/>
    <x v="161"/>
    <x v="21"/>
    <x v="2"/>
    <n v="160"/>
    <n v="2"/>
    <n v="320"/>
    <s v="CASH"/>
    <d v="1899-12-30T12:39:00"/>
    <x v="0"/>
    <s v="Average, nothing great."/>
    <n v="10"/>
  </r>
  <r>
    <s v="ORD-220"/>
    <x v="164"/>
    <x v="4"/>
    <x v="3"/>
    <n v="70"/>
    <n v="4"/>
    <n v="280"/>
    <s v="CASH"/>
    <d v="1899-12-30T11:06:00"/>
    <x v="0"/>
    <s v="It was okay."/>
    <n v="16"/>
  </r>
  <r>
    <s v="ORD-221"/>
    <x v="165"/>
    <x v="0"/>
    <x v="0"/>
    <n v="220"/>
    <n v="1"/>
    <n v="220"/>
    <s v="CARD"/>
    <d v="1899-12-30T15:17:00"/>
    <x v="0"/>
    <s v="Average, nothing great."/>
    <n v="18"/>
  </r>
  <r>
    <s v="ORD-222"/>
    <x v="155"/>
    <x v="14"/>
    <x v="3"/>
    <n v="210"/>
    <n v="4"/>
    <n v="840"/>
    <s v="CARD"/>
    <d v="1899-12-30T10:05:00"/>
    <x v="1"/>
    <s v="The Paneer Chilli was perfect."/>
    <n v="18"/>
  </r>
  <r>
    <s v="ORD-223"/>
    <x v="163"/>
    <x v="29"/>
    <x v="1"/>
    <n v="160"/>
    <n v="5"/>
    <n v="800"/>
    <s v="CARD"/>
    <d v="1899-12-30T18:00:00"/>
    <x v="0"/>
    <s v="It was okay."/>
    <n v="5"/>
  </r>
  <r>
    <s v="ORD-224"/>
    <x v="166"/>
    <x v="4"/>
    <x v="3"/>
    <n v="70"/>
    <n v="1"/>
    <n v="70"/>
    <s v="CARD"/>
    <d v="1899-12-30T15:07:00"/>
    <x v="2"/>
    <s v="Fresh ingredients."/>
    <n v="16"/>
  </r>
  <r>
    <s v="ORD-225"/>
    <x v="155"/>
    <x v="1"/>
    <x v="1"/>
    <n v="40"/>
    <n v="2"/>
    <n v="80"/>
    <s v="CARD"/>
    <d v="1899-12-30T19:55:00"/>
    <x v="1"/>
    <s v="The Masala Chai was perfect."/>
    <n v="13"/>
  </r>
  <r>
    <s v="ORD-226"/>
    <x v="167"/>
    <x v="21"/>
    <x v="2"/>
    <n v="160"/>
    <n v="5"/>
    <n v="800"/>
    <s v="CARD"/>
    <d v="1899-12-30T14:22:00"/>
    <x v="1"/>
    <s v="Fantastic taste!"/>
    <n v="10"/>
  </r>
  <r>
    <s v="ORD-227"/>
    <x v="168"/>
    <x v="7"/>
    <x v="1"/>
    <n v="40"/>
    <n v="3"/>
    <n v="120"/>
    <s v="UPI"/>
    <d v="1899-12-30T13:32:00"/>
    <x v="0"/>
    <s v="Standard taste."/>
    <n v="10"/>
  </r>
  <r>
    <s v="ORD-228"/>
    <x v="169"/>
    <x v="14"/>
    <x v="3"/>
    <n v="210"/>
    <n v="2"/>
    <n v="420"/>
    <s v="UPI"/>
    <d v="1899-12-30T14:15:00"/>
    <x v="1"/>
    <s v="Loved the quality and service."/>
    <n v="18"/>
  </r>
  <r>
    <s v="ORD-229"/>
    <x v="170"/>
    <x v="8"/>
    <x v="2"/>
    <n v="280"/>
    <n v="1"/>
    <n v="280"/>
    <s v="UPI"/>
    <d v="1899-12-30T17:07:00"/>
    <x v="0"/>
    <s v="Standard taste."/>
    <n v="15"/>
  </r>
  <r>
    <s v="ORD-230"/>
    <x v="171"/>
    <x v="4"/>
    <x v="3"/>
    <n v="70"/>
    <n v="5"/>
    <n v="350"/>
    <s v="UPI"/>
    <d v="1899-12-30T19:28:00"/>
    <x v="1"/>
    <s v="The Veg Manchurian Soup was perfect."/>
    <n v="16"/>
  </r>
  <r>
    <s v="ORD-231"/>
    <x v="172"/>
    <x v="18"/>
    <x v="2"/>
    <n v="160"/>
    <n v="2"/>
    <n v="320"/>
    <s v="CASH"/>
    <d v="1899-12-30T13:50:00"/>
    <x v="1"/>
    <s v="Loved the quality and service."/>
    <n v="20"/>
  </r>
  <r>
    <s v="ORD-232"/>
    <x v="173"/>
    <x v="14"/>
    <x v="3"/>
    <n v="210"/>
    <n v="4"/>
    <n v="840"/>
    <s v="UPI"/>
    <d v="1899-12-30T19:36:00"/>
    <x v="2"/>
    <s v="Very good meal."/>
    <n v="18"/>
  </r>
  <r>
    <s v="ORD-233"/>
    <x v="174"/>
    <x v="21"/>
    <x v="2"/>
    <n v="160"/>
    <n v="4"/>
    <n v="640"/>
    <s v="CARD"/>
    <d v="1899-12-30T18:09:00"/>
    <x v="1"/>
    <s v="The Veg Schezwan Fried Rice was perfect."/>
    <n v="10"/>
  </r>
  <r>
    <s v="ORD-234"/>
    <x v="175"/>
    <x v="7"/>
    <x v="1"/>
    <n v="40"/>
    <n v="4"/>
    <n v="160"/>
    <s v="UPI"/>
    <d v="1899-12-30T09:17:00"/>
    <x v="1"/>
    <s v="The Adrak Chai was perfect."/>
    <n v="10"/>
  </r>
  <r>
    <s v="ORD-235"/>
    <x v="176"/>
    <x v="19"/>
    <x v="1"/>
    <n v="140"/>
    <n v="3"/>
    <n v="420"/>
    <s v="CASH"/>
    <d v="1899-12-30T18:47:00"/>
    <x v="1"/>
    <s v="The Cold Coffee was perfect."/>
    <n v="9"/>
  </r>
  <r>
    <s v="ORD-236"/>
    <x v="169"/>
    <x v="29"/>
    <x v="1"/>
    <n v="160"/>
    <n v="3"/>
    <n v="480"/>
    <s v="CASH"/>
    <d v="1899-12-30T09:11:00"/>
    <x v="1"/>
    <s v="The Chocolate Shakes was perfect."/>
    <n v="5"/>
  </r>
  <r>
    <s v="ORD-237"/>
    <x v="175"/>
    <x v="18"/>
    <x v="2"/>
    <n v="160"/>
    <n v="4"/>
    <n v="640"/>
    <s v="CASH"/>
    <d v="1899-12-30T18:45:00"/>
    <x v="0"/>
    <s v="It was okay."/>
    <n v="20"/>
  </r>
  <r>
    <s v="ORD-238"/>
    <x v="177"/>
    <x v="4"/>
    <x v="3"/>
    <n v="70"/>
    <n v="5"/>
    <n v="350"/>
    <s v="CASH"/>
    <d v="1899-12-30T20:31:00"/>
    <x v="2"/>
    <s v="Fresh ingredients."/>
    <n v="16"/>
  </r>
  <r>
    <s v="ORD-239"/>
    <x v="175"/>
    <x v="1"/>
    <x v="1"/>
    <n v="40"/>
    <n v="5"/>
    <n v="200"/>
    <s v="CARD"/>
    <d v="1899-12-30T18:08:00"/>
    <x v="0"/>
    <s v="Standard taste."/>
    <n v="13"/>
  </r>
  <r>
    <s v="ORD-240"/>
    <x v="176"/>
    <x v="10"/>
    <x v="4"/>
    <n v="180"/>
    <n v="2"/>
    <n v="360"/>
    <s v="UPI"/>
    <d v="1899-12-30T20:54:00"/>
    <x v="1"/>
    <s v="Fantastic taste!"/>
    <n v="16"/>
  </r>
  <r>
    <s v="ORD-241"/>
    <x v="176"/>
    <x v="4"/>
    <x v="3"/>
    <n v="70"/>
    <n v="1"/>
    <n v="70"/>
    <s v="CASH"/>
    <d v="1899-12-30T10:38:00"/>
    <x v="2"/>
    <s v="Very good meal."/>
    <n v="16"/>
  </r>
  <r>
    <s v="ORD-242"/>
    <x v="178"/>
    <x v="7"/>
    <x v="1"/>
    <n v="40"/>
    <n v="5"/>
    <n v="200"/>
    <s v="CASH"/>
    <d v="1899-12-30T09:45:00"/>
    <x v="0"/>
    <s v="Average, nothing great."/>
    <n v="10"/>
  </r>
  <r>
    <s v="ORD-243"/>
    <x v="179"/>
    <x v="1"/>
    <x v="1"/>
    <n v="40"/>
    <n v="2"/>
    <n v="80"/>
    <s v="CARD"/>
    <d v="1899-12-30T09:37:00"/>
    <x v="1"/>
    <s v="The Masala Chai was perfect."/>
    <n v="13"/>
  </r>
  <r>
    <s v="ORD-244"/>
    <x v="177"/>
    <x v="23"/>
    <x v="2"/>
    <n v="150"/>
    <n v="2"/>
    <n v="300"/>
    <s v="CASH"/>
    <d v="1899-12-30T20:23:00"/>
    <x v="0"/>
    <s v="Standard taste."/>
    <n v="11"/>
  </r>
  <r>
    <s v="ORD-245"/>
    <x v="180"/>
    <x v="18"/>
    <x v="2"/>
    <n v="160"/>
    <n v="1"/>
    <n v="160"/>
    <s v="CARD"/>
    <d v="1899-12-30T12:38:00"/>
    <x v="0"/>
    <s v="Average, nothing great."/>
    <n v="20"/>
  </r>
  <r>
    <s v="ORD-246"/>
    <x v="173"/>
    <x v="7"/>
    <x v="1"/>
    <n v="40"/>
    <n v="4"/>
    <n v="160"/>
    <s v="CARD"/>
    <d v="1899-12-30T15:58:00"/>
    <x v="0"/>
    <s v="Average, nothing great."/>
    <n v="10"/>
  </r>
  <r>
    <s v="ORD-247"/>
    <x v="181"/>
    <x v="26"/>
    <x v="3"/>
    <n v="180"/>
    <n v="4"/>
    <n v="720"/>
    <s v="UPI"/>
    <d v="1899-12-30T17:12:00"/>
    <x v="2"/>
    <s v="Fresh ingredients."/>
    <n v="12"/>
  </r>
  <r>
    <s v="ORD-248"/>
    <x v="182"/>
    <x v="10"/>
    <x v="4"/>
    <n v="180"/>
    <n v="1"/>
    <n v="180"/>
    <s v="UPI"/>
    <d v="1899-12-30T18:09:00"/>
    <x v="1"/>
    <s v="The Cheese Garlic Bread was perfect."/>
    <n v="16"/>
  </r>
  <r>
    <s v="ORD-249"/>
    <x v="171"/>
    <x v="8"/>
    <x v="2"/>
    <n v="280"/>
    <n v="3"/>
    <n v="840"/>
    <s v="UPI"/>
    <d v="1899-12-30T16:19:00"/>
    <x v="0"/>
    <s v="It was okay."/>
    <n v="15"/>
  </r>
  <r>
    <s v="ORD-250"/>
    <x v="183"/>
    <x v="1"/>
    <x v="1"/>
    <n v="40"/>
    <n v="3"/>
    <n v="120"/>
    <s v="UPI"/>
    <d v="1899-12-30T17:14:00"/>
    <x v="1"/>
    <s v="The Masala Chai was perfect."/>
    <n v="13"/>
  </r>
  <r>
    <s v="ORD-251"/>
    <x v="181"/>
    <x v="5"/>
    <x v="1"/>
    <n v="80"/>
    <n v="3"/>
    <n v="240"/>
    <s v="UPI"/>
    <d v="1899-12-30T18:26:00"/>
    <x v="0"/>
    <s v="It was okay."/>
    <n v="9"/>
  </r>
  <r>
    <s v="ORD-252"/>
    <x v="184"/>
    <x v="7"/>
    <x v="1"/>
    <n v="40"/>
    <n v="1"/>
    <n v="40"/>
    <s v="CARD"/>
    <d v="1899-12-30T19:34:00"/>
    <x v="0"/>
    <s v="Standard taste."/>
    <n v="10"/>
  </r>
  <r>
    <s v="ORD-253"/>
    <x v="185"/>
    <x v="13"/>
    <x v="4"/>
    <n v="120"/>
    <n v="2"/>
    <n v="240"/>
    <s v="Online"/>
    <d v="1899-12-30T15:56:00"/>
    <x v="0"/>
    <s v="It was okay."/>
    <n v="19"/>
  </r>
  <r>
    <s v="ORD-254"/>
    <x v="186"/>
    <x v="32"/>
    <x v="4"/>
    <n v="100"/>
    <n v="5"/>
    <n v="500"/>
    <s v="Online"/>
    <d v="1899-12-30T13:49:00"/>
    <x v="1"/>
    <s v="Loved the quality and service."/>
    <n v="2"/>
  </r>
  <r>
    <s v="ORD-255"/>
    <x v="187"/>
    <x v="33"/>
    <x v="4"/>
    <n v="100"/>
    <n v="4"/>
    <n v="400"/>
    <s v="Online"/>
    <d v="1899-12-30T13:35:00"/>
    <x v="2"/>
    <s v="Very good meal."/>
    <n v="3"/>
  </r>
  <r>
    <s v="ORD-256"/>
    <x v="188"/>
    <x v="0"/>
    <x v="0"/>
    <n v="220"/>
    <n v="6"/>
    <n v="1320"/>
    <s v="Online"/>
    <d v="1899-12-30T11:27:00"/>
    <x v="1"/>
    <s v="Loved the quality and service."/>
    <n v="18"/>
  </r>
  <r>
    <s v="ORD-257"/>
    <x v="189"/>
    <x v="34"/>
    <x v="4"/>
    <n v="100"/>
    <n v="3"/>
    <n v="300"/>
    <s v="CARD"/>
    <d v="1899-12-30T12:48:00"/>
    <x v="2"/>
    <s v="Very good meal."/>
    <n v="2"/>
  </r>
  <r>
    <s v="ORD-258"/>
    <x v="190"/>
    <x v="4"/>
    <x v="3"/>
    <n v="70"/>
    <n v="2"/>
    <n v="140"/>
    <s v="CARD"/>
    <d v="1899-12-30T15:07:00"/>
    <x v="0"/>
    <s v="It was okay."/>
    <n v="16"/>
  </r>
  <r>
    <s v="ORD-259"/>
    <x v="191"/>
    <x v="33"/>
    <x v="4"/>
    <n v="100"/>
    <n v="3"/>
    <n v="300"/>
    <s v="Online"/>
    <d v="1899-12-30T11:53:00"/>
    <x v="2"/>
    <s v="Fresh ingredients."/>
    <n v="3"/>
  </r>
  <r>
    <s v="ORD-260"/>
    <x v="192"/>
    <x v="9"/>
    <x v="4"/>
    <n v="100"/>
    <n v="6"/>
    <n v="600"/>
    <s v="CARD"/>
    <d v="1899-12-30T13:40:00"/>
    <x v="2"/>
    <s v="Very good meal."/>
    <n v="9"/>
  </r>
  <r>
    <s v="ORD-261"/>
    <x v="193"/>
    <x v="4"/>
    <x v="3"/>
    <n v="70"/>
    <n v="4"/>
    <n v="280"/>
    <s v="CARD"/>
    <d v="1899-12-30T13:16:00"/>
    <x v="2"/>
    <s v="Enjoyed the Veg Manchurian Soup."/>
    <n v="16"/>
  </r>
  <r>
    <s v="ORD-262"/>
    <x v="188"/>
    <x v="34"/>
    <x v="4"/>
    <n v="100"/>
    <n v="3"/>
    <n v="300"/>
    <s v="CARD"/>
    <d v="1899-12-30T16:05:00"/>
    <x v="2"/>
    <s v="Very good meal."/>
    <n v="2"/>
  </r>
  <r>
    <s v="ORD-263"/>
    <x v="194"/>
    <x v="13"/>
    <x v="4"/>
    <n v="120"/>
    <n v="1"/>
    <n v="120"/>
    <s v="CASH"/>
    <d v="1899-12-30T17:59:00"/>
    <x v="2"/>
    <s v="Enjoyed the Veg Momos."/>
    <n v="19"/>
  </r>
  <r>
    <s v="ORD-264"/>
    <x v="195"/>
    <x v="35"/>
    <x v="4"/>
    <n v="100"/>
    <n v="1"/>
    <n v="100"/>
    <s v="Online"/>
    <d v="1899-12-30T10:00:00"/>
    <x v="1"/>
    <s v="Fantastic taste!"/>
    <n v="1"/>
  </r>
  <r>
    <s v="ORD-265"/>
    <x v="196"/>
    <x v="2"/>
    <x v="4"/>
    <n v="100"/>
    <n v="2"/>
    <n v="200"/>
    <s v="Online"/>
    <d v="1899-12-30T09:53:00"/>
    <x v="1"/>
    <s v="Loved the quality and service."/>
    <n v="11"/>
  </r>
  <r>
    <s v="ORD-266"/>
    <x v="197"/>
    <x v="13"/>
    <x v="4"/>
    <n v="120"/>
    <n v="6"/>
    <n v="720"/>
    <s v="CASH"/>
    <d v="1899-12-30T13:33:00"/>
    <x v="1"/>
    <s v="Loved the quality and service."/>
    <n v="19"/>
  </r>
  <r>
    <s v="ORD-267"/>
    <x v="196"/>
    <x v="9"/>
    <x v="4"/>
    <n v="100"/>
    <n v="5"/>
    <n v="500"/>
    <s v="CARD"/>
    <d v="1899-12-30T15:36:00"/>
    <x v="1"/>
    <s v="Fantastic taste!"/>
    <n v="9"/>
  </r>
  <r>
    <s v="ORD-268"/>
    <x v="187"/>
    <x v="32"/>
    <x v="4"/>
    <n v="100"/>
    <n v="3"/>
    <n v="300"/>
    <s v="CARD"/>
    <d v="1899-12-30T12:23:00"/>
    <x v="2"/>
    <s v="Fresh ingredients."/>
    <n v="2"/>
  </r>
  <r>
    <s v="ORD-269"/>
    <x v="198"/>
    <x v="36"/>
    <x v="4"/>
    <n v="100"/>
    <n v="2"/>
    <n v="200"/>
    <s v="Online"/>
    <d v="1899-12-30T14:11:00"/>
    <x v="0"/>
    <s v="Standard taste."/>
    <n v="2"/>
  </r>
  <r>
    <s v="ORD-270"/>
    <x v="199"/>
    <x v="37"/>
    <x v="4"/>
    <n v="100"/>
    <n v="2"/>
    <n v="200"/>
    <s v="CARD"/>
    <d v="1899-12-30T14:11:00"/>
    <x v="0"/>
    <s v="It was okay."/>
    <n v="1"/>
  </r>
  <r>
    <s v="ORD-271"/>
    <x v="200"/>
    <x v="9"/>
    <x v="4"/>
    <n v="100"/>
    <n v="5"/>
    <n v="500"/>
    <s v="Online"/>
    <d v="1899-12-30T12:10:00"/>
    <x v="2"/>
    <s v="Enjoyed the Gajar Halwa."/>
    <n v="9"/>
  </r>
  <r>
    <s v="ORD-272"/>
    <x v="201"/>
    <x v="2"/>
    <x v="4"/>
    <n v="100"/>
    <n v="1"/>
    <n v="100"/>
    <s v="CASH"/>
    <d v="1899-12-30T10:39:00"/>
    <x v="2"/>
    <s v="Enjoyed the Hot Chocolate."/>
    <n v="11"/>
  </r>
  <r>
    <s v="ORD-273"/>
    <x v="185"/>
    <x v="33"/>
    <x v="4"/>
    <n v="100"/>
    <n v="2"/>
    <n v="200"/>
    <s v="CARD"/>
    <d v="1899-12-30T17:34:00"/>
    <x v="1"/>
    <s v="The Sweet Corn Soup was perfect."/>
    <n v="3"/>
  </r>
  <r>
    <s v="ORD-274"/>
    <x v="199"/>
    <x v="10"/>
    <x v="4"/>
    <n v="180"/>
    <n v="4"/>
    <n v="720"/>
    <s v="CARD"/>
    <d v="1899-12-30T20:39:00"/>
    <x v="1"/>
    <s v="Loved the quality and service."/>
    <n v="16"/>
  </r>
  <r>
    <s v="ORD-275"/>
    <x v="202"/>
    <x v="36"/>
    <x v="4"/>
    <n v="100"/>
    <n v="4"/>
    <n v="400"/>
    <s v="Online"/>
    <d v="1899-12-30T16:44:00"/>
    <x v="2"/>
    <s v="Enjoyed the Cheese Maggi."/>
    <n v="2"/>
  </r>
  <r>
    <s v="ORD-276"/>
    <x v="191"/>
    <x v="2"/>
    <x v="4"/>
    <n v="100"/>
    <n v="1"/>
    <n v="100"/>
    <s v="Online"/>
    <d v="1899-12-30T15:16:00"/>
    <x v="2"/>
    <s v="Enjoyed the Hot Chocolate."/>
    <n v="11"/>
  </r>
  <r>
    <s v="ORD-277"/>
    <x v="203"/>
    <x v="38"/>
    <x v="0"/>
    <n v="110"/>
    <n v="7"/>
    <n v="770"/>
    <s v="CARD"/>
    <d v="1899-12-30T11:14:00"/>
    <x v="1"/>
    <s v="Perfect New Year treat!"/>
    <n v="3"/>
  </r>
  <r>
    <s v="ORD-278"/>
    <x v="204"/>
    <x v="5"/>
    <x v="1"/>
    <n v="80"/>
    <n v="4"/>
    <n v="320"/>
    <s v="CASH"/>
    <d v="1899-12-30T17:05:00"/>
    <x v="0"/>
    <s v="Decent experience."/>
    <n v="9"/>
  </r>
  <r>
    <s v="ORD-279"/>
    <x v="205"/>
    <x v="10"/>
    <x v="4"/>
    <n v="180"/>
    <n v="2"/>
    <n v="360"/>
    <s v="CARD"/>
    <d v="1899-12-30T10:56:00"/>
    <x v="2"/>
    <s v="Loved the Cheese Garlic Bread!"/>
    <n v="16"/>
  </r>
  <r>
    <s v="ORD-280"/>
    <x v="206"/>
    <x v="0"/>
    <x v="0"/>
    <n v="220"/>
    <n v="4"/>
    <n v="880"/>
    <s v="CASH"/>
    <d v="1899-12-30T09:04:00"/>
    <x v="1"/>
    <s v="Perfect New Year treat!"/>
    <n v="18"/>
  </r>
  <r>
    <s v="ORD-281"/>
    <x v="207"/>
    <x v="5"/>
    <x v="1"/>
    <n v="80"/>
    <n v="2"/>
    <n v="160"/>
    <s v="Online"/>
    <d v="1899-12-30T13:50:00"/>
    <x v="0"/>
    <s v="Decent experience."/>
    <n v="9"/>
  </r>
  <r>
    <s v="ORD-282"/>
    <x v="208"/>
    <x v="39"/>
    <x v="2"/>
    <n v="260"/>
    <n v="7"/>
    <n v="1820"/>
    <s v="CASH"/>
    <d v="1899-12-30T13:05:00"/>
    <x v="0"/>
    <s v="Decent experience."/>
    <n v="2"/>
  </r>
  <r>
    <s v="ORD-283"/>
    <x v="209"/>
    <x v="0"/>
    <x v="0"/>
    <n v="220"/>
    <n v="3"/>
    <n v="660"/>
    <s v="Online"/>
    <d v="1899-12-30T10:57:00"/>
    <x v="0"/>
    <s v="Decent experience."/>
    <n v="18"/>
  </r>
  <r>
    <s v="ORD-284"/>
    <x v="210"/>
    <x v="9"/>
    <x v="0"/>
    <n v="120"/>
    <n v="5"/>
    <n v="600"/>
    <s v="Online"/>
    <d v="1899-12-30T10:56:00"/>
    <x v="1"/>
    <s v="Perfect New Year treat!"/>
    <n v="9"/>
  </r>
  <r>
    <s v="ORD-285"/>
    <x v="211"/>
    <x v="39"/>
    <x v="2"/>
    <n v="260"/>
    <n v="5"/>
    <n v="1300"/>
    <s v="Online"/>
    <d v="1899-12-30T17:28:00"/>
    <x v="0"/>
    <s v="Decent experience."/>
    <n v="2"/>
  </r>
  <r>
    <s v="ORD-286"/>
    <x v="212"/>
    <x v="4"/>
    <x v="3"/>
    <n v="70"/>
    <n v="6"/>
    <n v="420"/>
    <s v="Online"/>
    <d v="1899-12-30T09:51:00"/>
    <x v="0"/>
    <s v="Decent experience."/>
    <n v="16"/>
  </r>
  <r>
    <s v="ORD-287"/>
    <x v="208"/>
    <x v="40"/>
    <x v="0"/>
    <n v="240"/>
    <n v="5"/>
    <n v="1200"/>
    <s v="Online"/>
    <d v="1899-12-30T20:57:00"/>
    <x v="0"/>
    <s v="Decent experience."/>
    <n v="1"/>
  </r>
  <r>
    <s v="ORD-288"/>
    <x v="211"/>
    <x v="0"/>
    <x v="0"/>
    <n v="220"/>
    <n v="6"/>
    <n v="1320"/>
    <s v="Online"/>
    <d v="1899-12-30T13:43:00"/>
    <x v="2"/>
    <s v="Loved the Sizzling Brownie!"/>
    <n v="18"/>
  </r>
  <r>
    <s v="ORD-289"/>
    <x v="213"/>
    <x v="38"/>
    <x v="0"/>
    <n v="110"/>
    <n v="4"/>
    <n v="440"/>
    <s v="CASH"/>
    <d v="1899-12-30T12:22:00"/>
    <x v="1"/>
    <s v="Perfect New Year treat!"/>
    <n v="3"/>
  </r>
  <r>
    <s v="ORD-290"/>
    <x v="214"/>
    <x v="38"/>
    <x v="0"/>
    <n v="110"/>
    <n v="1"/>
    <n v="110"/>
    <s v="CASH"/>
    <d v="1899-12-30T17:47:00"/>
    <x v="2"/>
    <s v="Loved the Pastry (Chocolate)!"/>
    <n v="3"/>
  </r>
  <r>
    <s v="ORD-291"/>
    <x v="215"/>
    <x v="0"/>
    <x v="0"/>
    <n v="220"/>
    <n v="7"/>
    <n v="1540"/>
    <s v="CASH"/>
    <d v="1899-12-30T16:53:00"/>
    <x v="2"/>
    <s v="Loved the Sizzling Brownie!"/>
    <n v="18"/>
  </r>
  <r>
    <s v="ORD-292"/>
    <x v="209"/>
    <x v="2"/>
    <x v="1"/>
    <n v="80"/>
    <n v="1"/>
    <n v="80"/>
    <s v="CASH"/>
    <d v="1899-12-30T20:37:00"/>
    <x v="1"/>
    <s v="Perfect New Year treat!"/>
    <n v="11"/>
  </r>
  <r>
    <s v="ORD-293"/>
    <x v="216"/>
    <x v="9"/>
    <x v="0"/>
    <n v="120"/>
    <n v="5"/>
    <n v="600"/>
    <s v="CASH"/>
    <d v="1899-12-30T14:45:00"/>
    <x v="1"/>
    <s v="Perfect New Year treat!"/>
    <n v="9"/>
  </r>
  <r>
    <s v="ORD-294"/>
    <x v="217"/>
    <x v="14"/>
    <x v="3"/>
    <n v="210"/>
    <n v="5"/>
    <n v="1050"/>
    <s v="CARD"/>
    <d v="1899-12-30T12:35:00"/>
    <x v="0"/>
    <s v="Decent experience."/>
    <n v="18"/>
  </r>
  <r>
    <s v="ORD-295"/>
    <x v="218"/>
    <x v="41"/>
    <x v="2"/>
    <n v="320"/>
    <n v="7"/>
    <n v="2240"/>
    <s v="CARD"/>
    <d v="1899-12-30T12:34:00"/>
    <x v="0"/>
    <s v="Decent experience."/>
    <n v="1"/>
  </r>
  <r>
    <s v="ORD-296"/>
    <x v="206"/>
    <x v="42"/>
    <x v="1"/>
    <n v="120"/>
    <n v="6"/>
    <n v="720"/>
    <s v="CASH"/>
    <d v="1899-12-30T20:33:00"/>
    <x v="0"/>
    <s v="Decent experience."/>
    <n v="1"/>
  </r>
  <r>
    <s v="ORD-297"/>
    <x v="219"/>
    <x v="0"/>
    <x v="0"/>
    <n v="220"/>
    <n v="8"/>
    <n v="1760"/>
    <s v="CASH"/>
    <d v="1899-12-30T20:42:00"/>
    <x v="2"/>
    <s v="Loved the Sizzling Brownie!"/>
    <n v="18"/>
  </r>
  <r>
    <s v="ORD-298"/>
    <x v="206"/>
    <x v="43"/>
    <x v="2"/>
    <n v="120"/>
    <n v="4"/>
    <n v="480"/>
    <s v="Online"/>
    <d v="1899-12-30T17:46:00"/>
    <x v="1"/>
    <s v="Perfect New Year treat!"/>
    <n v="3"/>
  </r>
  <r>
    <s v="ORD-299"/>
    <x v="215"/>
    <x v="43"/>
    <x v="2"/>
    <n v="120"/>
    <n v="3"/>
    <n v="360"/>
    <s v="CASH"/>
    <d v="1899-12-30T20:30:00"/>
    <x v="2"/>
    <s v="Loved the Veg Burger!"/>
    <n v="3"/>
  </r>
  <r>
    <s v="ORD-300"/>
    <x v="212"/>
    <x v="43"/>
    <x v="2"/>
    <n v="120"/>
    <n v="4"/>
    <n v="480"/>
    <s v="CARD"/>
    <d v="1899-12-30T12:38:00"/>
    <x v="0"/>
    <s v="Decent experience."/>
    <n v="3"/>
  </r>
  <r>
    <s v="ORD-301"/>
    <x v="205"/>
    <x v="14"/>
    <x v="3"/>
    <n v="210"/>
    <n v="3"/>
    <n v="630"/>
    <s v="CASH"/>
    <d v="1899-12-30T13:18:00"/>
    <x v="0"/>
    <s v="Decent experience."/>
    <n v="18"/>
  </r>
  <r>
    <m/>
    <x v="220"/>
    <x v="44"/>
    <x v="7"/>
    <m/>
    <m/>
    <m/>
    <m/>
    <m/>
    <x v="5"/>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x v="0"/>
    <s v="Male"/>
    <d v="1985-08-08T00:00:00"/>
    <s v="Delivery Executive"/>
    <s v="Delivery"/>
    <n v="2"/>
    <s v="Junior"/>
    <s v="Part Time"/>
    <d v="2012-01-09T00:00:00"/>
    <s v="Flexible"/>
    <s v="Delivery Zone"/>
    <s v="Order Dispatch"/>
    <s v="Sub Manager"/>
    <n v="9612107560"/>
    <s v="Panchavati, Amravati"/>
    <s v="rahul.patil@restaurant.com"/>
    <n v="97"/>
    <n v="4"/>
    <n v="6"/>
    <n v="5"/>
    <n v="15000"/>
    <n v="17500"/>
    <s v="Certified"/>
    <s v="No"/>
    <s v="Excellent performance"/>
  </r>
  <r>
    <x v="1"/>
    <x v="1"/>
    <s v="Male"/>
    <d v="1988-12-20T00:00:00"/>
    <s v="Cook"/>
    <s v="Kitchen"/>
    <n v="3"/>
    <s v="Junior"/>
    <s v="Contract"/>
    <d v="2011-01-09T00:00:00"/>
    <s v="Night"/>
    <s v="Kitchen Zone"/>
    <s v="Prep Section"/>
    <s v="Chef"/>
    <n v="8769847219"/>
    <s v="Camp Area, Amravati"/>
    <s v="anet.sharma@restaurant.com"/>
    <n v="94"/>
    <n v="2"/>
    <n v="7"/>
    <n v="4"/>
    <n v="18000"/>
    <n v="20500"/>
    <s v="Certified"/>
    <s v="No"/>
    <s v="Excellent performance"/>
  </r>
  <r>
    <x v="2"/>
    <x v="2"/>
    <s v="Male"/>
    <d v="1995-08-14T00:00:00"/>
    <s v="Waiter"/>
    <s v="Service"/>
    <n v="4"/>
    <s v="Senior"/>
    <s v="Part Time"/>
    <d v="2017-04-14T00:00:00"/>
    <s v="Morning"/>
    <s v="Dining Area"/>
    <s v="Table Service"/>
    <s v="Sub Manager"/>
    <n v="8341230287"/>
    <s v="VMV Road, Amravati"/>
    <s v="suresh.kumar@restaurant.com"/>
    <n v="85"/>
    <n v="2"/>
    <n v="6"/>
    <n v="1"/>
    <n v="14000"/>
    <n v="16500"/>
    <s v="Certified"/>
    <s v="Yes"/>
    <s v="Poor performance"/>
  </r>
  <r>
    <x v="3"/>
    <x v="3"/>
    <s v="Male"/>
    <d v="2002-04-06T00:00:00"/>
    <s v="Waiter"/>
    <s v="Service"/>
    <n v="1"/>
    <s v="Fresher"/>
    <s v="Part Time"/>
    <d v="2017-12-23T00:00:00"/>
    <s v="Morning"/>
    <s v="Dining Area"/>
    <s v="Table Service"/>
    <s v="Sub Manager"/>
    <n v="9244271329"/>
    <s v="Badnera Road, Amravati"/>
    <s v="roshan.deshmukh@restaurant.com"/>
    <n v="94"/>
    <n v="5"/>
    <n v="6"/>
    <n v="4"/>
    <n v="14000"/>
    <n v="16500"/>
    <s v="Certified"/>
    <s v="Yes"/>
    <s v="Excellent performance"/>
  </r>
  <r>
    <x v="4"/>
    <x v="4"/>
    <s v="Male"/>
    <d v="1990-11-03T00:00:00"/>
    <s v="Delivery Executive"/>
    <s v="Delivery"/>
    <n v="4"/>
    <s v="Senior"/>
    <s v="Part Time"/>
    <d v="2010-05-09T00:00:00"/>
    <s v="Flexible"/>
    <s v="Delivery Zone"/>
    <s v="Order Dispatch"/>
    <s v="Sub Manager"/>
    <n v="9279429639"/>
    <s v="Sai Nagar, Amravati"/>
    <s v="vijay.pawar@restaurant.com"/>
    <n v="91"/>
    <n v="5"/>
    <n v="4"/>
    <n v="3"/>
    <n v="15000"/>
    <n v="16500"/>
    <s v="Certified"/>
    <s v="No"/>
    <s v="Good performance"/>
  </r>
  <r>
    <x v="5"/>
    <x v="5"/>
    <s v="Male"/>
    <d v="2002-10-31T00:00:00"/>
    <s v="Chef"/>
    <s v="Kitchen"/>
    <n v="7"/>
    <s v="Senior"/>
    <s v="Perment"/>
    <d v="2013-12-03T00:00:00"/>
    <s v="Morning"/>
    <s v="Kitchen Zone"/>
    <s v="Main Kitchen"/>
    <s v="Manager"/>
    <n v="8999558001"/>
    <s v="Badnera Road, Amravati"/>
    <s v="manoj.verma@restaurant.com"/>
    <n v="89"/>
    <n v="1"/>
    <n v="6"/>
    <n v="1"/>
    <n v="28000"/>
    <n v="30500"/>
    <s v="Certified"/>
    <s v="Yes"/>
    <s v="Poor performance"/>
  </r>
  <r>
    <x v="6"/>
    <x v="6"/>
    <s v="Male"/>
    <d v="1983-08-11T00:00:00"/>
    <s v="Cashier"/>
    <s v="Billing"/>
    <n v="7"/>
    <s v="Senior"/>
    <s v="Perment"/>
    <d v="2006-11-09T00:00:00"/>
    <s v="Morning"/>
    <s v="Billing Counter"/>
    <s v="Billing Desk"/>
    <s v="Sub Manager"/>
    <n v="8798242038"/>
    <s v="Badnera Road, Amravati"/>
    <s v="akash.joshi@restaurant.com"/>
    <n v="93"/>
    <n v="1"/>
    <n v="1"/>
    <n v="4"/>
    <n v="16000"/>
    <n v="16800"/>
    <s v="Not Required"/>
    <s v="Yes"/>
    <s v="Excellent performance"/>
  </r>
  <r>
    <x v="7"/>
    <x v="7"/>
    <s v="Male"/>
    <d v="1986-07-27T00:00:00"/>
    <s v="Delivery Executive"/>
    <s v="Delivery"/>
    <n v="3"/>
    <s v="Junior"/>
    <s v="Part Time"/>
    <d v="2018-10-27T00:00:00"/>
    <s v="Flexible"/>
    <s v="Delivery Zone"/>
    <s v="Order Dispatch"/>
    <s v="Sub Manager"/>
    <n v="9212823065"/>
    <s v="Wadali, Amravati"/>
    <s v="nitin.kulkarni@restaurant.com"/>
    <n v="92"/>
    <n v="5"/>
    <n v="8"/>
    <n v="3"/>
    <n v="15000"/>
    <n v="17500"/>
    <s v="Certified"/>
    <s v="No"/>
    <s v="Good performance"/>
  </r>
  <r>
    <x v="8"/>
    <x v="8"/>
    <s v="Male"/>
    <d v="1988-08-02T00:00:00"/>
    <s v="Cook"/>
    <s v="Kitchen"/>
    <n v="3"/>
    <s v="Junior"/>
    <s v="Contract"/>
    <d v="2019-05-30T00:00:00"/>
    <s v="Night"/>
    <s v="Kitchen Zone"/>
    <s v="Prep Section"/>
    <s v="Chef"/>
    <n v="9916894095"/>
    <s v="Wadali, Amravati"/>
    <s v="prakash.jadhao@restaurant.com"/>
    <n v="86"/>
    <n v="1"/>
    <n v="5"/>
    <n v="1"/>
    <n v="18000"/>
    <n v="19500"/>
    <s v="Certified"/>
    <s v="No"/>
    <s v="Poor performance"/>
  </r>
  <r>
    <x v="9"/>
    <x v="9"/>
    <s v="Male"/>
    <d v="2000-10-12T00:00:00"/>
    <s v="Cook"/>
    <s v="Kitchen"/>
    <n v="5"/>
    <s v="Senior"/>
    <s v="Contract"/>
    <d v="2012-02-03T00:00:00"/>
    <s v="Evening"/>
    <s v="Kitchen Zone"/>
    <s v="Prep Section"/>
    <s v="Chef"/>
    <n v="9896209427"/>
    <s v="Rajapeth, Amravati"/>
    <s v="deepak.singh@restaurant.com"/>
    <n v="91"/>
    <n v="3"/>
    <n v="6"/>
    <n v="3"/>
    <n v="18000"/>
    <n v="20500"/>
    <s v="Certified"/>
    <s v="No"/>
    <s v="Good performance"/>
  </r>
  <r>
    <x v="10"/>
    <x v="10"/>
    <s v="Male"/>
    <d v="1986-10-31T00:00:00"/>
    <s v="Cook"/>
    <s v="Kitchen"/>
    <n v="3"/>
    <s v="Junior"/>
    <s v="Contract"/>
    <d v="2010-01-02T00:00:00"/>
    <s v="Evening"/>
    <s v="Kitchen Zone"/>
    <s v="Prep Section"/>
    <s v="Chef"/>
    <n v="9497977579"/>
    <s v="VMV Road, Amravati"/>
    <s v="sanjay.more@restaurant.com"/>
    <n v="93"/>
    <n v="5"/>
    <n v="7"/>
    <n v="4"/>
    <n v="18000"/>
    <n v="20500"/>
    <s v="Certified"/>
    <s v="Yes"/>
    <s v="Excellent performance"/>
  </r>
  <r>
    <x v="11"/>
    <x v="11"/>
    <s v="Male"/>
    <d v="2001-12-19T00:00:00"/>
    <s v="Waiter"/>
    <s v="Service"/>
    <n v="4"/>
    <s v="Senior"/>
    <s v="Part Time"/>
    <d v="2010-10-17T00:00:00"/>
    <s v="Evening"/>
    <s v="Dining Area"/>
    <s v="Table Service"/>
    <s v="Sub Manager"/>
    <n v="9778898898"/>
    <s v="Badnera Road, Amravati"/>
    <s v="mahesh.chavan@restaurant.com"/>
    <n v="86"/>
    <n v="2"/>
    <n v="4"/>
    <n v="1"/>
    <n v="14000"/>
    <n v="15500"/>
    <s v="Certified"/>
    <s v="No"/>
    <s v="Poor performance"/>
  </r>
  <r>
    <x v="12"/>
    <x v="12"/>
    <s v="Female"/>
    <d v="1998-05-30T00:00:00"/>
    <s v="Delivery Executive"/>
    <s v="Delivery"/>
    <n v="3"/>
    <s v="Junior"/>
    <s v="Part Time"/>
    <d v="2007-12-18T00:00:00"/>
    <s v="Flexible"/>
    <s v="Delivery Zone"/>
    <s v="Order Dispatch"/>
    <s v="Sub Manager"/>
    <n v="9547661844"/>
    <s v="Panchavati, Amravati"/>
    <s v="pooja.patil@restaurant.com"/>
    <n v="98"/>
    <n v="2"/>
    <n v="6"/>
    <n v="5"/>
    <n v="15000"/>
    <n v="17500"/>
    <s v="Certified"/>
    <s v="No"/>
    <s v="Excellent performance"/>
  </r>
  <r>
    <x v="13"/>
    <x v="13"/>
    <s v="Female"/>
    <d v="1994-10-12T00:00:00"/>
    <s v="Cook"/>
    <s v="Kitchen"/>
    <n v="3"/>
    <s v="Junior"/>
    <s v="Contract"/>
    <d v="2007-01-02T00:00:00"/>
    <s v="Night"/>
    <s v="Kitchen Zone"/>
    <s v="Prep Section"/>
    <s v="Chef"/>
    <n v="9125046365"/>
    <s v="Panchavati, Amravati"/>
    <s v="neha.sharma@restaurant.com"/>
    <n v="90"/>
    <n v="1"/>
    <n v="3"/>
    <n v="2"/>
    <n v="18000"/>
    <n v="19500"/>
    <s v="Certified"/>
    <s v="Yes"/>
    <s v="Average – needs improvement"/>
  </r>
  <r>
    <x v="14"/>
    <x v="14"/>
    <s v="Female"/>
    <d v="1993-02-18T00:00:00"/>
    <s v="Delivery Executive"/>
    <s v="Delivery"/>
    <n v="3"/>
    <s v="Junior"/>
    <s v="Part Time"/>
    <d v="2011-02-23T00:00:00"/>
    <s v="Flexible"/>
    <s v="Delivery Zone"/>
    <s v="Order Dispatch"/>
    <s v="Sub Manager"/>
    <n v="8325557231"/>
    <s v="Badnera Road, Amravati"/>
    <s v="ritu.verma@restaurant.com"/>
    <n v="95"/>
    <n v="5"/>
    <n v="8"/>
    <n v="5"/>
    <n v="15000"/>
    <n v="17500"/>
    <s v="Certified"/>
    <s v="No"/>
    <s v="Excellent performance"/>
  </r>
  <r>
    <x v="15"/>
    <x v="15"/>
    <s v="Male"/>
    <d v="1982-06-10T00:00:00"/>
    <s v="Delivery Executive"/>
    <s v="Delivery"/>
    <n v="1"/>
    <s v="Fresher"/>
    <s v="Part Time"/>
    <d v="2012-02-14T00:00:00"/>
    <s v="Flexible"/>
    <s v="Delivery Zone"/>
    <s v="Order Dispatch"/>
    <s v="Sub Manager"/>
    <n v="9787153878"/>
    <s v="Panchavati, Amravati"/>
    <s v="kunal.bhosale.@restaurant.com"/>
    <n v="94"/>
    <n v="5"/>
    <n v="6"/>
    <n v="4"/>
    <n v="15000"/>
    <n v="17500"/>
    <s v="Certified"/>
    <s v="No"/>
    <s v="Excellent performance"/>
  </r>
  <r>
    <x v="16"/>
    <x v="16"/>
    <s v="Female"/>
    <d v="2002-06-18T00:00:00"/>
    <s v="Manager"/>
    <s v="Management"/>
    <n v="7"/>
    <s v="Senior"/>
    <s v="Perment"/>
    <d v="2016-04-18T00:00:00"/>
    <s v="Morning"/>
    <s v="Admin Office"/>
    <s v="Overall Operations"/>
    <s v="Owner"/>
    <n v="9644520232"/>
    <s v="Panchavati, Amravati"/>
    <s v="sneha.kulkarni@restaurant.com"/>
    <n v="95"/>
    <n v="4"/>
    <n v="1"/>
    <n v="5"/>
    <n v="45000"/>
    <n v="45800"/>
    <s v="Not Required"/>
    <s v="Yes"/>
    <s v="Excellent performance"/>
  </r>
  <r>
    <x v="17"/>
    <x v="17"/>
    <s v="Female"/>
    <d v="1989-11-30T00:00:00"/>
    <s v="Cleaner"/>
    <s v="Housekeeping"/>
    <n v="4"/>
    <s v="Senior"/>
    <s v="Contract"/>
    <d v="2013-10-03T00:00:00"/>
    <s v="Morning"/>
    <s v="Cleaning Area"/>
    <s v="Housekeeping"/>
    <s v="Sub Manager"/>
    <n v="8430882688"/>
    <s v="Badnera Road, Amravati"/>
    <s v="aarti.deshmukh@restaurant.com"/>
    <n v="93"/>
    <n v="3"/>
    <n v="4"/>
    <n v="4"/>
    <n v="12000"/>
    <n v="13500"/>
    <s v="Pending"/>
    <s v="Yes"/>
    <s v="Excellent performance"/>
  </r>
  <r>
    <x v="18"/>
    <x v="18"/>
    <s v="Female"/>
    <d v="1992-03-20T00:00:00"/>
    <s v="Cook"/>
    <s v="Kitchen"/>
    <n v="3"/>
    <s v="Junior"/>
    <s v="Contract"/>
    <d v="2006-02-12T00:00:00"/>
    <s v="Night"/>
    <s v="Kitchen Zone"/>
    <s v="Prep Section"/>
    <s v="Chef"/>
    <n v="8333178362"/>
    <s v="Rajapeth, Amravati"/>
    <s v="shubham.patil@restaurant.com"/>
    <n v="87"/>
    <n v="3"/>
    <n v="5"/>
    <n v="1"/>
    <n v="18000"/>
    <n v="19500"/>
    <s v="Certified"/>
    <s v="Yes"/>
    <s v="Poor performance"/>
  </r>
  <r>
    <x v="19"/>
    <x v="19"/>
    <s v="Female"/>
    <d v="2002-03-26T00:00:00"/>
    <s v="Chef"/>
    <s v="Kitchen"/>
    <n v="7"/>
    <s v="Senior"/>
    <s v="Perment"/>
    <d v="2010-02-15T00:00:00"/>
    <s v="Morning"/>
    <s v="Kitchen Zone"/>
    <s v="Main Kitchen"/>
    <s v="Manager"/>
    <n v="9314205133"/>
    <s v="Wadali, Amravati"/>
    <s v="kavita.pawar@restaurant.com"/>
    <n v="96"/>
    <n v="2"/>
    <n v="7"/>
    <n v="5"/>
    <n v="28000"/>
    <n v="30500"/>
    <s v="Certified"/>
    <s v="Yes"/>
    <s v="Excellent performance"/>
  </r>
  <r>
    <x v="20"/>
    <x v="20"/>
    <s v="Female"/>
    <d v="1995-05-15T00:00:00"/>
    <s v="Cleaner"/>
    <s v="Housekeeping"/>
    <n v="1"/>
    <s v="Fresher"/>
    <s v="Contract"/>
    <d v="2012-05-01T00:00:00"/>
    <s v="Morning"/>
    <s v="Cleaning Area"/>
    <s v="Housekeeping"/>
    <s v="Sub Manager"/>
    <n v="9574241252"/>
    <s v="Wadali, Amravati"/>
    <s v="anjali.singh@restaurant.com"/>
    <n v="90"/>
    <n v="2"/>
    <n v="2"/>
    <n v="2"/>
    <n v="12000"/>
    <n v="12800"/>
    <s v="Pending"/>
    <s v="Yes"/>
    <s v="Average – needs improvement"/>
  </r>
  <r>
    <x v="21"/>
    <x v="21"/>
    <s v="Male"/>
    <d v="2001-01-22T00:00:00"/>
    <s v="Delivery Executive"/>
    <s v="Delivery"/>
    <n v="4"/>
    <s v="Senior"/>
    <s v="Part Time"/>
    <d v="2006-03-15T00:00:00"/>
    <s v="Flexible"/>
    <s v="Delivery Zone"/>
    <s v="Order Dispatch"/>
    <s v="Sub Manager"/>
    <n v="9374807241"/>
    <s v="Sai Nagar, Amravati"/>
    <s v="ganesh.shinde@restaurant.com"/>
    <n v="91"/>
    <n v="1"/>
    <n v="5"/>
    <n v="3"/>
    <n v="15000"/>
    <n v="16500"/>
    <s v="Certified"/>
    <s v="No"/>
    <s v="Good performance"/>
  </r>
  <r>
    <x v="22"/>
    <x v="22"/>
    <s v="Female"/>
    <d v="2003-06-30T00:00:00"/>
    <s v="Delivery Executive"/>
    <s v="Delivery"/>
    <n v="1"/>
    <s v="Fresher"/>
    <s v="Part Time"/>
    <d v="2008-11-24T00:00:00"/>
    <s v="Flexible"/>
    <s v="Delivery Zone"/>
    <s v="Order Dispatch"/>
    <s v="Sub Manager"/>
    <n v="8789749052"/>
    <s v="Panchavati, Amravati"/>
    <s v="meenal.bhosale@restaurant.com"/>
    <n v="89"/>
    <n v="5"/>
    <n v="5"/>
    <n v="1"/>
    <n v="15000"/>
    <n v="16500"/>
    <s v="Certified"/>
    <s v="No"/>
    <s v="Poor performance"/>
  </r>
  <r>
    <x v="23"/>
    <x v="23"/>
    <s v="Female"/>
    <d v="2000-08-31T00:00:00"/>
    <s v="Cleaner"/>
    <s v="Housekeeping"/>
    <n v="2"/>
    <s v="Junior"/>
    <s v="Contract"/>
    <d v="2008-02-26T00:00:00"/>
    <s v="Morning"/>
    <s v="Cleaning Area"/>
    <s v="Housekeeping"/>
    <s v="Sub Manager"/>
    <n v="8633190289"/>
    <s v="Badnera Road, Amravati"/>
    <s v="vaishali.patil@restaurant.com"/>
    <n v="98"/>
    <n v="2"/>
    <n v="1"/>
    <n v="5"/>
    <n v="12000"/>
    <n v="12800"/>
    <s v="Pending"/>
    <s v="Yes"/>
    <s v="Excellent performance"/>
  </r>
  <r>
    <x v="24"/>
    <x v="24"/>
    <s v="Male"/>
    <d v="1989-07-14T00:00:00"/>
    <s v="Cook"/>
    <s v="Kitchen"/>
    <n v="4"/>
    <s v="Senior"/>
    <s v="Contract"/>
    <d v="2015-02-16T00:00:00"/>
    <s v="Morning"/>
    <s v="Kitchen Zone"/>
    <s v="Prep Section"/>
    <s v="Chef"/>
    <n v="9029603056"/>
    <s v="Wadali, Amravati"/>
    <s v="sunil.pawar@restaurant.com"/>
    <n v="88"/>
    <n v="4"/>
    <n v="7"/>
    <n v="1"/>
    <n v="18000"/>
    <n v="20500"/>
    <s v="Certified"/>
    <s v="Yes"/>
    <s v="Poor performance"/>
  </r>
  <r>
    <x v="25"/>
    <x v="25"/>
    <s v="Male"/>
    <d v="2001-04-12T00:00:00"/>
    <s v="Sub Manager"/>
    <s v="Management"/>
    <n v="7"/>
    <s v="Senior"/>
    <s v="Perment"/>
    <d v="2018-04-07T00:00:00"/>
    <s v="Morning"/>
    <s v="Admin Office"/>
    <s v="Floor Supervision"/>
    <s v="Manager"/>
    <n v="8785240276"/>
    <s v="Panchavati, Amravati"/>
    <s v="rajesh.patil@restaurant.com"/>
    <n v="90"/>
    <n v="2"/>
    <n v="0"/>
    <n v="2"/>
    <n v="30000"/>
    <n v="0"/>
    <s v="Not Required"/>
    <s v="Yes"/>
    <s v="Average – needs improvement"/>
  </r>
  <r>
    <x v="26"/>
    <x v="26"/>
    <s v="Female"/>
    <d v="1998-03-09T00:00:00"/>
    <s v="Cook"/>
    <s v="Kitchen"/>
    <n v="5"/>
    <s v="Senior"/>
    <s v="Contract"/>
    <d v="2010-12-20T00:00:00"/>
    <s v="Night"/>
    <s v="Kitchen Zone"/>
    <s v="Prep Section"/>
    <s v="Chef"/>
    <n v="8565934405"/>
    <s v="Wadali, Amravati"/>
    <s v="seema.more@restaurant.com"/>
    <n v="89"/>
    <n v="3"/>
    <n v="3"/>
    <n v="1"/>
    <n v="18000"/>
    <n v="19500"/>
    <s v="Certified"/>
    <s v="Yes"/>
    <s v="Poor performance"/>
  </r>
  <r>
    <x v="27"/>
    <x v="27"/>
    <s v="Male"/>
    <d v="1999-10-12T00:00:00"/>
    <s v="Delivery Executive"/>
    <s v="Delivery"/>
    <n v="3"/>
    <s v="Junior"/>
    <s v="Part Time"/>
    <d v="2008-09-07T00:00:00"/>
    <s v="Flexible"/>
    <s v="Delivery Zone"/>
    <s v="Order Dispatch"/>
    <s v="Sub Manager"/>
    <n v="9410934440"/>
    <s v="Badnera Road, Amravati"/>
    <s v="nilesh.jadhav@restaurant.com"/>
    <n v="87"/>
    <n v="1"/>
    <n v="8"/>
    <n v="1"/>
    <n v="15000"/>
    <n v="17500"/>
    <s v="Certified"/>
    <s v="Yes"/>
    <s v="Poor performance"/>
  </r>
  <r>
    <x v="28"/>
    <x v="28"/>
    <s v="Female"/>
    <d v="1987-11-18T00:00:00"/>
    <s v="Chef"/>
    <s v="Kitchen"/>
    <n v="7"/>
    <s v="Senior"/>
    <s v="Perment"/>
    <d v="2013-07-11T00:00:00"/>
    <s v="Morning"/>
    <s v="Kitchen Zone"/>
    <s v="Main Kitchen"/>
    <s v="Manager"/>
    <n v="9883813477"/>
    <s v="Panchavati, Amravati"/>
    <s v="yogita.raj@restaurant.com"/>
    <n v="99"/>
    <n v="1"/>
    <n v="4"/>
    <n v="5"/>
    <n v="28000"/>
    <n v="29500"/>
    <s v="Certified"/>
    <s v="No"/>
    <s v="Excellent performance"/>
  </r>
  <r>
    <x v="29"/>
    <x v="29"/>
    <s v="Female"/>
    <d v="1989-10-17T00:00:00"/>
    <s v="Cook"/>
    <s v="Kitchen"/>
    <n v="2"/>
    <s v="Junior"/>
    <s v="Contract"/>
    <d v="2012-06-05T00:00:00"/>
    <s v="Morning"/>
    <s v="Kitchen Zone"/>
    <s v="Prep Section"/>
    <s v="Chef"/>
    <n v="9184551500"/>
    <s v="Rajapeth, Amravati"/>
    <s v="sheetal.kale@restaurant.com"/>
    <n v="96"/>
    <n v="5"/>
    <n v="3"/>
    <n v="5"/>
    <n v="18000"/>
    <n v="19500"/>
    <s v="Certified"/>
    <s v="Yes"/>
    <s v="Excellent performance"/>
  </r>
  <r>
    <x v="30"/>
    <x v="30"/>
    <s v="Male"/>
    <d v="1987-01-11T00:00:00"/>
    <s v="Waiter"/>
    <s v="Service"/>
    <n v="1"/>
    <s v="Fresher"/>
    <s v="Part Time"/>
    <d v="2010-02-09T00:00:00"/>
    <s v="Evening"/>
    <s v="Dining Area"/>
    <s v="Table Service"/>
    <s v="Sub Manager"/>
    <n v="8658044256"/>
    <s v="Rajapeth, Amravati"/>
    <s v="ashok.gaikwad@restaurant.com"/>
    <n v="92"/>
    <n v="2"/>
    <n v="6"/>
    <n v="3"/>
    <n v="14000"/>
    <n v="16500"/>
    <s v="Certified"/>
    <s v="No"/>
    <s v="Good performance"/>
  </r>
  <r>
    <x v="31"/>
    <x v="31"/>
    <s v="Male"/>
    <d v="1983-03-18T00:00:00"/>
    <s v="Chef"/>
    <s v="Kitchen"/>
    <n v="7"/>
    <s v="Senior"/>
    <s v="Perment"/>
    <d v="2015-12-14T00:00:00"/>
    <s v="Morning"/>
    <s v="Kitchen Zone"/>
    <s v="Main Kitchen"/>
    <s v="Manager"/>
    <n v="8297689544"/>
    <s v="Sai Nagar, Amravati"/>
    <s v="sandeep.jadhav@restaurant.com"/>
    <n v="88"/>
    <n v="2"/>
    <n v="7"/>
    <n v="1"/>
    <n v="28000"/>
    <n v="30500"/>
    <s v="Certified"/>
    <s v="No"/>
    <s v="Poor performance"/>
  </r>
  <r>
    <x v="32"/>
    <x v="32"/>
    <s v="Male"/>
    <d v="1985-03-10T00:00:00"/>
    <s v="Chef"/>
    <s v="Kitchen"/>
    <n v="7"/>
    <s v="Senior"/>
    <s v="Perment"/>
    <d v="2014-06-07T00:00:00"/>
    <s v="Night"/>
    <s v="Kitchen Zone"/>
    <s v="Main Kitchen"/>
    <s v="Manager"/>
    <n v="8298710749"/>
    <s v="Badnera Road, Amravati"/>
    <s v="sachin.more@restaurant.com"/>
    <n v="88"/>
    <n v="5"/>
    <n v="3"/>
    <n v="1"/>
    <n v="28000"/>
    <n v="29500"/>
    <s v="Certified"/>
    <s v="No"/>
    <s v="Poor performance"/>
  </r>
  <r>
    <x v="33"/>
    <x v="33"/>
    <s v="Male"/>
    <d v="1992-10-15T00:00:00"/>
    <s v="Delivery Executive"/>
    <s v="Delivery"/>
    <n v="2"/>
    <s v="Junior"/>
    <s v="Part Time"/>
    <d v="2007-10-22T00:00:00"/>
    <s v="Flexible"/>
    <s v="Delivery Zone"/>
    <s v="Order Dispatch"/>
    <s v="Sub Manager"/>
    <n v="8410129673"/>
    <s v="Sai Nagar, Amravati"/>
    <s v="vinod.patil@restaurant.com"/>
    <n v="88"/>
    <n v="1"/>
    <n v="5"/>
    <n v="1"/>
    <n v="15000"/>
    <n v="16500"/>
    <s v="Certified"/>
    <s v="No"/>
    <s v="Poor performance"/>
  </r>
  <r>
    <x v="34"/>
    <x v="34"/>
    <s v="Male"/>
    <d v="2000-09-18T00:00:00"/>
    <s v="Delivery Executive"/>
    <s v="Delivery"/>
    <n v="1"/>
    <s v="Fresher"/>
    <s v="Part Time"/>
    <d v="2006-04-12T00:00:00"/>
    <s v="Flexible"/>
    <s v="Delivery Zone"/>
    <s v="Order Dispatch"/>
    <s v="Sub Manager"/>
    <n v="8596884105"/>
    <s v="Panchavati, Amravati"/>
    <s v="balaji.deshmukh@restaurant.com"/>
    <n v="94"/>
    <n v="1"/>
    <n v="7"/>
    <n v="4"/>
    <n v="15000"/>
    <n v="17500"/>
    <s v="Certified"/>
    <s v="Yes"/>
    <s v="Excellent performance"/>
  </r>
  <r>
    <x v="35"/>
    <x v="35"/>
    <s v="Male"/>
    <d v="1993-12-20T00:00:00"/>
    <s v="Cleaner"/>
    <s v="Housekeeping"/>
    <n v="3"/>
    <s v="Junior"/>
    <s v="Contract"/>
    <d v="2016-05-03T00:00:00"/>
    <s v="Morning"/>
    <s v="Cleaning Area"/>
    <s v="Housekeeping"/>
    <s v="Sub Manager"/>
    <n v="9802575042"/>
    <s v="VMV Road, Amravati"/>
    <s v="hemant.joshi.@restaurant.com"/>
    <n v="91"/>
    <n v="3"/>
    <n v="4"/>
    <n v="3"/>
    <n v="12000"/>
    <n v="13500"/>
    <s v="Pending"/>
    <s v="No"/>
    <s v="Good performance"/>
  </r>
  <r>
    <x v="36"/>
    <x v="36"/>
    <s v="Male"/>
    <d v="1981-05-15T00:00:00"/>
    <s v="Waiter"/>
    <s v="Service"/>
    <n v="4"/>
    <s v="Senior"/>
    <s v="Part Time"/>
    <d v="2012-12-14T00:00:00"/>
    <s v="Morning"/>
    <s v="Dining Area"/>
    <s v="Table Service"/>
    <s v="Sub Manager"/>
    <n v="9569620824"/>
    <s v="Sai Nagar, Amravati"/>
    <s v="umesh.vakte@restaurant.com"/>
    <n v="87"/>
    <n v="5"/>
    <n v="8"/>
    <n v="1"/>
    <n v="14000"/>
    <n v="16500"/>
    <s v="Certified"/>
    <s v="Yes"/>
    <s v="Poor performance"/>
  </r>
  <r>
    <x v="37"/>
    <x v="37"/>
    <s v="Male"/>
    <d v="2002-09-11T00:00:00"/>
    <s v="Waiter"/>
    <s v="Service"/>
    <n v="4"/>
    <s v="Senior"/>
    <s v="Part Time"/>
    <d v="2010-08-05T00:00:00"/>
    <s v="Night"/>
    <s v="Dining Area"/>
    <s v="Table Service"/>
    <s v="Sub Manager"/>
    <n v="9216305081"/>
    <s v="VMV Road, Amravati"/>
    <s v="kiran.jagatap@restaurant.com"/>
    <n v="98"/>
    <n v="1"/>
    <n v="8"/>
    <n v="5"/>
    <n v="14000"/>
    <n v="16500"/>
    <s v="Certified"/>
    <s v="Yes"/>
    <s v="Excellent performance"/>
  </r>
  <r>
    <x v="38"/>
    <x v="38"/>
    <s v="Female"/>
    <d v="1985-12-11T00:00:00"/>
    <s v="Cook"/>
    <s v="Kitchen"/>
    <n v="4"/>
    <s v="Senior"/>
    <s v="Contract"/>
    <d v="2018-07-26T00:00:00"/>
    <s v="Night"/>
    <s v="Kitchen Zone"/>
    <s v="Prep Section"/>
    <s v="Chef"/>
    <n v="8396612503"/>
    <s v="VMV Road, Amravati"/>
    <s v="pramila.desai@restaurant.com"/>
    <n v="85"/>
    <n v="2"/>
    <n v="6"/>
    <n v="1"/>
    <n v="18000"/>
    <n v="20500"/>
    <s v="Certified"/>
    <s v="Yes"/>
    <s v="Poor performance"/>
  </r>
  <r>
    <x v="39"/>
    <x v="39"/>
    <s v="Female"/>
    <d v="1985-06-07T00:00:00"/>
    <s v="Chef"/>
    <s v="Kitchen"/>
    <n v="7"/>
    <s v="Senior"/>
    <s v="Perment"/>
    <d v="2015-08-20T00:00:00"/>
    <s v="Night"/>
    <s v="Kitchen Zone"/>
    <s v="Main Kitchen"/>
    <s v="Manager"/>
    <n v="9895267758"/>
    <s v="Rajapeth, Amravati"/>
    <s v="sunita.pawar@restaurant.com"/>
    <n v="94"/>
    <n v="1"/>
    <n v="4"/>
    <n v="4"/>
    <n v="28000"/>
    <n v="29500"/>
    <s v="Certified"/>
    <s v="Yes"/>
    <s v="Excellent performance"/>
  </r>
  <r>
    <x v="40"/>
    <x v="40"/>
    <s v="Female"/>
    <d v="2000-07-06T00:00:00"/>
    <s v="Delivery Executive"/>
    <s v="Delivery"/>
    <n v="2"/>
    <s v="Junior"/>
    <s v="Part Time"/>
    <d v="2009-12-08T00:00:00"/>
    <s v="Flexible"/>
    <s v="Delivery Zone"/>
    <s v="Order Dispatch"/>
    <s v="Sub Manager"/>
    <n v="9573103908"/>
    <s v="Wadali, Amravati"/>
    <s v="kalpana.jadhao@restaurant.com"/>
    <n v="91"/>
    <n v="3"/>
    <n v="7"/>
    <n v="3"/>
    <n v="15000"/>
    <n v="17500"/>
    <s v="Certified"/>
    <s v="No"/>
    <s v="Good performance"/>
  </r>
  <r>
    <x v="41"/>
    <x v="41"/>
    <s v="Female"/>
    <d v="2001-04-25T00:00:00"/>
    <s v="Cook"/>
    <s v="Kitchen"/>
    <n v="4"/>
    <s v="Senior"/>
    <s v="Contract"/>
    <d v="2017-07-31T00:00:00"/>
    <s v="Morning"/>
    <s v="Kitchen Zone"/>
    <s v="Prep Section"/>
    <s v="Chef"/>
    <n v="8793218477"/>
    <s v="VMV Road, Amravati"/>
    <s v="alka.shindi@restaurant.com"/>
    <n v="88"/>
    <n v="3"/>
    <n v="4"/>
    <n v="1"/>
    <n v="18000"/>
    <n v="19500"/>
    <s v="Certified"/>
    <s v="Yes"/>
    <s v="Poor performance"/>
  </r>
  <r>
    <x v="42"/>
    <x v="42"/>
    <s v="Female"/>
    <d v="2001-01-12T00:00:00"/>
    <s v="Waiter"/>
    <s v="Service"/>
    <n v="1"/>
    <s v="Fresher"/>
    <s v="Part Time"/>
    <d v="2010-08-10T00:00:00"/>
    <s v="Evening"/>
    <s v="Dining Area"/>
    <s v="Table Service"/>
    <s v="Sub Manager"/>
    <n v="8442773327"/>
    <s v="Panchavati, Amravati"/>
    <s v="sangeeta.joshi@restaurant.com"/>
    <n v="91"/>
    <n v="3"/>
    <n v="6"/>
    <n v="3"/>
    <n v="14000"/>
    <n v="16500"/>
    <s v="Certified"/>
    <s v="No"/>
    <s v="Good performance"/>
  </r>
  <r>
    <x v="43"/>
    <x v="43"/>
    <s v="Female"/>
    <d v="1983-02-18T00:00:00"/>
    <s v="Chef"/>
    <s v="Kitchen"/>
    <n v="7"/>
    <s v="Senior"/>
    <s v="Perment"/>
    <d v="2015-05-19T00:00:00"/>
    <s v="Evening"/>
    <s v="Kitchen Zone"/>
    <s v="Main Kitchen"/>
    <s v="Manager"/>
    <n v="8522101504"/>
    <s v="Rajapeth, Amravati"/>
    <s v="sarika.pawar@restaurant.com"/>
    <n v="86"/>
    <n v="3"/>
    <n v="5"/>
    <n v="1"/>
    <n v="28000"/>
    <n v="29500"/>
    <s v="Certified"/>
    <s v="No"/>
    <s v="Poor performance"/>
  </r>
  <r>
    <x v="44"/>
    <x v="44"/>
    <s v="Male"/>
    <d v="1983-08-15T00:00:00"/>
    <s v="Delivery Executive"/>
    <s v="Delivery"/>
    <n v="2"/>
    <s v="Junior"/>
    <s v="Part Time"/>
    <d v="2010-12-23T00:00:00"/>
    <s v="Flexible"/>
    <s v="Delivery Zone"/>
    <s v="Order Dispatch"/>
    <s v="Sub Manager"/>
    <n v="9616788268"/>
    <s v="VMV Road, Amravati"/>
    <s v="rohit.kadam@restaurant.com"/>
    <n v="91"/>
    <n v="4"/>
    <n v="4"/>
    <n v="3"/>
    <n v="15000"/>
    <n v="16500"/>
    <s v="Certified"/>
    <s v="No"/>
    <s v="Good performance"/>
  </r>
  <r>
    <x v="45"/>
    <x v="45"/>
    <s v="Female"/>
    <d v="1986-12-18T00:00:00"/>
    <s v="Cleaner"/>
    <s v="Housekeeping"/>
    <n v="1"/>
    <s v="Fresher"/>
    <s v="Contract"/>
    <d v="2010-03-06T00:00:00"/>
    <s v="Morning"/>
    <s v="Cleaning Area"/>
    <s v="Housekeeping"/>
    <s v="Sub Manager"/>
    <n v="9744878249"/>
    <s v="Panchavati, Amravati"/>
    <s v="lata.chavan@restaurant.com"/>
    <n v="99"/>
    <n v="2"/>
    <n v="2"/>
    <n v="5"/>
    <n v="12000"/>
    <n v="12800"/>
    <s v="Pending"/>
    <s v="No"/>
    <s v="Excellent performance"/>
  </r>
  <r>
    <x v="46"/>
    <x v="46"/>
    <s v="Female"/>
    <d v="1989-06-13T00:00:00"/>
    <s v="Cleaner"/>
    <s v="Housekeeping"/>
    <n v="3"/>
    <s v="Junior"/>
    <s v="Contract"/>
    <d v="2018-02-09T00:00:00"/>
    <s v="Morning"/>
    <s v="Cleaning Area"/>
    <s v="Housekeeping"/>
    <s v="Sub Manager"/>
    <n v="8709699867"/>
    <s v="Wadali, Amravati"/>
    <s v="tejaswini.pratap@restaurant.com"/>
    <n v="97"/>
    <n v="5"/>
    <n v="1"/>
    <n v="5"/>
    <n v="12000"/>
    <n v="12800"/>
    <s v="Pending"/>
    <s v="No"/>
    <s v="Excellent performance"/>
  </r>
  <r>
    <x v="47"/>
    <x v="47"/>
    <s v="Male"/>
    <d v="1990-08-28T00:00:00"/>
    <s v="Cook"/>
    <s v="Kitchen"/>
    <n v="5"/>
    <s v="Senior"/>
    <s v="Contract"/>
    <d v="2014-05-09T00:00:00"/>
    <s v="Evening"/>
    <s v="Kitchen Zone"/>
    <s v="Prep Section"/>
    <s v="Chef"/>
    <n v="9134273681"/>
    <s v="Sai Nagar, Amravati"/>
    <s v="raju.patil@restaurant.com"/>
    <n v="96"/>
    <n v="5"/>
    <n v="6"/>
    <n v="5"/>
    <n v="18000"/>
    <n v="20500"/>
    <s v="Certified"/>
    <s v="No"/>
    <s v="Excellent performance"/>
  </r>
  <r>
    <x v="48"/>
    <x v="48"/>
    <s v="Male"/>
    <d v="1989-03-09T00:00:00"/>
    <s v="Delivery Executive"/>
    <s v="Delivery"/>
    <n v="3"/>
    <s v="Junior"/>
    <s v="Part Time"/>
    <d v="2016-02-06T00:00:00"/>
    <s v="Flexible"/>
    <s v="Delivery Zone"/>
    <s v="Order Dispatch"/>
    <s v="Sub Manager"/>
    <n v="9042602063"/>
    <s v="VMV Road, Amravati"/>
    <s v="hemant.vaidya@restaurant.com"/>
    <n v="85"/>
    <n v="3"/>
    <n v="6"/>
    <n v="1"/>
    <n v="15000"/>
    <n v="17500"/>
    <s v="Certified"/>
    <s v="Yes"/>
    <s v="Poor performance"/>
  </r>
  <r>
    <x v="49"/>
    <x v="49"/>
    <s v="Male"/>
    <d v="1995-10-21T00:00:00"/>
    <s v="Cleaner"/>
    <s v="Housekeeping"/>
    <n v="3"/>
    <s v="Junior"/>
    <s v="Contract"/>
    <d v="2018-03-19T00:00:00"/>
    <s v="Morning"/>
    <s v="Cleaning Area"/>
    <s v="Housekeeping"/>
    <s v="Sub Manager"/>
    <n v="9562665266"/>
    <s v="Sai Nagar, Amravati"/>
    <s v="kartik.mahure@restaurant.com"/>
    <n v="93"/>
    <n v="4"/>
    <n v="2"/>
    <n v="4"/>
    <n v="12000"/>
    <n v="12800"/>
    <s v="Pending"/>
    <s v="Yes"/>
    <s v="Excellent performance"/>
  </r>
  <r>
    <x v="50"/>
    <x v="50"/>
    <m/>
    <m/>
    <m/>
    <m/>
    <m/>
    <m/>
    <m/>
    <m/>
    <m/>
    <m/>
    <m/>
    <m/>
    <m/>
    <m/>
    <m/>
    <m/>
    <m/>
    <m/>
    <m/>
    <m/>
    <m/>
    <m/>
    <m/>
    <m/>
  </r>
  <r>
    <x v="50"/>
    <x v="50"/>
    <m/>
    <m/>
    <m/>
    <m/>
    <m/>
    <m/>
    <m/>
    <m/>
    <m/>
    <m/>
    <m/>
    <m/>
    <m/>
    <m/>
    <m/>
    <m/>
    <m/>
    <m/>
    <m/>
    <m/>
    <m/>
    <m/>
    <m/>
    <m/>
  </r>
  <r>
    <x v="50"/>
    <x v="50"/>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x v="0"/>
    <x v="0"/>
    <x v="0"/>
    <n v="10"/>
    <n v="40"/>
    <x v="0"/>
    <s v="Regular Cup (150ml)"/>
    <s v="5 mins"/>
    <s v="Medium"/>
    <x v="0"/>
    <m/>
    <s v="Year-round / Winter Peak"/>
    <s v="Dairy"/>
    <s v="Refrigerated (Milk/Fruit)"/>
    <n v="0.75"/>
    <n v="75"/>
    <x v="0"/>
  </r>
  <r>
    <x v="1"/>
    <x v="1"/>
    <x v="0"/>
    <n v="10"/>
    <n v="40"/>
    <x v="0"/>
    <s v="Regular Cup (150ml)"/>
    <s v="5 mins"/>
    <s v="-"/>
    <x v="0"/>
    <m/>
    <s v="Year-round / Winter Peak"/>
    <s v="Dairy"/>
    <s v="Refrigerated (Milk/Fruit)"/>
    <n v="0.75"/>
    <n v="75"/>
    <x v="1"/>
  </r>
  <r>
    <x v="2"/>
    <x v="2"/>
    <x v="0"/>
    <n v="25"/>
    <n v="100"/>
    <x v="0"/>
    <s v="Regular Cup (150ml)"/>
    <s v="5 mins"/>
    <s v="-"/>
    <x v="0"/>
    <m/>
    <s v="Year-round / Winter Peak"/>
    <s v="Dairy"/>
    <s v="Refrigerated (Milk/Fruit)"/>
    <n v="0.75"/>
    <n v="75"/>
    <x v="2"/>
  </r>
  <r>
    <x v="3"/>
    <x v="3"/>
    <x v="0"/>
    <n v="20"/>
    <n v="80"/>
    <x v="0"/>
    <s v="Mug (250ml)"/>
    <s v="7 mins"/>
    <s v="-"/>
    <x v="1"/>
    <m/>
    <s v="Winter"/>
    <s v="Dairy"/>
    <s v="Refrigerated (Milk/Fruit)"/>
    <n v="0.75"/>
    <n v="75"/>
    <x v="3"/>
  </r>
  <r>
    <x v="4"/>
    <x v="4"/>
    <x v="0"/>
    <n v="30"/>
    <n v="120"/>
    <x v="0"/>
    <s v="Regular Serving"/>
    <s v="10 mins"/>
    <s v="-"/>
    <x v="2"/>
    <m/>
    <s v="Year-round"/>
    <s v="-"/>
    <s v="Refrigerated (Milk/Fruit)"/>
    <n v="0.75"/>
    <n v="75"/>
    <x v="2"/>
  </r>
  <r>
    <x v="5"/>
    <x v="5"/>
    <x v="0"/>
    <n v="20"/>
    <n v="80"/>
    <x v="0"/>
    <s v="Regular Serving"/>
    <s v="10 mins"/>
    <s v="-"/>
    <x v="2"/>
    <m/>
    <s v="Winter"/>
    <s v="-"/>
    <s v="Refrigerated (Milk/Fruit)"/>
    <n v="0.75"/>
    <n v="75"/>
    <x v="3"/>
  </r>
  <r>
    <x v="6"/>
    <x v="6"/>
    <x v="0"/>
    <n v="25"/>
    <n v="100"/>
    <x v="0"/>
    <s v="Regular Serving"/>
    <s v="10 mins"/>
    <s v="-"/>
    <x v="2"/>
    <m/>
    <s v="Year-round"/>
    <s v="-"/>
    <s v="Refrigerated (Milk/Fruit)"/>
    <n v="0.75"/>
    <n v="75"/>
    <x v="3"/>
  </r>
  <r>
    <x v="7"/>
    <x v="7"/>
    <x v="0"/>
    <n v="25"/>
    <n v="100"/>
    <x v="0"/>
    <s v="Mug (250ml)"/>
    <s v="7 mins"/>
    <s v="-"/>
    <x v="1"/>
    <m/>
    <s v="Year-round"/>
    <s v="Dairy"/>
    <s v="Refrigerated (Milk/Fruit)"/>
    <n v="0.75"/>
    <n v="75"/>
    <x v="3"/>
  </r>
  <r>
    <x v="8"/>
    <x v="8"/>
    <x v="0"/>
    <n v="25"/>
    <n v="100"/>
    <x v="0"/>
    <s v="Regular Serving"/>
    <s v="10 mins"/>
    <s v="-"/>
    <x v="2"/>
    <m/>
    <s v="Year-round"/>
    <s v="-"/>
    <s v="Refrigerated (Milk/Fruit)"/>
    <n v="0.75"/>
    <n v="75"/>
    <x v="4"/>
  </r>
  <r>
    <x v="9"/>
    <x v="9"/>
    <x v="0"/>
    <n v="25"/>
    <n v="100"/>
    <x v="0"/>
    <s v="Regular Serving"/>
    <s v="10 mins"/>
    <s v="-"/>
    <x v="2"/>
    <m/>
    <s v="Year-round"/>
    <s v="-"/>
    <s v="Refrigerated (Milk/Fruit)"/>
    <n v="0.75"/>
    <n v="75"/>
    <x v="1"/>
  </r>
  <r>
    <x v="10"/>
    <x v="10"/>
    <x v="0"/>
    <n v="35"/>
    <n v="140"/>
    <x v="0"/>
    <s v="Mug (250ml)"/>
    <s v="7 mins"/>
    <s v="-"/>
    <x v="1"/>
    <m/>
    <s v="Summer"/>
    <s v="Dairy"/>
    <s v="Refrigerated (Milk/Fruit)"/>
    <n v="0.75"/>
    <n v="75"/>
    <x v="5"/>
  </r>
  <r>
    <x v="11"/>
    <x v="11"/>
    <x v="0"/>
    <n v="42.5"/>
    <n v="170"/>
    <x v="0"/>
    <s v="Tall Glass (300ml)"/>
    <s v="8 mins"/>
    <s v="-"/>
    <x v="3"/>
    <m/>
    <s v="Summer"/>
    <s v="Dairy"/>
    <s v="Refrigerated (Milk/Fruit)"/>
    <n v="0.75"/>
    <n v="75"/>
    <x v="3"/>
  </r>
  <r>
    <x v="12"/>
    <x v="12"/>
    <x v="0"/>
    <n v="25"/>
    <n v="100"/>
    <x v="0"/>
    <s v="Tall Glass (300ml)"/>
    <s v="8 mins"/>
    <s v="-"/>
    <x v="3"/>
    <m/>
    <s v="Summer"/>
    <s v="Dairy"/>
    <s v="Refrigerated (Milk/Fruit)"/>
    <n v="0.75"/>
    <n v="75"/>
    <x v="0"/>
  </r>
  <r>
    <x v="13"/>
    <x v="13"/>
    <x v="0"/>
    <n v="25"/>
    <n v="100"/>
    <x v="0"/>
    <s v="Tall Glass (300ml)"/>
    <s v="8 mins"/>
    <s v="-"/>
    <x v="3"/>
    <m/>
    <s v="Summer"/>
    <s v="Dairy"/>
    <s v="Refrigerated (Milk/Fruit)"/>
    <n v="0.75"/>
    <n v="75"/>
    <x v="2"/>
  </r>
  <r>
    <x v="14"/>
    <x v="14"/>
    <x v="0"/>
    <n v="25"/>
    <n v="100"/>
    <x v="0"/>
    <s v="Tall Glass (300ml)"/>
    <s v="8 mins"/>
    <s v="-"/>
    <x v="3"/>
    <m/>
    <s v="Summer"/>
    <s v="Dairy"/>
    <s v="Refrigerated (Milk/Fruit)"/>
    <n v="0.75"/>
    <n v="75"/>
    <x v="0"/>
  </r>
  <r>
    <x v="15"/>
    <x v="15"/>
    <x v="0"/>
    <n v="52.5"/>
    <n v="210"/>
    <x v="0"/>
    <s v="Regular Serving"/>
    <s v="10 mins"/>
    <s v="-"/>
    <x v="2"/>
    <m/>
    <s v="Summer"/>
    <s v="-"/>
    <s v="Refrigerated (Milk/Fruit)"/>
    <n v="0.75"/>
    <n v="75"/>
    <x v="2"/>
  </r>
  <r>
    <x v="16"/>
    <x v="16"/>
    <x v="0"/>
    <n v="35"/>
    <n v="140"/>
    <x v="0"/>
    <s v="Regular Serving"/>
    <s v="10 mins"/>
    <s v="-"/>
    <x v="2"/>
    <m/>
    <s v="Summer"/>
    <s v="-"/>
    <s v="Refrigerated (Milk/Fruit)"/>
    <n v="0.75"/>
    <n v="75"/>
    <x v="5"/>
  </r>
  <r>
    <x v="17"/>
    <x v="17"/>
    <x v="0"/>
    <n v="25"/>
    <n v="100"/>
    <x v="0"/>
    <s v="Regular Serving"/>
    <s v="10 mins"/>
    <s v="-"/>
    <x v="2"/>
    <m/>
    <s v="Year-round"/>
    <s v="-"/>
    <s v="Refrigerated (Milk/Fruit)"/>
    <n v="0.75"/>
    <n v="75"/>
    <x v="2"/>
  </r>
  <r>
    <x v="18"/>
    <x v="18"/>
    <x v="0"/>
    <n v="20"/>
    <n v="80"/>
    <x v="0"/>
    <s v="Regular Serving"/>
    <s v="10 mins"/>
    <s v="-"/>
    <x v="2"/>
    <m/>
    <s v="Year-round"/>
    <s v="-"/>
    <s v="Refrigerated (Milk/Fruit)"/>
    <n v="0.75"/>
    <n v="75"/>
    <x v="2"/>
  </r>
  <r>
    <x v="19"/>
    <x v="19"/>
    <x v="0"/>
    <n v="27.5"/>
    <n v="110"/>
    <x v="0"/>
    <s v="Glass (250ml)"/>
    <s v="5 mins"/>
    <s v="-"/>
    <x v="4"/>
    <m/>
    <s v="Summer"/>
    <s v="-"/>
    <s v="Refrigerated (Milk/Fruit)"/>
    <n v="0.75"/>
    <n v="75"/>
    <x v="0"/>
  </r>
  <r>
    <x v="20"/>
    <x v="20"/>
    <x v="0"/>
    <n v="25"/>
    <n v="100"/>
    <x v="0"/>
    <s v="Glass (250ml)"/>
    <s v="5 mins"/>
    <s v="-"/>
    <x v="4"/>
    <m/>
    <s v="Summer"/>
    <s v="-"/>
    <s v="Refrigerated (Milk/Fruit)"/>
    <n v="0.75"/>
    <n v="75"/>
    <x v="6"/>
  </r>
  <r>
    <x v="21"/>
    <x v="21"/>
    <x v="0"/>
    <n v="30"/>
    <n v="120"/>
    <x v="0"/>
    <s v="Glass (250ml)"/>
    <s v="5 mins"/>
    <s v="-"/>
    <x v="4"/>
    <m/>
    <s v="Summer"/>
    <s v="-"/>
    <s v="Refrigerated (Milk/Fruit)"/>
    <n v="0.75"/>
    <n v="75"/>
    <x v="7"/>
  </r>
  <r>
    <x v="22"/>
    <x v="22"/>
    <x v="0"/>
    <n v="25"/>
    <n v="100"/>
    <x v="0"/>
    <s v="Regular Serving"/>
    <s v="10 mins"/>
    <s v="-"/>
    <x v="2"/>
    <m/>
    <s v="Year-round"/>
    <s v="-"/>
    <s v="Refrigerated (Milk/Fruit)"/>
    <n v="0.75"/>
    <n v="75"/>
    <x v="3"/>
  </r>
  <r>
    <x v="23"/>
    <x v="23"/>
    <x v="0"/>
    <n v="25"/>
    <n v="100"/>
    <x v="0"/>
    <s v="Regular Serving"/>
    <s v="10 mins"/>
    <s v="-"/>
    <x v="2"/>
    <m/>
    <s v="Year-round"/>
    <s v="-"/>
    <s v="Refrigerated (Milk/Fruit)"/>
    <n v="0.75"/>
    <n v="75"/>
    <x v="1"/>
  </r>
  <r>
    <x v="24"/>
    <x v="24"/>
    <x v="0"/>
    <n v="25"/>
    <n v="100"/>
    <x v="0"/>
    <s v="Regular Serving"/>
    <s v="10 mins"/>
    <s v="-"/>
    <x v="2"/>
    <m/>
    <s v="Year-round"/>
    <s v="-"/>
    <s v="Refrigerated (Milk/Fruit)"/>
    <n v="0.75"/>
    <n v="75"/>
    <x v="0"/>
  </r>
  <r>
    <x v="25"/>
    <x v="25"/>
    <x v="1"/>
    <n v="108"/>
    <n v="240"/>
    <x v="0"/>
    <s v="Regular Serving"/>
    <s v="10 mins"/>
    <s v="Medium"/>
    <x v="5"/>
    <m/>
    <s v="Year-round"/>
    <s v="Dairy"/>
    <s v="Refrigerated (Gravy/Paneer)"/>
    <n v="0.55000000000000004"/>
    <n v="55.000000000000007"/>
    <x v="0"/>
  </r>
  <r>
    <x v="26"/>
    <x v="26"/>
    <x v="1"/>
    <n v="94.5"/>
    <n v="210"/>
    <x v="0"/>
    <s v="Regular Serving"/>
    <s v="10 mins"/>
    <s v="Very Spicy"/>
    <x v="2"/>
    <m/>
    <s v="Year-round"/>
    <s v="-"/>
    <s v="Refrigerated (Gravy/Paneer)"/>
    <n v="0.55000000000000004"/>
    <n v="55.000000000000007"/>
    <x v="3"/>
  </r>
  <r>
    <x v="27"/>
    <x v="27"/>
    <x v="1"/>
    <n v="67.5"/>
    <n v="150"/>
    <x v="0"/>
    <s v="Regular Serving"/>
    <s v="10 mins"/>
    <s v="-"/>
    <x v="6"/>
    <m/>
    <s v="Year-round"/>
    <s v="-"/>
    <s v="Refrigerated (Gravy/Paneer)"/>
    <n v="0.55000000000000004"/>
    <n v="55.000000000000007"/>
    <x v="6"/>
  </r>
  <r>
    <x v="28"/>
    <x v="28"/>
    <x v="1"/>
    <n v="45"/>
    <n v="100"/>
    <x v="0"/>
    <s v="Regular Serving"/>
    <s v="10 mins"/>
    <s v="-"/>
    <x v="2"/>
    <m/>
    <s v="Year-round"/>
    <s v="-"/>
    <s v="Refrigerated (Gravy/Paneer)"/>
    <n v="0.55000000000000004"/>
    <n v="55.000000000000007"/>
    <x v="2"/>
  </r>
  <r>
    <x v="29"/>
    <x v="29"/>
    <x v="1"/>
    <n v="126"/>
    <n v="280"/>
    <x v="1"/>
    <s v="Full Plate"/>
    <s v="15 mins"/>
    <s v="Medium Spicy"/>
    <x v="7"/>
    <m/>
    <s v="Year-round"/>
    <s v="-"/>
    <s v="Refrigerated (Gravy/Paneer)"/>
    <n v="0.55000000000000004"/>
    <n v="55.000000000000007"/>
    <x v="6"/>
  </r>
  <r>
    <x v="30"/>
    <x v="30"/>
    <x v="1"/>
    <n v="117"/>
    <n v="260"/>
    <x v="1"/>
    <s v="Regular Serving"/>
    <s v="10 mins"/>
    <s v="Medium"/>
    <x v="5"/>
    <m/>
    <s v="Year-round"/>
    <s v="Dairy"/>
    <s v="Refrigerated (Gravy/Paneer)"/>
    <n v="0.55000000000000004"/>
    <n v="55.000000000000007"/>
    <x v="8"/>
  </r>
  <r>
    <x v="31"/>
    <x v="31"/>
    <x v="1"/>
    <n v="72"/>
    <n v="160"/>
    <x v="0"/>
    <s v="Regular Serving"/>
    <s v="10 mins"/>
    <s v="Medium"/>
    <x v="2"/>
    <m/>
    <s v="Year-round"/>
    <s v="-"/>
    <s v="Refrigerated (Gravy/Paneer)"/>
    <n v="0.55000000000000004"/>
    <n v="55.000000000000007"/>
    <x v="9"/>
  </r>
  <r>
    <x v="32"/>
    <x v="32"/>
    <x v="1"/>
    <n v="45"/>
    <n v="100"/>
    <x v="0"/>
    <s v="Regular Serving"/>
    <s v="10 mins"/>
    <s v="-"/>
    <x v="2"/>
    <m/>
    <s v="Year-round"/>
    <s v="-"/>
    <s v="Refrigerated (Gravy/Paneer)"/>
    <n v="0.55000000000000004"/>
    <n v="55.000000000000007"/>
    <x v="0"/>
  </r>
  <r>
    <x v="33"/>
    <x v="33"/>
    <x v="1"/>
    <n v="81"/>
    <n v="180"/>
    <x v="0"/>
    <s v="Regular Serving"/>
    <s v="10 mins"/>
    <s v="-"/>
    <x v="2"/>
    <m/>
    <s v="Year-round"/>
    <s v="-"/>
    <s v="Refrigerated (Gravy/Paneer)"/>
    <n v="0.55000000000000004"/>
    <n v="55.000000000000007"/>
    <x v="3"/>
  </r>
  <r>
    <x v="34"/>
    <x v="34"/>
    <x v="1"/>
    <n v="45"/>
    <n v="100"/>
    <x v="0"/>
    <s v="Regular Serving"/>
    <s v="10 mins"/>
    <s v="-"/>
    <x v="2"/>
    <m/>
    <s v="Year-round"/>
    <s v="-"/>
    <s v="Refrigerated (Gravy/Paneer)"/>
    <n v="0.55000000000000004"/>
    <n v="55.000000000000007"/>
    <x v="4"/>
  </r>
  <r>
    <x v="35"/>
    <x v="35"/>
    <x v="1"/>
    <n v="45"/>
    <n v="100"/>
    <x v="0"/>
    <s v="Regular Serving"/>
    <s v="10 mins"/>
    <s v="-"/>
    <x v="2"/>
    <m/>
    <s v="Year-round"/>
    <s v="-"/>
    <s v="Refrigerated (Gravy/Paneer)"/>
    <n v="0.55000000000000004"/>
    <n v="55.000000000000007"/>
    <x v="5"/>
  </r>
  <r>
    <x v="36"/>
    <x v="36"/>
    <x v="1"/>
    <n v="45"/>
    <n v="100"/>
    <x v="0"/>
    <s v="Regular Serving"/>
    <s v="10 mins"/>
    <s v="Very Spicy"/>
    <x v="2"/>
    <m/>
    <s v="Year-round"/>
    <s v="-"/>
    <s v="Refrigerated (Gravy/Paneer)"/>
    <n v="0.55000000000000004"/>
    <n v="55.000000000000007"/>
    <x v="0"/>
  </r>
  <r>
    <x v="37"/>
    <x v="37"/>
    <x v="1"/>
    <n v="40.5"/>
    <n v="90"/>
    <x v="0"/>
    <s v="Regular Serving"/>
    <s v="12 mins"/>
    <s v="-"/>
    <x v="2"/>
    <m/>
    <s v="Year-round"/>
    <s v="-"/>
    <s v="Refrigerated (Gravy/Paneer)"/>
    <n v="0.55000000000000004"/>
    <n v="55.000000000000007"/>
    <x v="6"/>
  </r>
  <r>
    <x v="38"/>
    <x v="38"/>
    <x v="1"/>
    <n v="45"/>
    <n v="100"/>
    <x v="0"/>
    <s v="Regular Serving"/>
    <s v="10 mins"/>
    <s v="-"/>
    <x v="5"/>
    <m/>
    <s v="Year-round"/>
    <s v="Dairy"/>
    <s v="Refrigerated (Gravy/Paneer)"/>
    <n v="0.55000000000000004"/>
    <n v="55.000000000000007"/>
    <x v="1"/>
  </r>
  <r>
    <x v="39"/>
    <x v="39"/>
    <x v="1"/>
    <n v="99"/>
    <n v="220"/>
    <x v="0"/>
    <s v="Regular Serving"/>
    <s v="10 mins"/>
    <s v="-"/>
    <x v="6"/>
    <m/>
    <s v="Year-round"/>
    <s v="-"/>
    <s v="Refrigerated (Gravy/Paneer)"/>
    <n v="0.55000000000000004"/>
    <n v="55.000000000000007"/>
    <x v="6"/>
  </r>
  <r>
    <x v="40"/>
    <x v="40"/>
    <x v="2"/>
    <n v="140"/>
    <n v="280"/>
    <x v="1"/>
    <s v="Medium (8 inch)"/>
    <s v="20 mins"/>
    <s v="Mild"/>
    <x v="8"/>
    <m/>
    <s v="Year-round"/>
    <s v="Dairy, Gluten"/>
    <s v="Dry (Dough) / Refrigerated (Cheese)"/>
    <n v="0.5"/>
    <n v="50"/>
    <x v="6"/>
  </r>
  <r>
    <x v="41"/>
    <x v="41"/>
    <x v="2"/>
    <n v="125"/>
    <n v="250"/>
    <x v="1"/>
    <s v="Medium (8 inch)"/>
    <s v="20 mins"/>
    <s v="Mild"/>
    <x v="8"/>
    <m/>
    <s v="Year-round"/>
    <s v="Dairy, Gluten"/>
    <s v="Dry (Dough) / Refrigerated (Cheese)"/>
    <n v="0.5"/>
    <n v="50"/>
    <x v="0"/>
  </r>
  <r>
    <x v="42"/>
    <x v="42"/>
    <x v="2"/>
    <n v="160"/>
    <n v="320"/>
    <x v="1"/>
    <s v="Medium (8 inch)"/>
    <s v="20 mins"/>
    <s v="Mild"/>
    <x v="8"/>
    <m/>
    <s v="Year-round"/>
    <s v="Dairy, Gluten"/>
    <s v="Dry (Dough) / Refrigerated (Cheese)"/>
    <n v="0.5"/>
    <n v="50"/>
    <x v="1"/>
  </r>
  <r>
    <x v="43"/>
    <x v="43"/>
    <x v="2"/>
    <n v="150"/>
    <n v="300"/>
    <x v="1"/>
    <s v="Medium (8 inch)"/>
    <s v="20 mins"/>
    <s v="Mild"/>
    <x v="8"/>
    <m/>
    <s v="Year-round"/>
    <s v="Dairy, Gluten"/>
    <s v="Dry (Dough) / Refrigerated (Cheese)"/>
    <n v="0.5"/>
    <n v="50"/>
    <x v="1"/>
  </r>
  <r>
    <x v="44"/>
    <x v="44"/>
    <x v="2"/>
    <n v="170"/>
    <n v="340"/>
    <x v="1"/>
    <s v="Medium (8 inch)"/>
    <s v="20 mins"/>
    <s v="Medium"/>
    <x v="8"/>
    <m/>
    <s v="Year-round"/>
    <s v="Dairy"/>
    <s v="Dry (Dough) / Refrigerated (Cheese)"/>
    <n v="0.5"/>
    <n v="50"/>
    <x v="4"/>
  </r>
  <r>
    <x v="45"/>
    <x v="45"/>
    <x v="2"/>
    <n v="199.5"/>
    <n v="399"/>
    <x v="1"/>
    <s v="Medium (8 inch)"/>
    <s v="20 mins"/>
    <s v="Mild"/>
    <x v="8"/>
    <m/>
    <s v="Year-round"/>
    <s v="Dairy, Gluten"/>
    <s v="Dry (Dough) / Refrigerated (Cheese)"/>
    <n v="0.5"/>
    <n v="50"/>
    <x v="9"/>
  </r>
  <r>
    <x v="46"/>
    <x v="46"/>
    <x v="2"/>
    <n v="120"/>
    <n v="240"/>
    <x v="0"/>
    <s v="Standard Bowl"/>
    <s v="15 mins"/>
    <s v="Mild"/>
    <x v="9"/>
    <m/>
    <s v="Year-round"/>
    <s v="Gluten, Dairy"/>
    <s v="Refrigerated (Gravy/Paneer)"/>
    <n v="0.5"/>
    <n v="50"/>
    <x v="1"/>
  </r>
  <r>
    <x v="47"/>
    <x v="47"/>
    <x v="2"/>
    <n v="130"/>
    <n v="260"/>
    <x v="1"/>
    <s v="Standard Bowl"/>
    <s v="15 mins"/>
    <s v="Mild"/>
    <x v="9"/>
    <m/>
    <s v="Year-round"/>
    <s v="Gluten, Dairy"/>
    <s v="Refrigerated (Gravy/Paneer)"/>
    <n v="0.5"/>
    <n v="50"/>
    <x v="4"/>
  </r>
  <r>
    <x v="48"/>
    <x v="48"/>
    <x v="2"/>
    <n v="50"/>
    <n v="100"/>
    <x v="0"/>
    <s v="Standard Bowl"/>
    <s v="15 mins"/>
    <s v="Mild"/>
    <x v="9"/>
    <m/>
    <s v="Year-round"/>
    <s v="Gluten, Dairy"/>
    <s v="Refrigerated (Gravy/Paneer)"/>
    <n v="0.5"/>
    <n v="50"/>
    <x v="3"/>
  </r>
  <r>
    <x v="49"/>
    <x v="49"/>
    <x v="2"/>
    <n v="60"/>
    <n v="120"/>
    <x v="0"/>
    <s v="Single Patty"/>
    <s v="12 mins"/>
    <s v="Mild"/>
    <x v="10"/>
    <m/>
    <s v="Year-round"/>
    <s v="Gluten"/>
    <s v="Refrigerated (Gravy/Paneer)"/>
    <n v="0.5"/>
    <n v="50"/>
    <x v="6"/>
  </r>
  <r>
    <x v="50"/>
    <x v="50"/>
    <x v="2"/>
    <n v="50"/>
    <n v="100"/>
    <x v="0"/>
    <s v="Single Patty"/>
    <s v="12 mins"/>
    <s v="Mild"/>
    <x v="10"/>
    <m/>
    <s v="Year-round"/>
    <s v="Gluten"/>
    <s v="Refrigerated (Gravy/Paneer)"/>
    <n v="0.5"/>
    <n v="50"/>
    <x v="8"/>
  </r>
  <r>
    <x v="51"/>
    <x v="51"/>
    <x v="2"/>
    <n v="80"/>
    <n v="160"/>
    <x v="0"/>
    <s v="Single Patty"/>
    <s v="12 mins"/>
    <s v="Mild"/>
    <x v="10"/>
    <m/>
    <s v="Year-round"/>
    <s v="Dairy"/>
    <s v="Refrigerated (Gravy/Paneer)"/>
    <n v="0.5"/>
    <n v="50"/>
    <x v="10"/>
  </r>
  <r>
    <x v="52"/>
    <x v="52"/>
    <x v="2"/>
    <n v="90"/>
    <n v="180"/>
    <x v="0"/>
    <s v="2 Slices"/>
    <s v="10 mins"/>
    <s v="Mild"/>
    <x v="3"/>
    <m/>
    <s v="Year-round"/>
    <s v="-"/>
    <s v="Refrigerated (Gravy/Paneer)"/>
    <n v="0.5"/>
    <n v="50"/>
    <x v="3"/>
  </r>
  <r>
    <x v="53"/>
    <x v="53"/>
    <x v="2"/>
    <n v="120"/>
    <n v="240"/>
    <x v="0"/>
    <s v="2 Slices"/>
    <s v="10 mins"/>
    <s v="Medium"/>
    <x v="3"/>
    <m/>
    <s v="Year-round"/>
    <s v="Dairy"/>
    <s v="Refrigerated (Gravy/Paneer)"/>
    <n v="0.5"/>
    <n v="50"/>
    <x v="9"/>
  </r>
  <r>
    <x v="54"/>
    <x v="54"/>
    <x v="2"/>
    <n v="50"/>
    <n v="100"/>
    <x v="0"/>
    <s v="2 Slices"/>
    <s v="10 mins"/>
    <s v="Medium"/>
    <x v="3"/>
    <m/>
    <s v="Year-round"/>
    <s v="-"/>
    <s v="Refrigerated (Gravy/Paneer)"/>
    <n v="0.5"/>
    <n v="50"/>
    <x v="2"/>
  </r>
  <r>
    <x v="55"/>
    <x v="55"/>
    <x v="3"/>
    <n v="64"/>
    <n v="160"/>
    <x v="0"/>
    <s v="Regular Serving"/>
    <s v="10 mins"/>
    <s v="Extra Spicy"/>
    <x v="2"/>
    <m/>
    <s v="Year-round"/>
    <s v="-"/>
    <s v="Ambient Temp"/>
    <n v="0.6"/>
    <n v="60"/>
    <x v="10"/>
  </r>
  <r>
    <x v="56"/>
    <x v="56"/>
    <x v="3"/>
    <n v="60"/>
    <n v="150"/>
    <x v="0"/>
    <s v="Regular Serving"/>
    <s v="10 mins"/>
    <s v="Medium"/>
    <x v="2"/>
    <m/>
    <s v="Year-round"/>
    <s v="-"/>
    <s v="Ambient Temp"/>
    <n v="0.6"/>
    <n v="60"/>
    <x v="8"/>
  </r>
  <r>
    <x v="57"/>
    <x v="57"/>
    <x v="3"/>
    <n v="40"/>
    <n v="100"/>
    <x v="0"/>
    <s v="Regular Serving"/>
    <s v="10 mins"/>
    <s v="Medium Spicy"/>
    <x v="2"/>
    <m/>
    <s v="Year-round"/>
    <s v="-"/>
    <s v="Ambient Temp"/>
    <n v="0.6"/>
    <n v="60"/>
    <x v="10"/>
  </r>
  <r>
    <x v="58"/>
    <x v="58"/>
    <x v="3"/>
    <n v="84"/>
    <n v="210"/>
    <x v="0"/>
    <s v="Regular Serving"/>
    <s v="10 mins"/>
    <s v="Hot"/>
    <x v="5"/>
    <m/>
    <s v="Year-round"/>
    <s v="Dairy"/>
    <s v="Ambient Temp"/>
    <n v="0.6"/>
    <n v="60"/>
    <x v="4"/>
  </r>
  <r>
    <x v="59"/>
    <x v="59"/>
    <x v="3"/>
    <n v="72"/>
    <n v="180"/>
    <x v="0"/>
    <s v="Regular Serving"/>
    <s v="10 mins"/>
    <s v="-"/>
    <x v="2"/>
    <m/>
    <s v="Year-round"/>
    <s v="-"/>
    <s v="Ambient Temp"/>
    <n v="0.6"/>
    <n v="60"/>
    <x v="11"/>
  </r>
  <r>
    <x v="60"/>
    <x v="60"/>
    <x v="3"/>
    <n v="64"/>
    <n v="160"/>
    <x v="0"/>
    <s v="Regular Serving"/>
    <s v="10 mins"/>
    <s v="Medium Spicy"/>
    <x v="2"/>
    <m/>
    <s v="Year-round"/>
    <s v="-"/>
    <s v="Ambient Temp"/>
    <n v="0.6"/>
    <n v="60"/>
    <x v="6"/>
  </r>
  <r>
    <x v="61"/>
    <x v="61"/>
    <x v="3"/>
    <n v="68"/>
    <n v="170"/>
    <x v="0"/>
    <s v="Regular Serving"/>
    <s v="10 mins"/>
    <s v="Hot"/>
    <x v="2"/>
    <m/>
    <s v="Year-round"/>
    <s v="-"/>
    <s v="Ambient Temp"/>
    <n v="0.6"/>
    <n v="60"/>
    <x v="4"/>
  </r>
  <r>
    <x v="62"/>
    <x v="62"/>
    <x v="3"/>
    <n v="60"/>
    <n v="150"/>
    <x v="0"/>
    <s v="Regular Serving"/>
    <s v="10 mins"/>
    <s v="-"/>
    <x v="2"/>
    <m/>
    <s v="Year-round"/>
    <s v="-"/>
    <s v="Ambient Temp"/>
    <n v="0.6"/>
    <n v="60"/>
    <x v="10"/>
  </r>
  <r>
    <x v="63"/>
    <x v="63"/>
    <x v="3"/>
    <n v="40"/>
    <n v="100"/>
    <x v="0"/>
    <s v="Regular Serving"/>
    <s v="10 mins"/>
    <s v="-"/>
    <x v="2"/>
    <m/>
    <s v="Year-round"/>
    <s v="-"/>
    <s v="Ambient Temp"/>
    <n v="0.6"/>
    <n v="60"/>
    <x v="9"/>
  </r>
  <r>
    <x v="64"/>
    <x v="64"/>
    <x v="3"/>
    <n v="40"/>
    <n v="100"/>
    <x v="0"/>
    <s v="Regular Serving"/>
    <s v="10 mins"/>
    <s v="Extra Spicy"/>
    <x v="2"/>
    <m/>
    <s v="Year-round"/>
    <s v="-"/>
    <s v="Ambient Temp"/>
    <n v="0.6"/>
    <n v="60"/>
    <x v="6"/>
  </r>
  <r>
    <x v="65"/>
    <x v="65"/>
    <x v="3"/>
    <n v="40"/>
    <n v="100"/>
    <x v="0"/>
    <s v="Regular Serving"/>
    <s v="10 mins"/>
    <s v="Hot"/>
    <x v="2"/>
    <m/>
    <s v="Year-round"/>
    <s v="-"/>
    <s v="Ambient Temp"/>
    <n v="0.6"/>
    <n v="60"/>
    <x v="10"/>
  </r>
  <r>
    <x v="66"/>
    <x v="66"/>
    <x v="3"/>
    <n v="40"/>
    <n v="100"/>
    <x v="0"/>
    <s v="Regular Serving"/>
    <s v="10 mins"/>
    <s v="Medium Spicy"/>
    <x v="2"/>
    <m/>
    <s v="Year-round"/>
    <s v="-"/>
    <s v="Ambient Temp"/>
    <n v="0.6"/>
    <n v="60"/>
    <x v="4"/>
  </r>
  <r>
    <x v="67"/>
    <x v="67"/>
    <x v="3"/>
    <n v="48"/>
    <n v="120"/>
    <x v="0"/>
    <s v="6 Pieces"/>
    <s v="12 mins"/>
    <s v="-"/>
    <x v="6"/>
    <m/>
    <s v="Year-round"/>
    <s v="Gluten"/>
    <s v="Ambient Temp"/>
    <n v="0.6"/>
    <n v="60"/>
    <x v="12"/>
  </r>
  <r>
    <x v="68"/>
    <x v="68"/>
    <x v="3"/>
    <n v="40"/>
    <n v="100"/>
    <x v="0"/>
    <s v="6 Pieces"/>
    <s v="12 mins"/>
    <s v="-"/>
    <x v="6"/>
    <m/>
    <s v="Year-round"/>
    <s v="Gluten"/>
    <s v="Ambient Temp"/>
    <n v="0.6"/>
    <n v="60"/>
    <x v="13"/>
  </r>
  <r>
    <x v="69"/>
    <x v="69"/>
    <x v="3"/>
    <n v="40"/>
    <n v="100"/>
    <x v="0"/>
    <s v="6 Pieces"/>
    <s v="12 mins"/>
    <s v="Extra Spicy"/>
    <x v="6"/>
    <m/>
    <s v="Year-round"/>
    <s v="Gluten"/>
    <s v="Ambient Temp"/>
    <n v="0.6"/>
    <n v="60"/>
    <x v="8"/>
  </r>
  <r>
    <x v="70"/>
    <x v="70"/>
    <x v="4"/>
    <n v="35"/>
    <n v="100"/>
    <x v="0"/>
    <s v="Single Pack"/>
    <s v="10 mins"/>
    <s v="Extra Spicy"/>
    <x v="11"/>
    <m/>
    <s v="Year-round / Monsoon"/>
    <s v="-"/>
    <s v="Ambient Temp"/>
    <n v="0.65"/>
    <n v="65"/>
    <x v="8"/>
  </r>
  <r>
    <x v="71"/>
    <x v="71"/>
    <x v="4"/>
    <n v="35"/>
    <n v="100"/>
    <x v="0"/>
    <s v="Single Pack"/>
    <s v="10 mins"/>
    <s v="Medium"/>
    <x v="11"/>
    <m/>
    <s v="Year-round / Monsoon"/>
    <s v="-"/>
    <s v="Ambient Temp"/>
    <n v="0.65"/>
    <n v="65"/>
    <x v="8"/>
  </r>
  <r>
    <x v="72"/>
    <x v="72"/>
    <x v="4"/>
    <n v="35"/>
    <n v="100"/>
    <x v="0"/>
    <s v="Single Pack"/>
    <s v="10 mins"/>
    <s v="Medium"/>
    <x v="11"/>
    <m/>
    <s v="Year-round / Monsoon"/>
    <s v="-"/>
    <s v="Ambient Temp"/>
    <n v="0.65"/>
    <n v="65"/>
    <x v="12"/>
  </r>
  <r>
    <x v="73"/>
    <x v="73"/>
    <x v="4"/>
    <n v="35"/>
    <n v="100"/>
    <x v="0"/>
    <s v="Regular Serving"/>
    <s v="10 mins"/>
    <s v="-"/>
    <x v="2"/>
    <m/>
    <s v="Year-round"/>
    <s v="-"/>
    <s v="Ambient Temp"/>
    <n v="0.65"/>
    <n v="65"/>
    <x v="5"/>
  </r>
  <r>
    <x v="74"/>
    <x v="74"/>
    <x v="4"/>
    <n v="35"/>
    <n v="100"/>
    <x v="0"/>
    <s v="Regular Serving"/>
    <s v="10 mins"/>
    <s v="Hot"/>
    <x v="2"/>
    <m/>
    <s v="Year-round"/>
    <s v="-"/>
    <s v="Ambient Temp"/>
    <n v="0.65"/>
    <n v="65"/>
    <x v="2"/>
  </r>
  <r>
    <x v="75"/>
    <x v="75"/>
    <x v="4"/>
    <n v="35"/>
    <n v="100"/>
    <x v="0"/>
    <s v="Regular Serving"/>
    <s v="10 mins"/>
    <s v="Medium"/>
    <x v="2"/>
    <m/>
    <s v="Year-round"/>
    <s v="-"/>
    <s v="Ambient Temp"/>
    <n v="0.65"/>
    <n v="65"/>
    <x v="14"/>
  </r>
  <r>
    <x v="76"/>
    <x v="76"/>
    <x v="4"/>
    <n v="35"/>
    <n v="100"/>
    <x v="0"/>
    <s v="Regular Serving"/>
    <s v="10 mins"/>
    <s v="Spicy"/>
    <x v="2"/>
    <m/>
    <s v="Year-round"/>
    <s v="-"/>
    <s v="Ambient Temp"/>
    <n v="0.65"/>
    <n v="65"/>
    <x v="11"/>
  </r>
  <r>
    <x v="77"/>
    <x v="77"/>
    <x v="4"/>
    <n v="35"/>
    <n v="100"/>
    <x v="0"/>
    <s v="250 Grams"/>
    <s v="15 mins"/>
    <s v="Medium"/>
    <x v="5"/>
    <m/>
    <s v="Monsoon"/>
    <s v="Dairy"/>
    <s v="Ambient Temp"/>
    <n v="0.65"/>
    <n v="65"/>
    <x v="5"/>
  </r>
  <r>
    <x v="78"/>
    <x v="78"/>
    <x v="4"/>
    <n v="35"/>
    <n v="100"/>
    <x v="0"/>
    <s v="250 Grams"/>
    <s v="15 mins"/>
    <s v="Medium"/>
    <x v="2"/>
    <m/>
    <s v="Monsoon"/>
    <s v="-"/>
    <s v="Ambient Temp"/>
    <n v="0.65"/>
    <n v="65"/>
    <x v="3"/>
  </r>
  <r>
    <x v="79"/>
    <x v="79"/>
    <x v="4"/>
    <n v="35"/>
    <n v="100"/>
    <x v="0"/>
    <s v="Regular Serving"/>
    <s v="10 mins"/>
    <s v="-"/>
    <x v="2"/>
    <m/>
    <s v="Year-round"/>
    <s v="-"/>
    <s v="Ambient Temp"/>
    <n v="0.65"/>
    <n v="65"/>
    <x v="10"/>
  </r>
  <r>
    <x v="80"/>
    <x v="80"/>
    <x v="4"/>
    <n v="35"/>
    <n v="100"/>
    <x v="0"/>
    <s v="Regular Serving"/>
    <s v="10 mins"/>
    <s v="-"/>
    <x v="2"/>
    <m/>
    <s v="Year-round"/>
    <s v="-"/>
    <s v="Ambient Temp"/>
    <n v="0.65"/>
    <n v="65"/>
    <x v="3"/>
  </r>
  <r>
    <x v="81"/>
    <x v="81"/>
    <x v="4"/>
    <n v="35"/>
    <n v="100"/>
    <x v="0"/>
    <s v="Regular Serving"/>
    <s v="10 mins"/>
    <s v="-"/>
    <x v="2"/>
    <m/>
    <s v="Year-round"/>
    <s v="-"/>
    <s v="Ambient Temp"/>
    <n v="0.65"/>
    <n v="65"/>
    <x v="13"/>
  </r>
  <r>
    <x v="82"/>
    <x v="82"/>
    <x v="4"/>
    <n v="35"/>
    <n v="100"/>
    <x v="0"/>
    <s v="Regular Serving"/>
    <s v="10 mins"/>
    <s v="-"/>
    <x v="2"/>
    <m/>
    <s v="Year-round"/>
    <s v="-"/>
    <s v="Ambient Temp"/>
    <n v="0.65"/>
    <n v="65"/>
    <x v="8"/>
  </r>
  <r>
    <x v="83"/>
    <x v="83"/>
    <x v="4"/>
    <n v="35"/>
    <n v="100"/>
    <x v="0"/>
    <s v="Regular Serving"/>
    <s v="10 mins"/>
    <s v="-"/>
    <x v="2"/>
    <m/>
    <s v="Year-round"/>
    <s v="-"/>
    <s v="Ambient Temp"/>
    <n v="0.65"/>
    <n v="65"/>
    <x v="4"/>
  </r>
  <r>
    <x v="84"/>
    <x v="84"/>
    <x v="4"/>
    <n v="35"/>
    <n v="100"/>
    <x v="0"/>
    <s v="Regular Serving"/>
    <s v="10 mins"/>
    <s v="-"/>
    <x v="2"/>
    <m/>
    <s v="Year-round"/>
    <s v="-"/>
    <s v="Ambient Temp"/>
    <n v="0.65"/>
    <n v="65"/>
    <x v="4"/>
  </r>
  <r>
    <x v="85"/>
    <x v="85"/>
    <x v="4"/>
    <n v="35"/>
    <n v="100"/>
    <x v="0"/>
    <s v="Regular Serving"/>
    <s v="10 mins"/>
    <s v="-"/>
    <x v="2"/>
    <m/>
    <s v="Year-round"/>
    <s v="-"/>
    <s v="Ambient Temp"/>
    <n v="0.65"/>
    <n v="65"/>
    <x v="10"/>
  </r>
  <r>
    <x v="86"/>
    <x v="86"/>
    <x v="5"/>
    <n v="66"/>
    <n v="220"/>
    <x v="0"/>
    <s v="Regular Serving"/>
    <s v="8 mins"/>
    <s v="-"/>
    <x v="12"/>
    <m/>
    <s v="Year-round"/>
    <s v="-"/>
    <s v="Refrigerated / Frozen"/>
    <n v="0.7"/>
    <n v="70"/>
    <x v="3"/>
  </r>
  <r>
    <x v="87"/>
    <x v="87"/>
    <x v="5"/>
    <n v="54"/>
    <n v="180"/>
    <x v="0"/>
    <s v="Regular Serving"/>
    <s v="10 mins"/>
    <s v="-"/>
    <x v="2"/>
    <m/>
    <s v="Year-round"/>
    <s v="-"/>
    <s v="Refrigerated / Frozen"/>
    <n v="0.7"/>
    <n v="70"/>
    <x v="8"/>
  </r>
  <r>
    <x v="88"/>
    <x v="88"/>
    <x v="5"/>
    <n v="30"/>
    <n v="100"/>
    <x v="0"/>
    <s v="Single Scoop"/>
    <s v="2 mins"/>
    <s v="-"/>
    <x v="13"/>
    <m/>
    <s v="Summer"/>
    <s v="-"/>
    <s v="Refrigerated / Frozen"/>
    <n v="0.7"/>
    <n v="70"/>
    <x v="8"/>
  </r>
  <r>
    <x v="89"/>
    <x v="89"/>
    <x v="5"/>
    <n v="30"/>
    <n v="100"/>
    <x v="0"/>
    <s v="Single Scoop"/>
    <s v="2 mins"/>
    <s v="-"/>
    <x v="13"/>
    <m/>
    <s v="Summer"/>
    <s v="-"/>
    <s v="Refrigerated / Frozen"/>
    <n v="0.7"/>
    <n v="70"/>
    <x v="10"/>
  </r>
  <r>
    <x v="90"/>
    <x v="90"/>
    <x v="5"/>
    <n v="30"/>
    <n v="100"/>
    <x v="0"/>
    <s v="Single Scoop"/>
    <s v="2 mins"/>
    <s v="-"/>
    <x v="13"/>
    <m/>
    <s v="Summer"/>
    <s v="-"/>
    <s v="Refrigerated / Frozen"/>
    <n v="0.7"/>
    <n v="70"/>
    <x v="10"/>
  </r>
  <r>
    <x v="91"/>
    <x v="91"/>
    <x v="5"/>
    <n v="18"/>
    <n v="60"/>
    <x v="0"/>
    <s v="Regular Serving"/>
    <s v="10 mins"/>
    <s v="-"/>
    <x v="2"/>
    <m/>
    <s v="Year-round"/>
    <s v="-"/>
    <s v="Refrigerated / Frozen"/>
    <n v="0.7"/>
    <n v="70"/>
    <x v="8"/>
  </r>
  <r>
    <x v="92"/>
    <x v="92"/>
    <x v="5"/>
    <n v="30"/>
    <n v="100"/>
    <x v="0"/>
    <s v="Small Bowl"/>
    <s v="10 mins"/>
    <s v="-"/>
    <x v="5"/>
    <m/>
    <s v="Winter"/>
    <s v="-"/>
    <s v="Refrigerated / Frozen"/>
    <n v="0.7"/>
    <n v="70"/>
    <x v="3"/>
  </r>
  <r>
    <x v="93"/>
    <x v="93"/>
    <x v="5"/>
    <n v="57"/>
    <n v="190"/>
    <x v="0"/>
    <s v="Regular Serving"/>
    <s v="10 mins"/>
    <s v="-"/>
    <x v="2"/>
    <m/>
    <s v="Year-round"/>
    <s v="-"/>
    <s v="Refrigerated / Frozen"/>
    <n v="0.7"/>
    <n v="70"/>
    <x v="7"/>
  </r>
  <r>
    <x v="94"/>
    <x v="94"/>
    <x v="5"/>
    <n v="18"/>
    <n v="60"/>
    <x v="0"/>
    <s v="Regular Serving"/>
    <s v="10 mins"/>
    <s v="-"/>
    <x v="2"/>
    <m/>
    <s v="Year-round"/>
    <s v="-"/>
    <s v="Refrigerated / Frozen"/>
    <n v="0.7"/>
    <n v="70"/>
    <x v="13"/>
  </r>
  <r>
    <x v="95"/>
    <x v="95"/>
    <x v="5"/>
    <n v="30"/>
    <n v="100"/>
    <x v="0"/>
    <s v="Regular Serving"/>
    <s v="10 mins"/>
    <s v="-"/>
    <x v="2"/>
    <m/>
    <s v="Year-round"/>
    <s v="-"/>
    <s v="Refrigerated / Frozen"/>
    <n v="0.7"/>
    <n v="70"/>
    <x v="10"/>
  </r>
  <r>
    <x v="96"/>
    <x v="96"/>
    <x v="5"/>
    <n v="30"/>
    <n v="100"/>
    <x v="0"/>
    <s v="Regular Serving"/>
    <s v="10 mins"/>
    <s v="-"/>
    <x v="2"/>
    <m/>
    <s v="Year-round"/>
    <s v="-"/>
    <s v="Refrigerated / Frozen"/>
    <n v="0.7"/>
    <n v="70"/>
    <x v="10"/>
  </r>
  <r>
    <x v="97"/>
    <x v="97"/>
    <x v="5"/>
    <n v="30"/>
    <n v="100"/>
    <x v="0"/>
    <s v="Single Scoop"/>
    <s v="8 mins"/>
    <s v="-"/>
    <x v="12"/>
    <m/>
    <s v="Summer"/>
    <s v="-"/>
    <s v="Refrigerated / Frozen"/>
    <n v="0.7"/>
    <n v="70"/>
    <x v="3"/>
  </r>
  <r>
    <x v="98"/>
    <x v="98"/>
    <x v="5"/>
    <n v="30"/>
    <n v="100"/>
    <x v="0"/>
    <s v="Regular Serving"/>
    <s v="10 mins"/>
    <s v="-"/>
    <x v="2"/>
    <m/>
    <s v="Year-round"/>
    <s v="-"/>
    <s v="Refrigerated / Frozen"/>
    <n v="0.7"/>
    <n v="70"/>
    <x v="8"/>
  </r>
  <r>
    <x v="99"/>
    <x v="99"/>
    <x v="5"/>
    <n v="72"/>
    <n v="240"/>
    <x v="0"/>
    <s v="Regular Serving"/>
    <s v="10 mins"/>
    <s v="-"/>
    <x v="2"/>
    <m/>
    <s v="Year-round"/>
    <s v="-"/>
    <s v="Refrigerated / Frozen"/>
    <n v="0.7"/>
    <n v="70"/>
    <x v="15"/>
  </r>
  <r>
    <x v="100"/>
    <x v="100"/>
    <x v="6"/>
    <m/>
    <m/>
    <x v="2"/>
    <m/>
    <m/>
    <m/>
    <x v="14"/>
    <m/>
    <m/>
    <m/>
    <m/>
    <m/>
    <m/>
    <x v="5"/>
  </r>
  <r>
    <x v="100"/>
    <x v="100"/>
    <x v="6"/>
    <m/>
    <m/>
    <x v="2"/>
    <m/>
    <m/>
    <m/>
    <x v="14"/>
    <m/>
    <m/>
    <m/>
    <m/>
    <m/>
    <m/>
    <x v="11"/>
  </r>
  <r>
    <x v="100"/>
    <x v="100"/>
    <x v="6"/>
    <m/>
    <m/>
    <x v="2"/>
    <m/>
    <m/>
    <m/>
    <x v="14"/>
    <m/>
    <m/>
    <m/>
    <m/>
    <m/>
    <m/>
    <x v="10"/>
  </r>
  <r>
    <x v="100"/>
    <x v="100"/>
    <x v="6"/>
    <m/>
    <m/>
    <x v="2"/>
    <m/>
    <m/>
    <m/>
    <x v="14"/>
    <m/>
    <m/>
    <m/>
    <m/>
    <m/>
    <m/>
    <x v="6"/>
  </r>
  <r>
    <x v="100"/>
    <x v="100"/>
    <x v="6"/>
    <m/>
    <m/>
    <x v="2"/>
    <m/>
    <m/>
    <m/>
    <x v="14"/>
    <m/>
    <m/>
    <m/>
    <m/>
    <m/>
    <m/>
    <x v="10"/>
  </r>
  <r>
    <x v="100"/>
    <x v="100"/>
    <x v="6"/>
    <m/>
    <m/>
    <x v="2"/>
    <m/>
    <m/>
    <m/>
    <x v="14"/>
    <m/>
    <m/>
    <m/>
    <m/>
    <m/>
    <m/>
    <x v="2"/>
  </r>
  <r>
    <x v="100"/>
    <x v="100"/>
    <x v="6"/>
    <m/>
    <m/>
    <x v="2"/>
    <m/>
    <m/>
    <m/>
    <x v="14"/>
    <m/>
    <m/>
    <m/>
    <m/>
    <m/>
    <m/>
    <x v="8"/>
  </r>
  <r>
    <x v="100"/>
    <x v="100"/>
    <x v="6"/>
    <m/>
    <m/>
    <x v="2"/>
    <m/>
    <m/>
    <m/>
    <x v="14"/>
    <m/>
    <m/>
    <m/>
    <m/>
    <m/>
    <m/>
    <x v="13"/>
  </r>
  <r>
    <x v="100"/>
    <x v="100"/>
    <x v="6"/>
    <m/>
    <m/>
    <x v="2"/>
    <m/>
    <m/>
    <m/>
    <x v="14"/>
    <m/>
    <m/>
    <m/>
    <m/>
    <m/>
    <m/>
    <x v="10"/>
  </r>
  <r>
    <x v="100"/>
    <x v="100"/>
    <x v="6"/>
    <m/>
    <m/>
    <x v="2"/>
    <m/>
    <m/>
    <m/>
    <x v="14"/>
    <m/>
    <m/>
    <m/>
    <m/>
    <m/>
    <m/>
    <x v="14"/>
  </r>
  <r>
    <x v="100"/>
    <x v="100"/>
    <x v="6"/>
    <m/>
    <m/>
    <x v="2"/>
    <m/>
    <m/>
    <m/>
    <x v="14"/>
    <m/>
    <m/>
    <m/>
    <m/>
    <m/>
    <m/>
    <x v="5"/>
  </r>
  <r>
    <x v="100"/>
    <x v="100"/>
    <x v="6"/>
    <m/>
    <m/>
    <x v="2"/>
    <m/>
    <m/>
    <m/>
    <x v="14"/>
    <m/>
    <m/>
    <m/>
    <m/>
    <m/>
    <m/>
    <x v="13"/>
  </r>
  <r>
    <x v="100"/>
    <x v="100"/>
    <x v="6"/>
    <m/>
    <m/>
    <x v="2"/>
    <m/>
    <m/>
    <m/>
    <x v="14"/>
    <m/>
    <m/>
    <m/>
    <m/>
    <m/>
    <m/>
    <x v="8"/>
  </r>
  <r>
    <x v="100"/>
    <x v="100"/>
    <x v="6"/>
    <m/>
    <m/>
    <x v="2"/>
    <m/>
    <m/>
    <m/>
    <x v="14"/>
    <m/>
    <m/>
    <m/>
    <m/>
    <m/>
    <m/>
    <x v="10"/>
  </r>
  <r>
    <x v="100"/>
    <x v="100"/>
    <x v="6"/>
    <m/>
    <m/>
    <x v="2"/>
    <m/>
    <m/>
    <m/>
    <x v="14"/>
    <m/>
    <m/>
    <m/>
    <m/>
    <m/>
    <m/>
    <x v="11"/>
  </r>
  <r>
    <x v="100"/>
    <x v="100"/>
    <x v="6"/>
    <m/>
    <m/>
    <x v="2"/>
    <m/>
    <m/>
    <m/>
    <x v="14"/>
    <m/>
    <m/>
    <m/>
    <m/>
    <m/>
    <m/>
    <x v="12"/>
  </r>
  <r>
    <x v="100"/>
    <x v="100"/>
    <x v="6"/>
    <m/>
    <m/>
    <x v="2"/>
    <m/>
    <m/>
    <m/>
    <x v="14"/>
    <m/>
    <m/>
    <m/>
    <m/>
    <m/>
    <m/>
    <x v="5"/>
  </r>
  <r>
    <x v="100"/>
    <x v="100"/>
    <x v="6"/>
    <m/>
    <m/>
    <x v="2"/>
    <m/>
    <m/>
    <m/>
    <x v="14"/>
    <m/>
    <m/>
    <m/>
    <m/>
    <m/>
    <m/>
    <x v="10"/>
  </r>
  <r>
    <x v="100"/>
    <x v="100"/>
    <x v="6"/>
    <m/>
    <m/>
    <x v="2"/>
    <m/>
    <m/>
    <m/>
    <x v="14"/>
    <m/>
    <m/>
    <m/>
    <m/>
    <m/>
    <m/>
    <x v="2"/>
  </r>
  <r>
    <x v="100"/>
    <x v="100"/>
    <x v="6"/>
    <m/>
    <m/>
    <x v="2"/>
    <m/>
    <m/>
    <m/>
    <x v="14"/>
    <m/>
    <m/>
    <m/>
    <m/>
    <m/>
    <m/>
    <x v="6"/>
  </r>
  <r>
    <x v="100"/>
    <x v="100"/>
    <x v="6"/>
    <m/>
    <m/>
    <x v="2"/>
    <m/>
    <m/>
    <m/>
    <x v="14"/>
    <m/>
    <m/>
    <m/>
    <m/>
    <m/>
    <m/>
    <x v="10"/>
  </r>
  <r>
    <x v="100"/>
    <x v="100"/>
    <x v="6"/>
    <m/>
    <m/>
    <x v="2"/>
    <m/>
    <m/>
    <m/>
    <x v="14"/>
    <m/>
    <m/>
    <m/>
    <m/>
    <m/>
    <m/>
    <x v="8"/>
  </r>
  <r>
    <x v="100"/>
    <x v="100"/>
    <x v="6"/>
    <m/>
    <m/>
    <x v="2"/>
    <m/>
    <m/>
    <m/>
    <x v="14"/>
    <m/>
    <m/>
    <m/>
    <m/>
    <m/>
    <m/>
    <x v="10"/>
  </r>
  <r>
    <x v="100"/>
    <x v="100"/>
    <x v="6"/>
    <m/>
    <m/>
    <x v="2"/>
    <m/>
    <m/>
    <m/>
    <x v="14"/>
    <m/>
    <m/>
    <m/>
    <m/>
    <m/>
    <m/>
    <x v="14"/>
  </r>
  <r>
    <x v="100"/>
    <x v="100"/>
    <x v="6"/>
    <m/>
    <m/>
    <x v="2"/>
    <m/>
    <m/>
    <m/>
    <x v="14"/>
    <m/>
    <m/>
    <m/>
    <m/>
    <m/>
    <m/>
    <x v="13"/>
  </r>
  <r>
    <x v="100"/>
    <x v="100"/>
    <x v="6"/>
    <m/>
    <m/>
    <x v="2"/>
    <m/>
    <m/>
    <m/>
    <x v="14"/>
    <m/>
    <m/>
    <m/>
    <m/>
    <m/>
    <m/>
    <x v="11"/>
  </r>
  <r>
    <x v="100"/>
    <x v="100"/>
    <x v="6"/>
    <m/>
    <m/>
    <x v="2"/>
    <m/>
    <m/>
    <m/>
    <x v="14"/>
    <m/>
    <m/>
    <m/>
    <m/>
    <m/>
    <m/>
    <x v="1"/>
  </r>
  <r>
    <x v="100"/>
    <x v="100"/>
    <x v="6"/>
    <m/>
    <m/>
    <x v="2"/>
    <m/>
    <m/>
    <m/>
    <x v="14"/>
    <m/>
    <m/>
    <m/>
    <m/>
    <m/>
    <m/>
    <x v="2"/>
  </r>
  <r>
    <x v="100"/>
    <x v="100"/>
    <x v="6"/>
    <m/>
    <m/>
    <x v="2"/>
    <m/>
    <m/>
    <m/>
    <x v="14"/>
    <m/>
    <m/>
    <m/>
    <m/>
    <m/>
    <m/>
    <x v="11"/>
  </r>
  <r>
    <x v="100"/>
    <x v="100"/>
    <x v="6"/>
    <m/>
    <m/>
    <x v="2"/>
    <m/>
    <m/>
    <m/>
    <x v="14"/>
    <m/>
    <m/>
    <m/>
    <m/>
    <m/>
    <m/>
    <x v="13"/>
  </r>
  <r>
    <x v="100"/>
    <x v="100"/>
    <x v="6"/>
    <m/>
    <m/>
    <x v="2"/>
    <m/>
    <m/>
    <m/>
    <x v="14"/>
    <m/>
    <m/>
    <m/>
    <m/>
    <m/>
    <m/>
    <x v="13"/>
  </r>
  <r>
    <x v="100"/>
    <x v="100"/>
    <x v="6"/>
    <m/>
    <m/>
    <x v="2"/>
    <m/>
    <m/>
    <m/>
    <x v="14"/>
    <m/>
    <m/>
    <m/>
    <m/>
    <m/>
    <m/>
    <x v="2"/>
  </r>
  <r>
    <x v="100"/>
    <x v="100"/>
    <x v="6"/>
    <m/>
    <m/>
    <x v="2"/>
    <m/>
    <m/>
    <m/>
    <x v="14"/>
    <m/>
    <m/>
    <m/>
    <m/>
    <m/>
    <m/>
    <x v="7"/>
  </r>
  <r>
    <x v="100"/>
    <x v="100"/>
    <x v="6"/>
    <m/>
    <m/>
    <x v="2"/>
    <m/>
    <m/>
    <m/>
    <x v="14"/>
    <m/>
    <m/>
    <m/>
    <m/>
    <m/>
    <m/>
    <x v="6"/>
  </r>
  <r>
    <x v="100"/>
    <x v="100"/>
    <x v="6"/>
    <m/>
    <m/>
    <x v="2"/>
    <m/>
    <m/>
    <m/>
    <x v="14"/>
    <m/>
    <m/>
    <m/>
    <m/>
    <m/>
    <m/>
    <x v="13"/>
  </r>
  <r>
    <x v="100"/>
    <x v="100"/>
    <x v="6"/>
    <m/>
    <m/>
    <x v="2"/>
    <m/>
    <m/>
    <m/>
    <x v="14"/>
    <m/>
    <m/>
    <m/>
    <m/>
    <m/>
    <m/>
    <x v="2"/>
  </r>
  <r>
    <x v="100"/>
    <x v="100"/>
    <x v="6"/>
    <m/>
    <m/>
    <x v="2"/>
    <m/>
    <m/>
    <m/>
    <x v="14"/>
    <m/>
    <m/>
    <m/>
    <m/>
    <m/>
    <m/>
    <x v="13"/>
  </r>
  <r>
    <x v="100"/>
    <x v="100"/>
    <x v="6"/>
    <m/>
    <m/>
    <x v="2"/>
    <m/>
    <m/>
    <m/>
    <x v="14"/>
    <m/>
    <m/>
    <m/>
    <m/>
    <m/>
    <m/>
    <x v="14"/>
  </r>
  <r>
    <x v="100"/>
    <x v="100"/>
    <x v="6"/>
    <m/>
    <m/>
    <x v="2"/>
    <m/>
    <m/>
    <m/>
    <x v="14"/>
    <m/>
    <m/>
    <m/>
    <m/>
    <m/>
    <m/>
    <x v="13"/>
  </r>
  <r>
    <x v="100"/>
    <x v="100"/>
    <x v="6"/>
    <m/>
    <m/>
    <x v="2"/>
    <m/>
    <m/>
    <m/>
    <x v="14"/>
    <m/>
    <m/>
    <m/>
    <m/>
    <m/>
    <m/>
    <x v="10"/>
  </r>
  <r>
    <x v="100"/>
    <x v="100"/>
    <x v="6"/>
    <m/>
    <m/>
    <x v="2"/>
    <m/>
    <m/>
    <m/>
    <x v="14"/>
    <m/>
    <m/>
    <m/>
    <m/>
    <m/>
    <m/>
    <x v="10"/>
  </r>
  <r>
    <x v="100"/>
    <x v="100"/>
    <x v="6"/>
    <m/>
    <m/>
    <x v="2"/>
    <m/>
    <m/>
    <m/>
    <x v="14"/>
    <m/>
    <m/>
    <m/>
    <m/>
    <m/>
    <m/>
    <x v="10"/>
  </r>
  <r>
    <x v="100"/>
    <x v="100"/>
    <x v="6"/>
    <m/>
    <m/>
    <x v="2"/>
    <m/>
    <m/>
    <m/>
    <x v="14"/>
    <m/>
    <m/>
    <m/>
    <m/>
    <m/>
    <m/>
    <x v="10"/>
  </r>
  <r>
    <x v="100"/>
    <x v="100"/>
    <x v="6"/>
    <m/>
    <m/>
    <x v="2"/>
    <m/>
    <m/>
    <m/>
    <x v="14"/>
    <m/>
    <m/>
    <m/>
    <m/>
    <m/>
    <m/>
    <x v="13"/>
  </r>
  <r>
    <x v="100"/>
    <x v="100"/>
    <x v="6"/>
    <m/>
    <m/>
    <x v="2"/>
    <m/>
    <m/>
    <m/>
    <x v="14"/>
    <m/>
    <m/>
    <m/>
    <m/>
    <m/>
    <m/>
    <x v="10"/>
  </r>
  <r>
    <x v="100"/>
    <x v="100"/>
    <x v="6"/>
    <m/>
    <m/>
    <x v="2"/>
    <m/>
    <m/>
    <m/>
    <x v="14"/>
    <m/>
    <m/>
    <m/>
    <m/>
    <m/>
    <m/>
    <x v="10"/>
  </r>
  <r>
    <x v="100"/>
    <x v="100"/>
    <x v="6"/>
    <m/>
    <m/>
    <x v="2"/>
    <m/>
    <m/>
    <m/>
    <x v="14"/>
    <m/>
    <m/>
    <m/>
    <m/>
    <m/>
    <m/>
    <x v="12"/>
  </r>
  <r>
    <x v="100"/>
    <x v="100"/>
    <x v="6"/>
    <m/>
    <m/>
    <x v="2"/>
    <m/>
    <m/>
    <m/>
    <x v="14"/>
    <m/>
    <m/>
    <m/>
    <m/>
    <m/>
    <m/>
    <x v="10"/>
  </r>
  <r>
    <x v="100"/>
    <x v="100"/>
    <x v="6"/>
    <m/>
    <m/>
    <x v="2"/>
    <m/>
    <m/>
    <m/>
    <x v="14"/>
    <m/>
    <m/>
    <m/>
    <m/>
    <m/>
    <m/>
    <x v="12"/>
  </r>
  <r>
    <x v="100"/>
    <x v="100"/>
    <x v="6"/>
    <m/>
    <m/>
    <x v="2"/>
    <m/>
    <m/>
    <m/>
    <x v="14"/>
    <m/>
    <m/>
    <m/>
    <m/>
    <m/>
    <m/>
    <x v="11"/>
  </r>
  <r>
    <x v="100"/>
    <x v="100"/>
    <x v="6"/>
    <m/>
    <m/>
    <x v="2"/>
    <m/>
    <m/>
    <m/>
    <x v="14"/>
    <m/>
    <m/>
    <m/>
    <m/>
    <m/>
    <m/>
    <x v="8"/>
  </r>
  <r>
    <x v="100"/>
    <x v="100"/>
    <x v="6"/>
    <m/>
    <m/>
    <x v="2"/>
    <m/>
    <m/>
    <m/>
    <x v="14"/>
    <m/>
    <m/>
    <m/>
    <m/>
    <m/>
    <m/>
    <x v="9"/>
  </r>
  <r>
    <x v="100"/>
    <x v="100"/>
    <x v="6"/>
    <m/>
    <m/>
    <x v="2"/>
    <m/>
    <m/>
    <m/>
    <x v="14"/>
    <m/>
    <m/>
    <m/>
    <m/>
    <m/>
    <m/>
    <x v="8"/>
  </r>
  <r>
    <x v="100"/>
    <x v="100"/>
    <x v="6"/>
    <m/>
    <m/>
    <x v="2"/>
    <m/>
    <m/>
    <m/>
    <x v="14"/>
    <m/>
    <m/>
    <m/>
    <m/>
    <m/>
    <m/>
    <x v="1"/>
  </r>
  <r>
    <x v="100"/>
    <x v="100"/>
    <x v="6"/>
    <m/>
    <m/>
    <x v="2"/>
    <m/>
    <m/>
    <m/>
    <x v="14"/>
    <m/>
    <m/>
    <m/>
    <m/>
    <m/>
    <m/>
    <x v="1"/>
  </r>
  <r>
    <x v="100"/>
    <x v="100"/>
    <x v="6"/>
    <m/>
    <m/>
    <x v="2"/>
    <m/>
    <m/>
    <m/>
    <x v="14"/>
    <m/>
    <m/>
    <m/>
    <m/>
    <m/>
    <m/>
    <x v="2"/>
  </r>
  <r>
    <x v="100"/>
    <x v="100"/>
    <x v="6"/>
    <m/>
    <m/>
    <x v="2"/>
    <m/>
    <m/>
    <m/>
    <x v="14"/>
    <m/>
    <m/>
    <m/>
    <m/>
    <m/>
    <m/>
    <x v="15"/>
  </r>
  <r>
    <x v="100"/>
    <x v="100"/>
    <x v="6"/>
    <m/>
    <m/>
    <x v="2"/>
    <m/>
    <m/>
    <m/>
    <x v="14"/>
    <m/>
    <m/>
    <m/>
    <m/>
    <m/>
    <m/>
    <x v="2"/>
  </r>
  <r>
    <x v="100"/>
    <x v="100"/>
    <x v="6"/>
    <m/>
    <m/>
    <x v="2"/>
    <m/>
    <m/>
    <m/>
    <x v="14"/>
    <m/>
    <m/>
    <m/>
    <m/>
    <m/>
    <m/>
    <x v="12"/>
  </r>
  <r>
    <x v="100"/>
    <x v="100"/>
    <x v="6"/>
    <m/>
    <m/>
    <x v="2"/>
    <m/>
    <m/>
    <m/>
    <x v="14"/>
    <m/>
    <m/>
    <m/>
    <m/>
    <m/>
    <m/>
    <x v="8"/>
  </r>
  <r>
    <x v="100"/>
    <x v="100"/>
    <x v="6"/>
    <m/>
    <m/>
    <x v="2"/>
    <m/>
    <m/>
    <m/>
    <x v="14"/>
    <m/>
    <m/>
    <m/>
    <m/>
    <m/>
    <m/>
    <x v="1"/>
  </r>
  <r>
    <x v="100"/>
    <x v="100"/>
    <x v="6"/>
    <m/>
    <m/>
    <x v="2"/>
    <m/>
    <m/>
    <m/>
    <x v="14"/>
    <m/>
    <m/>
    <m/>
    <m/>
    <m/>
    <m/>
    <x v="1"/>
  </r>
  <r>
    <x v="100"/>
    <x v="100"/>
    <x v="6"/>
    <m/>
    <m/>
    <x v="2"/>
    <m/>
    <m/>
    <m/>
    <x v="14"/>
    <m/>
    <m/>
    <m/>
    <m/>
    <m/>
    <m/>
    <x v="5"/>
  </r>
  <r>
    <x v="100"/>
    <x v="100"/>
    <x v="6"/>
    <m/>
    <m/>
    <x v="2"/>
    <m/>
    <m/>
    <m/>
    <x v="14"/>
    <m/>
    <m/>
    <m/>
    <m/>
    <m/>
    <m/>
    <x v="5"/>
  </r>
  <r>
    <x v="100"/>
    <x v="100"/>
    <x v="6"/>
    <m/>
    <m/>
    <x v="2"/>
    <m/>
    <m/>
    <m/>
    <x v="14"/>
    <m/>
    <m/>
    <m/>
    <m/>
    <m/>
    <m/>
    <x v="8"/>
  </r>
  <r>
    <x v="100"/>
    <x v="100"/>
    <x v="6"/>
    <m/>
    <m/>
    <x v="2"/>
    <m/>
    <m/>
    <m/>
    <x v="14"/>
    <m/>
    <m/>
    <m/>
    <m/>
    <m/>
    <m/>
    <x v="8"/>
  </r>
  <r>
    <x v="100"/>
    <x v="100"/>
    <x v="6"/>
    <m/>
    <m/>
    <x v="2"/>
    <m/>
    <m/>
    <m/>
    <x v="14"/>
    <m/>
    <m/>
    <m/>
    <m/>
    <m/>
    <m/>
    <x v="8"/>
  </r>
  <r>
    <x v="100"/>
    <x v="100"/>
    <x v="6"/>
    <m/>
    <m/>
    <x v="2"/>
    <m/>
    <m/>
    <m/>
    <x v="14"/>
    <m/>
    <m/>
    <m/>
    <m/>
    <m/>
    <m/>
    <x v="11"/>
  </r>
  <r>
    <x v="100"/>
    <x v="100"/>
    <x v="6"/>
    <m/>
    <m/>
    <x v="2"/>
    <m/>
    <m/>
    <m/>
    <x v="14"/>
    <m/>
    <m/>
    <m/>
    <m/>
    <m/>
    <m/>
    <x v="2"/>
  </r>
  <r>
    <x v="100"/>
    <x v="100"/>
    <x v="6"/>
    <m/>
    <m/>
    <x v="2"/>
    <m/>
    <m/>
    <m/>
    <x v="14"/>
    <m/>
    <m/>
    <m/>
    <m/>
    <m/>
    <m/>
    <x v="1"/>
  </r>
  <r>
    <x v="100"/>
    <x v="100"/>
    <x v="6"/>
    <m/>
    <m/>
    <x v="2"/>
    <m/>
    <m/>
    <m/>
    <x v="14"/>
    <m/>
    <m/>
    <m/>
    <m/>
    <m/>
    <m/>
    <x v="4"/>
  </r>
  <r>
    <x v="100"/>
    <x v="100"/>
    <x v="6"/>
    <m/>
    <m/>
    <x v="2"/>
    <m/>
    <m/>
    <m/>
    <x v="14"/>
    <m/>
    <m/>
    <m/>
    <m/>
    <m/>
    <m/>
    <x v="5"/>
  </r>
  <r>
    <x v="100"/>
    <x v="100"/>
    <x v="6"/>
    <m/>
    <m/>
    <x v="2"/>
    <m/>
    <m/>
    <m/>
    <x v="14"/>
    <m/>
    <m/>
    <m/>
    <m/>
    <m/>
    <m/>
    <x v="1"/>
  </r>
  <r>
    <x v="100"/>
    <x v="100"/>
    <x v="6"/>
    <m/>
    <m/>
    <x v="2"/>
    <m/>
    <m/>
    <m/>
    <x v="14"/>
    <m/>
    <m/>
    <m/>
    <m/>
    <m/>
    <m/>
    <x v="8"/>
  </r>
  <r>
    <x v="100"/>
    <x v="100"/>
    <x v="6"/>
    <m/>
    <m/>
    <x v="2"/>
    <m/>
    <m/>
    <m/>
    <x v="14"/>
    <m/>
    <m/>
    <m/>
    <m/>
    <m/>
    <m/>
    <x v="11"/>
  </r>
  <r>
    <x v="100"/>
    <x v="100"/>
    <x v="6"/>
    <m/>
    <m/>
    <x v="2"/>
    <m/>
    <m/>
    <m/>
    <x v="14"/>
    <m/>
    <m/>
    <m/>
    <m/>
    <m/>
    <m/>
    <x v="5"/>
  </r>
  <r>
    <x v="100"/>
    <x v="100"/>
    <x v="6"/>
    <m/>
    <m/>
    <x v="2"/>
    <m/>
    <m/>
    <m/>
    <x v="14"/>
    <m/>
    <m/>
    <m/>
    <m/>
    <m/>
    <m/>
    <x v="2"/>
  </r>
  <r>
    <x v="100"/>
    <x v="100"/>
    <x v="6"/>
    <m/>
    <m/>
    <x v="2"/>
    <m/>
    <m/>
    <m/>
    <x v="14"/>
    <m/>
    <m/>
    <m/>
    <m/>
    <m/>
    <m/>
    <x v="11"/>
  </r>
  <r>
    <x v="100"/>
    <x v="100"/>
    <x v="6"/>
    <m/>
    <m/>
    <x v="2"/>
    <m/>
    <m/>
    <m/>
    <x v="14"/>
    <m/>
    <m/>
    <m/>
    <m/>
    <m/>
    <m/>
    <x v="1"/>
  </r>
  <r>
    <x v="100"/>
    <x v="100"/>
    <x v="6"/>
    <m/>
    <m/>
    <x v="2"/>
    <m/>
    <m/>
    <m/>
    <x v="14"/>
    <m/>
    <m/>
    <m/>
    <m/>
    <m/>
    <m/>
    <x v="2"/>
  </r>
  <r>
    <x v="100"/>
    <x v="100"/>
    <x v="6"/>
    <m/>
    <m/>
    <x v="2"/>
    <m/>
    <m/>
    <m/>
    <x v="14"/>
    <m/>
    <m/>
    <m/>
    <m/>
    <m/>
    <m/>
    <x v="7"/>
  </r>
  <r>
    <x v="100"/>
    <x v="100"/>
    <x v="6"/>
    <m/>
    <m/>
    <x v="2"/>
    <m/>
    <m/>
    <m/>
    <x v="14"/>
    <m/>
    <m/>
    <m/>
    <m/>
    <m/>
    <m/>
    <x v="1"/>
  </r>
  <r>
    <x v="100"/>
    <x v="100"/>
    <x v="6"/>
    <m/>
    <m/>
    <x v="2"/>
    <m/>
    <m/>
    <m/>
    <x v="14"/>
    <m/>
    <m/>
    <m/>
    <m/>
    <m/>
    <m/>
    <x v="5"/>
  </r>
  <r>
    <x v="100"/>
    <x v="100"/>
    <x v="6"/>
    <m/>
    <m/>
    <x v="2"/>
    <m/>
    <m/>
    <m/>
    <x v="14"/>
    <m/>
    <m/>
    <m/>
    <m/>
    <m/>
    <m/>
    <x v="2"/>
  </r>
  <r>
    <x v="100"/>
    <x v="100"/>
    <x v="6"/>
    <m/>
    <m/>
    <x v="2"/>
    <m/>
    <m/>
    <m/>
    <x v="14"/>
    <m/>
    <m/>
    <m/>
    <m/>
    <m/>
    <m/>
    <x v="12"/>
  </r>
  <r>
    <x v="100"/>
    <x v="100"/>
    <x v="6"/>
    <m/>
    <m/>
    <x v="2"/>
    <m/>
    <m/>
    <m/>
    <x v="14"/>
    <m/>
    <m/>
    <m/>
    <m/>
    <m/>
    <m/>
    <x v="5"/>
  </r>
  <r>
    <x v="100"/>
    <x v="100"/>
    <x v="6"/>
    <m/>
    <m/>
    <x v="2"/>
    <m/>
    <m/>
    <m/>
    <x v="14"/>
    <m/>
    <m/>
    <m/>
    <m/>
    <m/>
    <m/>
    <x v="2"/>
  </r>
  <r>
    <x v="100"/>
    <x v="100"/>
    <x v="6"/>
    <m/>
    <m/>
    <x v="2"/>
    <m/>
    <m/>
    <m/>
    <x v="14"/>
    <m/>
    <m/>
    <m/>
    <m/>
    <m/>
    <m/>
    <x v="5"/>
  </r>
  <r>
    <x v="100"/>
    <x v="100"/>
    <x v="6"/>
    <m/>
    <m/>
    <x v="2"/>
    <m/>
    <m/>
    <m/>
    <x v="14"/>
    <m/>
    <m/>
    <m/>
    <m/>
    <m/>
    <m/>
    <x v="6"/>
  </r>
  <r>
    <x v="100"/>
    <x v="100"/>
    <x v="6"/>
    <m/>
    <m/>
    <x v="2"/>
    <m/>
    <m/>
    <m/>
    <x v="14"/>
    <m/>
    <m/>
    <m/>
    <m/>
    <m/>
    <m/>
    <x v="5"/>
  </r>
  <r>
    <x v="100"/>
    <x v="100"/>
    <x v="6"/>
    <m/>
    <m/>
    <x v="2"/>
    <m/>
    <m/>
    <m/>
    <x v="14"/>
    <m/>
    <m/>
    <m/>
    <m/>
    <m/>
    <m/>
    <x v="1"/>
  </r>
  <r>
    <x v="100"/>
    <x v="100"/>
    <x v="6"/>
    <m/>
    <m/>
    <x v="2"/>
    <m/>
    <m/>
    <m/>
    <x v="14"/>
    <m/>
    <m/>
    <m/>
    <m/>
    <m/>
    <m/>
    <x v="12"/>
  </r>
  <r>
    <x v="100"/>
    <x v="100"/>
    <x v="6"/>
    <m/>
    <m/>
    <x v="2"/>
    <m/>
    <m/>
    <m/>
    <x v="14"/>
    <m/>
    <m/>
    <m/>
    <m/>
    <m/>
    <m/>
    <x v="1"/>
  </r>
  <r>
    <x v="100"/>
    <x v="100"/>
    <x v="6"/>
    <m/>
    <m/>
    <x v="2"/>
    <m/>
    <m/>
    <m/>
    <x v="14"/>
    <m/>
    <m/>
    <m/>
    <m/>
    <m/>
    <m/>
    <x v="5"/>
  </r>
  <r>
    <x v="100"/>
    <x v="100"/>
    <x v="6"/>
    <m/>
    <m/>
    <x v="2"/>
    <m/>
    <m/>
    <m/>
    <x v="14"/>
    <m/>
    <m/>
    <m/>
    <m/>
    <m/>
    <m/>
    <x v="6"/>
  </r>
  <r>
    <x v="100"/>
    <x v="100"/>
    <x v="6"/>
    <m/>
    <m/>
    <x v="2"/>
    <m/>
    <m/>
    <m/>
    <x v="14"/>
    <m/>
    <m/>
    <m/>
    <m/>
    <m/>
    <m/>
    <x v="6"/>
  </r>
  <r>
    <x v="100"/>
    <x v="100"/>
    <x v="6"/>
    <m/>
    <m/>
    <x v="2"/>
    <m/>
    <m/>
    <m/>
    <x v="14"/>
    <m/>
    <m/>
    <m/>
    <m/>
    <m/>
    <m/>
    <x v="8"/>
  </r>
  <r>
    <x v="100"/>
    <x v="100"/>
    <x v="6"/>
    <m/>
    <m/>
    <x v="2"/>
    <m/>
    <m/>
    <m/>
    <x v="14"/>
    <m/>
    <m/>
    <m/>
    <m/>
    <m/>
    <m/>
    <x v="9"/>
  </r>
  <r>
    <x v="100"/>
    <x v="100"/>
    <x v="6"/>
    <m/>
    <m/>
    <x v="2"/>
    <m/>
    <m/>
    <m/>
    <x v="14"/>
    <m/>
    <m/>
    <m/>
    <m/>
    <m/>
    <m/>
    <x v="4"/>
  </r>
  <r>
    <x v="100"/>
    <x v="100"/>
    <x v="6"/>
    <m/>
    <m/>
    <x v="2"/>
    <m/>
    <m/>
    <m/>
    <x v="14"/>
    <m/>
    <m/>
    <m/>
    <m/>
    <m/>
    <m/>
    <x v="12"/>
  </r>
  <r>
    <x v="100"/>
    <x v="100"/>
    <x v="6"/>
    <m/>
    <m/>
    <x v="2"/>
    <m/>
    <m/>
    <m/>
    <x v="14"/>
    <m/>
    <m/>
    <m/>
    <m/>
    <m/>
    <m/>
    <x v="1"/>
  </r>
  <r>
    <x v="100"/>
    <x v="100"/>
    <x v="6"/>
    <m/>
    <m/>
    <x v="2"/>
    <m/>
    <m/>
    <m/>
    <x v="14"/>
    <m/>
    <m/>
    <m/>
    <m/>
    <m/>
    <m/>
    <x v="12"/>
  </r>
  <r>
    <x v="100"/>
    <x v="100"/>
    <x v="6"/>
    <m/>
    <m/>
    <x v="2"/>
    <m/>
    <m/>
    <m/>
    <x v="14"/>
    <m/>
    <m/>
    <m/>
    <m/>
    <m/>
    <m/>
    <x v="2"/>
  </r>
  <r>
    <x v="100"/>
    <x v="100"/>
    <x v="6"/>
    <m/>
    <m/>
    <x v="2"/>
    <m/>
    <m/>
    <m/>
    <x v="14"/>
    <m/>
    <m/>
    <m/>
    <m/>
    <m/>
    <m/>
    <x v="1"/>
  </r>
  <r>
    <x v="100"/>
    <x v="100"/>
    <x v="6"/>
    <m/>
    <m/>
    <x v="2"/>
    <m/>
    <m/>
    <m/>
    <x v="14"/>
    <m/>
    <m/>
    <m/>
    <m/>
    <m/>
    <m/>
    <x v="12"/>
  </r>
  <r>
    <x v="100"/>
    <x v="100"/>
    <x v="6"/>
    <m/>
    <m/>
    <x v="2"/>
    <m/>
    <m/>
    <m/>
    <x v="14"/>
    <m/>
    <m/>
    <m/>
    <m/>
    <m/>
    <m/>
    <x v="12"/>
  </r>
  <r>
    <x v="100"/>
    <x v="100"/>
    <x v="6"/>
    <m/>
    <m/>
    <x v="2"/>
    <m/>
    <m/>
    <m/>
    <x v="14"/>
    <m/>
    <m/>
    <m/>
    <m/>
    <m/>
    <m/>
    <x v="11"/>
  </r>
  <r>
    <x v="100"/>
    <x v="100"/>
    <x v="6"/>
    <m/>
    <m/>
    <x v="2"/>
    <m/>
    <m/>
    <m/>
    <x v="14"/>
    <m/>
    <m/>
    <m/>
    <m/>
    <m/>
    <m/>
    <x v="7"/>
  </r>
  <r>
    <x v="100"/>
    <x v="100"/>
    <x v="6"/>
    <m/>
    <m/>
    <x v="2"/>
    <m/>
    <m/>
    <m/>
    <x v="14"/>
    <m/>
    <m/>
    <m/>
    <m/>
    <m/>
    <m/>
    <x v="12"/>
  </r>
  <r>
    <x v="100"/>
    <x v="100"/>
    <x v="6"/>
    <m/>
    <m/>
    <x v="2"/>
    <m/>
    <m/>
    <m/>
    <x v="14"/>
    <m/>
    <m/>
    <m/>
    <m/>
    <m/>
    <m/>
    <x v="1"/>
  </r>
  <r>
    <x v="100"/>
    <x v="100"/>
    <x v="6"/>
    <m/>
    <m/>
    <x v="2"/>
    <m/>
    <m/>
    <m/>
    <x v="14"/>
    <m/>
    <m/>
    <m/>
    <m/>
    <m/>
    <m/>
    <x v="2"/>
  </r>
  <r>
    <x v="100"/>
    <x v="100"/>
    <x v="6"/>
    <m/>
    <m/>
    <x v="2"/>
    <m/>
    <m/>
    <m/>
    <x v="14"/>
    <m/>
    <m/>
    <m/>
    <m/>
    <m/>
    <m/>
    <x v="1"/>
  </r>
  <r>
    <x v="100"/>
    <x v="100"/>
    <x v="6"/>
    <m/>
    <m/>
    <x v="2"/>
    <m/>
    <m/>
    <m/>
    <x v="14"/>
    <m/>
    <m/>
    <m/>
    <m/>
    <m/>
    <m/>
    <x v="2"/>
  </r>
  <r>
    <x v="100"/>
    <x v="100"/>
    <x v="6"/>
    <m/>
    <m/>
    <x v="2"/>
    <m/>
    <m/>
    <m/>
    <x v="14"/>
    <m/>
    <m/>
    <m/>
    <m/>
    <m/>
    <m/>
    <x v="4"/>
  </r>
  <r>
    <x v="100"/>
    <x v="100"/>
    <x v="6"/>
    <m/>
    <m/>
    <x v="2"/>
    <m/>
    <m/>
    <m/>
    <x v="14"/>
    <m/>
    <m/>
    <m/>
    <m/>
    <m/>
    <m/>
    <x v="8"/>
  </r>
  <r>
    <x v="100"/>
    <x v="100"/>
    <x v="6"/>
    <m/>
    <m/>
    <x v="2"/>
    <m/>
    <m/>
    <m/>
    <x v="14"/>
    <m/>
    <m/>
    <m/>
    <m/>
    <m/>
    <m/>
    <x v="8"/>
  </r>
  <r>
    <x v="100"/>
    <x v="100"/>
    <x v="6"/>
    <m/>
    <m/>
    <x v="2"/>
    <m/>
    <m/>
    <m/>
    <x v="14"/>
    <m/>
    <m/>
    <m/>
    <m/>
    <m/>
    <m/>
    <x v="1"/>
  </r>
  <r>
    <x v="100"/>
    <x v="100"/>
    <x v="6"/>
    <m/>
    <m/>
    <x v="2"/>
    <m/>
    <m/>
    <m/>
    <x v="14"/>
    <m/>
    <m/>
    <m/>
    <m/>
    <m/>
    <m/>
    <x v="12"/>
  </r>
  <r>
    <x v="100"/>
    <x v="100"/>
    <x v="6"/>
    <m/>
    <m/>
    <x v="2"/>
    <m/>
    <m/>
    <m/>
    <x v="14"/>
    <m/>
    <m/>
    <m/>
    <m/>
    <m/>
    <m/>
    <x v="4"/>
  </r>
  <r>
    <x v="100"/>
    <x v="100"/>
    <x v="6"/>
    <m/>
    <m/>
    <x v="2"/>
    <m/>
    <m/>
    <m/>
    <x v="14"/>
    <m/>
    <m/>
    <m/>
    <m/>
    <m/>
    <m/>
    <x v="12"/>
  </r>
  <r>
    <x v="100"/>
    <x v="100"/>
    <x v="6"/>
    <m/>
    <m/>
    <x v="2"/>
    <m/>
    <m/>
    <m/>
    <x v="14"/>
    <m/>
    <m/>
    <m/>
    <m/>
    <m/>
    <m/>
    <x v="11"/>
  </r>
  <r>
    <x v="100"/>
    <x v="100"/>
    <x v="6"/>
    <m/>
    <m/>
    <x v="2"/>
    <m/>
    <m/>
    <m/>
    <x v="14"/>
    <m/>
    <m/>
    <m/>
    <m/>
    <m/>
    <m/>
    <x v="7"/>
  </r>
  <r>
    <x v="100"/>
    <x v="100"/>
    <x v="6"/>
    <m/>
    <m/>
    <x v="2"/>
    <m/>
    <m/>
    <m/>
    <x v="14"/>
    <m/>
    <m/>
    <m/>
    <m/>
    <m/>
    <m/>
    <x v="10"/>
  </r>
  <r>
    <x v="100"/>
    <x v="100"/>
    <x v="6"/>
    <m/>
    <m/>
    <x v="2"/>
    <m/>
    <m/>
    <m/>
    <x v="14"/>
    <m/>
    <m/>
    <m/>
    <m/>
    <m/>
    <m/>
    <x v="11"/>
  </r>
  <r>
    <x v="100"/>
    <x v="100"/>
    <x v="6"/>
    <m/>
    <m/>
    <x v="2"/>
    <m/>
    <m/>
    <m/>
    <x v="14"/>
    <m/>
    <m/>
    <m/>
    <m/>
    <m/>
    <m/>
    <x v="10"/>
  </r>
  <r>
    <x v="100"/>
    <x v="100"/>
    <x v="6"/>
    <m/>
    <m/>
    <x v="2"/>
    <m/>
    <m/>
    <m/>
    <x v="14"/>
    <m/>
    <m/>
    <m/>
    <m/>
    <m/>
    <m/>
    <x v="1"/>
  </r>
  <r>
    <x v="100"/>
    <x v="100"/>
    <x v="6"/>
    <m/>
    <m/>
    <x v="2"/>
    <m/>
    <m/>
    <m/>
    <x v="14"/>
    <m/>
    <m/>
    <m/>
    <m/>
    <m/>
    <m/>
    <x v="1"/>
  </r>
  <r>
    <x v="100"/>
    <x v="100"/>
    <x v="6"/>
    <m/>
    <m/>
    <x v="2"/>
    <m/>
    <m/>
    <m/>
    <x v="14"/>
    <m/>
    <m/>
    <m/>
    <m/>
    <m/>
    <m/>
    <x v="6"/>
  </r>
  <r>
    <x v="100"/>
    <x v="100"/>
    <x v="6"/>
    <m/>
    <m/>
    <x v="2"/>
    <m/>
    <m/>
    <m/>
    <x v="14"/>
    <m/>
    <m/>
    <m/>
    <m/>
    <m/>
    <m/>
    <x v="11"/>
  </r>
  <r>
    <x v="100"/>
    <x v="100"/>
    <x v="6"/>
    <m/>
    <m/>
    <x v="2"/>
    <m/>
    <m/>
    <m/>
    <x v="14"/>
    <m/>
    <m/>
    <m/>
    <m/>
    <m/>
    <m/>
    <x v="2"/>
  </r>
  <r>
    <x v="100"/>
    <x v="100"/>
    <x v="6"/>
    <m/>
    <m/>
    <x v="2"/>
    <m/>
    <m/>
    <m/>
    <x v="14"/>
    <m/>
    <m/>
    <m/>
    <m/>
    <m/>
    <m/>
    <x v="1"/>
  </r>
  <r>
    <x v="100"/>
    <x v="100"/>
    <x v="6"/>
    <m/>
    <m/>
    <x v="2"/>
    <m/>
    <m/>
    <m/>
    <x v="14"/>
    <m/>
    <m/>
    <m/>
    <m/>
    <m/>
    <m/>
    <x v="1"/>
  </r>
  <r>
    <x v="100"/>
    <x v="100"/>
    <x v="6"/>
    <m/>
    <m/>
    <x v="2"/>
    <m/>
    <m/>
    <m/>
    <x v="14"/>
    <m/>
    <m/>
    <m/>
    <m/>
    <m/>
    <m/>
    <x v="5"/>
  </r>
  <r>
    <x v="100"/>
    <x v="100"/>
    <x v="6"/>
    <m/>
    <m/>
    <x v="2"/>
    <m/>
    <m/>
    <m/>
    <x v="14"/>
    <m/>
    <m/>
    <m/>
    <m/>
    <m/>
    <m/>
    <x v="10"/>
  </r>
  <r>
    <x v="100"/>
    <x v="100"/>
    <x v="6"/>
    <m/>
    <m/>
    <x v="2"/>
    <m/>
    <m/>
    <m/>
    <x v="14"/>
    <m/>
    <m/>
    <m/>
    <m/>
    <m/>
    <m/>
    <x v="8"/>
  </r>
  <r>
    <x v="100"/>
    <x v="100"/>
    <x v="6"/>
    <m/>
    <m/>
    <x v="2"/>
    <m/>
    <m/>
    <m/>
    <x v="14"/>
    <m/>
    <m/>
    <m/>
    <m/>
    <m/>
    <m/>
    <x v="1"/>
  </r>
  <r>
    <x v="100"/>
    <x v="100"/>
    <x v="6"/>
    <m/>
    <m/>
    <x v="2"/>
    <m/>
    <m/>
    <m/>
    <x v="14"/>
    <m/>
    <m/>
    <m/>
    <m/>
    <m/>
    <m/>
    <x v="8"/>
  </r>
  <r>
    <x v="100"/>
    <x v="100"/>
    <x v="6"/>
    <m/>
    <m/>
    <x v="2"/>
    <m/>
    <m/>
    <m/>
    <x v="14"/>
    <m/>
    <m/>
    <m/>
    <m/>
    <m/>
    <m/>
    <x v="5"/>
  </r>
  <r>
    <x v="100"/>
    <x v="100"/>
    <x v="6"/>
    <m/>
    <m/>
    <x v="2"/>
    <m/>
    <m/>
    <m/>
    <x v="14"/>
    <m/>
    <m/>
    <m/>
    <m/>
    <m/>
    <m/>
    <x v="2"/>
  </r>
  <r>
    <x v="100"/>
    <x v="100"/>
    <x v="6"/>
    <m/>
    <m/>
    <x v="2"/>
    <m/>
    <m/>
    <m/>
    <x v="14"/>
    <m/>
    <m/>
    <m/>
    <m/>
    <m/>
    <m/>
    <x v="1"/>
  </r>
  <r>
    <x v="100"/>
    <x v="100"/>
    <x v="6"/>
    <m/>
    <m/>
    <x v="2"/>
    <m/>
    <m/>
    <m/>
    <x v="14"/>
    <m/>
    <m/>
    <m/>
    <m/>
    <m/>
    <m/>
    <x v="11"/>
  </r>
  <r>
    <x v="100"/>
    <x v="100"/>
    <x v="6"/>
    <m/>
    <m/>
    <x v="2"/>
    <m/>
    <m/>
    <m/>
    <x v="14"/>
    <m/>
    <m/>
    <m/>
    <m/>
    <m/>
    <m/>
    <x v="10"/>
  </r>
  <r>
    <x v="100"/>
    <x v="100"/>
    <x v="6"/>
    <m/>
    <m/>
    <x v="2"/>
    <m/>
    <m/>
    <m/>
    <x v="14"/>
    <m/>
    <m/>
    <m/>
    <m/>
    <m/>
    <m/>
    <x v="6"/>
  </r>
  <r>
    <x v="100"/>
    <x v="100"/>
    <x v="6"/>
    <m/>
    <m/>
    <x v="2"/>
    <m/>
    <m/>
    <m/>
    <x v="14"/>
    <m/>
    <m/>
    <m/>
    <m/>
    <m/>
    <m/>
    <x v="2"/>
  </r>
  <r>
    <x v="100"/>
    <x v="100"/>
    <x v="6"/>
    <m/>
    <m/>
    <x v="2"/>
    <m/>
    <m/>
    <m/>
    <x v="14"/>
    <m/>
    <m/>
    <m/>
    <m/>
    <m/>
    <m/>
    <x v="5"/>
  </r>
  <r>
    <x v="100"/>
    <x v="100"/>
    <x v="6"/>
    <m/>
    <m/>
    <x v="2"/>
    <m/>
    <m/>
    <m/>
    <x v="14"/>
    <m/>
    <m/>
    <m/>
    <m/>
    <m/>
    <m/>
    <x v="6"/>
  </r>
  <r>
    <x v="100"/>
    <x v="100"/>
    <x v="6"/>
    <m/>
    <m/>
    <x v="2"/>
    <m/>
    <m/>
    <m/>
    <x v="14"/>
    <m/>
    <m/>
    <m/>
    <m/>
    <m/>
    <m/>
    <x v="1"/>
  </r>
  <r>
    <x v="100"/>
    <x v="100"/>
    <x v="6"/>
    <m/>
    <m/>
    <x v="2"/>
    <m/>
    <m/>
    <m/>
    <x v="14"/>
    <m/>
    <m/>
    <m/>
    <m/>
    <m/>
    <m/>
    <x v="4"/>
  </r>
  <r>
    <x v="100"/>
    <x v="100"/>
    <x v="6"/>
    <m/>
    <m/>
    <x v="2"/>
    <m/>
    <m/>
    <m/>
    <x v="14"/>
    <m/>
    <m/>
    <m/>
    <m/>
    <m/>
    <m/>
    <x v="5"/>
  </r>
  <r>
    <x v="100"/>
    <x v="100"/>
    <x v="6"/>
    <m/>
    <m/>
    <x v="2"/>
    <m/>
    <m/>
    <m/>
    <x v="14"/>
    <m/>
    <m/>
    <m/>
    <m/>
    <m/>
    <m/>
    <x v="12"/>
  </r>
  <r>
    <x v="100"/>
    <x v="100"/>
    <x v="6"/>
    <m/>
    <m/>
    <x v="2"/>
    <m/>
    <m/>
    <m/>
    <x v="14"/>
    <m/>
    <m/>
    <m/>
    <m/>
    <m/>
    <m/>
    <x v="1"/>
  </r>
  <r>
    <x v="100"/>
    <x v="100"/>
    <x v="6"/>
    <m/>
    <m/>
    <x v="2"/>
    <m/>
    <m/>
    <m/>
    <x v="14"/>
    <m/>
    <m/>
    <m/>
    <m/>
    <m/>
    <m/>
    <x v="3"/>
  </r>
  <r>
    <x v="100"/>
    <x v="100"/>
    <x v="6"/>
    <m/>
    <m/>
    <x v="2"/>
    <m/>
    <m/>
    <m/>
    <x v="14"/>
    <m/>
    <m/>
    <m/>
    <m/>
    <m/>
    <m/>
    <x v="1"/>
  </r>
  <r>
    <x v="100"/>
    <x v="100"/>
    <x v="6"/>
    <m/>
    <m/>
    <x v="2"/>
    <m/>
    <m/>
    <m/>
    <x v="14"/>
    <m/>
    <m/>
    <m/>
    <m/>
    <m/>
    <m/>
    <x v="7"/>
  </r>
  <r>
    <x v="100"/>
    <x v="100"/>
    <x v="6"/>
    <m/>
    <m/>
    <x v="2"/>
    <m/>
    <m/>
    <m/>
    <x v="14"/>
    <m/>
    <m/>
    <m/>
    <m/>
    <m/>
    <m/>
    <x v="1"/>
  </r>
  <r>
    <x v="100"/>
    <x v="100"/>
    <x v="6"/>
    <m/>
    <m/>
    <x v="2"/>
    <m/>
    <m/>
    <m/>
    <x v="14"/>
    <m/>
    <m/>
    <m/>
    <m/>
    <m/>
    <m/>
    <x v="5"/>
  </r>
  <r>
    <x v="100"/>
    <x v="100"/>
    <x v="6"/>
    <m/>
    <m/>
    <x v="2"/>
    <m/>
    <m/>
    <m/>
    <x v="14"/>
    <m/>
    <m/>
    <m/>
    <m/>
    <m/>
    <m/>
    <x v="1"/>
  </r>
  <r>
    <x v="100"/>
    <x v="100"/>
    <x v="6"/>
    <m/>
    <m/>
    <x v="2"/>
    <m/>
    <m/>
    <m/>
    <x v="14"/>
    <m/>
    <m/>
    <m/>
    <m/>
    <m/>
    <m/>
    <x v="5"/>
  </r>
  <r>
    <x v="100"/>
    <x v="100"/>
    <x v="6"/>
    <m/>
    <m/>
    <x v="2"/>
    <m/>
    <m/>
    <m/>
    <x v="14"/>
    <m/>
    <m/>
    <m/>
    <m/>
    <m/>
    <m/>
    <x v="9"/>
  </r>
  <r>
    <x v="100"/>
    <x v="100"/>
    <x v="6"/>
    <m/>
    <m/>
    <x v="2"/>
    <m/>
    <m/>
    <m/>
    <x v="14"/>
    <m/>
    <m/>
    <m/>
    <m/>
    <m/>
    <m/>
    <x v="9"/>
  </r>
  <r>
    <x v="100"/>
    <x v="100"/>
    <x v="6"/>
    <m/>
    <m/>
    <x v="2"/>
    <m/>
    <m/>
    <m/>
    <x v="14"/>
    <m/>
    <m/>
    <m/>
    <m/>
    <m/>
    <m/>
    <x v="5"/>
  </r>
  <r>
    <x v="100"/>
    <x v="100"/>
    <x v="6"/>
    <m/>
    <m/>
    <x v="2"/>
    <m/>
    <m/>
    <m/>
    <x v="14"/>
    <m/>
    <m/>
    <m/>
    <m/>
    <m/>
    <m/>
    <x v="9"/>
  </r>
  <r>
    <x v="100"/>
    <x v="100"/>
    <x v="6"/>
    <m/>
    <m/>
    <x v="2"/>
    <m/>
    <m/>
    <m/>
    <x v="14"/>
    <m/>
    <m/>
    <m/>
    <m/>
    <m/>
    <m/>
    <x v="1"/>
  </r>
  <r>
    <x v="100"/>
    <x v="100"/>
    <x v="6"/>
    <m/>
    <m/>
    <x v="2"/>
    <m/>
    <m/>
    <m/>
    <x v="14"/>
    <m/>
    <m/>
    <m/>
    <m/>
    <m/>
    <m/>
    <x v="1"/>
  </r>
  <r>
    <x v="100"/>
    <x v="100"/>
    <x v="6"/>
    <m/>
    <m/>
    <x v="2"/>
    <m/>
    <m/>
    <m/>
    <x v="14"/>
    <m/>
    <m/>
    <m/>
    <m/>
    <m/>
    <m/>
    <x v="15"/>
  </r>
  <r>
    <x v="100"/>
    <x v="100"/>
    <x v="6"/>
    <m/>
    <m/>
    <x v="2"/>
    <m/>
    <m/>
    <m/>
    <x v="14"/>
    <m/>
    <m/>
    <m/>
    <m/>
    <m/>
    <m/>
    <x v="2"/>
  </r>
  <r>
    <x v="100"/>
    <x v="100"/>
    <x v="6"/>
    <m/>
    <m/>
    <x v="2"/>
    <m/>
    <m/>
    <m/>
    <x v="14"/>
    <m/>
    <m/>
    <m/>
    <m/>
    <m/>
    <m/>
    <x v="14"/>
  </r>
  <r>
    <x v="100"/>
    <x v="100"/>
    <x v="6"/>
    <m/>
    <m/>
    <x v="2"/>
    <m/>
    <m/>
    <m/>
    <x v="14"/>
    <m/>
    <m/>
    <m/>
    <m/>
    <m/>
    <m/>
    <x v="3"/>
  </r>
  <r>
    <x v="100"/>
    <x v="100"/>
    <x v="6"/>
    <m/>
    <m/>
    <x v="2"/>
    <m/>
    <m/>
    <m/>
    <x v="14"/>
    <m/>
    <m/>
    <m/>
    <m/>
    <m/>
    <m/>
    <x v="3"/>
  </r>
  <r>
    <x v="100"/>
    <x v="100"/>
    <x v="6"/>
    <m/>
    <m/>
    <x v="2"/>
    <m/>
    <m/>
    <m/>
    <x v="14"/>
    <m/>
    <m/>
    <m/>
    <m/>
    <m/>
    <m/>
    <x v="9"/>
  </r>
  <r>
    <x v="100"/>
    <x v="100"/>
    <x v="6"/>
    <m/>
    <m/>
    <x v="2"/>
    <m/>
    <m/>
    <m/>
    <x v="14"/>
    <m/>
    <m/>
    <m/>
    <m/>
    <m/>
    <m/>
    <x v="15"/>
  </r>
  <r>
    <x v="100"/>
    <x v="100"/>
    <x v="6"/>
    <m/>
    <m/>
    <x v="2"/>
    <m/>
    <m/>
    <m/>
    <x v="14"/>
    <m/>
    <m/>
    <m/>
    <m/>
    <m/>
    <m/>
    <x v="9"/>
  </r>
  <r>
    <x v="100"/>
    <x v="100"/>
    <x v="6"/>
    <m/>
    <m/>
    <x v="2"/>
    <m/>
    <m/>
    <m/>
    <x v="14"/>
    <m/>
    <m/>
    <m/>
    <m/>
    <m/>
    <m/>
    <x v="5"/>
  </r>
  <r>
    <x v="100"/>
    <x v="100"/>
    <x v="6"/>
    <m/>
    <m/>
    <x v="2"/>
    <m/>
    <m/>
    <m/>
    <x v="14"/>
    <m/>
    <m/>
    <m/>
    <m/>
    <m/>
    <m/>
    <x v="5"/>
  </r>
  <r>
    <x v="100"/>
    <x v="100"/>
    <x v="6"/>
    <m/>
    <m/>
    <x v="2"/>
    <m/>
    <m/>
    <m/>
    <x v="14"/>
    <m/>
    <m/>
    <m/>
    <m/>
    <m/>
    <m/>
    <x v="5"/>
  </r>
  <r>
    <x v="100"/>
    <x v="100"/>
    <x v="6"/>
    <m/>
    <m/>
    <x v="2"/>
    <m/>
    <m/>
    <m/>
    <x v="14"/>
    <m/>
    <m/>
    <m/>
    <m/>
    <m/>
    <m/>
    <x v="14"/>
  </r>
  <r>
    <x v="100"/>
    <x v="100"/>
    <x v="6"/>
    <m/>
    <m/>
    <x v="2"/>
    <m/>
    <m/>
    <m/>
    <x v="14"/>
    <m/>
    <m/>
    <m/>
    <m/>
    <m/>
    <m/>
    <x v="4"/>
  </r>
  <r>
    <x v="100"/>
    <x v="100"/>
    <x v="6"/>
    <m/>
    <m/>
    <x v="2"/>
    <m/>
    <m/>
    <m/>
    <x v="14"/>
    <m/>
    <m/>
    <m/>
    <m/>
    <m/>
    <m/>
    <x v="3"/>
  </r>
  <r>
    <x v="100"/>
    <x v="100"/>
    <x v="6"/>
    <m/>
    <m/>
    <x v="2"/>
    <m/>
    <m/>
    <m/>
    <x v="14"/>
    <m/>
    <m/>
    <m/>
    <m/>
    <m/>
    <m/>
    <x v="3"/>
  </r>
  <r>
    <x v="100"/>
    <x v="100"/>
    <x v="6"/>
    <m/>
    <m/>
    <x v="2"/>
    <m/>
    <m/>
    <m/>
    <x v="14"/>
    <m/>
    <m/>
    <m/>
    <m/>
    <m/>
    <m/>
    <x v="3"/>
  </r>
  <r>
    <x v="100"/>
    <x v="100"/>
    <x v="6"/>
    <m/>
    <m/>
    <x v="2"/>
    <m/>
    <m/>
    <m/>
    <x v="14"/>
    <m/>
    <m/>
    <m/>
    <m/>
    <m/>
    <m/>
    <x v="14"/>
  </r>
  <r>
    <x v="100"/>
    <x v="100"/>
    <x v="6"/>
    <m/>
    <m/>
    <x v="2"/>
    <m/>
    <m/>
    <m/>
    <x v="14"/>
    <m/>
    <m/>
    <m/>
    <m/>
    <m/>
    <m/>
    <x v="3"/>
  </r>
  <r>
    <x v="100"/>
    <x v="100"/>
    <x v="6"/>
    <m/>
    <m/>
    <x v="2"/>
    <m/>
    <m/>
    <m/>
    <x v="14"/>
    <m/>
    <m/>
    <m/>
    <m/>
    <m/>
    <m/>
    <x v="8"/>
  </r>
  <r>
    <x v="100"/>
    <x v="100"/>
    <x v="6"/>
    <m/>
    <m/>
    <x v="2"/>
    <m/>
    <m/>
    <m/>
    <x v="14"/>
    <m/>
    <m/>
    <m/>
    <m/>
    <m/>
    <m/>
    <x v="8"/>
  </r>
  <r>
    <x v="100"/>
    <x v="100"/>
    <x v="6"/>
    <m/>
    <m/>
    <x v="2"/>
    <m/>
    <m/>
    <m/>
    <x v="14"/>
    <m/>
    <m/>
    <m/>
    <m/>
    <m/>
    <m/>
    <x v="4"/>
  </r>
  <r>
    <x v="100"/>
    <x v="100"/>
    <x v="6"/>
    <m/>
    <m/>
    <x v="2"/>
    <m/>
    <m/>
    <m/>
    <x v="14"/>
    <m/>
    <m/>
    <m/>
    <m/>
    <m/>
    <m/>
    <x v="9"/>
  </r>
  <r>
    <x v="100"/>
    <x v="100"/>
    <x v="6"/>
    <m/>
    <m/>
    <x v="2"/>
    <m/>
    <m/>
    <m/>
    <x v="14"/>
    <m/>
    <m/>
    <m/>
    <m/>
    <m/>
    <m/>
    <x v="15"/>
  </r>
  <r>
    <x v="100"/>
    <x v="100"/>
    <x v="6"/>
    <m/>
    <m/>
    <x v="2"/>
    <m/>
    <m/>
    <m/>
    <x v="14"/>
    <m/>
    <m/>
    <m/>
    <m/>
    <m/>
    <m/>
    <x v="3"/>
  </r>
  <r>
    <x v="100"/>
    <x v="100"/>
    <x v="6"/>
    <m/>
    <m/>
    <x v="2"/>
    <m/>
    <m/>
    <m/>
    <x v="14"/>
    <m/>
    <m/>
    <m/>
    <m/>
    <m/>
    <m/>
    <x v="8"/>
  </r>
  <r>
    <x v="100"/>
    <x v="100"/>
    <x v="6"/>
    <m/>
    <m/>
    <x v="2"/>
    <m/>
    <m/>
    <m/>
    <x v="14"/>
    <m/>
    <m/>
    <m/>
    <m/>
    <m/>
    <m/>
    <x v="3"/>
  </r>
  <r>
    <x v="100"/>
    <x v="100"/>
    <x v="6"/>
    <m/>
    <m/>
    <x v="2"/>
    <m/>
    <m/>
    <m/>
    <x v="14"/>
    <m/>
    <m/>
    <m/>
    <m/>
    <m/>
    <m/>
    <x v="0"/>
  </r>
  <r>
    <x v="100"/>
    <x v="100"/>
    <x v="6"/>
    <m/>
    <m/>
    <x v="2"/>
    <m/>
    <m/>
    <m/>
    <x v="14"/>
    <m/>
    <m/>
    <m/>
    <m/>
    <m/>
    <m/>
    <x v="15"/>
  </r>
  <r>
    <x v="100"/>
    <x v="100"/>
    <x v="6"/>
    <m/>
    <m/>
    <x v="2"/>
    <m/>
    <m/>
    <m/>
    <x v="14"/>
    <m/>
    <m/>
    <m/>
    <m/>
    <m/>
    <m/>
    <x v="8"/>
  </r>
  <r>
    <x v="100"/>
    <x v="100"/>
    <x v="6"/>
    <m/>
    <m/>
    <x v="2"/>
    <m/>
    <m/>
    <m/>
    <x v="14"/>
    <m/>
    <m/>
    <m/>
    <m/>
    <m/>
    <m/>
    <x v="14"/>
  </r>
  <r>
    <x v="100"/>
    <x v="100"/>
    <x v="6"/>
    <m/>
    <m/>
    <x v="2"/>
    <m/>
    <m/>
    <m/>
    <x v="14"/>
    <m/>
    <m/>
    <m/>
    <m/>
    <m/>
    <m/>
    <x v="4"/>
  </r>
  <r>
    <x v="100"/>
    <x v="100"/>
    <x v="6"/>
    <m/>
    <m/>
    <x v="2"/>
    <m/>
    <m/>
    <m/>
    <x v="14"/>
    <m/>
    <m/>
    <m/>
    <m/>
    <m/>
    <m/>
    <x v="8"/>
  </r>
  <r>
    <x v="100"/>
    <x v="100"/>
    <x v="6"/>
    <m/>
    <m/>
    <x v="2"/>
    <m/>
    <m/>
    <m/>
    <x v="14"/>
    <m/>
    <m/>
    <m/>
    <m/>
    <m/>
    <m/>
    <x v="3"/>
  </r>
  <r>
    <x v="100"/>
    <x v="100"/>
    <x v="6"/>
    <m/>
    <m/>
    <x v="2"/>
    <m/>
    <m/>
    <m/>
    <x v="14"/>
    <m/>
    <m/>
    <m/>
    <m/>
    <m/>
    <m/>
    <x v="3"/>
  </r>
  <r>
    <x v="100"/>
    <x v="100"/>
    <x v="6"/>
    <m/>
    <m/>
    <x v="2"/>
    <m/>
    <m/>
    <m/>
    <x v="14"/>
    <m/>
    <m/>
    <m/>
    <m/>
    <m/>
    <m/>
    <x v="0"/>
  </r>
  <r>
    <x v="100"/>
    <x v="100"/>
    <x v="6"/>
    <m/>
    <m/>
    <x v="2"/>
    <m/>
    <m/>
    <m/>
    <x v="14"/>
    <m/>
    <m/>
    <m/>
    <m/>
    <m/>
    <m/>
    <x v="10"/>
  </r>
  <r>
    <x v="100"/>
    <x v="100"/>
    <x v="6"/>
    <m/>
    <m/>
    <x v="2"/>
    <m/>
    <m/>
    <m/>
    <x v="14"/>
    <m/>
    <m/>
    <m/>
    <m/>
    <m/>
    <m/>
    <x v="3"/>
  </r>
  <r>
    <x v="100"/>
    <x v="100"/>
    <x v="6"/>
    <m/>
    <m/>
    <x v="2"/>
    <m/>
    <m/>
    <m/>
    <x v="14"/>
    <m/>
    <m/>
    <m/>
    <m/>
    <m/>
    <m/>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502B2-46F4-4A37-8CA8-0A3BCEA64BE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 firstHeaderRow="1" firstDataRow="1" firstDataCol="1"/>
  <pivotFields count="26">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items count="52">
        <item h="1" x="17"/>
        <item h="1" x="6"/>
        <item h="1" x="41"/>
        <item h="1" x="1"/>
        <item h="1" x="20"/>
        <item h="1" x="30"/>
        <item h="1" x="34"/>
        <item h="1" x="9"/>
        <item h="1" x="21"/>
        <item h="1" x="35"/>
        <item h="1" x="48"/>
        <item h="1" x="40"/>
        <item h="1" x="49"/>
        <item h="1" x="19"/>
        <item h="1" x="37"/>
        <item h="1" x="15"/>
        <item h="1" x="45"/>
        <item h="1" x="11"/>
        <item h="1" x="5"/>
        <item h="1" x="22"/>
        <item h="1" x="13"/>
        <item h="1" x="27"/>
        <item h="1" x="7"/>
        <item h="1" x="12"/>
        <item h="1" x="8"/>
        <item h="1" x="38"/>
        <item h="1" x="0"/>
        <item h="1" x="25"/>
        <item h="1" x="47"/>
        <item h="1" x="14"/>
        <item h="1" x="44"/>
        <item x="3"/>
        <item h="1" x="32"/>
        <item h="1" x="31"/>
        <item h="1" x="42"/>
        <item h="1" x="10"/>
        <item h="1" x="43"/>
        <item h="1" x="26"/>
        <item h="1" x="29"/>
        <item h="1" x="18"/>
        <item h="1" x="16"/>
        <item h="1" x="24"/>
        <item h="1" x="39"/>
        <item h="1" x="2"/>
        <item h="1" x="46"/>
        <item h="1" x="36"/>
        <item h="1" x="23"/>
        <item h="1" x="4"/>
        <item h="1" x="33"/>
        <item h="1" x="28"/>
        <item h="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2">
    <i>
      <x v="3"/>
    </i>
    <i t="grand">
      <x/>
    </i>
  </rowItems>
  <colItems count="1">
    <i/>
  </colItems>
  <dataFields count="1">
    <dataField name="Sum of Performance Rating "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BAA15F-ED22-460D-AC42-994F786CDF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 firstHeaderRow="1" firstDataRow="1" firstDataCol="1"/>
  <pivotFields count="26">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items count="52">
        <item h="1" x="17"/>
        <item h="1" x="6"/>
        <item h="1" x="41"/>
        <item h="1" x="1"/>
        <item h="1" x="20"/>
        <item h="1" x="30"/>
        <item h="1" x="34"/>
        <item h="1" x="9"/>
        <item h="1" x="21"/>
        <item h="1" x="35"/>
        <item h="1" x="48"/>
        <item h="1" x="40"/>
        <item h="1" x="49"/>
        <item h="1" x="19"/>
        <item h="1" x="37"/>
        <item h="1" x="15"/>
        <item h="1" x="45"/>
        <item h="1" x="11"/>
        <item h="1" x="5"/>
        <item h="1" x="22"/>
        <item h="1" x="13"/>
        <item h="1" x="27"/>
        <item h="1" x="7"/>
        <item h="1" x="12"/>
        <item h="1" x="8"/>
        <item h="1" x="38"/>
        <item h="1" x="0"/>
        <item h="1" x="25"/>
        <item h="1" x="47"/>
        <item h="1" x="14"/>
        <item h="1" x="44"/>
        <item x="3"/>
        <item h="1" x="32"/>
        <item h="1" x="31"/>
        <item h="1" x="42"/>
        <item h="1" x="10"/>
        <item h="1" x="43"/>
        <item h="1" x="26"/>
        <item h="1" x="29"/>
        <item h="1" x="18"/>
        <item h="1" x="16"/>
        <item h="1" x="24"/>
        <item h="1" x="39"/>
        <item h="1" x="2"/>
        <item h="1" x="46"/>
        <item h="1" x="36"/>
        <item h="1" x="23"/>
        <item h="1" x="4"/>
        <item h="1" x="33"/>
        <item h="1" x="28"/>
        <item h="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2">
    <i>
      <x v="3"/>
    </i>
    <i t="grand">
      <x/>
    </i>
  </rowItems>
  <colItems count="1">
    <i/>
  </colItems>
  <dataFields count="1">
    <dataField name="Sum of Salary" fld="2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B96142-F7E3-4F0F-84AD-0CAEC2A84E8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9" firstHeaderRow="0" firstDataRow="1" firstDataCol="1"/>
  <pivotFields count="17">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items count="102">
        <item x="1"/>
        <item x="37"/>
        <item x="79"/>
        <item x="48"/>
        <item x="7"/>
        <item x="17"/>
        <item x="54"/>
        <item x="85"/>
        <item x="97"/>
        <item x="35"/>
        <item x="31"/>
        <item x="24"/>
        <item x="4"/>
        <item x="50"/>
        <item x="74"/>
        <item x="73"/>
        <item x="71"/>
        <item x="82"/>
        <item x="99"/>
        <item x="90"/>
        <item x="87"/>
        <item x="12"/>
        <item x="32"/>
        <item x="10"/>
        <item x="22"/>
        <item x="23"/>
        <item x="83"/>
        <item x="40"/>
        <item x="39"/>
        <item x="27"/>
        <item x="2"/>
        <item x="43"/>
        <item x="18"/>
        <item x="68"/>
        <item x="96"/>
        <item x="92"/>
        <item x="66"/>
        <item x="8"/>
        <item x="91"/>
        <item x="56"/>
        <item x="80"/>
        <item x="45"/>
        <item x="61"/>
        <item x="5"/>
        <item x="3"/>
        <item x="28"/>
        <item x="13"/>
        <item x="95"/>
        <item x="9"/>
        <item x="89"/>
        <item x="21"/>
        <item x="15"/>
        <item x="41"/>
        <item x="0"/>
        <item x="75"/>
        <item x="36"/>
        <item x="78"/>
        <item x="65"/>
        <item x="11"/>
        <item x="38"/>
        <item x="25"/>
        <item x="58"/>
        <item x="51"/>
        <item x="77"/>
        <item x="30"/>
        <item x="44"/>
        <item x="53"/>
        <item x="98"/>
        <item x="76"/>
        <item x="20"/>
        <item x="47"/>
        <item x="72"/>
        <item x="94"/>
        <item x="69"/>
        <item x="86"/>
        <item x="62"/>
        <item x="93"/>
        <item x="14"/>
        <item x="34"/>
        <item x="64"/>
        <item x="6"/>
        <item x="81"/>
        <item x="88"/>
        <item x="46"/>
        <item x="29"/>
        <item x="49"/>
        <item x="52"/>
        <item x="59"/>
        <item x="84"/>
        <item x="42"/>
        <item x="63"/>
        <item x="26"/>
        <item x="60"/>
        <item x="57"/>
        <item x="67"/>
        <item x="33"/>
        <item x="55"/>
        <item x="70"/>
        <item x="16"/>
        <item x="19"/>
        <item x="100"/>
        <item t="default"/>
      </items>
    </pivotField>
    <pivotField axis="axisRow" showAll="0">
      <items count="8">
        <item x="0"/>
        <item x="3"/>
        <item x="5"/>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2"/>
  </rowFields>
  <rowItems count="8">
    <i>
      <x/>
    </i>
    <i>
      <x v="1"/>
    </i>
    <i>
      <x v="2"/>
    </i>
    <i>
      <x v="3"/>
    </i>
    <i>
      <x v="4"/>
    </i>
    <i>
      <x v="5"/>
    </i>
    <i>
      <x v="6"/>
    </i>
    <i t="grand">
      <x/>
    </i>
  </rowItems>
  <colFields count="1">
    <field x="-2"/>
  </colFields>
  <colItems count="2">
    <i>
      <x/>
    </i>
    <i i="1">
      <x v="1"/>
    </i>
  </colItems>
  <dataFields count="2">
    <dataField name="Sum of Profit Margin %" fld="15" baseField="0" baseItem="0"/>
    <dataField name="Sum of Item Ranking" fld="16"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100147-E045-4612-810B-869F82B0CAC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17">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Item ID" fld="0" subtotal="count" baseField="0" baseItem="0"/>
  </dataFields>
  <chartFormats count="5">
    <chartFormat chart="1"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07AF48-8152-4F0B-91AD-CE7892366E2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8999F4-DA21-40F2-A574-DC5C0C6E18A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 firstHeaderRow="1" firstDataRow="1" firstDataCol="1"/>
  <pivotFields count="26">
    <pivotField axis="axisRow"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items count="52">
        <item h="1" x="17"/>
        <item h="1" x="6"/>
        <item h="1" x="41"/>
        <item h="1" x="1"/>
        <item h="1" x="20"/>
        <item h="1" x="30"/>
        <item h="1" x="34"/>
        <item h="1" x="9"/>
        <item h="1" x="21"/>
        <item h="1" x="35"/>
        <item h="1" x="48"/>
        <item h="1" x="40"/>
        <item h="1" x="49"/>
        <item h="1" x="19"/>
        <item h="1" x="37"/>
        <item h="1" x="15"/>
        <item h="1" x="45"/>
        <item h="1" x="11"/>
        <item h="1" x="5"/>
        <item h="1" x="22"/>
        <item h="1" x="13"/>
        <item h="1" x="27"/>
        <item h="1" x="7"/>
        <item h="1" x="12"/>
        <item h="1" x="8"/>
        <item h="1" x="38"/>
        <item h="1" x="0"/>
        <item h="1" x="25"/>
        <item h="1" x="47"/>
        <item h="1" x="14"/>
        <item h="1" x="44"/>
        <item x="3"/>
        <item h="1" x="32"/>
        <item h="1" x="31"/>
        <item h="1" x="42"/>
        <item h="1" x="10"/>
        <item h="1" x="43"/>
        <item h="1" x="26"/>
        <item h="1" x="29"/>
        <item h="1" x="18"/>
        <item h="1" x="16"/>
        <item h="1" x="24"/>
        <item h="1" x="39"/>
        <item h="1" x="2"/>
        <item h="1" x="46"/>
        <item h="1" x="36"/>
        <item h="1" x="23"/>
        <item h="1" x="4"/>
        <item h="1" x="33"/>
        <item h="1" x="28"/>
        <item h="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2">
    <i>
      <x v="3"/>
    </i>
    <i t="grand">
      <x/>
    </i>
  </rowItems>
  <colItems count="1">
    <i/>
  </colItems>
  <dataFields count="1">
    <dataField name="Sum of Attendace"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82F384-A571-45C6-899B-59581B09A8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49" firstHeaderRow="1" firstDataRow="1" firstDataCol="1"/>
  <pivotFields count="15">
    <pivotField showAll="0"/>
    <pivotField showAll="0">
      <items count="222">
        <item x="81"/>
        <item x="88"/>
        <item x="90"/>
        <item x="86"/>
        <item x="76"/>
        <item x="82"/>
        <item x="87"/>
        <item x="89"/>
        <item x="85"/>
        <item x="79"/>
        <item x="80"/>
        <item x="91"/>
        <item x="75"/>
        <item x="83"/>
        <item x="84"/>
        <item x="78"/>
        <item x="77"/>
        <item x="97"/>
        <item x="106"/>
        <item x="112"/>
        <item x="94"/>
        <item x="92"/>
        <item x="111"/>
        <item x="96"/>
        <item x="100"/>
        <item x="105"/>
        <item x="99"/>
        <item x="108"/>
        <item x="110"/>
        <item x="95"/>
        <item x="104"/>
        <item x="98"/>
        <item x="93"/>
        <item x="101"/>
        <item x="103"/>
        <item x="113"/>
        <item x="107"/>
        <item x="109"/>
        <item x="102"/>
        <item x="126"/>
        <item x="115"/>
        <item x="125"/>
        <item x="118"/>
        <item x="128"/>
        <item x="123"/>
        <item x="116"/>
        <item x="114"/>
        <item x="117"/>
        <item x="121"/>
        <item x="129"/>
        <item x="119"/>
        <item x="124"/>
        <item x="130"/>
        <item x="120"/>
        <item x="127"/>
        <item x="122"/>
        <item x="131"/>
        <item x="141"/>
        <item x="149"/>
        <item x="147"/>
        <item x="132"/>
        <item x="135"/>
        <item x="137"/>
        <item x="146"/>
        <item x="145"/>
        <item x="144"/>
        <item x="139"/>
        <item x="148"/>
        <item x="140"/>
        <item x="133"/>
        <item x="138"/>
        <item x="136"/>
        <item x="142"/>
        <item x="150"/>
        <item x="143"/>
        <item x="134"/>
        <item x="160"/>
        <item x="151"/>
        <item x="165"/>
        <item x="157"/>
        <item x="164"/>
        <item x="152"/>
        <item x="156"/>
        <item x="155"/>
        <item x="159"/>
        <item x="167"/>
        <item x="158"/>
        <item x="163"/>
        <item x="166"/>
        <item x="154"/>
        <item x="162"/>
        <item x="153"/>
        <item x="161"/>
        <item x="169"/>
        <item x="179"/>
        <item x="172"/>
        <item x="182"/>
        <item x="183"/>
        <item x="178"/>
        <item x="177"/>
        <item x="180"/>
        <item x="174"/>
        <item x="170"/>
        <item x="176"/>
        <item x="175"/>
        <item x="181"/>
        <item x="171"/>
        <item x="173"/>
        <item x="168"/>
        <item x="200"/>
        <item x="199"/>
        <item x="194"/>
        <item x="189"/>
        <item x="201"/>
        <item x="191"/>
        <item x="192"/>
        <item x="202"/>
        <item x="193"/>
        <item x="195"/>
        <item x="190"/>
        <item x="197"/>
        <item x="198"/>
        <item x="187"/>
        <item x="196"/>
        <item x="184"/>
        <item x="185"/>
        <item x="186"/>
        <item x="188"/>
        <item x="215"/>
        <item x="207"/>
        <item x="212"/>
        <item x="205"/>
        <item x="216"/>
        <item x="211"/>
        <item x="206"/>
        <item x="218"/>
        <item x="213"/>
        <item x="210"/>
        <item x="208"/>
        <item x="217"/>
        <item x="219"/>
        <item x="214"/>
        <item x="203"/>
        <item x="204"/>
        <item x="209"/>
        <item x="10"/>
        <item x="14"/>
        <item x="16"/>
        <item x="9"/>
        <item x="17"/>
        <item x="3"/>
        <item x="5"/>
        <item x="1"/>
        <item x="12"/>
        <item x="6"/>
        <item x="7"/>
        <item x="13"/>
        <item x="11"/>
        <item x="8"/>
        <item x="4"/>
        <item x="0"/>
        <item x="15"/>
        <item x="2"/>
        <item x="25"/>
        <item x="28"/>
        <item x="20"/>
        <item x="27"/>
        <item x="21"/>
        <item x="29"/>
        <item x="35"/>
        <item x="22"/>
        <item x="19"/>
        <item x="34"/>
        <item x="33"/>
        <item x="31"/>
        <item x="18"/>
        <item x="23"/>
        <item x="26"/>
        <item x="24"/>
        <item x="30"/>
        <item x="32"/>
        <item x="37"/>
        <item x="52"/>
        <item x="55"/>
        <item x="48"/>
        <item x="44"/>
        <item x="36"/>
        <item x="38"/>
        <item x="51"/>
        <item x="49"/>
        <item x="54"/>
        <item x="45"/>
        <item x="39"/>
        <item x="42"/>
        <item x="46"/>
        <item x="43"/>
        <item x="53"/>
        <item x="47"/>
        <item x="40"/>
        <item x="41"/>
        <item x="50"/>
        <item x="65"/>
        <item x="69"/>
        <item x="74"/>
        <item x="64"/>
        <item x="66"/>
        <item x="60"/>
        <item x="56"/>
        <item x="58"/>
        <item x="62"/>
        <item x="63"/>
        <item x="71"/>
        <item x="67"/>
        <item x="72"/>
        <item x="59"/>
        <item x="68"/>
        <item x="70"/>
        <item x="57"/>
        <item x="61"/>
        <item x="73"/>
        <item x="220"/>
        <item t="default"/>
      </items>
    </pivotField>
    <pivotField axis="axisRow" showAll="0">
      <items count="46">
        <item x="7"/>
        <item x="35"/>
        <item x="18"/>
        <item x="42"/>
        <item x="6"/>
        <item x="10"/>
        <item x="36"/>
        <item x="40"/>
        <item x="15"/>
        <item x="29"/>
        <item x="19"/>
        <item x="8"/>
        <item x="20"/>
        <item x="9"/>
        <item x="23"/>
        <item x="16"/>
        <item x="2"/>
        <item x="5"/>
        <item x="27"/>
        <item x="22"/>
        <item x="1"/>
        <item x="31"/>
        <item x="17"/>
        <item x="32"/>
        <item x="14"/>
        <item x="30"/>
        <item x="3"/>
        <item x="38"/>
        <item x="39"/>
        <item x="37"/>
        <item x="0"/>
        <item x="11"/>
        <item x="33"/>
        <item x="25"/>
        <item x="43"/>
        <item x="26"/>
        <item x="41"/>
        <item x="4"/>
        <item x="13"/>
        <item x="34"/>
        <item x="21"/>
        <item x="12"/>
        <item x="28"/>
        <item x="24"/>
        <item x="44"/>
        <item t="default"/>
      </items>
    </pivotField>
    <pivotField showAll="0">
      <items count="9">
        <item x="1"/>
        <item x="0"/>
        <item x="2"/>
        <item x="5"/>
        <item x="4"/>
        <item x="3"/>
        <item x="6"/>
        <item x="7"/>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Quantity" fld="5"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279DC7-BDF9-4EBB-A55B-6B2C1D8216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225" firstHeaderRow="1" firstDataRow="1" firstDataCol="1"/>
  <pivotFields count="15">
    <pivotField showAll="0"/>
    <pivotField axis="axisRow" showAll="0" sortType="ascending">
      <items count="222">
        <item x="81"/>
        <item x="88"/>
        <item x="90"/>
        <item x="86"/>
        <item x="76"/>
        <item x="82"/>
        <item x="87"/>
        <item x="89"/>
        <item x="85"/>
        <item x="79"/>
        <item x="80"/>
        <item x="91"/>
        <item x="75"/>
        <item x="83"/>
        <item x="84"/>
        <item x="78"/>
        <item x="77"/>
        <item x="97"/>
        <item x="106"/>
        <item x="112"/>
        <item x="94"/>
        <item x="92"/>
        <item x="111"/>
        <item x="96"/>
        <item x="100"/>
        <item x="105"/>
        <item x="99"/>
        <item x="108"/>
        <item x="110"/>
        <item x="95"/>
        <item x="104"/>
        <item x="98"/>
        <item x="93"/>
        <item x="101"/>
        <item x="103"/>
        <item x="113"/>
        <item x="107"/>
        <item x="109"/>
        <item x="102"/>
        <item x="126"/>
        <item x="115"/>
        <item x="125"/>
        <item x="118"/>
        <item x="128"/>
        <item x="123"/>
        <item x="116"/>
        <item x="114"/>
        <item x="117"/>
        <item x="121"/>
        <item x="129"/>
        <item x="119"/>
        <item x="124"/>
        <item x="130"/>
        <item x="120"/>
        <item x="127"/>
        <item x="122"/>
        <item x="131"/>
        <item x="141"/>
        <item x="149"/>
        <item x="147"/>
        <item x="132"/>
        <item x="135"/>
        <item x="137"/>
        <item x="146"/>
        <item x="145"/>
        <item x="144"/>
        <item x="139"/>
        <item x="148"/>
        <item x="140"/>
        <item x="133"/>
        <item x="138"/>
        <item x="136"/>
        <item x="142"/>
        <item x="150"/>
        <item x="143"/>
        <item x="134"/>
        <item x="160"/>
        <item x="151"/>
        <item x="165"/>
        <item x="157"/>
        <item x="164"/>
        <item x="152"/>
        <item x="156"/>
        <item x="155"/>
        <item x="159"/>
        <item x="167"/>
        <item x="158"/>
        <item x="163"/>
        <item x="166"/>
        <item x="154"/>
        <item x="162"/>
        <item x="153"/>
        <item x="161"/>
        <item x="169"/>
        <item x="179"/>
        <item x="172"/>
        <item x="182"/>
        <item x="183"/>
        <item x="178"/>
        <item x="177"/>
        <item x="180"/>
        <item x="174"/>
        <item x="170"/>
        <item x="176"/>
        <item x="175"/>
        <item x="181"/>
        <item x="171"/>
        <item x="173"/>
        <item x="168"/>
        <item x="200"/>
        <item x="199"/>
        <item x="194"/>
        <item x="189"/>
        <item x="201"/>
        <item x="191"/>
        <item x="192"/>
        <item x="202"/>
        <item x="193"/>
        <item x="195"/>
        <item x="190"/>
        <item x="197"/>
        <item x="198"/>
        <item x="187"/>
        <item x="196"/>
        <item x="184"/>
        <item x="185"/>
        <item x="186"/>
        <item x="188"/>
        <item x="215"/>
        <item x="207"/>
        <item x="212"/>
        <item x="205"/>
        <item x="216"/>
        <item x="211"/>
        <item x="206"/>
        <item x="218"/>
        <item x="213"/>
        <item x="210"/>
        <item x="208"/>
        <item x="217"/>
        <item x="219"/>
        <item x="214"/>
        <item x="203"/>
        <item x="204"/>
        <item x="209"/>
        <item x="10"/>
        <item x="14"/>
        <item x="16"/>
        <item x="9"/>
        <item x="17"/>
        <item x="3"/>
        <item x="5"/>
        <item x="1"/>
        <item x="12"/>
        <item x="6"/>
        <item x="7"/>
        <item x="13"/>
        <item x="11"/>
        <item x="8"/>
        <item x="4"/>
        <item x="0"/>
        <item x="15"/>
        <item x="2"/>
        <item x="25"/>
        <item x="28"/>
        <item x="20"/>
        <item x="27"/>
        <item x="21"/>
        <item x="29"/>
        <item x="35"/>
        <item x="22"/>
        <item x="19"/>
        <item x="34"/>
        <item x="33"/>
        <item x="31"/>
        <item x="18"/>
        <item x="23"/>
        <item x="26"/>
        <item x="24"/>
        <item x="30"/>
        <item x="32"/>
        <item x="37"/>
        <item x="52"/>
        <item x="55"/>
        <item x="48"/>
        <item x="44"/>
        <item x="36"/>
        <item x="38"/>
        <item x="51"/>
        <item x="49"/>
        <item x="54"/>
        <item x="45"/>
        <item x="39"/>
        <item x="42"/>
        <item x="46"/>
        <item x="43"/>
        <item x="53"/>
        <item x="47"/>
        <item x="40"/>
        <item x="41"/>
        <item x="50"/>
        <item x="65"/>
        <item x="69"/>
        <item x="74"/>
        <item x="64"/>
        <item x="66"/>
        <item x="60"/>
        <item x="56"/>
        <item x="58"/>
        <item x="62"/>
        <item x="63"/>
        <item x="71"/>
        <item x="67"/>
        <item x="72"/>
        <item x="59"/>
        <item x="68"/>
        <item x="70"/>
        <item x="57"/>
        <item x="61"/>
        <item x="73"/>
        <item x="220"/>
        <item t="default"/>
      </items>
    </pivotField>
    <pivotField showAll="0">
      <items count="46">
        <item x="7"/>
        <item x="35"/>
        <item x="18"/>
        <item x="42"/>
        <item x="6"/>
        <item x="10"/>
        <item x="36"/>
        <item x="40"/>
        <item x="15"/>
        <item x="29"/>
        <item x="19"/>
        <item x="8"/>
        <item x="20"/>
        <item x="9"/>
        <item x="23"/>
        <item x="16"/>
        <item x="2"/>
        <item x="5"/>
        <item x="27"/>
        <item x="22"/>
        <item x="1"/>
        <item x="31"/>
        <item x="17"/>
        <item x="32"/>
        <item x="14"/>
        <item x="30"/>
        <item x="3"/>
        <item x="38"/>
        <item x="39"/>
        <item x="37"/>
        <item x="0"/>
        <item x="11"/>
        <item x="33"/>
        <item x="25"/>
        <item x="43"/>
        <item x="26"/>
        <item x="41"/>
        <item x="4"/>
        <item x="13"/>
        <item x="34"/>
        <item x="21"/>
        <item x="12"/>
        <item x="28"/>
        <item x="24"/>
        <item x="44"/>
        <item t="default"/>
      </items>
    </pivotField>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22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t="grand">
      <x/>
    </i>
  </rowItems>
  <colItems count="1">
    <i/>
  </colItems>
  <dataFields count="1">
    <dataField name="Sum of Transaction_amount" fld="6"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Menu" xr10:uid="{CDF32430-B013-4BB7-8512-703DCB87BF39}" sourceName="Item Menu">
  <pivotTables>
    <pivotTable tabId="7" name="PivotTable1"/>
    <pivotTable tabId="9" name="PivotTable2"/>
  </pivotTables>
  <data>
    <tabular pivotCacheId="186915901">
      <items count="45">
        <i x="7" s="1"/>
        <i x="35" s="1"/>
        <i x="18" s="1"/>
        <i x="42" s="1"/>
        <i x="6" s="1"/>
        <i x="10" s="1"/>
        <i x="36" s="1"/>
        <i x="40" s="1"/>
        <i x="15" s="1"/>
        <i x="29" s="1"/>
        <i x="19" s="1"/>
        <i x="8" s="1"/>
        <i x="20" s="1"/>
        <i x="9" s="1"/>
        <i x="23" s="1"/>
        <i x="16" s="1"/>
        <i x="2" s="1"/>
        <i x="5" s="1"/>
        <i x="27" s="1"/>
        <i x="22" s="1"/>
        <i x="1" s="1"/>
        <i x="31" s="1"/>
        <i x="17" s="1"/>
        <i x="32" s="1"/>
        <i x="14" s="1"/>
        <i x="30" s="1"/>
        <i x="3" s="1"/>
        <i x="38" s="1"/>
        <i x="39" s="1"/>
        <i x="37" s="1"/>
        <i x="0" s="1"/>
        <i x="11" s="1"/>
        <i x="33" s="1"/>
        <i x="25" s="1"/>
        <i x="43" s="1"/>
        <i x="26" s="1"/>
        <i x="41" s="1"/>
        <i x="4" s="1"/>
        <i x="13" s="1"/>
        <i x="34" s="1"/>
        <i x="21" s="1"/>
        <i x="12" s="1"/>
        <i x="28" s="1"/>
        <i x="24" s="1"/>
        <i x="4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FD2ABE9C-3BE8-4F10-BC7D-8FD624DB3820}" sourceName="Employee Name">
  <pivotTables>
    <pivotTable tabId="12" name="PivotTable2"/>
    <pivotTable tabId="14" name="PivotTable1"/>
    <pivotTable tabId="16" name="PivotTable1"/>
  </pivotTables>
  <data>
    <tabular pivotCacheId="1356130148">
      <items count="51">
        <i x="17"/>
        <i x="6"/>
        <i x="41"/>
        <i x="1"/>
        <i x="20"/>
        <i x="30"/>
        <i x="34"/>
        <i x="9"/>
        <i x="21"/>
        <i x="35"/>
        <i x="48"/>
        <i x="40"/>
        <i x="49"/>
        <i x="19"/>
        <i x="37"/>
        <i x="15"/>
        <i x="45"/>
        <i x="11"/>
        <i x="5"/>
        <i x="22"/>
        <i x="13"/>
        <i x="27"/>
        <i x="7"/>
        <i x="12"/>
        <i x="8"/>
        <i x="38"/>
        <i x="0"/>
        <i x="25"/>
        <i x="47"/>
        <i x="14"/>
        <i x="44"/>
        <i x="3" s="1"/>
        <i x="32"/>
        <i x="31"/>
        <i x="42"/>
        <i x="10"/>
        <i x="43"/>
        <i x="26"/>
        <i x="29"/>
        <i x="18"/>
        <i x="16"/>
        <i x="24"/>
        <i x="39"/>
        <i x="2"/>
        <i x="46"/>
        <i x="36"/>
        <i x="23"/>
        <i x="4"/>
        <i x="33"/>
        <i x="28"/>
        <i x="5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726ED383-2FBD-477D-9B1B-A37F0051A5A2}" cache="Slicer_Employee_Name" caption="Employee Name" startItem="3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Menu" xr10:uid="{D0903760-5A05-4325-9A98-AC319192E4B4}" cache="Slicer_Item_Menu" caption="Item Menu"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5DE08D-4B2E-47DB-A651-056C5F30CFA2}" name="Table3" displayName="Table3" ref="A1:XFD1048576" totalsRowShown="0" headerRowDxfId="20">
  <autoFilter ref="A1:XFD1048576" xr:uid="{4B5DE08D-4B2E-47DB-A651-056C5F30CFA2}"/>
  <tableColumns count="16384">
    <tableColumn id="1" xr3:uid="{074BB6CE-3AD6-4150-A550-70838554BFFF}" name="Employee ID"/>
    <tableColumn id="2" xr3:uid="{8DF20757-C548-430F-AAB7-58CF66082422}" name="Employee Name"/>
    <tableColumn id="3" xr3:uid="{9C897631-F13A-4140-8D35-675731E42F78}" name="Gender"/>
    <tableColumn id="4" xr3:uid="{E706DA95-AD34-4068-97F9-CD333154520A}" name="DOB" dataDxfId="21"/>
    <tableColumn id="5" xr3:uid="{97AAAE2A-A3B6-47B5-A453-CAEF5B21DE3B}" name="Designation"/>
    <tableColumn id="6" xr3:uid="{B85949BD-253E-4D1B-8F09-35C0FB252E98}" name="Department"/>
    <tableColumn id="7" xr3:uid="{F8BD4E5E-0150-4512-AC7A-2B0B4B0FDCC9}" name="Experience"/>
    <tableColumn id="8" xr3:uid="{B08395F4-400E-4991-81D8-C205D2B93FAF}" name="Experience Level"/>
    <tableColumn id="9" xr3:uid="{7EBBF2E7-F4FE-4292-AF77-4E6BDE9B9A01}" name="Employee Type"/>
    <tableColumn id="10" xr3:uid="{EF516733-2E48-46E0-9707-EE1EB8C02BE9}" name="Joining Date"/>
    <tableColumn id="11" xr3:uid="{43BE63DD-B889-4EF4-AF69-C9FE3655E007}" name="Shift Timing "/>
    <tableColumn id="12" xr3:uid="{0EAF5F00-47DC-4A6F-AB99-BA0EE2B6307C}" name="Work Location"/>
    <tableColumn id="13" xr3:uid="{D2C5AD44-55EB-4411-BA6D-097AFFDAEB0F}" name="Assigned Section"/>
    <tableColumn id="14" xr3:uid="{DAA41D06-715A-4654-9159-BA0D6C29AA91}" name="Reporting Management"/>
    <tableColumn id="15" xr3:uid="{FA9C4135-9818-4FB1-BC16-8F2978084899}" name="Phone Number"/>
    <tableColumn id="16" xr3:uid="{955DAD87-7B19-4D30-B51C-05707F9FE165}" name="Address"/>
    <tableColumn id="17" xr3:uid="{D6192891-8097-4E96-B50C-CCCBC8956A3E}" name="Employee Email ID"/>
    <tableColumn id="18" xr3:uid="{B7610C44-383C-4178-AA64-7C991BC6C00C}" name="Attendace"/>
    <tableColumn id="19" xr3:uid="{7DAFB68E-7719-43D4-AE3C-BB1B630DB72E}" name="Leave Taken"/>
    <tableColumn id="20" xr3:uid="{1E895FE9-8621-43CD-9FAF-302D12F5FCC1}" name="Overtime Hours"/>
    <tableColumn id="21" xr3:uid="{FB1DB61F-40A9-42FE-9645-994E276E9BB8}" name="Performance Rating "/>
    <tableColumn id="22" xr3:uid="{EA204D02-B0C1-40D3-8B5A-3B4C07B7F3F7}" name="Salary"/>
    <tableColumn id="23" xr3:uid="{5CCB4716-1544-4CB3-B7EF-080AE4AB9739}" name="Bonus Eligibility"/>
    <tableColumn id="24" xr3:uid="{C2012A45-AE72-4954-8213-404BADF8887F}" name="Food Safety Training"/>
    <tableColumn id="25" xr3:uid="{A54B0D17-69A2-49C5-9443-791E50334BEA}" name="Medical Check Done"/>
    <tableColumn id="26" xr3:uid="{D4B810E7-DA3B-4EE9-8F22-15837DD42C6B}" name="Remarks"/>
    <tableColumn id="27" xr3:uid="{EA637446-0D64-4A80-A556-A42AF2E471EA}" name="Column1"/>
    <tableColumn id="28" xr3:uid="{AEAAC0FF-E905-454E-A3AA-4817549BE57D}" name="Column2"/>
    <tableColumn id="29" xr3:uid="{F6516904-7866-42F6-B246-D3D9E8F80801}" name="Column3"/>
    <tableColumn id="30" xr3:uid="{191C0604-ABB4-4AF1-94F1-A76FC30AAA25}" name="Column4"/>
    <tableColumn id="31" xr3:uid="{5EFC27C2-6CFF-4F38-8B4E-A3C0FB518EB2}" name="Column5"/>
    <tableColumn id="32" xr3:uid="{6303F016-3A18-470E-8D86-D910B56BFE16}" name="Column6"/>
    <tableColumn id="33" xr3:uid="{8E43BDEC-13CF-4C37-A809-83ACE9EEBE0E}" name="Column7"/>
    <tableColumn id="34" xr3:uid="{921FE66B-99F1-4B6F-99E5-DC147E07907E}" name="Column8"/>
    <tableColumn id="35" xr3:uid="{1DB4F4DB-303D-43B1-B86E-9AB48BA7DBA6}" name="Column9"/>
    <tableColumn id="36" xr3:uid="{58510B50-3E53-4E1C-BE9A-3B646A558E7E}" name="Column10"/>
    <tableColumn id="37" xr3:uid="{A16BAC59-3BB8-48C6-A91E-48CD419477A1}" name="Column11"/>
    <tableColumn id="38" xr3:uid="{46BFD4C3-93B6-4398-97AA-98D8196B8068}" name="Column12"/>
    <tableColumn id="39" xr3:uid="{C30948DB-41ED-4F34-87FE-F7AE5689B49B}" name="Column13"/>
    <tableColumn id="40" xr3:uid="{A971DD64-6286-4A94-BF46-1D4CCE12E596}" name="Column14"/>
    <tableColumn id="41" xr3:uid="{2FDEA77D-755B-459D-BCE4-334DC9E4BFD6}" name="Column15"/>
    <tableColumn id="42" xr3:uid="{E9612A7F-16EF-4BFF-A2B5-37D1443721F5}" name="Column16"/>
    <tableColumn id="43" xr3:uid="{784CAA8F-6D6E-4899-A86F-4FF1500637C3}" name="Column17"/>
    <tableColumn id="44" xr3:uid="{D4D9DAA0-FA91-4B8E-90BD-8DBA28F04E75}" name="Column18"/>
    <tableColumn id="45" xr3:uid="{5360CB6A-0A6E-4B98-9CEA-6CC00CB83022}" name="Column19"/>
    <tableColumn id="46" xr3:uid="{B1A12E10-FFE0-4C54-9590-A9D282FA7CF6}" name="Column20"/>
    <tableColumn id="47" xr3:uid="{5872C580-EC8C-404B-9AE7-45056EA6AABB}" name="Column21"/>
    <tableColumn id="48" xr3:uid="{F14055D3-209D-4468-9A24-964CE4C313A2}" name="Column22"/>
    <tableColumn id="49" xr3:uid="{185A337D-A48A-4FAC-99EC-6E961112C360}" name="Column23"/>
    <tableColumn id="50" xr3:uid="{EFF3FB46-3E31-4DC6-BC76-C67E19D9AB05}" name="Column24"/>
    <tableColumn id="51" xr3:uid="{58BF19EE-30FA-4A68-AFED-DDC11CDA2BA5}" name="Column25"/>
    <tableColumn id="52" xr3:uid="{C75E9D46-21F5-4474-860D-CC7A92DAC7EE}" name="Column26"/>
    <tableColumn id="53" xr3:uid="{1E0CB8CB-31D5-44BD-A046-CDFA4F887D13}" name="Column27"/>
    <tableColumn id="54" xr3:uid="{82C90978-BC5A-4B0A-9B69-E56AF91F93E0}" name="Column28"/>
    <tableColumn id="55" xr3:uid="{773ED9EC-4E68-455D-BD18-170CAF53BEAF}" name="Column29"/>
    <tableColumn id="56" xr3:uid="{434E5B2C-1B7F-45C1-8335-4AED417F65DB}" name="Column30"/>
    <tableColumn id="57" xr3:uid="{B3250ADC-FF31-4FA5-B53C-97016B29F7EA}" name="Column31"/>
    <tableColumn id="58" xr3:uid="{D23AEC35-4BE4-4886-B695-F530F3609510}" name="Column32"/>
    <tableColumn id="59" xr3:uid="{01E0A482-0E3C-4828-AE11-382E0EE42B44}" name="Column33"/>
    <tableColumn id="60" xr3:uid="{6AFBB57E-7A88-4BD3-A7C1-A43B0228F3C5}" name="Column34"/>
    <tableColumn id="61" xr3:uid="{D60742E3-CC67-4B4E-8762-5E6A1AD38F52}" name="Column35"/>
    <tableColumn id="62" xr3:uid="{E52211EA-518C-4B08-8D93-E4DF38AD887D}" name="Column36"/>
    <tableColumn id="63" xr3:uid="{FB4617CA-6589-4117-8796-11F6C5F4237D}" name="Column37"/>
    <tableColumn id="64" xr3:uid="{842EA1B8-4012-40BA-83C2-A3DFE4FE5ECB}" name="Column38"/>
    <tableColumn id="65" xr3:uid="{E1BBDA69-5D78-4942-98A9-8FC036C97B47}" name="Column39"/>
    <tableColumn id="66" xr3:uid="{63A175AB-0881-4A73-9EA9-4940B911B320}" name="Column40"/>
    <tableColumn id="67" xr3:uid="{BDA52E9E-1796-4A2C-9E71-9D0B73DA90D3}" name="Column41"/>
    <tableColumn id="68" xr3:uid="{9EF17F37-4B1C-4052-9D6E-43C65FE31950}" name="Column42"/>
    <tableColumn id="69" xr3:uid="{C866E772-247A-47AE-967A-67A12BA32251}" name="Column43"/>
    <tableColumn id="70" xr3:uid="{71ED5578-231C-4C93-8106-04FFFC0D25D9}" name="Column44"/>
    <tableColumn id="71" xr3:uid="{5C52CD52-D731-43FA-881D-17B6802BC032}" name="Column45"/>
    <tableColumn id="72" xr3:uid="{18965847-EEA3-42D9-BF0C-1ABEA1ADCDDA}" name="Column46"/>
    <tableColumn id="73" xr3:uid="{8EDB01F1-CD3B-4C94-9191-D2421DAD5D14}" name="Column47"/>
    <tableColumn id="74" xr3:uid="{850B0E43-0836-4BB6-82B9-B623EF404486}" name="Column48"/>
    <tableColumn id="75" xr3:uid="{B8DD8690-193F-47A6-A8A5-F2D97B75D5CA}" name="Column49"/>
    <tableColumn id="76" xr3:uid="{884FDEEE-2BD3-4CB7-90DA-91E817BC246E}" name="Column50"/>
    <tableColumn id="77" xr3:uid="{DEA9BC10-86A0-4DB3-926C-C09F1508D0E1}" name="Column51"/>
    <tableColumn id="78" xr3:uid="{B234D8A4-F114-4CE6-8307-1056653B486F}" name="Column52"/>
    <tableColumn id="79" xr3:uid="{E1E3E205-1772-4D01-9758-BC1C4D35D76D}" name="Column53"/>
    <tableColumn id="80" xr3:uid="{4AD5849D-318D-42CB-8686-EF42509AAB7B}" name="Column54"/>
    <tableColumn id="81" xr3:uid="{5F8B9211-ADC2-4260-9027-93CAB8BC7A20}" name="Column55"/>
    <tableColumn id="82" xr3:uid="{0F6CFE31-BA30-40BE-B347-1064DDD87EE1}" name="Column56"/>
    <tableColumn id="83" xr3:uid="{8AB74CBD-9F92-4259-BD4A-116F4F3DB77C}" name="Column57"/>
    <tableColumn id="84" xr3:uid="{86D18BCA-007A-4A9F-AC94-03D1EBC64832}" name="Column58"/>
    <tableColumn id="85" xr3:uid="{68D8E64F-809D-4ACB-B822-42E71D4A30D4}" name="Column59"/>
    <tableColumn id="86" xr3:uid="{9E767BD5-B5C1-4EE2-9EE9-E6E0415B17A7}" name="Column60"/>
    <tableColumn id="87" xr3:uid="{936CF4A1-C66A-4504-AD75-EDEDBA2C6C6B}" name="Column61"/>
    <tableColumn id="88" xr3:uid="{7DE8EDDF-6FF5-45E2-8A7F-704E421B562E}" name="Column62"/>
    <tableColumn id="89" xr3:uid="{1DE66793-2064-4440-8F94-2EC1EE0519F9}" name="Column63"/>
    <tableColumn id="90" xr3:uid="{1251D497-895F-44A9-9F82-D2B092C0DDFA}" name="Column64"/>
    <tableColumn id="91" xr3:uid="{223A0983-A5EF-4A91-9C7D-B94C059F11F7}" name="Column65"/>
    <tableColumn id="92" xr3:uid="{ED6D37FF-ABD0-4B05-97AC-44C3A391B0F5}" name="Column66"/>
    <tableColumn id="93" xr3:uid="{81A21EF5-A0FE-4051-8869-B1018F031DC7}" name="Column67"/>
    <tableColumn id="94" xr3:uid="{8884967A-8F6C-4E66-924B-B51278545319}" name="Column68"/>
    <tableColumn id="95" xr3:uid="{44916B52-2C4D-415D-9666-A745855A580B}" name="Column69"/>
    <tableColumn id="96" xr3:uid="{279223C3-BB7B-41E6-9E94-5E1693BEC54C}" name="Column70"/>
    <tableColumn id="97" xr3:uid="{7D0C68BB-C2C0-4866-867F-7768463823ED}" name="Column71"/>
    <tableColumn id="98" xr3:uid="{18E904A3-8851-47F2-A951-B75F593EFA55}" name="Column72"/>
    <tableColumn id="99" xr3:uid="{BD1F7900-3807-4E72-986F-C32C5EB93698}" name="Column73"/>
    <tableColumn id="100" xr3:uid="{DEA67765-1BEC-4F80-B05F-005C240813D4}" name="Column74"/>
    <tableColumn id="101" xr3:uid="{F5AB29BF-EF74-4E19-92DD-3A6A944142B9}" name="Column75"/>
    <tableColumn id="102" xr3:uid="{7E6376F7-EF76-4D7E-A8E3-4BDC38F19755}" name="Column76"/>
    <tableColumn id="103" xr3:uid="{A3982E0F-756B-499E-9346-CA2A56B0A52F}" name="Column77"/>
    <tableColumn id="104" xr3:uid="{330614DA-C790-4D20-AAE9-830BA66BE95D}" name="Column78"/>
    <tableColumn id="105" xr3:uid="{645304D0-1467-4F88-9A51-BBC654DECFE7}" name="Column79"/>
    <tableColumn id="106" xr3:uid="{67581222-0789-4D00-85D8-85FFCB45F871}" name="Column80"/>
    <tableColumn id="107" xr3:uid="{534D9473-C70D-427E-B667-2DB5D37907B5}" name="Column81"/>
    <tableColumn id="108" xr3:uid="{11601AD3-FC4C-4183-B228-AD7E3510DEAA}" name="Column82"/>
    <tableColumn id="109" xr3:uid="{81D7A430-FE86-471E-951A-ABE057E9B571}" name="Column83"/>
    <tableColumn id="110" xr3:uid="{27A67288-A9F6-45BB-A983-CD58C4314DE5}" name="Column84"/>
    <tableColumn id="111" xr3:uid="{2FF0FBB6-C370-40C5-9ACB-FB738EAF15AF}" name="Column85"/>
    <tableColumn id="112" xr3:uid="{4518A053-0B3B-413B-AC18-AA1F4EB9A6EA}" name="Column86"/>
    <tableColumn id="113" xr3:uid="{AEFD0D1F-4984-435D-9FF5-039BC8190CC8}" name="Column87"/>
    <tableColumn id="114" xr3:uid="{FDEEEE08-BB91-4240-892A-541D9F4E3712}" name="Column88"/>
    <tableColumn id="115" xr3:uid="{D42A8DD9-2C35-45A7-922D-11C318B3D102}" name="Column89"/>
    <tableColumn id="116" xr3:uid="{8FFD312C-A4FC-4DB6-B8F9-8B4BC23101F4}" name="Column90"/>
    <tableColumn id="117" xr3:uid="{EDFF6C21-9A41-42D8-8CBD-72444F5C0C62}" name="Column91"/>
    <tableColumn id="118" xr3:uid="{AC6440BE-B6A4-4C06-AB59-934163F32BFF}" name="Column92"/>
    <tableColumn id="119" xr3:uid="{1CE9EA2B-5704-4870-8113-B293CB4750B6}" name="Column93"/>
    <tableColumn id="120" xr3:uid="{74C4CC8B-F33E-4845-AC05-65DDB0BF7FA3}" name="Column94"/>
    <tableColumn id="121" xr3:uid="{4C3935B5-6C02-4E68-B16D-8ADD55578FC3}" name="Column95"/>
    <tableColumn id="122" xr3:uid="{065184F5-631C-4E1B-9B13-6331EA864604}" name="Column96"/>
    <tableColumn id="123" xr3:uid="{81FE7CE1-AEB9-4779-A418-153B43053846}" name="Column97"/>
    <tableColumn id="124" xr3:uid="{3EB4432E-9462-4107-9B81-5D771393D86F}" name="Column98"/>
    <tableColumn id="125" xr3:uid="{913550E5-0AB9-4657-A95C-851C85BF79AE}" name="Column99"/>
    <tableColumn id="126" xr3:uid="{C8761675-8E58-436F-AC51-5EE4E2737457}" name="Column100"/>
    <tableColumn id="127" xr3:uid="{2E527F7C-6059-4DB3-AECD-F15ADF2FA680}" name="Column101"/>
    <tableColumn id="128" xr3:uid="{38FC92F6-FFBC-481C-9E43-ECF7D66F91E6}" name="Column102"/>
    <tableColumn id="129" xr3:uid="{BB7E3B53-C773-4F4F-A0FE-DC68F2644A06}" name="Column103"/>
    <tableColumn id="130" xr3:uid="{26CA152E-3203-4853-8FB4-5ABD43B58DEA}" name="Column104"/>
    <tableColumn id="131" xr3:uid="{602913D3-BDDA-4653-B911-6D2885E7A2DE}" name="Column105"/>
    <tableColumn id="132" xr3:uid="{7192F336-0F21-4FBF-9E5F-6E86452F447F}" name="Column106"/>
    <tableColumn id="133" xr3:uid="{5E1D2203-6FC5-4717-A305-C9BBC453C990}" name="Column107"/>
    <tableColumn id="134" xr3:uid="{5FE8334A-F9F4-46F2-911B-B230BE31D3BD}" name="Column108"/>
    <tableColumn id="135" xr3:uid="{8940C024-9A4D-4C62-BC5E-56826F34A3BF}" name="Column109"/>
    <tableColumn id="136" xr3:uid="{F7F003CE-2A30-4B27-B2CB-6CC3209802AC}" name="Column110"/>
    <tableColumn id="137" xr3:uid="{5216152F-47B6-4681-BDC6-FB8C363F12B5}" name="Column111"/>
    <tableColumn id="138" xr3:uid="{25F50A96-56D7-4283-BA8A-C7C8C3D38F85}" name="Column112"/>
    <tableColumn id="139" xr3:uid="{3F64BF52-9443-442F-AFE9-13AB893152E4}" name="Column113"/>
    <tableColumn id="140" xr3:uid="{48D54F27-1A10-401A-B0D9-5D264DA84564}" name="Column114"/>
    <tableColumn id="141" xr3:uid="{0C7CEB60-A2A8-466A-9F85-2D0A6E3C70BC}" name="Column115"/>
    <tableColumn id="142" xr3:uid="{C609878A-257B-4B6E-BC65-F32C2C69A744}" name="Column116"/>
    <tableColumn id="143" xr3:uid="{E23CA895-7CDB-4DBF-9785-92F3D8E6F4BC}" name="Column117"/>
    <tableColumn id="144" xr3:uid="{0696B068-16D3-49E2-BF74-347D6C5D208D}" name="Column118"/>
    <tableColumn id="145" xr3:uid="{C08D5C6C-4E13-4AF9-A815-C627AB1142E9}" name="Column119"/>
    <tableColumn id="146" xr3:uid="{A0BA452A-0C16-4FFD-B1EF-5EC3E1C598B5}" name="Column120"/>
    <tableColumn id="147" xr3:uid="{53886BF5-DC1C-4892-A227-A5072C7CC27F}" name="Column121"/>
    <tableColumn id="148" xr3:uid="{248B970E-4E7A-47E2-9ED9-20FC879E9FEC}" name="Column122"/>
    <tableColumn id="149" xr3:uid="{2A3D3CBF-6FC7-43E9-A3CD-B4696FC1E476}" name="Column123"/>
    <tableColumn id="150" xr3:uid="{F2A1F361-FAC8-4798-A0FB-34EF138C91E9}" name="Column124"/>
    <tableColumn id="151" xr3:uid="{B9416076-3BAC-4FAF-A134-F154C89A0B79}" name="Column125"/>
    <tableColumn id="152" xr3:uid="{EF4C2913-6ACA-422C-A437-385F1401FA46}" name="Column126"/>
    <tableColumn id="153" xr3:uid="{EECF7E8A-A240-435E-86F4-F81A74CF430E}" name="Column127"/>
    <tableColumn id="154" xr3:uid="{2A5E2D2C-4036-4F0F-B3B6-E4906326DFDA}" name="Column128"/>
    <tableColumn id="155" xr3:uid="{E4FB593D-9F16-4A3D-972C-5CC362BC4494}" name="Column129"/>
    <tableColumn id="156" xr3:uid="{BD3CC995-8705-4E27-87EB-943A3E89F245}" name="Column130"/>
    <tableColumn id="157" xr3:uid="{464FC505-D86B-4A16-936E-79FF7986A889}" name="Column131"/>
    <tableColumn id="158" xr3:uid="{8550D414-5FB7-43D8-8139-1429A5096D50}" name="Column132"/>
    <tableColumn id="159" xr3:uid="{063D9FC0-522F-4907-875A-4CCA7B11DA5F}" name="Column133"/>
    <tableColumn id="160" xr3:uid="{6836DA6B-7F40-4272-A6C6-840E1314D17C}" name="Column134"/>
    <tableColumn id="161" xr3:uid="{604F0CB1-604A-4812-B848-98854A173EED}" name="Column135"/>
    <tableColumn id="162" xr3:uid="{5337AC20-B62F-4EC8-A904-09C3D368E33A}" name="Column136"/>
    <tableColumn id="163" xr3:uid="{163C05A0-B323-4311-9737-02A8EFBBBD56}" name="Column137"/>
    <tableColumn id="164" xr3:uid="{80491D02-055C-4A90-9F04-FADA8136D3D4}" name="Column138"/>
    <tableColumn id="165" xr3:uid="{C155A311-3DA7-4437-9B51-0BC59D532E09}" name="Column139"/>
    <tableColumn id="166" xr3:uid="{742874B3-5BFA-43D1-BDBF-90C6F947F27C}" name="Column140"/>
    <tableColumn id="167" xr3:uid="{E21383FE-960D-4359-86CA-9AECAAEB2CE9}" name="Column141"/>
    <tableColumn id="168" xr3:uid="{75FED8A4-9BA6-443B-84BE-1A089E7B06BF}" name="Column142"/>
    <tableColumn id="169" xr3:uid="{8E6B417A-83BF-4427-B775-4E129FB61D4B}" name="Column143"/>
    <tableColumn id="170" xr3:uid="{4E6226C0-15FF-4D9E-A162-FE616F089663}" name="Column144"/>
    <tableColumn id="171" xr3:uid="{21F5F660-53FE-4773-8839-EC6582D2C603}" name="Column145"/>
    <tableColumn id="172" xr3:uid="{870A9C11-5D45-4B52-9F45-6145C2CFC2DC}" name="Column146"/>
    <tableColumn id="173" xr3:uid="{A900B0D1-98D6-402A-8A67-B993F4902287}" name="Column147"/>
    <tableColumn id="174" xr3:uid="{79765D4A-9F0A-4C4F-B2A1-F99C2ED9DF0A}" name="Column148"/>
    <tableColumn id="175" xr3:uid="{9E6BDB44-8A1F-4FCE-8157-873AD4C4BBC1}" name="Column149"/>
    <tableColumn id="176" xr3:uid="{2DB55C8E-563F-498D-8485-5B1EC2041CDC}" name="Column150"/>
    <tableColumn id="177" xr3:uid="{EE3EBA89-A5E6-410C-BAD4-576208579A2C}" name="Column151"/>
    <tableColumn id="178" xr3:uid="{18CCDC72-EC9C-432C-B058-AACE6CB63D78}" name="Column152"/>
    <tableColumn id="179" xr3:uid="{D00D2BC2-2D35-4EF6-8734-921259434CEA}" name="Column153"/>
    <tableColumn id="180" xr3:uid="{C7DCCD89-A563-4596-86D2-BFF1B94F8020}" name="Column154"/>
    <tableColumn id="181" xr3:uid="{DE794028-C998-4150-9CF7-999E0751E2E1}" name="Column155"/>
    <tableColumn id="182" xr3:uid="{77EE596A-639B-4420-B9F2-466E9D51D150}" name="Column156"/>
    <tableColumn id="183" xr3:uid="{A336089D-36BB-40D8-A929-985C216EDC74}" name="Column157"/>
    <tableColumn id="184" xr3:uid="{7762F021-C0C3-4F80-A913-53CABE181DC4}" name="Column158"/>
    <tableColumn id="185" xr3:uid="{C000428E-32CC-4C13-B695-703A1EA30842}" name="Column159"/>
    <tableColumn id="186" xr3:uid="{AE2D3F20-D264-4586-B04A-4062E6A330CE}" name="Column160"/>
    <tableColumn id="187" xr3:uid="{391E27A5-47AF-4B70-A403-509905C3917C}" name="Column161"/>
    <tableColumn id="188" xr3:uid="{135AC479-0A13-4C43-806B-9FE968B9C693}" name="Column162"/>
    <tableColumn id="189" xr3:uid="{7E112B09-A871-47DC-8DFB-89AFC3CF0B29}" name="Column163"/>
    <tableColumn id="190" xr3:uid="{BA386D9E-22D0-4E0D-A769-722B5D9E1128}" name="Column164"/>
    <tableColumn id="191" xr3:uid="{CC0D115E-89AF-43CA-B52A-F03C20E7AD10}" name="Column165"/>
    <tableColumn id="192" xr3:uid="{357239C3-7D2C-48CE-819B-03769A365F29}" name="Column166"/>
    <tableColumn id="193" xr3:uid="{AE61CC4A-5A0C-4223-8281-ED3C628FC13D}" name="Column167"/>
    <tableColumn id="194" xr3:uid="{295287E0-3DF6-460E-AC93-9A8001B8AF85}" name="Column168"/>
    <tableColumn id="195" xr3:uid="{A966709F-EA5A-47C2-A33B-333FED8EE7EC}" name="Column169"/>
    <tableColumn id="196" xr3:uid="{AB8FD478-0974-4EC9-AE55-ED3F815F8A2A}" name="Column170"/>
    <tableColumn id="197" xr3:uid="{F75CCCB6-7F48-49F8-BD91-D20E2F650DC5}" name="Column171"/>
    <tableColumn id="198" xr3:uid="{5A2FDB84-D836-45DB-A789-9F1A8F4AAAF7}" name="Column172"/>
    <tableColumn id="199" xr3:uid="{B93F04BE-762B-4976-BBDF-298F0526C1CB}" name="Column173"/>
    <tableColumn id="200" xr3:uid="{38369793-6F12-4576-B394-095A91294276}" name="Column174"/>
    <tableColumn id="201" xr3:uid="{BACBB02D-48FD-49B3-9347-EA2A10DFC18C}" name="Column175"/>
    <tableColumn id="202" xr3:uid="{E033D4F5-46CC-4DFA-B54B-3CD4ED361243}" name="Column176"/>
    <tableColumn id="203" xr3:uid="{2DCEF94B-29C0-4E25-8C4A-3A3343EFD821}" name="Column177"/>
    <tableColumn id="204" xr3:uid="{778F56EE-ECA0-40FE-A394-B739A1FDD8B6}" name="Column178"/>
    <tableColumn id="205" xr3:uid="{A72EF87F-F49B-470D-B519-747C512B8B3A}" name="Column179"/>
    <tableColumn id="206" xr3:uid="{9F050A00-6944-4BAA-AFCD-2371A9055DE7}" name="Column180"/>
    <tableColumn id="207" xr3:uid="{40BBC0B5-4E62-4068-B134-E2677B717316}" name="Column181"/>
    <tableColumn id="208" xr3:uid="{83929265-7174-44C9-8B30-EC3C75814CB0}" name="Column182"/>
    <tableColumn id="209" xr3:uid="{6D401787-8C21-4435-A65B-B32EC42DD07C}" name="Column183"/>
    <tableColumn id="210" xr3:uid="{D24570D2-B6F8-420F-B494-AD5E3B41A22D}" name="Column184"/>
    <tableColumn id="211" xr3:uid="{EBB23175-B27B-46D9-A385-4DDFA9BE1709}" name="Column185"/>
    <tableColumn id="212" xr3:uid="{24A3D46A-E53C-476E-ACC4-338A2DB59153}" name="Column186"/>
    <tableColumn id="213" xr3:uid="{3332714A-9F0F-414B-95D9-11EDCF735F20}" name="Column187"/>
    <tableColumn id="214" xr3:uid="{0601193C-B09A-4D68-B1BE-B49056A3E748}" name="Column188"/>
    <tableColumn id="215" xr3:uid="{978FD866-B450-4C58-BC52-6D8A92D959C5}" name="Column189"/>
    <tableColumn id="216" xr3:uid="{F1A896CC-D431-4297-8E56-AEF0F3E8D1FD}" name="Column190"/>
    <tableColumn id="217" xr3:uid="{2F8D484F-3023-413E-ABFB-944265A3F54F}" name="Column191"/>
    <tableColumn id="218" xr3:uid="{8CEE30F0-B866-45AE-A155-4DF96BB457C3}" name="Column192"/>
    <tableColumn id="219" xr3:uid="{DAFED12F-0CF5-4C27-9251-37DE69ABCC1E}" name="Column193"/>
    <tableColumn id="220" xr3:uid="{F1C1FF1F-F27F-4E13-BD66-E07E55440F57}" name="Column194"/>
    <tableColumn id="221" xr3:uid="{86EE10F9-5A00-4807-99AE-8D18334E8696}" name="Column195"/>
    <tableColumn id="222" xr3:uid="{CCDA3471-1C49-45F5-B426-622915E105E4}" name="Column196"/>
    <tableColumn id="223" xr3:uid="{8F563876-5CAD-4B2B-A65D-CFD4E8B7B222}" name="Column197"/>
    <tableColumn id="224" xr3:uid="{E29352E5-4EAC-4684-A012-6801E947DA64}" name="Column198"/>
    <tableColumn id="225" xr3:uid="{0F62080B-2435-4566-B869-6ED7247D10BA}" name="Column199"/>
    <tableColumn id="226" xr3:uid="{58CB8C09-3039-4437-8000-4AE65931D092}" name="Column200"/>
    <tableColumn id="227" xr3:uid="{E35A743E-1FCE-4F56-9B56-DFC040C44D3C}" name="Column201"/>
    <tableColumn id="228" xr3:uid="{77940A3D-5661-40B4-9898-07160FA228A3}" name="Column202"/>
    <tableColumn id="229" xr3:uid="{33801CD8-CAB5-43A5-9A8E-2F6A166D88B0}" name="Column203"/>
    <tableColumn id="230" xr3:uid="{53E02D47-DE9A-45CE-BDAB-A904AD09B1A7}" name="Column204"/>
    <tableColumn id="231" xr3:uid="{834355ED-915D-4B1F-8659-287E18E4951E}" name="Column205"/>
    <tableColumn id="232" xr3:uid="{DC0D0F4A-1DFD-49FC-AA99-ED63D0370A16}" name="Column206"/>
    <tableColumn id="233" xr3:uid="{634CA442-735C-4BBE-AC99-CD0FBD2F7B46}" name="Column207"/>
    <tableColumn id="234" xr3:uid="{1F79359E-83DF-4019-98AA-9F2EBFDEE349}" name="Column208"/>
    <tableColumn id="235" xr3:uid="{57422587-695C-4059-8BFE-51D3E23E28E3}" name="Column209"/>
    <tableColumn id="236" xr3:uid="{5ED365E4-10D1-4A79-9D2C-129ACF44DAF7}" name="Column210"/>
    <tableColumn id="237" xr3:uid="{96F06084-DD61-4AC3-A25D-2413891D288E}" name="Column211"/>
    <tableColumn id="238" xr3:uid="{84D42962-7C9D-4F69-A05F-B8C542E1AF52}" name="Column212"/>
    <tableColumn id="239" xr3:uid="{E8F1073D-6C5C-404F-A4CA-8A988C3EDF29}" name="Column213"/>
    <tableColumn id="240" xr3:uid="{7107C24B-C8BA-4916-8277-61B7B25C8472}" name="Column214"/>
    <tableColumn id="241" xr3:uid="{8B1058C2-7CCF-4557-9745-908BC00F9E36}" name="Column215"/>
    <tableColumn id="242" xr3:uid="{4D57CF5F-6F11-4C64-BB3D-0A46F286FEFC}" name="Column216"/>
    <tableColumn id="243" xr3:uid="{26E83A91-ADBF-41F1-B42B-39825B4E5AF5}" name="Column217"/>
    <tableColumn id="244" xr3:uid="{A68DA977-1F7D-4992-A7FC-AF20B194C7A1}" name="Column218"/>
    <tableColumn id="245" xr3:uid="{C93E7B7E-E534-42C3-B8FB-003DC3528881}" name="Column219"/>
    <tableColumn id="246" xr3:uid="{1CC16AD6-76AE-4811-B55E-54477D8BA030}" name="Column220"/>
    <tableColumn id="247" xr3:uid="{B763E100-A7E8-46FE-BD8A-A99708CE92AD}" name="Column221"/>
    <tableColumn id="248" xr3:uid="{A8B98FD9-3BA8-468A-8DAE-3D597DED17BE}" name="Column222"/>
    <tableColumn id="249" xr3:uid="{8452130A-3248-4685-B8F2-D7EF04E5012D}" name="Column223"/>
    <tableColumn id="250" xr3:uid="{C2F2C433-22E8-4D6F-971A-36EDEE85C9FC}" name="Column224"/>
    <tableColumn id="251" xr3:uid="{E8B90DF5-6850-430C-AA08-1F32476C7BDF}" name="Column225"/>
    <tableColumn id="252" xr3:uid="{1A0E0808-2B49-4C5A-9584-231C70182B1E}" name="Column226"/>
    <tableColumn id="253" xr3:uid="{88525EDD-DD2A-45F5-8041-491C112CAC90}" name="Column227"/>
    <tableColumn id="254" xr3:uid="{AF352143-E482-4CB4-ACD2-39F81713EDEC}" name="Column228"/>
    <tableColumn id="255" xr3:uid="{874627BC-FF5A-4E59-8D25-4F483A144875}" name="Column229"/>
    <tableColumn id="256" xr3:uid="{0B48455D-1518-49D1-9A70-A3A12C8B7361}" name="Column230"/>
    <tableColumn id="257" xr3:uid="{94025229-583F-4F03-9B82-F9763102BF2C}" name="Column231"/>
    <tableColumn id="258" xr3:uid="{7FA77C0B-19F0-47EB-A495-385259CF98F2}" name="Column232"/>
    <tableColumn id="259" xr3:uid="{923BCA61-F869-4F6E-BD7F-0743656602E0}" name="Column233"/>
    <tableColumn id="260" xr3:uid="{3717E333-8506-4DBC-951C-80A782D6D11A}" name="Column234"/>
    <tableColumn id="261" xr3:uid="{41081DFC-021C-4247-A838-F72EE9B48078}" name="Column235"/>
    <tableColumn id="262" xr3:uid="{38B1E462-3F8E-48FA-B4AE-BF9139184ECB}" name="Column236"/>
    <tableColumn id="263" xr3:uid="{8B759C95-02DB-4027-AA7F-D90397DF8298}" name="Column237"/>
    <tableColumn id="264" xr3:uid="{81F072F1-3DAF-4F56-A54C-495E403C7A16}" name="Column238"/>
    <tableColumn id="265" xr3:uid="{00586ACD-8223-4BAA-AD93-F212A29D2C83}" name="Column239"/>
    <tableColumn id="266" xr3:uid="{D3B3323C-F9B7-4141-910B-D575735A501A}" name="Column240"/>
    <tableColumn id="267" xr3:uid="{F2316109-579C-4A61-861A-D88811DE6984}" name="Column241"/>
    <tableColumn id="268" xr3:uid="{2C0A8CAD-990B-44E2-BE20-F15D9C157940}" name="Column242"/>
    <tableColumn id="269" xr3:uid="{5E97224E-EB69-43C3-9097-34286D97C26F}" name="Column243"/>
    <tableColumn id="270" xr3:uid="{E3A26907-A0E5-4B64-A225-A276D92932D6}" name="Column244"/>
    <tableColumn id="271" xr3:uid="{4A157382-2F4F-40B3-9216-6A4DC1B1BC81}" name="Column245"/>
    <tableColumn id="272" xr3:uid="{CFDA9E9F-B7D4-4A0B-83F8-5C85F73B40E4}" name="Column246"/>
    <tableColumn id="273" xr3:uid="{EBA41259-2A4C-4C06-981E-30B06FFDD3C6}" name="Column247"/>
    <tableColumn id="274" xr3:uid="{99105C4A-6A95-49C1-9D8E-DD2D3CD8C2B9}" name="Column248"/>
    <tableColumn id="275" xr3:uid="{DBE31648-202F-4839-A406-2CFEF9DA079F}" name="Column249"/>
    <tableColumn id="276" xr3:uid="{91342287-6CD9-41A3-9028-15434EB88F19}" name="Column250"/>
    <tableColumn id="277" xr3:uid="{E3D2755D-1079-4983-9793-3F23C6954FDA}" name="Column251"/>
    <tableColumn id="278" xr3:uid="{B360EFB0-82F6-457E-A20C-91FD0BCB4B82}" name="Column252"/>
    <tableColumn id="279" xr3:uid="{B3CBCA20-3415-447C-B90E-A3617C69989A}" name="Column253"/>
    <tableColumn id="280" xr3:uid="{6660C342-94F8-4447-9056-D84103E0BB9B}" name="Column254"/>
    <tableColumn id="281" xr3:uid="{EF932166-DCF9-4BBC-8E57-A3ABF96B0684}" name="Column255"/>
    <tableColumn id="282" xr3:uid="{6F0A6347-F100-4BC4-83CB-1EBBD05094DF}" name="Column256"/>
    <tableColumn id="283" xr3:uid="{008F3EC1-4ABC-4336-B696-078160545BA6}" name="Column257"/>
    <tableColumn id="284" xr3:uid="{9BD2AE76-79DB-4C39-9C0A-307925D5165D}" name="Column258"/>
    <tableColumn id="285" xr3:uid="{8BF3682F-558B-452C-BB36-3AB73B3311E0}" name="Column259"/>
    <tableColumn id="286" xr3:uid="{4AF7554B-A315-434B-BE58-7D3C84CE4288}" name="Column260"/>
    <tableColumn id="287" xr3:uid="{04F8A273-785A-48A0-896D-F8A1B3175DE8}" name="Column261"/>
    <tableColumn id="288" xr3:uid="{FB16C8E1-39DA-4E54-9BE2-91CAB2365CA0}" name="Column262"/>
    <tableColumn id="289" xr3:uid="{29B499C3-9626-45FA-BB94-68D3A75F6739}" name="Column263"/>
    <tableColumn id="290" xr3:uid="{B504C6C1-B7F2-441D-9966-F408425863F3}" name="Column264"/>
    <tableColumn id="291" xr3:uid="{3B4AD853-DE64-441F-8C1C-AB65C1D4A322}" name="Column265"/>
    <tableColumn id="292" xr3:uid="{DD921D38-5532-40D6-A373-EBA7B187FD85}" name="Column266"/>
    <tableColumn id="293" xr3:uid="{8A5AEDB4-E88C-4903-96E6-424029A4214B}" name="Column267"/>
    <tableColumn id="294" xr3:uid="{977916D5-0858-41FC-B9C9-6263D2FE3050}" name="Column268"/>
    <tableColumn id="295" xr3:uid="{E97B74C2-35EB-40BD-845A-128FF6103890}" name="Column269"/>
    <tableColumn id="296" xr3:uid="{B10FBD7D-CFDD-44DF-B95F-61D5AFA1A24F}" name="Column270"/>
    <tableColumn id="297" xr3:uid="{CA5C1777-1BD2-4FFA-B641-BC51F01C5E6B}" name="Column271"/>
    <tableColumn id="298" xr3:uid="{7E307469-B46A-4A8E-AE30-3B34264CD100}" name="Column272"/>
    <tableColumn id="299" xr3:uid="{3C4DEC47-AAB5-4CB3-BFA2-6C9C1D87F99E}" name="Column273"/>
    <tableColumn id="300" xr3:uid="{43A04D1D-8B3D-4F29-B83D-C4859D217322}" name="Column274"/>
    <tableColumn id="301" xr3:uid="{83A18EDF-4436-42DC-ABC9-228D86D48B0A}" name="Column275"/>
    <tableColumn id="302" xr3:uid="{178F2662-7ED0-4917-A9D6-9A5E09B77421}" name="Column276"/>
    <tableColumn id="303" xr3:uid="{695A472C-E7BD-4303-94B5-F8B744E383AA}" name="Column277"/>
    <tableColumn id="304" xr3:uid="{561D87FA-7828-4E15-9EBF-12CE93C4839E}" name="Column278"/>
    <tableColumn id="305" xr3:uid="{CD04EE85-46F8-4DCE-AF6A-A8F7F624DDE3}" name="Column279"/>
    <tableColumn id="306" xr3:uid="{6462900D-EFC8-42BB-BF01-7CB7ABA0F39C}" name="Column280"/>
    <tableColumn id="307" xr3:uid="{D5CC2E10-6153-4520-A7E8-FE1B64B5128A}" name="Column281"/>
    <tableColumn id="308" xr3:uid="{0B69BF16-44DB-41F3-8FE5-AD7941D63E13}" name="Column282"/>
    <tableColumn id="309" xr3:uid="{33EFC868-E82C-4E6F-98EC-84A7193F8829}" name="Column283"/>
    <tableColumn id="310" xr3:uid="{EF84F5B2-A437-42B5-BF64-902BFE5C8C45}" name="Column284"/>
    <tableColumn id="311" xr3:uid="{5D87146F-8039-4613-A0AF-ACD2B4525331}" name="Column285"/>
    <tableColumn id="312" xr3:uid="{715AC27B-1609-4C60-9DA8-30E75930917B}" name="Column286"/>
    <tableColumn id="313" xr3:uid="{FFDA3EC1-C0D6-4EF4-BA6A-A19AE39644B3}" name="Column287"/>
    <tableColumn id="314" xr3:uid="{3C6EADA4-A703-4B93-AF5C-26293A1C9382}" name="Column288"/>
    <tableColumn id="315" xr3:uid="{118A8673-7E17-4B7B-9334-EA7A75561886}" name="Column289"/>
    <tableColumn id="316" xr3:uid="{478C3B81-E9C8-40ED-ACC5-5AE09A2910B5}" name="Column290"/>
    <tableColumn id="317" xr3:uid="{18F94D24-E69A-40D7-81FB-A997B9D300EF}" name="Column291"/>
    <tableColumn id="318" xr3:uid="{B685B11E-F84C-4EBC-889D-3D429D162DC6}" name="Column292"/>
    <tableColumn id="319" xr3:uid="{B3E70792-31BC-4CE5-BB52-2940738A25D3}" name="Column293"/>
    <tableColumn id="320" xr3:uid="{B71FDDD1-8576-476A-AD72-890D8572AA6B}" name="Column294"/>
    <tableColumn id="321" xr3:uid="{C37FF2A7-88FF-4CEE-89FA-79861BFCFCA2}" name="Column295"/>
    <tableColumn id="322" xr3:uid="{712F0E91-73C0-4F27-8DD2-42B0A2E547EE}" name="Column296"/>
    <tableColumn id="323" xr3:uid="{F872B8A7-EB55-45AF-82C6-50D2AFBC5E50}" name="Column297"/>
    <tableColumn id="324" xr3:uid="{26A50D4E-7D75-4B83-8411-DFB01976E7F0}" name="Column298"/>
    <tableColumn id="325" xr3:uid="{3B836BD8-0F34-4C98-8D92-BB7043A862F8}" name="Column299"/>
    <tableColumn id="326" xr3:uid="{3B9BC490-B618-426F-BA07-37F3FCDEE21C}" name="Column300"/>
    <tableColumn id="327" xr3:uid="{4F93CC6E-19A6-41FC-9362-245F76118B7F}" name="Column301"/>
    <tableColumn id="328" xr3:uid="{0D58D1BB-5E10-44C7-BA8B-A226ACBD0161}" name="Column302"/>
    <tableColumn id="329" xr3:uid="{8F002CBE-C314-4F63-A364-E2B5EE14D11B}" name="Column303"/>
    <tableColumn id="330" xr3:uid="{5BDD81B2-B20B-4B56-BAAF-AE2E10421B98}" name="Column304"/>
    <tableColumn id="331" xr3:uid="{D7D0B446-5DC3-4287-9A1E-2A91F8F90D4A}" name="Column305"/>
    <tableColumn id="332" xr3:uid="{E1296F3F-53A7-4AA5-8BC1-6E5109531E7D}" name="Column306"/>
    <tableColumn id="333" xr3:uid="{52C8AF14-3957-42EC-9163-C483A07E4429}" name="Column307"/>
    <tableColumn id="334" xr3:uid="{D7F78A22-5F4E-4DCA-83F8-4016B3F38C72}" name="Column308"/>
    <tableColumn id="335" xr3:uid="{07BB34D9-66FA-4B58-AAB6-1C7DE4F6750D}" name="Column309"/>
    <tableColumn id="336" xr3:uid="{7C8FBB5E-0758-42C5-9975-76526C250A38}" name="Column310"/>
    <tableColumn id="337" xr3:uid="{11AE512B-9377-4DCD-8ED1-18C4D6B4A2DF}" name="Column311"/>
    <tableColumn id="338" xr3:uid="{2506EEAD-C4AA-4CFE-8370-4EE9507E3809}" name="Column312"/>
    <tableColumn id="339" xr3:uid="{D0D6AEE1-99B3-4E8A-8B54-EE17577A5464}" name="Column313"/>
    <tableColumn id="340" xr3:uid="{1A037092-F366-4A4E-8234-EC962FDD0924}" name="Column314"/>
    <tableColumn id="341" xr3:uid="{B745E39D-3324-4D26-9048-037E0715B3E5}" name="Column315"/>
    <tableColumn id="342" xr3:uid="{1FC6D213-4C6A-439A-8A6A-4549901C5686}" name="Column316"/>
    <tableColumn id="343" xr3:uid="{DD4DD533-B972-4A9F-BF74-605DE436827D}" name="Column317"/>
    <tableColumn id="344" xr3:uid="{1295B0B5-3D62-4FBA-AD5F-5FD0CF3A3D7E}" name="Column318"/>
    <tableColumn id="345" xr3:uid="{20820328-6FC1-40C2-AC31-DC43377E07F3}" name="Column319"/>
    <tableColumn id="346" xr3:uid="{E43B1CD9-ACB2-4AC0-AC6B-0B8CE39DBC5B}" name="Column320"/>
    <tableColumn id="347" xr3:uid="{581C6915-7338-4161-AAA5-27D348EFB5AC}" name="Column321"/>
    <tableColumn id="348" xr3:uid="{319D16B2-B3BE-4E5E-A670-94F987175580}" name="Column322"/>
    <tableColumn id="349" xr3:uid="{58F3DE9E-ED48-4352-8509-2FA1471DD7C0}" name="Column323"/>
    <tableColumn id="350" xr3:uid="{3CCCCD5E-CBF1-40C5-9A32-263AC6C82067}" name="Column324"/>
    <tableColumn id="351" xr3:uid="{7E3E627F-7FB6-4E61-B7F4-DEC0B999E029}" name="Column325"/>
    <tableColumn id="352" xr3:uid="{AEE8D610-9484-4B79-A419-EB7DE61BAABD}" name="Column326"/>
    <tableColumn id="353" xr3:uid="{44190A8F-FBB0-4326-A6DE-3B5968476966}" name="Column327"/>
    <tableColumn id="354" xr3:uid="{DB74F476-E2A8-4956-83C5-FCDFAE56F5CF}" name="Column328"/>
    <tableColumn id="355" xr3:uid="{974433FB-3D1D-4C06-9020-3AB92917FCB6}" name="Column329"/>
    <tableColumn id="356" xr3:uid="{51CC2E29-1BC0-4BB6-8E33-E88D59C8008E}" name="Column330"/>
    <tableColumn id="357" xr3:uid="{3A495F86-A7B2-4F88-B214-7457D0123419}" name="Column331"/>
    <tableColumn id="358" xr3:uid="{43180B63-E701-4FE7-81DB-CBFF09181299}" name="Column332"/>
    <tableColumn id="359" xr3:uid="{24ED8C5E-634A-4394-88FE-947E55403451}" name="Column333"/>
    <tableColumn id="360" xr3:uid="{E58D6FA9-7B11-4F5F-AE9F-772A4D43B767}" name="Column334"/>
    <tableColumn id="361" xr3:uid="{F9D12322-AE35-466D-AFA1-5B6B8A3ECA2E}" name="Column335"/>
    <tableColumn id="362" xr3:uid="{A98DD1AB-07FD-4FB7-AEF7-38C3DF3095D7}" name="Column336"/>
    <tableColumn id="363" xr3:uid="{5FB046B2-AAAC-4455-B7E8-01DFCDE39DE2}" name="Column337"/>
    <tableColumn id="364" xr3:uid="{C700FF80-ED09-4B95-9E51-3BFC69D8EBDB}" name="Column338"/>
    <tableColumn id="365" xr3:uid="{A930915D-8B9A-46B2-AC11-41DD8C2C3B05}" name="Column339"/>
    <tableColumn id="366" xr3:uid="{FC9811D7-4A51-4712-9BB2-FB194D8670C1}" name="Column340"/>
    <tableColumn id="367" xr3:uid="{5C06F189-43DB-4391-A98D-EF40B8F1BC9C}" name="Column341"/>
    <tableColumn id="368" xr3:uid="{7672BA3E-2888-4243-87FE-3AAAEC16E4E4}" name="Column342"/>
    <tableColumn id="369" xr3:uid="{DFC34FBC-D35F-4EF3-8153-D2ED251E6E37}" name="Column343"/>
    <tableColumn id="370" xr3:uid="{7ABB2EE3-AFC3-43AD-9C1B-7C390D348E0E}" name="Column344"/>
    <tableColumn id="371" xr3:uid="{1EC6003A-B360-40AF-8AB0-7A53F4DB52AA}" name="Column345"/>
    <tableColumn id="372" xr3:uid="{406594CB-7280-44DC-BCE6-EB2FEEC8E405}" name="Column346"/>
    <tableColumn id="373" xr3:uid="{7889806A-B983-425C-B965-F41F8270FD9C}" name="Column347"/>
    <tableColumn id="374" xr3:uid="{99CF16B6-F447-4B9A-A7B9-BAFA372D7CAD}" name="Column348"/>
    <tableColumn id="375" xr3:uid="{12C5C01B-F789-4257-A93D-7A56741278F6}" name="Column349"/>
    <tableColumn id="376" xr3:uid="{DCCF3B39-EB00-48C4-A576-BA35FF3E5C53}" name="Column350"/>
    <tableColumn id="377" xr3:uid="{57389181-5100-4E41-B6F9-8AFD5A859F34}" name="Column351"/>
    <tableColumn id="378" xr3:uid="{C3413726-25B2-4B57-A35C-5147C9779500}" name="Column352"/>
    <tableColumn id="379" xr3:uid="{D28AC6F5-8258-453B-9239-C18E4950AF85}" name="Column353"/>
    <tableColumn id="380" xr3:uid="{EC0739CC-1BFC-43D4-A9AB-A6B07A0D615A}" name="Column354"/>
    <tableColumn id="381" xr3:uid="{9BA4F75E-1839-402B-96AD-DCDC4CA3795A}" name="Column355"/>
    <tableColumn id="382" xr3:uid="{4BBC5C5B-8751-4499-9BC4-1E2E914C7061}" name="Column356"/>
    <tableColumn id="383" xr3:uid="{E1DA19F7-5447-43DD-B0E9-3ACC034A316E}" name="Column357"/>
    <tableColumn id="384" xr3:uid="{1A995AC3-62EE-440B-925E-168EC897485F}" name="Column358"/>
    <tableColumn id="385" xr3:uid="{49AF2227-C608-4E87-A5AF-7FF15420DC15}" name="Column359"/>
    <tableColumn id="386" xr3:uid="{2428873C-5B59-49C1-9E74-FE6814EFC09C}" name="Column360"/>
    <tableColumn id="387" xr3:uid="{4487A9D4-848A-4AF6-B60E-F5A0FA0EC62A}" name="Column361"/>
    <tableColumn id="388" xr3:uid="{E342B0A4-D10E-4472-A19C-053F56512815}" name="Column362"/>
    <tableColumn id="389" xr3:uid="{6B5F885F-BDA3-4463-AA97-A6EE5034C48A}" name="Column363"/>
    <tableColumn id="390" xr3:uid="{A3616EC5-498B-42B9-8C48-3E6B23453D5E}" name="Column364"/>
    <tableColumn id="391" xr3:uid="{82A83EB0-F203-4614-B52A-7E4445E9BB00}" name="Column365"/>
    <tableColumn id="392" xr3:uid="{D1178BA9-801B-49DD-99B5-FE05C0AB8941}" name="Column366"/>
    <tableColumn id="393" xr3:uid="{31A4ED4E-E6AF-4328-8DB8-EF043E2FC9A5}" name="Column367"/>
    <tableColumn id="394" xr3:uid="{9B0D33E3-51A8-4D86-92BC-A524D22C894C}" name="Column368"/>
    <tableColumn id="395" xr3:uid="{65A49E27-0264-4298-8D9A-6B588D9589C6}" name="Column369"/>
    <tableColumn id="396" xr3:uid="{4AEE0332-B40C-4721-A266-34C62AB66960}" name="Column370"/>
    <tableColumn id="397" xr3:uid="{020535D8-C2DA-463A-A8E0-BB63159A264B}" name="Column371"/>
    <tableColumn id="398" xr3:uid="{EA2CAB9E-62B3-450B-8625-66BD8D13B8A4}" name="Column372"/>
    <tableColumn id="399" xr3:uid="{0788EA6D-0C8F-412A-ADBA-E5D1C5157BAF}" name="Column373"/>
    <tableColumn id="400" xr3:uid="{725CB883-4E62-4190-B34B-789457622573}" name="Column374"/>
    <tableColumn id="401" xr3:uid="{B3CB55BB-3E6F-4C6D-841A-41CA964A3B79}" name="Column375"/>
    <tableColumn id="402" xr3:uid="{A91A6850-4970-4637-BC82-AD72CABB8C3C}" name="Column376"/>
    <tableColumn id="403" xr3:uid="{079D81F9-41FA-459C-9E4F-608EECA82D6F}" name="Column377"/>
    <tableColumn id="404" xr3:uid="{7DA17326-9498-435A-ADA3-13571FABB5C7}" name="Column378"/>
    <tableColumn id="405" xr3:uid="{C6A4C28C-8833-49AE-A78E-30C69F5516BB}" name="Column379"/>
    <tableColumn id="406" xr3:uid="{6A164E58-0C13-4DE2-87B0-22E3A8920882}" name="Column380"/>
    <tableColumn id="407" xr3:uid="{F94750A9-F224-4F64-B958-260580107BDA}" name="Column381"/>
    <tableColumn id="408" xr3:uid="{9202185A-3E16-4106-BB85-6665DCB3DDFD}" name="Column382"/>
    <tableColumn id="409" xr3:uid="{BC37A71F-FB82-4EA6-AEED-3EEC524CA8C8}" name="Column383"/>
    <tableColumn id="410" xr3:uid="{40D84558-05FD-4A98-ACB8-5BFF52AE6A61}" name="Column384"/>
    <tableColumn id="411" xr3:uid="{41C95E92-955E-4568-80CA-98FEB8CDF839}" name="Column385"/>
    <tableColumn id="412" xr3:uid="{560A876C-0406-42AB-B8D7-653EEFB99FDD}" name="Column386"/>
    <tableColumn id="413" xr3:uid="{431B4BF7-FFA2-4DBC-A60A-DF4CD0868740}" name="Column387"/>
    <tableColumn id="414" xr3:uid="{0D25BAFA-00BE-4FED-A0F6-348A3C7BB37F}" name="Column388"/>
    <tableColumn id="415" xr3:uid="{A1A55BCC-0A9E-48EE-89EB-1CA79008EABB}" name="Column389"/>
    <tableColumn id="416" xr3:uid="{22BA4DB3-9A9F-4C58-83B2-DCA97E6FBD77}" name="Column390"/>
    <tableColumn id="417" xr3:uid="{84AD34B7-DF35-4743-BD7E-5E334B0C9432}" name="Column391"/>
    <tableColumn id="418" xr3:uid="{850C9E58-B155-4C55-84F2-AFA81885D92A}" name="Column392"/>
    <tableColumn id="419" xr3:uid="{212A45FC-FCF1-4E11-B6AE-0B7F2213E092}" name="Column393"/>
    <tableColumn id="420" xr3:uid="{3839B1E3-131F-4881-950C-11153BC6CC1B}" name="Column394"/>
    <tableColumn id="421" xr3:uid="{79218ACE-91A7-442B-82DA-F23AF0F3952E}" name="Column395"/>
    <tableColumn id="422" xr3:uid="{E8285061-FB8F-49E9-8658-5FCA02C73466}" name="Column396"/>
    <tableColumn id="423" xr3:uid="{9AA127B8-8E96-4677-AB50-A8A34623EC80}" name="Column397"/>
    <tableColumn id="424" xr3:uid="{A80A24FF-A5B2-4BDC-81DD-FF692F996C24}" name="Column398"/>
    <tableColumn id="425" xr3:uid="{1DD4BD4A-F2D4-49DA-9B85-779EB99D5AC4}" name="Column399"/>
    <tableColumn id="426" xr3:uid="{F8211B60-8818-4177-AE9E-9636F5C35011}" name="Column400"/>
    <tableColumn id="427" xr3:uid="{5138B4C9-98E4-47F4-BAB3-8235CD0EF547}" name="Column401"/>
    <tableColumn id="428" xr3:uid="{A080482F-CEB5-4AA8-9643-ED4F7DD38A5F}" name="Column402"/>
    <tableColumn id="429" xr3:uid="{DED78B39-C61A-4AF8-B6AC-DCE0B833D934}" name="Column403"/>
    <tableColumn id="430" xr3:uid="{1A6C9A41-A4FD-47D0-BF7D-CFBCD75F6C4B}" name="Column404"/>
    <tableColumn id="431" xr3:uid="{95A4014D-2FAE-4E3A-81C7-746B0245085E}" name="Column405"/>
    <tableColumn id="432" xr3:uid="{98BF71BE-F3F0-4629-A530-1F9086764681}" name="Column406"/>
    <tableColumn id="433" xr3:uid="{1B160D15-86EB-4044-B18C-378627214F9C}" name="Column407"/>
    <tableColumn id="434" xr3:uid="{B11803A5-458B-4F43-AA6F-AE796E7B4D0B}" name="Column408"/>
    <tableColumn id="435" xr3:uid="{AEC8A762-A05C-4CF1-9ABC-44680B697AA7}" name="Column409"/>
    <tableColumn id="436" xr3:uid="{6E11D8D8-7009-46D5-8EE4-DD1B17795CB1}" name="Column410"/>
    <tableColumn id="437" xr3:uid="{D4CC1E9A-0FEE-4700-A586-505458930492}" name="Column411"/>
    <tableColumn id="438" xr3:uid="{37884FFA-A96F-42CD-8EA1-848B6AD2C724}" name="Column412"/>
    <tableColumn id="439" xr3:uid="{3D38BFBC-15A6-4A6C-A99D-34D7CDD30FEF}" name="Column413"/>
    <tableColumn id="440" xr3:uid="{52406B59-23C3-4B14-BE3E-3758912C8F1F}" name="Column414"/>
    <tableColumn id="441" xr3:uid="{670D16A8-F80C-41C9-879F-11FF9E1C3EB2}" name="Column415"/>
    <tableColumn id="442" xr3:uid="{4055A6C6-9B41-475E-9EDD-C3802687DA49}" name="Column416"/>
    <tableColumn id="443" xr3:uid="{3068615B-5656-4CC3-84D2-A0E9B7655C2C}" name="Column417"/>
    <tableColumn id="444" xr3:uid="{C6D14853-C00A-4393-8252-36D0B2B85AB6}" name="Column418"/>
    <tableColumn id="445" xr3:uid="{1D3B0A13-4533-4603-A1EA-612ED24FAB63}" name="Column419"/>
    <tableColumn id="446" xr3:uid="{88630A1D-E98B-440B-9D3F-BFFFE7CE7DEA}" name="Column420"/>
    <tableColumn id="447" xr3:uid="{7A75761B-4FB9-45EB-BA34-D9CF527F18AE}" name="Column421"/>
    <tableColumn id="448" xr3:uid="{C0486805-A6C8-45C1-AC6A-8E7DFE47C157}" name="Column422"/>
    <tableColumn id="449" xr3:uid="{9B0E79DA-0490-4A84-B3B8-EACC0D936FAC}" name="Column423"/>
    <tableColumn id="450" xr3:uid="{94C73A14-CF5D-497F-A332-3FD9AE64EB94}" name="Column424"/>
    <tableColumn id="451" xr3:uid="{FC0E1B55-0AD2-4F3E-B906-B631D74955DC}" name="Column425"/>
    <tableColumn id="452" xr3:uid="{E630186E-A9A8-416E-8C04-B6A32DBD6BEA}" name="Column426"/>
    <tableColumn id="453" xr3:uid="{17F348E3-076D-44EB-97F0-9AF0692C386C}" name="Column427"/>
    <tableColumn id="454" xr3:uid="{BF3CF4A5-5D4A-4372-951D-94ED57547228}" name="Column428"/>
    <tableColumn id="455" xr3:uid="{BD3FC348-C4F0-4A66-9B43-E86E4317B5A6}" name="Column429"/>
    <tableColumn id="456" xr3:uid="{C7607118-EAEB-4D77-AF55-014D9DCA1118}" name="Column430"/>
    <tableColumn id="457" xr3:uid="{FC470EC5-E845-4D5A-A104-C53A3F0342FA}" name="Column431"/>
    <tableColumn id="458" xr3:uid="{2B9F7750-5279-4986-8159-5ED7C13EA403}" name="Column432"/>
    <tableColumn id="459" xr3:uid="{7C6FFEBE-EDD1-417F-BF50-B34AA234C8D2}" name="Column433"/>
    <tableColumn id="460" xr3:uid="{52ABC0A3-B16A-4AB0-B2DC-26971C1CD25F}" name="Column434"/>
    <tableColumn id="461" xr3:uid="{9AF81721-DE8A-4449-AA58-C34CFF3FCF59}" name="Column435"/>
    <tableColumn id="462" xr3:uid="{2B6E38F4-1E98-418B-B3F1-A0FEE1BA2630}" name="Column436"/>
    <tableColumn id="463" xr3:uid="{1046EEFA-C387-43E5-8A30-11F078532904}" name="Column437"/>
    <tableColumn id="464" xr3:uid="{FD654D92-D080-4C2B-8DA9-C8E4013D2D6C}" name="Column438"/>
    <tableColumn id="465" xr3:uid="{CD10F970-CCD5-4F0B-A88A-54DB003A246D}" name="Column439"/>
    <tableColumn id="466" xr3:uid="{AA93ACA3-F7DE-4EB2-9CD7-C557B5F2A6E8}" name="Column440"/>
    <tableColumn id="467" xr3:uid="{57C4B7B5-F448-47E4-BB00-0E5B7B2FBD8C}" name="Column441"/>
    <tableColumn id="468" xr3:uid="{8CA93B2B-CAFF-4230-96F5-50678752E1AB}" name="Column442"/>
    <tableColumn id="469" xr3:uid="{1E3C99CC-F7D7-4676-893F-A54F37A9EF52}" name="Column443"/>
    <tableColumn id="470" xr3:uid="{8D824985-425B-4F59-82DB-923ECFE440B3}" name="Column444"/>
    <tableColumn id="471" xr3:uid="{FC2E8D43-D426-4922-BEAF-9D9E5AFB8835}" name="Column445"/>
    <tableColumn id="472" xr3:uid="{516B3701-8FDC-4196-B522-B8459738F060}" name="Column446"/>
    <tableColumn id="473" xr3:uid="{82E6BE75-742C-4550-9C71-EA5709DC3599}" name="Column447"/>
    <tableColumn id="474" xr3:uid="{73A15390-ED3D-49DB-B26B-57351528565F}" name="Column448"/>
    <tableColumn id="475" xr3:uid="{C701BF3B-E979-4E48-BF68-F9312342C853}" name="Column449"/>
    <tableColumn id="476" xr3:uid="{274913F0-ACC8-4934-BD54-0D777CEB73DA}" name="Column450"/>
    <tableColumn id="477" xr3:uid="{409E4F73-D31C-4C4E-9036-14A02B355DBB}" name="Column451"/>
    <tableColumn id="478" xr3:uid="{DA81C4AB-60E9-4B90-B23E-6AAD1B206B5D}" name="Column452"/>
    <tableColumn id="479" xr3:uid="{1F1D1133-AC90-4BAC-9234-B096EFE48DFB}" name="Column453"/>
    <tableColumn id="480" xr3:uid="{96FF1BB3-04E8-46A2-8DEE-037F44E4EB2E}" name="Column454"/>
    <tableColumn id="481" xr3:uid="{77258A6E-69B7-4B4A-808B-5D2F7A1B2D82}" name="Column455"/>
    <tableColumn id="482" xr3:uid="{8CF74624-A479-4A11-A2F9-130811A3A42C}" name="Column456"/>
    <tableColumn id="483" xr3:uid="{18EC6009-ED72-483A-9840-CB1FAC06EC9E}" name="Column457"/>
    <tableColumn id="484" xr3:uid="{32AE31EA-E7CF-44E1-81BC-D7C3554E6BDE}" name="Column458"/>
    <tableColumn id="485" xr3:uid="{07F8EC71-727C-44E0-93C7-AE2F8EC6EA92}" name="Column459"/>
    <tableColumn id="486" xr3:uid="{596405B9-7140-4CC8-9795-F4D8BA5BD0D3}" name="Column460"/>
    <tableColumn id="487" xr3:uid="{C3591D1E-14B2-47D2-BD06-564CBB6FF250}" name="Column461"/>
    <tableColumn id="488" xr3:uid="{0425BBB5-FC0D-4651-8835-C0E35E19A361}" name="Column462"/>
    <tableColumn id="489" xr3:uid="{1F08C6E9-2795-4E5E-A868-2FC7B983B9B1}" name="Column463"/>
    <tableColumn id="490" xr3:uid="{82D9E80A-8272-4276-B96D-9FE4C4AB9F5C}" name="Column464"/>
    <tableColumn id="491" xr3:uid="{EC95D265-B4FF-4F30-93A5-613E04EA9862}" name="Column465"/>
    <tableColumn id="492" xr3:uid="{E5FFAD1C-AA86-4CE9-AC20-2F2111542E9A}" name="Column466"/>
    <tableColumn id="493" xr3:uid="{5E4DF3CD-DBC5-46CD-A79B-21F3B8A89CFE}" name="Column467"/>
    <tableColumn id="494" xr3:uid="{A3F11128-6AD2-43E9-8ADF-6A03E7A8636E}" name="Column468"/>
    <tableColumn id="495" xr3:uid="{9CDD9FF5-741E-4637-81D9-A81622932E9B}" name="Column469"/>
    <tableColumn id="496" xr3:uid="{A1AD5BD0-477D-4977-8C9B-BEE8343F934A}" name="Column470"/>
    <tableColumn id="497" xr3:uid="{37A3F50C-C06D-43AF-8A08-60AEBC3CEBE9}" name="Column471"/>
    <tableColumn id="498" xr3:uid="{3B8C35E4-FEE2-4973-93C0-76F0505DC9B3}" name="Column472"/>
    <tableColumn id="499" xr3:uid="{90C629F6-FA11-448A-BFF6-6DC8E0852853}" name="Column473"/>
    <tableColumn id="500" xr3:uid="{E1F65D41-7A43-4BAA-97D6-8BD87B2C3BE9}" name="Column474"/>
    <tableColumn id="501" xr3:uid="{46A5A3B9-80D6-435A-988F-DE5D567A2EF1}" name="Column475"/>
    <tableColumn id="502" xr3:uid="{770FB775-BEEE-4D5C-9E0E-B29E1C968E75}" name="Column476"/>
    <tableColumn id="503" xr3:uid="{F1942790-1D70-40CA-948B-ABB7664A80DA}" name="Column477"/>
    <tableColumn id="504" xr3:uid="{FFE812B7-B1DE-4F65-9522-9CC0DA1D429B}" name="Column478"/>
    <tableColumn id="505" xr3:uid="{ED7FC923-A228-4002-AC69-DEFBFFA38AE3}" name="Column479"/>
    <tableColumn id="506" xr3:uid="{B5546482-6104-415C-9445-7E6F9E82321C}" name="Column480"/>
    <tableColumn id="507" xr3:uid="{ECBE93F6-7452-4D22-BE2F-96D8FC8A3253}" name="Column481"/>
    <tableColumn id="508" xr3:uid="{EE7EE275-FCDB-47E8-A9CA-06697952A72E}" name="Column482"/>
    <tableColumn id="509" xr3:uid="{0942031E-7E20-427C-A26F-18489B9386FD}" name="Column483"/>
    <tableColumn id="510" xr3:uid="{7D5442C3-9E23-478C-86A3-3968D249F55C}" name="Column484"/>
    <tableColumn id="511" xr3:uid="{FB15D015-C9CF-4890-A7B5-3455B1F44134}" name="Column485"/>
    <tableColumn id="512" xr3:uid="{6DA10D30-26DA-49C0-8F5D-49D6DAF17257}" name="Column486"/>
    <tableColumn id="513" xr3:uid="{5EAE5CE2-964C-48F2-B832-3C34A803D7C2}" name="Column487"/>
    <tableColumn id="514" xr3:uid="{FA0F4FB8-2B4B-467E-904F-BBEDF0E0CAFF}" name="Column488"/>
    <tableColumn id="515" xr3:uid="{A6936B06-54EA-44F6-9665-CC1D8FC5C534}" name="Column489"/>
    <tableColumn id="516" xr3:uid="{151B8C7C-9026-457D-ACDF-5A2FC4393E4A}" name="Column490"/>
    <tableColumn id="517" xr3:uid="{C0EAE346-7248-424E-A736-AD547EC9DB2F}" name="Column491"/>
    <tableColumn id="518" xr3:uid="{D995A427-778F-42F1-B2DF-51A08F8E3A1F}" name="Column492"/>
    <tableColumn id="519" xr3:uid="{E26968ED-969C-46D5-8041-2374F3058F7E}" name="Column493"/>
    <tableColumn id="520" xr3:uid="{C2EFBE3D-1625-4E33-8B7D-D4B2D69D2589}" name="Column494"/>
    <tableColumn id="521" xr3:uid="{4972F123-29B9-479B-B41E-45C03FF1D67A}" name="Column495"/>
    <tableColumn id="522" xr3:uid="{AFEB09EB-B49E-46FE-AD9A-BC0C5D33EF17}" name="Column496"/>
    <tableColumn id="523" xr3:uid="{AC155045-BCD9-4E45-AE82-3F85B3EAE5CD}" name="Column497"/>
    <tableColumn id="524" xr3:uid="{5FAA6237-A934-4597-A1CE-9F5D5369E52D}" name="Column498"/>
    <tableColumn id="525" xr3:uid="{759EA279-36D3-4FF6-B48F-063A72B6B408}" name="Column499"/>
    <tableColumn id="526" xr3:uid="{BFD091E9-9C86-4AB9-AA50-5FC51BEB3BBF}" name="Column500"/>
    <tableColumn id="527" xr3:uid="{1AF978D0-D529-4F1D-9C91-04F54D93ABDB}" name="Column501"/>
    <tableColumn id="528" xr3:uid="{3F4A64C9-FA94-4846-A283-3F7359FAF70A}" name="Column502"/>
    <tableColumn id="529" xr3:uid="{2CFCFFD6-CF1D-4745-8341-C987DA06B744}" name="Column503"/>
    <tableColumn id="530" xr3:uid="{D5F1D57D-9769-4AEA-90AA-D2277EE6F493}" name="Column504"/>
    <tableColumn id="531" xr3:uid="{F94281AA-9A90-45DA-BCC6-5B52B377B1EB}" name="Column505"/>
    <tableColumn id="532" xr3:uid="{DCA6DE7A-1AD5-45AD-A8A0-269E5C16F6BE}" name="Column506"/>
    <tableColumn id="533" xr3:uid="{FDAC20B2-8200-41D9-B814-DD3CE2B4381E}" name="Column507"/>
    <tableColumn id="534" xr3:uid="{D56210D0-3761-4B52-B7A7-04E5B82D5E0B}" name="Column508"/>
    <tableColumn id="535" xr3:uid="{019E3326-E65D-48BD-8892-3010F75DE8F0}" name="Column509"/>
    <tableColumn id="536" xr3:uid="{F2F7E637-CDA4-40BD-AB1C-E60077506703}" name="Column510"/>
    <tableColumn id="537" xr3:uid="{908F1073-7355-411A-93CD-18E3ED200638}" name="Column511"/>
    <tableColumn id="538" xr3:uid="{7970178B-5340-491B-9CE5-67AE5A8AFA10}" name="Column512"/>
    <tableColumn id="539" xr3:uid="{FE3DC111-AF10-4282-8CF9-96FBA1F0961F}" name="Column513"/>
    <tableColumn id="540" xr3:uid="{6F462845-7182-4974-8028-683129416D35}" name="Column514"/>
    <tableColumn id="541" xr3:uid="{1F5576D4-B073-43EA-8067-A014927D8BEE}" name="Column515"/>
    <tableColumn id="542" xr3:uid="{FCDA33B7-829D-44A7-8E95-3BD76960D10E}" name="Column516"/>
    <tableColumn id="543" xr3:uid="{924719C3-F04F-4C6E-A170-3B9706503A57}" name="Column517"/>
    <tableColumn id="544" xr3:uid="{BA2CF794-5F38-456A-910A-8C4A806C9CD8}" name="Column518"/>
    <tableColumn id="545" xr3:uid="{63AA23FF-8FA6-4BF7-A06E-B8A7264B16AC}" name="Column519"/>
    <tableColumn id="546" xr3:uid="{460745CB-4800-483F-873E-F679CA35D517}" name="Column520"/>
    <tableColumn id="547" xr3:uid="{93755B56-E7CE-48D6-9A1A-D842945D615D}" name="Column521"/>
    <tableColumn id="548" xr3:uid="{512F1F76-0DAD-473C-A777-2E759A9CED95}" name="Column522"/>
    <tableColumn id="549" xr3:uid="{785C79A3-99FE-4420-BA34-8E7392BD6D70}" name="Column523"/>
    <tableColumn id="550" xr3:uid="{4D1C1F51-D2C8-4665-93C9-37B732A12A8D}" name="Column524"/>
    <tableColumn id="551" xr3:uid="{8126C483-2935-429E-8062-7FC51A64387C}" name="Column525"/>
    <tableColumn id="552" xr3:uid="{765F7BA8-1AE2-4ED3-B866-BEC1AC196C3F}" name="Column526"/>
    <tableColumn id="553" xr3:uid="{C455EBEF-3D3D-406E-80A9-C3751F794AEA}" name="Column527"/>
    <tableColumn id="554" xr3:uid="{FD1E49F3-375B-47ED-90C0-391AEA1BCFB1}" name="Column528"/>
    <tableColumn id="555" xr3:uid="{C3FE30F1-F5EC-4282-829E-AF6A1D5A8A59}" name="Column529"/>
    <tableColumn id="556" xr3:uid="{D8FF5EF2-D387-41B6-9510-A269871B99D7}" name="Column530"/>
    <tableColumn id="557" xr3:uid="{014E1FF1-0839-4B60-80AF-1C1E8D3C5013}" name="Column531"/>
    <tableColumn id="558" xr3:uid="{76650DB7-4C28-483E-9479-DE99965B0F6F}" name="Column532"/>
    <tableColumn id="559" xr3:uid="{356A5457-404E-410B-90F7-A2964F83DA44}" name="Column533"/>
    <tableColumn id="560" xr3:uid="{A0E75B28-1999-4DA9-8DE2-4BA7B56CABB8}" name="Column534"/>
    <tableColumn id="561" xr3:uid="{90CB9D7F-EBC4-48D2-8AD9-733E70814A43}" name="Column535"/>
    <tableColumn id="562" xr3:uid="{8048BFAE-C3BB-490E-9CCD-BBC4DC39FF96}" name="Column536"/>
    <tableColumn id="563" xr3:uid="{E98B4A16-F3DE-4C4F-AFC4-4077B6896F55}" name="Column537"/>
    <tableColumn id="564" xr3:uid="{F1A3F0AB-570D-4115-98EE-CEDA419F4685}" name="Column538"/>
    <tableColumn id="565" xr3:uid="{8F2C1072-D27B-46DB-A59F-52E19E719C59}" name="Column539"/>
    <tableColumn id="566" xr3:uid="{F04F0DD4-2201-4150-AD98-494E9131E250}" name="Column540"/>
    <tableColumn id="567" xr3:uid="{1DED6472-BA42-4034-A893-63709019C0C1}" name="Column541"/>
    <tableColumn id="568" xr3:uid="{71D2587C-0DCC-4A98-B677-8E26A7E476BA}" name="Column542"/>
    <tableColumn id="569" xr3:uid="{C6E5B24A-5088-4F25-84EF-12F6ADE7AEB4}" name="Column543"/>
    <tableColumn id="570" xr3:uid="{97B7FC51-24BD-477D-9064-0A51CC731DB8}" name="Column544"/>
    <tableColumn id="571" xr3:uid="{C4FA0BD2-2BB7-4484-ACD3-2AE8B2E614D9}" name="Column545"/>
    <tableColumn id="572" xr3:uid="{135456C6-BD8A-4134-9DB9-7D88A1B29E75}" name="Column546"/>
    <tableColumn id="573" xr3:uid="{196DFBF5-57C5-4DFD-88E1-D547573495A7}" name="Column547"/>
    <tableColumn id="574" xr3:uid="{CD50D852-5FE0-4B4D-8E91-4E08A9CE34D0}" name="Column548"/>
    <tableColumn id="575" xr3:uid="{A934E4A4-7A36-4B35-A36A-A46F636FC3FC}" name="Column549"/>
    <tableColumn id="576" xr3:uid="{EAFED0D4-8B39-4FCA-AFC5-1B55D8832249}" name="Column550"/>
    <tableColumn id="577" xr3:uid="{75748926-34CA-4C98-9D8C-6AB97CE8E392}" name="Column551"/>
    <tableColumn id="578" xr3:uid="{4B97E206-5204-45E4-8F52-06745115FDAF}" name="Column552"/>
    <tableColumn id="579" xr3:uid="{2CA08E59-DF91-4B39-8EDD-D7261B7AE961}" name="Column553"/>
    <tableColumn id="580" xr3:uid="{CF36D8D1-D373-4CCE-9C90-CC197203DA89}" name="Column554"/>
    <tableColumn id="581" xr3:uid="{2A0D4646-2F17-483F-AD38-8B40D2D9D4E0}" name="Column555"/>
    <tableColumn id="582" xr3:uid="{8060739F-89B5-45A0-BF68-AD247EFD7266}" name="Column556"/>
    <tableColumn id="583" xr3:uid="{D2FBE381-1FC7-47E2-9C43-D12D7072B437}" name="Column557"/>
    <tableColumn id="584" xr3:uid="{C542AE93-0D8F-4A3F-A8AD-E8F14F3E6ACD}" name="Column558"/>
    <tableColumn id="585" xr3:uid="{AC6A9DAF-4B07-4225-B2EA-E608EE21B336}" name="Column559"/>
    <tableColumn id="586" xr3:uid="{3C819EA3-433B-4D3A-A240-D9AD2BF277F7}" name="Column560"/>
    <tableColumn id="587" xr3:uid="{6D3F038A-ED1B-475C-BD37-51AF4751BDE1}" name="Column561"/>
    <tableColumn id="588" xr3:uid="{D6716E50-B543-4B47-89EA-415DF00D017D}" name="Column562"/>
    <tableColumn id="589" xr3:uid="{2A130CEC-8D78-490B-9BB6-7E34413578AA}" name="Column563"/>
    <tableColumn id="590" xr3:uid="{91066214-C51C-4699-9E2B-F9FFB65B7151}" name="Column564"/>
    <tableColumn id="591" xr3:uid="{FC703C2A-2514-40D3-8741-8DC2DD6C0A69}" name="Column565"/>
    <tableColumn id="592" xr3:uid="{BBF0A14D-FCF2-4482-8982-971ED40570EE}" name="Column566"/>
    <tableColumn id="593" xr3:uid="{621E88A9-5323-4BE3-AA9C-333D339E82F5}" name="Column567"/>
    <tableColumn id="594" xr3:uid="{83455525-0742-4247-9FA7-3B4ED58520E4}" name="Column568"/>
    <tableColumn id="595" xr3:uid="{4D56AC15-4E73-4B1B-A43F-360FCAD646B4}" name="Column569"/>
    <tableColumn id="596" xr3:uid="{7A6E4C94-B748-42ED-95FA-C6267B0BB8F7}" name="Column570"/>
    <tableColumn id="597" xr3:uid="{035EF5DE-A548-4DFA-B8DA-8861BB48FA47}" name="Column571"/>
    <tableColumn id="598" xr3:uid="{40836780-D1B2-42AC-8DFD-98614F4CDF2C}" name="Column572"/>
    <tableColumn id="599" xr3:uid="{E9484106-BFF1-45C1-8F42-9FF3D2BE1E38}" name="Column573"/>
    <tableColumn id="600" xr3:uid="{58461B89-9D99-48E1-94C8-D2BF2D8AE207}" name="Column574"/>
    <tableColumn id="601" xr3:uid="{4B3ACD24-EF38-4756-897C-0B30ABEF7C5A}" name="Column575"/>
    <tableColumn id="602" xr3:uid="{5B4EF1C4-9DC7-4795-A4C2-9064F647A0EB}" name="Column576"/>
    <tableColumn id="603" xr3:uid="{B2EDF9FE-D68D-43DE-BF80-1B8203EE9BD4}" name="Column577"/>
    <tableColumn id="604" xr3:uid="{D5E8D7E9-5A33-4DE7-8CD7-3E8DCA8B5DAE}" name="Column578"/>
    <tableColumn id="605" xr3:uid="{D3F3B101-251E-40C8-9281-B88FE109B883}" name="Column579"/>
    <tableColumn id="606" xr3:uid="{6322EE9C-31ED-4C15-9C34-E86E59F7ABFD}" name="Column580"/>
    <tableColumn id="607" xr3:uid="{BB211234-5339-493D-B067-000928231CEC}" name="Column581"/>
    <tableColumn id="608" xr3:uid="{08C72923-8383-4FA8-B6EA-74F6147B5853}" name="Column582"/>
    <tableColumn id="609" xr3:uid="{6CEEA27B-B974-4299-B8D6-6E58A7739D31}" name="Column583"/>
    <tableColumn id="610" xr3:uid="{32390F2D-688A-49D9-A74C-672D08F95A76}" name="Column584"/>
    <tableColumn id="611" xr3:uid="{DD2AFBCA-8EC7-4A8D-83D6-53E82E19916E}" name="Column585"/>
    <tableColumn id="612" xr3:uid="{EBC8B9DA-A139-48BE-9C97-D76913DD1B2A}" name="Column586"/>
    <tableColumn id="613" xr3:uid="{63F57F1B-7CC7-4C54-897F-F2FB77E23AC0}" name="Column587"/>
    <tableColumn id="614" xr3:uid="{DE5E5908-7539-423B-AEF9-98F9EA998DB4}" name="Column588"/>
    <tableColumn id="615" xr3:uid="{9FC32EAE-5054-4C68-A98C-109DEB046A5D}" name="Column589"/>
    <tableColumn id="616" xr3:uid="{CEC3896E-3ABB-4792-9576-78EC94B31017}" name="Column590"/>
    <tableColumn id="617" xr3:uid="{1305F92A-75C5-482D-9385-2F38C8BA5A07}" name="Column591"/>
    <tableColumn id="618" xr3:uid="{A55EBD75-D96D-4641-859C-761DCB5A5758}" name="Column592"/>
    <tableColumn id="619" xr3:uid="{F220647B-8E39-4350-AE5D-4817D9E3FDB3}" name="Column593"/>
    <tableColumn id="620" xr3:uid="{54AF0137-46C5-4C9E-8241-5240A2CC5052}" name="Column594"/>
    <tableColumn id="621" xr3:uid="{BCD1BEAB-8AC1-45EA-B103-328308A359A0}" name="Column595"/>
    <tableColumn id="622" xr3:uid="{80E2EEB2-47B5-4F4C-83C4-1C19B54154FE}" name="Column596"/>
    <tableColumn id="623" xr3:uid="{D946E430-27A7-4E30-A5A2-7038CD40A3F6}" name="Column597"/>
    <tableColumn id="624" xr3:uid="{F79376B8-E292-45B7-B7C0-43C62905236D}" name="Column598"/>
    <tableColumn id="625" xr3:uid="{B6C9FBA5-E7C0-4AE9-8FA6-9B76E1AEACA3}" name="Column599"/>
    <tableColumn id="626" xr3:uid="{B2D81F19-56C1-4EB9-AA4F-057CDB829300}" name="Column600"/>
    <tableColumn id="627" xr3:uid="{0E458B37-B21D-4E80-AD92-B78EF054D8CA}" name="Column601"/>
    <tableColumn id="628" xr3:uid="{8330E1F3-BA4D-4CC9-B1EB-246CB2940B3C}" name="Column602"/>
    <tableColumn id="629" xr3:uid="{E88C0B29-C9CF-4ABE-86B3-0224746E84BD}" name="Column603"/>
    <tableColumn id="630" xr3:uid="{0A3AB810-0716-4CE3-A6CD-92ACE512CFD4}" name="Column604"/>
    <tableColumn id="631" xr3:uid="{ADB2A240-5042-4AE9-A025-E96B065AD3AB}" name="Column605"/>
    <tableColumn id="632" xr3:uid="{5FD9B37E-3E19-4D96-80C9-76F2BA79823E}" name="Column606"/>
    <tableColumn id="633" xr3:uid="{43DF6E16-3BFD-4D1E-AE0A-D60AAD164071}" name="Column607"/>
    <tableColumn id="634" xr3:uid="{E6832F0B-20FA-43FD-A7E3-0765E13334E4}" name="Column608"/>
    <tableColumn id="635" xr3:uid="{91DE8DB1-96FD-4351-A04C-6B012B0E65F4}" name="Column609"/>
    <tableColumn id="636" xr3:uid="{742E6C31-59FE-4B99-B60B-C0370D30237A}" name="Column610"/>
    <tableColumn id="637" xr3:uid="{EDE37018-0BF4-4E16-AB71-DCB98C2B7EBA}" name="Column611"/>
    <tableColumn id="638" xr3:uid="{7FEBB015-5C0B-4112-B036-A293D67D3FC5}" name="Column612"/>
    <tableColumn id="639" xr3:uid="{68B927E0-3705-4FA7-BDF7-83F6E90A807C}" name="Column613"/>
    <tableColumn id="640" xr3:uid="{B95B0BF2-EA97-45D1-AC74-9E0AF1EBBB7D}" name="Column614"/>
    <tableColumn id="641" xr3:uid="{A9FEADE3-79C3-4047-A898-B6377CAB67FB}" name="Column615"/>
    <tableColumn id="642" xr3:uid="{33BCC8EF-22EC-4AC3-AC7B-C63E73E61E2C}" name="Column616"/>
    <tableColumn id="643" xr3:uid="{439EE321-67B8-4165-9A8E-9F6A1F92436F}" name="Column617"/>
    <tableColumn id="644" xr3:uid="{4A63DB86-D32B-4105-B1B9-931C17FECC21}" name="Column618"/>
    <tableColumn id="645" xr3:uid="{1F810E2D-5A09-40DA-84B6-8493B44A96A8}" name="Column619"/>
    <tableColumn id="646" xr3:uid="{EC3ED475-5694-44E3-A458-379D7EBC3FBD}" name="Column620"/>
    <tableColumn id="647" xr3:uid="{A2E1198F-3906-4B3A-89AA-E6F19A56670B}" name="Column621"/>
    <tableColumn id="648" xr3:uid="{CC8F476D-4540-499F-9C5C-9C40D288E676}" name="Column622"/>
    <tableColumn id="649" xr3:uid="{E56B982F-AEBA-4730-A7BA-9B4650A4C3E9}" name="Column623"/>
    <tableColumn id="650" xr3:uid="{6AC42184-5451-445A-9A65-72E178240F99}" name="Column624"/>
    <tableColumn id="651" xr3:uid="{682F9E36-F55A-4BCD-946A-E7F25210983B}" name="Column625"/>
    <tableColumn id="652" xr3:uid="{BDAC9626-F68E-4F50-88B4-699CA25B1FC0}" name="Column626"/>
    <tableColumn id="653" xr3:uid="{E74E9265-EEEA-4B9D-B1FA-2C9E80F4FB97}" name="Column627"/>
    <tableColumn id="654" xr3:uid="{722E75FC-E00D-482D-BEC0-8305B03D46DE}" name="Column628"/>
    <tableColumn id="655" xr3:uid="{77053DDB-3512-4B6F-9247-6BE9CA037CD8}" name="Column629"/>
    <tableColumn id="656" xr3:uid="{DF8C2E15-C0D6-4767-B315-3DAF9FA397AF}" name="Column630"/>
    <tableColumn id="657" xr3:uid="{44250A01-FDA8-4D3B-9551-AC603D9D77EC}" name="Column631"/>
    <tableColumn id="658" xr3:uid="{D47E1F2D-6BE9-43A7-AD0C-21CE492B4F11}" name="Column632"/>
    <tableColumn id="659" xr3:uid="{EAF532B8-94CC-4CC0-8ED0-0119E81D0582}" name="Column633"/>
    <tableColumn id="660" xr3:uid="{A08FCC2D-5678-4C91-B534-CD0883A52C5D}" name="Column634"/>
    <tableColumn id="661" xr3:uid="{FEBFB498-7A56-476E-961B-66B9B8E5502A}" name="Column635"/>
    <tableColumn id="662" xr3:uid="{BA7FAF28-4A36-4696-B7E7-D3D75461DF29}" name="Column636"/>
    <tableColumn id="663" xr3:uid="{35CD1E97-81AA-4409-B4DD-9322E80E2EC5}" name="Column637"/>
    <tableColumn id="664" xr3:uid="{E781A8A8-D2B6-4746-8763-E1B2F3BD0C29}" name="Column638"/>
    <tableColumn id="665" xr3:uid="{1D1C40B2-C704-40B3-8D5B-BF1142C4BAB3}" name="Column639"/>
    <tableColumn id="666" xr3:uid="{5407E0A9-0DE3-4025-903B-E7FB5A08177E}" name="Column640"/>
    <tableColumn id="667" xr3:uid="{21FA88F4-7F88-407C-AEE0-DE7EE1D0F656}" name="Column641"/>
    <tableColumn id="668" xr3:uid="{CDD6C183-831D-4E2C-98D6-AF8AE66E41B0}" name="Column642"/>
    <tableColumn id="669" xr3:uid="{F6351F53-5BC4-429F-ABF5-D5A95EE0DD86}" name="Column643"/>
    <tableColumn id="670" xr3:uid="{BE3CC364-FE50-4D93-9F03-9CAC34D7EB0A}" name="Column644"/>
    <tableColumn id="671" xr3:uid="{A447171D-2280-4CF9-BF0A-EBBB4459153C}" name="Column645"/>
    <tableColumn id="672" xr3:uid="{7CE53A65-9015-4753-8B5F-F66CB3983F5C}" name="Column646"/>
    <tableColumn id="673" xr3:uid="{4AF326A1-EC79-49DC-A392-D05DB08B147A}" name="Column647"/>
    <tableColumn id="674" xr3:uid="{65B5D7EF-C12A-47E9-9212-A5E89B78ED6C}" name="Column648"/>
    <tableColumn id="675" xr3:uid="{B108F9FD-9C41-43A6-A8A2-D48A4255E520}" name="Column649"/>
    <tableColumn id="676" xr3:uid="{FCF497AB-E016-4E89-8FE2-46E7D7E68656}" name="Column650"/>
    <tableColumn id="677" xr3:uid="{DC13B777-96C8-4FF9-B7E5-846505E3EB42}" name="Column651"/>
    <tableColumn id="678" xr3:uid="{635E1F2D-118D-44E5-AE24-5AD3A8B5B1EF}" name="Column652"/>
    <tableColumn id="679" xr3:uid="{DDCEF5A8-BF0D-4EF7-B92F-5BDF6234C125}" name="Column653"/>
    <tableColumn id="680" xr3:uid="{F8F7BD3F-2B80-4F90-95EA-71975B996363}" name="Column654"/>
    <tableColumn id="681" xr3:uid="{A7237CB5-0115-4834-A80B-4F3B3FE33B78}" name="Column655"/>
    <tableColumn id="682" xr3:uid="{DCFD73D0-2753-4678-84D4-545725F8AD0D}" name="Column656"/>
    <tableColumn id="683" xr3:uid="{3E775075-FA1D-4648-991B-35647C64997D}" name="Column657"/>
    <tableColumn id="684" xr3:uid="{E4D224DE-F43F-4249-B553-A2C0B31D4600}" name="Column658"/>
    <tableColumn id="685" xr3:uid="{98C7C2B6-A613-4E8B-B80B-5A9181A800D0}" name="Column659"/>
    <tableColumn id="686" xr3:uid="{7031A0FE-F366-490A-A6AA-98C6884BF04F}" name="Column660"/>
    <tableColumn id="687" xr3:uid="{D8B53B7B-97E8-4F06-AD34-04A499CC724D}" name="Column661"/>
    <tableColumn id="688" xr3:uid="{822A167F-0CED-4A32-A9DD-1AE022E29BC4}" name="Column662"/>
    <tableColumn id="689" xr3:uid="{A951C090-E7E0-42AC-97FF-AAE1DAD8CC74}" name="Column663"/>
    <tableColumn id="690" xr3:uid="{64DFAD9E-13CB-41E8-A4A1-48F9F950CB5B}" name="Column664"/>
    <tableColumn id="691" xr3:uid="{D75BB1BC-385C-4DCB-AB6C-811677E09212}" name="Column665"/>
    <tableColumn id="692" xr3:uid="{CEB36BC5-0DB0-4150-B109-4F132B6B1295}" name="Column666"/>
    <tableColumn id="693" xr3:uid="{052EE621-075E-46A6-A693-CA424F1EAD35}" name="Column667"/>
    <tableColumn id="694" xr3:uid="{64B956F0-885A-456F-A4BE-A5B2F673DC01}" name="Column668"/>
    <tableColumn id="695" xr3:uid="{1FE5F7B9-04A6-49D2-8090-226058BB5655}" name="Column669"/>
    <tableColumn id="696" xr3:uid="{80DEADC3-4482-450F-A10A-B081E6CFF7F2}" name="Column670"/>
    <tableColumn id="697" xr3:uid="{F5D54B7D-D12C-4235-9F92-510409C03687}" name="Column671"/>
    <tableColumn id="698" xr3:uid="{92B44784-6BAF-49CA-878F-7EB14A92C68E}" name="Column672"/>
    <tableColumn id="699" xr3:uid="{D8C67A0B-AE3A-4BCD-BE4D-757645BDC5AD}" name="Column673"/>
    <tableColumn id="700" xr3:uid="{E8B8891F-847A-4233-85DF-F490A9BC4499}" name="Column674"/>
    <tableColumn id="701" xr3:uid="{5EF93ADE-4648-4F97-8A10-34E6A5F1DD8C}" name="Column675"/>
    <tableColumn id="702" xr3:uid="{D3E37721-FAF1-403B-BF1D-D2DE979B0533}" name="Column676"/>
    <tableColumn id="703" xr3:uid="{070907A2-8339-480A-889C-F3229EA9CFA2}" name="Column677"/>
    <tableColumn id="704" xr3:uid="{059C2C7B-81C6-4A33-A819-E2A69C263CDD}" name="Column678"/>
    <tableColumn id="705" xr3:uid="{B9CBB6CE-143C-4DC9-A421-5CCBB66041CE}" name="Column679"/>
    <tableColumn id="706" xr3:uid="{8982C7A5-E2F5-422A-BDF8-476F8C7D63A2}" name="Column680"/>
    <tableColumn id="707" xr3:uid="{E1280901-6B61-46DD-A410-ACC5DE431455}" name="Column681"/>
    <tableColumn id="708" xr3:uid="{61C26221-E083-4F7B-9316-108FA0969485}" name="Column682"/>
    <tableColumn id="709" xr3:uid="{2824D363-5652-4967-A014-EBF663989493}" name="Column683"/>
    <tableColumn id="710" xr3:uid="{AEC59ADF-D195-4DD9-9277-2AF2C6C35899}" name="Column684"/>
    <tableColumn id="711" xr3:uid="{D1DCA47C-CAF0-41D5-BFF5-8B804AED9E75}" name="Column685"/>
    <tableColumn id="712" xr3:uid="{C6F42C2B-61A5-43D1-8115-FD172691F86A}" name="Column686"/>
    <tableColumn id="713" xr3:uid="{0E5D76BB-9451-47D4-A35B-C718C87CF909}" name="Column687"/>
    <tableColumn id="714" xr3:uid="{29375C2F-0D32-4DEB-8576-F04E3233834F}" name="Column688"/>
    <tableColumn id="715" xr3:uid="{359CC695-F8C6-4B22-BF4A-4E9DDABE37D1}" name="Column689"/>
    <tableColumn id="716" xr3:uid="{CF833FE4-9143-4BA2-AE45-75A4FA57D290}" name="Column690"/>
    <tableColumn id="717" xr3:uid="{D9678AF8-365D-44C9-AD0B-320767EC73C9}" name="Column691"/>
    <tableColumn id="718" xr3:uid="{8EE557E7-7505-42E6-8886-2D87CC457A4B}" name="Column692"/>
    <tableColumn id="719" xr3:uid="{61117D70-EF9D-4409-B489-CAEB61850CA7}" name="Column693"/>
    <tableColumn id="720" xr3:uid="{FEA6099A-DF8E-42FB-939A-D493699685C0}" name="Column694"/>
    <tableColumn id="721" xr3:uid="{97C12BCF-4A6F-40EE-9FD2-EFC8890E2CEB}" name="Column695"/>
    <tableColumn id="722" xr3:uid="{70B8D933-0535-47CA-AF2D-C5944A0D50D0}" name="Column696"/>
    <tableColumn id="723" xr3:uid="{5FA87DEB-18BE-4424-90D2-34230C44D7CE}" name="Column697"/>
    <tableColumn id="724" xr3:uid="{18EEDF13-FC91-4443-9AA9-DE0F3857CA54}" name="Column698"/>
    <tableColumn id="725" xr3:uid="{89BB15B1-8487-4F2B-A4D9-137222433A13}" name="Column699"/>
    <tableColumn id="726" xr3:uid="{A2E3BCAA-1938-4F52-9645-0540E2BD6FF8}" name="Column700"/>
    <tableColumn id="727" xr3:uid="{92E55776-1628-4EEB-8A10-35D02A2FB45D}" name="Column701"/>
    <tableColumn id="728" xr3:uid="{1F7F28FA-1182-4D14-9B9F-6583B014781C}" name="Column702"/>
    <tableColumn id="729" xr3:uid="{3026F1BF-3497-4C6E-81F7-4EFB8EA50CC6}" name="Column703"/>
    <tableColumn id="730" xr3:uid="{A5991602-C64F-4937-8CAC-BF249D64605F}" name="Column704"/>
    <tableColumn id="731" xr3:uid="{2C0F1AE4-CFAA-47E8-AD33-E1D39E9CDA8B}" name="Column705"/>
    <tableColumn id="732" xr3:uid="{16138CD6-3F9D-4337-B747-3821CD661F9E}" name="Column706"/>
    <tableColumn id="733" xr3:uid="{06FCA62C-566E-4BF8-B1EA-5917E267AB5B}" name="Column707"/>
    <tableColumn id="734" xr3:uid="{B6717E69-826D-466F-9BE7-84E9F495946D}" name="Column708"/>
    <tableColumn id="735" xr3:uid="{4AADDC42-2407-4990-AFAA-C8427F554DC2}" name="Column709"/>
    <tableColumn id="736" xr3:uid="{65B664A1-D51D-47F9-A892-0B598FC5D690}" name="Column710"/>
    <tableColumn id="737" xr3:uid="{5E5F702D-BD90-4EF4-9964-8F26DE27A2B7}" name="Column711"/>
    <tableColumn id="738" xr3:uid="{4D33ED78-41E1-4F73-91B8-9A9D5CB45A59}" name="Column712"/>
    <tableColumn id="739" xr3:uid="{6704C3F3-7479-4027-A5A0-205DF61DE442}" name="Column713"/>
    <tableColumn id="740" xr3:uid="{319F4B2D-FA98-460A-956C-814F106AECBF}" name="Column714"/>
    <tableColumn id="741" xr3:uid="{1B777601-B044-4D56-9EDE-9D1349BDE5B1}" name="Column715"/>
    <tableColumn id="742" xr3:uid="{98FEA148-2A69-4B94-B572-9DEFF5D75A5E}" name="Column716"/>
    <tableColumn id="743" xr3:uid="{A043EE83-6A53-482C-B8DD-B56D5EB129DA}" name="Column717"/>
    <tableColumn id="744" xr3:uid="{9AE3027F-CE87-4628-A393-4E8D0A1091C4}" name="Column718"/>
    <tableColumn id="745" xr3:uid="{E19C3259-3140-4609-ABC5-E1B44573B329}" name="Column719"/>
    <tableColumn id="746" xr3:uid="{C47ECE30-28CF-4FFB-B538-D1A7BB22DB74}" name="Column720"/>
    <tableColumn id="747" xr3:uid="{D76160B9-9EB5-4BE6-8BB2-BFDFE84D16FC}" name="Column721"/>
    <tableColumn id="748" xr3:uid="{FFAE13E8-2ACA-4BAE-91F0-95FE7D8F9995}" name="Column722"/>
    <tableColumn id="749" xr3:uid="{DBE17248-2E1B-4636-BAA1-8452CB0E8A4F}" name="Column723"/>
    <tableColumn id="750" xr3:uid="{160A5BA9-0133-4438-8C4E-781BF0CDAA5A}" name="Column724"/>
    <tableColumn id="751" xr3:uid="{17FD8E5E-DCD6-439A-8B9D-E7003C73F528}" name="Column725"/>
    <tableColumn id="752" xr3:uid="{8AF924D3-3B0A-4C89-A1C5-A72F50ABAB13}" name="Column726"/>
    <tableColumn id="753" xr3:uid="{6B9BE3D7-E3F8-4F01-A694-357209F206C5}" name="Column727"/>
    <tableColumn id="754" xr3:uid="{42B3865B-A24B-4476-AB54-234054DB4828}" name="Column728"/>
    <tableColumn id="755" xr3:uid="{62512768-9A4F-441C-B850-E7A70D76C614}" name="Column729"/>
    <tableColumn id="756" xr3:uid="{63E69985-239E-48C8-B40D-5994B106E74E}" name="Column730"/>
    <tableColumn id="757" xr3:uid="{21299696-5354-41F5-A8BD-18A48D4C1740}" name="Column731"/>
    <tableColumn id="758" xr3:uid="{D703CEAB-DA2A-49A1-A590-8B2CEA06EA33}" name="Column732"/>
    <tableColumn id="759" xr3:uid="{3148B2D2-6AEC-466E-8DDD-36AB118F0776}" name="Column733"/>
    <tableColumn id="760" xr3:uid="{64799A1D-2845-42C6-876C-374A67D1ABB3}" name="Column734"/>
    <tableColumn id="761" xr3:uid="{AB69EFC3-0767-43D0-8E05-F67A45C7731C}" name="Column735"/>
    <tableColumn id="762" xr3:uid="{95A64E7E-50BD-49ED-874A-8A84E3694A8E}" name="Column736"/>
    <tableColumn id="763" xr3:uid="{6C639F43-47A8-426C-A905-6C61E3EBD294}" name="Column737"/>
    <tableColumn id="764" xr3:uid="{2F6320C8-8A22-4EF6-881C-FC0F9DEB54D2}" name="Column738"/>
    <tableColumn id="765" xr3:uid="{771B5A6B-6B01-4E09-9F3D-CCAF8F7DB81D}" name="Column739"/>
    <tableColumn id="766" xr3:uid="{153BB74A-5038-4C02-A79A-3928CEF695A6}" name="Column740"/>
    <tableColumn id="767" xr3:uid="{26B8678A-FAE9-4A72-8FF7-348947E2C626}" name="Column741"/>
    <tableColumn id="768" xr3:uid="{AB420D41-FC1F-495E-B7BF-7CA0766F0977}" name="Column742"/>
    <tableColumn id="769" xr3:uid="{12AA1DDE-2B7F-41FB-8B7F-1D2A3C022F09}" name="Column743"/>
    <tableColumn id="770" xr3:uid="{8EA9A425-E5CC-4257-B27B-9CCE15B432B7}" name="Column744"/>
    <tableColumn id="771" xr3:uid="{B88E7E62-0645-44F2-BF82-3A4ABD0C34BE}" name="Column745"/>
    <tableColumn id="772" xr3:uid="{7B23C046-8692-4205-A232-A84829B653D7}" name="Column746"/>
    <tableColumn id="773" xr3:uid="{4FCFFFEE-F281-469A-99AE-92121F2D90CA}" name="Column747"/>
    <tableColumn id="774" xr3:uid="{3133F43D-1B95-473C-863B-D51F20436117}" name="Column748"/>
    <tableColumn id="775" xr3:uid="{627727C2-D011-40D5-991E-61FBF79E2557}" name="Column749"/>
    <tableColumn id="776" xr3:uid="{ED2DDD14-14F1-46E2-85B0-49DED1E33DB5}" name="Column750"/>
    <tableColumn id="777" xr3:uid="{432C56F8-F2CF-4F35-A216-A3B211759B62}" name="Column751"/>
    <tableColumn id="778" xr3:uid="{BE8688BD-2542-4D3C-BFB0-B181F0642ABF}" name="Column752"/>
    <tableColumn id="779" xr3:uid="{3679FEBD-5D80-42CB-B048-3F1816C322DD}" name="Column753"/>
    <tableColumn id="780" xr3:uid="{2D48859A-2C75-4FE5-969D-E87B799CEEC2}" name="Column754"/>
    <tableColumn id="781" xr3:uid="{F42169AB-9480-4BAD-84C0-9667D1AE7CAF}" name="Column755"/>
    <tableColumn id="782" xr3:uid="{C89F7AB4-2464-431C-BD64-AA682B64FBD0}" name="Column756"/>
    <tableColumn id="783" xr3:uid="{5A732161-A02E-420D-B81E-D556B1306FFE}" name="Column757"/>
    <tableColumn id="784" xr3:uid="{434FC8E2-9645-4078-BFFE-8D6F2F5A8B71}" name="Column758"/>
    <tableColumn id="785" xr3:uid="{F821F649-050A-42AB-95A3-6FF47769E118}" name="Column759"/>
    <tableColumn id="786" xr3:uid="{A59B1958-7119-460A-B1E2-7EA58D425F87}" name="Column760"/>
    <tableColumn id="787" xr3:uid="{0D2A1AAF-B93C-4E1C-842F-57B9964F8004}" name="Column761"/>
    <tableColumn id="788" xr3:uid="{140902C7-5C70-4A64-B703-FDE2020C285A}" name="Column762"/>
    <tableColumn id="789" xr3:uid="{6C144734-D597-4809-AD30-D6419E2B2547}" name="Column763"/>
    <tableColumn id="790" xr3:uid="{159CE2C8-B440-4748-BFC1-6D6449CB8D02}" name="Column764"/>
    <tableColumn id="791" xr3:uid="{7A5D5B72-98A1-45AF-80B4-E3AFBC5013BF}" name="Column765"/>
    <tableColumn id="792" xr3:uid="{8251102C-70CB-4F80-A978-CA8CA3FE7E8E}" name="Column766"/>
    <tableColumn id="793" xr3:uid="{FA784F3C-550C-4C74-84B3-0C2180D306AA}" name="Column767"/>
    <tableColumn id="794" xr3:uid="{FC465562-40E2-491C-A43B-135B265AB812}" name="Column768"/>
    <tableColumn id="795" xr3:uid="{483CE340-026E-46A3-B0D9-FC5A7884250E}" name="Column769"/>
    <tableColumn id="796" xr3:uid="{91B85333-615E-4322-A714-022943C04261}" name="Column770"/>
    <tableColumn id="797" xr3:uid="{6D32ADC7-3D74-477F-A428-A87B91E828D7}" name="Column771"/>
    <tableColumn id="798" xr3:uid="{C9A1FA02-8907-4E41-91EB-DCCE874DE6FD}" name="Column772"/>
    <tableColumn id="799" xr3:uid="{1493EE5D-9E28-47C0-9C07-8D81C3BADF22}" name="Column773"/>
    <tableColumn id="800" xr3:uid="{4AAF6C2A-E113-49F1-92CB-5E3BB8C11B24}" name="Column774"/>
    <tableColumn id="801" xr3:uid="{BC7E288A-8234-4B02-BF11-396E0BD26053}" name="Column775"/>
    <tableColumn id="802" xr3:uid="{AEC4AD5B-8DC8-4AFC-B304-9D178C394A15}" name="Column776"/>
    <tableColumn id="803" xr3:uid="{CC156917-1213-4D00-B157-DFC4E18D21FA}" name="Column777"/>
    <tableColumn id="804" xr3:uid="{90A0004E-420C-4B22-91FE-C76587896568}" name="Column778"/>
    <tableColumn id="805" xr3:uid="{84EF9718-8BEC-4E81-8AE6-E4853040FEC9}" name="Column779"/>
    <tableColumn id="806" xr3:uid="{A0B4D081-1AC5-46E7-8B27-CE82B0FE3918}" name="Column780"/>
    <tableColumn id="807" xr3:uid="{E799A219-44C2-4DF8-9D73-629E19CD76F3}" name="Column781"/>
    <tableColumn id="808" xr3:uid="{8CD89C56-B53B-4AD1-9308-BB67D5C7AB2E}" name="Column782"/>
    <tableColumn id="809" xr3:uid="{BCA11413-CBF5-4DB9-A5FE-FE0D585AD444}" name="Column783"/>
    <tableColumn id="810" xr3:uid="{A8EB1DB5-F32A-4044-95CF-F4295295AA36}" name="Column784"/>
    <tableColumn id="811" xr3:uid="{CEB75189-3C70-4C7A-BC12-F7A068B33902}" name="Column785"/>
    <tableColumn id="812" xr3:uid="{D51D2245-3FB5-4882-836E-79F7DA5A3C15}" name="Column786"/>
    <tableColumn id="813" xr3:uid="{B18A3320-9FB2-4CCC-A241-F953A090B8A1}" name="Column787"/>
    <tableColumn id="814" xr3:uid="{9CD2C329-B0FE-4C44-A1A5-E98CB105F12D}" name="Column788"/>
    <tableColumn id="815" xr3:uid="{C02ACCAD-BC67-42B4-8579-D1A3A8F76CFC}" name="Column789"/>
    <tableColumn id="816" xr3:uid="{E59EE87E-83D9-4C1A-8D1F-5436FC06737E}" name="Column790"/>
    <tableColumn id="817" xr3:uid="{A495FD20-0C2A-4843-BF3F-5FCE23386EAF}" name="Column791"/>
    <tableColumn id="818" xr3:uid="{6FB76EA2-FAE0-4E4F-923C-1B228D31C5B0}" name="Column792"/>
    <tableColumn id="819" xr3:uid="{B8C64986-9B22-4D08-94F8-04939C3B0B86}" name="Column793"/>
    <tableColumn id="820" xr3:uid="{9560123D-91FF-4391-A3E8-888E1A61A873}" name="Column794"/>
    <tableColumn id="821" xr3:uid="{F8794899-0615-40A8-A7BB-99784AF897A0}" name="Column795"/>
    <tableColumn id="822" xr3:uid="{FC29CD2B-C8F1-495D-B0B2-A22A4153F882}" name="Column796"/>
    <tableColumn id="823" xr3:uid="{243026AA-06D8-4F86-961D-B2DD3142F229}" name="Column797"/>
    <tableColumn id="824" xr3:uid="{0706134F-D940-4FAE-ADE4-0F06BCC3BD3B}" name="Column798"/>
    <tableColumn id="825" xr3:uid="{9F3ED703-B8C4-42AB-BB9A-AD609D47FB70}" name="Column799"/>
    <tableColumn id="826" xr3:uid="{D34089F3-C614-480E-BBA3-BCB7F40C4B0D}" name="Column800"/>
    <tableColumn id="827" xr3:uid="{54FAD86B-AD48-4985-8A08-A953EBA3355E}" name="Column801"/>
    <tableColumn id="828" xr3:uid="{4E2BC409-8328-4298-8718-4D28E2FE5D32}" name="Column802"/>
    <tableColumn id="829" xr3:uid="{66EE9F8B-8616-4C09-883F-E876B9CBFB83}" name="Column803"/>
    <tableColumn id="830" xr3:uid="{49AA738C-A3B9-477B-AC03-8A536F975978}" name="Column804"/>
    <tableColumn id="831" xr3:uid="{DD87475B-595A-4A0C-964D-B75D2860A1BE}" name="Column805"/>
    <tableColumn id="832" xr3:uid="{17EE1873-DEB1-44CF-905D-7DB4665D409F}" name="Column806"/>
    <tableColumn id="833" xr3:uid="{E8F4A79E-3A78-430E-83FB-2A033FE6DDD2}" name="Column807"/>
    <tableColumn id="834" xr3:uid="{A47A855D-9485-4EC2-9128-CF2DF8827D70}" name="Column808"/>
    <tableColumn id="835" xr3:uid="{AD200D3B-F30B-4984-BCF7-94BBA0E401EC}" name="Column809"/>
    <tableColumn id="836" xr3:uid="{9CB15249-9AA1-4A44-B90E-6922A800DC9D}" name="Column810"/>
    <tableColumn id="837" xr3:uid="{B9C4A365-A0CB-498F-8E90-406662EF33A1}" name="Column811"/>
    <tableColumn id="838" xr3:uid="{1FEB68D2-0D79-40D1-975F-609072CD09A3}" name="Column812"/>
    <tableColumn id="839" xr3:uid="{DB4FF438-F583-45FA-9958-F5B0DE1A245B}" name="Column813"/>
    <tableColumn id="840" xr3:uid="{788E4353-7B0D-480D-9CA5-BDF241C803BF}" name="Column814"/>
    <tableColumn id="841" xr3:uid="{540A1CBE-0B24-4D96-B388-17C5908DAC86}" name="Column815"/>
    <tableColumn id="842" xr3:uid="{8D4DB85A-EFCB-43E0-B46B-56BC44EE7499}" name="Column816"/>
    <tableColumn id="843" xr3:uid="{D512CC63-E8AF-4F33-B3CD-E607E8A6CDD8}" name="Column817"/>
    <tableColumn id="844" xr3:uid="{9528490C-6CA3-4831-A063-541D767C1262}" name="Column818"/>
    <tableColumn id="845" xr3:uid="{27E0CFFE-86E9-4611-9365-B1B046A9F759}" name="Column819"/>
    <tableColumn id="846" xr3:uid="{A3D54C60-82D5-42DF-8D67-C77F3AE78B50}" name="Column820"/>
    <tableColumn id="847" xr3:uid="{2DF6FF43-54C6-476B-AB8A-62469ECF1C58}" name="Column821"/>
    <tableColumn id="848" xr3:uid="{D5642CC1-88C1-40C2-8DCC-36C89E4B78C7}" name="Column822"/>
    <tableColumn id="849" xr3:uid="{828780F4-9961-49F6-BAA8-832FE6A1FD99}" name="Column823"/>
    <tableColumn id="850" xr3:uid="{CB70E716-1B50-455C-A146-179FA9418F6F}" name="Column824"/>
    <tableColumn id="851" xr3:uid="{29BDA712-CC1D-4170-ADBF-DC5273FBDC83}" name="Column825"/>
    <tableColumn id="852" xr3:uid="{58B6A6C5-8A36-4FDB-8115-7725B3B2A8B3}" name="Column826"/>
    <tableColumn id="853" xr3:uid="{6E34EDB1-3C83-4779-B6DD-2739F996657E}" name="Column827"/>
    <tableColumn id="854" xr3:uid="{74CF767A-98B5-46C1-A8DC-EB3BE9CBD28D}" name="Column828"/>
    <tableColumn id="855" xr3:uid="{B54D41CB-05B5-4A3F-B81F-5A70C420CBEA}" name="Column829"/>
    <tableColumn id="856" xr3:uid="{FA516493-1CA4-4FB3-A9D1-8C7CB9E65239}" name="Column830"/>
    <tableColumn id="857" xr3:uid="{EB6E4468-4A22-44CE-BB43-F14193830113}" name="Column831"/>
    <tableColumn id="858" xr3:uid="{9B7C2A50-5E60-4F52-9B33-C46941A119BC}" name="Column832"/>
    <tableColumn id="859" xr3:uid="{92880223-3B91-4FA8-ADC0-4EF13FF013E7}" name="Column833"/>
    <tableColumn id="860" xr3:uid="{C8E3799B-8EB7-45FA-991F-E5B3E6078BCD}" name="Column834"/>
    <tableColumn id="861" xr3:uid="{C552D9BC-E723-4452-A395-A849B41E267D}" name="Column835"/>
    <tableColumn id="862" xr3:uid="{532D064A-8C9A-4489-BDB5-D0311D1ADBE8}" name="Column836"/>
    <tableColumn id="863" xr3:uid="{62448420-4529-41B4-ABBE-EB545C53F717}" name="Column837"/>
    <tableColumn id="864" xr3:uid="{8914370E-ED64-47A0-954C-AA884A93B40A}" name="Column838"/>
    <tableColumn id="865" xr3:uid="{346AC5F8-85BF-4F05-96AE-19F99A99D924}" name="Column839"/>
    <tableColumn id="866" xr3:uid="{5FA8CD97-0BEF-4C33-B90D-CC2EF3B2DF21}" name="Column840"/>
    <tableColumn id="867" xr3:uid="{F2975E3B-540F-4D84-A433-34926FAB2A53}" name="Column841"/>
    <tableColumn id="868" xr3:uid="{D8636B53-83E4-4B21-AC76-CB67ADC788AD}" name="Column842"/>
    <tableColumn id="869" xr3:uid="{A9D56E36-4B58-4361-A12C-33CFF9689578}" name="Column843"/>
    <tableColumn id="870" xr3:uid="{6CFA5CB1-99EB-4DF0-97C0-AC96CBBBB512}" name="Column844"/>
    <tableColumn id="871" xr3:uid="{B4D7DF92-AB9C-45D6-BED4-D1E757E149A1}" name="Column845"/>
    <tableColumn id="872" xr3:uid="{51CAD99C-1374-4D6D-8FB3-787A228A4C0E}" name="Column846"/>
    <tableColumn id="873" xr3:uid="{391F11EE-7BA4-4058-895C-3FACDB9FD7AF}" name="Column847"/>
    <tableColumn id="874" xr3:uid="{EDB77E7D-8A77-4C61-BC73-461A15898196}" name="Column848"/>
    <tableColumn id="875" xr3:uid="{DCA9496B-86D7-4142-A2A3-DBC63E3B1519}" name="Column849"/>
    <tableColumn id="876" xr3:uid="{76CDAC13-52B6-468B-B1E2-5EBDE9774E24}" name="Column850"/>
    <tableColumn id="877" xr3:uid="{50FC05DD-BCE6-4E2F-8297-5390A3615AEB}" name="Column851"/>
    <tableColumn id="878" xr3:uid="{331ED5A1-F5D2-4D4B-8477-A1E5B5F487D6}" name="Column852"/>
    <tableColumn id="879" xr3:uid="{C0A8F63C-FA57-4D60-A38E-8C9479C5F5EE}" name="Column853"/>
    <tableColumn id="880" xr3:uid="{27C389FF-F4F4-4B55-8B9B-21958CFCB2B9}" name="Column854"/>
    <tableColumn id="881" xr3:uid="{A01BE0F9-EF97-45F1-95BA-76C843C2DED3}" name="Column855"/>
    <tableColumn id="882" xr3:uid="{35F2449B-A94F-4425-81A5-113B219E9C65}" name="Column856"/>
    <tableColumn id="883" xr3:uid="{7161073A-E3EE-485E-A419-63D7863E90C9}" name="Column857"/>
    <tableColumn id="884" xr3:uid="{91480065-20C5-4590-AEE6-1A908FC70CDB}" name="Column858"/>
    <tableColumn id="885" xr3:uid="{40C288CB-A684-4080-9184-54A14412BE6B}" name="Column859"/>
    <tableColumn id="886" xr3:uid="{58A4699D-0A15-4039-84C6-43A14936B1A3}" name="Column860"/>
    <tableColumn id="887" xr3:uid="{88405F15-7A21-43E6-B6BD-B63F96609622}" name="Column861"/>
    <tableColumn id="888" xr3:uid="{6EFBDA1D-A036-495D-8CE3-7D9C7A65F2F4}" name="Column862"/>
    <tableColumn id="889" xr3:uid="{449B60DD-AEC7-4D98-959F-A2A9E4085DB4}" name="Column863"/>
    <tableColumn id="890" xr3:uid="{06AE3C00-91C0-405F-8065-B425656D4A4D}" name="Column864"/>
    <tableColumn id="891" xr3:uid="{F0798C91-59CD-4C06-8811-E5D7FE0EB59C}" name="Column865"/>
    <tableColumn id="892" xr3:uid="{0A28F63B-C026-4255-B7E1-99DA9E173C74}" name="Column866"/>
    <tableColumn id="893" xr3:uid="{5449928C-8B77-401F-BD71-8B1D91F8B395}" name="Column867"/>
    <tableColumn id="894" xr3:uid="{FDCEAB1B-23F2-4769-AF85-C3B6C941AD88}" name="Column868"/>
    <tableColumn id="895" xr3:uid="{D593B284-DCDC-4568-9A5E-DBE14E586BC4}" name="Column869"/>
    <tableColumn id="896" xr3:uid="{341AB7AB-08DE-4761-BC58-77B987423142}" name="Column870"/>
    <tableColumn id="897" xr3:uid="{60A51A38-C594-4BF0-91F0-94C7B3177FB9}" name="Column871"/>
    <tableColumn id="898" xr3:uid="{D3775555-6E20-4227-A2FE-047753933E1F}" name="Column872"/>
    <tableColumn id="899" xr3:uid="{FF15BDDB-85DE-483C-968C-C5E3284A1037}" name="Column873"/>
    <tableColumn id="900" xr3:uid="{21451CDE-B7D1-45AA-889B-3746F9BECA17}" name="Column874"/>
    <tableColumn id="901" xr3:uid="{60729FAC-1EA9-4AB4-B4B2-827E1DD4AF91}" name="Column875"/>
    <tableColumn id="902" xr3:uid="{E9FCBC77-7CB2-422F-BFC7-F5B089AEE07C}" name="Column876"/>
    <tableColumn id="903" xr3:uid="{1AAA7797-9B61-4CC7-9E74-E368EC68AC5B}" name="Column877"/>
    <tableColumn id="904" xr3:uid="{BE28DF08-E3BB-450D-94C6-FD3A5102FF10}" name="Column878"/>
    <tableColumn id="905" xr3:uid="{DD4312E8-C40F-458D-9393-C29B00BE0184}" name="Column879"/>
    <tableColumn id="906" xr3:uid="{3C427E77-9D41-4E4A-AD0E-24EC47671A2E}" name="Column880"/>
    <tableColumn id="907" xr3:uid="{95DCEF7C-4D50-4278-BC95-1C15A0BAE5E7}" name="Column881"/>
    <tableColumn id="908" xr3:uid="{47C19095-8C44-4707-ACFE-EFC7AF12B9B5}" name="Column882"/>
    <tableColumn id="909" xr3:uid="{B9B264EB-1318-4150-BF81-5AC801A83DD7}" name="Column883"/>
    <tableColumn id="910" xr3:uid="{67CA90EF-6CC8-4654-BCC0-64070819DF35}" name="Column884"/>
    <tableColumn id="911" xr3:uid="{4EE2CD63-DA89-41E5-B95F-9297A401475E}" name="Column885"/>
    <tableColumn id="912" xr3:uid="{A223493A-77C5-439C-978C-3D70D9D534E5}" name="Column886"/>
    <tableColumn id="913" xr3:uid="{4D6C48E8-157C-4E60-A67E-1B8EAB7EE000}" name="Column887"/>
    <tableColumn id="914" xr3:uid="{68DEF47B-13D9-4EA7-B686-6F9EEFC7B67D}" name="Column888"/>
    <tableColumn id="915" xr3:uid="{CB2651C3-642B-48B2-9DE0-5280007B868C}" name="Column889"/>
    <tableColumn id="916" xr3:uid="{721AF6BC-E200-4214-915B-F1E9E85479A9}" name="Column890"/>
    <tableColumn id="917" xr3:uid="{32ABBC2B-0BFF-4946-8FD3-8097CD99521F}" name="Column891"/>
    <tableColumn id="918" xr3:uid="{647963EE-4F92-4C39-83BB-97D9537FCD4C}" name="Column892"/>
    <tableColumn id="919" xr3:uid="{DD9394A5-DC36-42FB-944A-492CD11FCC0A}" name="Column893"/>
    <tableColumn id="920" xr3:uid="{64BF0F11-E87E-4CC5-BAD6-1E6C1DF9705D}" name="Column894"/>
    <tableColumn id="921" xr3:uid="{6B7EB9E7-82F2-45C4-89C1-E2A35BDD95D1}" name="Column895"/>
    <tableColumn id="922" xr3:uid="{75403509-9DE2-46C8-B5AE-D1C453FD5AF5}" name="Column896"/>
    <tableColumn id="923" xr3:uid="{08142761-1642-44CD-B3FB-8923696302BB}" name="Column897"/>
    <tableColumn id="924" xr3:uid="{93427750-2A12-4760-A0D0-B36C23AFA8AF}" name="Column898"/>
    <tableColumn id="925" xr3:uid="{719BF73C-AA4B-4D1D-B8A4-57A8DDE90296}" name="Column899"/>
    <tableColumn id="926" xr3:uid="{91500C62-F4D2-48D0-8734-1F4E707B4850}" name="Column900"/>
    <tableColumn id="927" xr3:uid="{85743B96-1FFE-4CAB-9AC8-193D0E85D757}" name="Column901"/>
    <tableColumn id="928" xr3:uid="{8D6225E7-1550-4CED-A282-7EDC67F5D413}" name="Column902"/>
    <tableColumn id="929" xr3:uid="{D4A0126B-34F3-4585-ABBE-1113C3520537}" name="Column903"/>
    <tableColumn id="930" xr3:uid="{FCD9CBAC-93BA-448E-9E8A-42561CF73C19}" name="Column904"/>
    <tableColumn id="931" xr3:uid="{87EFE5EF-EA89-4D7C-B054-470E4F1B108E}" name="Column905"/>
    <tableColumn id="932" xr3:uid="{325444C7-6C8F-4A40-AFB7-9938BA2C58EB}" name="Column906"/>
    <tableColumn id="933" xr3:uid="{C7566D5F-CEB3-441E-A972-CCD9E25C879E}" name="Column907"/>
    <tableColumn id="934" xr3:uid="{2A01343F-6F2D-434F-B033-BE72ED287C4C}" name="Column908"/>
    <tableColumn id="935" xr3:uid="{C3841111-0D5E-4089-8A78-19AD1DAED1CA}" name="Column909"/>
    <tableColumn id="936" xr3:uid="{5741EFC7-A06D-4528-83AC-70068FABAFB8}" name="Column910"/>
    <tableColumn id="937" xr3:uid="{8F7662BA-EA7E-4314-8AFC-1EFB26FF01B1}" name="Column911"/>
    <tableColumn id="938" xr3:uid="{65C7EE4E-FF94-4702-AB70-534267BFE85A}" name="Column912"/>
    <tableColumn id="939" xr3:uid="{E1BB6AF5-CCD9-4854-BF75-9CB1030D7891}" name="Column913"/>
    <tableColumn id="940" xr3:uid="{254BE059-5835-4ABD-A77D-320CE52BADF9}" name="Column914"/>
    <tableColumn id="941" xr3:uid="{24A9305A-E5FC-4287-A7F5-69EF7BB0738A}" name="Column915"/>
    <tableColumn id="942" xr3:uid="{39A0F02D-040D-4572-8B07-D0D65A594680}" name="Column916"/>
    <tableColumn id="943" xr3:uid="{412F98E4-4D84-43C0-A61F-ABB4ACF2F5E1}" name="Column917"/>
    <tableColumn id="944" xr3:uid="{08076F3A-865C-44E5-AF93-42C8DF79DBBE}" name="Column918"/>
    <tableColumn id="945" xr3:uid="{765A3203-29CF-4D3B-9498-8DFD51C6ECFC}" name="Column919"/>
    <tableColumn id="946" xr3:uid="{6C5BEF73-8EF1-4D7E-9079-2CF48E0E79EA}" name="Column920"/>
    <tableColumn id="947" xr3:uid="{047C45F5-0635-49A2-ADE8-1D9620656A86}" name="Column921"/>
    <tableColumn id="948" xr3:uid="{93F8AA56-D320-42A4-BC97-F9EFFBA5F689}" name="Column922"/>
    <tableColumn id="949" xr3:uid="{211889C6-998F-49E5-9636-2A7CCE471EC1}" name="Column923"/>
    <tableColumn id="950" xr3:uid="{D8932C16-E447-4368-A3B7-7DB1877C981B}" name="Column924"/>
    <tableColumn id="951" xr3:uid="{49B44893-1121-4F0C-A408-1F0CC0F181B8}" name="Column925"/>
    <tableColumn id="952" xr3:uid="{B2DD3975-C368-43B4-ACAC-CCE021CDC874}" name="Column926"/>
    <tableColumn id="953" xr3:uid="{FAA6750D-F08C-4CF7-A3D7-B03053D8D1FC}" name="Column927"/>
    <tableColumn id="954" xr3:uid="{4834F6E0-518F-4813-A82A-55E93D0C4F74}" name="Column928"/>
    <tableColumn id="955" xr3:uid="{C428E54C-DF25-4097-9F77-0E65770E18CD}" name="Column929"/>
    <tableColumn id="956" xr3:uid="{7DC3DBB5-DCDC-465E-8D12-F9B810FB517D}" name="Column930"/>
    <tableColumn id="957" xr3:uid="{C297DDB0-2A59-400F-BD79-23092E1FF7E7}" name="Column931"/>
    <tableColumn id="958" xr3:uid="{691B52B1-289A-4258-9CA3-13CF9C376EDF}" name="Column932"/>
    <tableColumn id="959" xr3:uid="{C8B90FAC-5E8B-4DA8-9155-31620C05F34B}" name="Column933"/>
    <tableColumn id="960" xr3:uid="{628A457D-C696-428D-A7C1-9E3341F3C03F}" name="Column934"/>
    <tableColumn id="961" xr3:uid="{DEA92426-7DB7-4E29-8E9A-28CCF2B09186}" name="Column935"/>
    <tableColumn id="962" xr3:uid="{2F51AE91-D91D-4978-912A-A5E631F7DA88}" name="Column936"/>
    <tableColumn id="963" xr3:uid="{E0C8196D-0583-454B-9425-64FA039FEE50}" name="Column937"/>
    <tableColumn id="964" xr3:uid="{6D7FAAF4-6CFC-44B7-86B8-E888CD3778C7}" name="Column938"/>
    <tableColumn id="965" xr3:uid="{19F00F3E-EE00-4B3B-9DDA-99796D5DC8DB}" name="Column939"/>
    <tableColumn id="966" xr3:uid="{3E213FBD-C304-47FF-9C71-580DDCD2CA86}" name="Column940"/>
    <tableColumn id="967" xr3:uid="{77C9AB42-A433-4A1A-9B60-64FA5A169ED2}" name="Column941"/>
    <tableColumn id="968" xr3:uid="{F08ED3DA-015B-4A08-802B-9D1D29691350}" name="Column942"/>
    <tableColumn id="969" xr3:uid="{0D12CA23-27FF-4041-8C0C-30086EB359A0}" name="Column943"/>
    <tableColumn id="970" xr3:uid="{7E348296-C5EF-493A-A9C0-265E528CF3E8}" name="Column944"/>
    <tableColumn id="971" xr3:uid="{7FF18F22-DC5D-4836-8248-72B16440765E}" name="Column945"/>
    <tableColumn id="972" xr3:uid="{A284146E-3A29-4D9B-9853-88B7D0306314}" name="Column946"/>
    <tableColumn id="973" xr3:uid="{E897AF6C-25DB-4193-8510-02635122C5DA}" name="Column947"/>
    <tableColumn id="974" xr3:uid="{4CF3BC7E-EF93-47D2-92A3-6D3A75CF8B1D}" name="Column948"/>
    <tableColumn id="975" xr3:uid="{E242FFF0-5E9A-43E3-9393-775BC7DD387B}" name="Column949"/>
    <tableColumn id="976" xr3:uid="{6F32EC4A-16EC-4022-B0D9-0F3E4BB98635}" name="Column950"/>
    <tableColumn id="977" xr3:uid="{27DD8052-22E5-411A-892B-BFE1B5583F25}" name="Column951"/>
    <tableColumn id="978" xr3:uid="{59C9A8DB-940E-464A-BA50-20309E92E336}" name="Column952"/>
    <tableColumn id="979" xr3:uid="{3D56ECE9-D8B1-4EE2-B45D-CA3A37A6BC88}" name="Column953"/>
    <tableColumn id="980" xr3:uid="{9EC61D59-6354-4B46-8E8F-C00409E01B9B}" name="Column954"/>
    <tableColumn id="981" xr3:uid="{5EC45E61-E05F-4C32-9306-62DB911E2F20}" name="Column955"/>
    <tableColumn id="982" xr3:uid="{983C63B5-6573-43CF-AA9C-5AFE80B2A80E}" name="Column956"/>
    <tableColumn id="983" xr3:uid="{17972FE3-D3D9-4DC6-A941-6B1008B37ADF}" name="Column957"/>
    <tableColumn id="984" xr3:uid="{11292236-B5FB-45F6-8055-9F75A78205BB}" name="Column958"/>
    <tableColumn id="985" xr3:uid="{1B998A32-8FDF-4422-8C14-23BEFEE1DE87}" name="Column959"/>
    <tableColumn id="986" xr3:uid="{E28E43A3-BABE-46AC-9859-F9379CBD11BC}" name="Column960"/>
    <tableColumn id="987" xr3:uid="{C2DE7BE1-D3F4-48F4-8FE6-995AB9014528}" name="Column961"/>
    <tableColumn id="988" xr3:uid="{DD26BC5E-F38B-4D94-9EFE-B73034F5C3D6}" name="Column962"/>
    <tableColumn id="989" xr3:uid="{C5DD2481-2653-4DBE-9E50-DF13D3050F59}" name="Column963"/>
    <tableColumn id="990" xr3:uid="{D2CD4418-685D-460F-9A68-EDCD5E74716F}" name="Column964"/>
    <tableColumn id="991" xr3:uid="{96759245-FB04-4371-A02C-5AC090B4DE14}" name="Column965"/>
    <tableColumn id="992" xr3:uid="{2B027E10-7646-4681-A813-8C9AC7982B46}" name="Column966"/>
    <tableColumn id="993" xr3:uid="{89F5F34B-1673-488F-AEBE-D8A93B1A258D}" name="Column967"/>
    <tableColumn id="994" xr3:uid="{771DC78E-DE0C-4348-90E3-4ADE697FE71A}" name="Column968"/>
    <tableColumn id="995" xr3:uid="{EF19624F-6808-4746-AB32-D8B0FF21507D}" name="Column969"/>
    <tableColumn id="996" xr3:uid="{2DC1FA48-397E-416A-B6F0-5FE9A697690E}" name="Column970"/>
    <tableColumn id="997" xr3:uid="{B992E1A6-0EA7-479D-B672-54F46DE0208D}" name="Column971"/>
    <tableColumn id="998" xr3:uid="{2E82BB92-4626-4E24-9044-FED232FBD09F}" name="Column972"/>
    <tableColumn id="999" xr3:uid="{04FCEEA9-7169-4332-8D6D-375CB33DAC44}" name="Column973"/>
    <tableColumn id="1000" xr3:uid="{E89793C8-C7B9-4841-BC5C-8373C866B9FA}" name="Column974"/>
    <tableColumn id="1001" xr3:uid="{0F2267AC-DD27-4F48-95BA-3A37631B143B}" name="Column975"/>
    <tableColumn id="1002" xr3:uid="{0314DF70-B4CF-4644-9EDD-FE55F909D9D6}" name="Column976"/>
    <tableColumn id="1003" xr3:uid="{1C0A55A0-9CA2-497D-A680-E77CFA2140C9}" name="Column977"/>
    <tableColumn id="1004" xr3:uid="{29347827-782E-4AA1-803E-7D4ED9DCC2A6}" name="Column978"/>
    <tableColumn id="1005" xr3:uid="{AE1F8910-4990-4478-BAC3-885FECCD8658}" name="Column979"/>
    <tableColumn id="1006" xr3:uid="{C8BF7C14-6586-4341-8AB5-90F63EAC8D91}" name="Column980"/>
    <tableColumn id="1007" xr3:uid="{857A2AC7-5BB7-4383-BD5E-7C39B1DB88E2}" name="Column981"/>
    <tableColumn id="1008" xr3:uid="{10971C68-F99C-40EB-95E1-3F3AD317B95E}" name="Column982"/>
    <tableColumn id="1009" xr3:uid="{CBAC4810-64DC-4231-A209-9228FAD9A148}" name="Column983"/>
    <tableColumn id="1010" xr3:uid="{6452BF4E-0F98-42AA-A75B-E5C8BADDCEAF}" name="Column984"/>
    <tableColumn id="1011" xr3:uid="{8809D326-AE64-419C-AAEE-9AD90E5BF00F}" name="Column985"/>
    <tableColumn id="1012" xr3:uid="{B31595A8-2234-4047-8369-9AE40FFE38C2}" name="Column986"/>
    <tableColumn id="1013" xr3:uid="{12F8F484-5A4E-4061-A99F-9791FA49B258}" name="Column987"/>
    <tableColumn id="1014" xr3:uid="{1F3135DD-98FC-4415-983C-B0AA4082155D}" name="Column988"/>
    <tableColumn id="1015" xr3:uid="{C5509FF8-1197-4DB9-A31D-41DE5489D924}" name="Column989"/>
    <tableColumn id="1016" xr3:uid="{D3505276-E3C3-4615-B8F2-9BB4140D0975}" name="Column990"/>
    <tableColumn id="1017" xr3:uid="{B7D9E197-5458-4AEC-B662-BCA05048991D}" name="Column991"/>
    <tableColumn id="1018" xr3:uid="{306CC970-D461-4148-9756-1E41C6C7A851}" name="Column992"/>
    <tableColumn id="1019" xr3:uid="{6C7BEBB7-CD8B-4984-A2E0-5E22696BA764}" name="Column993"/>
    <tableColumn id="1020" xr3:uid="{888E49F8-8318-4D70-8E3F-881F162F3365}" name="Column994"/>
    <tableColumn id="1021" xr3:uid="{CB3ED9EC-B6AD-4EAC-B9A5-2C6C5ED816D0}" name="Column995"/>
    <tableColumn id="1022" xr3:uid="{4BDA0C7F-7488-46F1-9E9E-115B336DDA07}" name="Column996"/>
    <tableColumn id="1023" xr3:uid="{7422767C-A055-48D0-BA02-87E9C22768D3}" name="Column997"/>
    <tableColumn id="1024" xr3:uid="{5CBF4AB6-AFC7-4E5B-B29A-7F89AC178766}" name="Column998"/>
    <tableColumn id="1025" xr3:uid="{10A629AB-146A-406D-B064-06B3056A12CE}" name="Column999"/>
    <tableColumn id="1026" xr3:uid="{5EAE43CE-A699-4C06-9169-8DDD86E2825E}" name="Column1000"/>
    <tableColumn id="1027" xr3:uid="{7AD8F4A5-F4D2-4EB2-A473-2893006FFDA1}" name="Column1001"/>
    <tableColumn id="1028" xr3:uid="{93A5B922-792B-4795-9174-F2DC02218F6E}" name="Column1002"/>
    <tableColumn id="1029" xr3:uid="{5B328859-EAF7-4B49-ABB8-E0CFD2C3B1A7}" name="Column1003"/>
    <tableColumn id="1030" xr3:uid="{51AEC20C-F8ED-40C7-BA98-0A125FC2CBEE}" name="Column1004"/>
    <tableColumn id="1031" xr3:uid="{887EF9D8-7622-48E9-82C1-90065D82E46E}" name="Column1005"/>
    <tableColumn id="1032" xr3:uid="{57C06981-68AD-4AD9-9E9E-5EAF38788B76}" name="Column1006"/>
    <tableColumn id="1033" xr3:uid="{D22D0B29-AD12-4FC5-9361-40E71D47CA5A}" name="Column1007"/>
    <tableColumn id="1034" xr3:uid="{844B893F-D7A1-46ED-8911-D39B33BF4262}" name="Column1008"/>
    <tableColumn id="1035" xr3:uid="{2A903A80-9410-4A65-A3F5-B84376E24E86}" name="Column1009"/>
    <tableColumn id="1036" xr3:uid="{96FDAD21-DEA4-4A81-9014-6233DD56879A}" name="Column1010"/>
    <tableColumn id="1037" xr3:uid="{AA1B4416-D101-4FE2-89D6-FE9B93AB9ACA}" name="Column1011"/>
    <tableColumn id="1038" xr3:uid="{A3AE0573-4724-48B5-A038-83270EE6A904}" name="Column1012"/>
    <tableColumn id="1039" xr3:uid="{F2130654-12AC-4203-BDF4-D33E9B3BAA7C}" name="Column1013"/>
    <tableColumn id="1040" xr3:uid="{1AE1DB64-4770-41A3-8F09-0BACC4301534}" name="Column1014"/>
    <tableColumn id="1041" xr3:uid="{0B3790B3-73FB-4542-B3A2-1A116FB5BF53}" name="Column1015"/>
    <tableColumn id="1042" xr3:uid="{0F93C6DF-8495-4F1A-AB12-7366B4586366}" name="Column1016"/>
    <tableColumn id="1043" xr3:uid="{121C1B6F-A7D3-476C-BDD9-76C24E0E15EF}" name="Column1017"/>
    <tableColumn id="1044" xr3:uid="{35F39F96-CFCB-4030-8764-DF1B71F36EF7}" name="Column1018"/>
    <tableColumn id="1045" xr3:uid="{EA3E4097-D02E-4957-9287-BD3BB6F37E28}" name="Column1019"/>
    <tableColumn id="1046" xr3:uid="{DAF262A3-EA80-4272-AB93-EF470944DB0D}" name="Column1020"/>
    <tableColumn id="1047" xr3:uid="{5B6F1CC8-B272-4AF8-9E95-AF3DEDBC9882}" name="Column1021"/>
    <tableColumn id="1048" xr3:uid="{B8D781CB-90DE-4BF7-B338-98635AFD1AC3}" name="Column1022"/>
    <tableColumn id="1049" xr3:uid="{578F4B80-0395-4DAB-80FA-E1DA5EABA00B}" name="Column1023"/>
    <tableColumn id="1050" xr3:uid="{CD5B84E3-A523-4CB8-A2ED-25C17B333D46}" name="Column1024"/>
    <tableColumn id="1051" xr3:uid="{B1D468ED-F196-4420-9A8D-BD02EB530685}" name="Column1025"/>
    <tableColumn id="1052" xr3:uid="{793A706A-2937-45A7-B818-D7D327761A60}" name="Column1026"/>
    <tableColumn id="1053" xr3:uid="{1C56B0A2-2246-40C5-AA59-6798280F8ED5}" name="Column1027"/>
    <tableColumn id="1054" xr3:uid="{87F9CBB7-29B5-449E-8F34-8D23B5EB7A0B}" name="Column1028"/>
    <tableColumn id="1055" xr3:uid="{15AC3941-D5E6-49A8-936A-9B2FF27B8407}" name="Column1029"/>
    <tableColumn id="1056" xr3:uid="{ED7E061B-D001-47FB-B8B2-78E268162C46}" name="Column1030"/>
    <tableColumn id="1057" xr3:uid="{2BC2B6D5-3AE6-4F13-A545-E7D367CD22E5}" name="Column1031"/>
    <tableColumn id="1058" xr3:uid="{970ACF83-93EE-4CEA-9B37-81D6C845F3F8}" name="Column1032"/>
    <tableColumn id="1059" xr3:uid="{7FB55B41-7962-4419-A49A-474F63B04250}" name="Column1033"/>
    <tableColumn id="1060" xr3:uid="{C6579186-8C4A-4350-9506-B8F16E39AF9C}" name="Column1034"/>
    <tableColumn id="1061" xr3:uid="{16D6CB6F-64DE-43FB-B2A7-0803387EAE47}" name="Column1035"/>
    <tableColumn id="1062" xr3:uid="{3C985840-E798-4C31-AED5-9B3579E839FB}" name="Column1036"/>
    <tableColumn id="1063" xr3:uid="{9D85FD06-29EC-4676-84CA-7D046E15C270}" name="Column1037"/>
    <tableColumn id="1064" xr3:uid="{3C51B496-1325-4427-9973-239A6ABE1120}" name="Column1038"/>
    <tableColumn id="1065" xr3:uid="{7E4DCB68-D88E-40E7-8278-3E93A9D7C43F}" name="Column1039"/>
    <tableColumn id="1066" xr3:uid="{B54DCEC1-4E69-465D-A435-CC13D22321E5}" name="Column1040"/>
    <tableColumn id="1067" xr3:uid="{FDFF83B1-7D71-47F9-BB76-B67AEBC4A08E}" name="Column1041"/>
    <tableColumn id="1068" xr3:uid="{28B980D1-3993-4394-867B-64A976B33B4D}" name="Column1042"/>
    <tableColumn id="1069" xr3:uid="{11B73972-3559-483B-8A5C-EB314DCC5614}" name="Column1043"/>
    <tableColumn id="1070" xr3:uid="{BACADAAB-8B57-4FB8-B00B-578860B3750F}" name="Column1044"/>
    <tableColumn id="1071" xr3:uid="{3B532C2A-4860-41AB-B68B-0E8826FA92B8}" name="Column1045"/>
    <tableColumn id="1072" xr3:uid="{3825EED0-AF7D-41B8-9CB2-60C11EB5482B}" name="Column1046"/>
    <tableColumn id="1073" xr3:uid="{56D90A59-E85F-4226-BF35-5DBBABF12810}" name="Column1047"/>
    <tableColumn id="1074" xr3:uid="{1F5B8C1D-9826-4006-A9C0-8C8BF332E913}" name="Column1048"/>
    <tableColumn id="1075" xr3:uid="{83028CAF-118A-43E2-B830-BED46A93DAF8}" name="Column1049"/>
    <tableColumn id="1076" xr3:uid="{9FC75515-8BCC-41E8-9B15-285CE63B3DFF}" name="Column1050"/>
    <tableColumn id="1077" xr3:uid="{0D287BEE-A70A-412F-AD14-759C663B206A}" name="Column1051"/>
    <tableColumn id="1078" xr3:uid="{194B668A-5EAB-459B-BB37-78076EDA7E90}" name="Column1052"/>
    <tableColumn id="1079" xr3:uid="{CCFB903B-4BEC-4E62-8562-F6F0035C3E80}" name="Column1053"/>
    <tableColumn id="1080" xr3:uid="{510E8D00-95CD-4382-9A7E-317F10BE23AA}" name="Column1054"/>
    <tableColumn id="1081" xr3:uid="{410BA6BE-A5D2-4419-B092-4464C385097A}" name="Column1055"/>
    <tableColumn id="1082" xr3:uid="{04669CF0-9553-4939-9077-C3A2BAD77F21}" name="Column1056"/>
    <tableColumn id="1083" xr3:uid="{663333C0-4CAC-42A7-B750-218E533501E4}" name="Column1057"/>
    <tableColumn id="1084" xr3:uid="{6C8365E3-D259-4981-8E40-BC46AD29A44B}" name="Column1058"/>
    <tableColumn id="1085" xr3:uid="{424296A1-FB70-489E-A45B-45C11EF37AEA}" name="Column1059"/>
    <tableColumn id="1086" xr3:uid="{07E2C933-A52C-4AAA-8A32-FEA28BEBC940}" name="Column1060"/>
    <tableColumn id="1087" xr3:uid="{A1A217FE-FDEC-4D26-B930-C33C2B04D7C4}" name="Column1061"/>
    <tableColumn id="1088" xr3:uid="{CCBDFCDF-2F77-44C0-BE8D-5C5A8DE7C30C}" name="Column1062"/>
    <tableColumn id="1089" xr3:uid="{E405CB02-DF86-4193-BC11-C4A910620B2B}" name="Column1063"/>
    <tableColumn id="1090" xr3:uid="{FA0DFDBA-D130-4EE2-91A0-4C6B17C916A1}" name="Column1064"/>
    <tableColumn id="1091" xr3:uid="{7AC07D73-5A03-488B-8F14-7C9EE9CCC7AB}" name="Column1065"/>
    <tableColumn id="1092" xr3:uid="{82B8B81C-4FCB-4482-AA83-7CB85E59214B}" name="Column1066"/>
    <tableColumn id="1093" xr3:uid="{DFCD803E-4C2F-449D-8440-6D3E2269C23E}" name="Column1067"/>
    <tableColumn id="1094" xr3:uid="{DA6AA245-5B99-4A6D-88B0-7C287DE81848}" name="Column1068"/>
    <tableColumn id="1095" xr3:uid="{2BEE93FA-2550-49D1-B600-2260EB9FFF9C}" name="Column1069"/>
    <tableColumn id="1096" xr3:uid="{DA148772-19D1-40F0-AE98-FD71B6232432}" name="Column1070"/>
    <tableColumn id="1097" xr3:uid="{6E1098F6-4437-4B9F-BB03-64FB1617428A}" name="Column1071"/>
    <tableColumn id="1098" xr3:uid="{C7177822-431C-4DE5-90E6-F1677F13AF4D}" name="Column1072"/>
    <tableColumn id="1099" xr3:uid="{3BF85C28-E2C1-4DAF-A8BC-50F0E696E26A}" name="Column1073"/>
    <tableColumn id="1100" xr3:uid="{F290DD11-4E42-463A-A72B-C283FC12849B}" name="Column1074"/>
    <tableColumn id="1101" xr3:uid="{7E512DDF-ADB0-454C-BD11-69BACFE6439C}" name="Column1075"/>
    <tableColumn id="1102" xr3:uid="{90C8B639-ED17-4C2D-A9BD-A67384296FDC}" name="Column1076"/>
    <tableColumn id="1103" xr3:uid="{0F8B7409-9772-4275-A858-A0DC89569795}" name="Column1077"/>
    <tableColumn id="1104" xr3:uid="{B9ABF4FC-2785-401A-A36D-1DAB29682103}" name="Column1078"/>
    <tableColumn id="1105" xr3:uid="{FD67F271-6536-4A7E-B02C-5A960F98B1DF}" name="Column1079"/>
    <tableColumn id="1106" xr3:uid="{1E87D20F-7E28-4FEE-8B84-D9219E9DE736}" name="Column1080"/>
    <tableColumn id="1107" xr3:uid="{D03B3DB5-A2D8-4BDC-B576-C8D0F4A02522}" name="Column1081"/>
    <tableColumn id="1108" xr3:uid="{EC93DC82-9C72-432E-ACFB-29F9874F602F}" name="Column1082"/>
    <tableColumn id="1109" xr3:uid="{EDFF0D64-8871-4100-9E99-DA287FC92167}" name="Column1083"/>
    <tableColumn id="1110" xr3:uid="{5F73D71C-2674-4337-818B-645E72DD925B}" name="Column1084"/>
    <tableColumn id="1111" xr3:uid="{8FD0DE82-1D1F-4180-8F42-0E7A63126274}" name="Column1085"/>
    <tableColumn id="1112" xr3:uid="{241D3FE4-4D75-4EFA-AA88-1C2FA57113A4}" name="Column1086"/>
    <tableColumn id="1113" xr3:uid="{2B24E36C-2B58-40FD-9C8D-06B2B2C9FD4C}" name="Column1087"/>
    <tableColumn id="1114" xr3:uid="{CF2ABEDD-3914-41F4-B6DA-66B7AB52D77E}" name="Column1088"/>
    <tableColumn id="1115" xr3:uid="{47619593-7C53-4387-A18E-35687375E1D7}" name="Column1089"/>
    <tableColumn id="1116" xr3:uid="{3280906F-9415-4E1D-AAEC-4FCDEE650C3D}" name="Column1090"/>
    <tableColumn id="1117" xr3:uid="{7E884F7A-E01E-4568-A8F0-36EBC9DCAFC9}" name="Column1091"/>
    <tableColumn id="1118" xr3:uid="{FDCF6CC5-1754-4744-8C57-2AC0C08905D0}" name="Column1092"/>
    <tableColumn id="1119" xr3:uid="{4FC435AD-E1B5-4E6C-ABB0-55C422304317}" name="Column1093"/>
    <tableColumn id="1120" xr3:uid="{9CA5D9F2-248F-4212-BECD-8A71F9BE0B18}" name="Column1094"/>
    <tableColumn id="1121" xr3:uid="{5035E7C0-F303-4800-9E57-B45F7B30632F}" name="Column1095"/>
    <tableColumn id="1122" xr3:uid="{8C9657A1-30FF-423B-8F3F-1447323900D2}" name="Column1096"/>
    <tableColumn id="1123" xr3:uid="{6F0DB2BE-91C3-4CDE-A5D1-1620F11399E5}" name="Column1097"/>
    <tableColumn id="1124" xr3:uid="{A0F74F12-5B19-4C72-91D2-85F4B6EE9D49}" name="Column1098"/>
    <tableColumn id="1125" xr3:uid="{F601E0DD-F012-4DB1-B720-716DF38AACE9}" name="Column1099"/>
    <tableColumn id="1126" xr3:uid="{0D09BD72-B6C7-4F76-9B1E-5134010930D5}" name="Column1100"/>
    <tableColumn id="1127" xr3:uid="{9F537999-5020-487B-8530-BEA43418E294}" name="Column1101"/>
    <tableColumn id="1128" xr3:uid="{17F9AB1B-B475-4C22-90A9-6F78967F6A23}" name="Column1102"/>
    <tableColumn id="1129" xr3:uid="{E5D9E477-A4AA-4563-B2F1-60A3702F0C8A}" name="Column1103"/>
    <tableColumn id="1130" xr3:uid="{46848AC3-EDF0-4CF4-BB61-6FC2FABDA641}" name="Column1104"/>
    <tableColumn id="1131" xr3:uid="{ED4D9E50-42F2-4BFE-A1B3-BE81294B6F3F}" name="Column1105"/>
    <tableColumn id="1132" xr3:uid="{6650B1CF-53F4-49BE-93F3-1EEFBB1B4CEB}" name="Column1106"/>
    <tableColumn id="1133" xr3:uid="{F8E405BC-A24A-4335-A9C7-1DC3824A606A}" name="Column1107"/>
    <tableColumn id="1134" xr3:uid="{3F4C9DF4-B89E-455D-AC0C-E022D26708F0}" name="Column1108"/>
    <tableColumn id="1135" xr3:uid="{8436E7DC-C693-4E2F-9E48-61DD444DE70B}" name="Column1109"/>
    <tableColumn id="1136" xr3:uid="{9B39A0C1-268A-485A-ACBE-9A8F94FFBD80}" name="Column1110"/>
    <tableColumn id="1137" xr3:uid="{CD0D4865-91A4-4656-884B-F86635B9AEDB}" name="Column1111"/>
    <tableColumn id="1138" xr3:uid="{EA2BB41E-A540-4AD2-894F-444D8FC8BDCA}" name="Column1112"/>
    <tableColumn id="1139" xr3:uid="{76DDB267-1D94-48DB-B0B0-1D1EBBABBE34}" name="Column1113"/>
    <tableColumn id="1140" xr3:uid="{2AD2F233-A7B5-41E5-BD19-830614EE9DF1}" name="Column1114"/>
    <tableColumn id="1141" xr3:uid="{85CDA1E9-1463-481E-BE66-35F8EA4FB869}" name="Column1115"/>
    <tableColumn id="1142" xr3:uid="{9F18DA9B-AC82-4571-9E00-FE108A4AC2D6}" name="Column1116"/>
    <tableColumn id="1143" xr3:uid="{E8857D36-2249-4DE3-BBEF-8C8E9E216070}" name="Column1117"/>
    <tableColumn id="1144" xr3:uid="{E167D0FC-C2E4-41CE-AB41-434AE6398B51}" name="Column1118"/>
    <tableColumn id="1145" xr3:uid="{E24F32BF-B424-48D7-A127-1435C07E2801}" name="Column1119"/>
    <tableColumn id="1146" xr3:uid="{2AB7C235-FF4B-4798-A3B7-D4ABDBFC2131}" name="Column1120"/>
    <tableColumn id="1147" xr3:uid="{01BEA5F7-8D61-442E-9320-944F6D423B8F}" name="Column1121"/>
    <tableColumn id="1148" xr3:uid="{49DD2E32-B11C-4005-BEC9-44AA653FE769}" name="Column1122"/>
    <tableColumn id="1149" xr3:uid="{D0E9597F-A1D6-45BD-B528-A321FF7C410F}" name="Column1123"/>
    <tableColumn id="1150" xr3:uid="{BE7B2D28-35B3-4CB8-A28F-BC89DB1E2FDE}" name="Column1124"/>
    <tableColumn id="1151" xr3:uid="{02D037B8-0C8F-4323-AB68-5A77C2241B27}" name="Column1125"/>
    <tableColumn id="1152" xr3:uid="{0860DFFF-30BA-4D19-95BD-CAFDF520B650}" name="Column1126"/>
    <tableColumn id="1153" xr3:uid="{3E372114-AFB9-481D-BB5F-F783514A5012}" name="Column1127"/>
    <tableColumn id="1154" xr3:uid="{6744C778-3D3E-47EB-B75E-6F09BB8C1DEE}" name="Column1128"/>
    <tableColumn id="1155" xr3:uid="{D5F07F76-CD4C-4B6A-BFDA-CCFB77BEF517}" name="Column1129"/>
    <tableColumn id="1156" xr3:uid="{1DCDB857-E02F-4D03-9D80-9E98C1AFC606}" name="Column1130"/>
    <tableColumn id="1157" xr3:uid="{4A00C044-9E4D-4B73-9EBB-6FDEA48D1C5E}" name="Column1131"/>
    <tableColumn id="1158" xr3:uid="{B1E53095-2B9A-4F4B-88E2-F73DEB27550C}" name="Column1132"/>
    <tableColumn id="1159" xr3:uid="{3723B2E9-B47A-4E2A-A762-58099E269B10}" name="Column1133"/>
    <tableColumn id="1160" xr3:uid="{2B804960-B3AF-4FBD-8C72-1047618454F0}" name="Column1134"/>
    <tableColumn id="1161" xr3:uid="{3D9A1EC5-5C3C-45B5-8A2F-B98B8ACA79FA}" name="Column1135"/>
    <tableColumn id="1162" xr3:uid="{B77B285B-052B-4E0E-9C68-005F36526D83}" name="Column1136"/>
    <tableColumn id="1163" xr3:uid="{A735437C-94D2-444F-87ED-362B1523B1AD}" name="Column1137"/>
    <tableColumn id="1164" xr3:uid="{3401932C-DCBA-44D0-8DCA-83E057C40F6B}" name="Column1138"/>
    <tableColumn id="1165" xr3:uid="{2F24C706-3480-43B6-9E04-6A63C4FA0AFB}" name="Column1139"/>
    <tableColumn id="1166" xr3:uid="{4716DEA1-762E-4C04-B2F5-8CE94B013B40}" name="Column1140"/>
    <tableColumn id="1167" xr3:uid="{FA15EEB4-D72B-4F09-96FB-9482C33B0586}" name="Column1141"/>
    <tableColumn id="1168" xr3:uid="{7AE7CBCB-4139-4734-9925-1C2BE5C353F1}" name="Column1142"/>
    <tableColumn id="1169" xr3:uid="{EA12FEDF-1DE5-43BA-B73B-F8D7A7BF6004}" name="Column1143"/>
    <tableColumn id="1170" xr3:uid="{5A30AF30-85CE-4CA6-B6C7-5F9429A645E6}" name="Column1144"/>
    <tableColumn id="1171" xr3:uid="{058F045B-E4C5-4A3E-BE82-B1B942D7941D}" name="Column1145"/>
    <tableColumn id="1172" xr3:uid="{E7FDDE45-2152-49CC-B06B-A4976D4D707A}" name="Column1146"/>
    <tableColumn id="1173" xr3:uid="{4D358FB1-2CF8-4DCD-A785-714542E5004C}" name="Column1147"/>
    <tableColumn id="1174" xr3:uid="{240D8F6C-0914-4049-93B4-B9CAEE07AFD2}" name="Column1148"/>
    <tableColumn id="1175" xr3:uid="{3F22BF21-13DE-4F76-BC49-FA267184740B}" name="Column1149"/>
    <tableColumn id="1176" xr3:uid="{0CF5B866-FE62-4841-AFEA-9ECE6DADA034}" name="Column1150"/>
    <tableColumn id="1177" xr3:uid="{41C0AF81-C51D-4C8F-BEEF-0080237752C2}" name="Column1151"/>
    <tableColumn id="1178" xr3:uid="{FA70BCC5-139E-47F2-A87D-83548F5AB99E}" name="Column1152"/>
    <tableColumn id="1179" xr3:uid="{0BF03A9C-73D8-44D4-8A75-C80E0960A44E}" name="Column1153"/>
    <tableColumn id="1180" xr3:uid="{B87B9C45-B0FF-42E6-9098-68CEDC65DDE1}" name="Column1154"/>
    <tableColumn id="1181" xr3:uid="{6EA27828-1E79-4B41-A0FD-F7D8725D5C09}" name="Column1155"/>
    <tableColumn id="1182" xr3:uid="{C087556C-DF10-4306-89D0-12EDFA1F7605}" name="Column1156"/>
    <tableColumn id="1183" xr3:uid="{1F5D2E2D-FEC0-4DB4-A051-4F3431D6A370}" name="Column1157"/>
    <tableColumn id="1184" xr3:uid="{EEFBCFAB-2969-480A-B86E-CBB8248D5AF1}" name="Column1158"/>
    <tableColumn id="1185" xr3:uid="{B9ADE948-C645-4D4C-8A22-E4CC73BE6EBA}" name="Column1159"/>
    <tableColumn id="1186" xr3:uid="{092F2B3C-DF66-4BDD-B9C1-694764728AC6}" name="Column1160"/>
    <tableColumn id="1187" xr3:uid="{C61D00EE-C9AA-4DDB-8333-D94F2ADBE712}" name="Column1161"/>
    <tableColumn id="1188" xr3:uid="{08954679-603A-46B7-8A5E-186201CE98D6}" name="Column1162"/>
    <tableColumn id="1189" xr3:uid="{10CA1F45-D820-40C3-92A7-7A994CA6F3DB}" name="Column1163"/>
    <tableColumn id="1190" xr3:uid="{5C5F18F4-6426-4733-A2BE-48C129200775}" name="Column1164"/>
    <tableColumn id="1191" xr3:uid="{459A6759-3539-4DC3-BB74-4EC9E65BB474}" name="Column1165"/>
    <tableColumn id="1192" xr3:uid="{29A8160D-5EA2-4798-AAEB-7EECF434FF7C}" name="Column1166"/>
    <tableColumn id="1193" xr3:uid="{9B85F749-2B3F-4EC1-9561-B7E01F571DC9}" name="Column1167"/>
    <tableColumn id="1194" xr3:uid="{5B77654E-6481-412D-A95B-4E656DE1FCE4}" name="Column1168"/>
    <tableColumn id="1195" xr3:uid="{37B50DC3-9C20-4215-8366-8363C562F6B2}" name="Column1169"/>
    <tableColumn id="1196" xr3:uid="{FBC5C933-AA56-426A-BC90-9BF2ACB0429B}" name="Column1170"/>
    <tableColumn id="1197" xr3:uid="{1F7F2F25-00A1-460B-B331-CDF20C5FD957}" name="Column1171"/>
    <tableColumn id="1198" xr3:uid="{D5C2812D-762A-4C0F-A54D-8099EEDF15A7}" name="Column1172"/>
    <tableColumn id="1199" xr3:uid="{900C8D3D-E1D2-4580-A4F7-C7A3AAF4C893}" name="Column1173"/>
    <tableColumn id="1200" xr3:uid="{9A0245F8-ADB1-47A0-B39F-6CC6EBD810A4}" name="Column1174"/>
    <tableColumn id="1201" xr3:uid="{1E49C9AA-DFDD-4261-AE53-B6F46BA52F3A}" name="Column1175"/>
    <tableColumn id="1202" xr3:uid="{53375A75-8E96-4A64-82E3-635C5397B6BD}" name="Column1176"/>
    <tableColumn id="1203" xr3:uid="{A5C3EB5E-7853-40BA-96D7-954402A14EE6}" name="Column1177"/>
    <tableColumn id="1204" xr3:uid="{5A17F9D0-6D61-489F-BBC6-CC5C0B20D451}" name="Column1178"/>
    <tableColumn id="1205" xr3:uid="{D8225A18-A2F8-4898-856D-7FE7EAF6AF6B}" name="Column1179"/>
    <tableColumn id="1206" xr3:uid="{3DA5AFCF-3517-46C6-8787-245EE74EF6BC}" name="Column1180"/>
    <tableColumn id="1207" xr3:uid="{C63B7487-78EE-4D53-A7FB-233F546F37FF}" name="Column1181"/>
    <tableColumn id="1208" xr3:uid="{3592BFDF-8532-4451-9FB2-5FA7AAB36082}" name="Column1182"/>
    <tableColumn id="1209" xr3:uid="{7D395BAA-9956-4581-91DE-5A0FDC2A6AC6}" name="Column1183"/>
    <tableColumn id="1210" xr3:uid="{94703A63-6BBB-4C09-A215-A1B3043817FA}" name="Column1184"/>
    <tableColumn id="1211" xr3:uid="{318CC793-8ADB-405C-A3EA-03D2501DD036}" name="Column1185"/>
    <tableColumn id="1212" xr3:uid="{344990B4-E3EE-4E82-83CF-69915EB7E175}" name="Column1186"/>
    <tableColumn id="1213" xr3:uid="{EF09B327-A22E-43BF-A1F2-EB6DDEF860E0}" name="Column1187"/>
    <tableColumn id="1214" xr3:uid="{252794B5-2B32-41BB-BA01-B76285CB8DA3}" name="Column1188"/>
    <tableColumn id="1215" xr3:uid="{23435F6A-FD08-464E-810B-0BBBE22C50ED}" name="Column1189"/>
    <tableColumn id="1216" xr3:uid="{83541AC7-859E-4AEA-BEFA-4869FD40B371}" name="Column1190"/>
    <tableColumn id="1217" xr3:uid="{7972C8BE-3245-4653-B75B-391410A287BD}" name="Column1191"/>
    <tableColumn id="1218" xr3:uid="{7846FD4F-B442-4939-AA80-6036A37BDE47}" name="Column1192"/>
    <tableColumn id="1219" xr3:uid="{67738334-A75E-4C76-A048-C88C2DB7CC16}" name="Column1193"/>
    <tableColumn id="1220" xr3:uid="{6125BCFB-096F-433F-B2D8-E91F268642B1}" name="Column1194"/>
    <tableColumn id="1221" xr3:uid="{D959A045-CD2C-4E85-94CC-1930E7A2AD08}" name="Column1195"/>
    <tableColumn id="1222" xr3:uid="{E10EC066-507F-4025-8EFE-923CD07E3246}" name="Column1196"/>
    <tableColumn id="1223" xr3:uid="{5FAF3FC8-293B-422D-94B8-AED96BC45BBD}" name="Column1197"/>
    <tableColumn id="1224" xr3:uid="{E333CE5A-72CE-4C40-AE17-0ADF5BBD1C59}" name="Column1198"/>
    <tableColumn id="1225" xr3:uid="{EAECDC4C-EA47-43AC-BBC2-DABFCEDD6D0D}" name="Column1199"/>
    <tableColumn id="1226" xr3:uid="{8725938A-86D1-43C7-96A9-277B3F39BBD2}" name="Column1200"/>
    <tableColumn id="1227" xr3:uid="{E8A692C9-B092-49C7-998C-91594025F740}" name="Column1201"/>
    <tableColumn id="1228" xr3:uid="{A78FCC3D-FD24-429E-B378-70BFEAAA9B85}" name="Column1202"/>
    <tableColumn id="1229" xr3:uid="{06141D60-F1AD-43AF-A968-F13E9CF6FE9E}" name="Column1203"/>
    <tableColumn id="1230" xr3:uid="{6B1DCAFD-82EF-43C5-A1F5-F5F0B698F194}" name="Column1204"/>
    <tableColumn id="1231" xr3:uid="{E38C8FBD-E013-454A-9801-61B53D211B10}" name="Column1205"/>
    <tableColumn id="1232" xr3:uid="{F96FB7AE-6B3E-48E0-98FD-64EA3417E144}" name="Column1206"/>
    <tableColumn id="1233" xr3:uid="{6470C788-2752-41DB-84DB-EF1FD681485E}" name="Column1207"/>
    <tableColumn id="1234" xr3:uid="{665040D1-0BAC-4921-BF5C-3A0F05BD3D96}" name="Column1208"/>
    <tableColumn id="1235" xr3:uid="{A87B81E8-9C7F-4875-906C-EACC604D3239}" name="Column1209"/>
    <tableColumn id="1236" xr3:uid="{EA213269-9B25-4B98-BA5B-99D1969CAC04}" name="Column1210"/>
    <tableColumn id="1237" xr3:uid="{95755592-420F-48B9-A043-9A32761712A4}" name="Column1211"/>
    <tableColumn id="1238" xr3:uid="{928C3B68-9061-45DE-B6EC-085B9C6A47A6}" name="Column1212"/>
    <tableColumn id="1239" xr3:uid="{6B1C6382-51EA-49D1-BCD0-B97AEC196B7E}" name="Column1213"/>
    <tableColumn id="1240" xr3:uid="{4470A0CB-70D8-483F-92B9-7F70F6625F34}" name="Column1214"/>
    <tableColumn id="1241" xr3:uid="{4C07C776-858B-4BC5-B241-1D34643245D9}" name="Column1215"/>
    <tableColumn id="1242" xr3:uid="{F4875F90-9B10-492F-B4CE-64C03408685C}" name="Column1216"/>
    <tableColumn id="1243" xr3:uid="{E63D1D26-6417-4526-8303-2210F6C0DAB2}" name="Column1217"/>
    <tableColumn id="1244" xr3:uid="{6D9AF63F-5132-4D94-B478-508EFC3EAEB5}" name="Column1218"/>
    <tableColumn id="1245" xr3:uid="{A1EDEDE0-F326-4775-B038-070C85D92CC2}" name="Column1219"/>
    <tableColumn id="1246" xr3:uid="{7DDA42EB-3A02-4845-8260-391C0A42D1ED}" name="Column1220"/>
    <tableColumn id="1247" xr3:uid="{EF418C1D-60E3-41B3-99EB-DEA846B89D60}" name="Column1221"/>
    <tableColumn id="1248" xr3:uid="{E243D5D4-09E8-4802-908E-DF60EEE6EFC9}" name="Column1222"/>
    <tableColumn id="1249" xr3:uid="{8405DF95-0D63-42FE-919B-1A03F6E30502}" name="Column1223"/>
    <tableColumn id="1250" xr3:uid="{E27F4E21-B13C-4318-A718-5178849BB601}" name="Column1224"/>
    <tableColumn id="1251" xr3:uid="{D504EDC9-55B8-4950-B7C9-1CD5E7409E9E}" name="Column1225"/>
    <tableColumn id="1252" xr3:uid="{47C822E3-C691-44C8-B2C0-03267DB54903}" name="Column1226"/>
    <tableColumn id="1253" xr3:uid="{533E888B-C4D6-468D-AB90-A905D550C68E}" name="Column1227"/>
    <tableColumn id="1254" xr3:uid="{194A8100-8776-4AAB-A67B-6BA36FCE8250}" name="Column1228"/>
    <tableColumn id="1255" xr3:uid="{B4C2852F-0D07-4927-A474-61326BD18154}" name="Column1229"/>
    <tableColumn id="1256" xr3:uid="{F733C9BE-893C-4FA7-92EB-4936D9B8E495}" name="Column1230"/>
    <tableColumn id="1257" xr3:uid="{C8331B45-A0C0-4A02-8A13-5D80426D567D}" name="Column1231"/>
    <tableColumn id="1258" xr3:uid="{1815B7AE-B083-4A44-9FBF-55EB1CFF4596}" name="Column1232"/>
    <tableColumn id="1259" xr3:uid="{B4DD0C1A-82F8-4856-B865-55E48149EF71}" name="Column1233"/>
    <tableColumn id="1260" xr3:uid="{93BA33F1-023D-4C8D-8649-F09ACB18A283}" name="Column1234"/>
    <tableColumn id="1261" xr3:uid="{3ED4A126-9929-475E-BCAC-22CFFC027829}" name="Column1235"/>
    <tableColumn id="1262" xr3:uid="{1C131438-1858-408E-89B6-558733CD009B}" name="Column1236"/>
    <tableColumn id="1263" xr3:uid="{ACD46A6F-439C-45EA-9034-6D1D58A996B2}" name="Column1237"/>
    <tableColumn id="1264" xr3:uid="{9605AE15-5B65-45BA-A820-66CE6CB8F44E}" name="Column1238"/>
    <tableColumn id="1265" xr3:uid="{7B6DF4ED-A096-4A93-8A19-8716AEA18D7B}" name="Column1239"/>
    <tableColumn id="1266" xr3:uid="{A4813F44-4E1A-49A8-B1EE-47D0031A6E2C}" name="Column1240"/>
    <tableColumn id="1267" xr3:uid="{56F0CF39-8E28-4E97-93A3-C6133CB648B8}" name="Column1241"/>
    <tableColumn id="1268" xr3:uid="{808B21DD-5C5F-48AA-84DC-D94721185347}" name="Column1242"/>
    <tableColumn id="1269" xr3:uid="{3280B10E-C5A2-4860-B5BF-5C43EEE2B691}" name="Column1243"/>
    <tableColumn id="1270" xr3:uid="{4EDBE1A8-B968-4ED9-86F6-394462F44A4F}" name="Column1244"/>
    <tableColumn id="1271" xr3:uid="{41D885A8-8E5B-4599-A0F0-854BB6BDDCF6}" name="Column1245"/>
    <tableColumn id="1272" xr3:uid="{9615EE11-C036-4EAF-ACF4-3C7FFA1D9966}" name="Column1246"/>
    <tableColumn id="1273" xr3:uid="{F80DE6D0-F873-459F-A07E-B9787EB212EC}" name="Column1247"/>
    <tableColumn id="1274" xr3:uid="{5781F40A-1D0A-472E-BA00-C1FA03E3DAFB}" name="Column1248"/>
    <tableColumn id="1275" xr3:uid="{8F3B167B-CE19-4CA7-8A05-C14419CD53EA}" name="Column1249"/>
    <tableColumn id="1276" xr3:uid="{FEA930A0-68C7-4096-A71F-742E90C09A98}" name="Column1250"/>
    <tableColumn id="1277" xr3:uid="{1A04C562-FEB5-4A1D-A5CA-E6D29941326F}" name="Column1251"/>
    <tableColumn id="1278" xr3:uid="{9FA06196-0BAA-49D4-A541-CFAA088D6EEF}" name="Column1252"/>
    <tableColumn id="1279" xr3:uid="{41A83646-A0E6-4F2A-9395-52C49748F8BD}" name="Column1253"/>
    <tableColumn id="1280" xr3:uid="{7223723E-8D75-4A3C-9E62-53053413C8B2}" name="Column1254"/>
    <tableColumn id="1281" xr3:uid="{9454C311-FD38-4B9C-A1E3-CFC9A96DB31D}" name="Column1255"/>
    <tableColumn id="1282" xr3:uid="{EE82F2DA-2301-4892-9241-0383DF91DFE8}" name="Column1256"/>
    <tableColumn id="1283" xr3:uid="{DBAD16C5-D187-45C5-BE18-8C9FC7A096F5}" name="Column1257"/>
    <tableColumn id="1284" xr3:uid="{10D4D8BB-C0EE-40A4-A2C2-20CD01F66CB8}" name="Column1258"/>
    <tableColumn id="1285" xr3:uid="{AD03AFE3-BEB0-4EE2-BDEA-5F677BFF2DAD}" name="Column1259"/>
    <tableColumn id="1286" xr3:uid="{36A0F9F5-6330-4730-A6CA-4A31A68EB1BF}" name="Column1260"/>
    <tableColumn id="1287" xr3:uid="{C553C1A7-B0D2-418F-BD19-143835E6099A}" name="Column1261"/>
    <tableColumn id="1288" xr3:uid="{06BE99B6-3966-40DB-B8AA-D5FCD6EB4528}" name="Column1262"/>
    <tableColumn id="1289" xr3:uid="{29119098-303F-4659-AAD4-3ED2DCDD2F62}" name="Column1263"/>
    <tableColumn id="1290" xr3:uid="{23639B7F-9463-4784-9331-258AC3738911}" name="Column1264"/>
    <tableColumn id="1291" xr3:uid="{8E27A7B8-122A-4534-9116-F233708380FE}" name="Column1265"/>
    <tableColumn id="1292" xr3:uid="{78C8BB1F-055D-4725-B21F-8670AFC5F9E6}" name="Column1266"/>
    <tableColumn id="1293" xr3:uid="{B95EE736-0BDB-4168-AD67-3BAE6F35EFB7}" name="Column1267"/>
    <tableColumn id="1294" xr3:uid="{86393E19-26C5-4708-BB7B-01187CD37171}" name="Column1268"/>
    <tableColumn id="1295" xr3:uid="{BED18BDF-663A-4DDA-8B42-31F9EC2B24F4}" name="Column1269"/>
    <tableColumn id="1296" xr3:uid="{C680BCB4-53C5-4613-91CD-E8D81C9E5DC7}" name="Column1270"/>
    <tableColumn id="1297" xr3:uid="{2A850F6C-1434-41F3-B248-7FBCF55D9095}" name="Column1271"/>
    <tableColumn id="1298" xr3:uid="{2CAA23D8-2C44-4669-8D65-0B70F8853920}" name="Column1272"/>
    <tableColumn id="1299" xr3:uid="{7B44D32F-3EA1-4878-BF07-BB8BA6BB2B80}" name="Column1273"/>
    <tableColumn id="1300" xr3:uid="{32B0960B-AC58-48F8-95EF-AF18D9BDFA52}" name="Column1274"/>
    <tableColumn id="1301" xr3:uid="{58249654-B8E2-46CD-A237-1411476739B6}" name="Column1275"/>
    <tableColumn id="1302" xr3:uid="{3756C951-94DE-43CC-B24A-A337F40DE1E1}" name="Column1276"/>
    <tableColumn id="1303" xr3:uid="{FBEB90FA-50CB-416B-A7FA-570273B384B2}" name="Column1277"/>
    <tableColumn id="1304" xr3:uid="{66280581-55E7-4909-BA4C-E769D01B823A}" name="Column1278"/>
    <tableColumn id="1305" xr3:uid="{204558AF-D82A-4612-930C-3BC6E8A3B335}" name="Column1279"/>
    <tableColumn id="1306" xr3:uid="{70EBAB1B-E92E-488B-A920-55DE46B1616D}" name="Column1280"/>
    <tableColumn id="1307" xr3:uid="{81A959B1-2BFC-40CF-95D9-85664683EF7B}" name="Column1281"/>
    <tableColumn id="1308" xr3:uid="{F39026AA-4434-4380-913C-1F197A44162B}" name="Column1282"/>
    <tableColumn id="1309" xr3:uid="{20860B59-4E79-41DC-B087-5F578F808D7C}" name="Column1283"/>
    <tableColumn id="1310" xr3:uid="{3BCAF5EC-AE89-4478-ACC8-2858F25CD914}" name="Column1284"/>
    <tableColumn id="1311" xr3:uid="{BEBC63F3-5530-4A51-A696-AF39FBAF537B}" name="Column1285"/>
    <tableColumn id="1312" xr3:uid="{4038768B-CFF8-4CBC-9101-A57AC0E49109}" name="Column1286"/>
    <tableColumn id="1313" xr3:uid="{65BA7579-0320-4072-9068-D167FE914EBB}" name="Column1287"/>
    <tableColumn id="1314" xr3:uid="{9A2ECF89-5876-4556-B1A1-CB5F4D97B9E3}" name="Column1288"/>
    <tableColumn id="1315" xr3:uid="{9306D014-946A-4BE7-B819-C5D943C42467}" name="Column1289"/>
    <tableColumn id="1316" xr3:uid="{F460A966-8C28-4756-BA5A-EA2B88F4DC59}" name="Column1290"/>
    <tableColumn id="1317" xr3:uid="{5227555B-824E-4B34-B797-29AB41EDB192}" name="Column1291"/>
    <tableColumn id="1318" xr3:uid="{7859E600-10ED-4ACF-8699-59C139E5D5A7}" name="Column1292"/>
    <tableColumn id="1319" xr3:uid="{EE04B181-A2B2-451C-8E5E-A7A846846E16}" name="Column1293"/>
    <tableColumn id="1320" xr3:uid="{BB717FEA-860F-4DA4-B5D5-24BFE41F344E}" name="Column1294"/>
    <tableColumn id="1321" xr3:uid="{BC53B822-7502-41E4-9F9C-35089D684102}" name="Column1295"/>
    <tableColumn id="1322" xr3:uid="{79A34723-1694-4A37-88EA-9A236B026921}" name="Column1296"/>
    <tableColumn id="1323" xr3:uid="{77890604-3DB8-4A66-AEB6-2A2CC450736E}" name="Column1297"/>
    <tableColumn id="1324" xr3:uid="{16EF562C-3CB9-46BB-8241-C0777165BB9E}" name="Column1298"/>
    <tableColumn id="1325" xr3:uid="{948B0A69-5D03-4FA7-BB7C-25286D465A95}" name="Column1299"/>
    <tableColumn id="1326" xr3:uid="{E9AAF3BF-649E-46E0-9C22-B57BC28E6CF7}" name="Column1300"/>
    <tableColumn id="1327" xr3:uid="{53AB8834-65F8-4B11-85F9-EA7CA0E4D398}" name="Column1301"/>
    <tableColumn id="1328" xr3:uid="{5800A8F4-F0D2-45B3-92AF-F74F6818CCAD}" name="Column1302"/>
    <tableColumn id="1329" xr3:uid="{934F880B-1DEF-46BF-99B2-8CC3E958982B}" name="Column1303"/>
    <tableColumn id="1330" xr3:uid="{4EC3CF35-3748-4734-B08D-00D8C2808A54}" name="Column1304"/>
    <tableColumn id="1331" xr3:uid="{06D98061-C24A-4EC1-AA73-F746830BC28D}" name="Column1305"/>
    <tableColumn id="1332" xr3:uid="{25CC4231-E36E-462C-A96F-05F1D7B1B94F}" name="Column1306"/>
    <tableColumn id="1333" xr3:uid="{A382A953-1950-4170-BA02-AA5FC9DC3850}" name="Column1307"/>
    <tableColumn id="1334" xr3:uid="{3D96ED46-B9B9-497B-8DA4-F5881EBB5BE7}" name="Column1308"/>
    <tableColumn id="1335" xr3:uid="{217E5D48-9382-432E-9EFA-9C0FC5BC4B6D}" name="Column1309"/>
    <tableColumn id="1336" xr3:uid="{B1C614C8-E181-4D09-B2FC-262603F02343}" name="Column1310"/>
    <tableColumn id="1337" xr3:uid="{E39386AE-5B9F-4489-BE23-2AFF2C30C776}" name="Column1311"/>
    <tableColumn id="1338" xr3:uid="{7DFB54FC-172F-4173-99A9-56C903E450AA}" name="Column1312"/>
    <tableColumn id="1339" xr3:uid="{B8270C96-A700-4C90-9D28-61976C546ABE}" name="Column1313"/>
    <tableColumn id="1340" xr3:uid="{B98BBE31-FF46-45D6-843B-7EF5FCF1BB82}" name="Column1314"/>
    <tableColumn id="1341" xr3:uid="{879B3ECD-6E0B-47B5-A1E3-97EB9B563FB5}" name="Column1315"/>
    <tableColumn id="1342" xr3:uid="{2C5A479B-77F6-4EF4-BFCB-5CBAA3BB1FE3}" name="Column1316"/>
    <tableColumn id="1343" xr3:uid="{36C10DF5-BEC7-43F5-9F0A-BB5FF54F1D15}" name="Column1317"/>
    <tableColumn id="1344" xr3:uid="{A96DE7D3-C347-4DF2-B667-501B459EB55F}" name="Column1318"/>
    <tableColumn id="1345" xr3:uid="{36EBB80B-4FC8-438E-A018-09B2B7508283}" name="Column1319"/>
    <tableColumn id="1346" xr3:uid="{09BBF136-4609-42EA-9E49-62A3A16D495D}" name="Column1320"/>
    <tableColumn id="1347" xr3:uid="{847A6BF5-7474-40D3-AEBA-859899181C8B}" name="Column1321"/>
    <tableColumn id="1348" xr3:uid="{478D8A5A-05CB-4C90-ABA3-20B2FDB48D3F}" name="Column1322"/>
    <tableColumn id="1349" xr3:uid="{0E6DFF53-2AE8-42CC-98A4-7140E50D61F5}" name="Column1323"/>
    <tableColumn id="1350" xr3:uid="{3C2AFF8B-CA1F-4451-85D4-F326B4DDF4C9}" name="Column1324"/>
    <tableColumn id="1351" xr3:uid="{79D145D5-47D3-4D4C-B059-A219AFAC043A}" name="Column1325"/>
    <tableColumn id="1352" xr3:uid="{F66EBF3C-D3C3-4847-ACAE-34777211E189}" name="Column1326"/>
    <tableColumn id="1353" xr3:uid="{82BCD16B-075F-490C-9259-ED83EFBBE9F9}" name="Column1327"/>
    <tableColumn id="1354" xr3:uid="{B89FF30A-9086-4CD9-8F74-45DB6487761C}" name="Column1328"/>
    <tableColumn id="1355" xr3:uid="{77DDB5A0-99EE-4DC1-97D7-4EF41DBAF260}" name="Column1329"/>
    <tableColumn id="1356" xr3:uid="{54BF8C60-E208-4370-8E94-8833C8D88A81}" name="Column1330"/>
    <tableColumn id="1357" xr3:uid="{59786E21-FCFA-4AF7-96FD-3BA1253E194F}" name="Column1331"/>
    <tableColumn id="1358" xr3:uid="{AE6C857A-4113-4EE7-AD7D-AC99BBE73CDE}" name="Column1332"/>
    <tableColumn id="1359" xr3:uid="{72616A8F-496A-4E8A-8069-75118C5ADDCC}" name="Column1333"/>
    <tableColumn id="1360" xr3:uid="{5058E5B8-FD8F-4711-B691-EF6F284B5267}" name="Column1334"/>
    <tableColumn id="1361" xr3:uid="{3BB9EE1F-4C7C-4401-86DE-D633A9D3559A}" name="Column1335"/>
    <tableColumn id="1362" xr3:uid="{C9A79852-50A6-4EAC-A349-28744687508F}" name="Column1336"/>
    <tableColumn id="1363" xr3:uid="{03FCA126-421A-4EC7-A3AD-F02610B9D091}" name="Column1337"/>
    <tableColumn id="1364" xr3:uid="{175CF9A9-0F76-41C8-B29F-9C8A2FEF3A2C}" name="Column1338"/>
    <tableColumn id="1365" xr3:uid="{DD8AA240-9CA4-41FF-8C16-33FC90A69415}" name="Column1339"/>
    <tableColumn id="1366" xr3:uid="{066C2078-F2C7-4D9E-88EB-225D9238A22B}" name="Column1340"/>
    <tableColumn id="1367" xr3:uid="{116B1E70-890C-40FD-B30A-A90EA8AFB868}" name="Column1341"/>
    <tableColumn id="1368" xr3:uid="{D758BB17-01B8-4C7C-B5A9-E7B4A4032683}" name="Column1342"/>
    <tableColumn id="1369" xr3:uid="{0541F2F6-0C38-48ED-BF85-0FE005D696CF}" name="Column1343"/>
    <tableColumn id="1370" xr3:uid="{9952ED70-CF97-4159-A021-4B1030AFF7C3}" name="Column1344"/>
    <tableColumn id="1371" xr3:uid="{55316971-0E99-409D-939C-33D13942468F}" name="Column1345"/>
    <tableColumn id="1372" xr3:uid="{6BAD2B23-E32B-4C28-804A-60AD40DBC6ED}" name="Column1346"/>
    <tableColumn id="1373" xr3:uid="{B8F8CF9E-3ECB-43EC-BFE6-9BD0ACEF8D51}" name="Column1347"/>
    <tableColumn id="1374" xr3:uid="{31B6195A-F67A-4DCD-A788-A895251FAB5C}" name="Column1348"/>
    <tableColumn id="1375" xr3:uid="{E2339EDB-5F25-4074-B176-EAF813D3A3AB}" name="Column1349"/>
    <tableColumn id="1376" xr3:uid="{65A07253-B384-4F5F-8CCC-D53CA365046A}" name="Column1350"/>
    <tableColumn id="1377" xr3:uid="{31E342F2-E503-42A1-990A-2206F4C5BAC5}" name="Column1351"/>
    <tableColumn id="1378" xr3:uid="{4699B072-C241-43E8-B502-1D7828914128}" name="Column1352"/>
    <tableColumn id="1379" xr3:uid="{FFE78F05-F73F-4D94-A12E-607646601CC0}" name="Column1353"/>
    <tableColumn id="1380" xr3:uid="{1A7B1315-3C92-4CB5-9FEA-5F3282EE37F3}" name="Column1354"/>
    <tableColumn id="1381" xr3:uid="{11D54398-B3EE-42CB-8DA4-C0D4D3F07459}" name="Column1355"/>
    <tableColumn id="1382" xr3:uid="{0728F803-D34B-4F8B-A955-006936579209}" name="Column1356"/>
    <tableColumn id="1383" xr3:uid="{001A1C98-C4F0-4986-A049-33BF1A5D5390}" name="Column1357"/>
    <tableColumn id="1384" xr3:uid="{3AD52638-56C1-46B9-9B12-B7EF60F982DA}" name="Column1358"/>
    <tableColumn id="1385" xr3:uid="{2231F911-BD00-433D-B10C-89122B53B809}" name="Column1359"/>
    <tableColumn id="1386" xr3:uid="{C73AE194-353A-4D52-BACA-7217A7ED9F7F}" name="Column1360"/>
    <tableColumn id="1387" xr3:uid="{F66BC251-32DF-4ADE-B51A-492B9F9D8841}" name="Column1361"/>
    <tableColumn id="1388" xr3:uid="{91E740D2-637C-42C9-B5B9-389F702FC7B9}" name="Column1362"/>
    <tableColumn id="1389" xr3:uid="{92ED8072-68DB-475C-891F-08F2C03F13FF}" name="Column1363"/>
    <tableColumn id="1390" xr3:uid="{808279C3-D366-455C-9E10-57ABB504802C}" name="Column1364"/>
    <tableColumn id="1391" xr3:uid="{D71BFF40-5B23-4567-B74D-1F037F51286B}" name="Column1365"/>
    <tableColumn id="1392" xr3:uid="{9CAD2D1B-EF6A-441C-8769-39E9DC22FC2C}" name="Column1366"/>
    <tableColumn id="1393" xr3:uid="{4933F778-A427-489B-8D12-4DF0DD625EE3}" name="Column1367"/>
    <tableColumn id="1394" xr3:uid="{B7A79604-DEBD-459A-B1F6-182AE483A270}" name="Column1368"/>
    <tableColumn id="1395" xr3:uid="{797862C8-5CEF-4FDC-B78F-116791E2B144}" name="Column1369"/>
    <tableColumn id="1396" xr3:uid="{B8E22C12-0D22-4C4D-9A91-8F9365997BD9}" name="Column1370"/>
    <tableColumn id="1397" xr3:uid="{5BDAE9E6-D427-4AAE-8B2E-6B4EF5E9B743}" name="Column1371"/>
    <tableColumn id="1398" xr3:uid="{E8732F55-196B-4B20-8519-B89778270B37}" name="Column1372"/>
    <tableColumn id="1399" xr3:uid="{0C67DC94-45C5-40B6-A3A0-CBD39370FCE1}" name="Column1373"/>
    <tableColumn id="1400" xr3:uid="{80EC750C-997F-4F6F-B5A9-FC5EAA5A7E47}" name="Column1374"/>
    <tableColumn id="1401" xr3:uid="{ADC97331-EB73-42BA-92B2-28214295CA2C}" name="Column1375"/>
    <tableColumn id="1402" xr3:uid="{B684A2EF-C27E-47A2-86F7-9E0AF664D780}" name="Column1376"/>
    <tableColumn id="1403" xr3:uid="{A032594D-97A7-450A-848F-CA76B35F91CE}" name="Column1377"/>
    <tableColumn id="1404" xr3:uid="{98C2CCBA-7DEF-47D8-A5A4-F9A26DFA0B51}" name="Column1378"/>
    <tableColumn id="1405" xr3:uid="{DAD09D0E-DF0D-4986-87A3-C9D897E4FE7A}" name="Column1379"/>
    <tableColumn id="1406" xr3:uid="{C9C4D355-B847-4A17-AB79-0F6D055ECD41}" name="Column1380"/>
    <tableColumn id="1407" xr3:uid="{D2CB9D0D-F645-480B-B273-D17E7FB488ED}" name="Column1381"/>
    <tableColumn id="1408" xr3:uid="{FC89629A-F367-46FD-AA4A-E74F46A31323}" name="Column1382"/>
    <tableColumn id="1409" xr3:uid="{E4312CA9-3996-4366-A4E1-F5B180976F8B}" name="Column1383"/>
    <tableColumn id="1410" xr3:uid="{2C0B7AB6-1C86-4B16-AB1F-F9D2866B37B9}" name="Column1384"/>
    <tableColumn id="1411" xr3:uid="{3257957F-1D73-42D3-9797-4D1A9F7BD794}" name="Column1385"/>
    <tableColumn id="1412" xr3:uid="{FB4166EB-FDAE-4070-B55A-EB23FC8A23BB}" name="Column1386"/>
    <tableColumn id="1413" xr3:uid="{56A836CC-9B4B-4762-9875-898E4987A4F5}" name="Column1387"/>
    <tableColumn id="1414" xr3:uid="{B3A71271-4578-4111-8A4D-4E80346338F2}" name="Column1388"/>
    <tableColumn id="1415" xr3:uid="{3D707DB2-257D-46F4-926A-12C2B98C6DBC}" name="Column1389"/>
    <tableColumn id="1416" xr3:uid="{E86EC22D-79C8-4365-8C8B-5FDAD0155ECA}" name="Column1390"/>
    <tableColumn id="1417" xr3:uid="{423244FD-4ABE-40B1-8F1D-A997C4FA287E}" name="Column1391"/>
    <tableColumn id="1418" xr3:uid="{A2FB317E-FA15-4103-A421-98113CF96266}" name="Column1392"/>
    <tableColumn id="1419" xr3:uid="{DFFA564B-07F3-4A20-A4B7-FB4ECAA7CFD7}" name="Column1393"/>
    <tableColumn id="1420" xr3:uid="{63CB4C7F-34F2-450A-854D-E6B2B0D15007}" name="Column1394"/>
    <tableColumn id="1421" xr3:uid="{CFD42AA9-959A-401B-88CF-75F8A7705A0F}" name="Column1395"/>
    <tableColumn id="1422" xr3:uid="{92FE47DD-CFE8-4D69-8A3B-43886495D27E}" name="Column1396"/>
    <tableColumn id="1423" xr3:uid="{8FB99E37-DDE3-403F-9E88-F7BB9E0A7DA2}" name="Column1397"/>
    <tableColumn id="1424" xr3:uid="{C04D8AEF-BB57-4782-A791-A23D0B79B4D8}" name="Column1398"/>
    <tableColumn id="1425" xr3:uid="{3A8E0AC1-90FE-4134-9DC1-C7EE4DB1DF62}" name="Column1399"/>
    <tableColumn id="1426" xr3:uid="{F0CBDAB6-2DBB-42DA-ACC1-C928E2E83C3F}" name="Column1400"/>
    <tableColumn id="1427" xr3:uid="{15AFFEB7-BC98-40B3-84BC-811A17697BD2}" name="Column1401"/>
    <tableColumn id="1428" xr3:uid="{AC7B9427-3C53-483E-B52C-2234BB2D2F64}" name="Column1402"/>
    <tableColumn id="1429" xr3:uid="{7DB81C43-3BAB-4F67-BDF4-665D7E0E4BAB}" name="Column1403"/>
    <tableColumn id="1430" xr3:uid="{2846DED4-4436-4FF7-8B62-25E61114CE90}" name="Column1404"/>
    <tableColumn id="1431" xr3:uid="{9B803AE4-9C94-4CA0-8935-6B630543B98C}" name="Column1405"/>
    <tableColumn id="1432" xr3:uid="{6A7BD186-5A6D-4B08-ABA8-844EE8793D75}" name="Column1406"/>
    <tableColumn id="1433" xr3:uid="{90AD06A9-B0CF-4BF4-93BA-C8161190A386}" name="Column1407"/>
    <tableColumn id="1434" xr3:uid="{BE3E305B-27A6-48E6-8AA2-2327EE621188}" name="Column1408"/>
    <tableColumn id="1435" xr3:uid="{F75FAF49-5C57-4674-A859-85A1FC895B7C}" name="Column1409"/>
    <tableColumn id="1436" xr3:uid="{BEF7D33B-4D53-47A5-96E8-A896D55A702A}" name="Column1410"/>
    <tableColumn id="1437" xr3:uid="{6366A5B9-70E2-48CE-B215-694D6ED07C07}" name="Column1411"/>
    <tableColumn id="1438" xr3:uid="{D14BD921-2890-45F5-BB2B-C0CD7FBE5E10}" name="Column1412"/>
    <tableColumn id="1439" xr3:uid="{A49F8507-8A61-4C25-94DC-B1850196BCAD}" name="Column1413"/>
    <tableColumn id="1440" xr3:uid="{C64F2EB8-5CDD-471B-AC6E-6D113D8FCD7A}" name="Column1414"/>
    <tableColumn id="1441" xr3:uid="{1DE90982-70CD-4F11-A4D5-27EDC9495489}" name="Column1415"/>
    <tableColumn id="1442" xr3:uid="{17524078-6811-4DD6-AFB7-693C5AAECAC2}" name="Column1416"/>
    <tableColumn id="1443" xr3:uid="{F7CCD563-7B7A-4126-8028-C7DACFAC3A48}" name="Column1417"/>
    <tableColumn id="1444" xr3:uid="{37B221BF-7715-4384-A9C6-7DE77EA58A52}" name="Column1418"/>
    <tableColumn id="1445" xr3:uid="{B7302A57-4D6C-4331-84F2-806CE1FC0E32}" name="Column1419"/>
    <tableColumn id="1446" xr3:uid="{16378FCA-BDE4-4586-A408-EA581AF7B71B}" name="Column1420"/>
    <tableColumn id="1447" xr3:uid="{154A95FE-3A9C-436B-8F98-424322E8E4D3}" name="Column1421"/>
    <tableColumn id="1448" xr3:uid="{C7A97747-304B-46CC-BFEF-BA55331252C6}" name="Column1422"/>
    <tableColumn id="1449" xr3:uid="{1C8A4599-782D-42BC-B332-5DC2985EFF79}" name="Column1423"/>
    <tableColumn id="1450" xr3:uid="{861B7EB5-948C-4A11-BC70-262C0952F5BF}" name="Column1424"/>
    <tableColumn id="1451" xr3:uid="{15E1F341-D0F0-4BE9-BF34-BA83368AD0EF}" name="Column1425"/>
    <tableColumn id="1452" xr3:uid="{60519145-5BF1-47BF-B00D-F31D3AE46467}" name="Column1426"/>
    <tableColumn id="1453" xr3:uid="{2262CDAE-5EB3-45DA-AFBC-80BB720024D6}" name="Column1427"/>
    <tableColumn id="1454" xr3:uid="{9768BB67-CA86-455F-AF73-ECB4B415A9DC}" name="Column1428"/>
    <tableColumn id="1455" xr3:uid="{659EF81A-90CE-430D-911A-A4D2B86E97FE}" name="Column1429"/>
    <tableColumn id="1456" xr3:uid="{484E51BC-54A1-43A8-BB82-4588B6ED96AB}" name="Column1430"/>
    <tableColumn id="1457" xr3:uid="{A2BAAD18-1D40-4E57-A19D-B67443157648}" name="Column1431"/>
    <tableColumn id="1458" xr3:uid="{E2B05466-7B72-4388-B4D8-1F02760951B8}" name="Column1432"/>
    <tableColumn id="1459" xr3:uid="{0953D170-FE37-4047-BD0A-93794BDF18AD}" name="Column1433"/>
    <tableColumn id="1460" xr3:uid="{964DD027-5633-46E9-93E7-91C6291D365D}" name="Column1434"/>
    <tableColumn id="1461" xr3:uid="{D716AB03-3B59-4CFB-94D2-DCE48EE46F20}" name="Column1435"/>
    <tableColumn id="1462" xr3:uid="{7573784B-C57B-4805-9733-30CB9FB25AE6}" name="Column1436"/>
    <tableColumn id="1463" xr3:uid="{E5BB2C11-03E2-4411-AEAF-2689E1F6BF02}" name="Column1437"/>
    <tableColumn id="1464" xr3:uid="{A37C2B73-9E98-4362-915C-130B2D27775C}" name="Column1438"/>
    <tableColumn id="1465" xr3:uid="{F183A0E2-484E-4B32-8A8E-0087D4A23B06}" name="Column1439"/>
    <tableColumn id="1466" xr3:uid="{85002A26-D07E-40B0-BEF5-6B010C6FEFA7}" name="Column1440"/>
    <tableColumn id="1467" xr3:uid="{88E18DD1-C8E8-412A-A3F8-BDB54B2A5291}" name="Column1441"/>
    <tableColumn id="1468" xr3:uid="{C23FD5AC-8860-4DAC-A263-4310B496760E}" name="Column1442"/>
    <tableColumn id="1469" xr3:uid="{D1891E46-A4ED-4FAD-A078-6EA87F9262A3}" name="Column1443"/>
    <tableColumn id="1470" xr3:uid="{01B4B396-A313-4C38-AE81-3CBD16493546}" name="Column1444"/>
    <tableColumn id="1471" xr3:uid="{A9130A49-5F4B-4752-A205-D254C2BEA111}" name="Column1445"/>
    <tableColumn id="1472" xr3:uid="{2726DB0C-8627-4715-9C61-B49B3BD831F9}" name="Column1446"/>
    <tableColumn id="1473" xr3:uid="{AA3BFD5E-E1C6-4AB4-B4A5-A12591B7960E}" name="Column1447"/>
    <tableColumn id="1474" xr3:uid="{B1D8A052-EE04-4DEA-8B1D-66D94B9FB53E}" name="Column1448"/>
    <tableColumn id="1475" xr3:uid="{4C501180-4B12-4EDC-B499-6815B8828777}" name="Column1449"/>
    <tableColumn id="1476" xr3:uid="{86AF2A4F-A65B-4895-A2D3-74131C68DC7D}" name="Column1450"/>
    <tableColumn id="1477" xr3:uid="{B87E42E6-B287-453B-B998-17C3D5A1C29D}" name="Column1451"/>
    <tableColumn id="1478" xr3:uid="{ECEF7D7C-135D-495B-A3EE-82C072FDB49D}" name="Column1452"/>
    <tableColumn id="1479" xr3:uid="{B87187E0-CDA8-4D28-920E-691716D43D4F}" name="Column1453"/>
    <tableColumn id="1480" xr3:uid="{FD035215-DDB2-44FC-8C6C-DE459F735209}" name="Column1454"/>
    <tableColumn id="1481" xr3:uid="{AD4B9266-9FAE-444E-AEE7-566104975D28}" name="Column1455"/>
    <tableColumn id="1482" xr3:uid="{59315A24-E7E5-4187-A245-C5AB67C68022}" name="Column1456"/>
    <tableColumn id="1483" xr3:uid="{9C072471-6C1C-4FD7-A7AE-48E8BFBAF810}" name="Column1457"/>
    <tableColumn id="1484" xr3:uid="{014F74C7-49D4-410E-960B-667E70C7924C}" name="Column1458"/>
    <tableColumn id="1485" xr3:uid="{ACDE4732-9ADA-4A1D-90D2-5EBAA3BB6771}" name="Column1459"/>
    <tableColumn id="1486" xr3:uid="{9E072843-4CC2-46A2-8FCE-A98A30BE19EF}" name="Column1460"/>
    <tableColumn id="1487" xr3:uid="{7587CF1B-FFAC-453E-A3A1-37680541B842}" name="Column1461"/>
    <tableColumn id="1488" xr3:uid="{40CF9C41-7CDD-4414-B372-57CA265B34DE}" name="Column1462"/>
    <tableColumn id="1489" xr3:uid="{9B64C2AA-37A3-4391-88C5-B2686E5677A9}" name="Column1463"/>
    <tableColumn id="1490" xr3:uid="{D4145BDB-7349-4D58-A72A-909B50091F59}" name="Column1464"/>
    <tableColumn id="1491" xr3:uid="{D34F7882-3937-4BA5-80B1-9C0A445FD008}" name="Column1465"/>
    <tableColumn id="1492" xr3:uid="{5FA1CC17-FA54-4B68-AFD4-65C087C53CCA}" name="Column1466"/>
    <tableColumn id="1493" xr3:uid="{9CB42CCA-84FE-4200-B926-23C916D97229}" name="Column1467"/>
    <tableColumn id="1494" xr3:uid="{6429C9C3-50A0-49FC-98CA-67ACB88C8CCB}" name="Column1468"/>
    <tableColumn id="1495" xr3:uid="{FDFA9D46-86A7-4897-AC45-C80854D16CE0}" name="Column1469"/>
    <tableColumn id="1496" xr3:uid="{E09DE8FC-C474-45E9-BD26-3FE42B62C257}" name="Column1470"/>
    <tableColumn id="1497" xr3:uid="{483F3CB1-7DC6-4935-99F5-17D0B8D3A08B}" name="Column1471"/>
    <tableColumn id="1498" xr3:uid="{D43B87C7-AE1A-44FA-9C01-8D962F6E096D}" name="Column1472"/>
    <tableColumn id="1499" xr3:uid="{619B8E9E-AB30-499A-85BB-09D4EDB9CE21}" name="Column1473"/>
    <tableColumn id="1500" xr3:uid="{519D9EA6-1EDD-49CE-8AC3-AEFFB7F94C1C}" name="Column1474"/>
    <tableColumn id="1501" xr3:uid="{018A3B47-037C-481E-A351-A3F402028AA1}" name="Column1475"/>
    <tableColumn id="1502" xr3:uid="{2989C33D-A1BA-4C8E-B4C4-42CFBB2D22FB}" name="Column1476"/>
    <tableColumn id="1503" xr3:uid="{B77EDDB4-519C-4946-8775-4586DA026ACF}" name="Column1477"/>
    <tableColumn id="1504" xr3:uid="{E6DC1394-A3F5-4956-AABE-F00B7D31D70F}" name="Column1478"/>
    <tableColumn id="1505" xr3:uid="{4C77095A-D430-4368-8493-B4A5C7F31F00}" name="Column1479"/>
    <tableColumn id="1506" xr3:uid="{1184FAC0-31E5-4EEC-80F9-C32762F9134E}" name="Column1480"/>
    <tableColumn id="1507" xr3:uid="{38A8D7FB-7CE5-44F9-B258-9D1767F59E86}" name="Column1481"/>
    <tableColumn id="1508" xr3:uid="{02C383DA-02BD-4607-93D3-972F537DBA88}" name="Column1482"/>
    <tableColumn id="1509" xr3:uid="{F0F657F5-4425-4378-B756-BD8A495A170C}" name="Column1483"/>
    <tableColumn id="1510" xr3:uid="{DE093BF9-D2C1-43C2-982B-1D5D4F4C2434}" name="Column1484"/>
    <tableColumn id="1511" xr3:uid="{B1B2521A-DB0E-447F-94F1-68B0B81BBD3E}" name="Column1485"/>
    <tableColumn id="1512" xr3:uid="{3D04A688-ACA8-4386-A27B-FF2305A63814}" name="Column1486"/>
    <tableColumn id="1513" xr3:uid="{408D2AB2-78A3-4D42-960F-EA140E28C249}" name="Column1487"/>
    <tableColumn id="1514" xr3:uid="{FEB86C9A-FD4B-48D6-8343-9A9796202B20}" name="Column1488"/>
    <tableColumn id="1515" xr3:uid="{917D8EC5-FE49-48DE-B2D7-BEE485E1CFB6}" name="Column1489"/>
    <tableColumn id="1516" xr3:uid="{01C5C96F-EC8B-4131-A933-1598B0382C3A}" name="Column1490"/>
    <tableColumn id="1517" xr3:uid="{B596AD9B-5AD3-4AB8-9B23-FC56B2ACAEE5}" name="Column1491"/>
    <tableColumn id="1518" xr3:uid="{0BB25E62-0608-4B95-A86C-5EF98B0B5329}" name="Column1492"/>
    <tableColumn id="1519" xr3:uid="{89F96832-C4B8-4AEA-857A-A8935BCE8ED9}" name="Column1493"/>
    <tableColumn id="1520" xr3:uid="{DC8E7603-BE1E-4E58-A213-BD6AD27AC2E2}" name="Column1494"/>
    <tableColumn id="1521" xr3:uid="{95C8F783-A822-4AC3-936C-F005E6B69623}" name="Column1495"/>
    <tableColumn id="1522" xr3:uid="{CE0F51F1-CCC2-48A6-BA20-34468D376029}" name="Column1496"/>
    <tableColumn id="1523" xr3:uid="{015A0E4C-5518-4C1D-9AFA-90F165182B82}" name="Column1497"/>
    <tableColumn id="1524" xr3:uid="{DDCC034E-1B27-4518-BFCE-20F1464AC96A}" name="Column1498"/>
    <tableColumn id="1525" xr3:uid="{BDA29A70-CC61-483F-93A6-C79CE0FBAA69}" name="Column1499"/>
    <tableColumn id="1526" xr3:uid="{30F53C76-6D60-4F2F-AD95-63E83B9EA884}" name="Column1500"/>
    <tableColumn id="1527" xr3:uid="{682155A5-C6B6-4CC7-98DE-B89A657E5CE4}" name="Column1501"/>
    <tableColumn id="1528" xr3:uid="{412A7347-2033-4A26-AC33-8EEDEE973037}" name="Column1502"/>
    <tableColumn id="1529" xr3:uid="{6B31FE6B-239F-402F-BB47-2D4C142B058A}" name="Column1503"/>
    <tableColumn id="1530" xr3:uid="{DD7C035F-421C-4E31-B9CC-16A5FC414C2E}" name="Column1504"/>
    <tableColumn id="1531" xr3:uid="{08DE9AC4-1245-4EAA-A230-09A70DB0F803}" name="Column1505"/>
    <tableColumn id="1532" xr3:uid="{71DD0E59-BB3E-4F56-8783-4F4A314B2CB8}" name="Column1506"/>
    <tableColumn id="1533" xr3:uid="{0CE6B527-D51B-46B7-86E4-D7DEA2072323}" name="Column1507"/>
    <tableColumn id="1534" xr3:uid="{7918AB14-4A01-4F5C-8C3A-96F2BD5536EA}" name="Column1508"/>
    <tableColumn id="1535" xr3:uid="{41D9613F-E0B9-4AD2-89DD-81DE69B6A327}" name="Column1509"/>
    <tableColumn id="1536" xr3:uid="{C0BEAAEF-14BE-4BC9-8EE2-B76616AAD643}" name="Column1510"/>
    <tableColumn id="1537" xr3:uid="{81B58910-8D93-4FCC-97F7-B988154839F0}" name="Column1511"/>
    <tableColumn id="1538" xr3:uid="{7F88828C-EC14-46CE-9272-3575C9FC88E4}" name="Column1512"/>
    <tableColumn id="1539" xr3:uid="{E9A01369-9E38-4957-B56A-F5552FD5BE46}" name="Column1513"/>
    <tableColumn id="1540" xr3:uid="{67FE7DA5-65A7-4A46-ADC9-10DCF0CE9707}" name="Column1514"/>
    <tableColumn id="1541" xr3:uid="{1EDD6F58-9B51-43C6-9AD0-1B86CDECC549}" name="Column1515"/>
    <tableColumn id="1542" xr3:uid="{9D596C7D-C698-403E-8533-E0FBB55A651D}" name="Column1516"/>
    <tableColumn id="1543" xr3:uid="{2EF41186-6DBE-45EB-A11B-6AF673188C59}" name="Column1517"/>
    <tableColumn id="1544" xr3:uid="{B2D6DA38-70DD-404E-9E7F-804456B64D8C}" name="Column1518"/>
    <tableColumn id="1545" xr3:uid="{EDEF14FF-D7ED-44EC-8F8F-8EE206A99665}" name="Column1519"/>
    <tableColumn id="1546" xr3:uid="{82C8A4D4-030B-43A1-B72C-099D68F48AFD}" name="Column1520"/>
    <tableColumn id="1547" xr3:uid="{4C50C749-A7D5-4916-B5E5-90C480D8F82B}" name="Column1521"/>
    <tableColumn id="1548" xr3:uid="{A46EEB65-7ECB-401B-B2CF-9897567C3C4D}" name="Column1522"/>
    <tableColumn id="1549" xr3:uid="{CEBD70DF-88A7-4545-AC14-50B30CF76C32}" name="Column1523"/>
    <tableColumn id="1550" xr3:uid="{A72CAACE-589A-4C81-A18B-6684E752B379}" name="Column1524"/>
    <tableColumn id="1551" xr3:uid="{7009A0F9-18A8-4620-ACE8-2981805DFDAB}" name="Column1525"/>
    <tableColumn id="1552" xr3:uid="{F50AED70-A4A2-4498-8630-6FB0DC8BCE20}" name="Column1526"/>
    <tableColumn id="1553" xr3:uid="{FDDDD611-3B29-4251-AE7C-E378B7703EBF}" name="Column1527"/>
    <tableColumn id="1554" xr3:uid="{2A8A2A8E-2FC4-414C-9206-C59A94E54663}" name="Column1528"/>
    <tableColumn id="1555" xr3:uid="{7291CB7E-6051-4D69-B625-804AE0DD4AE5}" name="Column1529"/>
    <tableColumn id="1556" xr3:uid="{3FC14709-0A6D-4BC2-BCF8-CBF553DCF8EF}" name="Column1530"/>
    <tableColumn id="1557" xr3:uid="{E110EA3E-56B9-4D9B-8578-CD55B279CBCA}" name="Column1531"/>
    <tableColumn id="1558" xr3:uid="{3AF65BB1-76F0-4F98-A120-9BF1E049FAC8}" name="Column1532"/>
    <tableColumn id="1559" xr3:uid="{A3FD1079-EAB3-4195-81C6-CB729A338CEE}" name="Column1533"/>
    <tableColumn id="1560" xr3:uid="{F4414E34-A2A7-4065-AB80-2F9C50B69DBA}" name="Column1534"/>
    <tableColumn id="1561" xr3:uid="{AC8E1B2B-FAFB-44B7-B6B3-D088FB8EEB0A}" name="Column1535"/>
    <tableColumn id="1562" xr3:uid="{C7655EDF-5CF1-4B44-9948-ACDAB34BE819}" name="Column1536"/>
    <tableColumn id="1563" xr3:uid="{AC5ABF76-3554-41EB-BE21-19AA10FCB5E1}" name="Column1537"/>
    <tableColumn id="1564" xr3:uid="{680CB186-72D0-4614-960D-0A9A955653F2}" name="Column1538"/>
    <tableColumn id="1565" xr3:uid="{07FB3977-B029-4FEA-AC1E-19CE473776A4}" name="Column1539"/>
    <tableColumn id="1566" xr3:uid="{8886C323-F27E-4DC8-B941-93178436A123}" name="Column1540"/>
    <tableColumn id="1567" xr3:uid="{F80C05CD-A771-4586-AF64-972369049281}" name="Column1541"/>
    <tableColumn id="1568" xr3:uid="{F18DCF43-13C4-456D-B712-1A26B3FD0232}" name="Column1542"/>
    <tableColumn id="1569" xr3:uid="{59D8868C-C7F9-4110-8422-3395806B0F71}" name="Column1543"/>
    <tableColumn id="1570" xr3:uid="{FAE8357D-6B69-4C7C-855F-511E91136BE1}" name="Column1544"/>
    <tableColumn id="1571" xr3:uid="{240479A3-27C7-48F5-AD8F-B3280630A58F}" name="Column1545"/>
    <tableColumn id="1572" xr3:uid="{BFBF59E1-EDCE-4722-9348-3E598E06388B}" name="Column1546"/>
    <tableColumn id="1573" xr3:uid="{1A2694B5-900C-4DC6-8A97-6CA96B31DE53}" name="Column1547"/>
    <tableColumn id="1574" xr3:uid="{45E986F4-F744-43F9-831D-411630CEFE19}" name="Column1548"/>
    <tableColumn id="1575" xr3:uid="{A7F727AE-517D-4FED-B07D-C85F82326143}" name="Column1549"/>
    <tableColumn id="1576" xr3:uid="{D53FD40F-6284-41AB-9356-86824A439701}" name="Column1550"/>
    <tableColumn id="1577" xr3:uid="{877BED0A-42F6-4543-85F2-AD98C07F35BE}" name="Column1551"/>
    <tableColumn id="1578" xr3:uid="{3065FD3F-6B1D-4681-BCF2-BB5FF10B01F3}" name="Column1552"/>
    <tableColumn id="1579" xr3:uid="{5D567BF8-E9A3-4BBB-BAC2-11CD181A0DCB}" name="Column1553"/>
    <tableColumn id="1580" xr3:uid="{E685632F-E0D9-4C5A-93B6-4C610A21DD41}" name="Column1554"/>
    <tableColumn id="1581" xr3:uid="{7F3A75F5-9A46-43F4-B232-DDEF2A2B18D5}" name="Column1555"/>
    <tableColumn id="1582" xr3:uid="{F4F7766E-B58E-4088-8E0B-A478BF1CE70F}" name="Column1556"/>
    <tableColumn id="1583" xr3:uid="{756F6031-9E77-4474-9CAF-AC26E8524DEB}" name="Column1557"/>
    <tableColumn id="1584" xr3:uid="{340064BA-4CED-4996-9089-BDB39E5D62FF}" name="Column1558"/>
    <tableColumn id="1585" xr3:uid="{A32CB73E-42D0-4F5B-9941-13D34099E336}" name="Column1559"/>
    <tableColumn id="1586" xr3:uid="{6E837D4F-A4F7-4588-91E5-20F0534DA2E2}" name="Column1560"/>
    <tableColumn id="1587" xr3:uid="{8062CCEF-EBA3-4E82-A757-F79D60816266}" name="Column1561"/>
    <tableColumn id="1588" xr3:uid="{D70AB50A-E8FE-413E-997B-8095D0844D69}" name="Column1562"/>
    <tableColumn id="1589" xr3:uid="{0D9D6455-FDE4-4393-8B25-8A7AB609E7F4}" name="Column1563"/>
    <tableColumn id="1590" xr3:uid="{1A3E2FEF-BC2C-4A94-A0B7-8EA0953B2A5F}" name="Column1564"/>
    <tableColumn id="1591" xr3:uid="{69C31D21-4116-40D2-89F9-BFF6768876FA}" name="Column1565"/>
    <tableColumn id="1592" xr3:uid="{9203B92E-2ABB-4938-8205-B4584D69D44C}" name="Column1566"/>
    <tableColumn id="1593" xr3:uid="{A92DB7BD-0131-4BBC-8A92-66161C5D82D1}" name="Column1567"/>
    <tableColumn id="1594" xr3:uid="{2FD6007D-BF6E-46A5-B066-713DBA348AAF}" name="Column1568"/>
    <tableColumn id="1595" xr3:uid="{06DCB142-AB12-4602-87A2-5F47AD69E738}" name="Column1569"/>
    <tableColumn id="1596" xr3:uid="{A4E1BED3-ADB1-4D92-973B-1CB7C7DE1C0A}" name="Column1570"/>
    <tableColumn id="1597" xr3:uid="{E817BA83-3E0E-40A1-AD4C-9F692DA4E157}" name="Column1571"/>
    <tableColumn id="1598" xr3:uid="{7233A647-717C-4E6D-8E1B-CF97F19C96A4}" name="Column1572"/>
    <tableColumn id="1599" xr3:uid="{8F0D98CD-775E-4CEF-880E-F00B1C9A2269}" name="Column1573"/>
    <tableColumn id="1600" xr3:uid="{D00210EE-C670-43D3-A924-2214DCD161EB}" name="Column1574"/>
    <tableColumn id="1601" xr3:uid="{C6233AFD-9506-4B33-BDBC-5C07D337FA1A}" name="Column1575"/>
    <tableColumn id="1602" xr3:uid="{D71BD9D6-0B70-4AC3-B4DE-19AB211A3B91}" name="Column1576"/>
    <tableColumn id="1603" xr3:uid="{3B5B6071-E223-49CA-8561-A975285582D8}" name="Column1577"/>
    <tableColumn id="1604" xr3:uid="{68CF9036-7E0D-46C4-B341-946280506479}" name="Column1578"/>
    <tableColumn id="1605" xr3:uid="{4587724A-05ED-48A8-9B22-988933A2B201}" name="Column1579"/>
    <tableColumn id="1606" xr3:uid="{D34340F1-79ED-450A-A379-1F4B0C5E0DCE}" name="Column1580"/>
    <tableColumn id="1607" xr3:uid="{681FC2A9-B578-4871-8D3B-F188D52455CF}" name="Column1581"/>
    <tableColumn id="1608" xr3:uid="{43FC013C-7C73-4538-9990-72056E1A2FE2}" name="Column1582"/>
    <tableColumn id="1609" xr3:uid="{AFBED42A-7147-494E-926D-4BA233D5ED93}" name="Column1583"/>
    <tableColumn id="1610" xr3:uid="{705AA749-86F6-4973-855D-32F06FAA18F7}" name="Column1584"/>
    <tableColumn id="1611" xr3:uid="{B5076A4F-3D62-4A73-BB45-670552B826E5}" name="Column1585"/>
    <tableColumn id="1612" xr3:uid="{F29F86D8-199E-42F9-AC3F-F7A6C08FC8F0}" name="Column1586"/>
    <tableColumn id="1613" xr3:uid="{A8CFEC02-BCC8-4E41-BD5C-945709072E2D}" name="Column1587"/>
    <tableColumn id="1614" xr3:uid="{E639960C-525C-441E-8586-40047C1D7A50}" name="Column1588"/>
    <tableColumn id="1615" xr3:uid="{CC22AAFF-7F12-424D-837C-61BF2B0D96DF}" name="Column1589"/>
    <tableColumn id="1616" xr3:uid="{39FD9717-E225-43D6-903B-F459D050023C}" name="Column1590"/>
    <tableColumn id="1617" xr3:uid="{818FAF35-DBB5-4405-94E5-2DE0424D0ABB}" name="Column1591"/>
    <tableColumn id="1618" xr3:uid="{7F6194D6-2920-4FD6-BC0F-3E285AAEA8DC}" name="Column1592"/>
    <tableColumn id="1619" xr3:uid="{C3B77826-3A93-4C55-816F-B6C9CBE80FC5}" name="Column1593"/>
    <tableColumn id="1620" xr3:uid="{ADBC707D-E312-486D-B4E8-3768E0F60CC0}" name="Column1594"/>
    <tableColumn id="1621" xr3:uid="{BB74954B-2E14-4637-8BDA-F597055FBDE0}" name="Column1595"/>
    <tableColumn id="1622" xr3:uid="{B73525EA-FD11-496B-A0D9-E8D1F34FA28F}" name="Column1596"/>
    <tableColumn id="1623" xr3:uid="{27C327E1-C190-4EB8-A822-AC33EE488F0D}" name="Column1597"/>
    <tableColumn id="1624" xr3:uid="{60871809-08DE-441D-84F5-58661A470D34}" name="Column1598"/>
    <tableColumn id="1625" xr3:uid="{3E78878F-0BE6-4E00-8403-3ECD231AB280}" name="Column1599"/>
    <tableColumn id="1626" xr3:uid="{CEDED878-883D-49DA-9D0D-78850BF2CF28}" name="Column1600"/>
    <tableColumn id="1627" xr3:uid="{8D653533-950B-47C7-8D4F-9D6189BBE886}" name="Column1601"/>
    <tableColumn id="1628" xr3:uid="{EB13C44E-3C64-4192-8433-B454DB192090}" name="Column1602"/>
    <tableColumn id="1629" xr3:uid="{519A3430-0790-495C-978D-E98091EF52F3}" name="Column1603"/>
    <tableColumn id="1630" xr3:uid="{C75F6025-10CE-490F-8A84-C9455F69F805}" name="Column1604"/>
    <tableColumn id="1631" xr3:uid="{27FEC106-E7B5-467F-8423-FF405C1E5196}" name="Column1605"/>
    <tableColumn id="1632" xr3:uid="{69911BCE-80AE-4B68-A808-B50D1D5BF14A}" name="Column1606"/>
    <tableColumn id="1633" xr3:uid="{A83AFF0D-F444-4C54-BE83-3D9994A70381}" name="Column1607"/>
    <tableColumn id="1634" xr3:uid="{2015F65B-CA03-4BEE-A163-7F0409510B4B}" name="Column1608"/>
    <tableColumn id="1635" xr3:uid="{400E9825-46F5-437A-A052-1A38C239D398}" name="Column1609"/>
    <tableColumn id="1636" xr3:uid="{2F776D2F-D8E2-4825-9BD4-DB55C4C9D498}" name="Column1610"/>
    <tableColumn id="1637" xr3:uid="{1B9FF208-C740-4FD8-9E89-2EC63615E58A}" name="Column1611"/>
    <tableColumn id="1638" xr3:uid="{14969F11-AFB0-4928-B95A-84021960E029}" name="Column1612"/>
    <tableColumn id="1639" xr3:uid="{CC0383BD-BDEC-4EA5-BD0D-504CB890A872}" name="Column1613"/>
    <tableColumn id="1640" xr3:uid="{621ECA41-1C76-4AFC-8048-6BBA7C2D78C0}" name="Column1614"/>
    <tableColumn id="1641" xr3:uid="{90DD17BC-FC77-42E6-9AF4-B2889F7E0DAB}" name="Column1615"/>
    <tableColumn id="1642" xr3:uid="{AAA6BBFE-EFC7-4D5B-81B3-C1692F1A5FDB}" name="Column1616"/>
    <tableColumn id="1643" xr3:uid="{7DBD5188-8857-4469-AF5D-1545E775515D}" name="Column1617"/>
    <tableColumn id="1644" xr3:uid="{0F4D3685-45AE-4BDD-8DBD-A62AFC6A8192}" name="Column1618"/>
    <tableColumn id="1645" xr3:uid="{2768CE12-F063-4578-9F23-B8AF6D9A3EF8}" name="Column1619"/>
    <tableColumn id="1646" xr3:uid="{744FD3F4-30D4-4F62-BD1D-52A79A30E695}" name="Column1620"/>
    <tableColumn id="1647" xr3:uid="{51B6826F-B634-4AF5-A97D-B84C4002909C}" name="Column1621"/>
    <tableColumn id="1648" xr3:uid="{DEA7ADF8-2361-4AC6-BECF-2D169788EB90}" name="Column1622"/>
    <tableColumn id="1649" xr3:uid="{257EA4CB-97F4-4E87-B936-65C6D248F761}" name="Column1623"/>
    <tableColumn id="1650" xr3:uid="{F0C56AA3-1B1D-43C9-B3E4-1EB72D3A5D82}" name="Column1624"/>
    <tableColumn id="1651" xr3:uid="{66BEF016-4345-48BB-9894-928E7BAA1825}" name="Column1625"/>
    <tableColumn id="1652" xr3:uid="{4ACB7A4E-BB93-46EA-A6B3-2F6956F8DAE1}" name="Column1626"/>
    <tableColumn id="1653" xr3:uid="{624D8086-2345-404C-982F-C3C86079A55C}" name="Column1627"/>
    <tableColumn id="1654" xr3:uid="{49AA21AA-6AEB-4BB0-8ABD-2CD69A9992A7}" name="Column1628"/>
    <tableColumn id="1655" xr3:uid="{5029635B-194F-4B86-991A-02F94CAC6F49}" name="Column1629"/>
    <tableColumn id="1656" xr3:uid="{B5B8EA26-CA76-4B50-B433-9975F1003AD9}" name="Column1630"/>
    <tableColumn id="1657" xr3:uid="{624E8705-396D-4A90-A3E0-A3B9BFD6C60D}" name="Column1631"/>
    <tableColumn id="1658" xr3:uid="{41DFD9A5-A40C-43A7-AED2-E5D7A54EF5D6}" name="Column1632"/>
    <tableColumn id="1659" xr3:uid="{1E66F823-7AAC-4A42-A619-4D6BDAA4E151}" name="Column1633"/>
    <tableColumn id="1660" xr3:uid="{5E432D3E-F1BA-418C-BE44-0350B3AD47E0}" name="Column1634"/>
    <tableColumn id="1661" xr3:uid="{9667006C-64A8-4F46-B866-42DECCBB2D2D}" name="Column1635"/>
    <tableColumn id="1662" xr3:uid="{95AC5065-EB42-4755-80F8-13800EF7BC2C}" name="Column1636"/>
    <tableColumn id="1663" xr3:uid="{8A107B79-656F-4226-82D6-4033BF209CC5}" name="Column1637"/>
    <tableColumn id="1664" xr3:uid="{0BC1872B-F266-4BEB-9476-2A0E1A6252CF}" name="Column1638"/>
    <tableColumn id="1665" xr3:uid="{5107DF29-A448-4A97-9BDB-8D209F8B9F4E}" name="Column1639"/>
    <tableColumn id="1666" xr3:uid="{EFE49337-E303-49BF-AB03-9C20E6F3B4D7}" name="Column1640"/>
    <tableColumn id="1667" xr3:uid="{A1BFF351-9E68-4DB4-9032-80C8CAD42AA2}" name="Column1641"/>
    <tableColumn id="1668" xr3:uid="{7DB6A3E6-354C-46D4-A5A1-24041F291738}" name="Column1642"/>
    <tableColumn id="1669" xr3:uid="{3B160765-C7C6-4895-9EE1-F839D8689DF5}" name="Column1643"/>
    <tableColumn id="1670" xr3:uid="{927BDA2B-42A4-479A-9FE5-CB3DA121CCB9}" name="Column1644"/>
    <tableColumn id="1671" xr3:uid="{C04DC807-A187-4239-AFA6-C9A93ECF0D3C}" name="Column1645"/>
    <tableColumn id="1672" xr3:uid="{AE97B49A-6E9E-430C-9427-668E64359C51}" name="Column1646"/>
    <tableColumn id="1673" xr3:uid="{3EA9D320-623D-4168-93CB-A73CC789362B}" name="Column1647"/>
    <tableColumn id="1674" xr3:uid="{B5CEE585-0D88-4C0A-AE39-884CE49AABE1}" name="Column1648"/>
    <tableColumn id="1675" xr3:uid="{87E9F4D5-D0AE-46CF-808C-BDDEC94BAF4E}" name="Column1649"/>
    <tableColumn id="1676" xr3:uid="{7ACFDAAC-B8D2-45B2-BED7-4BE328539EDA}" name="Column1650"/>
    <tableColumn id="1677" xr3:uid="{5A82678C-2203-4AF0-B0D8-B2392ECB7FAA}" name="Column1651"/>
    <tableColumn id="1678" xr3:uid="{255D07E5-18B5-416D-BC9E-1D860448C4D6}" name="Column1652"/>
    <tableColumn id="1679" xr3:uid="{92FDBEA2-9511-4DB7-87D0-2D7D5F8BBCD4}" name="Column1653"/>
    <tableColumn id="1680" xr3:uid="{249EFEA1-C23D-4E4D-A731-A400BD0AD73B}" name="Column1654"/>
    <tableColumn id="1681" xr3:uid="{6CAF6898-C1AE-4710-AFCB-B09A1344BAE0}" name="Column1655"/>
    <tableColumn id="1682" xr3:uid="{A2B7B413-1A61-4D8A-AA1C-2A20281E647B}" name="Column1656"/>
    <tableColumn id="1683" xr3:uid="{3237243A-91BB-48D9-A2DC-2D46EBBC847E}" name="Column1657"/>
    <tableColumn id="1684" xr3:uid="{46F1475A-1453-4AED-80FA-1BBFAC54B286}" name="Column1658"/>
    <tableColumn id="1685" xr3:uid="{50DEDEB2-E392-47B9-908F-9C7F02B71FC3}" name="Column1659"/>
    <tableColumn id="1686" xr3:uid="{D6FC911C-9793-4832-8666-88B05B24E664}" name="Column1660"/>
    <tableColumn id="1687" xr3:uid="{6DDAF525-9426-41D3-B806-E0090C61BD5C}" name="Column1661"/>
    <tableColumn id="1688" xr3:uid="{9137FA11-7672-40B6-B3B5-88184FDE2590}" name="Column1662"/>
    <tableColumn id="1689" xr3:uid="{0EF01471-EEC5-4A4D-A608-687366602F79}" name="Column1663"/>
    <tableColumn id="1690" xr3:uid="{98D987F1-50A1-422D-B0AD-91E91C054B96}" name="Column1664"/>
    <tableColumn id="1691" xr3:uid="{7B459E4E-ED74-4FC8-9D4E-AB0FE5365D50}" name="Column1665"/>
    <tableColumn id="1692" xr3:uid="{CF1DE9A0-001E-45C8-8874-BEA05B9DFF93}" name="Column1666"/>
    <tableColumn id="1693" xr3:uid="{CD16CC51-A3C9-4CD0-BD26-6CA564E5E04D}" name="Column1667"/>
    <tableColumn id="1694" xr3:uid="{292507AF-2948-488E-BDDE-DA6EBE574EB7}" name="Column1668"/>
    <tableColumn id="1695" xr3:uid="{00F1F7C9-41CA-422D-AB72-791A3BC17FED}" name="Column1669"/>
    <tableColumn id="1696" xr3:uid="{B298B69E-3B6D-4C29-B1A5-FAABC7CF501B}" name="Column1670"/>
    <tableColumn id="1697" xr3:uid="{F324680B-3C38-431E-8E31-C05CB7F77274}" name="Column1671"/>
    <tableColumn id="1698" xr3:uid="{D4577DB0-E585-41F2-B516-2893B3FA049B}" name="Column1672"/>
    <tableColumn id="1699" xr3:uid="{EC198512-5BA6-4EFE-96EF-F24C640EE21D}" name="Column1673"/>
    <tableColumn id="1700" xr3:uid="{F5E234BF-6503-4282-A43F-2E063A34D444}" name="Column1674"/>
    <tableColumn id="1701" xr3:uid="{05465063-5F5C-49D9-ABB8-A27625777420}" name="Column1675"/>
    <tableColumn id="1702" xr3:uid="{3255ECE2-D420-4E92-BC61-CAE0E638F5AC}" name="Column1676"/>
    <tableColumn id="1703" xr3:uid="{29A4B884-1E43-443D-94BF-EE7F17920D84}" name="Column1677"/>
    <tableColumn id="1704" xr3:uid="{E26A314C-4F97-4C38-918A-FDF25AE96F59}" name="Column1678"/>
    <tableColumn id="1705" xr3:uid="{EE6C6D1D-DA94-48D1-B188-817F5456ABB5}" name="Column1679"/>
    <tableColumn id="1706" xr3:uid="{0840171B-434F-4CEF-A18F-2AE26015A95A}" name="Column1680"/>
    <tableColumn id="1707" xr3:uid="{EEFF7CD2-6D00-4B2B-9573-96990122C72F}" name="Column1681"/>
    <tableColumn id="1708" xr3:uid="{1A8666D3-D4C8-4294-BABB-C3E498A3CDE5}" name="Column1682"/>
    <tableColumn id="1709" xr3:uid="{A64A9DA5-D50C-44CA-8D0F-D00EE4E29524}" name="Column1683"/>
    <tableColumn id="1710" xr3:uid="{0E0F71EB-257D-4D14-B06E-C910AC49235E}" name="Column1684"/>
    <tableColumn id="1711" xr3:uid="{21915B93-7795-41A3-AD7F-03A76EACC176}" name="Column1685"/>
    <tableColumn id="1712" xr3:uid="{DC838658-2617-43A5-B0F3-2C89F4B3C6C4}" name="Column1686"/>
    <tableColumn id="1713" xr3:uid="{D0477BE7-4749-4EEA-AC9B-13C13C58B87B}" name="Column1687"/>
    <tableColumn id="1714" xr3:uid="{D558DF5E-5F88-4404-9FCD-48C538FB9A92}" name="Column1688"/>
    <tableColumn id="1715" xr3:uid="{A25F5237-B8C8-4F1B-8197-127A4F2260BF}" name="Column1689"/>
    <tableColumn id="1716" xr3:uid="{BC0FC794-7F76-4113-BBBD-D3674EBD4949}" name="Column1690"/>
    <tableColumn id="1717" xr3:uid="{D0AABEBF-9802-41D3-B6CB-FA57A800FFCA}" name="Column1691"/>
    <tableColumn id="1718" xr3:uid="{AC73F3BB-30DB-4A4A-9285-3EFA9CED12FD}" name="Column1692"/>
    <tableColumn id="1719" xr3:uid="{2AE697C1-F1FA-45DD-B77C-8EA58242C0BC}" name="Column1693"/>
    <tableColumn id="1720" xr3:uid="{F35EF1D4-FDED-4A46-9EE1-F73CD57376A6}" name="Column1694"/>
    <tableColumn id="1721" xr3:uid="{68D13282-A063-4A01-8FC5-F7C6E295ACE8}" name="Column1695"/>
    <tableColumn id="1722" xr3:uid="{D91AA40A-C3CE-498F-8474-E8813A0B5F8F}" name="Column1696"/>
    <tableColumn id="1723" xr3:uid="{D2E3F19B-730F-469F-ABAE-DCF4B94B3346}" name="Column1697"/>
    <tableColumn id="1724" xr3:uid="{CCF27815-1346-4A31-BE11-7F2E72E27C95}" name="Column1698"/>
    <tableColumn id="1725" xr3:uid="{4412C028-0794-43CD-8C62-4C0F58F72386}" name="Column1699"/>
    <tableColumn id="1726" xr3:uid="{337CAEA9-B9C0-4B1D-A7EE-6FC05628FD51}" name="Column1700"/>
    <tableColumn id="1727" xr3:uid="{C7F034C0-4A92-42A3-9AE9-B0DDF1FC7705}" name="Column1701"/>
    <tableColumn id="1728" xr3:uid="{D7F056C6-00A7-41F5-9CDF-CC2391BB824E}" name="Column1702"/>
    <tableColumn id="1729" xr3:uid="{69D1E1B2-50FB-4116-B7AE-55723AEF1CB5}" name="Column1703"/>
    <tableColumn id="1730" xr3:uid="{F20D33BD-67D8-42EB-9309-7CC88AA93DD6}" name="Column1704"/>
    <tableColumn id="1731" xr3:uid="{C29CEB09-6FCC-40E8-A691-131E335E0B6B}" name="Column1705"/>
    <tableColumn id="1732" xr3:uid="{7E3BF293-21DB-4926-804B-377BD3FDB937}" name="Column1706"/>
    <tableColumn id="1733" xr3:uid="{E27C7353-5F87-4754-8EBD-1E892C6E6839}" name="Column1707"/>
    <tableColumn id="1734" xr3:uid="{EEAE2F59-FE03-4976-852E-FF5913D7CE7B}" name="Column1708"/>
    <tableColumn id="1735" xr3:uid="{7BB10C78-36C9-44D3-B635-B763022072F3}" name="Column1709"/>
    <tableColumn id="1736" xr3:uid="{120C81CF-4CC3-4CA3-83D2-53C96B362611}" name="Column1710"/>
    <tableColumn id="1737" xr3:uid="{99DD8515-9A08-4CAA-BBCA-CD1FBF4C5F4D}" name="Column1711"/>
    <tableColumn id="1738" xr3:uid="{85109DFD-3BC4-44EC-9F2F-B8FE13333129}" name="Column1712"/>
    <tableColumn id="1739" xr3:uid="{E4DDC780-5BA3-4719-96E2-8EABB83B52F7}" name="Column1713"/>
    <tableColumn id="1740" xr3:uid="{C2AA7F16-D8B4-4664-9DAC-220C7D524CA3}" name="Column1714"/>
    <tableColumn id="1741" xr3:uid="{1EA7F7C7-4160-4235-9AB3-B88C17FDF0A6}" name="Column1715"/>
    <tableColumn id="1742" xr3:uid="{E6B140AB-A2F2-4389-A881-97BB126D517E}" name="Column1716"/>
    <tableColumn id="1743" xr3:uid="{19D54E81-6126-42D6-83BB-EE22A76AFD6B}" name="Column1717"/>
    <tableColumn id="1744" xr3:uid="{5E14011B-8F43-4607-8B8C-1E795F8A6871}" name="Column1718"/>
    <tableColumn id="1745" xr3:uid="{AF5AD082-5BFD-44DA-8D28-B973E65204D5}" name="Column1719"/>
    <tableColumn id="1746" xr3:uid="{335E28ED-C9F3-4947-83B7-C4E5F5B6E933}" name="Column1720"/>
    <tableColumn id="1747" xr3:uid="{3CB4CCE3-DDE8-4444-9FA5-B11347B5DD3F}" name="Column1721"/>
    <tableColumn id="1748" xr3:uid="{79B77113-7971-45A8-A726-B57644B3BA0D}" name="Column1722"/>
    <tableColumn id="1749" xr3:uid="{C1C317A6-E831-4845-9A00-B1A7902B559C}" name="Column1723"/>
    <tableColumn id="1750" xr3:uid="{A1E8390E-2111-486A-ADD7-A5572776F29D}" name="Column1724"/>
    <tableColumn id="1751" xr3:uid="{C6733396-5641-49DC-8217-E58D7BD30C61}" name="Column1725"/>
    <tableColumn id="1752" xr3:uid="{3EDFBFE0-2DAB-4616-93B4-DFA711F7A427}" name="Column1726"/>
    <tableColumn id="1753" xr3:uid="{70F5EFD1-448C-484D-B2AA-B97C6AAF6877}" name="Column1727"/>
    <tableColumn id="1754" xr3:uid="{82E3A567-3654-4DD4-93FA-F03012C7DB76}" name="Column1728"/>
    <tableColumn id="1755" xr3:uid="{AF52EAD7-8815-48C6-B8EF-8FD8E4AFD096}" name="Column1729"/>
    <tableColumn id="1756" xr3:uid="{EA8F978D-8DB7-4F96-8B6B-6A0E83391672}" name="Column1730"/>
    <tableColumn id="1757" xr3:uid="{8D162679-44B9-481D-ADB5-0D38E8809854}" name="Column1731"/>
    <tableColumn id="1758" xr3:uid="{D4914C91-CAE3-453D-B035-C6DC6BA6BAA0}" name="Column1732"/>
    <tableColumn id="1759" xr3:uid="{4CD0E2C4-F48F-4211-8A33-AACAFFF26629}" name="Column1733"/>
    <tableColumn id="1760" xr3:uid="{054841F0-385F-41C9-A149-131130B961D4}" name="Column1734"/>
    <tableColumn id="1761" xr3:uid="{23621B3B-0CC8-4B83-8D21-0AC5C408CD91}" name="Column1735"/>
    <tableColumn id="1762" xr3:uid="{4B2DA87B-E92F-4BBC-98E1-E68E485676EF}" name="Column1736"/>
    <tableColumn id="1763" xr3:uid="{6E3BEFB4-90C7-443D-B78D-BB3F50962857}" name="Column1737"/>
    <tableColumn id="1764" xr3:uid="{5B07DE0B-A9A9-4A76-B0F1-F8323B66DB6E}" name="Column1738"/>
    <tableColumn id="1765" xr3:uid="{EC6E270C-4ACA-43DD-9662-25BBC1BE30BA}" name="Column1739"/>
    <tableColumn id="1766" xr3:uid="{1B65A4F3-BA6B-49C5-AB1A-A0220A52B6F6}" name="Column1740"/>
    <tableColumn id="1767" xr3:uid="{991B75F8-75F1-471F-AE56-0A4A0B96D79E}" name="Column1741"/>
    <tableColumn id="1768" xr3:uid="{BC2A1220-F3E7-40AD-A02B-0D5B31E0F25A}" name="Column1742"/>
    <tableColumn id="1769" xr3:uid="{5D009214-1C27-47AA-B807-A5B28D37086E}" name="Column1743"/>
    <tableColumn id="1770" xr3:uid="{9718F9E1-61FD-43CA-ABD4-D89C762FD4D4}" name="Column1744"/>
    <tableColumn id="1771" xr3:uid="{AC291E37-7B44-4121-9D0E-E86A2DE56D88}" name="Column1745"/>
    <tableColumn id="1772" xr3:uid="{EBDC30F6-D56B-4693-A19D-4C2D2912844E}" name="Column1746"/>
    <tableColumn id="1773" xr3:uid="{0FEB61F1-E5DA-4039-8E16-B7FC1E30BE33}" name="Column1747"/>
    <tableColumn id="1774" xr3:uid="{86ED6521-FD32-40B3-BC69-E83104E05659}" name="Column1748"/>
    <tableColumn id="1775" xr3:uid="{0D9EA64E-696B-4365-A4F8-92F4126B972B}" name="Column1749"/>
    <tableColumn id="1776" xr3:uid="{1F044135-0723-49AE-A8C5-AF8DBA1E731C}" name="Column1750"/>
    <tableColumn id="1777" xr3:uid="{431B0CE2-002C-4D02-BE61-5A16D8E3566C}" name="Column1751"/>
    <tableColumn id="1778" xr3:uid="{59D72652-8B64-4971-81CC-77EC4DCA02F0}" name="Column1752"/>
    <tableColumn id="1779" xr3:uid="{79B82EB8-B0E1-45BA-8ECC-2BDBA831055B}" name="Column1753"/>
    <tableColumn id="1780" xr3:uid="{CA2891D5-6857-49BB-965E-46937DB5B600}" name="Column1754"/>
    <tableColumn id="1781" xr3:uid="{12CC9B9A-604E-412D-8A55-AC175D564514}" name="Column1755"/>
    <tableColumn id="1782" xr3:uid="{EC3F01C9-CAA6-4995-BB98-693FF7F6AFAA}" name="Column1756"/>
    <tableColumn id="1783" xr3:uid="{F4948083-396D-4322-917C-38804586A24C}" name="Column1757"/>
    <tableColumn id="1784" xr3:uid="{E3A4DCB9-C424-4FD0-8784-168D84E44140}" name="Column1758"/>
    <tableColumn id="1785" xr3:uid="{F5619E4B-73B2-46E2-BD8B-8A9F9829D653}" name="Column1759"/>
    <tableColumn id="1786" xr3:uid="{80378D66-4058-4393-B47B-83E445E7B6E0}" name="Column1760"/>
    <tableColumn id="1787" xr3:uid="{71F7B5A6-15B1-4611-9CD1-D76B1E0C7948}" name="Column1761"/>
    <tableColumn id="1788" xr3:uid="{FB80C1C0-06E3-4DB3-AB6B-D19C59B1AD66}" name="Column1762"/>
    <tableColumn id="1789" xr3:uid="{FD50C7A8-C748-487C-B1F2-BDE125514A45}" name="Column1763"/>
    <tableColumn id="1790" xr3:uid="{3271DCEE-F736-489F-8582-0AD4D52F1D37}" name="Column1764"/>
    <tableColumn id="1791" xr3:uid="{9EDE7DE8-0C23-4565-83CD-06658FC76AE3}" name="Column1765"/>
    <tableColumn id="1792" xr3:uid="{C57DF048-A1DF-4DB3-B041-1FDFE5B316B7}" name="Column1766"/>
    <tableColumn id="1793" xr3:uid="{2175AD4D-46C1-40B4-8674-6B721477D0C6}" name="Column1767"/>
    <tableColumn id="1794" xr3:uid="{D38522D6-2A30-40CE-83BF-A823E38B40A4}" name="Column1768"/>
    <tableColumn id="1795" xr3:uid="{1D96AC32-27F8-441A-87A7-941EEB0ECA02}" name="Column1769"/>
    <tableColumn id="1796" xr3:uid="{B8AE583A-75E0-4F92-8CFF-3AA0F37D7E1B}" name="Column1770"/>
    <tableColumn id="1797" xr3:uid="{CD01B746-655F-4D98-935E-6FC1918827B6}" name="Column1771"/>
    <tableColumn id="1798" xr3:uid="{6DB8EE70-245F-4F86-A871-19F73D528025}" name="Column1772"/>
    <tableColumn id="1799" xr3:uid="{531FC2BB-14C3-4844-8660-E640424ADFDD}" name="Column1773"/>
    <tableColumn id="1800" xr3:uid="{7B320E2F-D40E-4ACC-9389-CB29B89C67FA}" name="Column1774"/>
    <tableColumn id="1801" xr3:uid="{E6766230-6E44-41F2-8084-B7C321A94173}" name="Column1775"/>
    <tableColumn id="1802" xr3:uid="{13CF9466-877C-408E-A818-797014C93328}" name="Column1776"/>
    <tableColumn id="1803" xr3:uid="{B7F220B4-9ED4-4259-825D-EB88F80BC1AF}" name="Column1777"/>
    <tableColumn id="1804" xr3:uid="{CF63EE43-F24D-4EF3-B671-EEEB86EAD6BA}" name="Column1778"/>
    <tableColumn id="1805" xr3:uid="{5FDF1FAD-A4D8-436F-957C-B7C81822DBE4}" name="Column1779"/>
    <tableColumn id="1806" xr3:uid="{D40CE165-F188-4097-818C-BEDEBB5FE89D}" name="Column1780"/>
    <tableColumn id="1807" xr3:uid="{28CF1235-0346-4712-9AC6-E4AFE6F25B3D}" name="Column1781"/>
    <tableColumn id="1808" xr3:uid="{6316C0F1-4A3C-4A2A-AFAD-33E9F1B278A5}" name="Column1782"/>
    <tableColumn id="1809" xr3:uid="{55B98029-725A-486B-BB62-62F2C76B7CBF}" name="Column1783"/>
    <tableColumn id="1810" xr3:uid="{BF3A45A7-F626-470C-81FF-12E8E715885B}" name="Column1784"/>
    <tableColumn id="1811" xr3:uid="{10DC5CF0-E676-4164-9D68-1F3029E468B6}" name="Column1785"/>
    <tableColumn id="1812" xr3:uid="{73CB6083-1B3F-4305-847C-81FE1A2A0E8D}" name="Column1786"/>
    <tableColumn id="1813" xr3:uid="{6375D1B6-3535-4605-AC7C-F0B80F51D41E}" name="Column1787"/>
    <tableColumn id="1814" xr3:uid="{E3D404DE-D5A0-4F0C-8383-8C2F08778B40}" name="Column1788"/>
    <tableColumn id="1815" xr3:uid="{9D9A4956-DC2B-4EE9-A5EC-D4F189928B3F}" name="Column1789"/>
    <tableColumn id="1816" xr3:uid="{71CDC4B4-3DDB-45B0-BD09-82FC0D2CD921}" name="Column1790"/>
    <tableColumn id="1817" xr3:uid="{2978B22C-7196-40B1-AC40-D1D29B105718}" name="Column1791"/>
    <tableColumn id="1818" xr3:uid="{ECFB636C-02FF-419E-BF8E-F1EC2685D68D}" name="Column1792"/>
    <tableColumn id="1819" xr3:uid="{B2A4621E-201E-4BB5-B91C-A4761C56BACC}" name="Column1793"/>
    <tableColumn id="1820" xr3:uid="{BD3DDC09-E2BC-46A8-A132-E0F7256C3DA8}" name="Column1794"/>
    <tableColumn id="1821" xr3:uid="{3AB9A94D-D341-4C3F-B6ED-38A875A76604}" name="Column1795"/>
    <tableColumn id="1822" xr3:uid="{4B27BC36-7D3A-4354-B415-E4F2754380F2}" name="Column1796"/>
    <tableColumn id="1823" xr3:uid="{04C5095C-538E-48EE-8EA6-07FCD929B5A2}" name="Column1797"/>
    <tableColumn id="1824" xr3:uid="{0394D003-E73A-44DA-8579-8695B51AE511}" name="Column1798"/>
    <tableColumn id="1825" xr3:uid="{140A805D-30CA-43CE-86EF-87EBA167A68A}" name="Column1799"/>
    <tableColumn id="1826" xr3:uid="{127F65EB-91CE-4E5C-A648-76B9FF8E5599}" name="Column1800"/>
    <tableColumn id="1827" xr3:uid="{D55AABC3-EFC9-4DE9-B33B-E7384BCDF61E}" name="Column1801"/>
    <tableColumn id="1828" xr3:uid="{A5C44CCC-8B34-4F15-829E-D941D0EEC9A8}" name="Column1802"/>
    <tableColumn id="1829" xr3:uid="{49AA7E65-279E-4D15-B6D8-F32D577742A5}" name="Column1803"/>
    <tableColumn id="1830" xr3:uid="{382D0DAE-5F1A-4D8B-AD1A-4CD783D5C8F2}" name="Column1804"/>
    <tableColumn id="1831" xr3:uid="{805BD472-962C-42AA-95B1-A6A26AC67C88}" name="Column1805"/>
    <tableColumn id="1832" xr3:uid="{AA711BD1-F7AE-4EF5-8610-BFF7148CCD15}" name="Column1806"/>
    <tableColumn id="1833" xr3:uid="{3BFF0F81-4372-4D3F-A9EF-5049D8A56980}" name="Column1807"/>
    <tableColumn id="1834" xr3:uid="{333B7A7B-791C-4660-ADBB-6B25DE8E5CB5}" name="Column1808"/>
    <tableColumn id="1835" xr3:uid="{072CC419-4E8A-4241-B58A-36574D2F80ED}" name="Column1809"/>
    <tableColumn id="1836" xr3:uid="{C8598D91-2BE1-4E53-A31D-830B6B8D9B2F}" name="Column1810"/>
    <tableColumn id="1837" xr3:uid="{024F697D-D82C-4DE3-AF32-223B18BC44B8}" name="Column1811"/>
    <tableColumn id="1838" xr3:uid="{06C2509F-B557-4987-AF14-D67675BE40DA}" name="Column1812"/>
    <tableColumn id="1839" xr3:uid="{7C9EA1C3-FF96-432D-BBE2-EA6157282A5D}" name="Column1813"/>
    <tableColumn id="1840" xr3:uid="{5FC7AEFE-211D-472E-BC0D-0E9CB48F8F6B}" name="Column1814"/>
    <tableColumn id="1841" xr3:uid="{E9833006-3059-45EE-BCAB-0BC7C274233B}" name="Column1815"/>
    <tableColumn id="1842" xr3:uid="{024E113A-9798-41D8-B8D4-13C4BAA88E9F}" name="Column1816"/>
    <tableColumn id="1843" xr3:uid="{2DFC8293-1724-4F83-83F1-1A9C51DEB395}" name="Column1817"/>
    <tableColumn id="1844" xr3:uid="{0EAE02FB-B2DB-4215-BB37-775B4AE2724B}" name="Column1818"/>
    <tableColumn id="1845" xr3:uid="{73590321-83AF-4426-98D4-365AE29DFE61}" name="Column1819"/>
    <tableColumn id="1846" xr3:uid="{E54D539B-106A-47B2-B391-DF7C0BB95A5D}" name="Column1820"/>
    <tableColumn id="1847" xr3:uid="{886826BE-FA32-4FD9-ACD1-8CAD2F8406B2}" name="Column1821"/>
    <tableColumn id="1848" xr3:uid="{D38DE812-2600-4B08-99FD-C8487484E7B5}" name="Column1822"/>
    <tableColumn id="1849" xr3:uid="{66B2D114-B9D0-4364-9DF2-1F91287899FF}" name="Column1823"/>
    <tableColumn id="1850" xr3:uid="{3CBDBF71-DC3D-45C3-93F0-BCF7C2E3305A}" name="Column1824"/>
    <tableColumn id="1851" xr3:uid="{7A6A464B-697B-4D06-8016-91D7042B7B00}" name="Column1825"/>
    <tableColumn id="1852" xr3:uid="{72D1720A-A71F-45EF-B585-535EE6A17174}" name="Column1826"/>
    <tableColumn id="1853" xr3:uid="{9451A031-3E88-4BEA-B31B-728F3DF1C807}" name="Column1827"/>
    <tableColumn id="1854" xr3:uid="{F4323011-9A6A-40FB-BF6F-C903A4930E38}" name="Column1828"/>
    <tableColumn id="1855" xr3:uid="{A0CF5B2E-5812-4AB9-AF5C-74078C2A52DE}" name="Column1829"/>
    <tableColumn id="1856" xr3:uid="{4F94BF71-F69F-45BB-A6DA-63712807D625}" name="Column1830"/>
    <tableColumn id="1857" xr3:uid="{336AA039-7E89-4F69-8400-606C386F4DE5}" name="Column1831"/>
    <tableColumn id="1858" xr3:uid="{A632F58D-16A4-4EBA-B6A0-674DE61ABC16}" name="Column1832"/>
    <tableColumn id="1859" xr3:uid="{5E149691-D943-4FCC-91E9-DAA378DA04FE}" name="Column1833"/>
    <tableColumn id="1860" xr3:uid="{BE20BDC7-E509-4B36-9337-F28A9E580006}" name="Column1834"/>
    <tableColumn id="1861" xr3:uid="{7C848409-DAF4-430A-B3F3-3A95A231D855}" name="Column1835"/>
    <tableColumn id="1862" xr3:uid="{A4D4F4E2-4F81-4A54-AA9F-8ECFBD78A544}" name="Column1836"/>
    <tableColumn id="1863" xr3:uid="{77B08C7B-3FF6-4893-A311-8CA7C2652C36}" name="Column1837"/>
    <tableColumn id="1864" xr3:uid="{6E877D68-1095-454C-B9A1-91D4AC8AA274}" name="Column1838"/>
    <tableColumn id="1865" xr3:uid="{E852D8F0-CDFC-46A6-8B53-8562F8B6CABD}" name="Column1839"/>
    <tableColumn id="1866" xr3:uid="{43E06763-BAAC-4A1A-881A-D6F5D62D362C}" name="Column1840"/>
    <tableColumn id="1867" xr3:uid="{A6FDF46D-FC85-4DF4-B9B3-39CD2F58E398}" name="Column1841"/>
    <tableColumn id="1868" xr3:uid="{A80101A1-282B-417F-9E95-A03AAB0258AE}" name="Column1842"/>
    <tableColumn id="1869" xr3:uid="{1ACB4F65-65C5-4447-9426-CD9021D9D6E4}" name="Column1843"/>
    <tableColumn id="1870" xr3:uid="{717677EC-1F75-4225-9B67-769662E4A9C9}" name="Column1844"/>
    <tableColumn id="1871" xr3:uid="{E95E9707-110A-48D5-B807-567261786F78}" name="Column1845"/>
    <tableColumn id="1872" xr3:uid="{31A825F4-D1EC-4CE8-AF9A-B41FB2D8101C}" name="Column1846"/>
    <tableColumn id="1873" xr3:uid="{D1EA7C36-B8F8-49CE-89ED-DC5759A40B60}" name="Column1847"/>
    <tableColumn id="1874" xr3:uid="{EDFB73B1-2E7A-4067-8316-B1C5459E0823}" name="Column1848"/>
    <tableColumn id="1875" xr3:uid="{D3DF77F1-F731-453F-AA27-3E7E2B86FC58}" name="Column1849"/>
    <tableColumn id="1876" xr3:uid="{C7BE3EE8-906F-496A-B1BF-0C3DE7B73964}" name="Column1850"/>
    <tableColumn id="1877" xr3:uid="{0D8BD2BD-93D6-493A-BDDB-04F211B23575}" name="Column1851"/>
    <tableColumn id="1878" xr3:uid="{ABAD9480-D7FE-4D79-967C-D323E81CA0A1}" name="Column1852"/>
    <tableColumn id="1879" xr3:uid="{B139DFE1-10D1-4781-98B2-06EB77E04B58}" name="Column1853"/>
    <tableColumn id="1880" xr3:uid="{7858F07F-3E89-41F4-B102-DDC886CDCE61}" name="Column1854"/>
    <tableColumn id="1881" xr3:uid="{9D62B127-03B0-4036-B6D2-4F23C0245B71}" name="Column1855"/>
    <tableColumn id="1882" xr3:uid="{82567277-E50D-4ED8-B43F-043BDC9762F2}" name="Column1856"/>
    <tableColumn id="1883" xr3:uid="{F64C4582-1D15-4C71-9EFE-6629DBA1407B}" name="Column1857"/>
    <tableColumn id="1884" xr3:uid="{5AD4AA05-EAB1-4CCD-8A81-6319244082D1}" name="Column1858"/>
    <tableColumn id="1885" xr3:uid="{1F60F229-2793-43FE-A024-E0685AFE1108}" name="Column1859"/>
    <tableColumn id="1886" xr3:uid="{1E0A56C2-549D-4C13-AF68-3786B44E60BB}" name="Column1860"/>
    <tableColumn id="1887" xr3:uid="{4BEFEB53-9658-4D60-9699-37D7024D7368}" name="Column1861"/>
    <tableColumn id="1888" xr3:uid="{130327D7-E5C5-4C08-BC9F-1CF3A732E4C1}" name="Column1862"/>
    <tableColumn id="1889" xr3:uid="{CA89D14C-9D3F-4C9A-AB22-5101EDA74308}" name="Column1863"/>
    <tableColumn id="1890" xr3:uid="{97E83AAD-61FA-4559-9A12-78217E311B9F}" name="Column1864"/>
    <tableColumn id="1891" xr3:uid="{A6A695DA-CF14-4C70-A302-D25163D45E79}" name="Column1865"/>
    <tableColumn id="1892" xr3:uid="{DE4BC733-0485-4D26-AAE9-D09984F5BB36}" name="Column1866"/>
    <tableColumn id="1893" xr3:uid="{945782CA-1ABA-4531-AD55-1D7E913A2B6B}" name="Column1867"/>
    <tableColumn id="1894" xr3:uid="{07310001-33CE-48DE-8020-C86775D45F05}" name="Column1868"/>
    <tableColumn id="1895" xr3:uid="{FC6756E8-9B10-4E3C-B13A-536E1821C679}" name="Column1869"/>
    <tableColumn id="1896" xr3:uid="{60F2354E-DD99-4415-B888-6E0B34E320BF}" name="Column1870"/>
    <tableColumn id="1897" xr3:uid="{3B3C561E-E482-4B8C-B35B-2603732BEB6D}" name="Column1871"/>
    <tableColumn id="1898" xr3:uid="{2F2860BC-CCD4-4F9E-B80F-B4C0B2FFC710}" name="Column1872"/>
    <tableColumn id="1899" xr3:uid="{8DBEBB2D-6B78-41F2-A720-258558ACD4F5}" name="Column1873"/>
    <tableColumn id="1900" xr3:uid="{DCD0E52F-ACB0-4EE5-81E3-B029F0960A81}" name="Column1874"/>
    <tableColumn id="1901" xr3:uid="{F8FBB4EC-64AB-4608-9EBD-F57B08A7335B}" name="Column1875"/>
    <tableColumn id="1902" xr3:uid="{6714D822-6D32-4A97-92DC-F641B56748BD}" name="Column1876"/>
    <tableColumn id="1903" xr3:uid="{285A5395-734C-400C-86C3-E6DA4F544F9E}" name="Column1877"/>
    <tableColumn id="1904" xr3:uid="{A29E6B38-6BBA-4F08-A328-57FD97B3CDE5}" name="Column1878"/>
    <tableColumn id="1905" xr3:uid="{239157B1-91F3-43BC-AE33-F9C398FF5F11}" name="Column1879"/>
    <tableColumn id="1906" xr3:uid="{9A3F32D2-05C9-4F03-8C64-3FE25B4728BD}" name="Column1880"/>
    <tableColumn id="1907" xr3:uid="{4EC6FF5A-DE47-47E3-B37D-9C8AA90997CD}" name="Column1881"/>
    <tableColumn id="1908" xr3:uid="{54B1438B-0D67-4D5D-BCD1-534A3FE26288}" name="Column1882"/>
    <tableColumn id="1909" xr3:uid="{ED906404-855F-4688-9D2C-9E11CE460891}" name="Column1883"/>
    <tableColumn id="1910" xr3:uid="{08CC1194-0783-4D6D-99FF-1F74F78E9345}" name="Column1884"/>
    <tableColumn id="1911" xr3:uid="{387A0926-7199-47E8-B09F-1A44813AA630}" name="Column1885"/>
    <tableColumn id="1912" xr3:uid="{70C9C6AE-BA4B-49FC-B9C4-CC2B146DF914}" name="Column1886"/>
    <tableColumn id="1913" xr3:uid="{95BE200A-087E-4FD2-A1C2-60C1D8659F4C}" name="Column1887"/>
    <tableColumn id="1914" xr3:uid="{D71FB7E0-BBEF-45E2-8657-F5F6B9E48A6B}" name="Column1888"/>
    <tableColumn id="1915" xr3:uid="{96B1A2F2-F208-4828-9AA1-2093F40EE8F8}" name="Column1889"/>
    <tableColumn id="1916" xr3:uid="{DAB0F33F-7183-43AA-8ED5-34946AE116DA}" name="Column1890"/>
    <tableColumn id="1917" xr3:uid="{39C90143-88C3-4B9B-AF9C-611149962935}" name="Column1891"/>
    <tableColumn id="1918" xr3:uid="{B439288B-863D-4FDB-88F5-930384E6D981}" name="Column1892"/>
    <tableColumn id="1919" xr3:uid="{692C5519-08FD-41F6-ACA1-FE53743BFF50}" name="Column1893"/>
    <tableColumn id="1920" xr3:uid="{2F700058-4958-46A6-A2BA-2B231471E5F5}" name="Column1894"/>
    <tableColumn id="1921" xr3:uid="{B73A93E2-6801-44D9-B236-2939DE34C830}" name="Column1895"/>
    <tableColumn id="1922" xr3:uid="{E949CA27-BE7B-4BFB-B419-31482005891E}" name="Column1896"/>
    <tableColumn id="1923" xr3:uid="{61CDE6C4-5F36-471F-9201-F011C4C8BE82}" name="Column1897"/>
    <tableColumn id="1924" xr3:uid="{0F3E35AF-CDA5-4ECF-B04A-91940A83723A}" name="Column1898"/>
    <tableColumn id="1925" xr3:uid="{9F92A5CB-6E89-4B4D-9A3E-6326AEB2C1AE}" name="Column1899"/>
    <tableColumn id="1926" xr3:uid="{E6AC0CA3-1057-43A0-BAC5-D45E78BC86FD}" name="Column1900"/>
    <tableColumn id="1927" xr3:uid="{194CD8BE-9396-4E54-B8F7-574D34178012}" name="Column1901"/>
    <tableColumn id="1928" xr3:uid="{B880E77C-449F-41E0-B85B-7EE600E8CCE5}" name="Column1902"/>
    <tableColumn id="1929" xr3:uid="{956CCFD7-3FC5-4EC5-9488-1745261C36B0}" name="Column1903"/>
    <tableColumn id="1930" xr3:uid="{E7F72A7D-E961-4F50-8681-9A30FF9FDE21}" name="Column1904"/>
    <tableColumn id="1931" xr3:uid="{9A99B324-266E-4782-ABBB-2836BCE73E0E}" name="Column1905"/>
    <tableColumn id="1932" xr3:uid="{8A845D49-F2DD-4DDE-AE2C-155C6DCE2EF9}" name="Column1906"/>
    <tableColumn id="1933" xr3:uid="{68519ED2-F53E-473C-AF5F-C7070A99CD64}" name="Column1907"/>
    <tableColumn id="1934" xr3:uid="{3D273C73-AB37-42CC-9379-8759ED7F13DD}" name="Column1908"/>
    <tableColumn id="1935" xr3:uid="{54208E7E-7C79-418F-B5A7-AE548F6759A9}" name="Column1909"/>
    <tableColumn id="1936" xr3:uid="{0C3829A0-9A49-4441-AAEE-D05C4CD62035}" name="Column1910"/>
    <tableColumn id="1937" xr3:uid="{EEA63B0E-2B23-421C-A5E1-B21D1941AF78}" name="Column1911"/>
    <tableColumn id="1938" xr3:uid="{EB525B3D-C8B3-4183-BE8F-67BAD123FC46}" name="Column1912"/>
    <tableColumn id="1939" xr3:uid="{036FD3F3-7704-4471-AC20-9F49F1D1B834}" name="Column1913"/>
    <tableColumn id="1940" xr3:uid="{0C60DCC6-160B-4F8C-9934-AD0FF90CC839}" name="Column1914"/>
    <tableColumn id="1941" xr3:uid="{2C64CD60-AE2C-453A-859E-89FF694DC57A}" name="Column1915"/>
    <tableColumn id="1942" xr3:uid="{99E677C7-4C75-4C03-9813-EE7498B13278}" name="Column1916"/>
    <tableColumn id="1943" xr3:uid="{F15BAD06-F0B4-4B6F-977A-86D0A9B6379B}" name="Column1917"/>
    <tableColumn id="1944" xr3:uid="{39682A07-66D2-45CB-A6AE-0F42F4A66173}" name="Column1918"/>
    <tableColumn id="1945" xr3:uid="{E94670B0-6805-4BB6-8093-4FBB6E4524F9}" name="Column1919"/>
    <tableColumn id="1946" xr3:uid="{CEB2DA22-C7E7-4F56-8E03-633F83B772B4}" name="Column1920"/>
    <tableColumn id="1947" xr3:uid="{8EB72A75-F503-4B25-A4A3-0B1BF54E5A2B}" name="Column1921"/>
    <tableColumn id="1948" xr3:uid="{446B5F0C-2607-4D0D-9B79-5EF0A29D7950}" name="Column1922"/>
    <tableColumn id="1949" xr3:uid="{2F7E537E-6E92-438E-898B-6CAA6FA5EC88}" name="Column1923"/>
    <tableColumn id="1950" xr3:uid="{1AB1CA07-0A63-4F6D-AB9F-934BA739B9AE}" name="Column1924"/>
    <tableColumn id="1951" xr3:uid="{1996C5C0-10D8-4B24-835C-CCE7FFACCDA8}" name="Column1925"/>
    <tableColumn id="1952" xr3:uid="{33AAD349-1AE8-4F0B-B962-1AFB1CF12081}" name="Column1926"/>
    <tableColumn id="1953" xr3:uid="{527DE942-8C6B-48A8-86E9-0D006F54C150}" name="Column1927"/>
    <tableColumn id="1954" xr3:uid="{D00F559E-1210-46CB-A4B3-235412C11493}" name="Column1928"/>
    <tableColumn id="1955" xr3:uid="{BA4E7FB7-A9F7-4964-BF7A-D2002C67E4CA}" name="Column1929"/>
    <tableColumn id="1956" xr3:uid="{C1CB84E6-DFBF-4D25-937E-2735729F507B}" name="Column1930"/>
    <tableColumn id="1957" xr3:uid="{E8573779-A4F7-4B98-9B8D-D1EB7D33905A}" name="Column1931"/>
    <tableColumn id="1958" xr3:uid="{7FAD4127-02EF-4597-A788-3106B36258F8}" name="Column1932"/>
    <tableColumn id="1959" xr3:uid="{79D5BE02-B66E-499D-8909-C72BF2B9D510}" name="Column1933"/>
    <tableColumn id="1960" xr3:uid="{0ABA5A52-4FB5-4070-8260-A3CDF6AB4EC0}" name="Column1934"/>
    <tableColumn id="1961" xr3:uid="{05A3B871-E749-4D81-B0B7-9990F7331A79}" name="Column1935"/>
    <tableColumn id="1962" xr3:uid="{7CDE4EFF-DFB1-46C6-A0B0-E7EECA6A9C11}" name="Column1936"/>
    <tableColumn id="1963" xr3:uid="{CF6C1497-22C3-418E-85A6-F7213AC69473}" name="Column1937"/>
    <tableColumn id="1964" xr3:uid="{31B06B08-FFE4-4E80-B1F0-A920156DCF0F}" name="Column1938"/>
    <tableColumn id="1965" xr3:uid="{4B7D97FC-1A05-4524-8CB2-265AF986CA9D}" name="Column1939"/>
    <tableColumn id="1966" xr3:uid="{E7A3AC0A-BCED-4B65-A5CC-6D0185EFDC35}" name="Column1940"/>
    <tableColumn id="1967" xr3:uid="{3340B52B-668D-45AE-BF2E-96057057FEBC}" name="Column1941"/>
    <tableColumn id="1968" xr3:uid="{C15ACC95-18A3-4DD1-8CAA-9A9D6E0A0DA7}" name="Column1942"/>
    <tableColumn id="1969" xr3:uid="{7078F9C6-8893-4E96-9388-3D4FE026C06C}" name="Column1943"/>
    <tableColumn id="1970" xr3:uid="{7BDE2967-DACA-4318-8352-51C2FC020924}" name="Column1944"/>
    <tableColumn id="1971" xr3:uid="{46D3CD80-95E9-48F4-988C-B09272D1EEBC}" name="Column1945"/>
    <tableColumn id="1972" xr3:uid="{1730CE51-6C61-4027-BCB0-92339B6F8C8F}" name="Column1946"/>
    <tableColumn id="1973" xr3:uid="{AAE02183-9F01-48D8-8AB7-043C08184D2E}" name="Column1947"/>
    <tableColumn id="1974" xr3:uid="{274F72BE-DF8B-484F-A00A-8F33063FE6CC}" name="Column1948"/>
    <tableColumn id="1975" xr3:uid="{B58DFBCB-178A-4D2D-AA65-5D15DE7354A3}" name="Column1949"/>
    <tableColumn id="1976" xr3:uid="{B0927B9A-0EA1-47EC-B450-3DCF868FD5A5}" name="Column1950"/>
    <tableColumn id="1977" xr3:uid="{C8EB2166-3926-4DF4-BCD6-F1FDF577C7E8}" name="Column1951"/>
    <tableColumn id="1978" xr3:uid="{8911984B-AFC2-487D-9896-39E9AF0997CE}" name="Column1952"/>
    <tableColumn id="1979" xr3:uid="{E3E6A913-C4CC-416A-91D2-90FAF80FE8F6}" name="Column1953"/>
    <tableColumn id="1980" xr3:uid="{C4C779DF-E24E-441A-BE08-D57AF5663FFA}" name="Column1954"/>
    <tableColumn id="1981" xr3:uid="{CF9E81DF-DF00-4410-A4DA-684BC82426CA}" name="Column1955"/>
    <tableColumn id="1982" xr3:uid="{6927A9A6-C453-4CBB-99D2-AB657B6F909D}" name="Column1956"/>
    <tableColumn id="1983" xr3:uid="{E7435E32-BB33-4F4D-8C72-1EB1A32A0C8E}" name="Column1957"/>
    <tableColumn id="1984" xr3:uid="{66AD26CE-4B7B-43EE-9FCB-08ED885C41E8}" name="Column1958"/>
    <tableColumn id="1985" xr3:uid="{0404A07B-39C3-49EA-B2CC-C45AF77DB9D6}" name="Column1959"/>
    <tableColumn id="1986" xr3:uid="{37ED193C-3F61-4E5B-A7A7-9986D25CACDC}" name="Column1960"/>
    <tableColumn id="1987" xr3:uid="{F028B5FB-8135-49A8-A489-6899FD88C456}" name="Column1961"/>
    <tableColumn id="1988" xr3:uid="{8BE81BEA-317E-4941-BD7A-590ACF51CD67}" name="Column1962"/>
    <tableColumn id="1989" xr3:uid="{E271E6FF-388B-4E78-A926-D7D16AE3E5EA}" name="Column1963"/>
    <tableColumn id="1990" xr3:uid="{FFE57841-B7CB-4A97-A09D-FAD29A90749E}" name="Column1964"/>
    <tableColumn id="1991" xr3:uid="{F0DE4FC2-4E6F-4790-AE4E-5E3D4CD201C6}" name="Column1965"/>
    <tableColumn id="1992" xr3:uid="{823AE870-243A-4477-B457-D3B1B7C11921}" name="Column1966"/>
    <tableColumn id="1993" xr3:uid="{9FD320C2-414A-482A-A9BD-A63D8D890F16}" name="Column1967"/>
    <tableColumn id="1994" xr3:uid="{F6C40DCC-941B-4EE3-8CBB-8067C6B60A94}" name="Column1968"/>
    <tableColumn id="1995" xr3:uid="{6D1E3E34-6BAE-4B1C-8DC2-5D923CB914FB}" name="Column1969"/>
    <tableColumn id="1996" xr3:uid="{445CDF88-0E3A-4A5D-92C7-1C8D9FB1C41B}" name="Column1970"/>
    <tableColumn id="1997" xr3:uid="{A97787A4-CDEE-422C-A435-6932BE8690DF}" name="Column1971"/>
    <tableColumn id="1998" xr3:uid="{9AD8D51F-83F2-4B9A-A08D-660F50AAE082}" name="Column1972"/>
    <tableColumn id="1999" xr3:uid="{08E25917-EE61-4635-8035-7FE86E869A32}" name="Column1973"/>
    <tableColumn id="2000" xr3:uid="{3D0B5644-743F-4E91-8D18-329820161DE1}" name="Column1974"/>
    <tableColumn id="2001" xr3:uid="{18CF1CF3-AF14-4F7B-9BB6-2479096B57CE}" name="Column1975"/>
    <tableColumn id="2002" xr3:uid="{A22C61BF-1EF1-4046-B884-188DDB5DE147}" name="Column1976"/>
    <tableColumn id="2003" xr3:uid="{D54F7427-F20D-41D0-9093-0DA5D4DA2291}" name="Column1977"/>
    <tableColumn id="2004" xr3:uid="{88DFDEED-163D-461D-845C-6C31034AF036}" name="Column1978"/>
    <tableColumn id="2005" xr3:uid="{9C609E76-33F9-408B-859C-437C85EA2827}" name="Column1979"/>
    <tableColumn id="2006" xr3:uid="{8FA459E7-BC8A-4314-BE52-5991161BEF6E}" name="Column1980"/>
    <tableColumn id="2007" xr3:uid="{42087811-BA79-49D2-8D2A-E6C7A3961B12}" name="Column1981"/>
    <tableColumn id="2008" xr3:uid="{0BC87ECD-490B-4D4F-BB3E-7BD091AD3E2E}" name="Column1982"/>
    <tableColumn id="2009" xr3:uid="{77FD491D-9021-491B-B626-7813219ED409}" name="Column1983"/>
    <tableColumn id="2010" xr3:uid="{39E8BFC2-7587-4BF3-BE76-A3E4E7DEE7AD}" name="Column1984"/>
    <tableColumn id="2011" xr3:uid="{40265755-2B28-4FC8-86AC-7446F4A28E63}" name="Column1985"/>
    <tableColumn id="2012" xr3:uid="{81FD819D-10F5-41AD-ACAE-860F67553B3B}" name="Column1986"/>
    <tableColumn id="2013" xr3:uid="{718EFB27-1433-47A2-9C15-C5E65233F10B}" name="Column1987"/>
    <tableColumn id="2014" xr3:uid="{474592C6-81EC-4751-BD14-F77926B07790}" name="Column1988"/>
    <tableColumn id="2015" xr3:uid="{5FB367F2-00C0-442B-83BF-FED64D24E2CB}" name="Column1989"/>
    <tableColumn id="2016" xr3:uid="{E4CE1227-228D-48F5-953A-2E0423BE7EF8}" name="Column1990"/>
    <tableColumn id="2017" xr3:uid="{C09464D9-97E2-4020-BB3E-082BE5B330FC}" name="Column1991"/>
    <tableColumn id="2018" xr3:uid="{018AF29D-07DA-47A4-93D4-36A254FC43E1}" name="Column1992"/>
    <tableColumn id="2019" xr3:uid="{2D887A3E-7EAF-4280-96F7-2845F865E36E}" name="Column1993"/>
    <tableColumn id="2020" xr3:uid="{3DD77793-553B-4A67-B3D5-F9951917425E}" name="Column1994"/>
    <tableColumn id="2021" xr3:uid="{6252C597-ABC0-415F-A6EC-F88F14521468}" name="Column1995"/>
    <tableColumn id="2022" xr3:uid="{8CF135C8-D492-4DB8-B01B-BA937C9E8C4D}" name="Column1996"/>
    <tableColumn id="2023" xr3:uid="{AC6DF1F2-0271-4102-9FB8-00F57B56F46D}" name="Column1997"/>
    <tableColumn id="2024" xr3:uid="{A21BD451-96BC-499F-BC03-FF1693549C27}" name="Column1998"/>
    <tableColumn id="2025" xr3:uid="{06AA03B4-A33E-459B-8737-558ABCA7F160}" name="Column1999"/>
    <tableColumn id="2026" xr3:uid="{085D2E33-A056-4445-90D4-F91EF0EBB341}" name="Column2000"/>
    <tableColumn id="2027" xr3:uid="{DED040FF-6F4D-4010-B43E-464ED4A378A6}" name="Column2001"/>
    <tableColumn id="2028" xr3:uid="{6FD2E8D0-1BE9-4329-A84A-639474CBAA66}" name="Column2002"/>
    <tableColumn id="2029" xr3:uid="{A307476E-1C71-4D68-91D9-76E1E8C83D4A}" name="Column2003"/>
    <tableColumn id="2030" xr3:uid="{A506D1DB-B014-48B2-BA31-F8FBB4ECFA11}" name="Column2004"/>
    <tableColumn id="2031" xr3:uid="{B2442825-F9DA-4CF2-961C-039862025F74}" name="Column2005"/>
    <tableColumn id="2032" xr3:uid="{D9BC0C49-72A8-40FF-B9F6-55DF6AE1B91B}" name="Column2006"/>
    <tableColumn id="2033" xr3:uid="{0C4DE958-C623-421F-88BC-502267042516}" name="Column2007"/>
    <tableColumn id="2034" xr3:uid="{71811CDA-5FD0-4ED3-9431-59EEBD0226C2}" name="Column2008"/>
    <tableColumn id="2035" xr3:uid="{558F724D-2E70-401B-B70D-C8623E62C4CA}" name="Column2009"/>
    <tableColumn id="2036" xr3:uid="{E50BA098-9BC5-4458-91E7-27F0E0FE59D3}" name="Column2010"/>
    <tableColumn id="2037" xr3:uid="{B2D42F7B-1952-415E-A829-9A4042470340}" name="Column2011"/>
    <tableColumn id="2038" xr3:uid="{CFA065C4-5EA1-41AB-B180-7245595CF51B}" name="Column2012"/>
    <tableColumn id="2039" xr3:uid="{EBE73FE3-A290-4618-9DC2-84A3E1BE549D}" name="Column2013"/>
    <tableColumn id="2040" xr3:uid="{D52AF99D-0912-4FF9-A54C-0CB16C5534F5}" name="Column2014"/>
    <tableColumn id="2041" xr3:uid="{01D82C24-0F71-45EC-BD3B-DB1EDC075AE8}" name="Column2015"/>
    <tableColumn id="2042" xr3:uid="{5F79FE74-AE88-4BB0-9813-D7021481150F}" name="Column2016"/>
    <tableColumn id="2043" xr3:uid="{39C39A2E-CD89-4A6C-81D5-976E47C32678}" name="Column2017"/>
    <tableColumn id="2044" xr3:uid="{90E837FE-90AF-4E58-A12F-90E72F95379D}" name="Column2018"/>
    <tableColumn id="2045" xr3:uid="{E7F81DCE-4DB9-4733-BD71-0E9CEC8B9220}" name="Column2019"/>
    <tableColumn id="2046" xr3:uid="{F3C50C63-AE04-461D-8F7D-3A1A9839739E}" name="Column2020"/>
    <tableColumn id="2047" xr3:uid="{BF654172-C39A-45A3-A4B9-6A74DB6BDA3C}" name="Column2021"/>
    <tableColumn id="2048" xr3:uid="{3CE169EB-BBCB-42B3-92FC-FBFB66057A7B}" name="Column2022"/>
    <tableColumn id="2049" xr3:uid="{6A599C2A-46B8-4E6B-B73C-E3B2BC5B04CA}" name="Column2023"/>
    <tableColumn id="2050" xr3:uid="{4747E59F-D947-4D85-B3CB-AC5E6985CAE1}" name="Column2024"/>
    <tableColumn id="2051" xr3:uid="{478F19F0-B547-4CC5-AC48-A36874386077}" name="Column2025"/>
    <tableColumn id="2052" xr3:uid="{9F968CF9-85EA-4603-A491-1C4233B7C650}" name="Column2026"/>
    <tableColumn id="2053" xr3:uid="{94EE3527-E606-4384-BAFD-C06B04E96D53}" name="Column2027"/>
    <tableColumn id="2054" xr3:uid="{77EA6D7D-BF1A-43AC-BD3D-80660C09648A}" name="Column2028"/>
    <tableColumn id="2055" xr3:uid="{3D13B9F7-BB6C-46FB-813E-EF7C0A88F350}" name="Column2029"/>
    <tableColumn id="2056" xr3:uid="{0BB1DBDB-E352-4152-96C4-1B9CFA396E6D}" name="Column2030"/>
    <tableColumn id="2057" xr3:uid="{70BFFF31-9293-4D05-92BE-E6447A5906A7}" name="Column2031"/>
    <tableColumn id="2058" xr3:uid="{09CCA5B5-FB07-43B3-A7BE-A9A0E3E745D7}" name="Column2032"/>
    <tableColumn id="2059" xr3:uid="{AB50CDD9-A9A0-44E7-942C-6DD81A18CB16}" name="Column2033"/>
    <tableColumn id="2060" xr3:uid="{00B7511E-34AB-4CE5-B3B2-5C0F83FB8852}" name="Column2034"/>
    <tableColumn id="2061" xr3:uid="{9E242B5D-9607-4095-BF81-94966745F018}" name="Column2035"/>
    <tableColumn id="2062" xr3:uid="{E1327F75-F500-4328-8105-2236DF0014D3}" name="Column2036"/>
    <tableColumn id="2063" xr3:uid="{06A7EC79-87FC-4E6F-8B78-FB64B8A2158E}" name="Column2037"/>
    <tableColumn id="2064" xr3:uid="{CA00ABC2-FFF6-4F06-8C08-72652EEA3514}" name="Column2038"/>
    <tableColumn id="2065" xr3:uid="{486E796A-7066-4CBC-AE64-FB78F5EC28B5}" name="Column2039"/>
    <tableColumn id="2066" xr3:uid="{122416DA-C4B6-4AA5-9F69-A6F583CBFC29}" name="Column2040"/>
    <tableColumn id="2067" xr3:uid="{0395AA16-9BF5-4E1A-8DB6-CF300EC5701D}" name="Column2041"/>
    <tableColumn id="2068" xr3:uid="{B1CFC81D-F97B-472B-B952-A5B23509FEA1}" name="Column2042"/>
    <tableColumn id="2069" xr3:uid="{DF35BCD8-A2AC-4E6C-AC55-25FD27B45E83}" name="Column2043"/>
    <tableColumn id="2070" xr3:uid="{AB067456-C2B2-4102-8E9F-11FBA33ECDF8}" name="Column2044"/>
    <tableColumn id="2071" xr3:uid="{9F2F584E-0DAB-4CB3-86A8-774101D3302A}" name="Column2045"/>
    <tableColumn id="2072" xr3:uid="{3A70455D-17F6-4837-AB69-6A85D1385A92}" name="Column2046"/>
    <tableColumn id="2073" xr3:uid="{EF714ADF-28B2-4764-99DE-7D9DA978F645}" name="Column2047"/>
    <tableColumn id="2074" xr3:uid="{37C96F0F-EB8F-498D-83BD-401236CF3C47}" name="Column2048"/>
    <tableColumn id="2075" xr3:uid="{311627A5-19DF-43F6-B6B7-C6ADA8E36B35}" name="Column2049"/>
    <tableColumn id="2076" xr3:uid="{F879DB89-E023-47C6-99D5-08175E35C64B}" name="Column2050"/>
    <tableColumn id="2077" xr3:uid="{0BDC1634-4548-4337-8C20-CE6AF9AC9F22}" name="Column2051"/>
    <tableColumn id="2078" xr3:uid="{3981A8AF-68D1-45EB-A453-39F6CC70EFA3}" name="Column2052"/>
    <tableColumn id="2079" xr3:uid="{F94132B3-8A89-4847-B471-6976D8EF1B13}" name="Column2053"/>
    <tableColumn id="2080" xr3:uid="{AF13067A-DB51-4015-BD79-A8C9DA2D7D1A}" name="Column2054"/>
    <tableColumn id="2081" xr3:uid="{B30A56EB-8441-4257-B92D-A52AE6D809FE}" name="Column2055"/>
    <tableColumn id="2082" xr3:uid="{5E73435B-6CC6-4DF6-A834-EF16A2DD3800}" name="Column2056"/>
    <tableColumn id="2083" xr3:uid="{87D0FDA1-2653-48A8-B6D1-B442B1EF2FF5}" name="Column2057"/>
    <tableColumn id="2084" xr3:uid="{06BC0A51-D2E4-4DB0-89A1-D47D14FAD2BA}" name="Column2058"/>
    <tableColumn id="2085" xr3:uid="{6541FC9C-EA01-44E2-93DE-4F84614EDCDA}" name="Column2059"/>
    <tableColumn id="2086" xr3:uid="{6A49DB27-A7A4-4EDA-8F0D-F681EE51FB59}" name="Column2060"/>
    <tableColumn id="2087" xr3:uid="{8E3AA4A2-1919-441E-99CF-8AB1C204A13E}" name="Column2061"/>
    <tableColumn id="2088" xr3:uid="{0ADFBDF2-1E89-4619-9ED3-0031CE1DA976}" name="Column2062"/>
    <tableColumn id="2089" xr3:uid="{2BC93C88-ABEE-47BD-A573-A0D9A5FA88FF}" name="Column2063"/>
    <tableColumn id="2090" xr3:uid="{9B495991-C70F-411E-928F-6F82A47EB159}" name="Column2064"/>
    <tableColumn id="2091" xr3:uid="{EBF7F0D5-7384-4FD9-9B43-6267D888AC52}" name="Column2065"/>
    <tableColumn id="2092" xr3:uid="{4C8D11CE-3A1E-4E00-BEEB-D2CC58CD0E6F}" name="Column2066"/>
    <tableColumn id="2093" xr3:uid="{42BC53E5-F061-4B8F-9FC8-EA94E03A0BBC}" name="Column2067"/>
    <tableColumn id="2094" xr3:uid="{48F9B137-02D6-4636-BEF3-4C4E2F73DB37}" name="Column2068"/>
    <tableColumn id="2095" xr3:uid="{E8F15B3C-3A54-4844-A7EE-33D1D06D232E}" name="Column2069"/>
    <tableColumn id="2096" xr3:uid="{9B6FCA76-3F7B-4A37-A5EB-934E82CBD58E}" name="Column2070"/>
    <tableColumn id="2097" xr3:uid="{1F608EAC-F09A-428F-A758-1CAD40D7A0D9}" name="Column2071"/>
    <tableColumn id="2098" xr3:uid="{CB657041-A2DC-4C3D-8371-7CAC3721BE12}" name="Column2072"/>
    <tableColumn id="2099" xr3:uid="{E74641F8-E5E4-4C29-95F0-73046ABF1A84}" name="Column2073"/>
    <tableColumn id="2100" xr3:uid="{8BE9657F-FC96-42FB-9DC3-9C09F0DF284D}" name="Column2074"/>
    <tableColumn id="2101" xr3:uid="{97849C39-76E8-4CFB-A75B-AEACCC8059E0}" name="Column2075"/>
    <tableColumn id="2102" xr3:uid="{F2412646-6362-47BD-AD06-0CEB9005E848}" name="Column2076"/>
    <tableColumn id="2103" xr3:uid="{2354D716-473C-4B30-8B5B-B2E130C6C460}" name="Column2077"/>
    <tableColumn id="2104" xr3:uid="{0A38418B-D8CA-49FC-A263-20011F318219}" name="Column2078"/>
    <tableColumn id="2105" xr3:uid="{A6D9B4FB-7E39-4D15-A467-30F87DD07DD0}" name="Column2079"/>
    <tableColumn id="2106" xr3:uid="{00FDEC38-29DA-4CE7-829B-626899BAE51C}" name="Column2080"/>
    <tableColumn id="2107" xr3:uid="{C59BF608-E162-494B-B6DA-468D8E1B1AD6}" name="Column2081"/>
    <tableColumn id="2108" xr3:uid="{376DCA2B-CC30-4947-BA59-A0EF848163F7}" name="Column2082"/>
    <tableColumn id="2109" xr3:uid="{DD65708F-F7BB-4CDC-8CF2-37C7F5435D07}" name="Column2083"/>
    <tableColumn id="2110" xr3:uid="{4CAE9D62-CC3A-4847-B362-586B3306384C}" name="Column2084"/>
    <tableColumn id="2111" xr3:uid="{E410C8E3-CC84-44EB-B903-2A02076368D6}" name="Column2085"/>
    <tableColumn id="2112" xr3:uid="{0207FF52-3651-49FF-9215-189A38539C68}" name="Column2086"/>
    <tableColumn id="2113" xr3:uid="{093FBDAF-5795-484F-93D7-490439B9DEE5}" name="Column2087"/>
    <tableColumn id="2114" xr3:uid="{EEF8856A-3197-4FEB-A13D-6DEAE4D1006C}" name="Column2088"/>
    <tableColumn id="2115" xr3:uid="{9EEF4137-E5A8-4BEC-B6F5-577894D15AFA}" name="Column2089"/>
    <tableColumn id="2116" xr3:uid="{96097F02-9B69-4D93-9C11-E3C87AA0CF5B}" name="Column2090"/>
    <tableColumn id="2117" xr3:uid="{687A3C54-EB5E-434F-90F2-9488157DD83F}" name="Column2091"/>
    <tableColumn id="2118" xr3:uid="{CBA9E4F4-6DD6-48A5-9F9D-6C32190A3BA7}" name="Column2092"/>
    <tableColumn id="2119" xr3:uid="{1543ABDE-1ED6-454D-A32F-59A133B5FD25}" name="Column2093"/>
    <tableColumn id="2120" xr3:uid="{BC8AB509-66E5-4744-9D41-A9D4A4660339}" name="Column2094"/>
    <tableColumn id="2121" xr3:uid="{59C46912-F254-4457-B09D-BD4F932622AB}" name="Column2095"/>
    <tableColumn id="2122" xr3:uid="{384F02FE-515A-43FA-94A9-F35A5BA68465}" name="Column2096"/>
    <tableColumn id="2123" xr3:uid="{514C6616-EB9E-4ED7-B7A6-8E5A9AE90FDA}" name="Column2097"/>
    <tableColumn id="2124" xr3:uid="{C8AE4CC7-7D7C-49D1-AA9F-DC00D01DC6F8}" name="Column2098"/>
    <tableColumn id="2125" xr3:uid="{EC2307CA-4D87-4E5A-9ED7-BDC3595FEBE5}" name="Column2099"/>
    <tableColumn id="2126" xr3:uid="{98E3F19D-0EAF-40E6-B9CD-C43CECB516CB}" name="Column2100"/>
    <tableColumn id="2127" xr3:uid="{6F22C321-1AE4-4598-B6F9-257F9E8463C6}" name="Column2101"/>
    <tableColumn id="2128" xr3:uid="{DEF41069-0DD0-469D-8072-30CA2D82E5D8}" name="Column2102"/>
    <tableColumn id="2129" xr3:uid="{16807632-FFA7-4492-A9C1-B0A94B96B2CA}" name="Column2103"/>
    <tableColumn id="2130" xr3:uid="{92C8CE0D-49A6-4F82-9AC9-A4328F8179C8}" name="Column2104"/>
    <tableColumn id="2131" xr3:uid="{C215CBA0-7BA8-4E02-8434-230A7AD15DF7}" name="Column2105"/>
    <tableColumn id="2132" xr3:uid="{99038314-2527-47FD-A15B-CD036181E2E9}" name="Column2106"/>
    <tableColumn id="2133" xr3:uid="{454F4F2B-0B05-49B9-B4F8-5D8B0C8D0685}" name="Column2107"/>
    <tableColumn id="2134" xr3:uid="{F7FCFBCF-5E33-46F5-ADC9-7BEFA4585182}" name="Column2108"/>
    <tableColumn id="2135" xr3:uid="{3E149408-4D3F-4B05-B50A-54DCC2E2D6C7}" name="Column2109"/>
    <tableColumn id="2136" xr3:uid="{8A6BD2D8-4FAC-4FF0-8B50-2B8B669AC341}" name="Column2110"/>
    <tableColumn id="2137" xr3:uid="{79A51637-A5FA-41AF-9159-BD1AA318E99D}" name="Column2111"/>
    <tableColumn id="2138" xr3:uid="{66902460-9F93-4E54-A536-71AC28A1AEA0}" name="Column2112"/>
    <tableColumn id="2139" xr3:uid="{7BF60005-E6D2-43E2-99B9-9793BB217D94}" name="Column2113"/>
    <tableColumn id="2140" xr3:uid="{251DC9DF-030D-4B4D-A080-F2E51C70D002}" name="Column2114"/>
    <tableColumn id="2141" xr3:uid="{C20C0E2A-104C-4FF2-A4BD-137B7AD93A99}" name="Column2115"/>
    <tableColumn id="2142" xr3:uid="{924C5048-FFB6-414A-9B01-40AF75C5CF3C}" name="Column2116"/>
    <tableColumn id="2143" xr3:uid="{D34394E4-8174-42B1-B838-ACA2702577C2}" name="Column2117"/>
    <tableColumn id="2144" xr3:uid="{7DB3E939-2F4F-48B2-B539-83287D750B10}" name="Column2118"/>
    <tableColumn id="2145" xr3:uid="{FBD99EE3-9D23-4BC9-B240-FE81DA841418}" name="Column2119"/>
    <tableColumn id="2146" xr3:uid="{20D90A67-FD85-45B3-93B8-7288219329A2}" name="Column2120"/>
    <tableColumn id="2147" xr3:uid="{96DACF9E-5FB1-4C2B-AFD6-55AB6293FE62}" name="Column2121"/>
    <tableColumn id="2148" xr3:uid="{7D627971-CA83-4B39-8B88-BF31E5789707}" name="Column2122"/>
    <tableColumn id="2149" xr3:uid="{4996FC27-2629-46A2-AA75-2F79200E432A}" name="Column2123"/>
    <tableColumn id="2150" xr3:uid="{C0A0FF58-B987-421E-98A4-AF065F8BF939}" name="Column2124"/>
    <tableColumn id="2151" xr3:uid="{A47CFFFA-F1F7-4734-BB80-2D5A078A1934}" name="Column2125"/>
    <tableColumn id="2152" xr3:uid="{2C2119D6-1E84-4AA1-A2BF-65265FF8CEE3}" name="Column2126"/>
    <tableColumn id="2153" xr3:uid="{CC01FDB2-1C0A-4EF2-A4D6-74DD474597D0}" name="Column2127"/>
    <tableColumn id="2154" xr3:uid="{7675339D-D6D6-41A0-8B42-7781DB1C7B28}" name="Column2128"/>
    <tableColumn id="2155" xr3:uid="{2F2A0C00-5C58-4051-8769-B577D181180A}" name="Column2129"/>
    <tableColumn id="2156" xr3:uid="{8C4807EA-A71D-4AD7-AA6D-2243B935485A}" name="Column2130"/>
    <tableColumn id="2157" xr3:uid="{DDBBDBC1-8989-429E-ADEA-B9D12C263298}" name="Column2131"/>
    <tableColumn id="2158" xr3:uid="{7A8A0113-7F75-4167-81DD-8382E9525612}" name="Column2132"/>
    <tableColumn id="2159" xr3:uid="{FCEEC965-DF06-4AD5-AD7A-B3FB09805EF0}" name="Column2133"/>
    <tableColumn id="2160" xr3:uid="{355CA79E-5BC5-4C33-8840-FE9E5E210723}" name="Column2134"/>
    <tableColumn id="2161" xr3:uid="{84164C5C-05B5-4D45-B4EE-986AC205BA46}" name="Column2135"/>
    <tableColumn id="2162" xr3:uid="{C065A4BF-D4E7-4019-B25C-085AA8DF285E}" name="Column2136"/>
    <tableColumn id="2163" xr3:uid="{24CBFFA2-2B66-400C-B928-45DC897DA953}" name="Column2137"/>
    <tableColumn id="2164" xr3:uid="{47032FB2-53D0-4F71-A0C5-1B25AC938DCE}" name="Column2138"/>
    <tableColumn id="2165" xr3:uid="{744A0A7D-C06F-4762-A00E-276F9690BC13}" name="Column2139"/>
    <tableColumn id="2166" xr3:uid="{39ABB940-7483-4D08-9437-00CEC0FA0416}" name="Column2140"/>
    <tableColumn id="2167" xr3:uid="{9E80B56A-8EFC-4C52-9727-ECC649880704}" name="Column2141"/>
    <tableColumn id="2168" xr3:uid="{42747F2A-0044-46A4-A79C-C61E6F311F2B}" name="Column2142"/>
    <tableColumn id="2169" xr3:uid="{91C620F7-3614-49D8-95BA-135157EA7D1E}" name="Column2143"/>
    <tableColumn id="2170" xr3:uid="{CE3C3B16-E6A7-4FEC-80EF-B909CB59AD82}" name="Column2144"/>
    <tableColumn id="2171" xr3:uid="{0262EF79-B239-4D76-A025-33E564819B48}" name="Column2145"/>
    <tableColumn id="2172" xr3:uid="{DF210C3E-17A6-45A5-BA4A-C64B1BDF8311}" name="Column2146"/>
    <tableColumn id="2173" xr3:uid="{A2B18C0F-58F9-47D1-A68A-5047EC95362E}" name="Column2147"/>
    <tableColumn id="2174" xr3:uid="{76CF124C-6B7E-48BE-86A3-4F9AEC471B5B}" name="Column2148"/>
    <tableColumn id="2175" xr3:uid="{24D351CF-89EB-4C56-83C1-91645F449AD9}" name="Column2149"/>
    <tableColumn id="2176" xr3:uid="{E9F61559-2D9E-4574-BDE6-1A0714B4DF47}" name="Column2150"/>
    <tableColumn id="2177" xr3:uid="{D757A399-8E0C-45B8-AC15-0AEA512E286E}" name="Column2151"/>
    <tableColumn id="2178" xr3:uid="{73AD4D40-1951-4C7D-8FD9-ED7862E76B42}" name="Column2152"/>
    <tableColumn id="2179" xr3:uid="{93725BE1-9CF3-400E-9D30-7B3B14DA11EE}" name="Column2153"/>
    <tableColumn id="2180" xr3:uid="{4E8D1E6C-5FB9-497E-B58C-CB1516DAFA25}" name="Column2154"/>
    <tableColumn id="2181" xr3:uid="{FD5814FF-049C-4D11-97BC-42B48448904B}" name="Column2155"/>
    <tableColumn id="2182" xr3:uid="{A03403F8-B9BA-46BA-BC4F-155998CE6E9B}" name="Column2156"/>
    <tableColumn id="2183" xr3:uid="{600F9D78-BE08-4753-A0BE-10262D7ED9DE}" name="Column2157"/>
    <tableColumn id="2184" xr3:uid="{BEEC4B6B-5C97-4BA4-8857-EB68CBB04583}" name="Column2158"/>
    <tableColumn id="2185" xr3:uid="{F9FCAF39-669F-4B60-A4C3-CC8413D70324}" name="Column2159"/>
    <tableColumn id="2186" xr3:uid="{B3DF75A4-AAE4-4857-9A38-C37A222E368E}" name="Column2160"/>
    <tableColumn id="2187" xr3:uid="{19A64DCC-9236-4987-8413-99BEE8C11BF7}" name="Column2161"/>
    <tableColumn id="2188" xr3:uid="{395D5014-9567-41D4-81DE-86F6D8192B90}" name="Column2162"/>
    <tableColumn id="2189" xr3:uid="{1708397D-3791-4E7A-9EE1-EA0BB583008E}" name="Column2163"/>
    <tableColumn id="2190" xr3:uid="{F0C9DF4A-19BF-44C7-B9FF-5025AE72068F}" name="Column2164"/>
    <tableColumn id="2191" xr3:uid="{1DBADBB1-6227-4689-AA7E-C751D9506795}" name="Column2165"/>
    <tableColumn id="2192" xr3:uid="{227AD92D-C5B4-4C40-99E8-0F7F0932736E}" name="Column2166"/>
    <tableColumn id="2193" xr3:uid="{EBCEEB28-2C96-499C-8AB1-290A6F22E7CB}" name="Column2167"/>
    <tableColumn id="2194" xr3:uid="{71FE5878-B654-4E89-BE16-C8E08133B414}" name="Column2168"/>
    <tableColumn id="2195" xr3:uid="{E25BAF75-873B-4F2F-BD1C-02A4EE030407}" name="Column2169"/>
    <tableColumn id="2196" xr3:uid="{C3DDB811-9EC0-4F29-A817-6013614311B6}" name="Column2170"/>
    <tableColumn id="2197" xr3:uid="{EB40D4CA-382F-46CD-8268-9538030256DA}" name="Column2171"/>
    <tableColumn id="2198" xr3:uid="{882EA144-3B70-459A-8242-116B38065240}" name="Column2172"/>
    <tableColumn id="2199" xr3:uid="{23796ECC-5E38-4A11-A9E3-31CD47EB2243}" name="Column2173"/>
    <tableColumn id="2200" xr3:uid="{7A5A6EAA-0C6D-4238-90E5-39914D4D3D57}" name="Column2174"/>
    <tableColumn id="2201" xr3:uid="{398A8F94-52F9-4A1A-A231-0B2ED54C32F8}" name="Column2175"/>
    <tableColumn id="2202" xr3:uid="{46222422-5B4E-439B-A9BF-D36F7929B531}" name="Column2176"/>
    <tableColumn id="2203" xr3:uid="{1C539102-5D46-4A63-AC8B-C46E2B9FAC8F}" name="Column2177"/>
    <tableColumn id="2204" xr3:uid="{E465785B-3D12-4A68-9BDF-5ECAB7F11730}" name="Column2178"/>
    <tableColumn id="2205" xr3:uid="{BAA1F684-1664-4EE0-97A0-8C7CF7055784}" name="Column2179"/>
    <tableColumn id="2206" xr3:uid="{C6F736F2-3994-4949-8A24-E5891D8167A5}" name="Column2180"/>
    <tableColumn id="2207" xr3:uid="{288C65FE-5A7F-4741-AFE2-FE063CF0B43C}" name="Column2181"/>
    <tableColumn id="2208" xr3:uid="{A454C552-E765-427A-B4BA-BB0181741BE5}" name="Column2182"/>
    <tableColumn id="2209" xr3:uid="{1D592E4D-3BD1-41B2-9B5C-A7288EB04D7C}" name="Column2183"/>
    <tableColumn id="2210" xr3:uid="{D8A00252-0828-4A53-847B-5B429D893A63}" name="Column2184"/>
    <tableColumn id="2211" xr3:uid="{0AE7E13B-5922-48C0-8D31-C1C76EBD5F0D}" name="Column2185"/>
    <tableColumn id="2212" xr3:uid="{8957FFB3-95F3-4FCF-8DCA-D0684ABFEB4F}" name="Column2186"/>
    <tableColumn id="2213" xr3:uid="{D6A9B796-69B7-4925-B5F9-2DA9A2B0A166}" name="Column2187"/>
    <tableColumn id="2214" xr3:uid="{A1C81BE0-239B-4DFE-A72E-EC8CC98CD5B0}" name="Column2188"/>
    <tableColumn id="2215" xr3:uid="{81FEAD9B-8B52-4E20-BE51-15EF7CCDE55A}" name="Column2189"/>
    <tableColumn id="2216" xr3:uid="{B2A2B689-1406-44CE-A9EF-8A0E573D663F}" name="Column2190"/>
    <tableColumn id="2217" xr3:uid="{061F031E-974F-4BCA-8544-1E7D141F7F07}" name="Column2191"/>
    <tableColumn id="2218" xr3:uid="{358D56CC-5CC8-4F79-BEB1-9582E3D970DC}" name="Column2192"/>
    <tableColumn id="2219" xr3:uid="{40E599B1-B6DE-4431-BEDC-2AE3BD9CB145}" name="Column2193"/>
    <tableColumn id="2220" xr3:uid="{9E36149C-69E9-45AE-ACFF-464512D5328F}" name="Column2194"/>
    <tableColumn id="2221" xr3:uid="{E0531DB9-363F-44C9-943B-64EA886E6DEA}" name="Column2195"/>
    <tableColumn id="2222" xr3:uid="{8CC4340D-E4E0-4955-B681-DA5EE73C18A2}" name="Column2196"/>
    <tableColumn id="2223" xr3:uid="{8D6EF67C-2655-459C-AE1C-36BA00894BAC}" name="Column2197"/>
    <tableColumn id="2224" xr3:uid="{66659249-C1E7-4CAC-A1B9-5E29048DB084}" name="Column2198"/>
    <tableColumn id="2225" xr3:uid="{C0764BF7-7C11-4541-BED5-D8EDB7E485B2}" name="Column2199"/>
    <tableColumn id="2226" xr3:uid="{4E593ABA-9A40-4B8C-9576-DCE01756A5BF}" name="Column2200"/>
    <tableColumn id="2227" xr3:uid="{41313A1E-1964-4885-A83E-526465F82783}" name="Column2201"/>
    <tableColumn id="2228" xr3:uid="{FA5D3082-82FB-4130-BA23-AE0B014C83A7}" name="Column2202"/>
    <tableColumn id="2229" xr3:uid="{E62F141A-64AC-4851-BA17-221BA268426E}" name="Column2203"/>
    <tableColumn id="2230" xr3:uid="{6AF0CF02-2A1A-4546-B433-95169029E690}" name="Column2204"/>
    <tableColumn id="2231" xr3:uid="{EE26C2EC-5540-4D77-BD58-C3634BBF576F}" name="Column2205"/>
    <tableColumn id="2232" xr3:uid="{A7087E8A-4AE2-4D2B-B9CA-7DD2C5B2840B}" name="Column2206"/>
    <tableColumn id="2233" xr3:uid="{D21E8461-9A0D-42B5-8B50-6E822FB5BBEB}" name="Column2207"/>
    <tableColumn id="2234" xr3:uid="{1CC2C3BD-2812-4EC5-BB52-EB14674A5DB2}" name="Column2208"/>
    <tableColumn id="2235" xr3:uid="{AE8EE6B2-EBE3-45CF-A3A3-E445C66481EA}" name="Column2209"/>
    <tableColumn id="2236" xr3:uid="{9FA98C6D-58F6-4D6D-9D8A-0F483B570E4C}" name="Column2210"/>
    <tableColumn id="2237" xr3:uid="{41208C20-FCB9-41D5-82FA-921F43067EFA}" name="Column2211"/>
    <tableColumn id="2238" xr3:uid="{00877D01-7443-4796-AB71-296F7EF4F969}" name="Column2212"/>
    <tableColumn id="2239" xr3:uid="{D908B6EB-C438-4B1F-BBC7-11932DB3134F}" name="Column2213"/>
    <tableColumn id="2240" xr3:uid="{5442706E-6574-492C-B744-0CBB882E4F9E}" name="Column2214"/>
    <tableColumn id="2241" xr3:uid="{09E35418-76E8-42B1-B24E-BF894A990CD7}" name="Column2215"/>
    <tableColumn id="2242" xr3:uid="{4A4ADD15-5B8A-429E-AEFA-790DD3354D0C}" name="Column2216"/>
    <tableColumn id="2243" xr3:uid="{61D9C2F7-5C90-44F5-BC6A-C6307FF93E25}" name="Column2217"/>
    <tableColumn id="2244" xr3:uid="{17DD8C56-5270-428C-B120-EDAE0B0A9DFB}" name="Column2218"/>
    <tableColumn id="2245" xr3:uid="{6EC2EA76-0DD6-4E68-BB78-51DEFFB40867}" name="Column2219"/>
    <tableColumn id="2246" xr3:uid="{C97104E6-4FBB-43CE-8974-354BB0852293}" name="Column2220"/>
    <tableColumn id="2247" xr3:uid="{5E7295DC-E022-458F-841A-A1BA5820DFB6}" name="Column2221"/>
    <tableColumn id="2248" xr3:uid="{368F6BED-0AD8-4AC7-89C5-0360715322DE}" name="Column2222"/>
    <tableColumn id="2249" xr3:uid="{C44F2B48-E1FA-4AD2-9F65-A9A730322FE1}" name="Column2223"/>
    <tableColumn id="2250" xr3:uid="{38DA3372-A185-4942-A24F-EE0499523603}" name="Column2224"/>
    <tableColumn id="2251" xr3:uid="{8BFB9FEA-ADEC-40C0-8370-49899262E67B}" name="Column2225"/>
    <tableColumn id="2252" xr3:uid="{11A0B63B-2278-464D-995F-1F50DB5A8B9B}" name="Column2226"/>
    <tableColumn id="2253" xr3:uid="{1C81306C-F909-4BF5-88D7-8FAA6B3AB1CD}" name="Column2227"/>
    <tableColumn id="2254" xr3:uid="{ECF15970-A707-4949-902A-CB7F6EFF60D5}" name="Column2228"/>
    <tableColumn id="2255" xr3:uid="{21A68B7E-7C9A-4F9D-88D6-2FDFB98E564D}" name="Column2229"/>
    <tableColumn id="2256" xr3:uid="{42A63718-B91D-4E1E-BE72-0289FD690110}" name="Column2230"/>
    <tableColumn id="2257" xr3:uid="{E0B4CBA7-4CFA-4BFF-9628-CFBB5EC84053}" name="Column2231"/>
    <tableColumn id="2258" xr3:uid="{99C83668-6159-47FF-8B85-D9E73156EC7F}" name="Column2232"/>
    <tableColumn id="2259" xr3:uid="{FAD07544-1975-450F-985F-20781C391066}" name="Column2233"/>
    <tableColumn id="2260" xr3:uid="{76B899C5-72F8-41AF-A443-E0CCD9D9C75B}" name="Column2234"/>
    <tableColumn id="2261" xr3:uid="{60F288BC-E102-4261-A031-8506C1C17C7F}" name="Column2235"/>
    <tableColumn id="2262" xr3:uid="{B5BC8CC4-D99D-4144-87A5-0412693B788A}" name="Column2236"/>
    <tableColumn id="2263" xr3:uid="{46CF2B73-0046-4142-BF2A-01000C37029A}" name="Column2237"/>
    <tableColumn id="2264" xr3:uid="{F47EE493-793B-45FE-B59A-A98C56870868}" name="Column2238"/>
    <tableColumn id="2265" xr3:uid="{34520E16-67E3-4C3D-8AEF-92DCC5A87185}" name="Column2239"/>
    <tableColumn id="2266" xr3:uid="{41AF751B-3C6D-48B8-99C2-83625C0D737D}" name="Column2240"/>
    <tableColumn id="2267" xr3:uid="{BCDAC0B5-EF92-480C-A163-8D80473354D4}" name="Column2241"/>
    <tableColumn id="2268" xr3:uid="{8B64C208-191B-483A-992C-24F94B44552D}" name="Column2242"/>
    <tableColumn id="2269" xr3:uid="{36DAF1B3-5DB6-443A-8460-6867F0E42EF1}" name="Column2243"/>
    <tableColumn id="2270" xr3:uid="{FD32F370-9231-4E66-854F-A62E8A34CB05}" name="Column2244"/>
    <tableColumn id="2271" xr3:uid="{E5458599-4003-479B-9424-11183163B780}" name="Column2245"/>
    <tableColumn id="2272" xr3:uid="{1EEB79EB-45F0-4FC1-9250-DEE4A5121051}" name="Column2246"/>
    <tableColumn id="2273" xr3:uid="{83EA6573-2C9E-4CE7-BCCF-170D3DB87724}" name="Column2247"/>
    <tableColumn id="2274" xr3:uid="{B7E491EB-168F-420B-BB6B-BC5130F09569}" name="Column2248"/>
    <tableColumn id="2275" xr3:uid="{C0148A33-0EB9-411F-9D89-27ED25A7B57A}" name="Column2249"/>
    <tableColumn id="2276" xr3:uid="{8BA85E2D-8FE6-42E4-892E-F90E21ECDCD3}" name="Column2250"/>
    <tableColumn id="2277" xr3:uid="{23D191A6-91A3-4467-97CA-E6EFAB0143C9}" name="Column2251"/>
    <tableColumn id="2278" xr3:uid="{3E33D00D-FF92-4ED5-B0E0-DC855F84F0FF}" name="Column2252"/>
    <tableColumn id="2279" xr3:uid="{CD2D71A9-B47D-40B2-A53E-7C1F2CD36441}" name="Column2253"/>
    <tableColumn id="2280" xr3:uid="{54E35F2B-AD48-4F72-A8AE-F8D97BAE23A1}" name="Column2254"/>
    <tableColumn id="2281" xr3:uid="{B76CC426-6BA4-43BD-856E-BDA625CEE3EB}" name="Column2255"/>
    <tableColumn id="2282" xr3:uid="{7024DF44-FC3D-4344-AC91-CCA9606FABAE}" name="Column2256"/>
    <tableColumn id="2283" xr3:uid="{A34EE0C0-E6D8-4DF3-9AE7-303A5A0199AC}" name="Column2257"/>
    <tableColumn id="2284" xr3:uid="{BA58ED3A-8D51-458A-BDD7-2DFF1B1F23EC}" name="Column2258"/>
    <tableColumn id="2285" xr3:uid="{A829BA94-1DC7-4CC7-92D1-4EC994568769}" name="Column2259"/>
    <tableColumn id="2286" xr3:uid="{BA7044D5-A6C0-4149-8F33-EC2F7C9E5B57}" name="Column2260"/>
    <tableColumn id="2287" xr3:uid="{6628F817-58AD-435D-9B45-366A470068F5}" name="Column2261"/>
    <tableColumn id="2288" xr3:uid="{33AF3339-58DC-46DA-BD86-9E6F132A8AE9}" name="Column2262"/>
    <tableColumn id="2289" xr3:uid="{E7106BEC-03D9-4D2B-9A59-251818A6A272}" name="Column2263"/>
    <tableColumn id="2290" xr3:uid="{9295DA69-2DEF-47D2-B1F0-7AD3ED4F41B9}" name="Column2264"/>
    <tableColumn id="2291" xr3:uid="{6A32913E-55FC-4C43-9449-3A7CE97EC4E9}" name="Column2265"/>
    <tableColumn id="2292" xr3:uid="{9B72A44C-A2C0-440C-9C9F-7C2B6F96E748}" name="Column2266"/>
    <tableColumn id="2293" xr3:uid="{171527AD-7252-430B-847A-5DA3A0FACA64}" name="Column2267"/>
    <tableColumn id="2294" xr3:uid="{A4755153-3D7C-4A86-99DF-9A8E3247F703}" name="Column2268"/>
    <tableColumn id="2295" xr3:uid="{CD8580A1-31B5-4A5E-8AD9-F94339996FD4}" name="Column2269"/>
    <tableColumn id="2296" xr3:uid="{C114BD42-DE29-4847-9144-DE203E89B757}" name="Column2270"/>
    <tableColumn id="2297" xr3:uid="{E707DF43-3C7F-4F96-A55E-AA34C9C702F6}" name="Column2271"/>
    <tableColumn id="2298" xr3:uid="{EED4B1F5-405D-4D8D-A284-2EDAE919BBA7}" name="Column2272"/>
    <tableColumn id="2299" xr3:uid="{F4C803A8-5C8A-4A47-9780-A8FA17EDEE05}" name="Column2273"/>
    <tableColumn id="2300" xr3:uid="{326A73BE-8F73-4675-AB03-26786C03C519}" name="Column2274"/>
    <tableColumn id="2301" xr3:uid="{9062EF09-DDE3-451E-BEB3-50B08A2079A3}" name="Column2275"/>
    <tableColumn id="2302" xr3:uid="{8FC86B7C-0924-4184-A289-6333F18542D6}" name="Column2276"/>
    <tableColumn id="2303" xr3:uid="{CF186B6E-E51B-4A81-A2BB-871D53CCE1F6}" name="Column2277"/>
    <tableColumn id="2304" xr3:uid="{8A2CCC8A-6F98-4B97-B8DE-BC45925FD2E1}" name="Column2278"/>
    <tableColumn id="2305" xr3:uid="{12DC6A81-A1F6-4EA1-AA9B-02A1AD309A68}" name="Column2279"/>
    <tableColumn id="2306" xr3:uid="{2F50A496-5EF2-4CE5-B4C1-0302D0BC8C94}" name="Column2280"/>
    <tableColumn id="2307" xr3:uid="{2927380B-895C-4641-B6E0-431AAF09E1F5}" name="Column2281"/>
    <tableColumn id="2308" xr3:uid="{D9EB9FFE-936F-41FB-B2C7-8EE25E82F07F}" name="Column2282"/>
    <tableColumn id="2309" xr3:uid="{F8B36042-6FDC-4EB3-8B1A-624BE7AF7504}" name="Column2283"/>
    <tableColumn id="2310" xr3:uid="{3F5F3C01-6088-42AA-9E60-D054B9EFD4FA}" name="Column2284"/>
    <tableColumn id="2311" xr3:uid="{A6160D3A-6BC2-4A4B-BC91-5F92193814AA}" name="Column2285"/>
    <tableColumn id="2312" xr3:uid="{5D5DD8B2-60CA-4547-AA53-1E852416C803}" name="Column2286"/>
    <tableColumn id="2313" xr3:uid="{A16117B4-0449-4F89-A421-D396966B127C}" name="Column2287"/>
    <tableColumn id="2314" xr3:uid="{C73EC8EF-EF6C-48AA-BF3D-522BBA479524}" name="Column2288"/>
    <tableColumn id="2315" xr3:uid="{FE884E6E-A158-4061-B003-281E0EAD2753}" name="Column2289"/>
    <tableColumn id="2316" xr3:uid="{0DA3B2ED-C656-40EE-BA25-93B45B54871F}" name="Column2290"/>
    <tableColumn id="2317" xr3:uid="{9FFD5B3F-8BB5-4F3D-B0D6-0A78EA05FED8}" name="Column2291"/>
    <tableColumn id="2318" xr3:uid="{D03CAA64-2762-45EA-AC25-688386873857}" name="Column2292"/>
    <tableColumn id="2319" xr3:uid="{FD7A7CD4-345D-4119-B3D4-AF4B45BAE956}" name="Column2293"/>
    <tableColumn id="2320" xr3:uid="{2065D6C3-6687-4F48-B990-F275291902AC}" name="Column2294"/>
    <tableColumn id="2321" xr3:uid="{D08B39AE-4F62-40D8-804F-6FB6A512BE06}" name="Column2295"/>
    <tableColumn id="2322" xr3:uid="{F93C3495-2DE3-4C11-BA90-BA2853D207FB}" name="Column2296"/>
    <tableColumn id="2323" xr3:uid="{B23D3424-EE04-4FE6-862E-856AEBABCE36}" name="Column2297"/>
    <tableColumn id="2324" xr3:uid="{E2C8F0C1-19A0-4B6E-A386-043616CAB60E}" name="Column2298"/>
    <tableColumn id="2325" xr3:uid="{A8C79B4F-20BD-4844-B783-95DD6E02BEAD}" name="Column2299"/>
    <tableColumn id="2326" xr3:uid="{2E0BFD2F-7515-4E8D-8401-6B0C9298D144}" name="Column2300"/>
    <tableColumn id="2327" xr3:uid="{1EFD2A59-35D5-4C83-9488-6EF821068225}" name="Column2301"/>
    <tableColumn id="2328" xr3:uid="{ADC27EAF-DA4C-40E1-80EB-7C8907BF7A9A}" name="Column2302"/>
    <tableColumn id="2329" xr3:uid="{F4BC0477-4643-4E8F-8288-FD42E4982F0C}" name="Column2303"/>
    <tableColumn id="2330" xr3:uid="{5D3E4925-524E-4328-A5BB-0DA6A244779B}" name="Column2304"/>
    <tableColumn id="2331" xr3:uid="{85087A5E-36F6-4078-94EA-032801E0F1D1}" name="Column2305"/>
    <tableColumn id="2332" xr3:uid="{D91CD095-EFC2-4838-8347-C574E6C4CE55}" name="Column2306"/>
    <tableColumn id="2333" xr3:uid="{CC9C88BC-AF12-4142-A335-ADAA1A0FEC2B}" name="Column2307"/>
    <tableColumn id="2334" xr3:uid="{DBF11E2E-42BA-42AD-ABEB-D398386B4227}" name="Column2308"/>
    <tableColumn id="2335" xr3:uid="{FD6F83A6-A5F7-4BC4-9C3D-746354623641}" name="Column2309"/>
    <tableColumn id="2336" xr3:uid="{50DAEEDA-A96E-4242-94F5-30D994792E77}" name="Column2310"/>
    <tableColumn id="2337" xr3:uid="{C88DE587-40D7-4515-9014-3D6CDC894036}" name="Column2311"/>
    <tableColumn id="2338" xr3:uid="{3CD18148-F95F-4B88-9E4E-EDBF0D6EFE7A}" name="Column2312"/>
    <tableColumn id="2339" xr3:uid="{9D3E5793-8A73-4595-8E6C-10E4FF0CBA8E}" name="Column2313"/>
    <tableColumn id="2340" xr3:uid="{0327DBE8-7EFA-476B-A518-F513F2316083}" name="Column2314"/>
    <tableColumn id="2341" xr3:uid="{8B8E432E-6E41-48C9-A58C-BCB09C55843C}" name="Column2315"/>
    <tableColumn id="2342" xr3:uid="{A232327E-B8BB-4399-AB7D-89CB7C31D0ED}" name="Column2316"/>
    <tableColumn id="2343" xr3:uid="{05A6B168-02A5-4F46-A1F0-38B14A5A0025}" name="Column2317"/>
    <tableColumn id="2344" xr3:uid="{46D31F98-5A15-47B5-9598-EDC0F6FED7CE}" name="Column2318"/>
    <tableColumn id="2345" xr3:uid="{4AED1792-E5AF-4FAD-A60E-F8BA7CB672CF}" name="Column2319"/>
    <tableColumn id="2346" xr3:uid="{15073723-CECA-4A20-99F7-4B7E2E0E5D7F}" name="Column2320"/>
    <tableColumn id="2347" xr3:uid="{49F6B2A8-7444-4BF2-A822-8F5C027EACD1}" name="Column2321"/>
    <tableColumn id="2348" xr3:uid="{3858330B-846A-4331-8AD6-1AA91CFBA327}" name="Column2322"/>
    <tableColumn id="2349" xr3:uid="{16550720-9942-4EE7-A4D2-ADCED30686CB}" name="Column2323"/>
    <tableColumn id="2350" xr3:uid="{0F2CD0E9-FB3E-4DD7-9150-410E3B83B51D}" name="Column2324"/>
    <tableColumn id="2351" xr3:uid="{2668A177-C715-4ACD-8171-2AFFDC410075}" name="Column2325"/>
    <tableColumn id="2352" xr3:uid="{2005AEA2-87F2-4EDB-8760-3AB6A77E8A0F}" name="Column2326"/>
    <tableColumn id="2353" xr3:uid="{02FE1208-7654-4EC5-96F3-004C30991015}" name="Column2327"/>
    <tableColumn id="2354" xr3:uid="{4D02B925-870A-4980-8900-C4522EDA5A0D}" name="Column2328"/>
    <tableColumn id="2355" xr3:uid="{8066B4AD-00DA-4A20-9422-B16C47262C06}" name="Column2329"/>
    <tableColumn id="2356" xr3:uid="{24C793DC-F97E-49F7-9C61-4E5099E2763F}" name="Column2330"/>
    <tableColumn id="2357" xr3:uid="{1297136A-61C7-4813-9483-5B971E31A02B}" name="Column2331"/>
    <tableColumn id="2358" xr3:uid="{7F0D11C1-1C10-4DBD-8502-7C166AE9CA24}" name="Column2332"/>
    <tableColumn id="2359" xr3:uid="{72648A4D-FA1F-4937-9D9B-D18278EB01B0}" name="Column2333"/>
    <tableColumn id="2360" xr3:uid="{02C945B8-964B-463D-A883-07240B368826}" name="Column2334"/>
    <tableColumn id="2361" xr3:uid="{55F67C2C-C772-4FEB-9BA1-951089811CFF}" name="Column2335"/>
    <tableColumn id="2362" xr3:uid="{ABB42EAB-814A-4CD1-8F62-420713F9BE75}" name="Column2336"/>
    <tableColumn id="2363" xr3:uid="{CCC28A58-2E77-4BEF-8FF2-D3666E5C28D9}" name="Column2337"/>
    <tableColumn id="2364" xr3:uid="{A056808F-DAE0-45AE-BCA6-65842D40C0C1}" name="Column2338"/>
    <tableColumn id="2365" xr3:uid="{622FE7F9-A932-4EEC-A2E7-FE93D941BBEF}" name="Column2339"/>
    <tableColumn id="2366" xr3:uid="{07D48674-3A8B-446F-AF35-996EBDFE09AB}" name="Column2340"/>
    <tableColumn id="2367" xr3:uid="{EEC13B98-0C67-4AF0-BE57-933B963FD6E4}" name="Column2341"/>
    <tableColumn id="2368" xr3:uid="{A6E470E9-C989-4F5C-8EF1-5231756212C1}" name="Column2342"/>
    <tableColumn id="2369" xr3:uid="{F652F5DA-5EC0-4961-8C2A-068F63B8DEBB}" name="Column2343"/>
    <tableColumn id="2370" xr3:uid="{3069BF1F-A79D-413C-80B1-6045737D63BB}" name="Column2344"/>
    <tableColumn id="2371" xr3:uid="{B95E958F-403A-4BCB-B771-D510E40F87F1}" name="Column2345"/>
    <tableColumn id="2372" xr3:uid="{64AE4887-F2C5-4032-ABEA-B9A1E16174B4}" name="Column2346"/>
    <tableColumn id="2373" xr3:uid="{7C764A5E-894B-4AB0-B4C6-8DDC96333386}" name="Column2347"/>
    <tableColumn id="2374" xr3:uid="{35ACC43B-3F3E-4A9F-9344-8A425B89ECEE}" name="Column2348"/>
    <tableColumn id="2375" xr3:uid="{269D9F49-93B3-4092-A5BD-84217870569E}" name="Column2349"/>
    <tableColumn id="2376" xr3:uid="{37EFDEEB-7D1F-4A62-8983-C105D6A4DB85}" name="Column2350"/>
    <tableColumn id="2377" xr3:uid="{3B96148B-A7D9-4BF2-B8F8-8BEEAE852078}" name="Column2351"/>
    <tableColumn id="2378" xr3:uid="{3DBEDDE6-E2DB-4967-BC7A-A7531DE5689E}" name="Column2352"/>
    <tableColumn id="2379" xr3:uid="{4C613AF4-43B1-46AB-AAC5-6B5009182AC7}" name="Column2353"/>
    <tableColumn id="2380" xr3:uid="{DF05EC65-A058-47C9-8B17-2253C377AA9D}" name="Column2354"/>
    <tableColumn id="2381" xr3:uid="{2CF2CA21-5047-4FB2-97D2-4235844B9566}" name="Column2355"/>
    <tableColumn id="2382" xr3:uid="{2B6002D2-EE36-40AC-8D12-917A3759B8D6}" name="Column2356"/>
    <tableColumn id="2383" xr3:uid="{83170379-656C-46CB-A5BC-2F255BF55C3B}" name="Column2357"/>
    <tableColumn id="2384" xr3:uid="{7310E6AA-0ABB-4DCF-9C27-5631B52DC272}" name="Column2358"/>
    <tableColumn id="2385" xr3:uid="{DD12C687-3822-417B-8A05-83849C1370B8}" name="Column2359"/>
    <tableColumn id="2386" xr3:uid="{E572DD42-3707-4EE5-AD3F-4AAD14F8D7B8}" name="Column2360"/>
    <tableColumn id="2387" xr3:uid="{E5BBCF50-FBA2-4262-A201-7E7A339B1BE4}" name="Column2361"/>
    <tableColumn id="2388" xr3:uid="{0263E6FF-7200-4DAB-9C61-35ED97DBF4D6}" name="Column2362"/>
    <tableColumn id="2389" xr3:uid="{13648113-24C8-4263-934B-D886A9DF4A4B}" name="Column2363"/>
    <tableColumn id="2390" xr3:uid="{504AB29B-D209-4932-95FF-8546655E4FCD}" name="Column2364"/>
    <tableColumn id="2391" xr3:uid="{6FCACD89-8AA9-45B3-A193-A66A78E6FC18}" name="Column2365"/>
    <tableColumn id="2392" xr3:uid="{F5951BD4-A86B-4F77-8112-EF424C74B4FF}" name="Column2366"/>
    <tableColumn id="2393" xr3:uid="{2606F351-6DA7-43C2-96F8-F4751EB76D84}" name="Column2367"/>
    <tableColumn id="2394" xr3:uid="{C1200455-57E6-40EB-8456-1391015CC7CB}" name="Column2368"/>
    <tableColumn id="2395" xr3:uid="{1BD48F89-E89E-4913-A0F8-F66BE3402493}" name="Column2369"/>
    <tableColumn id="2396" xr3:uid="{0AF387BB-53AA-4F34-9261-AF92EB649AEC}" name="Column2370"/>
    <tableColumn id="2397" xr3:uid="{DAB67263-1117-48BC-9E14-D729F0B0D2FB}" name="Column2371"/>
    <tableColumn id="2398" xr3:uid="{391FCAAA-9119-4849-B0DD-2E05597BB4CF}" name="Column2372"/>
    <tableColumn id="2399" xr3:uid="{6C698CD7-A7CF-4D51-9C1D-B0B294DE3766}" name="Column2373"/>
    <tableColumn id="2400" xr3:uid="{B2B11FDA-5CA0-4558-B885-6E1B927D4870}" name="Column2374"/>
    <tableColumn id="2401" xr3:uid="{D9049A05-7503-4012-BFD5-1111C5C4F119}" name="Column2375"/>
    <tableColumn id="2402" xr3:uid="{A8304083-519C-4CE7-8B2F-E669A7BBC251}" name="Column2376"/>
    <tableColumn id="2403" xr3:uid="{0B90AF59-1859-46F8-B55E-E123C4067C77}" name="Column2377"/>
    <tableColumn id="2404" xr3:uid="{588E95C7-8DEC-4828-B7F2-2BD28D8BBE3E}" name="Column2378"/>
    <tableColumn id="2405" xr3:uid="{42494C44-8EC2-490F-BA8C-802C85EC13F5}" name="Column2379"/>
    <tableColumn id="2406" xr3:uid="{F6D26C5C-2DA5-4CF2-9C8E-7AF81A3244D8}" name="Column2380"/>
    <tableColumn id="2407" xr3:uid="{993B24A4-4DA1-4B36-ABE6-03F191FDB9B6}" name="Column2381"/>
    <tableColumn id="2408" xr3:uid="{ABF96473-30FE-4346-8ADC-2F35962A48E7}" name="Column2382"/>
    <tableColumn id="2409" xr3:uid="{316B90AB-49BA-4C8C-9C66-43FDEA049257}" name="Column2383"/>
    <tableColumn id="2410" xr3:uid="{0A6A5EB2-C661-4B03-AA81-E74317D90D57}" name="Column2384"/>
    <tableColumn id="2411" xr3:uid="{ECD78050-8D02-4CBD-A195-AFB6EAC48EC2}" name="Column2385"/>
    <tableColumn id="2412" xr3:uid="{275B7C01-F4EA-4900-A1CF-2BCC384EFCEC}" name="Column2386"/>
    <tableColumn id="2413" xr3:uid="{E55EF464-009D-478F-A15A-CC0E46619242}" name="Column2387"/>
    <tableColumn id="2414" xr3:uid="{60F3367E-1521-40D4-B059-DC094950F9F6}" name="Column2388"/>
    <tableColumn id="2415" xr3:uid="{F7C2EF51-776A-45B0-B33E-7088FBA4C337}" name="Column2389"/>
    <tableColumn id="2416" xr3:uid="{07688128-B7F9-4628-9A21-01F2A39503CF}" name="Column2390"/>
    <tableColumn id="2417" xr3:uid="{46A3D6CB-D2A0-4DB7-B2AB-0213CE64149B}" name="Column2391"/>
    <tableColumn id="2418" xr3:uid="{D799262C-67CE-484B-A7FE-146A568062D7}" name="Column2392"/>
    <tableColumn id="2419" xr3:uid="{8EDD3106-CF68-4051-BFBF-ADE0B712B196}" name="Column2393"/>
    <tableColumn id="2420" xr3:uid="{1B12D5E9-FF21-4D57-ACA0-A7CF35D7F24D}" name="Column2394"/>
    <tableColumn id="2421" xr3:uid="{5AE83A08-16AE-4F13-AAD1-DDBF11CC80EF}" name="Column2395"/>
    <tableColumn id="2422" xr3:uid="{34461C01-5856-4B4F-BE03-1AA9748CB1C9}" name="Column2396"/>
    <tableColumn id="2423" xr3:uid="{C1CE0363-8A24-446E-BE3D-4980462D7084}" name="Column2397"/>
    <tableColumn id="2424" xr3:uid="{C493096B-15EB-445F-86B7-70D7E16E7C18}" name="Column2398"/>
    <tableColumn id="2425" xr3:uid="{CC9B50D6-062C-46BE-9917-2E5C02468C5E}" name="Column2399"/>
    <tableColumn id="2426" xr3:uid="{353BFAFD-1B9F-43BF-9BEC-1519535CC6F6}" name="Column2400"/>
    <tableColumn id="2427" xr3:uid="{15C8B99E-B5F1-4818-B092-55390BD8862E}" name="Column2401"/>
    <tableColumn id="2428" xr3:uid="{EF9FEE44-FE4B-48DE-A9BB-8EBDDF3F1FC7}" name="Column2402"/>
    <tableColumn id="2429" xr3:uid="{9E5EBD48-D835-4D65-A1AD-20E445429C4A}" name="Column2403"/>
    <tableColumn id="2430" xr3:uid="{B5753456-D134-4357-A75B-D7D7B5517FF2}" name="Column2404"/>
    <tableColumn id="2431" xr3:uid="{78E13CEF-0F7F-4C02-BB9F-4DCE60565232}" name="Column2405"/>
    <tableColumn id="2432" xr3:uid="{C9CD4146-B897-402A-A289-B436E6B21503}" name="Column2406"/>
    <tableColumn id="2433" xr3:uid="{9887D18E-9B73-42DF-83D9-875E5D41D70C}" name="Column2407"/>
    <tableColumn id="2434" xr3:uid="{5A009B16-A730-456C-B8BB-ABECA10B9F52}" name="Column2408"/>
    <tableColumn id="2435" xr3:uid="{E9867619-78B6-4DFC-B3D2-EF4A2F4DA369}" name="Column2409"/>
    <tableColumn id="2436" xr3:uid="{1C7E903F-3330-4418-814A-CC6A248562CB}" name="Column2410"/>
    <tableColumn id="2437" xr3:uid="{DAEA51B3-91B6-4414-84C2-0076A33F2DDF}" name="Column2411"/>
    <tableColumn id="2438" xr3:uid="{2A068F03-2688-44EF-8E13-78455F76FA35}" name="Column2412"/>
    <tableColumn id="2439" xr3:uid="{81777917-5660-483A-A95D-4495F3FB8033}" name="Column2413"/>
    <tableColumn id="2440" xr3:uid="{8E659A3D-6398-45B3-A18F-A142E0625368}" name="Column2414"/>
    <tableColumn id="2441" xr3:uid="{82ACBE4A-9D04-4934-BA84-46C0ABF3FC55}" name="Column2415"/>
    <tableColumn id="2442" xr3:uid="{BA24BC46-3473-4AB3-B497-098F4F980A49}" name="Column2416"/>
    <tableColumn id="2443" xr3:uid="{F98EC264-1CCB-4C2A-B16F-7200F31046B5}" name="Column2417"/>
    <tableColumn id="2444" xr3:uid="{8515AFD1-E679-48A9-9F8F-EAC7F81BC727}" name="Column2418"/>
    <tableColumn id="2445" xr3:uid="{0E277F59-C7C2-4598-81BE-83927027AD92}" name="Column2419"/>
    <tableColumn id="2446" xr3:uid="{FD611C42-126B-4861-AB84-AA51305EF27D}" name="Column2420"/>
    <tableColumn id="2447" xr3:uid="{90FDDFE3-1BA0-4294-A9F1-4ED2E65B9FAB}" name="Column2421"/>
    <tableColumn id="2448" xr3:uid="{1D268073-AF65-4C3B-8BEF-3F215859FB00}" name="Column2422"/>
    <tableColumn id="2449" xr3:uid="{63911427-DCBE-4613-8884-B33BC52305E4}" name="Column2423"/>
    <tableColumn id="2450" xr3:uid="{9DE0C337-624B-4CA4-95C3-5DAB1E05A221}" name="Column2424"/>
    <tableColumn id="2451" xr3:uid="{8C591657-DD69-4A75-A220-1631684D9682}" name="Column2425"/>
    <tableColumn id="2452" xr3:uid="{BDCFBF5C-81D0-4DCF-8648-C4D9C9B09CB2}" name="Column2426"/>
    <tableColumn id="2453" xr3:uid="{3D1B8100-F877-4B66-B1A7-197ECC5C6BDF}" name="Column2427"/>
    <tableColumn id="2454" xr3:uid="{7664F433-F843-4DAC-BDE5-160CE8D5CDD7}" name="Column2428"/>
    <tableColumn id="2455" xr3:uid="{8B7705C9-B0C9-4509-907F-D8A594715C86}" name="Column2429"/>
    <tableColumn id="2456" xr3:uid="{5B3B9078-6592-4E93-89A7-7E5BD887774A}" name="Column2430"/>
    <tableColumn id="2457" xr3:uid="{842119F8-4C22-46F6-8ACD-827B9DAACF18}" name="Column2431"/>
    <tableColumn id="2458" xr3:uid="{7AE80FC0-46A4-491A-93B4-A36C21AA0DCF}" name="Column2432"/>
    <tableColumn id="2459" xr3:uid="{2BF5A779-9681-424B-B85E-39CEC192F6DE}" name="Column2433"/>
    <tableColumn id="2460" xr3:uid="{9B3AFCAC-974C-4A7D-A569-D8EBDC259293}" name="Column2434"/>
    <tableColumn id="2461" xr3:uid="{537491A6-7D5C-406B-94CA-ACC72F2456B2}" name="Column2435"/>
    <tableColumn id="2462" xr3:uid="{FA5A59EC-6699-4EFF-9A2A-173971EEB69D}" name="Column2436"/>
    <tableColumn id="2463" xr3:uid="{4EC7C5B6-19A1-4F23-8420-9E483109D1E7}" name="Column2437"/>
    <tableColumn id="2464" xr3:uid="{FC414D5D-628D-4171-A495-4ABEA9BFFE54}" name="Column2438"/>
    <tableColumn id="2465" xr3:uid="{E5CB5A7A-C110-4085-8CB1-FEC9AFEA62F0}" name="Column2439"/>
    <tableColumn id="2466" xr3:uid="{7FA31094-77DB-4EC6-BABD-7B649A530D48}" name="Column2440"/>
    <tableColumn id="2467" xr3:uid="{532379A0-527C-4C38-80B8-79EF4BCB0EC6}" name="Column2441"/>
    <tableColumn id="2468" xr3:uid="{EC875D83-9B13-4761-8341-E246BD480FD1}" name="Column2442"/>
    <tableColumn id="2469" xr3:uid="{3C2AA66D-C231-4C44-AE27-6176F07BBAF3}" name="Column2443"/>
    <tableColumn id="2470" xr3:uid="{6982B6CA-A1F3-4897-ACFB-C321016F2CD4}" name="Column2444"/>
    <tableColumn id="2471" xr3:uid="{4CDAFA66-774A-4619-BE44-DD397C6FE923}" name="Column2445"/>
    <tableColumn id="2472" xr3:uid="{AA54DF91-D264-4CE9-BEDB-7E3C46BC2DA7}" name="Column2446"/>
    <tableColumn id="2473" xr3:uid="{6301DF18-3236-4929-ACEE-5121686278CA}" name="Column2447"/>
    <tableColumn id="2474" xr3:uid="{6D82948D-8731-4A91-B0A5-15C7724C8B0B}" name="Column2448"/>
    <tableColumn id="2475" xr3:uid="{4B0837AA-3D2A-4A49-A90A-BE79EFD19D36}" name="Column2449"/>
    <tableColumn id="2476" xr3:uid="{E1DD3622-38AE-4D8A-B025-E593F5E3E147}" name="Column2450"/>
    <tableColumn id="2477" xr3:uid="{F4C1203C-115D-427A-BE25-0A5A3CBCFC72}" name="Column2451"/>
    <tableColumn id="2478" xr3:uid="{18CA1885-EEB4-443D-A50D-FE155DEE3403}" name="Column2452"/>
    <tableColumn id="2479" xr3:uid="{85F26BE9-DFFE-484A-95FF-0DF168E26D2B}" name="Column2453"/>
    <tableColumn id="2480" xr3:uid="{FC1F16E1-0307-4E6D-B16D-BB72A12DD116}" name="Column2454"/>
    <tableColumn id="2481" xr3:uid="{E0D9CD48-0314-4A17-9CE3-430D5F4D0E06}" name="Column2455"/>
    <tableColumn id="2482" xr3:uid="{4059AB8B-31A4-46EE-9CD4-BD56FA71726D}" name="Column2456"/>
    <tableColumn id="2483" xr3:uid="{7EF9C90F-471E-473C-8EA1-BE5A02C84AB8}" name="Column2457"/>
    <tableColumn id="2484" xr3:uid="{F1E5726F-CB88-4524-8565-98928BBD6AE7}" name="Column2458"/>
    <tableColumn id="2485" xr3:uid="{9266A460-F3AD-4E72-B66D-370369A29D12}" name="Column2459"/>
    <tableColumn id="2486" xr3:uid="{B9E7F1D7-95D1-4135-8762-2F480F855D1A}" name="Column2460"/>
    <tableColumn id="2487" xr3:uid="{038721D1-863C-46B0-A3B3-5A7139312724}" name="Column2461"/>
    <tableColumn id="2488" xr3:uid="{AE9215AA-B6BF-4790-AD37-F46B06AAC2C5}" name="Column2462"/>
    <tableColumn id="2489" xr3:uid="{7186B466-52EC-48A5-90F3-DE8062483B67}" name="Column2463"/>
    <tableColumn id="2490" xr3:uid="{A1F43093-9BB1-49E1-AEBF-00F002942ED3}" name="Column2464"/>
    <tableColumn id="2491" xr3:uid="{696722ED-3514-43AE-8F0B-AD7FA6F1A10B}" name="Column2465"/>
    <tableColumn id="2492" xr3:uid="{5BBBD0DE-BECA-44A0-92F1-0673B028CADE}" name="Column2466"/>
    <tableColumn id="2493" xr3:uid="{76860B9E-054B-42C4-BAC8-1F481B6F5000}" name="Column2467"/>
    <tableColumn id="2494" xr3:uid="{0AF5151C-46B8-4CCE-8CBC-0591D4DB787F}" name="Column2468"/>
    <tableColumn id="2495" xr3:uid="{0215106A-15BE-45D6-9A10-AFAA66CF0567}" name="Column2469"/>
    <tableColumn id="2496" xr3:uid="{108642A6-B64A-4F56-AB5F-A019264637BF}" name="Column2470"/>
    <tableColumn id="2497" xr3:uid="{E493E8C5-8377-47E4-9901-3C4328DE1925}" name="Column2471"/>
    <tableColumn id="2498" xr3:uid="{EA275121-7863-43B0-8EB3-ED52C717A8B5}" name="Column2472"/>
    <tableColumn id="2499" xr3:uid="{40E5E0FB-5168-4EEA-B4B7-13C8B1D0E046}" name="Column2473"/>
    <tableColumn id="2500" xr3:uid="{4910BF4B-6FCA-42A4-AD80-14B42449726D}" name="Column2474"/>
    <tableColumn id="2501" xr3:uid="{F273917D-E49F-4214-9A91-9012C9E96EB5}" name="Column2475"/>
    <tableColumn id="2502" xr3:uid="{84BEA6DE-4976-4274-A3A7-8CF52F20F835}" name="Column2476"/>
    <tableColumn id="2503" xr3:uid="{F136550B-C8EB-4155-8449-C32EC9A6C545}" name="Column2477"/>
    <tableColumn id="2504" xr3:uid="{59320C1D-CF76-43B5-B4AA-EA7FBAE446D9}" name="Column2478"/>
    <tableColumn id="2505" xr3:uid="{61ACD9D2-996A-48CA-B39B-E55642D83184}" name="Column2479"/>
    <tableColumn id="2506" xr3:uid="{1D45ACE6-F400-43B9-B14A-7328574306C6}" name="Column2480"/>
    <tableColumn id="2507" xr3:uid="{4B43D51B-61C0-4DC1-B6AA-183A8B2E247D}" name="Column2481"/>
    <tableColumn id="2508" xr3:uid="{32268A19-B8EE-4420-9874-78620E0D384C}" name="Column2482"/>
    <tableColumn id="2509" xr3:uid="{704C88F4-3CD0-4719-A8D7-C800F601B6C5}" name="Column2483"/>
    <tableColumn id="2510" xr3:uid="{E6A94143-65E1-4F36-B888-A413C6B3B8AA}" name="Column2484"/>
    <tableColumn id="2511" xr3:uid="{FFA552FF-1F2C-4CD9-B09B-724657621A6B}" name="Column2485"/>
    <tableColumn id="2512" xr3:uid="{D25D9FA6-B375-4B16-AF83-11F5F3032D0A}" name="Column2486"/>
    <tableColumn id="2513" xr3:uid="{ED640D43-4686-49B7-AEB6-74A7E6B0172D}" name="Column2487"/>
    <tableColumn id="2514" xr3:uid="{D4679E3B-73C0-4DC4-8632-9D7AEE405963}" name="Column2488"/>
    <tableColumn id="2515" xr3:uid="{FDCC92B8-BDB6-4898-B56F-F1F16EF163F1}" name="Column2489"/>
    <tableColumn id="2516" xr3:uid="{C33DE17D-169C-479D-92B3-21DD27B8836C}" name="Column2490"/>
    <tableColumn id="2517" xr3:uid="{5894BB91-BDC7-4F91-B1AE-0C0B56BF32C0}" name="Column2491"/>
    <tableColumn id="2518" xr3:uid="{C34A5C8D-2560-4B4E-A944-6DE5B5A84166}" name="Column2492"/>
    <tableColumn id="2519" xr3:uid="{6F86B362-FD5F-4F4C-A00A-DD6699B46F61}" name="Column2493"/>
    <tableColumn id="2520" xr3:uid="{0AB41FB4-353F-4DE5-8FC8-DBE9B2B86A6B}" name="Column2494"/>
    <tableColumn id="2521" xr3:uid="{7A5EFBEF-C906-4792-98A0-C588B7172DD3}" name="Column2495"/>
    <tableColumn id="2522" xr3:uid="{5EC46C7E-A29A-4447-BC3D-C6FA9A351117}" name="Column2496"/>
    <tableColumn id="2523" xr3:uid="{5681C02A-3B4E-40F4-ACCC-835F8D6234D1}" name="Column2497"/>
    <tableColumn id="2524" xr3:uid="{77BE102D-F92F-4FF7-83C3-A37E2D932F7B}" name="Column2498"/>
    <tableColumn id="2525" xr3:uid="{400CD046-F002-47DC-8E0A-F513058FD269}" name="Column2499"/>
    <tableColumn id="2526" xr3:uid="{1CCC8F48-49DD-487B-8757-B2A014C55A2C}" name="Column2500"/>
    <tableColumn id="2527" xr3:uid="{57EC4C59-DE10-4BCB-82F1-E7DF947BA00B}" name="Column2501"/>
    <tableColumn id="2528" xr3:uid="{B8A884FC-4163-489C-92AA-E7F48CF00695}" name="Column2502"/>
    <tableColumn id="2529" xr3:uid="{BBA90A8A-CB3C-43A4-93DC-F37D4D06E31D}" name="Column2503"/>
    <tableColumn id="2530" xr3:uid="{C861C87B-6975-45FE-B819-49F2299D5B3F}" name="Column2504"/>
    <tableColumn id="2531" xr3:uid="{0040EBF8-74B4-42B0-9AAD-EC91B00538F5}" name="Column2505"/>
    <tableColumn id="2532" xr3:uid="{47340CAE-CBA0-4D9B-A1A0-BBDB14E7422D}" name="Column2506"/>
    <tableColumn id="2533" xr3:uid="{E7752093-A549-48A6-B20E-21F92DC74FF9}" name="Column2507"/>
    <tableColumn id="2534" xr3:uid="{43B4D78D-A28B-47CD-9B84-2DBFCCD1007E}" name="Column2508"/>
    <tableColumn id="2535" xr3:uid="{46C0FEF6-3AF9-4449-8F06-79CFE42CE3E3}" name="Column2509"/>
    <tableColumn id="2536" xr3:uid="{A4D3342C-4DE3-4078-9AD7-53EA746198DD}" name="Column2510"/>
    <tableColumn id="2537" xr3:uid="{3659FB36-D2C1-47BC-BCE6-167794EC4158}" name="Column2511"/>
    <tableColumn id="2538" xr3:uid="{A0D86403-1981-4FD2-86C0-E85EC81AA20C}" name="Column2512"/>
    <tableColumn id="2539" xr3:uid="{B79C1D72-7EAE-4AC9-8249-902B352ABEA1}" name="Column2513"/>
    <tableColumn id="2540" xr3:uid="{5F8FAB83-4F9F-41C9-990C-82F7B6B6554D}" name="Column2514"/>
    <tableColumn id="2541" xr3:uid="{D5A071AF-2A65-4C23-BA1B-82515EA15234}" name="Column2515"/>
    <tableColumn id="2542" xr3:uid="{25B4A02F-2BF8-4C9A-A6DA-63C81ABA9508}" name="Column2516"/>
    <tableColumn id="2543" xr3:uid="{CC84663D-1593-4C87-9B1B-F98D7C79799F}" name="Column2517"/>
    <tableColumn id="2544" xr3:uid="{030163BA-48F0-4B9F-B872-6395725BE8DA}" name="Column2518"/>
    <tableColumn id="2545" xr3:uid="{001925FE-66A2-4317-9893-29AEB5189363}" name="Column2519"/>
    <tableColumn id="2546" xr3:uid="{26B0E3D8-8DCE-4CD1-9BC8-E13D14F9ADAF}" name="Column2520"/>
    <tableColumn id="2547" xr3:uid="{8EC16736-32CC-4927-8CC8-7E31276A5039}" name="Column2521"/>
    <tableColumn id="2548" xr3:uid="{2A885FE2-65C9-4CE8-9FEE-98972D6D7A8C}" name="Column2522"/>
    <tableColumn id="2549" xr3:uid="{DB5913DF-7EE3-42F5-AD9B-930FEA25F13E}" name="Column2523"/>
    <tableColumn id="2550" xr3:uid="{739CADFF-72EC-46F5-ACC9-9185EE09FF4A}" name="Column2524"/>
    <tableColumn id="2551" xr3:uid="{E5207837-8460-456F-BE29-774885C89C9A}" name="Column2525"/>
    <tableColumn id="2552" xr3:uid="{24C9A30F-FA56-4D77-8300-6E33CF3FAF40}" name="Column2526"/>
    <tableColumn id="2553" xr3:uid="{E4D769E5-F1AE-47D6-BF8A-FE95C075577D}" name="Column2527"/>
    <tableColumn id="2554" xr3:uid="{A824B484-EEA6-463F-B268-19B66D4564DC}" name="Column2528"/>
    <tableColumn id="2555" xr3:uid="{24D055B1-F52C-4D98-9E7D-DFCDFFCEBB32}" name="Column2529"/>
    <tableColumn id="2556" xr3:uid="{04D8D84B-800F-46B3-8D87-345BB5685BEA}" name="Column2530"/>
    <tableColumn id="2557" xr3:uid="{8AF5CF6A-9AA2-4A22-91F9-4BD72A99557F}" name="Column2531"/>
    <tableColumn id="2558" xr3:uid="{7D4B35CA-C910-4AC1-B7B6-9FF2537FCABB}" name="Column2532"/>
    <tableColumn id="2559" xr3:uid="{8FAAF55D-04BD-4FA4-B6CD-BA4BF10ED193}" name="Column2533"/>
    <tableColumn id="2560" xr3:uid="{1ADB98A4-1386-41C3-BB5E-A51805C2E657}" name="Column2534"/>
    <tableColumn id="2561" xr3:uid="{9CBC7269-B255-475D-B329-8DFC8A7061A5}" name="Column2535"/>
    <tableColumn id="2562" xr3:uid="{8D55D23F-FB4A-473A-B9D1-371DC3DA4D1D}" name="Column2536"/>
    <tableColumn id="2563" xr3:uid="{D92A7711-C7FB-4EB8-BF50-2A254C73349A}" name="Column2537"/>
    <tableColumn id="2564" xr3:uid="{86B2BB6D-35CD-46B9-A53B-418F2E6B8478}" name="Column2538"/>
    <tableColumn id="2565" xr3:uid="{2DC21B86-A331-4650-8BF1-E7CB7B9D8FB5}" name="Column2539"/>
    <tableColumn id="2566" xr3:uid="{992E6D82-1D46-41D2-94A9-B063BF3D87B4}" name="Column2540"/>
    <tableColumn id="2567" xr3:uid="{5054149F-7CBA-436D-B867-8730B841EC3C}" name="Column2541"/>
    <tableColumn id="2568" xr3:uid="{813B3AE5-E746-434F-BFBB-D7572EBE017A}" name="Column2542"/>
    <tableColumn id="2569" xr3:uid="{1BFD8702-054A-4FFA-B794-7AA1DC17886B}" name="Column2543"/>
    <tableColumn id="2570" xr3:uid="{B654B0D8-780E-482A-86F3-A52AF8FC8BDB}" name="Column2544"/>
    <tableColumn id="2571" xr3:uid="{7E2AC19C-18C5-4138-A7E8-417268ADB192}" name="Column2545"/>
    <tableColumn id="2572" xr3:uid="{C6691E2D-40CA-4541-BD10-1C36878C221B}" name="Column2546"/>
    <tableColumn id="2573" xr3:uid="{39828147-E803-48A9-B3AE-F79B19200466}" name="Column2547"/>
    <tableColumn id="2574" xr3:uid="{683391C3-6428-48E1-874C-5CAC1E314C77}" name="Column2548"/>
    <tableColumn id="2575" xr3:uid="{95225EB1-1BB9-4FD1-A7D2-C76BC1BE101B}" name="Column2549"/>
    <tableColumn id="2576" xr3:uid="{7A22E899-C2DF-4DFD-938E-B934F618E687}" name="Column2550"/>
    <tableColumn id="2577" xr3:uid="{CA12C2D6-6035-4865-ADE3-832B9DDB90D0}" name="Column2551"/>
    <tableColumn id="2578" xr3:uid="{5A64E817-EAF9-440A-A960-F27ECD8656A1}" name="Column2552"/>
    <tableColumn id="2579" xr3:uid="{01FE4B4D-512D-49D7-9E5F-DF8998B103F1}" name="Column2553"/>
    <tableColumn id="2580" xr3:uid="{B65E2CC3-1368-4CB4-BCA3-8E7C5BAD5279}" name="Column2554"/>
    <tableColumn id="2581" xr3:uid="{5089D3FB-1A5C-4E98-AAF7-81D01BD9CC3D}" name="Column2555"/>
    <tableColumn id="2582" xr3:uid="{93A5FE93-9886-482C-BCD8-3A01757A2124}" name="Column2556"/>
    <tableColumn id="2583" xr3:uid="{DE81EE5D-826B-4392-892C-A5B6B4897D04}" name="Column2557"/>
    <tableColumn id="2584" xr3:uid="{39FCDBEB-2004-4351-9A66-385C21BFD826}" name="Column2558"/>
    <tableColumn id="2585" xr3:uid="{1C01A44C-FA86-4ACD-838D-30CF3E7F7221}" name="Column2559"/>
    <tableColumn id="2586" xr3:uid="{AA7E3528-0809-4660-9D2F-8AC7729F338F}" name="Column2560"/>
    <tableColumn id="2587" xr3:uid="{588AE494-46CD-42DD-B9E5-DCD65319CD4E}" name="Column2561"/>
    <tableColumn id="2588" xr3:uid="{AFB6F41C-2932-4B36-A99B-F6B914940EE0}" name="Column2562"/>
    <tableColumn id="2589" xr3:uid="{214BC4DD-68C6-4298-B294-C702C9D8A4F6}" name="Column2563"/>
    <tableColumn id="2590" xr3:uid="{52023E59-2236-4F4A-8970-C391DE0AE8F6}" name="Column2564"/>
    <tableColumn id="2591" xr3:uid="{73B8E007-8539-4787-B9EA-656E1261BEA7}" name="Column2565"/>
    <tableColumn id="2592" xr3:uid="{40BB3966-D25A-425B-AFD9-99550E39AC06}" name="Column2566"/>
    <tableColumn id="2593" xr3:uid="{9EEB40C9-7137-48E7-A806-287DAAD0B2CF}" name="Column2567"/>
    <tableColumn id="2594" xr3:uid="{40FB07F3-C800-41A0-9B28-A05AF76E3F29}" name="Column2568"/>
    <tableColumn id="2595" xr3:uid="{F128862E-B118-4614-822E-0B9CC8EB18FC}" name="Column2569"/>
    <tableColumn id="2596" xr3:uid="{48DFC0A9-047A-485F-AC46-B2B6A6275D36}" name="Column2570"/>
    <tableColumn id="2597" xr3:uid="{EDBF15B7-7C1E-4279-9DF9-9B3687B25D1C}" name="Column2571"/>
    <tableColumn id="2598" xr3:uid="{7CE29B85-CD81-4281-9DED-FD027344C6C1}" name="Column2572"/>
    <tableColumn id="2599" xr3:uid="{4DD7C35F-5FA4-462F-8D7C-B923D2CA8AFE}" name="Column2573"/>
    <tableColumn id="2600" xr3:uid="{E22C37E2-3A63-4824-963E-268295BDCC3E}" name="Column2574"/>
    <tableColumn id="2601" xr3:uid="{A6A084FD-2F02-4AFE-AEB1-DE62B3DEECDD}" name="Column2575"/>
    <tableColumn id="2602" xr3:uid="{873D382A-A270-487D-A15E-EBCCA32B75A8}" name="Column2576"/>
    <tableColumn id="2603" xr3:uid="{0A0D4CBD-33AD-487F-AA57-F22502B56C18}" name="Column2577"/>
    <tableColumn id="2604" xr3:uid="{F3829ED9-932F-4338-A570-81EDAFF08E84}" name="Column2578"/>
    <tableColumn id="2605" xr3:uid="{ECA3FAED-8AC5-46CA-A889-7E206470FCA3}" name="Column2579"/>
    <tableColumn id="2606" xr3:uid="{BACD2E10-4E81-47EA-A0E9-9D326BA423D1}" name="Column2580"/>
    <tableColumn id="2607" xr3:uid="{88686E11-1B87-4BBF-8D51-14361EF37FB8}" name="Column2581"/>
    <tableColumn id="2608" xr3:uid="{E5174065-E3FF-4EAD-8036-369F14960FCC}" name="Column2582"/>
    <tableColumn id="2609" xr3:uid="{85732119-813E-4CC7-B527-564C0E590CCC}" name="Column2583"/>
    <tableColumn id="2610" xr3:uid="{260FBE31-3748-4312-84B6-E5AF3127A6FB}" name="Column2584"/>
    <tableColumn id="2611" xr3:uid="{FCE3E15E-BC37-402C-A8E1-CD31A76A03DC}" name="Column2585"/>
    <tableColumn id="2612" xr3:uid="{C17CA9E4-E2B6-4EED-90D4-78874FA467C4}" name="Column2586"/>
    <tableColumn id="2613" xr3:uid="{F03F5425-D6EC-476D-BBF6-9BDD6B7F4DA3}" name="Column2587"/>
    <tableColumn id="2614" xr3:uid="{815C4D6D-3F70-4686-8CE0-87E60DAB6100}" name="Column2588"/>
    <tableColumn id="2615" xr3:uid="{B317AC2E-B0B4-420D-9633-803A6C756593}" name="Column2589"/>
    <tableColumn id="2616" xr3:uid="{4A9BDD69-CEA9-400A-A5C3-B54EE3B7059D}" name="Column2590"/>
    <tableColumn id="2617" xr3:uid="{4CBB09E8-FD03-4F02-A140-A173EE860307}" name="Column2591"/>
    <tableColumn id="2618" xr3:uid="{F9D8663F-A266-4B3C-B4CD-A35D1E13366F}" name="Column2592"/>
    <tableColumn id="2619" xr3:uid="{D174ED91-2F68-4F0A-BB43-45D4407B8CD3}" name="Column2593"/>
    <tableColumn id="2620" xr3:uid="{28CDEBCF-EB30-46A1-8A3C-65D7B02893AF}" name="Column2594"/>
    <tableColumn id="2621" xr3:uid="{0DC4481F-061C-427B-9A44-44352A2648FE}" name="Column2595"/>
    <tableColumn id="2622" xr3:uid="{5966961C-84C4-473E-A043-9A5E7438EFA1}" name="Column2596"/>
    <tableColumn id="2623" xr3:uid="{63F6F27C-C13B-4E67-BF5E-C95E85F22DB6}" name="Column2597"/>
    <tableColumn id="2624" xr3:uid="{BBA7378D-2758-4DF9-B942-F5F1B600257B}" name="Column2598"/>
    <tableColumn id="2625" xr3:uid="{1D22DB26-519D-482C-ABB5-1D25D79F7E36}" name="Column2599"/>
    <tableColumn id="2626" xr3:uid="{C7B556DA-DB1D-4E63-B967-750A7E551DDC}" name="Column2600"/>
    <tableColumn id="2627" xr3:uid="{D0F13296-ABFD-40BA-BF2C-6BA0BD985A38}" name="Column2601"/>
    <tableColumn id="2628" xr3:uid="{007D98BF-5426-4BD6-B8A9-01826B02523F}" name="Column2602"/>
    <tableColumn id="2629" xr3:uid="{77198215-F0E4-45EE-97A7-264AE1B1B3FC}" name="Column2603"/>
    <tableColumn id="2630" xr3:uid="{70659B22-ACC5-443F-9DAA-67A0CD2A6B84}" name="Column2604"/>
    <tableColumn id="2631" xr3:uid="{C5F10BB9-36E6-4A05-A7E1-DBCB57671D40}" name="Column2605"/>
    <tableColumn id="2632" xr3:uid="{3895F548-DF9C-4979-B840-4067041824FA}" name="Column2606"/>
    <tableColumn id="2633" xr3:uid="{F20DC306-A3B8-45B1-93DC-2AE10E877665}" name="Column2607"/>
    <tableColumn id="2634" xr3:uid="{A3640BB4-B658-426F-85AF-66EC0487B09A}" name="Column2608"/>
    <tableColumn id="2635" xr3:uid="{07F102A9-68F2-44CA-9D5D-A0575A063F79}" name="Column2609"/>
    <tableColumn id="2636" xr3:uid="{063E8991-BE94-4D14-9A94-71F00E591AE8}" name="Column2610"/>
    <tableColumn id="2637" xr3:uid="{B0C623F9-7CC5-4676-8C29-53DD93EF8351}" name="Column2611"/>
    <tableColumn id="2638" xr3:uid="{EDB48ABB-AC4F-4076-AB69-8F895827D8E2}" name="Column2612"/>
    <tableColumn id="2639" xr3:uid="{4EBFF1F2-A91A-485E-B17A-416510D49FEB}" name="Column2613"/>
    <tableColumn id="2640" xr3:uid="{50F8D8D5-B977-45A3-ACBA-5467D07A5ED6}" name="Column2614"/>
    <tableColumn id="2641" xr3:uid="{5E8F6370-BB06-482B-B2CE-E36F1E692E2F}" name="Column2615"/>
    <tableColumn id="2642" xr3:uid="{67BC5DD3-6D65-478F-AD82-504B6C42D346}" name="Column2616"/>
    <tableColumn id="2643" xr3:uid="{64F40241-76B3-4EF5-9D2A-2566D9217817}" name="Column2617"/>
    <tableColumn id="2644" xr3:uid="{B7298861-3523-4109-A274-62D3049AF595}" name="Column2618"/>
    <tableColumn id="2645" xr3:uid="{D88F6274-4CC5-4F09-8F78-E092D1564ABE}" name="Column2619"/>
    <tableColumn id="2646" xr3:uid="{CB2AB36C-D313-4C52-BAA0-CA5E22F3C1B1}" name="Column2620"/>
    <tableColumn id="2647" xr3:uid="{CAF7305C-94FF-4466-9A1F-37DB9E1F5E98}" name="Column2621"/>
    <tableColumn id="2648" xr3:uid="{BE278AC9-C959-4A25-9010-FB190923179E}" name="Column2622"/>
    <tableColumn id="2649" xr3:uid="{899222B3-F04D-437A-819B-78611EA06D1E}" name="Column2623"/>
    <tableColumn id="2650" xr3:uid="{7333CD29-82EF-44FE-9A42-BE88B4A2DA25}" name="Column2624"/>
    <tableColumn id="2651" xr3:uid="{D5C4B0A4-CF6B-46ED-A31F-3EAA0D1461FB}" name="Column2625"/>
    <tableColumn id="2652" xr3:uid="{F3292148-07C2-4BC6-8E0D-0C0E288EE658}" name="Column2626"/>
    <tableColumn id="2653" xr3:uid="{A0B4A08A-5342-48D1-9EB3-6A53C2B1868C}" name="Column2627"/>
    <tableColumn id="2654" xr3:uid="{5F31BA60-1F8F-46A7-9714-7E65B66B5526}" name="Column2628"/>
    <tableColumn id="2655" xr3:uid="{2623B204-FD57-4E68-885F-375BF702071A}" name="Column2629"/>
    <tableColumn id="2656" xr3:uid="{BFB7FAC9-3030-4F8D-974D-1118859D8F51}" name="Column2630"/>
    <tableColumn id="2657" xr3:uid="{A1B3F402-E640-4C37-A44D-4978D578EDA7}" name="Column2631"/>
    <tableColumn id="2658" xr3:uid="{8F9DC0FA-0E6E-40C7-BD8D-F4E3BF2D9E38}" name="Column2632"/>
    <tableColumn id="2659" xr3:uid="{18E3B97C-29D5-4168-BB5F-06ECAB7442BE}" name="Column2633"/>
    <tableColumn id="2660" xr3:uid="{492C832A-5C95-4F31-B296-82C4CD10E6DA}" name="Column2634"/>
    <tableColumn id="2661" xr3:uid="{01D51CF8-9B9B-4805-BD3F-3D825079AE7E}" name="Column2635"/>
    <tableColumn id="2662" xr3:uid="{BD9D7F09-B171-4D42-815D-0A378DAE4BBF}" name="Column2636"/>
    <tableColumn id="2663" xr3:uid="{C9491EF0-B631-40C3-92BC-3B37BFE2D239}" name="Column2637"/>
    <tableColumn id="2664" xr3:uid="{6D83BE35-08A8-45D2-95DD-F42107012B9B}" name="Column2638"/>
    <tableColumn id="2665" xr3:uid="{26725B75-6832-42E9-934D-40E6336C17F6}" name="Column2639"/>
    <tableColumn id="2666" xr3:uid="{958D5C17-DF6B-4F0B-BF23-8122CCAF830E}" name="Column2640"/>
    <tableColumn id="2667" xr3:uid="{A3842D8F-AE42-40B7-9135-656CAC0E1DA0}" name="Column2641"/>
    <tableColumn id="2668" xr3:uid="{C9C93186-C2D8-4404-B88B-50B02879CDBC}" name="Column2642"/>
    <tableColumn id="2669" xr3:uid="{8B621B44-442D-4AC7-AA92-F39A15CC9748}" name="Column2643"/>
    <tableColumn id="2670" xr3:uid="{704851AA-94D5-4DB2-B3E9-A6F9418EF615}" name="Column2644"/>
    <tableColumn id="2671" xr3:uid="{C247AC61-4E40-43E4-9E6C-4E953E270421}" name="Column2645"/>
    <tableColumn id="2672" xr3:uid="{7E40B399-3F3A-48F9-9CFE-E40719F61ABA}" name="Column2646"/>
    <tableColumn id="2673" xr3:uid="{26861797-2481-46A1-BB24-783751906303}" name="Column2647"/>
    <tableColumn id="2674" xr3:uid="{FF67C1AD-A6C4-4C07-9678-6C49C80AD824}" name="Column2648"/>
    <tableColumn id="2675" xr3:uid="{477ECB24-1E72-48A2-A0BB-7D4ACCD48CEE}" name="Column2649"/>
    <tableColumn id="2676" xr3:uid="{BF1300B2-2B83-4D61-8855-2C61637405FC}" name="Column2650"/>
    <tableColumn id="2677" xr3:uid="{C86ACFAC-671E-40C6-82AC-982C2EC49A9A}" name="Column2651"/>
    <tableColumn id="2678" xr3:uid="{812AA963-ABFB-4251-9248-8CAA52F7DD04}" name="Column2652"/>
    <tableColumn id="2679" xr3:uid="{48684398-4C0F-4DA4-992C-9811A8907064}" name="Column2653"/>
    <tableColumn id="2680" xr3:uid="{787AD8EA-B212-4291-A457-B278FBFE56CF}" name="Column2654"/>
    <tableColumn id="2681" xr3:uid="{7A17C655-A0F2-4BDC-B3FB-4E727DD282A6}" name="Column2655"/>
    <tableColumn id="2682" xr3:uid="{EE377EA5-C51D-4867-BB8D-310B208F72D3}" name="Column2656"/>
    <tableColumn id="2683" xr3:uid="{CF761FFA-83F0-4F0D-AFD4-0A0F3906109A}" name="Column2657"/>
    <tableColumn id="2684" xr3:uid="{BF23867C-246A-49C2-A23B-08A65E00D677}" name="Column2658"/>
    <tableColumn id="2685" xr3:uid="{24621DEA-B057-4D46-9799-A3CA4CF93101}" name="Column2659"/>
    <tableColumn id="2686" xr3:uid="{349C3457-2392-48F6-98B5-A1C0D26CBEE3}" name="Column2660"/>
    <tableColumn id="2687" xr3:uid="{B912AAF6-05D8-4BDA-95F6-21303B623DED}" name="Column2661"/>
    <tableColumn id="2688" xr3:uid="{8035CE26-F248-4BFF-A9FD-85A1EFDB4CC5}" name="Column2662"/>
    <tableColumn id="2689" xr3:uid="{FAEABE76-1ECC-4068-8476-44CE9FA70351}" name="Column2663"/>
    <tableColumn id="2690" xr3:uid="{F10C65F0-3D85-4EF3-BF9E-71BB484167A3}" name="Column2664"/>
    <tableColumn id="2691" xr3:uid="{42F6AF69-27C0-4894-A262-DE946276736F}" name="Column2665"/>
    <tableColumn id="2692" xr3:uid="{C8F8F643-E591-41E7-835A-714DECB3FD58}" name="Column2666"/>
    <tableColumn id="2693" xr3:uid="{543F0456-8275-43F2-B394-E7D76AC19D52}" name="Column2667"/>
    <tableColumn id="2694" xr3:uid="{B82DF487-6329-4960-AB30-BACD9E634580}" name="Column2668"/>
    <tableColumn id="2695" xr3:uid="{42D9663E-B158-4D9C-BA04-D13A2C712C8C}" name="Column2669"/>
    <tableColumn id="2696" xr3:uid="{653C87D5-7183-497A-BBAD-E2E014A8794B}" name="Column2670"/>
    <tableColumn id="2697" xr3:uid="{69BA19EF-B723-4876-AFE6-7B499DC46DA6}" name="Column2671"/>
    <tableColumn id="2698" xr3:uid="{AF482C1F-8E3F-4A33-8C75-297F87C3ED3D}" name="Column2672"/>
    <tableColumn id="2699" xr3:uid="{55A8E83C-4B2D-4D2D-ABFD-34407E39E538}" name="Column2673"/>
    <tableColumn id="2700" xr3:uid="{BFDB30D6-D5DF-4286-8B99-96A5AAEE613B}" name="Column2674"/>
    <tableColumn id="2701" xr3:uid="{F31906A3-9EE8-4964-855E-DF8A48916AE3}" name="Column2675"/>
    <tableColumn id="2702" xr3:uid="{8CFDDCD0-78AA-495F-8326-3026F7D86EAE}" name="Column2676"/>
    <tableColumn id="2703" xr3:uid="{C018607D-8262-4218-9472-962514B2587F}" name="Column2677"/>
    <tableColumn id="2704" xr3:uid="{8F0EFD4F-BF20-401F-9FE4-D8DEFDCED8B3}" name="Column2678"/>
    <tableColumn id="2705" xr3:uid="{8798681E-8EC6-4252-BECD-5661E3D65AD0}" name="Column2679"/>
    <tableColumn id="2706" xr3:uid="{6F588460-BEF0-42A0-ABB8-EAAAD1258A40}" name="Column2680"/>
    <tableColumn id="2707" xr3:uid="{E4F2A30A-EE1D-416B-8B19-FFFE538FC62C}" name="Column2681"/>
    <tableColumn id="2708" xr3:uid="{13C9D420-7E14-4635-B8B2-40A2B1B9C78C}" name="Column2682"/>
    <tableColumn id="2709" xr3:uid="{19C22D05-C5FF-4B29-8AF6-1273CB1B99F6}" name="Column2683"/>
    <tableColumn id="2710" xr3:uid="{8DAF5777-F4F1-4A9D-9DB0-88C87C1D0D8B}" name="Column2684"/>
    <tableColumn id="2711" xr3:uid="{06128253-D0EF-4B7E-946C-927ABAF939E4}" name="Column2685"/>
    <tableColumn id="2712" xr3:uid="{F1947CF7-9420-4BE3-A82A-736BBB2B65DD}" name="Column2686"/>
    <tableColumn id="2713" xr3:uid="{8F6D7C03-4B86-41CC-8195-D08044684F2D}" name="Column2687"/>
    <tableColumn id="2714" xr3:uid="{86DC4BD5-DF12-44B4-BAB1-32AB499537C8}" name="Column2688"/>
    <tableColumn id="2715" xr3:uid="{3F2A633C-203D-443D-9331-4B3B8927A575}" name="Column2689"/>
    <tableColumn id="2716" xr3:uid="{34E59B84-2072-4453-8E04-9D416E04A3D7}" name="Column2690"/>
    <tableColumn id="2717" xr3:uid="{1E5E9789-4DD1-4390-AFFE-A99A70F67F41}" name="Column2691"/>
    <tableColumn id="2718" xr3:uid="{ED43B9BE-1EB3-4133-96E8-648568703F96}" name="Column2692"/>
    <tableColumn id="2719" xr3:uid="{6C27334F-CB07-408E-A5B3-88E6AA2E3A7B}" name="Column2693"/>
    <tableColumn id="2720" xr3:uid="{AF3B4B02-D765-464B-A67E-2EA787C423D4}" name="Column2694"/>
    <tableColumn id="2721" xr3:uid="{00EE471F-266D-4F1E-8DE4-99FD1978CCA0}" name="Column2695"/>
    <tableColumn id="2722" xr3:uid="{A7B3F038-5B79-42EE-A763-D7244D1A8616}" name="Column2696"/>
    <tableColumn id="2723" xr3:uid="{F8BBD0D5-025B-44A5-9C5C-FC6C97C8470C}" name="Column2697"/>
    <tableColumn id="2724" xr3:uid="{54322D4E-A8C1-416C-9992-394CA4F98C4B}" name="Column2698"/>
    <tableColumn id="2725" xr3:uid="{42D73BE6-2649-4645-8AAB-D7BF99261BE5}" name="Column2699"/>
    <tableColumn id="2726" xr3:uid="{0E740707-5D54-499B-85D7-8FFCF5A8AA12}" name="Column2700"/>
    <tableColumn id="2727" xr3:uid="{6F2C2CCA-C794-45FA-B015-5AD970328A35}" name="Column2701"/>
    <tableColumn id="2728" xr3:uid="{3F14BFDA-6F44-4E6F-AF73-50538E78A3BB}" name="Column2702"/>
    <tableColumn id="2729" xr3:uid="{BA9249DE-E15A-4266-8296-E12453EDD2B9}" name="Column2703"/>
    <tableColumn id="2730" xr3:uid="{F3FF0696-9CC5-46C2-BFAE-5820B4D3D79B}" name="Column2704"/>
    <tableColumn id="2731" xr3:uid="{89B1B26D-B517-42B1-9335-663C46AE011D}" name="Column2705"/>
    <tableColumn id="2732" xr3:uid="{92B54914-7558-41AB-B4DC-D929F6F6870B}" name="Column2706"/>
    <tableColumn id="2733" xr3:uid="{BDA4C763-D79C-45BA-9779-F16F2D08F4CA}" name="Column2707"/>
    <tableColumn id="2734" xr3:uid="{34580133-F92A-400D-B721-8A1A0BAEF4C3}" name="Column2708"/>
    <tableColumn id="2735" xr3:uid="{1A178167-364E-4516-9ABA-B1F3CC3F052B}" name="Column2709"/>
    <tableColumn id="2736" xr3:uid="{7AF317F1-BCF8-4BED-B068-65F6935B9A14}" name="Column2710"/>
    <tableColumn id="2737" xr3:uid="{669DAE46-F083-40F4-B2B0-ED791C1FDBF1}" name="Column2711"/>
    <tableColumn id="2738" xr3:uid="{20B0D6BE-702D-4FF0-9189-AD48EA4864BC}" name="Column2712"/>
    <tableColumn id="2739" xr3:uid="{1D17A5AB-68D4-4384-B3D8-218F751028FB}" name="Column2713"/>
    <tableColumn id="2740" xr3:uid="{7EDC0611-CAA5-46F3-AA0A-08BFAD3649FE}" name="Column2714"/>
    <tableColumn id="2741" xr3:uid="{0B9FF097-1B37-435F-98BB-38AFEE06F510}" name="Column2715"/>
    <tableColumn id="2742" xr3:uid="{5247444A-0B9B-47F9-8193-310822E26570}" name="Column2716"/>
    <tableColumn id="2743" xr3:uid="{E74C4BB5-0997-4636-8CB1-BB5A45570261}" name="Column2717"/>
    <tableColumn id="2744" xr3:uid="{CEDDDACD-4F86-4D2D-8E66-5CCE212585EA}" name="Column2718"/>
    <tableColumn id="2745" xr3:uid="{254CBD55-C4B7-4634-96D8-44B953CAC33A}" name="Column2719"/>
    <tableColumn id="2746" xr3:uid="{DA9E91E1-1DD5-49C3-864C-039695EE7C35}" name="Column2720"/>
    <tableColumn id="2747" xr3:uid="{122FF1C2-CCF2-4C85-AAD7-268DD2CC3B31}" name="Column2721"/>
    <tableColumn id="2748" xr3:uid="{F9F76E2A-4E0B-41B3-86D3-BCED4E6B4F30}" name="Column2722"/>
    <tableColumn id="2749" xr3:uid="{39ED7168-F67D-4A06-B005-85C6658F3675}" name="Column2723"/>
    <tableColumn id="2750" xr3:uid="{D44F6B32-DE7A-43E9-A1E1-9409AA071D41}" name="Column2724"/>
    <tableColumn id="2751" xr3:uid="{73250F74-2754-43BC-9804-28F2A7003A3C}" name="Column2725"/>
    <tableColumn id="2752" xr3:uid="{20BB1C7C-99D8-4EAD-AB9E-BA480B069637}" name="Column2726"/>
    <tableColumn id="2753" xr3:uid="{383B328A-FCFB-429B-ACBA-70DA0E595257}" name="Column2727"/>
    <tableColumn id="2754" xr3:uid="{C98DB85E-8776-49CF-B8AC-81AA8463F1A2}" name="Column2728"/>
    <tableColumn id="2755" xr3:uid="{2D89001B-2F5C-41C0-8B3B-30524B5BB2EC}" name="Column2729"/>
    <tableColumn id="2756" xr3:uid="{D78B6CCA-6620-4C27-87EE-A291089C8915}" name="Column2730"/>
    <tableColumn id="2757" xr3:uid="{131E649C-9A94-47B3-95D8-BB9E82637FDE}" name="Column2731"/>
    <tableColumn id="2758" xr3:uid="{3053D877-2FDD-4D33-9C97-98C3775C2158}" name="Column2732"/>
    <tableColumn id="2759" xr3:uid="{51B6B9A8-35F3-41B8-B55C-82B8532A9D9A}" name="Column2733"/>
    <tableColumn id="2760" xr3:uid="{BDA7CA7F-05D8-45D1-859D-D8EE40F80BCF}" name="Column2734"/>
    <tableColumn id="2761" xr3:uid="{00A104BE-D4C1-4B38-85FE-699922AAC4A0}" name="Column2735"/>
    <tableColumn id="2762" xr3:uid="{00D8D991-644B-48DD-888D-1494E07282FC}" name="Column2736"/>
    <tableColumn id="2763" xr3:uid="{E96D70DA-60C0-4C57-879A-40D8C6C9F517}" name="Column2737"/>
    <tableColumn id="2764" xr3:uid="{91203FFD-255C-45B5-B315-D6D0C5C3E41D}" name="Column2738"/>
    <tableColumn id="2765" xr3:uid="{CFA59505-4A27-49EB-B4DC-9F454DBF3E03}" name="Column2739"/>
    <tableColumn id="2766" xr3:uid="{AA2113C2-2355-4E41-ACDA-1F4E731BE3AF}" name="Column2740"/>
    <tableColumn id="2767" xr3:uid="{D72AC521-916A-4924-91F8-C65F3CB64F56}" name="Column2741"/>
    <tableColumn id="2768" xr3:uid="{F8FC43C4-CC6D-4941-AC1D-605E4A44F4EA}" name="Column2742"/>
    <tableColumn id="2769" xr3:uid="{F438397F-30D8-4C8E-9D69-855FFD492011}" name="Column2743"/>
    <tableColumn id="2770" xr3:uid="{14589137-A4B1-40C7-B828-C6FA3A5CF803}" name="Column2744"/>
    <tableColumn id="2771" xr3:uid="{16D7A2A3-BC76-4EAB-B902-EC80AC2A2C0E}" name="Column2745"/>
    <tableColumn id="2772" xr3:uid="{E650640B-AD87-41F3-87E1-43F9035B28FD}" name="Column2746"/>
    <tableColumn id="2773" xr3:uid="{3775C118-7664-47DA-83EB-CED69276CE09}" name="Column2747"/>
    <tableColumn id="2774" xr3:uid="{D318B9D2-44E4-4D9E-8F11-B64EE7D39ABA}" name="Column2748"/>
    <tableColumn id="2775" xr3:uid="{472DE1E6-45D2-4D3F-B19F-8BB136172200}" name="Column2749"/>
    <tableColumn id="2776" xr3:uid="{2EC2840F-3809-42A4-9DB4-0C4534BCDDEC}" name="Column2750"/>
    <tableColumn id="2777" xr3:uid="{B551FA90-AE1C-4509-929A-FC06B66BDD5D}" name="Column2751"/>
    <tableColumn id="2778" xr3:uid="{B76FD86B-152E-4B25-A9E8-38855E022DEE}" name="Column2752"/>
    <tableColumn id="2779" xr3:uid="{6A29AFFA-3BA0-4A8F-A0DF-DBB28D8AF1DD}" name="Column2753"/>
    <tableColumn id="2780" xr3:uid="{553BF15D-3FC2-4CB5-95F1-FE939D0C615C}" name="Column2754"/>
    <tableColumn id="2781" xr3:uid="{A2FC4190-1976-4DCB-A9D4-A00D8AFCBB8D}" name="Column2755"/>
    <tableColumn id="2782" xr3:uid="{62C43FEB-8C78-4D47-8648-C4FF1C17BEE0}" name="Column2756"/>
    <tableColumn id="2783" xr3:uid="{640D082B-2B8C-4850-A8C1-1CA4CF1BC151}" name="Column2757"/>
    <tableColumn id="2784" xr3:uid="{165673B4-6185-412B-BA80-DAAAFAC5F43F}" name="Column2758"/>
    <tableColumn id="2785" xr3:uid="{E1DB2775-3B34-4056-8C51-7FBC76085A43}" name="Column2759"/>
    <tableColumn id="2786" xr3:uid="{E8380000-81B5-472E-ADF4-DA471D5228A4}" name="Column2760"/>
    <tableColumn id="2787" xr3:uid="{57D0E1A0-D830-4A2A-8736-522EF01E1C84}" name="Column2761"/>
    <tableColumn id="2788" xr3:uid="{7C97A3C4-78B7-4FE7-8B37-3A6835F05D16}" name="Column2762"/>
    <tableColumn id="2789" xr3:uid="{6664BB0C-BDDA-43DC-AB5C-64DC0F119EFC}" name="Column2763"/>
    <tableColumn id="2790" xr3:uid="{EE43C189-608D-4695-AB87-D89BAA6681E3}" name="Column2764"/>
    <tableColumn id="2791" xr3:uid="{9E5576D6-BE97-4A69-8107-6C86D30B0722}" name="Column2765"/>
    <tableColumn id="2792" xr3:uid="{F3C8A9E1-5595-41CE-9E38-EEFCC7010419}" name="Column2766"/>
    <tableColumn id="2793" xr3:uid="{CF0AB4A9-759A-4CFB-AC79-E2AF8926B668}" name="Column2767"/>
    <tableColumn id="2794" xr3:uid="{62D51C8D-C266-43BC-8187-C0888614C1B4}" name="Column2768"/>
    <tableColumn id="2795" xr3:uid="{D6B56011-3FC8-4C72-81A6-42BA8FB6BF25}" name="Column2769"/>
    <tableColumn id="2796" xr3:uid="{26626223-A427-45E4-819E-0DB39667818E}" name="Column2770"/>
    <tableColumn id="2797" xr3:uid="{9A4DF80F-BCC4-4F4E-B814-937FD3F507B5}" name="Column2771"/>
    <tableColumn id="2798" xr3:uid="{C166707F-2A5A-40A7-A140-7D659A0F0D88}" name="Column2772"/>
    <tableColumn id="2799" xr3:uid="{E0FFE556-E066-43F0-A947-548CB328BA30}" name="Column2773"/>
    <tableColumn id="2800" xr3:uid="{10853ECE-1140-4D7E-B01D-F5417C50D2D3}" name="Column2774"/>
    <tableColumn id="2801" xr3:uid="{4AB2A10F-79F4-4A76-AD1E-93B05986B0FC}" name="Column2775"/>
    <tableColumn id="2802" xr3:uid="{728F9BE0-5FF2-4502-9F46-964CCC314FA9}" name="Column2776"/>
    <tableColumn id="2803" xr3:uid="{9D3E3B0B-D8E4-4A3B-8DFC-CDCA3902E259}" name="Column2777"/>
    <tableColumn id="2804" xr3:uid="{5A62B503-47EA-4B6B-92AE-24087AC7B75A}" name="Column2778"/>
    <tableColumn id="2805" xr3:uid="{B4AF8692-FC62-42CE-877C-6B64D3C8E542}" name="Column2779"/>
    <tableColumn id="2806" xr3:uid="{2393FE6D-4EA8-4C32-AB75-A32D09E758BC}" name="Column2780"/>
    <tableColumn id="2807" xr3:uid="{CA62E212-0904-402F-B0C1-A89F16A3520D}" name="Column2781"/>
    <tableColumn id="2808" xr3:uid="{33B59AA0-05F7-42C4-AA29-1A54AEAA0937}" name="Column2782"/>
    <tableColumn id="2809" xr3:uid="{3B7A77F3-93C7-48A9-B4D8-6EABEAA93113}" name="Column2783"/>
    <tableColumn id="2810" xr3:uid="{5EC667E7-A6B4-4275-9E6D-712AD9A678CE}" name="Column2784"/>
    <tableColumn id="2811" xr3:uid="{D69567F1-5999-4022-9CCC-71D68D61D9F1}" name="Column2785"/>
    <tableColumn id="2812" xr3:uid="{9685E7FB-C75D-40AF-AD31-42E166BAF5D4}" name="Column2786"/>
    <tableColumn id="2813" xr3:uid="{85725688-448A-4135-ACCC-6CA6DF0E5027}" name="Column2787"/>
    <tableColumn id="2814" xr3:uid="{CFF0ED4A-200D-4018-A4D5-374B5A48454F}" name="Column2788"/>
    <tableColumn id="2815" xr3:uid="{580240DF-5E7D-4E31-A17B-05F8E4B05BEA}" name="Column2789"/>
    <tableColumn id="2816" xr3:uid="{5F5A0281-F20E-41A9-B1A8-572064F968C2}" name="Column2790"/>
    <tableColumn id="2817" xr3:uid="{F692635D-D0CA-4DF4-9FE7-3FF7669B69D1}" name="Column2791"/>
    <tableColumn id="2818" xr3:uid="{5575D6DA-C28A-489A-A954-759ACA96B7FE}" name="Column2792"/>
    <tableColumn id="2819" xr3:uid="{5E0ED93A-C8E9-432C-AC8D-EBF7F6B7B52F}" name="Column2793"/>
    <tableColumn id="2820" xr3:uid="{01DE73D1-8274-4816-992C-5B8DCDFA391C}" name="Column2794"/>
    <tableColumn id="2821" xr3:uid="{1F643123-4B50-4E33-B1C1-4FA54DE6ADB5}" name="Column2795"/>
    <tableColumn id="2822" xr3:uid="{54306E0B-A456-4823-98C2-ADA2C36FB6B6}" name="Column2796"/>
    <tableColumn id="2823" xr3:uid="{0B54CFB3-363B-4682-96A0-585FBC03DC1B}" name="Column2797"/>
    <tableColumn id="2824" xr3:uid="{303CC0B1-F672-422B-A7EF-F218EA137E11}" name="Column2798"/>
    <tableColumn id="2825" xr3:uid="{AF5A56EB-5B6B-424A-A4DA-106472FEDDBC}" name="Column2799"/>
    <tableColumn id="2826" xr3:uid="{727233C0-0A37-4BFB-AA55-0CF0532248EE}" name="Column2800"/>
    <tableColumn id="2827" xr3:uid="{5196BD2E-F322-4FEB-9C1F-EB7070E884B9}" name="Column2801"/>
    <tableColumn id="2828" xr3:uid="{E3E31A17-C387-4D0D-A8BC-FFC8F5337E98}" name="Column2802"/>
    <tableColumn id="2829" xr3:uid="{7FC7098A-1691-4867-9CBA-3B6BF9E0DFC4}" name="Column2803"/>
    <tableColumn id="2830" xr3:uid="{9123DD68-C3DC-4373-9FA6-B3F88ADE9682}" name="Column2804"/>
    <tableColumn id="2831" xr3:uid="{2AE6C139-5279-4959-90F3-A6E8426C6D77}" name="Column2805"/>
    <tableColumn id="2832" xr3:uid="{C6D00087-B875-4AF4-8685-E73172677E9E}" name="Column2806"/>
    <tableColumn id="2833" xr3:uid="{3DFBB25E-51D8-4DF1-AA76-011A631F1D6D}" name="Column2807"/>
    <tableColumn id="2834" xr3:uid="{81E47901-9051-4300-B89F-403A9038F532}" name="Column2808"/>
    <tableColumn id="2835" xr3:uid="{79D89820-731D-4854-8D81-0AFE9D79CCBC}" name="Column2809"/>
    <tableColumn id="2836" xr3:uid="{D1D01823-9081-4321-B376-3686C8B79A58}" name="Column2810"/>
    <tableColumn id="2837" xr3:uid="{EF8526A5-4FB7-4911-8043-BC18C5E7387A}" name="Column2811"/>
    <tableColumn id="2838" xr3:uid="{183B4F6E-8D15-46FC-BC99-9986D89FB193}" name="Column2812"/>
    <tableColumn id="2839" xr3:uid="{B6DBF515-76D9-486E-B15C-E8060C777872}" name="Column2813"/>
    <tableColumn id="2840" xr3:uid="{EBC46779-582E-4FB8-B5B0-0B6B6F0DCF45}" name="Column2814"/>
    <tableColumn id="2841" xr3:uid="{25E4F2F5-73CD-44F1-B857-1F60526D6DAB}" name="Column2815"/>
    <tableColumn id="2842" xr3:uid="{EF4E7761-84EF-4476-A4DB-C373CF909BAC}" name="Column2816"/>
    <tableColumn id="2843" xr3:uid="{42D696EC-EE23-40D4-88FC-144024BF1F87}" name="Column2817"/>
    <tableColumn id="2844" xr3:uid="{6056B694-5678-4E24-A995-CC73ADF423C4}" name="Column2818"/>
    <tableColumn id="2845" xr3:uid="{924BA979-674A-4317-A1D8-76463BFEAE1D}" name="Column2819"/>
    <tableColumn id="2846" xr3:uid="{244894D2-2652-43C1-8E75-6C90EB61C535}" name="Column2820"/>
    <tableColumn id="2847" xr3:uid="{E4559406-934E-4A66-A58D-1A0813EC859B}" name="Column2821"/>
    <tableColumn id="2848" xr3:uid="{919DFD0C-4AC2-41F7-801F-B6ACD2A31878}" name="Column2822"/>
    <tableColumn id="2849" xr3:uid="{24C2E596-CFE5-4E44-A5C9-21EB8F990C67}" name="Column2823"/>
    <tableColumn id="2850" xr3:uid="{DD89E490-A5A5-4D30-A8BB-7F981155DF10}" name="Column2824"/>
    <tableColumn id="2851" xr3:uid="{2F0EA2D3-7DFD-4452-85D6-39B473572C27}" name="Column2825"/>
    <tableColumn id="2852" xr3:uid="{A1F32DB4-E2E6-45E9-9E64-7C9BDFBBDF13}" name="Column2826"/>
    <tableColumn id="2853" xr3:uid="{010B12CD-0C66-4B8F-A27E-314016F75CC9}" name="Column2827"/>
    <tableColumn id="2854" xr3:uid="{7171482D-37D9-40F2-8D70-F46ECA385597}" name="Column2828"/>
    <tableColumn id="2855" xr3:uid="{CD8373EF-BFD9-49EF-9617-5613D6513357}" name="Column2829"/>
    <tableColumn id="2856" xr3:uid="{FE2CD241-0402-43C0-A055-ED254B6CF9CA}" name="Column2830"/>
    <tableColumn id="2857" xr3:uid="{7A38AB0D-FD51-436F-A79F-F70B06C598ED}" name="Column2831"/>
    <tableColumn id="2858" xr3:uid="{4E6E82AA-D81A-4D94-9794-98D4394DC305}" name="Column2832"/>
    <tableColumn id="2859" xr3:uid="{33448753-096B-4678-B97F-8B497463C1E6}" name="Column2833"/>
    <tableColumn id="2860" xr3:uid="{48183A87-62F5-4BFE-97D3-DD61E57EB1C5}" name="Column2834"/>
    <tableColumn id="2861" xr3:uid="{0FDB4C23-15DF-4D25-8345-D45AC25A85C7}" name="Column2835"/>
    <tableColumn id="2862" xr3:uid="{5A6B66D2-D01C-48BC-9679-99B3A115995E}" name="Column2836"/>
    <tableColumn id="2863" xr3:uid="{6040F3F0-7F56-4796-BFE8-CE8180F093DB}" name="Column2837"/>
    <tableColumn id="2864" xr3:uid="{2F4A7707-5F64-4200-83B2-1DBF0223A20F}" name="Column2838"/>
    <tableColumn id="2865" xr3:uid="{DCB6EF28-FE86-49AA-A207-8F56FCCC4BB2}" name="Column2839"/>
    <tableColumn id="2866" xr3:uid="{1F76A417-C7CA-4965-9274-F6CE70C07BA6}" name="Column2840"/>
    <tableColumn id="2867" xr3:uid="{387F229F-975A-4FE1-90A4-DFDAC87FCB4F}" name="Column2841"/>
    <tableColumn id="2868" xr3:uid="{B8727BA4-F09D-46FE-B217-32D1F9E0C8B7}" name="Column2842"/>
    <tableColumn id="2869" xr3:uid="{6354FFB2-577F-421C-908E-0375B9C6E003}" name="Column2843"/>
    <tableColumn id="2870" xr3:uid="{5E824497-BB63-45F6-A19F-F93F33117226}" name="Column2844"/>
    <tableColumn id="2871" xr3:uid="{D5C8B5FC-8BB8-4EDD-BF76-558DE91A6831}" name="Column2845"/>
    <tableColumn id="2872" xr3:uid="{A5EA92F3-B785-4DBC-B0DC-356182C33082}" name="Column2846"/>
    <tableColumn id="2873" xr3:uid="{6458294A-3D13-4396-9929-3E8B0E44D60C}" name="Column2847"/>
    <tableColumn id="2874" xr3:uid="{16CD1CC9-8EB4-45CD-B72C-FBE5BA35D273}" name="Column2848"/>
    <tableColumn id="2875" xr3:uid="{49617D34-562C-43D3-A462-170CD44F1239}" name="Column2849"/>
    <tableColumn id="2876" xr3:uid="{E1FEE463-6AF9-461B-A75A-351C45F3497B}" name="Column2850"/>
    <tableColumn id="2877" xr3:uid="{D32692D7-09BC-4F21-9E0F-BCDCC4B53DE7}" name="Column2851"/>
    <tableColumn id="2878" xr3:uid="{8915707E-CAD9-46E0-9597-747C884DFE4B}" name="Column2852"/>
    <tableColumn id="2879" xr3:uid="{BB74366F-AF0A-4A80-A587-27D63991C910}" name="Column2853"/>
    <tableColumn id="2880" xr3:uid="{87CCB8DE-A527-4653-8504-32CCB72CBB3E}" name="Column2854"/>
    <tableColumn id="2881" xr3:uid="{0A56EF00-C8C6-4A40-8F0F-1E0F31C4FDF7}" name="Column2855"/>
    <tableColumn id="2882" xr3:uid="{EFE1B708-27C4-41D7-A1FD-B88CAF83049E}" name="Column2856"/>
    <tableColumn id="2883" xr3:uid="{CFF2E1A2-DCC3-48FF-BF50-9B6ADDF46FCC}" name="Column2857"/>
    <tableColumn id="2884" xr3:uid="{FB9E0076-C0B0-4847-8709-375D16C455D2}" name="Column2858"/>
    <tableColumn id="2885" xr3:uid="{4568254C-40E7-441B-BA15-38DD5DFD7998}" name="Column2859"/>
    <tableColumn id="2886" xr3:uid="{413C28DB-DFBE-4084-AB7E-1E28B2B592EE}" name="Column2860"/>
    <tableColumn id="2887" xr3:uid="{EB8D6403-0F9C-4E77-A9AE-B8271C4E2243}" name="Column2861"/>
    <tableColumn id="2888" xr3:uid="{94057685-1B2C-4768-857E-BBD0B01BB283}" name="Column2862"/>
    <tableColumn id="2889" xr3:uid="{12E96930-1E6B-4016-98FB-5BD7A0848A68}" name="Column2863"/>
    <tableColumn id="2890" xr3:uid="{36E2632D-C103-49A9-ABCF-842F3F580C79}" name="Column2864"/>
    <tableColumn id="2891" xr3:uid="{3020C390-EDEE-4434-BAB5-B09AB52F0AAC}" name="Column2865"/>
    <tableColumn id="2892" xr3:uid="{F85738DB-3697-4685-9AF2-857502D85BFE}" name="Column2866"/>
    <tableColumn id="2893" xr3:uid="{451204DB-D793-4F8E-8D70-C0E7CA9EE057}" name="Column2867"/>
    <tableColumn id="2894" xr3:uid="{77DB4C25-62FA-4A17-A594-BCF9460C28F1}" name="Column2868"/>
    <tableColumn id="2895" xr3:uid="{C828C89B-48A5-4750-BE44-4CF45A60862D}" name="Column2869"/>
    <tableColumn id="2896" xr3:uid="{0622D614-A728-4F87-8A6C-6C0A948E104F}" name="Column2870"/>
    <tableColumn id="2897" xr3:uid="{EAFFB0C3-A4FC-46E5-B18D-07B546BDFC1E}" name="Column2871"/>
    <tableColumn id="2898" xr3:uid="{22E04E80-99C0-4AAA-A39A-687A28FA6BA7}" name="Column2872"/>
    <tableColumn id="2899" xr3:uid="{179683A2-048C-4670-A6BA-BE26716CB296}" name="Column2873"/>
    <tableColumn id="2900" xr3:uid="{7ECAAA74-B7E1-4E3D-A937-7D426C2149BA}" name="Column2874"/>
    <tableColumn id="2901" xr3:uid="{7533887C-2AFF-4E38-B19F-09A51537B27A}" name="Column2875"/>
    <tableColumn id="2902" xr3:uid="{67857799-BD2E-442A-95AF-DEB47859B999}" name="Column2876"/>
    <tableColumn id="2903" xr3:uid="{8333C702-B570-472C-A598-CFAE39A5CD3A}" name="Column2877"/>
    <tableColumn id="2904" xr3:uid="{18FC9DFD-2843-4ED8-BA75-EF3035378088}" name="Column2878"/>
    <tableColumn id="2905" xr3:uid="{64083EDB-B397-4335-BF31-46350980B2D9}" name="Column2879"/>
    <tableColumn id="2906" xr3:uid="{BB692403-7FBE-4321-BDB7-A5277CDB0278}" name="Column2880"/>
    <tableColumn id="2907" xr3:uid="{D1162F7F-C057-44C7-9FB7-75725B09BF7A}" name="Column2881"/>
    <tableColumn id="2908" xr3:uid="{CB885DC1-8245-47C3-B655-D4A2DF2B694B}" name="Column2882"/>
    <tableColumn id="2909" xr3:uid="{0C9F3E1B-8990-4716-987A-5D19FD3D9937}" name="Column2883"/>
    <tableColumn id="2910" xr3:uid="{D8216FCA-22A8-4187-A56D-AF57043FF71B}" name="Column2884"/>
    <tableColumn id="2911" xr3:uid="{E464C94B-B9C7-49B2-98FD-B98871B720E7}" name="Column2885"/>
    <tableColumn id="2912" xr3:uid="{7A2FC4DA-BD79-4153-92DF-57BE48B37110}" name="Column2886"/>
    <tableColumn id="2913" xr3:uid="{F6B32CBD-8F65-44FA-8561-FD1918C2E32D}" name="Column2887"/>
    <tableColumn id="2914" xr3:uid="{4AF2FBED-A8AD-478E-A1D9-BAE08C7CA7D9}" name="Column2888"/>
    <tableColumn id="2915" xr3:uid="{50C18AFD-5E27-41A3-93F2-5A7C56C6CC99}" name="Column2889"/>
    <tableColumn id="2916" xr3:uid="{5E9B574D-75E8-4DA0-B51E-5003E2FFFC39}" name="Column2890"/>
    <tableColumn id="2917" xr3:uid="{B6EE91E2-28B8-4722-9AC4-81C08E5C8183}" name="Column2891"/>
    <tableColumn id="2918" xr3:uid="{3E61FDDD-8B5B-47DB-A7B6-26075D386F3C}" name="Column2892"/>
    <tableColumn id="2919" xr3:uid="{18B71625-344C-4644-94DB-74CD6F3A4CAB}" name="Column2893"/>
    <tableColumn id="2920" xr3:uid="{1654B2B2-C321-4C4C-B6F1-0CD8DCCE7324}" name="Column2894"/>
    <tableColumn id="2921" xr3:uid="{FBCBD95D-2BD6-4D94-8B33-75DB67F2F82C}" name="Column2895"/>
    <tableColumn id="2922" xr3:uid="{02FD527F-C9C7-417C-AE24-581A84C2B85D}" name="Column2896"/>
    <tableColumn id="2923" xr3:uid="{6A44CCA7-94C9-4928-BD95-771D74A7FDB9}" name="Column2897"/>
    <tableColumn id="2924" xr3:uid="{BA2761C7-0D17-42F8-8A70-51C8B95DEA12}" name="Column2898"/>
    <tableColumn id="2925" xr3:uid="{05EA08E4-71CE-43C1-8445-6A8B34206FDB}" name="Column2899"/>
    <tableColumn id="2926" xr3:uid="{CE612342-4AF0-4E46-BEBF-8762437D30B6}" name="Column2900"/>
    <tableColumn id="2927" xr3:uid="{6A6802F9-A324-481E-A085-96EEB30DBD69}" name="Column2901"/>
    <tableColumn id="2928" xr3:uid="{73BA745E-95C2-4E37-B342-68908FA44237}" name="Column2902"/>
    <tableColumn id="2929" xr3:uid="{5BEC5C7E-C2B3-4C06-966B-7D40021F0CF6}" name="Column2903"/>
    <tableColumn id="2930" xr3:uid="{DEC7A7EC-E09A-47F5-A69F-4C9090C18236}" name="Column2904"/>
    <tableColumn id="2931" xr3:uid="{FD7424A2-DEBB-4737-9BF4-816AC8E5DB6C}" name="Column2905"/>
    <tableColumn id="2932" xr3:uid="{4516CDA9-92ED-4122-A3A9-3ABE6216D993}" name="Column2906"/>
    <tableColumn id="2933" xr3:uid="{1AD46407-AF59-4234-9E22-47F532176959}" name="Column2907"/>
    <tableColumn id="2934" xr3:uid="{0F4BB60C-3923-475F-BF89-E1BD52CF6D2C}" name="Column2908"/>
    <tableColumn id="2935" xr3:uid="{7DD38EA0-B271-4A83-AC17-34605B18BC33}" name="Column2909"/>
    <tableColumn id="2936" xr3:uid="{34098669-19A9-4C72-9E58-B6567E3EC34C}" name="Column2910"/>
    <tableColumn id="2937" xr3:uid="{D8715FE0-31CF-4C74-A4A5-DB34A9FDC978}" name="Column2911"/>
    <tableColumn id="2938" xr3:uid="{2E84304F-A85C-42CD-8E11-B96BB489052D}" name="Column2912"/>
    <tableColumn id="2939" xr3:uid="{2A1A0FC8-589E-4E4A-8BBA-4AEF8B2DBB18}" name="Column2913"/>
    <tableColumn id="2940" xr3:uid="{CF0BA424-C072-425C-8534-446DA3325B5B}" name="Column2914"/>
    <tableColumn id="2941" xr3:uid="{26C20F92-3B35-49C2-879A-200AAEEE312C}" name="Column2915"/>
    <tableColumn id="2942" xr3:uid="{C91FB276-6773-4996-8732-2BEB0FDA204F}" name="Column2916"/>
    <tableColumn id="2943" xr3:uid="{62222EAA-96B7-46EA-B244-DE8877555DCB}" name="Column2917"/>
    <tableColumn id="2944" xr3:uid="{56711DBA-26C8-4F19-B127-CA49B813ABC5}" name="Column2918"/>
    <tableColumn id="2945" xr3:uid="{58F61F4B-43F5-42C3-A1E2-DBA5D7F955F0}" name="Column2919"/>
    <tableColumn id="2946" xr3:uid="{B2F664E8-7968-4B4E-8A7B-1C899759D1EF}" name="Column2920"/>
    <tableColumn id="2947" xr3:uid="{88B05F83-7835-4EB9-A714-43A765A5688A}" name="Column2921"/>
    <tableColumn id="2948" xr3:uid="{7F836A68-A25A-4A43-9011-1120A435B12E}" name="Column2922"/>
    <tableColumn id="2949" xr3:uid="{4FC7CBF7-C7EF-4C50-AD02-BEA827884F11}" name="Column2923"/>
    <tableColumn id="2950" xr3:uid="{9E79FC1C-290F-4224-81C8-42BE8EAEC9E3}" name="Column2924"/>
    <tableColumn id="2951" xr3:uid="{C5F05DE7-D8F6-499C-ADFF-4FC41FBDCAFD}" name="Column2925"/>
    <tableColumn id="2952" xr3:uid="{50D1F93D-6D32-4081-A95F-647935D91D25}" name="Column2926"/>
    <tableColumn id="2953" xr3:uid="{6ACE7A03-8C6A-4BA0-8113-158A061E656A}" name="Column2927"/>
    <tableColumn id="2954" xr3:uid="{15BC2D00-44EA-4CEC-94C7-D07BCFC55F32}" name="Column2928"/>
    <tableColumn id="2955" xr3:uid="{64B2C8EF-AF34-4A90-922D-A8C6B5227343}" name="Column2929"/>
    <tableColumn id="2956" xr3:uid="{962A870B-2B80-47C9-BC8E-BC4774E78AA9}" name="Column2930"/>
    <tableColumn id="2957" xr3:uid="{C768D974-40E1-45A4-932E-544DFA3E695B}" name="Column2931"/>
    <tableColumn id="2958" xr3:uid="{283AB22E-0FBE-4248-81FE-BD265703FBDB}" name="Column2932"/>
    <tableColumn id="2959" xr3:uid="{6306C851-97B6-49C3-9C6B-9981D44EF4AE}" name="Column2933"/>
    <tableColumn id="2960" xr3:uid="{F1104ADD-B6A1-4719-8722-DB7E948DD70B}" name="Column2934"/>
    <tableColumn id="2961" xr3:uid="{B9CA0ED6-21AB-4903-9A04-A52D9D067F99}" name="Column2935"/>
    <tableColumn id="2962" xr3:uid="{92AA2A5B-02EC-4432-8542-B0792ACE9949}" name="Column2936"/>
    <tableColumn id="2963" xr3:uid="{8691EF60-7331-43CB-A61E-CE019B3CE285}" name="Column2937"/>
    <tableColumn id="2964" xr3:uid="{4E7779C1-5BE4-460A-A81A-11B5EAD56463}" name="Column2938"/>
    <tableColumn id="2965" xr3:uid="{1553EDBA-CA65-42B3-8AE7-A897B2C315C4}" name="Column2939"/>
    <tableColumn id="2966" xr3:uid="{C5179741-C4AA-4402-8903-B578664D2D9A}" name="Column2940"/>
    <tableColumn id="2967" xr3:uid="{4A3EA63D-CDB4-4A94-B8D9-CA31EDEF2496}" name="Column2941"/>
    <tableColumn id="2968" xr3:uid="{3E0A597E-3582-4C5D-A061-00B7A0DA1105}" name="Column2942"/>
    <tableColumn id="2969" xr3:uid="{40C72AEE-AA72-4DBB-B7C8-EB52DDCE3FFB}" name="Column2943"/>
    <tableColumn id="2970" xr3:uid="{1960AB5B-FF45-429C-BA0A-0931AA0646F8}" name="Column2944"/>
    <tableColumn id="2971" xr3:uid="{369F89A4-C666-4A76-A880-7D98E9F60AB3}" name="Column2945"/>
    <tableColumn id="2972" xr3:uid="{8E698549-DA56-4040-BD66-C7E71E5A9F6D}" name="Column2946"/>
    <tableColumn id="2973" xr3:uid="{57EAB5FF-4B04-4C36-A4BC-CA5A92937825}" name="Column2947"/>
    <tableColumn id="2974" xr3:uid="{734C1BF5-D983-42CD-86FA-325BD5FAE478}" name="Column2948"/>
    <tableColumn id="2975" xr3:uid="{2EBA45A4-E871-4CAA-A9AB-17535F9F0B74}" name="Column2949"/>
    <tableColumn id="2976" xr3:uid="{24A909F1-C55F-4C29-A6B3-404DBFFEE034}" name="Column2950"/>
    <tableColumn id="2977" xr3:uid="{2C851DDD-6D8E-4222-9A34-4E049221C7B9}" name="Column2951"/>
    <tableColumn id="2978" xr3:uid="{7B61BCB0-8327-428D-800B-CD349875F49E}" name="Column2952"/>
    <tableColumn id="2979" xr3:uid="{DC0A2718-30B5-4308-8613-24FC34EBE9C5}" name="Column2953"/>
    <tableColumn id="2980" xr3:uid="{09B76320-FB8F-4518-A16F-F882F8776507}" name="Column2954"/>
    <tableColumn id="2981" xr3:uid="{DB125CEB-599D-4B90-8C34-98A405B50212}" name="Column2955"/>
    <tableColumn id="2982" xr3:uid="{BD2882E1-7484-4093-BA10-3515C61F892B}" name="Column2956"/>
    <tableColumn id="2983" xr3:uid="{905E5A7C-2A11-4F36-87FD-F9C7C81206DD}" name="Column2957"/>
    <tableColumn id="2984" xr3:uid="{30193E3E-E5B1-4517-9D0A-E1A404E2CA9E}" name="Column2958"/>
    <tableColumn id="2985" xr3:uid="{A1BD6F6E-9D68-40AD-8FED-4CF367CFA8FB}" name="Column2959"/>
    <tableColumn id="2986" xr3:uid="{3890464D-7E2C-45CD-8461-4D62E8F40FDB}" name="Column2960"/>
    <tableColumn id="2987" xr3:uid="{8AABEB7E-E09E-49E0-8C7C-6DB1E6C69EAD}" name="Column2961"/>
    <tableColumn id="2988" xr3:uid="{BC6A25AC-2B90-424B-9D30-D7D7DE2DDAA5}" name="Column2962"/>
    <tableColumn id="2989" xr3:uid="{C4E9E805-0066-4355-8327-EFAB749480B5}" name="Column2963"/>
    <tableColumn id="2990" xr3:uid="{A26D7989-2C93-4953-B46E-9D53B19BE759}" name="Column2964"/>
    <tableColumn id="2991" xr3:uid="{CD9472A4-457B-459C-A17B-B3EE672C3E97}" name="Column2965"/>
    <tableColumn id="2992" xr3:uid="{634951D2-1EFA-4198-8843-7A4CE39AE562}" name="Column2966"/>
    <tableColumn id="2993" xr3:uid="{610281F0-5396-4922-B524-F6BBEC940975}" name="Column2967"/>
    <tableColumn id="2994" xr3:uid="{DD704A9F-595C-4087-8CC5-380C1C299DCE}" name="Column2968"/>
    <tableColumn id="2995" xr3:uid="{AAFF46D7-0688-4531-9289-87CEDAFB7B25}" name="Column2969"/>
    <tableColumn id="2996" xr3:uid="{FFF554A1-3416-44FC-A6BC-FB69CA6BF55E}" name="Column2970"/>
    <tableColumn id="2997" xr3:uid="{680B9D64-247B-43EF-9441-A3A55F3ADE2E}" name="Column2971"/>
    <tableColumn id="2998" xr3:uid="{8171FFF2-E0A1-4544-9E20-C0E69FF4971D}" name="Column2972"/>
    <tableColumn id="2999" xr3:uid="{CC54BF49-5179-4282-ABED-138B10DE5C8E}" name="Column2973"/>
    <tableColumn id="3000" xr3:uid="{134279BA-B787-4220-BFCC-9B4FA427EB90}" name="Column2974"/>
    <tableColumn id="3001" xr3:uid="{679E6F68-1CEE-4E43-A10A-A3DF2CB32A7C}" name="Column2975"/>
    <tableColumn id="3002" xr3:uid="{DE2AF570-DCCC-4028-B706-DD23DBE4D0FB}" name="Column2976"/>
    <tableColumn id="3003" xr3:uid="{3C509985-159A-4573-A1FF-D4A49BBF87AA}" name="Column2977"/>
    <tableColumn id="3004" xr3:uid="{97BB1265-4C6D-4D85-9984-C685DF183D71}" name="Column2978"/>
    <tableColumn id="3005" xr3:uid="{C23CE9C7-DF2B-4E8F-A1DC-ACB0DC11EEA7}" name="Column2979"/>
    <tableColumn id="3006" xr3:uid="{38AA3186-7088-4F30-8A82-90815DC1A31A}" name="Column2980"/>
    <tableColumn id="3007" xr3:uid="{13D4E32D-6C54-4E37-8DA6-92735201A3EC}" name="Column2981"/>
    <tableColumn id="3008" xr3:uid="{C75A97E5-B058-4E62-B480-1816F8942613}" name="Column2982"/>
    <tableColumn id="3009" xr3:uid="{ED57D8CC-5754-41D3-8810-31ED6F3C6A7C}" name="Column2983"/>
    <tableColumn id="3010" xr3:uid="{243BEDF8-5FB2-443A-926F-AC5336DF9864}" name="Column2984"/>
    <tableColumn id="3011" xr3:uid="{19842339-197E-4663-A425-C5DCB2CE4585}" name="Column2985"/>
    <tableColumn id="3012" xr3:uid="{0812ECA9-CADB-45F6-BAB8-AA4264435EF8}" name="Column2986"/>
    <tableColumn id="3013" xr3:uid="{00167B8A-F0F0-480C-9AC5-442941707020}" name="Column2987"/>
    <tableColumn id="3014" xr3:uid="{DA3268E0-873B-4FF5-BD85-55308D5A1ECB}" name="Column2988"/>
    <tableColumn id="3015" xr3:uid="{57A692A5-A907-48C9-8AF3-EE1F850E347E}" name="Column2989"/>
    <tableColumn id="3016" xr3:uid="{0CE78603-34BD-4821-9382-A11445A5DE48}" name="Column2990"/>
    <tableColumn id="3017" xr3:uid="{1A262171-7F4F-4B54-A2EC-312755ACA04F}" name="Column2991"/>
    <tableColumn id="3018" xr3:uid="{021005A5-F55E-4092-9FF7-F7C3F882FAEE}" name="Column2992"/>
    <tableColumn id="3019" xr3:uid="{E572F0F1-8645-4804-8AEC-BAF74A4A34CF}" name="Column2993"/>
    <tableColumn id="3020" xr3:uid="{8F92AF41-DBD8-49BD-8D94-107E6DB4E614}" name="Column2994"/>
    <tableColumn id="3021" xr3:uid="{CBAC45A3-D532-4E02-9DB7-F8B9505ECFFC}" name="Column2995"/>
    <tableColumn id="3022" xr3:uid="{6719AABA-9476-43AB-8EF0-A1C7E6222488}" name="Column2996"/>
    <tableColumn id="3023" xr3:uid="{D3F0859B-6C8D-4932-B54D-93AE04E73DCD}" name="Column2997"/>
    <tableColumn id="3024" xr3:uid="{F50A7B00-371A-42B3-98A8-417C987C0D18}" name="Column2998"/>
    <tableColumn id="3025" xr3:uid="{CD9471F3-DDDE-4B9D-8396-BA69EC85CD60}" name="Column2999"/>
    <tableColumn id="3026" xr3:uid="{4FFF7C7A-BD78-4839-9D0B-1F436D4DB4EB}" name="Column3000"/>
    <tableColumn id="3027" xr3:uid="{B5F6B0F3-2802-4F4A-9227-98345A3FA21F}" name="Column3001"/>
    <tableColumn id="3028" xr3:uid="{082578BF-4075-4A90-A3FA-05D01026F330}" name="Column3002"/>
    <tableColumn id="3029" xr3:uid="{6D6E73CD-879E-4579-A889-0297B15AA05D}" name="Column3003"/>
    <tableColumn id="3030" xr3:uid="{D0C77F36-F80B-4225-9B20-D978003BB88C}" name="Column3004"/>
    <tableColumn id="3031" xr3:uid="{CCDE95C1-5003-4FCC-96B6-580784990A49}" name="Column3005"/>
    <tableColumn id="3032" xr3:uid="{C40CCB88-3568-403A-BA80-C4F4C3DBB922}" name="Column3006"/>
    <tableColumn id="3033" xr3:uid="{6CFEAEF1-CB66-4846-9884-0DED124694ED}" name="Column3007"/>
    <tableColumn id="3034" xr3:uid="{47056547-84D1-4F92-AC7A-C8E3E12EC555}" name="Column3008"/>
    <tableColumn id="3035" xr3:uid="{5B5DDC4C-5A41-4810-A362-DFD994FA0E54}" name="Column3009"/>
    <tableColumn id="3036" xr3:uid="{296D46A3-59D8-4FB0-A466-E6A14B4C8B56}" name="Column3010"/>
    <tableColumn id="3037" xr3:uid="{E8643CE8-B98F-4F2A-A6DD-C590A358BD4B}" name="Column3011"/>
    <tableColumn id="3038" xr3:uid="{EBA4E345-3A0B-4DCE-800E-36396339FE92}" name="Column3012"/>
    <tableColumn id="3039" xr3:uid="{8865E3B9-BCC3-4FC5-9C07-5FF1440D695A}" name="Column3013"/>
    <tableColumn id="3040" xr3:uid="{77EC42D6-7322-48EB-8A5F-B9D413A9B791}" name="Column3014"/>
    <tableColumn id="3041" xr3:uid="{0990FDD2-B9D0-4D89-AECD-6757A9860947}" name="Column3015"/>
    <tableColumn id="3042" xr3:uid="{1300ADBD-EFCE-40A5-BE1B-806E9A5CA047}" name="Column3016"/>
    <tableColumn id="3043" xr3:uid="{3518ED04-4B23-49A2-8733-B72C0FB8A905}" name="Column3017"/>
    <tableColumn id="3044" xr3:uid="{14A4ACA4-6F58-446D-B959-C252672071C4}" name="Column3018"/>
    <tableColumn id="3045" xr3:uid="{1DBC074F-E559-4765-BC81-734ABF9F64C4}" name="Column3019"/>
    <tableColumn id="3046" xr3:uid="{08C4299A-AD72-4CE3-8F59-AB38B98665AD}" name="Column3020"/>
    <tableColumn id="3047" xr3:uid="{88D84BCF-7F26-455F-85DB-4EA5F863B1CE}" name="Column3021"/>
    <tableColumn id="3048" xr3:uid="{DDCBF856-218D-411D-9BD7-D54227E6EC12}" name="Column3022"/>
    <tableColumn id="3049" xr3:uid="{5CCAD190-78E6-476A-97EE-41524607FFC4}" name="Column3023"/>
    <tableColumn id="3050" xr3:uid="{75DA2DAE-C1BC-442D-AFBE-D108B654C263}" name="Column3024"/>
    <tableColumn id="3051" xr3:uid="{FA3CA889-C481-4CF0-B350-408762A13D18}" name="Column3025"/>
    <tableColumn id="3052" xr3:uid="{291DFA1E-DB21-4203-96BF-87F152D2F664}" name="Column3026"/>
    <tableColumn id="3053" xr3:uid="{079776A7-1122-4673-B776-E8BFA7A2CDC2}" name="Column3027"/>
    <tableColumn id="3054" xr3:uid="{8EFC47E7-2958-4D52-BD39-516D9A15BF8E}" name="Column3028"/>
    <tableColumn id="3055" xr3:uid="{6BE7B644-01C9-4C50-8DCA-CB6F7CE29A19}" name="Column3029"/>
    <tableColumn id="3056" xr3:uid="{95F90BED-C726-4D8F-BB49-E1DFC1D0823F}" name="Column3030"/>
    <tableColumn id="3057" xr3:uid="{D940F207-7DA0-4720-B069-3C36C6FA02C4}" name="Column3031"/>
    <tableColumn id="3058" xr3:uid="{91EF29AF-BA60-423F-99C6-4D6F80498014}" name="Column3032"/>
    <tableColumn id="3059" xr3:uid="{7BFCB18D-58C8-4F9A-9361-93279520DC6D}" name="Column3033"/>
    <tableColumn id="3060" xr3:uid="{C9418206-9738-4D24-940C-792F405EE8AA}" name="Column3034"/>
    <tableColumn id="3061" xr3:uid="{8AE87713-CE34-402C-BB84-34FEA1E877DA}" name="Column3035"/>
    <tableColumn id="3062" xr3:uid="{E90BF87B-80ED-4DFD-8859-05215B9A98EA}" name="Column3036"/>
    <tableColumn id="3063" xr3:uid="{7B3D1512-29EF-4007-BDA9-9411EB8B002C}" name="Column3037"/>
    <tableColumn id="3064" xr3:uid="{ED3D4D73-C420-47AA-8489-49F633F49088}" name="Column3038"/>
    <tableColumn id="3065" xr3:uid="{6675E85E-1F39-49E1-AD7A-4E1E579DC1A3}" name="Column3039"/>
    <tableColumn id="3066" xr3:uid="{BD6A8AAA-EC12-47E8-8877-AFF4A69A354C}" name="Column3040"/>
    <tableColumn id="3067" xr3:uid="{1898DCA9-810C-4CF3-BBC8-C30A0554CFBD}" name="Column3041"/>
    <tableColumn id="3068" xr3:uid="{1584DAF3-2025-4ED8-B75A-856F7B5B9933}" name="Column3042"/>
    <tableColumn id="3069" xr3:uid="{AFF2E53D-B53E-478A-9F16-A747A21087A7}" name="Column3043"/>
    <tableColumn id="3070" xr3:uid="{8EA580F0-7A0F-4F62-A510-52237BEB327D}" name="Column3044"/>
    <tableColumn id="3071" xr3:uid="{69DB96C8-8B35-4B76-86FC-DC6C6A7F5388}" name="Column3045"/>
    <tableColumn id="3072" xr3:uid="{915BF5CA-9D8A-42E8-B88B-7D37C7817ACA}" name="Column3046"/>
    <tableColumn id="3073" xr3:uid="{8F897E98-F180-4F2D-BEF6-CCC2B0A9512F}" name="Column3047"/>
    <tableColumn id="3074" xr3:uid="{B0B2BD4B-DBDC-4129-A491-15D1B4E8661E}" name="Column3048"/>
    <tableColumn id="3075" xr3:uid="{C6AD021B-BC5C-4990-8840-3F8AA003BACC}" name="Column3049"/>
    <tableColumn id="3076" xr3:uid="{CB729A6A-3E9D-4C87-83A4-F9D98471E8DE}" name="Column3050"/>
    <tableColumn id="3077" xr3:uid="{C63B3095-1B49-43C1-9E3E-08E7F89F7DAB}" name="Column3051"/>
    <tableColumn id="3078" xr3:uid="{76340DC8-C834-46BB-A264-5A3CB46DCEA6}" name="Column3052"/>
    <tableColumn id="3079" xr3:uid="{C7962E5A-488E-42CF-890E-06EEB777D12A}" name="Column3053"/>
    <tableColumn id="3080" xr3:uid="{F48283C5-5E63-4BE6-94C3-41AC64A3C57C}" name="Column3054"/>
    <tableColumn id="3081" xr3:uid="{EB476702-C329-48C6-8F11-C720288FB529}" name="Column3055"/>
    <tableColumn id="3082" xr3:uid="{CAB97FAE-5795-4D2D-BEF8-0B6A54D90022}" name="Column3056"/>
    <tableColumn id="3083" xr3:uid="{DC816B2B-F1D8-41B2-BCF3-1FB8579235EF}" name="Column3057"/>
    <tableColumn id="3084" xr3:uid="{D3AC97F9-1E46-4DF8-AF08-B0C299193BE6}" name="Column3058"/>
    <tableColumn id="3085" xr3:uid="{0F49B53C-3B8F-41FD-BD99-971B522E77F4}" name="Column3059"/>
    <tableColumn id="3086" xr3:uid="{BB2FF676-1183-438E-A6E3-0788AFA6AD07}" name="Column3060"/>
    <tableColumn id="3087" xr3:uid="{FA7827DD-52A9-4A94-B15D-3C0998CC3665}" name="Column3061"/>
    <tableColumn id="3088" xr3:uid="{3B438FCA-9473-4FC4-9031-9644C2152255}" name="Column3062"/>
    <tableColumn id="3089" xr3:uid="{BA43FAB1-D7F7-4426-9FD7-EBCA82670367}" name="Column3063"/>
    <tableColumn id="3090" xr3:uid="{32FF699E-8006-4002-BA44-00391866AE4E}" name="Column3064"/>
    <tableColumn id="3091" xr3:uid="{4CBAA52B-F726-4055-9BE0-19E79967848E}" name="Column3065"/>
    <tableColumn id="3092" xr3:uid="{F9F4CA5E-4694-422C-8A29-E42A3CD3EFED}" name="Column3066"/>
    <tableColumn id="3093" xr3:uid="{39A6E892-B827-44B6-B9DA-52F2196F682A}" name="Column3067"/>
    <tableColumn id="3094" xr3:uid="{C48B0E7F-C45B-4D1D-8841-7C4E8831FB43}" name="Column3068"/>
    <tableColumn id="3095" xr3:uid="{89D36C25-BDAF-4516-B815-1D5647D34F21}" name="Column3069"/>
    <tableColumn id="3096" xr3:uid="{29E90F1C-DF43-4E9C-A710-EDB78B0E5313}" name="Column3070"/>
    <tableColumn id="3097" xr3:uid="{B64FD88C-B085-4B9E-8A3C-164945B65768}" name="Column3071"/>
    <tableColumn id="3098" xr3:uid="{3A0C2D37-8670-422C-8032-7A8F6B74826B}" name="Column3072"/>
    <tableColumn id="3099" xr3:uid="{E329569D-C7D4-491C-B931-C037390E4F44}" name="Column3073"/>
    <tableColumn id="3100" xr3:uid="{3F829A6D-67FF-44D7-8653-C573B0B62A19}" name="Column3074"/>
    <tableColumn id="3101" xr3:uid="{33B4E922-0478-44A3-AC25-42F5F1E7F06D}" name="Column3075"/>
    <tableColumn id="3102" xr3:uid="{0037578E-85EA-4DD9-B473-3DD56350CA3A}" name="Column3076"/>
    <tableColumn id="3103" xr3:uid="{60000059-CCA6-4922-A6A6-4D4A373D0DF0}" name="Column3077"/>
    <tableColumn id="3104" xr3:uid="{10F0217B-3D13-4410-9F5F-773C6D65291D}" name="Column3078"/>
    <tableColumn id="3105" xr3:uid="{4A9E6D64-8A63-442A-B734-1438E48781C7}" name="Column3079"/>
    <tableColumn id="3106" xr3:uid="{FC941B04-00C8-4FC1-AA3B-B3DA44A6CC94}" name="Column3080"/>
    <tableColumn id="3107" xr3:uid="{CB392F44-D861-4A51-A897-A4784C677039}" name="Column3081"/>
    <tableColumn id="3108" xr3:uid="{4EE2E5AB-D178-46D9-B8E1-E48F716DAC47}" name="Column3082"/>
    <tableColumn id="3109" xr3:uid="{8C7FE232-45A9-4F48-B198-77246B05AC2E}" name="Column3083"/>
    <tableColumn id="3110" xr3:uid="{6753C53F-8CAA-482B-9F4A-18AF6FCF53C6}" name="Column3084"/>
    <tableColumn id="3111" xr3:uid="{4C70789D-07AD-45C3-B52A-B2C15731688E}" name="Column3085"/>
    <tableColumn id="3112" xr3:uid="{C6961D4D-9DAD-4F8B-9E74-341812B822EC}" name="Column3086"/>
    <tableColumn id="3113" xr3:uid="{9465B4A4-16CD-48CD-A24B-0E997B1199D5}" name="Column3087"/>
    <tableColumn id="3114" xr3:uid="{7DF73012-73FF-4FFD-92BF-94DDDD7CEEA6}" name="Column3088"/>
    <tableColumn id="3115" xr3:uid="{3E58BF31-52D0-4193-A721-5C85B06ABF15}" name="Column3089"/>
    <tableColumn id="3116" xr3:uid="{8FF919A7-EDC9-4AEA-9178-2F82A3BEF323}" name="Column3090"/>
    <tableColumn id="3117" xr3:uid="{4EEA8073-77AC-4C92-96BA-00569DA58BCC}" name="Column3091"/>
    <tableColumn id="3118" xr3:uid="{090AA606-3F6E-4CB0-BD7A-972ACDE63F61}" name="Column3092"/>
    <tableColumn id="3119" xr3:uid="{0D9AF4CC-5B3E-452E-AE1D-3AAF1BA107DC}" name="Column3093"/>
    <tableColumn id="3120" xr3:uid="{417054F2-9736-4C81-89D6-AC2E50253434}" name="Column3094"/>
    <tableColumn id="3121" xr3:uid="{F26F18F7-BB6E-451C-88AD-FC01E477023B}" name="Column3095"/>
    <tableColumn id="3122" xr3:uid="{46EE04AF-FF65-4A30-9AFA-72119A00D7AA}" name="Column3096"/>
    <tableColumn id="3123" xr3:uid="{26EAAE15-2CDC-480A-8EE1-7D26ED107961}" name="Column3097"/>
    <tableColumn id="3124" xr3:uid="{61BED571-4F3D-46E3-A3DE-233A14E6713B}" name="Column3098"/>
    <tableColumn id="3125" xr3:uid="{2AF04F0D-1FDD-4B5A-9350-169A4C1786E5}" name="Column3099"/>
    <tableColumn id="3126" xr3:uid="{7D24BEFB-7B7D-4FA7-BEED-3CAEE927CBA3}" name="Column3100"/>
    <tableColumn id="3127" xr3:uid="{058789EF-7151-428F-B0F4-D857F4596761}" name="Column3101"/>
    <tableColumn id="3128" xr3:uid="{69C63720-42C5-4C83-BF35-D411A795D08A}" name="Column3102"/>
    <tableColumn id="3129" xr3:uid="{AF79F695-DF8F-4112-8A49-ADFFA0A6A2E0}" name="Column3103"/>
    <tableColumn id="3130" xr3:uid="{321446D9-9037-4BE5-BF47-5B11A4A93E6D}" name="Column3104"/>
    <tableColumn id="3131" xr3:uid="{BA080405-2C01-4B0B-9C46-2641C6B737AB}" name="Column3105"/>
    <tableColumn id="3132" xr3:uid="{4CD25087-E29E-45C8-B8CB-02D2FC636331}" name="Column3106"/>
    <tableColumn id="3133" xr3:uid="{617E29BE-9C14-43D4-876D-AA42A5518129}" name="Column3107"/>
    <tableColumn id="3134" xr3:uid="{A68D08F0-8F36-40EA-AB09-2C3EAC8400D0}" name="Column3108"/>
    <tableColumn id="3135" xr3:uid="{5578B2B0-4CD5-4AC5-BBE1-5853BD9D7D4F}" name="Column3109"/>
    <tableColumn id="3136" xr3:uid="{62E7CBBD-2183-422E-8DCF-9B96D4DD5014}" name="Column3110"/>
    <tableColumn id="3137" xr3:uid="{1671AB62-C590-445C-8FA7-FFF149E5ED81}" name="Column3111"/>
    <tableColumn id="3138" xr3:uid="{8A8C7CCB-6F69-43B7-A077-DE32F34F2AEA}" name="Column3112"/>
    <tableColumn id="3139" xr3:uid="{335E6C28-50C7-4778-B32D-6E39B07315A1}" name="Column3113"/>
    <tableColumn id="3140" xr3:uid="{CBE4CEE6-022C-4B5C-8F6C-5E3332864751}" name="Column3114"/>
    <tableColumn id="3141" xr3:uid="{36C38B6B-D155-4B38-A0A3-780AADD2BCB9}" name="Column3115"/>
    <tableColumn id="3142" xr3:uid="{EBAF8072-1CBA-4F0A-B72D-13103A5CE04F}" name="Column3116"/>
    <tableColumn id="3143" xr3:uid="{6792B8E2-CF99-407A-963C-D087E9E6219B}" name="Column3117"/>
    <tableColumn id="3144" xr3:uid="{8452F5DE-AFD3-4440-8965-24371ED321D3}" name="Column3118"/>
    <tableColumn id="3145" xr3:uid="{D14A7119-8404-4F83-BBCA-B7499224B503}" name="Column3119"/>
    <tableColumn id="3146" xr3:uid="{A38EC779-9713-44CE-84CC-DC13D19AECCF}" name="Column3120"/>
    <tableColumn id="3147" xr3:uid="{39211793-9A0A-4E41-833A-6A6C887CE8A2}" name="Column3121"/>
    <tableColumn id="3148" xr3:uid="{396B2692-74AC-4C18-B9A8-DC92EF249F3A}" name="Column3122"/>
    <tableColumn id="3149" xr3:uid="{0F938BF5-60FB-42C3-8ED2-78E402770235}" name="Column3123"/>
    <tableColumn id="3150" xr3:uid="{BB5FFB94-C120-4F8A-A824-0D55C21C2E72}" name="Column3124"/>
    <tableColumn id="3151" xr3:uid="{4E588EAA-B623-4C12-8C25-F466742DE7C1}" name="Column3125"/>
    <tableColumn id="3152" xr3:uid="{64D812A3-3AD6-4652-8F12-1888688F3D2D}" name="Column3126"/>
    <tableColumn id="3153" xr3:uid="{4A1E2830-9ECF-4A19-AB9A-7E1A2D3B1F7A}" name="Column3127"/>
    <tableColumn id="3154" xr3:uid="{B279B819-7AF1-4D6E-A8A5-16CE7C6C3F9E}" name="Column3128"/>
    <tableColumn id="3155" xr3:uid="{D9F8435D-222E-430E-860D-4DE8B1FF99D5}" name="Column3129"/>
    <tableColumn id="3156" xr3:uid="{9BFD77A5-26E9-40A6-999C-98945780EA26}" name="Column3130"/>
    <tableColumn id="3157" xr3:uid="{2AC31A56-EF33-437B-8448-6A200A099F6A}" name="Column3131"/>
    <tableColumn id="3158" xr3:uid="{9B32F6DC-A409-4B93-AAE1-FC5E5C994A1D}" name="Column3132"/>
    <tableColumn id="3159" xr3:uid="{7BBF3640-0A06-41FF-83BD-1197AB172EED}" name="Column3133"/>
    <tableColumn id="3160" xr3:uid="{9A15997A-2572-4C51-A4E4-C0B5160FFF6A}" name="Column3134"/>
    <tableColumn id="3161" xr3:uid="{62870DCC-8684-4C7A-8C8C-8CB9BFA59835}" name="Column3135"/>
    <tableColumn id="3162" xr3:uid="{D5A0598E-11F0-495B-972F-32E1619A17F9}" name="Column3136"/>
    <tableColumn id="3163" xr3:uid="{D11DE7E6-1B60-4407-AE8D-DE573880288F}" name="Column3137"/>
    <tableColumn id="3164" xr3:uid="{C2FCE272-F3DD-4AC2-AFFE-DECD7B7CA307}" name="Column3138"/>
    <tableColumn id="3165" xr3:uid="{D829BEEB-5DE0-4C01-825F-BB5BDCE5EA65}" name="Column3139"/>
    <tableColumn id="3166" xr3:uid="{FA394411-98C1-474D-AE2F-80A6B4AD0E36}" name="Column3140"/>
    <tableColumn id="3167" xr3:uid="{DCD3A989-8FD6-4239-BEAE-521B33D35463}" name="Column3141"/>
    <tableColumn id="3168" xr3:uid="{EE4577C9-63D6-4202-9172-A07277C9A731}" name="Column3142"/>
    <tableColumn id="3169" xr3:uid="{284482EF-1D65-46F6-AAF0-C8C95D28F675}" name="Column3143"/>
    <tableColumn id="3170" xr3:uid="{04EAEEEA-0DC4-43AF-8C76-23AA02CB75A8}" name="Column3144"/>
    <tableColumn id="3171" xr3:uid="{06E7F841-2738-43B9-B1B7-FE34E3106988}" name="Column3145"/>
    <tableColumn id="3172" xr3:uid="{C63FBEEA-244B-4060-966B-A571097E4ED4}" name="Column3146"/>
    <tableColumn id="3173" xr3:uid="{C99AED33-671C-4140-AA9C-836381C3A50D}" name="Column3147"/>
    <tableColumn id="3174" xr3:uid="{B3A5C90D-C180-4606-BE59-482A50BB1DD0}" name="Column3148"/>
    <tableColumn id="3175" xr3:uid="{EE76A9E6-84E9-4346-A09B-51A56C4992E0}" name="Column3149"/>
    <tableColumn id="3176" xr3:uid="{9CE9822E-C930-4840-AFE2-C162F3F41A3E}" name="Column3150"/>
    <tableColumn id="3177" xr3:uid="{C07E34E2-643C-4435-9F61-9E8BC1FA9037}" name="Column3151"/>
    <tableColumn id="3178" xr3:uid="{C2646502-68B8-4101-9240-D2340AA8E50F}" name="Column3152"/>
    <tableColumn id="3179" xr3:uid="{7C4C5F7C-9B59-4200-9000-97F9E0F5EEED}" name="Column3153"/>
    <tableColumn id="3180" xr3:uid="{2BD488B6-B984-4956-ADA5-6EC213F7993F}" name="Column3154"/>
    <tableColumn id="3181" xr3:uid="{639F3248-C744-4E6E-B842-FDD36B414C16}" name="Column3155"/>
    <tableColumn id="3182" xr3:uid="{E0581F5D-F542-49B9-AF70-12C8BBB7338C}" name="Column3156"/>
    <tableColumn id="3183" xr3:uid="{8EB57CDA-E399-4E30-884B-2879946C54E8}" name="Column3157"/>
    <tableColumn id="3184" xr3:uid="{D8B75C1F-E5B1-4D51-AAB5-F1033F9E0D0D}" name="Column3158"/>
    <tableColumn id="3185" xr3:uid="{028338ED-5A77-4B17-9F4E-D88F2B4B3EFF}" name="Column3159"/>
    <tableColumn id="3186" xr3:uid="{933AA190-DB75-48D6-B1B3-D5E3C6EAE04E}" name="Column3160"/>
    <tableColumn id="3187" xr3:uid="{A7E0B360-7853-4E3E-B604-B60195E8EFBB}" name="Column3161"/>
    <tableColumn id="3188" xr3:uid="{D3EB681C-279B-43BF-B5A6-A12D65609089}" name="Column3162"/>
    <tableColumn id="3189" xr3:uid="{689C1B51-2A49-4AF5-92E2-7D7E7BDBBFEB}" name="Column3163"/>
    <tableColumn id="3190" xr3:uid="{33028206-9D57-44DF-844B-7D1450649D62}" name="Column3164"/>
    <tableColumn id="3191" xr3:uid="{AC4B2CF2-AA51-463D-970B-1109CDE8A4DC}" name="Column3165"/>
    <tableColumn id="3192" xr3:uid="{F74018E2-2C51-4C4A-8C9B-78AC8AB1344E}" name="Column3166"/>
    <tableColumn id="3193" xr3:uid="{492803F0-D920-4AD6-B44C-32637F92006F}" name="Column3167"/>
    <tableColumn id="3194" xr3:uid="{C78CAAB2-157A-4972-A964-4DD8913497C5}" name="Column3168"/>
    <tableColumn id="3195" xr3:uid="{94EE9985-E13E-4D68-BA9F-3838D06E0F56}" name="Column3169"/>
    <tableColumn id="3196" xr3:uid="{F5635EDE-4947-4A93-AD89-4EBAF5E42C25}" name="Column3170"/>
    <tableColumn id="3197" xr3:uid="{94C9BC14-1AD7-4690-A6DE-F830BCD5F1BC}" name="Column3171"/>
    <tableColumn id="3198" xr3:uid="{A20F40B6-7B0C-4757-A1CB-7535334B0E68}" name="Column3172"/>
    <tableColumn id="3199" xr3:uid="{2A6FFC96-DF7E-4148-A85C-0797CA6A97F4}" name="Column3173"/>
    <tableColumn id="3200" xr3:uid="{132C4814-6EE0-4F36-881C-03AA26699D14}" name="Column3174"/>
    <tableColumn id="3201" xr3:uid="{556165CB-B5DB-41A7-9A76-B8FD226D3A08}" name="Column3175"/>
    <tableColumn id="3202" xr3:uid="{5A3C478B-96B2-431E-B737-2AFD3FA8C7CB}" name="Column3176"/>
    <tableColumn id="3203" xr3:uid="{BA7706FD-26DE-47D3-AE12-113009A39E5A}" name="Column3177"/>
    <tableColumn id="3204" xr3:uid="{90D40D1C-4B6A-4E27-84EC-C4598B6CA0E4}" name="Column3178"/>
    <tableColumn id="3205" xr3:uid="{53B63FAC-A300-43AA-B734-9CC91426B4F4}" name="Column3179"/>
    <tableColumn id="3206" xr3:uid="{782A0940-0004-4839-AC47-851D6A353090}" name="Column3180"/>
    <tableColumn id="3207" xr3:uid="{94B87101-0728-40C4-86A8-1015FE7AEA8C}" name="Column3181"/>
    <tableColumn id="3208" xr3:uid="{F02A6DD8-1E4E-474D-9B49-6A6E3C368EB6}" name="Column3182"/>
    <tableColumn id="3209" xr3:uid="{B1A40112-D5EB-4B35-910F-CA7ACC735D24}" name="Column3183"/>
    <tableColumn id="3210" xr3:uid="{5DFB54F2-7C5D-4C53-9B7A-59FF11378825}" name="Column3184"/>
    <tableColumn id="3211" xr3:uid="{5B81C3C6-D3B6-4700-9ED9-DD982C7E9C96}" name="Column3185"/>
    <tableColumn id="3212" xr3:uid="{6F7E2547-31F5-409E-8D0A-71F4E022A8AA}" name="Column3186"/>
    <tableColumn id="3213" xr3:uid="{AD1D6665-63C0-43A9-AA20-2A0383E5C600}" name="Column3187"/>
    <tableColumn id="3214" xr3:uid="{0827FA83-60EE-4482-8C98-B4B993BABF01}" name="Column3188"/>
    <tableColumn id="3215" xr3:uid="{F69A615D-1DA6-4EA9-8222-E97CC6D43635}" name="Column3189"/>
    <tableColumn id="3216" xr3:uid="{01903E45-E9A6-4FBB-A9B6-6C2C453659DA}" name="Column3190"/>
    <tableColumn id="3217" xr3:uid="{ED4D80F0-B00A-4F46-BE38-EB13917E4DB4}" name="Column3191"/>
    <tableColumn id="3218" xr3:uid="{872A00AE-0FB5-4DA7-916F-B93B0F07ECD0}" name="Column3192"/>
    <tableColumn id="3219" xr3:uid="{C43C9F1D-E478-483E-9E57-1613FD313FC3}" name="Column3193"/>
    <tableColumn id="3220" xr3:uid="{E4E0AD5A-9D98-42F3-9D05-5BD4B707521E}" name="Column3194"/>
    <tableColumn id="3221" xr3:uid="{1CB9FACB-13F4-4EE1-A957-60A4548971A5}" name="Column3195"/>
    <tableColumn id="3222" xr3:uid="{3176A928-1369-4C64-8C04-7A8F6DC26839}" name="Column3196"/>
    <tableColumn id="3223" xr3:uid="{6DFB292B-B5A9-4F14-AC02-1B8FAAAF47DE}" name="Column3197"/>
    <tableColumn id="3224" xr3:uid="{0153D886-6F50-426F-9D9A-799FA0344AA6}" name="Column3198"/>
    <tableColumn id="3225" xr3:uid="{A7D9B616-9A69-4A1E-A7BF-DA9301367E82}" name="Column3199"/>
    <tableColumn id="3226" xr3:uid="{F250FBDF-2D48-44D1-9DC9-4AEAD2197270}" name="Column3200"/>
    <tableColumn id="3227" xr3:uid="{120DBD69-CA03-4611-BB37-A5212F5A65A4}" name="Column3201"/>
    <tableColumn id="3228" xr3:uid="{F5FC9497-49D1-4C67-949E-689D68F86483}" name="Column3202"/>
    <tableColumn id="3229" xr3:uid="{9927705C-A814-4383-9F92-824C4407A900}" name="Column3203"/>
    <tableColumn id="3230" xr3:uid="{A0055D2C-5032-46FB-B7F8-A2C9D3B3FBBE}" name="Column3204"/>
    <tableColumn id="3231" xr3:uid="{4D56787D-E873-42D6-AFF0-D125D41674D5}" name="Column3205"/>
    <tableColumn id="3232" xr3:uid="{A08834EC-F8EB-4FEF-ABCF-36F596A03FDB}" name="Column3206"/>
    <tableColumn id="3233" xr3:uid="{45F984EE-E264-4E5C-9A86-E303E6BA31B7}" name="Column3207"/>
    <tableColumn id="3234" xr3:uid="{F16D6C8F-1F0C-4367-9DA6-AC3B5BB0F799}" name="Column3208"/>
    <tableColumn id="3235" xr3:uid="{5EB7BF42-2FC4-4BBA-8EA7-5603DF05F32F}" name="Column3209"/>
    <tableColumn id="3236" xr3:uid="{36915F44-20F8-47C2-8DCC-9CB8BB807F8B}" name="Column3210"/>
    <tableColumn id="3237" xr3:uid="{224843EF-6A13-411F-8086-EE5CB79C9C6B}" name="Column3211"/>
    <tableColumn id="3238" xr3:uid="{2423EDD5-2822-48A7-85BC-8E3CA0809130}" name="Column3212"/>
    <tableColumn id="3239" xr3:uid="{78638EE7-9D9E-4626-870F-C91B41362A50}" name="Column3213"/>
    <tableColumn id="3240" xr3:uid="{4FB29857-8EE7-41F3-9B7A-772D508E4E7F}" name="Column3214"/>
    <tableColumn id="3241" xr3:uid="{41B53B4D-5784-4555-B5F9-FF0D4A21BE4F}" name="Column3215"/>
    <tableColumn id="3242" xr3:uid="{9789D324-AC4E-434C-B6F3-5FCD40F596BD}" name="Column3216"/>
    <tableColumn id="3243" xr3:uid="{A33E3162-1670-4AEB-A43F-33FB669E2266}" name="Column3217"/>
    <tableColumn id="3244" xr3:uid="{E741D2F6-FCD5-4C6D-8D90-D65D2A4E4075}" name="Column3218"/>
    <tableColumn id="3245" xr3:uid="{B184DC73-A516-4C90-9C36-EA59D593A7AB}" name="Column3219"/>
    <tableColumn id="3246" xr3:uid="{C1F7CEE6-7B73-48BD-BBCD-7001ADD49699}" name="Column3220"/>
    <tableColumn id="3247" xr3:uid="{83727501-C1F8-42D4-9C78-3D1D0EFD1D13}" name="Column3221"/>
    <tableColumn id="3248" xr3:uid="{9EBF3E38-A2BB-42D9-8E8D-15A36E954DB8}" name="Column3222"/>
    <tableColumn id="3249" xr3:uid="{2C5A1692-4583-4403-B01F-3562A3A07004}" name="Column3223"/>
    <tableColumn id="3250" xr3:uid="{7C7384FF-62CC-4228-866F-C39C638F5186}" name="Column3224"/>
    <tableColumn id="3251" xr3:uid="{E88BB325-47C1-40FD-97BF-AEEEF6F46562}" name="Column3225"/>
    <tableColumn id="3252" xr3:uid="{E3967B80-77F7-44A5-96CA-443F5880B09C}" name="Column3226"/>
    <tableColumn id="3253" xr3:uid="{9B955A78-7D10-4501-B5C5-97DD3488EB25}" name="Column3227"/>
    <tableColumn id="3254" xr3:uid="{9986FA74-35D5-4E34-9376-C37B5709325B}" name="Column3228"/>
    <tableColumn id="3255" xr3:uid="{A1541B5F-0432-46E8-B6D0-0E2923C09A2A}" name="Column3229"/>
    <tableColumn id="3256" xr3:uid="{8B52B8B6-DA87-4BF6-88B3-F1A0AAC560AE}" name="Column3230"/>
    <tableColumn id="3257" xr3:uid="{DDC8BF48-4001-47A2-8895-C86F532E401C}" name="Column3231"/>
    <tableColumn id="3258" xr3:uid="{B61F7E8C-0B11-43EA-A110-001D7BD26096}" name="Column3232"/>
    <tableColumn id="3259" xr3:uid="{6F248979-74D6-40B8-A911-B642590788FD}" name="Column3233"/>
    <tableColumn id="3260" xr3:uid="{8BF61B7F-3D13-4C06-98CF-57C5A4F017F6}" name="Column3234"/>
    <tableColumn id="3261" xr3:uid="{2BBCBA36-745B-4D87-A3A3-30268A3FE3F6}" name="Column3235"/>
    <tableColumn id="3262" xr3:uid="{6267C5B9-EFCC-4FD7-B04B-11EE2F6331E9}" name="Column3236"/>
    <tableColumn id="3263" xr3:uid="{30F58A9E-063B-4769-9396-F1776B79EAF4}" name="Column3237"/>
    <tableColumn id="3264" xr3:uid="{32F13762-2745-463A-A6EE-9543774321B5}" name="Column3238"/>
    <tableColumn id="3265" xr3:uid="{1AF738C4-1E76-4ECE-881B-56F055352494}" name="Column3239"/>
    <tableColumn id="3266" xr3:uid="{79E7DB87-8404-4167-BB8A-3E7AD6E56232}" name="Column3240"/>
    <tableColumn id="3267" xr3:uid="{EE7CCA21-9BC3-47E9-84A7-0A90743D2F5F}" name="Column3241"/>
    <tableColumn id="3268" xr3:uid="{78171F9E-8107-47E3-B7C0-7DD04C12A2D5}" name="Column3242"/>
    <tableColumn id="3269" xr3:uid="{EDAD95CE-AF8C-402F-9C0C-0464BB087023}" name="Column3243"/>
    <tableColumn id="3270" xr3:uid="{F9AA4198-68F7-4BBD-9F7A-0FEFA39169AE}" name="Column3244"/>
    <tableColumn id="3271" xr3:uid="{D2D1FE7A-E01B-46EE-B70F-AC7FA49AD3DF}" name="Column3245"/>
    <tableColumn id="3272" xr3:uid="{6AA4113C-1A0A-4B4C-86BB-B3AF71B3C996}" name="Column3246"/>
    <tableColumn id="3273" xr3:uid="{CF19BE66-0805-4E64-B72F-7F206F48B9A7}" name="Column3247"/>
    <tableColumn id="3274" xr3:uid="{999CC239-504D-4967-9CDD-1C4CDAECCE09}" name="Column3248"/>
    <tableColumn id="3275" xr3:uid="{5EB4356C-AF9B-4076-A4AF-440BB1CADA66}" name="Column3249"/>
    <tableColumn id="3276" xr3:uid="{B85B7977-75A8-49F6-AE55-A3A3BDE829F3}" name="Column3250"/>
    <tableColumn id="3277" xr3:uid="{A39A01DD-2BB0-44E1-9AC3-6162B77455BA}" name="Column3251"/>
    <tableColumn id="3278" xr3:uid="{EE2C98C6-AE47-402C-AE41-FAEA6DB6FC40}" name="Column3252"/>
    <tableColumn id="3279" xr3:uid="{518AC4CC-D4F2-4197-94FA-34FA32538131}" name="Column3253"/>
    <tableColumn id="3280" xr3:uid="{199FBAAA-F32E-4F1B-8E86-AA1E33C7CD5A}" name="Column3254"/>
    <tableColumn id="3281" xr3:uid="{973CF514-38C4-4E3B-916C-3BE689B619EE}" name="Column3255"/>
    <tableColumn id="3282" xr3:uid="{0740FAED-1E32-47D6-9F73-62D351B56EE3}" name="Column3256"/>
    <tableColumn id="3283" xr3:uid="{3D536EF3-90F1-4030-95A3-39DF41A860EE}" name="Column3257"/>
    <tableColumn id="3284" xr3:uid="{0820A815-2F88-474C-89F2-E0B4387A66D8}" name="Column3258"/>
    <tableColumn id="3285" xr3:uid="{35739D11-1945-4CA3-B5F6-1249F4533DA4}" name="Column3259"/>
    <tableColumn id="3286" xr3:uid="{1C4FE184-EE36-4FB6-B106-98917B79E24D}" name="Column3260"/>
    <tableColumn id="3287" xr3:uid="{6E6EECC1-12E4-4849-8E8E-7BE454035365}" name="Column3261"/>
    <tableColumn id="3288" xr3:uid="{4F8512E5-0A8E-4A59-8337-07CA52961BE9}" name="Column3262"/>
    <tableColumn id="3289" xr3:uid="{573A4036-145C-4444-8D89-7CA3FEB1D002}" name="Column3263"/>
    <tableColumn id="3290" xr3:uid="{D90A9135-04D0-4DE7-ADC3-15903046E964}" name="Column3264"/>
    <tableColumn id="3291" xr3:uid="{944DF947-CFC4-4DBC-B1E3-BD1858A57240}" name="Column3265"/>
    <tableColumn id="3292" xr3:uid="{A45131E8-5737-4DB5-A75D-DECD0FE13BF1}" name="Column3266"/>
    <tableColumn id="3293" xr3:uid="{331B3909-6ABE-401A-805B-888F927FF9C4}" name="Column3267"/>
    <tableColumn id="3294" xr3:uid="{55754D98-18C8-42E4-AE87-A08C298CFC8A}" name="Column3268"/>
    <tableColumn id="3295" xr3:uid="{27F777F6-9BED-481D-B8AA-0E2E9339A654}" name="Column3269"/>
    <tableColumn id="3296" xr3:uid="{3DF07B89-6011-4E21-B36B-844C06D7C305}" name="Column3270"/>
    <tableColumn id="3297" xr3:uid="{88715CE8-3F42-4289-B3F4-C183B2578397}" name="Column3271"/>
    <tableColumn id="3298" xr3:uid="{8F30BDB2-46E9-40AD-A484-CDA73A2DBF61}" name="Column3272"/>
    <tableColumn id="3299" xr3:uid="{2073CAA9-DB78-4246-A8DD-06BECD7562CB}" name="Column3273"/>
    <tableColumn id="3300" xr3:uid="{BC0857B8-44C5-488B-B7CD-10C5536F1294}" name="Column3274"/>
    <tableColumn id="3301" xr3:uid="{9F8B8B31-4901-4C6E-90D6-DDA3B09FFEC8}" name="Column3275"/>
    <tableColumn id="3302" xr3:uid="{A59B979A-F9F7-4905-B6AC-1A9B93E24D1D}" name="Column3276"/>
    <tableColumn id="3303" xr3:uid="{540C6673-0C64-4557-A1E6-671336201E7F}" name="Column3277"/>
    <tableColumn id="3304" xr3:uid="{D67D2082-2C43-4BAF-B065-436FB85AADD2}" name="Column3278"/>
    <tableColumn id="3305" xr3:uid="{76885CC7-66B3-4EB1-B604-3A33EB2A6067}" name="Column3279"/>
    <tableColumn id="3306" xr3:uid="{ABBD77D7-7A2A-41AE-B5C5-043B6D665CBD}" name="Column3280"/>
    <tableColumn id="3307" xr3:uid="{6377C760-4B45-45D0-9941-F1F75B4E4BFE}" name="Column3281"/>
    <tableColumn id="3308" xr3:uid="{150611C7-23F6-4248-8D80-85572800E4F0}" name="Column3282"/>
    <tableColumn id="3309" xr3:uid="{E81F3041-3B34-4349-B20A-A4A28BB08285}" name="Column3283"/>
    <tableColumn id="3310" xr3:uid="{99AD00AC-85D2-47B1-BE56-9542B7A06339}" name="Column3284"/>
    <tableColumn id="3311" xr3:uid="{9322E9A4-1F4D-462E-B3C1-8C83E483D6B5}" name="Column3285"/>
    <tableColumn id="3312" xr3:uid="{0516E2E4-5996-48B5-9D5E-52BA1EFC26BD}" name="Column3286"/>
    <tableColumn id="3313" xr3:uid="{B54D86B9-BC20-4A37-B3C5-958AEB28E33C}" name="Column3287"/>
    <tableColumn id="3314" xr3:uid="{5E9BE36A-5A91-46C0-AC4D-D073A0DBD629}" name="Column3288"/>
    <tableColumn id="3315" xr3:uid="{619BAE21-549C-4CEA-8672-28E6CC82644A}" name="Column3289"/>
    <tableColumn id="3316" xr3:uid="{1309F6ED-AAD4-4812-82CF-A905C7213853}" name="Column3290"/>
    <tableColumn id="3317" xr3:uid="{CB6FA064-4CB7-4FF8-B769-828F49C32E22}" name="Column3291"/>
    <tableColumn id="3318" xr3:uid="{8FD4DAA1-20A3-46D9-BBBA-5AE543905199}" name="Column3292"/>
    <tableColumn id="3319" xr3:uid="{1DA473C1-C553-47B4-8F1F-AFC4AE4E218B}" name="Column3293"/>
    <tableColumn id="3320" xr3:uid="{09AD3227-8ED1-4C77-AC48-34C820E7FBF7}" name="Column3294"/>
    <tableColumn id="3321" xr3:uid="{B0D21C01-BC6C-47A1-947A-D07BE78D72CE}" name="Column3295"/>
    <tableColumn id="3322" xr3:uid="{8F2CF009-0213-4C7E-8E4E-17D92B0983C0}" name="Column3296"/>
    <tableColumn id="3323" xr3:uid="{A4EA5FC6-7060-4775-9373-E0435E8E0176}" name="Column3297"/>
    <tableColumn id="3324" xr3:uid="{DF465594-F4A0-4DB0-AD45-BB0B2688F007}" name="Column3298"/>
    <tableColumn id="3325" xr3:uid="{F9AE718D-584A-437B-861D-D79CA38D8755}" name="Column3299"/>
    <tableColumn id="3326" xr3:uid="{FB4E9E86-38A5-4A12-9000-0A2EB52B0614}" name="Column3300"/>
    <tableColumn id="3327" xr3:uid="{90BC1709-06E5-4508-9AAF-828948060B4B}" name="Column3301"/>
    <tableColumn id="3328" xr3:uid="{6A13995A-9228-40A2-8A57-B10F3262D12F}" name="Column3302"/>
    <tableColumn id="3329" xr3:uid="{0E4CCA8B-EB6E-4CE0-9C3F-473B9E7C6F92}" name="Column3303"/>
    <tableColumn id="3330" xr3:uid="{06CF633B-D8B4-4140-AF7A-6BC3BA7A313E}" name="Column3304"/>
    <tableColumn id="3331" xr3:uid="{D2475E82-B7EB-432F-B847-C96F47D2B821}" name="Column3305"/>
    <tableColumn id="3332" xr3:uid="{EA2C76F7-BF18-40FB-91F0-EF5ACA17276D}" name="Column3306"/>
    <tableColumn id="3333" xr3:uid="{D7C6D689-2C92-4691-B77E-33AE004F9423}" name="Column3307"/>
    <tableColumn id="3334" xr3:uid="{8B4E1A03-FC22-4964-96D8-1E54E2E0FC85}" name="Column3308"/>
    <tableColumn id="3335" xr3:uid="{1B03D41C-2D7B-440C-B4DA-CDAC2FCF0598}" name="Column3309"/>
    <tableColumn id="3336" xr3:uid="{A69A89D1-92F5-43E1-AA8E-762C1E0A56EA}" name="Column3310"/>
    <tableColumn id="3337" xr3:uid="{A2308133-12E9-477B-BD66-808080A81EBA}" name="Column3311"/>
    <tableColumn id="3338" xr3:uid="{8258735D-FA27-4A54-B6AD-B7B9B1EA9905}" name="Column3312"/>
    <tableColumn id="3339" xr3:uid="{30B47172-13FC-4C9A-AA6E-7334C668B55A}" name="Column3313"/>
    <tableColumn id="3340" xr3:uid="{335C8A4C-C369-4AF9-8154-F68F4440BDE1}" name="Column3314"/>
    <tableColumn id="3341" xr3:uid="{C6086BED-2ED2-4575-BA63-D2BF7F193684}" name="Column3315"/>
    <tableColumn id="3342" xr3:uid="{DF80D61D-8EF4-41B8-97DB-A356751CFCB3}" name="Column3316"/>
    <tableColumn id="3343" xr3:uid="{2D06B319-B449-43D8-B66F-ED6C83CED46F}" name="Column3317"/>
    <tableColumn id="3344" xr3:uid="{B6072D0C-0A92-412C-ADB6-48315197970D}" name="Column3318"/>
    <tableColumn id="3345" xr3:uid="{8C1DC7DF-9E68-44C0-B0F0-B59A52666224}" name="Column3319"/>
    <tableColumn id="3346" xr3:uid="{BB452791-A72B-4F59-A371-5DC2905D1503}" name="Column3320"/>
    <tableColumn id="3347" xr3:uid="{5CA2D429-7DD0-4C84-9927-BAEF1028EB81}" name="Column3321"/>
    <tableColumn id="3348" xr3:uid="{5DFBF789-FE9C-4C39-89F4-424E5B33D937}" name="Column3322"/>
    <tableColumn id="3349" xr3:uid="{E903B9A7-83F2-4159-BCE2-551C74FF2C59}" name="Column3323"/>
    <tableColumn id="3350" xr3:uid="{ED2BD6C8-9434-4699-BE4E-BB9E40DEF451}" name="Column3324"/>
    <tableColumn id="3351" xr3:uid="{EF1EA343-6439-4771-8319-01FF1BA6B74F}" name="Column3325"/>
    <tableColumn id="3352" xr3:uid="{3EAFD2D5-FB52-42B3-967F-CA4AFB60E6D2}" name="Column3326"/>
    <tableColumn id="3353" xr3:uid="{95BF2570-552F-47A7-AAB7-C84FDB89A115}" name="Column3327"/>
    <tableColumn id="3354" xr3:uid="{C4FEA42E-BC7D-4E22-8679-969F48BE1968}" name="Column3328"/>
    <tableColumn id="3355" xr3:uid="{C5FBAAF4-0D80-425E-98F1-CA91BF1E6F45}" name="Column3329"/>
    <tableColumn id="3356" xr3:uid="{5273F449-4323-4CE4-8148-4D1E5B5D160C}" name="Column3330"/>
    <tableColumn id="3357" xr3:uid="{A8ED57E8-477B-4AFA-8A9F-8A83B80BDCF5}" name="Column3331"/>
    <tableColumn id="3358" xr3:uid="{D46E19E6-3AFE-4371-A5D3-8BFA31F1738A}" name="Column3332"/>
    <tableColumn id="3359" xr3:uid="{FD63F6CC-B5C7-48D3-8F6F-7117005C9594}" name="Column3333"/>
    <tableColumn id="3360" xr3:uid="{D1216B72-9C49-4248-8AF3-08BC225D65C5}" name="Column3334"/>
    <tableColumn id="3361" xr3:uid="{FB7AF5CB-CD44-4EAC-B244-BFC77475A0B2}" name="Column3335"/>
    <tableColumn id="3362" xr3:uid="{98B8B1A0-73EE-469C-A89E-1571313E65B1}" name="Column3336"/>
    <tableColumn id="3363" xr3:uid="{26F4A2C8-046F-454E-B692-6CDE177151B6}" name="Column3337"/>
    <tableColumn id="3364" xr3:uid="{5345BB88-ABEC-4361-9F41-8C267A981F40}" name="Column3338"/>
    <tableColumn id="3365" xr3:uid="{F549C5C4-239B-4570-BFC0-2541AB702E9D}" name="Column3339"/>
    <tableColumn id="3366" xr3:uid="{FA4F05B2-E433-44F7-B3C9-766A6BB5104A}" name="Column3340"/>
    <tableColumn id="3367" xr3:uid="{11744E94-5EC4-4C28-8FA9-A610E987CEF1}" name="Column3341"/>
    <tableColumn id="3368" xr3:uid="{E144D3CA-E6A4-448A-8CB7-00994F0CC008}" name="Column3342"/>
    <tableColumn id="3369" xr3:uid="{C6E135F6-1581-4F73-8DED-6139CAA3DDE5}" name="Column3343"/>
    <tableColumn id="3370" xr3:uid="{3EE353BA-BF51-409B-9997-10C5521F5606}" name="Column3344"/>
    <tableColumn id="3371" xr3:uid="{084EC6ED-A7A9-4D2D-9CA0-ABBF5A52A3E4}" name="Column3345"/>
    <tableColumn id="3372" xr3:uid="{CAFAD10F-2853-434B-ACEF-648C5E66667B}" name="Column3346"/>
    <tableColumn id="3373" xr3:uid="{E5B11ED9-945F-4943-891D-6AC7DACE6A69}" name="Column3347"/>
    <tableColumn id="3374" xr3:uid="{CD9E3F92-CD43-40B5-BAC3-7E5F15A1E21A}" name="Column3348"/>
    <tableColumn id="3375" xr3:uid="{0B3FF8E7-99CE-4E42-969E-35055D1AED57}" name="Column3349"/>
    <tableColumn id="3376" xr3:uid="{03E6681E-8A8D-439D-968F-8A4FA749FF41}" name="Column3350"/>
    <tableColumn id="3377" xr3:uid="{9DF69FB0-5980-4E41-A969-810C7C0F72AE}" name="Column3351"/>
    <tableColumn id="3378" xr3:uid="{C0304986-BA85-45F1-97FF-E1735CE98FA3}" name="Column3352"/>
    <tableColumn id="3379" xr3:uid="{0DBA31AA-D11C-460A-8AC8-7798019C72FD}" name="Column3353"/>
    <tableColumn id="3380" xr3:uid="{EA3AB5F2-9976-4ED1-A0BA-63CD2F8EF245}" name="Column3354"/>
    <tableColumn id="3381" xr3:uid="{4DD86E4C-BF60-466B-9B9E-FBBC59E1D371}" name="Column3355"/>
    <tableColumn id="3382" xr3:uid="{009AC85E-8215-4AA2-A364-18C509F354C8}" name="Column3356"/>
    <tableColumn id="3383" xr3:uid="{5217C74E-10BA-4432-ABC1-28465CC67861}" name="Column3357"/>
    <tableColumn id="3384" xr3:uid="{8CBBC27E-080D-485C-A0A3-063D40E5A3E0}" name="Column3358"/>
    <tableColumn id="3385" xr3:uid="{5FD1C893-ECEF-406A-A318-90CE84A2ADA2}" name="Column3359"/>
    <tableColumn id="3386" xr3:uid="{1E414953-50B8-4D43-AC3F-11072950F925}" name="Column3360"/>
    <tableColumn id="3387" xr3:uid="{FAF179EA-7C0A-4E8F-A4EE-5B27EE3101C0}" name="Column3361"/>
    <tableColumn id="3388" xr3:uid="{A73D0294-9E1C-4203-9601-3D86710DC004}" name="Column3362"/>
    <tableColumn id="3389" xr3:uid="{AC4FFD27-CB15-4D1A-B3FA-3F8BB267657B}" name="Column3363"/>
    <tableColumn id="3390" xr3:uid="{87062B80-5453-43E3-B240-19E344398ADB}" name="Column3364"/>
    <tableColumn id="3391" xr3:uid="{2AFE8BAC-802E-45EF-995A-F8D45B9B8E6B}" name="Column3365"/>
    <tableColumn id="3392" xr3:uid="{2CE7C359-D58A-4B52-AEA0-9E1ECA0632D7}" name="Column3366"/>
    <tableColumn id="3393" xr3:uid="{192948AA-F6A7-4CEA-832A-D6E3EE8110CB}" name="Column3367"/>
    <tableColumn id="3394" xr3:uid="{13CAD565-1BAB-4BC1-9AE3-2580D1CA977D}" name="Column3368"/>
    <tableColumn id="3395" xr3:uid="{9A6AB46E-BC7D-4083-8E00-8E6DBAD6413A}" name="Column3369"/>
    <tableColumn id="3396" xr3:uid="{8A502456-B0BD-422D-A84F-8BA34C3D6AB1}" name="Column3370"/>
    <tableColumn id="3397" xr3:uid="{42C34433-14A2-41EB-B500-C2DBC9914864}" name="Column3371"/>
    <tableColumn id="3398" xr3:uid="{137C878B-88FA-4C4A-A7A5-9DC41B3085F4}" name="Column3372"/>
    <tableColumn id="3399" xr3:uid="{D6CF5422-48C2-4A2A-BEA6-0C36C934A2F7}" name="Column3373"/>
    <tableColumn id="3400" xr3:uid="{7CECDBF6-24E6-4575-B810-D68F4D019C34}" name="Column3374"/>
    <tableColumn id="3401" xr3:uid="{F3DA771C-4444-4DD2-928F-DD63630307BF}" name="Column3375"/>
    <tableColumn id="3402" xr3:uid="{FAFFAECF-3647-4776-81A5-CAF031C38BC7}" name="Column3376"/>
    <tableColumn id="3403" xr3:uid="{8DED7DB9-156D-4BE9-A520-36B77ADC6E6C}" name="Column3377"/>
    <tableColumn id="3404" xr3:uid="{181AE70F-BE18-4ADE-B940-84DF2EDCE12A}" name="Column3378"/>
    <tableColumn id="3405" xr3:uid="{BFB71A95-324D-4421-9055-5127190F7169}" name="Column3379"/>
    <tableColumn id="3406" xr3:uid="{56AA7BAF-A195-47B8-9D2D-E70C8611E488}" name="Column3380"/>
    <tableColumn id="3407" xr3:uid="{852B78CB-E387-42BB-9DA4-FC2F4E375FBE}" name="Column3381"/>
    <tableColumn id="3408" xr3:uid="{577151D8-7EDF-43D6-BEB5-B7051DC765A5}" name="Column3382"/>
    <tableColumn id="3409" xr3:uid="{E9225BE8-AEF4-415F-AE14-445C12015FA9}" name="Column3383"/>
    <tableColumn id="3410" xr3:uid="{C99A68A8-4C0D-4B89-B37B-D143C5AEA628}" name="Column3384"/>
    <tableColumn id="3411" xr3:uid="{5BECED9C-D9BF-499C-BEB9-4075DA926E13}" name="Column3385"/>
    <tableColumn id="3412" xr3:uid="{CC9C760B-633A-475B-B0CB-47B25701D90E}" name="Column3386"/>
    <tableColumn id="3413" xr3:uid="{34A3947D-BAD8-4C70-A6BE-32CEAC95E48B}" name="Column3387"/>
    <tableColumn id="3414" xr3:uid="{95123436-4E33-44F9-BA21-97FCD5EA4B26}" name="Column3388"/>
    <tableColumn id="3415" xr3:uid="{16782A34-D124-4E4D-B8D2-014F293EE670}" name="Column3389"/>
    <tableColumn id="3416" xr3:uid="{BDAEE8FA-F382-4910-80CC-450F19105033}" name="Column3390"/>
    <tableColumn id="3417" xr3:uid="{AB0EE04D-43CA-4254-B23B-0137E06269AF}" name="Column3391"/>
    <tableColumn id="3418" xr3:uid="{DAEB273A-85B6-4353-936D-E96EE4A74C6A}" name="Column3392"/>
    <tableColumn id="3419" xr3:uid="{24F68B6D-6F92-40AD-B494-CC0FF5138F10}" name="Column3393"/>
    <tableColumn id="3420" xr3:uid="{4F538A55-4220-4EE4-82AA-256119BF9E7B}" name="Column3394"/>
    <tableColumn id="3421" xr3:uid="{1BFC8E7E-0196-4B28-B64C-B567C05CB8F0}" name="Column3395"/>
    <tableColumn id="3422" xr3:uid="{24725BBF-EBBA-47FC-ADBF-AEFD5730DF32}" name="Column3396"/>
    <tableColumn id="3423" xr3:uid="{5D2D1887-F264-4491-97D7-0A7B4389A313}" name="Column3397"/>
    <tableColumn id="3424" xr3:uid="{FEB54812-DA29-4C14-96D4-92613FF073CE}" name="Column3398"/>
    <tableColumn id="3425" xr3:uid="{9788A085-EF1E-46C6-A972-FFF4627DEB86}" name="Column3399"/>
    <tableColumn id="3426" xr3:uid="{EFE32231-073E-49C2-A90D-4DE3107DD58B}" name="Column3400"/>
    <tableColumn id="3427" xr3:uid="{7D02CCBB-EF3E-450B-85F7-CB0DB6788998}" name="Column3401"/>
    <tableColumn id="3428" xr3:uid="{9ABB89FF-01C1-43F3-8375-BB733810E3A3}" name="Column3402"/>
    <tableColumn id="3429" xr3:uid="{A242EEB4-A696-4C94-9163-F7833BCD530F}" name="Column3403"/>
    <tableColumn id="3430" xr3:uid="{7EF9E108-D39B-4172-A25D-7B7F520662D8}" name="Column3404"/>
    <tableColumn id="3431" xr3:uid="{8965C900-9ABF-4200-8EBD-510C5319E2EA}" name="Column3405"/>
    <tableColumn id="3432" xr3:uid="{6CEB3EA0-BF38-4EC0-BC20-DF7AA91AB01C}" name="Column3406"/>
    <tableColumn id="3433" xr3:uid="{6BFBADE4-D1E7-4371-8975-8A2BF56CB7AB}" name="Column3407"/>
    <tableColumn id="3434" xr3:uid="{D1B27D6C-C8C6-40E5-823C-0143E7A0094F}" name="Column3408"/>
    <tableColumn id="3435" xr3:uid="{BD7BF21D-DEFC-48C9-A4F2-2671BE3FFC90}" name="Column3409"/>
    <tableColumn id="3436" xr3:uid="{1348055A-E7B5-4413-915D-BBA2A9DE53CA}" name="Column3410"/>
    <tableColumn id="3437" xr3:uid="{EAB74E2C-1CBA-4C99-B723-7B3443D2C4B4}" name="Column3411"/>
    <tableColumn id="3438" xr3:uid="{E9C9A264-97AE-4E90-A765-F14CF301342B}" name="Column3412"/>
    <tableColumn id="3439" xr3:uid="{3A5430D2-49BB-44E8-8278-EBC4961378A0}" name="Column3413"/>
    <tableColumn id="3440" xr3:uid="{47A6CAD4-848E-46A0-B202-F73B7CFB97B6}" name="Column3414"/>
    <tableColumn id="3441" xr3:uid="{12B6E151-2DB4-4435-BB8B-DA2167086A9C}" name="Column3415"/>
    <tableColumn id="3442" xr3:uid="{18F4D66A-49B3-4995-B4FD-A621B7CCB067}" name="Column3416"/>
    <tableColumn id="3443" xr3:uid="{F98B7D41-9448-4FD1-87AF-772C7CDDE6D2}" name="Column3417"/>
    <tableColumn id="3444" xr3:uid="{A08258E7-4DEC-4D46-A681-00260EE9ACD2}" name="Column3418"/>
    <tableColumn id="3445" xr3:uid="{364095F1-16D9-42B7-88D6-30696FCC5D89}" name="Column3419"/>
    <tableColumn id="3446" xr3:uid="{A459E305-F8A1-435E-879C-310B6D3BF7EF}" name="Column3420"/>
    <tableColumn id="3447" xr3:uid="{FF2298B5-FDD1-43E2-B314-76327B132FB5}" name="Column3421"/>
    <tableColumn id="3448" xr3:uid="{B6888313-CC01-43BD-B583-B8BD45BF3E53}" name="Column3422"/>
    <tableColumn id="3449" xr3:uid="{46DAE011-6F46-41C6-986F-10248F36E06A}" name="Column3423"/>
    <tableColumn id="3450" xr3:uid="{ED3974C0-95D9-4B07-BB20-44B3A2E889EF}" name="Column3424"/>
    <tableColumn id="3451" xr3:uid="{48F0A4A9-BD5A-4E63-AFDF-C4656C86A488}" name="Column3425"/>
    <tableColumn id="3452" xr3:uid="{84E43D42-6F95-4AD0-B648-1D3C3678BDB0}" name="Column3426"/>
    <tableColumn id="3453" xr3:uid="{F8A1CFF0-7084-4C93-9E6D-E6B950E9E43A}" name="Column3427"/>
    <tableColumn id="3454" xr3:uid="{D72EE42B-C79C-4E62-AD6A-51FC8BA7B07B}" name="Column3428"/>
    <tableColumn id="3455" xr3:uid="{7959BFE8-B02F-47C9-8D2C-89801824ECAB}" name="Column3429"/>
    <tableColumn id="3456" xr3:uid="{873D6019-8BE8-4636-8DD8-2635FCFF5418}" name="Column3430"/>
    <tableColumn id="3457" xr3:uid="{0C80FAA8-D2EB-4B1F-8CF8-B63B8E001BE4}" name="Column3431"/>
    <tableColumn id="3458" xr3:uid="{1C7C4C96-FB52-4EEE-A2B2-BD974CE4784E}" name="Column3432"/>
    <tableColumn id="3459" xr3:uid="{B9A6B595-A1C5-4A64-A6DB-86D2A8C8A84F}" name="Column3433"/>
    <tableColumn id="3460" xr3:uid="{CD0DEDE2-56B3-4E37-B077-DD6CD3DF7B53}" name="Column3434"/>
    <tableColumn id="3461" xr3:uid="{ABF00AE3-B4FF-4159-9C7B-3E042687E085}" name="Column3435"/>
    <tableColumn id="3462" xr3:uid="{4FBA38C7-BA11-4AB8-825D-95C17EB0935F}" name="Column3436"/>
    <tableColumn id="3463" xr3:uid="{992B81EF-9618-4A4D-AA1C-B25AB26969C5}" name="Column3437"/>
    <tableColumn id="3464" xr3:uid="{1D02C3D1-B695-41B7-A07E-1635B220CDCA}" name="Column3438"/>
    <tableColumn id="3465" xr3:uid="{561E89E1-609F-43DE-8DBF-8D0047152506}" name="Column3439"/>
    <tableColumn id="3466" xr3:uid="{888F2B5E-0750-4A4E-8F8B-2E77895783E6}" name="Column3440"/>
    <tableColumn id="3467" xr3:uid="{F22CEE57-0E02-4BD8-9CCF-3BADFC945AF3}" name="Column3441"/>
    <tableColumn id="3468" xr3:uid="{0BD8244D-2B20-4CA7-A837-05F90DBECDED}" name="Column3442"/>
    <tableColumn id="3469" xr3:uid="{74B44747-B229-49B7-B90A-C859BE0E2321}" name="Column3443"/>
    <tableColumn id="3470" xr3:uid="{DE3C2B21-386A-4468-A1FF-58219AD80331}" name="Column3444"/>
    <tableColumn id="3471" xr3:uid="{901D7334-820A-4E49-8D64-6EA961B18A4A}" name="Column3445"/>
    <tableColumn id="3472" xr3:uid="{2CE175D5-EC07-47FE-861A-1BC60C0BDF16}" name="Column3446"/>
    <tableColumn id="3473" xr3:uid="{432992F5-670D-4BB7-B792-CFB7662B7673}" name="Column3447"/>
    <tableColumn id="3474" xr3:uid="{3357FA79-A9C6-445C-9C6B-EC7C0E76DB1F}" name="Column3448"/>
    <tableColumn id="3475" xr3:uid="{26F06D1D-FE4C-4EFC-AA45-ABB1093BDC2B}" name="Column3449"/>
    <tableColumn id="3476" xr3:uid="{7FD6303E-45E9-49DC-AA88-D5685385CA10}" name="Column3450"/>
    <tableColumn id="3477" xr3:uid="{D11B19AD-56FA-4B62-8A5F-6ABD7E9761F9}" name="Column3451"/>
    <tableColumn id="3478" xr3:uid="{D40DFA43-3083-4E40-9B69-4716E5CAC6FE}" name="Column3452"/>
    <tableColumn id="3479" xr3:uid="{02A39DFE-BFD1-4858-B070-D7ACAF95AB92}" name="Column3453"/>
    <tableColumn id="3480" xr3:uid="{9CB4BC1D-0A7B-4A47-B5C6-95E0103CBFE6}" name="Column3454"/>
    <tableColumn id="3481" xr3:uid="{67156D3F-6D87-434F-8BF8-360A7C8A9DA4}" name="Column3455"/>
    <tableColumn id="3482" xr3:uid="{0EB4D065-040C-4C18-87F4-599ED801EA8E}" name="Column3456"/>
    <tableColumn id="3483" xr3:uid="{E383A6C3-E61F-4390-9324-51F0B524F1EF}" name="Column3457"/>
    <tableColumn id="3484" xr3:uid="{4435AC32-BB9D-4DB2-9420-69940BD8AB81}" name="Column3458"/>
    <tableColumn id="3485" xr3:uid="{35BE18EF-FFCD-4838-A526-AD2560C94AE9}" name="Column3459"/>
    <tableColumn id="3486" xr3:uid="{FA7EEA2C-F1FF-4F59-AA7A-4ADBB57CF3F5}" name="Column3460"/>
    <tableColumn id="3487" xr3:uid="{13E35024-8807-488B-AA13-8AAAF897490B}" name="Column3461"/>
    <tableColumn id="3488" xr3:uid="{FBA0B6B8-106A-44D5-A8CF-987F6C0E511C}" name="Column3462"/>
    <tableColumn id="3489" xr3:uid="{5EF6C670-2D92-4A01-AE10-2603C7EAD662}" name="Column3463"/>
    <tableColumn id="3490" xr3:uid="{2466109D-34DE-422D-BDE0-0D2541C46334}" name="Column3464"/>
    <tableColumn id="3491" xr3:uid="{CE6D03FE-E9D9-4E9B-8A2F-5A6674B607BA}" name="Column3465"/>
    <tableColumn id="3492" xr3:uid="{034874EE-4F20-4735-8AB6-D5765DFFFD9F}" name="Column3466"/>
    <tableColumn id="3493" xr3:uid="{0030122E-C564-4998-8B2D-18B3C80C4389}" name="Column3467"/>
    <tableColumn id="3494" xr3:uid="{3228C6DA-80C4-4B07-B931-DDFA9DDD0CCF}" name="Column3468"/>
    <tableColumn id="3495" xr3:uid="{708EE09C-11CA-4223-8B2F-3F4D0D358120}" name="Column3469"/>
    <tableColumn id="3496" xr3:uid="{3B165E9E-8B0D-47E4-866C-4B4274C8EE47}" name="Column3470"/>
    <tableColumn id="3497" xr3:uid="{3185AC46-EB1C-4890-A285-706E9A651BA9}" name="Column3471"/>
    <tableColumn id="3498" xr3:uid="{1C545F08-3902-4D57-A80B-4EC35A406A84}" name="Column3472"/>
    <tableColumn id="3499" xr3:uid="{318257DF-06A0-4FCD-9BF0-30AFE5E38D9B}" name="Column3473"/>
    <tableColumn id="3500" xr3:uid="{1D09C8BB-2878-4B7E-83D5-8ECFAC807D60}" name="Column3474"/>
    <tableColumn id="3501" xr3:uid="{2DF7FF1F-7382-4B3A-A7B1-53702A845535}" name="Column3475"/>
    <tableColumn id="3502" xr3:uid="{97980781-8373-43FF-A31D-68926632C998}" name="Column3476"/>
    <tableColumn id="3503" xr3:uid="{899DA39D-F1FC-421B-B5DC-C34ED5C55376}" name="Column3477"/>
    <tableColumn id="3504" xr3:uid="{A0DD01CE-858B-412B-B391-447EC450B788}" name="Column3478"/>
    <tableColumn id="3505" xr3:uid="{98BBDC83-9EBF-40B4-9A28-13BD43928F9C}" name="Column3479"/>
    <tableColumn id="3506" xr3:uid="{64CA0580-C280-4988-931D-7812E402E020}" name="Column3480"/>
    <tableColumn id="3507" xr3:uid="{D75649C9-55B9-469D-87DA-F9127484CCD2}" name="Column3481"/>
    <tableColumn id="3508" xr3:uid="{C1B05874-507F-43BC-A76D-616D61264B55}" name="Column3482"/>
    <tableColumn id="3509" xr3:uid="{4836F23A-C329-4461-97C8-193881231C78}" name="Column3483"/>
    <tableColumn id="3510" xr3:uid="{2AC9CFD2-2850-4DC9-A953-FBCDFAC43E95}" name="Column3484"/>
    <tableColumn id="3511" xr3:uid="{D7B10F46-1177-4796-A480-951244F17864}" name="Column3485"/>
    <tableColumn id="3512" xr3:uid="{7F3016E0-1D46-429A-B5F5-D377961FE5FE}" name="Column3486"/>
    <tableColumn id="3513" xr3:uid="{F26B22BD-5F7E-48E8-9E3B-E3FD2FB0C5BF}" name="Column3487"/>
    <tableColumn id="3514" xr3:uid="{51921C1F-74FD-4505-B6AC-E6D7FAB42726}" name="Column3488"/>
    <tableColumn id="3515" xr3:uid="{CED231A6-A06F-4316-85EB-F068BD20348F}" name="Column3489"/>
    <tableColumn id="3516" xr3:uid="{4484E11C-173F-48EA-85B1-EC8B331F90DE}" name="Column3490"/>
    <tableColumn id="3517" xr3:uid="{8A242BC5-50FC-4242-BE6F-94B9051522D7}" name="Column3491"/>
    <tableColumn id="3518" xr3:uid="{55AEE57E-75FB-47F5-B130-EA012B1911F4}" name="Column3492"/>
    <tableColumn id="3519" xr3:uid="{5215386B-237A-42F3-A211-51B08CFAA595}" name="Column3493"/>
    <tableColumn id="3520" xr3:uid="{8C05D93F-480F-4274-94BB-23AAED2714B1}" name="Column3494"/>
    <tableColumn id="3521" xr3:uid="{B771ED03-779F-4014-B3F6-F0F13555F458}" name="Column3495"/>
    <tableColumn id="3522" xr3:uid="{83D2B398-2F0B-4A91-9ED5-F4C41CD306F0}" name="Column3496"/>
    <tableColumn id="3523" xr3:uid="{A34863DD-6F89-4E23-AE4A-D42CAC477F44}" name="Column3497"/>
    <tableColumn id="3524" xr3:uid="{AAFB7718-9796-41E6-ACC9-5921389EE62B}" name="Column3498"/>
    <tableColumn id="3525" xr3:uid="{072D4C83-5B33-4185-8A99-8FC9051244E7}" name="Column3499"/>
    <tableColumn id="3526" xr3:uid="{AE3B4C5A-04F8-4D8D-9102-A281488F600C}" name="Column3500"/>
    <tableColumn id="3527" xr3:uid="{CFCC3A35-F5FB-48F5-93E5-34D2AD09F339}" name="Column3501"/>
    <tableColumn id="3528" xr3:uid="{4C877BED-1007-4373-BE49-E84016C1C4AB}" name="Column3502"/>
    <tableColumn id="3529" xr3:uid="{661D8FF7-426F-4023-A55F-6FEC2C430FFA}" name="Column3503"/>
    <tableColumn id="3530" xr3:uid="{6279F55A-9AA8-43A1-84B1-E1BD15211C09}" name="Column3504"/>
    <tableColumn id="3531" xr3:uid="{7002511C-173E-4587-B354-058E173968E9}" name="Column3505"/>
    <tableColumn id="3532" xr3:uid="{36CB318A-8F0E-4CC3-8F4F-070F69BB7CF4}" name="Column3506"/>
    <tableColumn id="3533" xr3:uid="{F77ED854-283A-43B7-A11F-BFC669C177AC}" name="Column3507"/>
    <tableColumn id="3534" xr3:uid="{F297115A-783E-4225-8EA8-9B53FA79B0DE}" name="Column3508"/>
    <tableColumn id="3535" xr3:uid="{78A7715B-5EA4-46D4-8E95-874469BB6CAD}" name="Column3509"/>
    <tableColumn id="3536" xr3:uid="{5B238D67-AE8C-440D-BDD8-FCFDFD7A1894}" name="Column3510"/>
    <tableColumn id="3537" xr3:uid="{B620BC08-EAE7-428D-9CF1-19FDD8661516}" name="Column3511"/>
    <tableColumn id="3538" xr3:uid="{313057A9-5820-4AFE-9F85-2A78A56F7033}" name="Column3512"/>
    <tableColumn id="3539" xr3:uid="{FF2CECCD-E446-459A-9FE4-743FA0CFDEA3}" name="Column3513"/>
    <tableColumn id="3540" xr3:uid="{880C5C4A-7DC4-458D-90F0-4967FD4E378D}" name="Column3514"/>
    <tableColumn id="3541" xr3:uid="{EB3C90F8-BD21-4B56-B38C-0A215740497C}" name="Column3515"/>
    <tableColumn id="3542" xr3:uid="{C6201288-A6A7-41EC-92E8-2F27E8B6DF3F}" name="Column3516"/>
    <tableColumn id="3543" xr3:uid="{83EB50B8-F241-4BD4-B925-645A8A5DD8FE}" name="Column3517"/>
    <tableColumn id="3544" xr3:uid="{04E15680-DA72-41A0-BE34-9F09286E5E11}" name="Column3518"/>
    <tableColumn id="3545" xr3:uid="{7665243C-0505-4849-990D-BE84BF6686A3}" name="Column3519"/>
    <tableColumn id="3546" xr3:uid="{83AE0E56-48A5-4508-96A0-462CE55DF916}" name="Column3520"/>
    <tableColumn id="3547" xr3:uid="{C68B8E7C-85BB-4E5C-8809-F4A681FE5766}" name="Column3521"/>
    <tableColumn id="3548" xr3:uid="{18DDA077-66EC-4D3C-A448-07258B89DD51}" name="Column3522"/>
    <tableColumn id="3549" xr3:uid="{FD21B782-D08A-481D-B586-7669FBBE221E}" name="Column3523"/>
    <tableColumn id="3550" xr3:uid="{CA98E127-8EC9-4E85-AC98-EEA7407E58DB}" name="Column3524"/>
    <tableColumn id="3551" xr3:uid="{9FFFE7EE-AA38-4D4A-9E06-862A921EBE0F}" name="Column3525"/>
    <tableColumn id="3552" xr3:uid="{C694BEA4-2A66-4454-85DE-0928D122A801}" name="Column3526"/>
    <tableColumn id="3553" xr3:uid="{8E1E35B9-5DE5-4A64-8DB5-19D571368895}" name="Column3527"/>
    <tableColumn id="3554" xr3:uid="{EE155ADB-DF79-495E-8312-E7D2CB4831DA}" name="Column3528"/>
    <tableColumn id="3555" xr3:uid="{E0D31C75-9752-4D49-AFE6-8DD8D38B09EB}" name="Column3529"/>
    <tableColumn id="3556" xr3:uid="{7FB6163E-2A44-43DA-93B9-A70EA705F5FB}" name="Column3530"/>
    <tableColumn id="3557" xr3:uid="{00F52D8D-C0EF-41F9-AA1E-CA6B8D9FF232}" name="Column3531"/>
    <tableColumn id="3558" xr3:uid="{3C7AE592-B059-4CB6-98C5-436838961419}" name="Column3532"/>
    <tableColumn id="3559" xr3:uid="{00C4996E-AAD5-40B7-B904-40BE469A53B7}" name="Column3533"/>
    <tableColumn id="3560" xr3:uid="{F55711DC-9516-44D6-B94D-FF6F660C6D37}" name="Column3534"/>
    <tableColumn id="3561" xr3:uid="{DA3215A5-B7CE-4FD7-8163-C7B8A6CCEE12}" name="Column3535"/>
    <tableColumn id="3562" xr3:uid="{E1066709-933E-4E59-A724-85260BA192A5}" name="Column3536"/>
    <tableColumn id="3563" xr3:uid="{DAC3D4BC-1FFD-4CD6-8D42-F61F6DB088F4}" name="Column3537"/>
    <tableColumn id="3564" xr3:uid="{DC14001D-65DA-444D-B19C-717A1FEB6AB2}" name="Column3538"/>
    <tableColumn id="3565" xr3:uid="{6E018C21-A64D-418F-B3F4-7AF597FC4095}" name="Column3539"/>
    <tableColumn id="3566" xr3:uid="{90A9F138-5DA1-4264-8560-21A86BBC7207}" name="Column3540"/>
    <tableColumn id="3567" xr3:uid="{BDC35DD6-2F2F-417F-B91D-AA6E7595B21D}" name="Column3541"/>
    <tableColumn id="3568" xr3:uid="{32C799CB-01DC-491E-B238-C27CAB85B4E2}" name="Column3542"/>
    <tableColumn id="3569" xr3:uid="{25557FE8-FC19-4957-97D0-F57F787D3957}" name="Column3543"/>
    <tableColumn id="3570" xr3:uid="{36E44803-9006-4899-A03A-1956F048A6BA}" name="Column3544"/>
    <tableColumn id="3571" xr3:uid="{86909B3E-4B13-4BED-87E1-56B336E1A4AD}" name="Column3545"/>
    <tableColumn id="3572" xr3:uid="{2992ACB4-E7E4-490F-8461-724D2B18E97D}" name="Column3546"/>
    <tableColumn id="3573" xr3:uid="{108D979C-8757-4FDC-821C-E66B14A98949}" name="Column3547"/>
    <tableColumn id="3574" xr3:uid="{858F0A45-AA9F-47AE-BF6F-71FCDE23186B}" name="Column3548"/>
    <tableColumn id="3575" xr3:uid="{9476772F-81B8-465D-8DD7-340EA6290ECA}" name="Column3549"/>
    <tableColumn id="3576" xr3:uid="{EE234683-312A-4B2D-9720-ADC353451415}" name="Column3550"/>
    <tableColumn id="3577" xr3:uid="{3534F01B-E2BB-4DE7-8EF5-E916611F3E9C}" name="Column3551"/>
    <tableColumn id="3578" xr3:uid="{CB37E751-75F7-4945-B03E-987E3AE58A9B}" name="Column3552"/>
    <tableColumn id="3579" xr3:uid="{67C18962-B406-48D4-84ED-DFFE7FB722EB}" name="Column3553"/>
    <tableColumn id="3580" xr3:uid="{B602A6BA-4552-4F6E-B7EF-5BEC71FF0DEF}" name="Column3554"/>
    <tableColumn id="3581" xr3:uid="{FE5DB140-E74B-448A-AF6F-D7C14FED47E3}" name="Column3555"/>
    <tableColumn id="3582" xr3:uid="{DECB8B69-0041-43A3-98BB-AA9C2B90C88C}" name="Column3556"/>
    <tableColumn id="3583" xr3:uid="{06054658-BC0F-48BD-9DED-31CC65B8D372}" name="Column3557"/>
    <tableColumn id="3584" xr3:uid="{2A53DEE6-81D8-4F24-9881-A032C0A1CD01}" name="Column3558"/>
    <tableColumn id="3585" xr3:uid="{659FB939-5AFF-49C3-8B99-DCA8E4BE45FD}" name="Column3559"/>
    <tableColumn id="3586" xr3:uid="{76228B8C-3F83-44F6-8E23-D432A6243605}" name="Column3560"/>
    <tableColumn id="3587" xr3:uid="{82F82CD3-DB68-4BAB-BEDF-8A890E9DBB68}" name="Column3561"/>
    <tableColumn id="3588" xr3:uid="{C05C8F80-DBF1-4A03-8B95-B1335F5CA401}" name="Column3562"/>
    <tableColumn id="3589" xr3:uid="{E5F748B2-5B5D-40AE-8CEB-F57889DD20D9}" name="Column3563"/>
    <tableColumn id="3590" xr3:uid="{ACC6610D-7963-40FF-8407-B2FA3646939A}" name="Column3564"/>
    <tableColumn id="3591" xr3:uid="{50AC594C-4C32-49C6-A687-E0070B819356}" name="Column3565"/>
    <tableColumn id="3592" xr3:uid="{DB54B317-2D6A-4434-B8FC-B51A770A6F25}" name="Column3566"/>
    <tableColumn id="3593" xr3:uid="{7480DA6F-2816-4A45-9BAD-9ED71F456827}" name="Column3567"/>
    <tableColumn id="3594" xr3:uid="{24407146-55F5-42F8-90EA-9698FCE90AE0}" name="Column3568"/>
    <tableColumn id="3595" xr3:uid="{AB878797-6CE1-48CE-95C3-8719F336FFA8}" name="Column3569"/>
    <tableColumn id="3596" xr3:uid="{DBAC52D3-AF5E-46B9-9D8C-963815CBA22C}" name="Column3570"/>
    <tableColumn id="3597" xr3:uid="{54F82224-32C7-471F-AB71-A2FAA687D76B}" name="Column3571"/>
    <tableColumn id="3598" xr3:uid="{6621AA20-11E8-4A9E-9B86-CAEF4D152A5A}" name="Column3572"/>
    <tableColumn id="3599" xr3:uid="{269132E1-C958-4465-9A9B-0D1870C8EDC3}" name="Column3573"/>
    <tableColumn id="3600" xr3:uid="{45EEBA17-F64E-43D9-93B3-14D0EBA15417}" name="Column3574"/>
    <tableColumn id="3601" xr3:uid="{14C0F9B9-46EE-4E32-BAE4-9EA5D3EC5DF8}" name="Column3575"/>
    <tableColumn id="3602" xr3:uid="{A2D4EDB5-7112-438D-839D-A79186EFBA18}" name="Column3576"/>
    <tableColumn id="3603" xr3:uid="{A27822CA-592A-4F3E-BAD9-C5815B716DC8}" name="Column3577"/>
    <tableColumn id="3604" xr3:uid="{F1E21893-25AE-44C0-A333-0423DFBCBF48}" name="Column3578"/>
    <tableColumn id="3605" xr3:uid="{2FC21188-77BE-4CD0-B7BC-CB44473C7DA8}" name="Column3579"/>
    <tableColumn id="3606" xr3:uid="{50DA6C29-F64B-4DF7-9C60-59828EFE8707}" name="Column3580"/>
    <tableColumn id="3607" xr3:uid="{ED77800D-B0A9-41BA-8A2C-A4FE39EE89AF}" name="Column3581"/>
    <tableColumn id="3608" xr3:uid="{180AE3A8-8E0C-4BD7-B182-F23A6126B076}" name="Column3582"/>
    <tableColumn id="3609" xr3:uid="{211F0A5E-FD99-4F14-9AAB-1E58C52DAA50}" name="Column3583"/>
    <tableColumn id="3610" xr3:uid="{AC8F9CFB-5E22-4794-9B9C-CE766DEAA6A3}" name="Column3584"/>
    <tableColumn id="3611" xr3:uid="{AAE3DB43-7B2C-4D37-B0B8-D5EB581D493B}" name="Column3585"/>
    <tableColumn id="3612" xr3:uid="{42E174A3-A1E1-4809-A31F-46AC5BD5A891}" name="Column3586"/>
    <tableColumn id="3613" xr3:uid="{C9388D4E-0A17-45F4-B908-D0CCDF8F6199}" name="Column3587"/>
    <tableColumn id="3614" xr3:uid="{ED04F0A1-71B7-46D2-A37E-5E51CD065C7A}" name="Column3588"/>
    <tableColumn id="3615" xr3:uid="{1B5C0CE3-F4DC-49BD-B3D9-D749804F7F69}" name="Column3589"/>
    <tableColumn id="3616" xr3:uid="{5360B915-77E1-4316-B490-19D473B8A7F3}" name="Column3590"/>
    <tableColumn id="3617" xr3:uid="{AEC5AB0B-3FE4-4795-BB36-862210A7C0A4}" name="Column3591"/>
    <tableColumn id="3618" xr3:uid="{FF48B14A-B87A-4432-A645-A97E147B7069}" name="Column3592"/>
    <tableColumn id="3619" xr3:uid="{FA68878B-FF7B-4C75-9717-15688F5764AB}" name="Column3593"/>
    <tableColumn id="3620" xr3:uid="{84E287F4-7AE0-4BA2-BA87-EA43E9861DE4}" name="Column3594"/>
    <tableColumn id="3621" xr3:uid="{B2CA9238-4FA8-4159-9A95-7003E272E90A}" name="Column3595"/>
    <tableColumn id="3622" xr3:uid="{623E5B24-A7F8-4CA9-B522-77FAFCE1DD1C}" name="Column3596"/>
    <tableColumn id="3623" xr3:uid="{E3BB9B86-6267-4AFD-8526-E6D04220C1E4}" name="Column3597"/>
    <tableColumn id="3624" xr3:uid="{4A3F34DD-CC79-46BA-B4C6-AEB55ADD7E0B}" name="Column3598"/>
    <tableColumn id="3625" xr3:uid="{A62F3713-C7AC-4E35-AC7C-A97CCC630C38}" name="Column3599"/>
    <tableColumn id="3626" xr3:uid="{C0B861EC-9AFD-466B-9178-8966A997773A}" name="Column3600"/>
    <tableColumn id="3627" xr3:uid="{7D2D38F2-B446-46F3-B05E-E588F432CC71}" name="Column3601"/>
    <tableColumn id="3628" xr3:uid="{B391D623-45F9-48FA-85D1-29DB3FFC1B8E}" name="Column3602"/>
    <tableColumn id="3629" xr3:uid="{F945CDD4-779E-41C5-BF7E-30C9691C447E}" name="Column3603"/>
    <tableColumn id="3630" xr3:uid="{B3224ABB-4955-45FA-B2EB-EBD56431E222}" name="Column3604"/>
    <tableColumn id="3631" xr3:uid="{006640AA-2FBF-44D7-B588-FF276E32F69E}" name="Column3605"/>
    <tableColumn id="3632" xr3:uid="{55E9A333-55CA-410B-89A9-7CBBE78C5169}" name="Column3606"/>
    <tableColumn id="3633" xr3:uid="{2A1EC845-B891-4B16-BDFA-B13376CF4CA2}" name="Column3607"/>
    <tableColumn id="3634" xr3:uid="{B11A0937-5FA9-40E8-ADA8-17794501E72E}" name="Column3608"/>
    <tableColumn id="3635" xr3:uid="{2B9191F8-D214-46A4-B713-D4A188703952}" name="Column3609"/>
    <tableColumn id="3636" xr3:uid="{A9804236-EA88-49EC-84B6-452F69BBCD3D}" name="Column3610"/>
    <tableColumn id="3637" xr3:uid="{7719BFF0-0334-466F-888E-CD33D7A64FCE}" name="Column3611"/>
    <tableColumn id="3638" xr3:uid="{AC274720-D314-4961-8F81-62B969852E3F}" name="Column3612"/>
    <tableColumn id="3639" xr3:uid="{C0144094-462D-484F-A51B-00188834972E}" name="Column3613"/>
    <tableColumn id="3640" xr3:uid="{56824BC3-523E-4186-BEA0-2AD7B2F26FD7}" name="Column3614"/>
    <tableColumn id="3641" xr3:uid="{86678CC4-47FB-4F8B-8ECC-A2E20AF5AA3E}" name="Column3615"/>
    <tableColumn id="3642" xr3:uid="{46FACF17-E320-47D6-BCED-EDB0ADE26F28}" name="Column3616"/>
    <tableColumn id="3643" xr3:uid="{51FBF79C-FD33-4F89-95B1-77B2552DAD66}" name="Column3617"/>
    <tableColumn id="3644" xr3:uid="{BC117079-316A-4421-8559-56BC3DEE8715}" name="Column3618"/>
    <tableColumn id="3645" xr3:uid="{6DE0D26F-BFB9-4367-B08C-03DDA57718D9}" name="Column3619"/>
    <tableColumn id="3646" xr3:uid="{CAB3FA15-148F-4FA6-840E-7AAA5553272E}" name="Column3620"/>
    <tableColumn id="3647" xr3:uid="{72717279-2CA9-4CF6-95F8-12AAEBA2D764}" name="Column3621"/>
    <tableColumn id="3648" xr3:uid="{53A5BF94-480A-47D0-80D1-82692A624E2C}" name="Column3622"/>
    <tableColumn id="3649" xr3:uid="{6AFCE3A6-5139-4EC9-9761-AFB5C0F14377}" name="Column3623"/>
    <tableColumn id="3650" xr3:uid="{903575A5-38BD-44B1-B30F-6C44CDC6BA6D}" name="Column3624"/>
    <tableColumn id="3651" xr3:uid="{A9847568-BF93-4DC0-BBB4-B3AE7634099E}" name="Column3625"/>
    <tableColumn id="3652" xr3:uid="{AD5E38B4-2A03-46F1-B1AF-D504F8059BDD}" name="Column3626"/>
    <tableColumn id="3653" xr3:uid="{7A3C552C-89B0-454A-97C3-6A78D401C4F3}" name="Column3627"/>
    <tableColumn id="3654" xr3:uid="{66992643-0828-4CB0-BA12-5B51B842F335}" name="Column3628"/>
    <tableColumn id="3655" xr3:uid="{82CAA7B0-F8C9-4D92-B227-831732874292}" name="Column3629"/>
    <tableColumn id="3656" xr3:uid="{3E3F7B62-7A55-42A4-84F6-C2A95A457DE3}" name="Column3630"/>
    <tableColumn id="3657" xr3:uid="{EBAAEEF0-A17C-46F5-998B-F012359D75A0}" name="Column3631"/>
    <tableColumn id="3658" xr3:uid="{4B762653-7313-4FC9-824D-EC8DA8974E12}" name="Column3632"/>
    <tableColumn id="3659" xr3:uid="{6BF27413-ADD3-4A4E-B1E4-64212AEF7973}" name="Column3633"/>
    <tableColumn id="3660" xr3:uid="{3581D3FD-0D67-4971-8216-2E6119BD61BD}" name="Column3634"/>
    <tableColumn id="3661" xr3:uid="{DBB8744F-963C-4A6B-8604-F9533E85D0B9}" name="Column3635"/>
    <tableColumn id="3662" xr3:uid="{CCD9860C-E07A-4915-BFE7-E37ECF85D236}" name="Column3636"/>
    <tableColumn id="3663" xr3:uid="{10F97E14-52C5-4611-B321-9C239330864C}" name="Column3637"/>
    <tableColumn id="3664" xr3:uid="{FC16349A-3A62-4FEC-9390-2F453E14789F}" name="Column3638"/>
    <tableColumn id="3665" xr3:uid="{A1091926-85A1-4350-AFB7-A3771AF3E993}" name="Column3639"/>
    <tableColumn id="3666" xr3:uid="{3FE1FE46-35EA-4047-BD48-176FAC97194A}" name="Column3640"/>
    <tableColumn id="3667" xr3:uid="{84C1C5B3-8B1E-472A-94A7-50AB523F148E}" name="Column3641"/>
    <tableColumn id="3668" xr3:uid="{9AB6BC00-4836-40E8-8CD5-24D8DF8A5BC0}" name="Column3642"/>
    <tableColumn id="3669" xr3:uid="{2C8707AB-FFFE-409F-8517-3A55DCAE5490}" name="Column3643"/>
    <tableColumn id="3670" xr3:uid="{AFCA7248-441C-45C7-BED2-FA11D32D16F5}" name="Column3644"/>
    <tableColumn id="3671" xr3:uid="{2202BF6C-F34B-4976-A193-EB06776C4626}" name="Column3645"/>
    <tableColumn id="3672" xr3:uid="{389A7B80-BCF2-4AF2-AF35-C26384B16716}" name="Column3646"/>
    <tableColumn id="3673" xr3:uid="{47FE3439-3A72-4226-B375-AAC0DDF88A0F}" name="Column3647"/>
    <tableColumn id="3674" xr3:uid="{4A3FC76F-3611-4BE5-9856-D3CD7A92DF2F}" name="Column3648"/>
    <tableColumn id="3675" xr3:uid="{45FE1058-2476-48F8-81C8-CD81F8F9F7FD}" name="Column3649"/>
    <tableColumn id="3676" xr3:uid="{A733EF03-D75F-47DB-A686-11CC608DA8A9}" name="Column3650"/>
    <tableColumn id="3677" xr3:uid="{1568F57F-2CD6-4689-AB54-D8B0196E7B7D}" name="Column3651"/>
    <tableColumn id="3678" xr3:uid="{3263B593-DC76-4DF2-A684-6DFE1680E760}" name="Column3652"/>
    <tableColumn id="3679" xr3:uid="{478029AD-6F44-47ED-A2F7-139004611CA5}" name="Column3653"/>
    <tableColumn id="3680" xr3:uid="{A10639D0-5822-4DB2-A377-4B9E68AF0DCA}" name="Column3654"/>
    <tableColumn id="3681" xr3:uid="{08AEC815-1135-47C4-9F02-D16D5442F9DB}" name="Column3655"/>
    <tableColumn id="3682" xr3:uid="{438E5586-97EC-4AE9-A319-696B8200C420}" name="Column3656"/>
    <tableColumn id="3683" xr3:uid="{7946F4DA-42A7-4E69-8F4D-E709BF6C738D}" name="Column3657"/>
    <tableColumn id="3684" xr3:uid="{0B00B6DA-ACEF-478D-A754-37BC43DA697A}" name="Column3658"/>
    <tableColumn id="3685" xr3:uid="{F2B465AC-9FE4-4852-85B8-A8222C5FA83C}" name="Column3659"/>
    <tableColumn id="3686" xr3:uid="{2232B334-34CB-4301-B94D-8845BEC70CDF}" name="Column3660"/>
    <tableColumn id="3687" xr3:uid="{FDCE0265-C4BF-487A-B199-A34C1E8B353D}" name="Column3661"/>
    <tableColumn id="3688" xr3:uid="{89B4DBF8-221D-4956-AE85-C28DA853AD72}" name="Column3662"/>
    <tableColumn id="3689" xr3:uid="{304A0917-24C0-4FD0-ADD5-27BB385CA670}" name="Column3663"/>
    <tableColumn id="3690" xr3:uid="{47762781-6196-47A0-B4FB-E8C45CCE051C}" name="Column3664"/>
    <tableColumn id="3691" xr3:uid="{B6A70384-402A-418C-9394-1742A88D5384}" name="Column3665"/>
    <tableColumn id="3692" xr3:uid="{9702DD81-DCD1-47A0-BAD5-488015DE0A5A}" name="Column3666"/>
    <tableColumn id="3693" xr3:uid="{C8A898FC-5E96-4BEC-811B-08278356B5A5}" name="Column3667"/>
    <tableColumn id="3694" xr3:uid="{7E5FCC69-2FD7-43C8-8C97-B3D41193380A}" name="Column3668"/>
    <tableColumn id="3695" xr3:uid="{52EA2685-EBED-4012-896A-0EE2814363F9}" name="Column3669"/>
    <tableColumn id="3696" xr3:uid="{1D5F01C0-1E17-4364-8565-86962424B1D2}" name="Column3670"/>
    <tableColumn id="3697" xr3:uid="{FD2AB0B1-53B4-44F7-8CE6-C3B9746D08AD}" name="Column3671"/>
    <tableColumn id="3698" xr3:uid="{4889EF04-E8E4-4F9F-878D-E8D37547E428}" name="Column3672"/>
    <tableColumn id="3699" xr3:uid="{42A9E038-9C3C-44AF-9D8E-2A9660A3B124}" name="Column3673"/>
    <tableColumn id="3700" xr3:uid="{39F03416-0764-4D5F-A1A6-3EB06E33EC4D}" name="Column3674"/>
    <tableColumn id="3701" xr3:uid="{CE0136F2-B48A-43BD-919F-13ED1752719F}" name="Column3675"/>
    <tableColumn id="3702" xr3:uid="{BB2188CF-FBFC-46B3-9A5F-340A4F287056}" name="Column3676"/>
    <tableColumn id="3703" xr3:uid="{ABB75B91-FEE8-449E-BA47-BAFEDBC3DDD9}" name="Column3677"/>
    <tableColumn id="3704" xr3:uid="{D475D612-F1E9-4F7C-B0DE-94364C4D3B14}" name="Column3678"/>
    <tableColumn id="3705" xr3:uid="{01319C8D-C770-4B1B-BE61-9BC0D17011D7}" name="Column3679"/>
    <tableColumn id="3706" xr3:uid="{A42D4FAC-D407-4898-BBD8-E2FA19B4E0A5}" name="Column3680"/>
    <tableColumn id="3707" xr3:uid="{8534039C-46D3-4A30-B2BE-F8D3FA19E070}" name="Column3681"/>
    <tableColumn id="3708" xr3:uid="{BFDF873F-821A-40A6-BF71-85AE1388D144}" name="Column3682"/>
    <tableColumn id="3709" xr3:uid="{D80E6AC3-7BD0-4B79-913D-9B654C33F2EA}" name="Column3683"/>
    <tableColumn id="3710" xr3:uid="{3B782C0C-6482-4056-96BE-6BF710240CDD}" name="Column3684"/>
    <tableColumn id="3711" xr3:uid="{17D2AE0A-A6CB-4531-976A-354081946B86}" name="Column3685"/>
    <tableColumn id="3712" xr3:uid="{D25523FB-510A-420D-8562-F449A4FFA515}" name="Column3686"/>
    <tableColumn id="3713" xr3:uid="{31E7EB70-142A-41DA-AC24-AD19F7506D50}" name="Column3687"/>
    <tableColumn id="3714" xr3:uid="{95D8367B-4742-4471-B32D-0A767EA30961}" name="Column3688"/>
    <tableColumn id="3715" xr3:uid="{5E7475D9-E51E-4F9E-A4EB-FA1E0F0B484D}" name="Column3689"/>
    <tableColumn id="3716" xr3:uid="{5678EF2F-13F6-4F3A-AA6D-90189818F1D4}" name="Column3690"/>
    <tableColumn id="3717" xr3:uid="{6BD138E6-5A81-4E31-A3A7-DB4EB2B05E06}" name="Column3691"/>
    <tableColumn id="3718" xr3:uid="{1DB791CF-4655-47A5-A796-69F56383CF7D}" name="Column3692"/>
    <tableColumn id="3719" xr3:uid="{2ACDAF8C-9902-4615-A1F2-C912BE1688D3}" name="Column3693"/>
    <tableColumn id="3720" xr3:uid="{63754363-0C99-4E70-9F8A-B21DC53D803E}" name="Column3694"/>
    <tableColumn id="3721" xr3:uid="{60F75556-0207-4EDD-A661-0403F568537B}" name="Column3695"/>
    <tableColumn id="3722" xr3:uid="{8FD79470-CB0A-431A-A3AB-B9EAD59A2848}" name="Column3696"/>
    <tableColumn id="3723" xr3:uid="{A6A9D867-366F-4478-B01D-A9799A518881}" name="Column3697"/>
    <tableColumn id="3724" xr3:uid="{41FA0594-59F9-4258-BC71-748FD04DCBE8}" name="Column3698"/>
    <tableColumn id="3725" xr3:uid="{CDBDAB19-5126-46CC-B466-0C084DBAC6CF}" name="Column3699"/>
    <tableColumn id="3726" xr3:uid="{DEC025F1-7EF5-457D-836C-2396D653EE68}" name="Column3700"/>
    <tableColumn id="3727" xr3:uid="{85C8FBDD-F73D-4AED-BAF8-9B8679DD5D58}" name="Column3701"/>
    <tableColumn id="3728" xr3:uid="{0EDDC57D-4FF4-48DC-90F6-55981562CCDF}" name="Column3702"/>
    <tableColumn id="3729" xr3:uid="{6A465D92-665C-48E2-ABC8-5F78D7EA5EC3}" name="Column3703"/>
    <tableColumn id="3730" xr3:uid="{E7C10900-48F2-401D-91F6-C0AF14B8A5BC}" name="Column3704"/>
    <tableColumn id="3731" xr3:uid="{905B5230-664E-4FFA-86BF-6B365B3B80AD}" name="Column3705"/>
    <tableColumn id="3732" xr3:uid="{5301CABA-4ACA-410D-BD12-196EE7D8FBBA}" name="Column3706"/>
    <tableColumn id="3733" xr3:uid="{FBD2A533-FB87-4201-92B6-18F66D037C54}" name="Column3707"/>
    <tableColumn id="3734" xr3:uid="{E392826E-BF3B-4CE4-B9A7-31E35D7F289F}" name="Column3708"/>
    <tableColumn id="3735" xr3:uid="{D76B9EEB-4CED-448E-86E7-7642352398AF}" name="Column3709"/>
    <tableColumn id="3736" xr3:uid="{A15D1DC1-7DF6-495A-8B37-B5C525313D69}" name="Column3710"/>
    <tableColumn id="3737" xr3:uid="{B56F3933-60E8-4C6E-A49D-326F185AD354}" name="Column3711"/>
    <tableColumn id="3738" xr3:uid="{08FBFDB8-102D-4543-8AE2-C25FC7106905}" name="Column3712"/>
    <tableColumn id="3739" xr3:uid="{64158218-84C4-451B-ADAD-4DA3F4C75F41}" name="Column3713"/>
    <tableColumn id="3740" xr3:uid="{D8D56849-1EE7-4379-BFA1-1C98B9B3892C}" name="Column3714"/>
    <tableColumn id="3741" xr3:uid="{17876E8A-5F73-47D3-AE82-6E71203CDCD0}" name="Column3715"/>
    <tableColumn id="3742" xr3:uid="{07ED47C6-E232-4248-BCFB-6FA2DDAE4D0B}" name="Column3716"/>
    <tableColumn id="3743" xr3:uid="{5FC6B264-DA32-4E6A-B875-5B0912ADCCD0}" name="Column3717"/>
    <tableColumn id="3744" xr3:uid="{081C37E1-0541-49C9-8D15-DAAD5DAB9822}" name="Column3718"/>
    <tableColumn id="3745" xr3:uid="{A721F4FF-7060-4045-8A06-7F697AEE24A5}" name="Column3719"/>
    <tableColumn id="3746" xr3:uid="{73706D78-A429-4D0E-AF9B-F507341892F1}" name="Column3720"/>
    <tableColumn id="3747" xr3:uid="{0214A320-C604-4BCF-BE07-B83FA1770F0A}" name="Column3721"/>
    <tableColumn id="3748" xr3:uid="{8498C9F3-E8BA-4535-A5D7-0B2D72CC3FE9}" name="Column3722"/>
    <tableColumn id="3749" xr3:uid="{41C1EE1F-6BB9-4FED-B90A-62B5EF781742}" name="Column3723"/>
    <tableColumn id="3750" xr3:uid="{069E9373-A02B-4021-86A6-8DAE1AC872EA}" name="Column3724"/>
    <tableColumn id="3751" xr3:uid="{F9FCFE2F-2C52-42EC-A092-65615D92732F}" name="Column3725"/>
    <tableColumn id="3752" xr3:uid="{AE018325-F6C2-431E-9F4C-B14B007802A5}" name="Column3726"/>
    <tableColumn id="3753" xr3:uid="{508BB73F-77C0-458A-BCBB-E6BAC4F3BB8C}" name="Column3727"/>
    <tableColumn id="3754" xr3:uid="{D488E349-5E21-45AA-B8B1-8DA19CBE9848}" name="Column3728"/>
    <tableColumn id="3755" xr3:uid="{3B22B1D0-EB87-4EB0-B39F-23894735A40A}" name="Column3729"/>
    <tableColumn id="3756" xr3:uid="{D0021425-97DE-42B2-A2B4-0E148F2C1E8D}" name="Column3730"/>
    <tableColumn id="3757" xr3:uid="{9B6257A5-E18E-4870-8B89-CC13644D3373}" name="Column3731"/>
    <tableColumn id="3758" xr3:uid="{24757A47-7308-49ED-B07A-6C759C49B4E7}" name="Column3732"/>
    <tableColumn id="3759" xr3:uid="{B9049322-E52A-4282-AC9C-C9C6440EA9DE}" name="Column3733"/>
    <tableColumn id="3760" xr3:uid="{FB178D7B-C61D-4C25-8905-D0F75DC5D267}" name="Column3734"/>
    <tableColumn id="3761" xr3:uid="{783D94B9-B5FD-41F9-9C83-88C52926EB7B}" name="Column3735"/>
    <tableColumn id="3762" xr3:uid="{0C27950E-B53D-4C9A-B3B1-1E63ACC64D94}" name="Column3736"/>
    <tableColumn id="3763" xr3:uid="{304AB3D4-2D20-4FC0-8E8E-AFB9E002A7E9}" name="Column3737"/>
    <tableColumn id="3764" xr3:uid="{3228B827-C9C8-4750-9B5D-9571A3589474}" name="Column3738"/>
    <tableColumn id="3765" xr3:uid="{C6553734-6E34-48BF-BE10-8EFEC9720BC8}" name="Column3739"/>
    <tableColumn id="3766" xr3:uid="{B54CC831-2115-4E63-8914-8F46C1EDD7C5}" name="Column3740"/>
    <tableColumn id="3767" xr3:uid="{8C7FC909-9DBE-4767-9A84-08C2FBB0F930}" name="Column3741"/>
    <tableColumn id="3768" xr3:uid="{4ECE8146-45E9-45E5-B6E2-0834211F083D}" name="Column3742"/>
    <tableColumn id="3769" xr3:uid="{90E6E3F5-A53A-4F8C-B894-95AD0E9A7EDE}" name="Column3743"/>
    <tableColumn id="3770" xr3:uid="{05E304E5-79EE-4C3F-965C-982C74E80991}" name="Column3744"/>
    <tableColumn id="3771" xr3:uid="{68DC5E67-03E9-4E13-9BA7-CAD611E102FB}" name="Column3745"/>
    <tableColumn id="3772" xr3:uid="{E5E7DED9-83C6-43E7-81D9-8DD0355D5FEE}" name="Column3746"/>
    <tableColumn id="3773" xr3:uid="{93537E77-5CF6-4C85-9293-5C2496390AE3}" name="Column3747"/>
    <tableColumn id="3774" xr3:uid="{A39D5435-208E-447E-A28B-C65403FF1630}" name="Column3748"/>
    <tableColumn id="3775" xr3:uid="{35A2FC0D-B616-4C4C-AF26-336588DF60BB}" name="Column3749"/>
    <tableColumn id="3776" xr3:uid="{97ED0C3C-C417-4141-A0CC-58AD4A887C79}" name="Column3750"/>
    <tableColumn id="3777" xr3:uid="{639F9F6A-20FC-4661-8507-11516F56E170}" name="Column3751"/>
    <tableColumn id="3778" xr3:uid="{725CA043-CB24-4388-881B-A3C66F028800}" name="Column3752"/>
    <tableColumn id="3779" xr3:uid="{9DD8849E-E60C-4EDC-BA9E-89691C01DAA8}" name="Column3753"/>
    <tableColumn id="3780" xr3:uid="{3F48B500-490D-4268-A9EE-B1BE1F7AA45F}" name="Column3754"/>
    <tableColumn id="3781" xr3:uid="{6A3031DD-2F4E-4619-BC6D-9D371F2488F1}" name="Column3755"/>
    <tableColumn id="3782" xr3:uid="{79C517A6-4F18-48E3-AE07-76A137E25695}" name="Column3756"/>
    <tableColumn id="3783" xr3:uid="{E9046A25-E193-43AB-B6D9-0ADF058973BE}" name="Column3757"/>
    <tableColumn id="3784" xr3:uid="{CE6A0423-0915-401C-922F-83F65FD09CA4}" name="Column3758"/>
    <tableColumn id="3785" xr3:uid="{AEF288D5-8B14-45A1-98D4-7A88D4488215}" name="Column3759"/>
    <tableColumn id="3786" xr3:uid="{6904A077-078B-4AAC-A929-20CB77DECA3C}" name="Column3760"/>
    <tableColumn id="3787" xr3:uid="{DDD07F2C-F01D-41DE-9D62-219C977D7152}" name="Column3761"/>
    <tableColumn id="3788" xr3:uid="{984863F5-1BFE-4035-A6B2-D2CDAD10B1A3}" name="Column3762"/>
    <tableColumn id="3789" xr3:uid="{BF25C296-F568-4F1C-A914-230D90194150}" name="Column3763"/>
    <tableColumn id="3790" xr3:uid="{7A59ECA0-6811-400D-B49D-9CA4002EB8B6}" name="Column3764"/>
    <tableColumn id="3791" xr3:uid="{D499213D-9BEF-478F-90DB-493757AA3CA7}" name="Column3765"/>
    <tableColumn id="3792" xr3:uid="{AEE89EE4-4006-4CB6-87B3-34B2B437C3F8}" name="Column3766"/>
    <tableColumn id="3793" xr3:uid="{372DE567-8586-4C22-BDAB-2007971AA686}" name="Column3767"/>
    <tableColumn id="3794" xr3:uid="{D743FC11-8163-47CB-9834-1CCE9478E68E}" name="Column3768"/>
    <tableColumn id="3795" xr3:uid="{07DFE49C-F228-4B60-8C4E-0FBD855B1355}" name="Column3769"/>
    <tableColumn id="3796" xr3:uid="{11E5D3E5-1C17-46B8-979D-D8919EB3E5AD}" name="Column3770"/>
    <tableColumn id="3797" xr3:uid="{049A888D-41F6-4871-9B9B-74DE7E651133}" name="Column3771"/>
    <tableColumn id="3798" xr3:uid="{2E9E157B-966D-4F49-8F8B-D4DD0D79C366}" name="Column3772"/>
    <tableColumn id="3799" xr3:uid="{D8C1D8C6-D665-44D7-A561-DD6F1D81288F}" name="Column3773"/>
    <tableColumn id="3800" xr3:uid="{CEBDA082-6DE9-4BC7-9917-D1E798EE1F37}" name="Column3774"/>
    <tableColumn id="3801" xr3:uid="{90FA7E8E-327F-4524-8C97-51717D0D0200}" name="Column3775"/>
    <tableColumn id="3802" xr3:uid="{3D27D035-98B3-40B1-A4D8-7558049D2632}" name="Column3776"/>
    <tableColumn id="3803" xr3:uid="{DA399F85-9C68-447D-AC24-236CFE998F87}" name="Column3777"/>
    <tableColumn id="3804" xr3:uid="{2704F6C0-E904-407B-BE16-6125FB63F824}" name="Column3778"/>
    <tableColumn id="3805" xr3:uid="{22AFAF58-E7FC-485E-A2C2-917703C64AE8}" name="Column3779"/>
    <tableColumn id="3806" xr3:uid="{334B2CC6-B241-4AAA-A1D2-12C34BDD9FE6}" name="Column3780"/>
    <tableColumn id="3807" xr3:uid="{8E2C7F37-833C-40EF-8B94-831EA6FA3BBC}" name="Column3781"/>
    <tableColumn id="3808" xr3:uid="{509630A4-6F38-4541-A332-4582FA5132AD}" name="Column3782"/>
    <tableColumn id="3809" xr3:uid="{2E0F87B4-2B11-4D00-AF14-526D3988B8EA}" name="Column3783"/>
    <tableColumn id="3810" xr3:uid="{E57EA870-F335-4244-A3A4-6F086A16C1B9}" name="Column3784"/>
    <tableColumn id="3811" xr3:uid="{38AD148D-4431-4A3A-84E5-AA79244A7560}" name="Column3785"/>
    <tableColumn id="3812" xr3:uid="{EEAEBFDC-3CE0-47C4-9810-A9D030B3F425}" name="Column3786"/>
    <tableColumn id="3813" xr3:uid="{2489A77D-8943-40DF-9D2C-DC78353D9E55}" name="Column3787"/>
    <tableColumn id="3814" xr3:uid="{AEDC0427-6D27-4085-A1C0-B90E4C1CCABC}" name="Column3788"/>
    <tableColumn id="3815" xr3:uid="{363481D1-090D-4F34-8023-D830FC861409}" name="Column3789"/>
    <tableColumn id="3816" xr3:uid="{C3D7A572-E2C4-474B-AB66-53B4A9CBA044}" name="Column3790"/>
    <tableColumn id="3817" xr3:uid="{8BFE6EED-0D2E-46D6-969A-C0936414B405}" name="Column3791"/>
    <tableColumn id="3818" xr3:uid="{5D8CC2F6-B74B-4C78-B30F-BB0F947752DA}" name="Column3792"/>
    <tableColumn id="3819" xr3:uid="{774425A0-A313-4736-92BE-7F8FFAD14A46}" name="Column3793"/>
    <tableColumn id="3820" xr3:uid="{5C09DD6A-8F25-401E-866E-AA54FA55727F}" name="Column3794"/>
    <tableColumn id="3821" xr3:uid="{7CBF3AB4-7BA7-4C56-BBBE-40475A3A1E6B}" name="Column3795"/>
    <tableColumn id="3822" xr3:uid="{6C9243D0-58AE-4C63-AA96-496DA58D5DEC}" name="Column3796"/>
    <tableColumn id="3823" xr3:uid="{44067302-4033-480C-9AE9-D7ED5B88687E}" name="Column3797"/>
    <tableColumn id="3824" xr3:uid="{F573EFA3-A15D-4340-8747-55EDCE1ADFE3}" name="Column3798"/>
    <tableColumn id="3825" xr3:uid="{B5467934-57B2-4E26-9636-D82A5C43792D}" name="Column3799"/>
    <tableColumn id="3826" xr3:uid="{67209318-4782-409A-9304-14641D9AFABE}" name="Column3800"/>
    <tableColumn id="3827" xr3:uid="{6C9B009D-081C-425D-A5DD-1A5DC63829FC}" name="Column3801"/>
    <tableColumn id="3828" xr3:uid="{1881485F-665E-4B42-9468-03457D982ACB}" name="Column3802"/>
    <tableColumn id="3829" xr3:uid="{06AF0E54-B5B7-4EF0-9998-CD23D196E8A8}" name="Column3803"/>
    <tableColumn id="3830" xr3:uid="{F8E1A603-A689-45FE-87DA-D2735B94B889}" name="Column3804"/>
    <tableColumn id="3831" xr3:uid="{ED676248-AB19-423E-842B-70CE345EB832}" name="Column3805"/>
    <tableColumn id="3832" xr3:uid="{BABF4CB3-9D07-4336-B1ED-90A52BC01D65}" name="Column3806"/>
    <tableColumn id="3833" xr3:uid="{1AFB7C1A-8974-4900-A3B0-72E2E53A207F}" name="Column3807"/>
    <tableColumn id="3834" xr3:uid="{B56C8276-E8CF-4E0D-98D5-E62BEC70D977}" name="Column3808"/>
    <tableColumn id="3835" xr3:uid="{485DEFB2-75A2-4D76-B599-E4435D7E0C8D}" name="Column3809"/>
    <tableColumn id="3836" xr3:uid="{E6B9F21E-2CD1-42B5-BA6D-E239D5D12285}" name="Column3810"/>
    <tableColumn id="3837" xr3:uid="{6FC1B1F6-CF3E-41C0-8F8F-52191746496E}" name="Column3811"/>
    <tableColumn id="3838" xr3:uid="{46C7372B-BCF6-4F52-A900-7412F33B00E3}" name="Column3812"/>
    <tableColumn id="3839" xr3:uid="{B96DE368-7830-41D3-A3E0-31FFDC5C4336}" name="Column3813"/>
    <tableColumn id="3840" xr3:uid="{73BE66BA-3F3B-4B7F-AE5B-47BE37E080A9}" name="Column3814"/>
    <tableColumn id="3841" xr3:uid="{C896E7E8-FCA2-41F4-80CE-90FB601772BD}" name="Column3815"/>
    <tableColumn id="3842" xr3:uid="{F747EA8A-39E0-4B4A-87B9-44E53055808E}" name="Column3816"/>
    <tableColumn id="3843" xr3:uid="{40B4ACDB-CE57-4D5D-A584-B65DE073712C}" name="Column3817"/>
    <tableColumn id="3844" xr3:uid="{A0D0EF52-2F9C-4F1F-A65D-FD21B527E596}" name="Column3818"/>
    <tableColumn id="3845" xr3:uid="{BA4608C5-66E0-499C-A8A7-48219B38BAA3}" name="Column3819"/>
    <tableColumn id="3846" xr3:uid="{00103749-F14C-47C4-B3B2-4D950753E362}" name="Column3820"/>
    <tableColumn id="3847" xr3:uid="{574D9BED-E32C-400E-A081-F6E9AD6ABF12}" name="Column3821"/>
    <tableColumn id="3848" xr3:uid="{EC5DC489-8B44-4F0E-B98B-4805F821EAA5}" name="Column3822"/>
    <tableColumn id="3849" xr3:uid="{EB563FEF-1C0E-49E3-9052-512B522C940E}" name="Column3823"/>
    <tableColumn id="3850" xr3:uid="{70F1D89F-0F25-48AF-93F8-805FB611660E}" name="Column3824"/>
    <tableColumn id="3851" xr3:uid="{F29BFC26-951B-45C6-B3E8-D6530FABCA6F}" name="Column3825"/>
    <tableColumn id="3852" xr3:uid="{04066DD3-3B8C-42D4-91C1-8D2829383DB5}" name="Column3826"/>
    <tableColumn id="3853" xr3:uid="{F83392B8-87C6-420B-89CF-574DDFB08755}" name="Column3827"/>
    <tableColumn id="3854" xr3:uid="{81D2E933-816E-437E-89B6-DEA700D5712E}" name="Column3828"/>
    <tableColumn id="3855" xr3:uid="{202C484A-7F9D-41E4-AB50-7DB2A8063B84}" name="Column3829"/>
    <tableColumn id="3856" xr3:uid="{1A2160C7-140D-4988-BA6C-4B58D8CF00D0}" name="Column3830"/>
    <tableColumn id="3857" xr3:uid="{968A7E78-4698-4C38-9861-70F5623F9B7A}" name="Column3831"/>
    <tableColumn id="3858" xr3:uid="{7BAA4E38-0D29-4D4C-ABBC-8BB68E66D98F}" name="Column3832"/>
    <tableColumn id="3859" xr3:uid="{200BFCEA-0851-480D-B269-2C034C16672D}" name="Column3833"/>
    <tableColumn id="3860" xr3:uid="{579B93C9-D405-493C-8ECB-D77B3710CE1E}" name="Column3834"/>
    <tableColumn id="3861" xr3:uid="{AC07A2C3-1DD5-4324-A8A4-0FE71B810F03}" name="Column3835"/>
    <tableColumn id="3862" xr3:uid="{E636CA4E-C27B-4C02-881D-590575D8CF6D}" name="Column3836"/>
    <tableColumn id="3863" xr3:uid="{69597309-0B4F-4B49-B63C-8FEB5DF1F7ED}" name="Column3837"/>
    <tableColumn id="3864" xr3:uid="{E68A5CAC-A0C0-4658-9D1E-5350B2964CB8}" name="Column3838"/>
    <tableColumn id="3865" xr3:uid="{2CF37CC2-92CE-40B0-A450-02ACDA305F27}" name="Column3839"/>
    <tableColumn id="3866" xr3:uid="{02BBA08E-EE2B-4AC5-B634-148E0002D0B9}" name="Column3840"/>
    <tableColumn id="3867" xr3:uid="{83D9A133-BFF5-41AC-A894-3B6F7EF922C3}" name="Column3841"/>
    <tableColumn id="3868" xr3:uid="{E7F4D270-C572-4697-9D05-32E790A25771}" name="Column3842"/>
    <tableColumn id="3869" xr3:uid="{861C5AC5-5A24-40BB-BDAC-975BBEE2D498}" name="Column3843"/>
    <tableColumn id="3870" xr3:uid="{F9E64CD6-1207-4253-BF27-A8195115E72A}" name="Column3844"/>
    <tableColumn id="3871" xr3:uid="{722BCCE4-8FF2-4AC2-887F-B23608E21E7A}" name="Column3845"/>
    <tableColumn id="3872" xr3:uid="{BD2AE38D-53F7-4F58-98D2-37118CD6D40D}" name="Column3846"/>
    <tableColumn id="3873" xr3:uid="{08B8F6C2-B974-4958-A47C-87F78DE57595}" name="Column3847"/>
    <tableColumn id="3874" xr3:uid="{97FB354E-4256-445C-AD76-3F236C4ECD48}" name="Column3848"/>
    <tableColumn id="3875" xr3:uid="{3CF84D7C-E620-4EA4-B0F0-138FE335626F}" name="Column3849"/>
    <tableColumn id="3876" xr3:uid="{7FF80303-A581-42A9-B3DA-FEC061B7DB94}" name="Column3850"/>
    <tableColumn id="3877" xr3:uid="{BC7B13D2-9D76-439A-BBD3-9248297B2C72}" name="Column3851"/>
    <tableColumn id="3878" xr3:uid="{5A1BEC34-ABC5-4210-8698-1FC7B27FF9FD}" name="Column3852"/>
    <tableColumn id="3879" xr3:uid="{6B222A89-0593-4952-8CC6-8B8399EF18C7}" name="Column3853"/>
    <tableColumn id="3880" xr3:uid="{7EAB11E1-A73D-4394-A63F-2ACF120BA461}" name="Column3854"/>
    <tableColumn id="3881" xr3:uid="{DC569409-8518-4A6B-B1DA-650248A33AE5}" name="Column3855"/>
    <tableColumn id="3882" xr3:uid="{6A07C8C5-C735-4613-B708-5BB93CA9E55F}" name="Column3856"/>
    <tableColumn id="3883" xr3:uid="{3D123C23-9BED-4256-9318-C2FD50D6726D}" name="Column3857"/>
    <tableColumn id="3884" xr3:uid="{81E03E0D-3D08-4CE4-BCDD-895A079A6DCA}" name="Column3858"/>
    <tableColumn id="3885" xr3:uid="{8C35EFEA-2AC1-474A-840C-28CA7D3D5EA0}" name="Column3859"/>
    <tableColumn id="3886" xr3:uid="{18376686-62AC-486A-B056-9C4BCD81777B}" name="Column3860"/>
    <tableColumn id="3887" xr3:uid="{960630DE-C178-4CDF-B42C-3B23EC925869}" name="Column3861"/>
    <tableColumn id="3888" xr3:uid="{88498BA6-048F-4CBC-B1A7-38963E9FCBC7}" name="Column3862"/>
    <tableColumn id="3889" xr3:uid="{759335E1-72C7-454C-9E46-F1F3CF43AE4F}" name="Column3863"/>
    <tableColumn id="3890" xr3:uid="{E031A228-4D1B-4CEA-9260-1AF81B5112AD}" name="Column3864"/>
    <tableColumn id="3891" xr3:uid="{BF0778BD-443E-420D-8FD3-369750C40B21}" name="Column3865"/>
    <tableColumn id="3892" xr3:uid="{6DC446DE-690F-47C8-8A96-526D7542589A}" name="Column3866"/>
    <tableColumn id="3893" xr3:uid="{45BBCB8C-BC97-4D03-A1B2-9C56A0579326}" name="Column3867"/>
    <tableColumn id="3894" xr3:uid="{D66E4AB8-A920-4B35-8B30-8746C60777F2}" name="Column3868"/>
    <tableColumn id="3895" xr3:uid="{B6D621C4-ABE5-48B2-97D2-668ED014A6E1}" name="Column3869"/>
    <tableColumn id="3896" xr3:uid="{4BBC0A6E-4AB1-44A1-AF38-08932981C0EF}" name="Column3870"/>
    <tableColumn id="3897" xr3:uid="{2390ABB2-29F5-4570-8466-025B83E7F9AB}" name="Column3871"/>
    <tableColumn id="3898" xr3:uid="{851236D6-E9D4-4C20-AE8B-2EA2DEAD2182}" name="Column3872"/>
    <tableColumn id="3899" xr3:uid="{524F3924-FB9F-4A27-B99D-F0BC2FC9E4EB}" name="Column3873"/>
    <tableColumn id="3900" xr3:uid="{BF940553-D7D0-4B1C-9E10-D38E2600DFCD}" name="Column3874"/>
    <tableColumn id="3901" xr3:uid="{193800F8-2FC5-469D-851D-EAE8EF6714F0}" name="Column3875"/>
    <tableColumn id="3902" xr3:uid="{323816EE-83E5-45C2-9326-BBC59A172BE1}" name="Column3876"/>
    <tableColumn id="3903" xr3:uid="{371D5770-8C21-4C7C-AC30-28D95BE3D0F2}" name="Column3877"/>
    <tableColumn id="3904" xr3:uid="{81E1CE13-E8AC-4E0B-8ADE-40EC9D1E70D1}" name="Column3878"/>
    <tableColumn id="3905" xr3:uid="{C4F8F17B-1F5F-4F33-9AE4-D49A667F397D}" name="Column3879"/>
    <tableColumn id="3906" xr3:uid="{0A1DCE46-3F5B-4FA3-940B-311F039F179C}" name="Column3880"/>
    <tableColumn id="3907" xr3:uid="{563532DD-8904-4A80-A48B-2A4B4FBA6CCF}" name="Column3881"/>
    <tableColumn id="3908" xr3:uid="{9492704B-584D-4561-B0EE-88ECD8F8DC55}" name="Column3882"/>
    <tableColumn id="3909" xr3:uid="{44F6C279-879C-4E2D-9423-D6087AED873D}" name="Column3883"/>
    <tableColumn id="3910" xr3:uid="{CCC52EB5-201A-4FFA-AF7A-DF0EC1424DAC}" name="Column3884"/>
    <tableColumn id="3911" xr3:uid="{029CF201-385B-4F14-A830-86EA6B918795}" name="Column3885"/>
    <tableColumn id="3912" xr3:uid="{CC0FB15E-CA56-4CAB-A1D9-6EC167C2DA64}" name="Column3886"/>
    <tableColumn id="3913" xr3:uid="{7A0E7E66-54B3-4CA8-8BE0-7577FFE4B196}" name="Column3887"/>
    <tableColumn id="3914" xr3:uid="{96CC7555-7FC7-41ED-9E9E-FACBE7A33B5D}" name="Column3888"/>
    <tableColumn id="3915" xr3:uid="{3CD9BEA4-5EFA-410B-9B4F-2FCCFC89C7C4}" name="Column3889"/>
    <tableColumn id="3916" xr3:uid="{95DBBA04-5B9F-4D55-A75E-E599953D0A3B}" name="Column3890"/>
    <tableColumn id="3917" xr3:uid="{4385D1FF-EC83-4DD3-A80A-2ED9F57F302B}" name="Column3891"/>
    <tableColumn id="3918" xr3:uid="{C1D78185-D192-4E81-94AE-5FF8D92D01CD}" name="Column3892"/>
    <tableColumn id="3919" xr3:uid="{E1388171-4CC4-4AFE-9E43-7D7DB2A8B375}" name="Column3893"/>
    <tableColumn id="3920" xr3:uid="{DCAADBED-574C-46BB-8581-73FDBBAF4885}" name="Column3894"/>
    <tableColumn id="3921" xr3:uid="{5D670FAD-6A90-4E21-B973-02CFD658F398}" name="Column3895"/>
    <tableColumn id="3922" xr3:uid="{36CB68AC-E31F-4AA0-BCFB-44ACA9C117E6}" name="Column3896"/>
    <tableColumn id="3923" xr3:uid="{EEDF9B59-F343-427A-AD17-ADEA63688176}" name="Column3897"/>
    <tableColumn id="3924" xr3:uid="{3613A208-CBEC-41B6-AA52-C7A04400E693}" name="Column3898"/>
    <tableColumn id="3925" xr3:uid="{8260BD26-A887-438D-998D-0597DFEF8612}" name="Column3899"/>
    <tableColumn id="3926" xr3:uid="{42A2BD99-D514-48E5-BEAF-EE5986C86F35}" name="Column3900"/>
    <tableColumn id="3927" xr3:uid="{D34AF08D-62EC-45B8-B820-5DC86ACF5710}" name="Column3901"/>
    <tableColumn id="3928" xr3:uid="{14C3DA60-686A-42BF-BFEA-AE43838DF6E3}" name="Column3902"/>
    <tableColumn id="3929" xr3:uid="{F4D7D6B1-21F5-41DB-AD45-F5D29AEBF39B}" name="Column3903"/>
    <tableColumn id="3930" xr3:uid="{EA22CC4C-53D7-477D-97F3-98AFFBD4BD38}" name="Column3904"/>
    <tableColumn id="3931" xr3:uid="{8A7B9940-D1EE-4175-B584-F26C048E542A}" name="Column3905"/>
    <tableColumn id="3932" xr3:uid="{58666E2A-4AE4-4228-A6CD-AD32BEE4BDC3}" name="Column3906"/>
    <tableColumn id="3933" xr3:uid="{E7824A33-62F2-4A98-A8B2-87473AF9EED9}" name="Column3907"/>
    <tableColumn id="3934" xr3:uid="{317FB6A1-0112-4B13-BD66-5EC09AD9BA8E}" name="Column3908"/>
    <tableColumn id="3935" xr3:uid="{98F62A4A-0526-434F-9880-AEA474FA23D2}" name="Column3909"/>
    <tableColumn id="3936" xr3:uid="{5E987A5B-7859-44CC-8065-90C20BFA50AD}" name="Column3910"/>
    <tableColumn id="3937" xr3:uid="{12931DA0-6F9D-4488-A8F2-960D6FB0B2C1}" name="Column3911"/>
    <tableColumn id="3938" xr3:uid="{9BA5EE93-6D60-4F74-8781-E40302ED06E0}" name="Column3912"/>
    <tableColumn id="3939" xr3:uid="{14F58A19-821B-4D5E-A574-914E9372E28D}" name="Column3913"/>
    <tableColumn id="3940" xr3:uid="{6060DA36-9D19-4B6B-98B5-8F374973997C}" name="Column3914"/>
    <tableColumn id="3941" xr3:uid="{F132DF38-3610-4E28-99CA-1BB169A79A81}" name="Column3915"/>
    <tableColumn id="3942" xr3:uid="{8FEC0907-C248-4D58-8666-5C8E6AC1DA6C}" name="Column3916"/>
    <tableColumn id="3943" xr3:uid="{8B4D231A-4DE7-4B62-BB39-DFE2884655D3}" name="Column3917"/>
    <tableColumn id="3944" xr3:uid="{BDC6FEF9-23D8-4B25-B034-9D0DBE33F9BF}" name="Column3918"/>
    <tableColumn id="3945" xr3:uid="{382B58D7-43EF-48E7-9EFB-BA50397519C9}" name="Column3919"/>
    <tableColumn id="3946" xr3:uid="{59959532-96A9-46FA-A332-D7297B736A8E}" name="Column3920"/>
    <tableColumn id="3947" xr3:uid="{6178C2A8-DD3C-4151-9DFC-9108633B9E43}" name="Column3921"/>
    <tableColumn id="3948" xr3:uid="{37FE3B21-AB45-4250-8C24-44C513AD88B5}" name="Column3922"/>
    <tableColumn id="3949" xr3:uid="{D3BE28A4-84CB-4F77-BFA3-4330505497B4}" name="Column3923"/>
    <tableColumn id="3950" xr3:uid="{94894D5E-8627-41A6-A009-28F628F1AEA6}" name="Column3924"/>
    <tableColumn id="3951" xr3:uid="{23FB8D1E-D993-49FE-89DE-AF55005AADB5}" name="Column3925"/>
    <tableColumn id="3952" xr3:uid="{1EFB7061-54F5-40E4-ABC7-6FE874B8EDDC}" name="Column3926"/>
    <tableColumn id="3953" xr3:uid="{BA402B40-7D8C-46F4-B37B-A2A8171BBB25}" name="Column3927"/>
    <tableColumn id="3954" xr3:uid="{D5945F4F-23A9-4BE9-AEC8-28E267932355}" name="Column3928"/>
    <tableColumn id="3955" xr3:uid="{59018101-983E-4869-98B0-B403CC4F6D8E}" name="Column3929"/>
    <tableColumn id="3956" xr3:uid="{CFC5379D-E6FE-41D9-A298-38968F12CFFD}" name="Column3930"/>
    <tableColumn id="3957" xr3:uid="{B1F57ABC-0F45-4008-B113-14809E3701D0}" name="Column3931"/>
    <tableColumn id="3958" xr3:uid="{CCC61498-8007-48D7-B887-3F0F7DDB5A10}" name="Column3932"/>
    <tableColumn id="3959" xr3:uid="{FF193C58-5FEF-41B5-95B3-129C42FBAC58}" name="Column3933"/>
    <tableColumn id="3960" xr3:uid="{5DB93F02-FD22-468B-9288-B976C1CBEB1D}" name="Column3934"/>
    <tableColumn id="3961" xr3:uid="{1AE1ABCB-E55D-476D-8109-A52F10419098}" name="Column3935"/>
    <tableColumn id="3962" xr3:uid="{921E36AF-03D5-44AA-8EDD-413E20FC8F9B}" name="Column3936"/>
    <tableColumn id="3963" xr3:uid="{B271DF6D-4B3B-42EF-A23A-114798DC1143}" name="Column3937"/>
    <tableColumn id="3964" xr3:uid="{9EAE7D9A-CF22-4F5D-A103-6A876A33016D}" name="Column3938"/>
    <tableColumn id="3965" xr3:uid="{CC59178D-B9E1-4EBE-B2A5-E94C132D9032}" name="Column3939"/>
    <tableColumn id="3966" xr3:uid="{9D4743DE-AB53-4C5B-919F-97AE39660A39}" name="Column3940"/>
    <tableColumn id="3967" xr3:uid="{C861AB5E-F0E1-44EC-B4F0-AC6E5D951C67}" name="Column3941"/>
    <tableColumn id="3968" xr3:uid="{9CB8BA48-48CF-4D4F-95C4-029B665848BB}" name="Column3942"/>
    <tableColumn id="3969" xr3:uid="{03FE5B93-58F9-474A-AEAD-6F74047FB9E9}" name="Column3943"/>
    <tableColumn id="3970" xr3:uid="{63840E7A-1E94-4AA6-91CD-A308E6033B0E}" name="Column3944"/>
    <tableColumn id="3971" xr3:uid="{CD5F4A09-4D50-4062-BA5A-317B45FE3574}" name="Column3945"/>
    <tableColumn id="3972" xr3:uid="{76321AF7-9A58-48A1-B482-AC581FACD35A}" name="Column3946"/>
    <tableColumn id="3973" xr3:uid="{6CC8F43E-3F20-4186-AA39-81C8502A1D2F}" name="Column3947"/>
    <tableColumn id="3974" xr3:uid="{2F8D0A68-F72B-4653-A026-D5150BB6B5D1}" name="Column3948"/>
    <tableColumn id="3975" xr3:uid="{41EA96E4-08DD-4706-A43C-C31E50A0B44E}" name="Column3949"/>
    <tableColumn id="3976" xr3:uid="{7D5E4FAC-4D84-4EA1-A877-D4D5222684FD}" name="Column3950"/>
    <tableColumn id="3977" xr3:uid="{24A9EF1C-16E1-4AB8-A36A-EB83D5028723}" name="Column3951"/>
    <tableColumn id="3978" xr3:uid="{51B6DBEE-F659-4287-9D35-12501668CBD7}" name="Column3952"/>
    <tableColumn id="3979" xr3:uid="{A37A8DF3-FAC5-4799-A11F-9A2611316A4E}" name="Column3953"/>
    <tableColumn id="3980" xr3:uid="{6115A6F6-0D52-42F2-B747-E3C92622AC2B}" name="Column3954"/>
    <tableColumn id="3981" xr3:uid="{6BC27D57-8564-4703-9EFF-E45AB3FFE24C}" name="Column3955"/>
    <tableColumn id="3982" xr3:uid="{5A182C28-411E-4F13-AE1F-B5B52DE75FCE}" name="Column3956"/>
    <tableColumn id="3983" xr3:uid="{79E4EF57-3805-4A53-B52D-86B6991A125B}" name="Column3957"/>
    <tableColumn id="3984" xr3:uid="{5BD98364-3E13-4621-A3A1-96261CF0624D}" name="Column3958"/>
    <tableColumn id="3985" xr3:uid="{A6A8E700-6AC7-45D4-AA88-625A6A0731A6}" name="Column3959"/>
    <tableColumn id="3986" xr3:uid="{E590CB9E-2515-44A8-A465-D25D10CB26B0}" name="Column3960"/>
    <tableColumn id="3987" xr3:uid="{182849E7-89D8-4F31-BFF1-D7D0F5D73D91}" name="Column3961"/>
    <tableColumn id="3988" xr3:uid="{3FA35952-0295-4A11-B0CA-BECAA9681E57}" name="Column3962"/>
    <tableColumn id="3989" xr3:uid="{EB81525C-8225-489C-B0CE-85F587A4B2E3}" name="Column3963"/>
    <tableColumn id="3990" xr3:uid="{F7C720DE-A978-49B5-AF1A-36F916A17E20}" name="Column3964"/>
    <tableColumn id="3991" xr3:uid="{8DDCF600-6C51-48D9-8D2E-894FDF614D23}" name="Column3965"/>
    <tableColumn id="3992" xr3:uid="{A9F0350A-8A21-4043-A6C0-F08A74FBA7A5}" name="Column3966"/>
    <tableColumn id="3993" xr3:uid="{496678F7-40AE-43BF-B98A-8BA39D96FE13}" name="Column3967"/>
    <tableColumn id="3994" xr3:uid="{8DD73466-0B53-4B99-802A-EC3F27894D44}" name="Column3968"/>
    <tableColumn id="3995" xr3:uid="{6C82DAB7-9C72-43F1-91CB-F2551BDE09B0}" name="Column3969"/>
    <tableColumn id="3996" xr3:uid="{564AB309-5142-4A6C-AECA-A87629558024}" name="Column3970"/>
    <tableColumn id="3997" xr3:uid="{E6763A6D-482C-47B7-A449-E68B98B1B292}" name="Column3971"/>
    <tableColumn id="3998" xr3:uid="{0268B749-9F47-4C7D-A917-224F5B8EC90B}" name="Column3972"/>
    <tableColumn id="3999" xr3:uid="{B5ABC55F-3A76-438C-88B9-B5A23A78FC7B}" name="Column3973"/>
    <tableColumn id="4000" xr3:uid="{A78C19FF-01E0-41FB-A7A7-4FD17BC67E98}" name="Column3974"/>
    <tableColumn id="4001" xr3:uid="{AD85EFC2-D9F8-4EF0-BE0E-683FCAD43A66}" name="Column3975"/>
    <tableColumn id="4002" xr3:uid="{DAF4DD3D-A89B-4F44-A507-FE7F15F59FB7}" name="Column3976"/>
    <tableColumn id="4003" xr3:uid="{B3DA4FCB-EF00-41C4-A42E-0D84FC80FC55}" name="Column3977"/>
    <tableColumn id="4004" xr3:uid="{60067609-3182-4FC0-884A-A27D86B89E45}" name="Column3978"/>
    <tableColumn id="4005" xr3:uid="{E295B4B5-6669-4DD9-9EF8-48C26476F11E}" name="Column3979"/>
    <tableColumn id="4006" xr3:uid="{615BC208-3B8A-4B67-8DE4-F205DD1CA3E1}" name="Column3980"/>
    <tableColumn id="4007" xr3:uid="{46669F2F-7110-4003-B1F0-1B6ECCA1399D}" name="Column3981"/>
    <tableColumn id="4008" xr3:uid="{E600ED74-FAA4-44F7-A138-55234D059893}" name="Column3982"/>
    <tableColumn id="4009" xr3:uid="{0B10932A-E6B1-4F96-8891-78D0262C85CA}" name="Column3983"/>
    <tableColumn id="4010" xr3:uid="{5A7888C7-F5BC-4BD4-8AAC-1E9BC90CB4A8}" name="Column3984"/>
    <tableColumn id="4011" xr3:uid="{C194A882-92BA-4E59-BE9D-48DD962E0D36}" name="Column3985"/>
    <tableColumn id="4012" xr3:uid="{2A180E4E-9FB4-4DBE-B52B-C1E3187E1457}" name="Column3986"/>
    <tableColumn id="4013" xr3:uid="{1ECBC9F0-8A3D-410D-BD5A-DE6973B613DD}" name="Column3987"/>
    <tableColumn id="4014" xr3:uid="{585B4B09-329E-4F01-A44B-80BED77B2E77}" name="Column3988"/>
    <tableColumn id="4015" xr3:uid="{F0349331-9C0C-4DC2-9291-F27AEB53D21C}" name="Column3989"/>
    <tableColumn id="4016" xr3:uid="{3673DDB6-BDE9-4F97-A985-DCCE722C9CE9}" name="Column3990"/>
    <tableColumn id="4017" xr3:uid="{1BD7FE77-2984-4C8B-87E3-74E3427DA678}" name="Column3991"/>
    <tableColumn id="4018" xr3:uid="{37793828-6C14-4FB9-B3DD-09D27FB0F8E9}" name="Column3992"/>
    <tableColumn id="4019" xr3:uid="{6E19A895-2D6E-44C3-865A-3F16ADEBE4F8}" name="Column3993"/>
    <tableColumn id="4020" xr3:uid="{FE60004B-D883-44F3-BDF2-855A2FD028AC}" name="Column3994"/>
    <tableColumn id="4021" xr3:uid="{2D3326CE-BEF5-49F0-87D8-CC2113E6EE3E}" name="Column3995"/>
    <tableColumn id="4022" xr3:uid="{533E0AC6-3ABC-4CD1-9A11-E2CEF6317026}" name="Column3996"/>
    <tableColumn id="4023" xr3:uid="{7A3AA88D-B14F-4D31-8BB3-E0413816F47A}" name="Column3997"/>
    <tableColumn id="4024" xr3:uid="{1C440A26-6DE4-41E5-BB5F-26D445CFA7C8}" name="Column3998"/>
    <tableColumn id="4025" xr3:uid="{9E087717-82E6-4D1C-83EB-3FCA0CBDA1E6}" name="Column3999"/>
    <tableColumn id="4026" xr3:uid="{3905595D-E79E-411A-93B0-92FEAE743024}" name="Column4000"/>
    <tableColumn id="4027" xr3:uid="{5CECD6DD-4DAF-4EC2-B428-00DA71D8F946}" name="Column4001"/>
    <tableColumn id="4028" xr3:uid="{35FA723C-B768-4A17-ACE2-9534EB561846}" name="Column4002"/>
    <tableColumn id="4029" xr3:uid="{9827C5C3-6684-4442-A78E-B06E6451FA79}" name="Column4003"/>
    <tableColumn id="4030" xr3:uid="{5E616D6E-BD64-4CDF-886C-4E23C4B3097C}" name="Column4004"/>
    <tableColumn id="4031" xr3:uid="{D4495BA6-C562-4B11-9AF3-E755D7C20C98}" name="Column4005"/>
    <tableColumn id="4032" xr3:uid="{4A2B53BA-73E0-4D42-B9D6-05AD171774D3}" name="Column4006"/>
    <tableColumn id="4033" xr3:uid="{C74DC46F-E711-47C8-ABD1-9E3765CB783A}" name="Column4007"/>
    <tableColumn id="4034" xr3:uid="{27CF8AC2-1652-4CFE-AF47-32D8C4881B61}" name="Column4008"/>
    <tableColumn id="4035" xr3:uid="{2E4C5F10-7CCC-4A03-841F-ABE0784AF2D4}" name="Column4009"/>
    <tableColumn id="4036" xr3:uid="{0CE5F377-61E0-4421-B032-4377624EE8A5}" name="Column4010"/>
    <tableColumn id="4037" xr3:uid="{F174C22F-1195-4CDD-A466-9ABFF00F5247}" name="Column4011"/>
    <tableColumn id="4038" xr3:uid="{A3645715-B427-493B-85CC-6E42E4D3D6BB}" name="Column4012"/>
    <tableColumn id="4039" xr3:uid="{91EC591D-BAC6-4D53-AF49-614B238F8F87}" name="Column4013"/>
    <tableColumn id="4040" xr3:uid="{062D328F-5098-4C4C-830E-0023FFA841EF}" name="Column4014"/>
    <tableColumn id="4041" xr3:uid="{B6147E08-8BFB-4585-BA4F-63533B31515B}" name="Column4015"/>
    <tableColumn id="4042" xr3:uid="{0FB5D1B1-A9B5-4EF5-A4ED-C812B3F3697A}" name="Column4016"/>
    <tableColumn id="4043" xr3:uid="{019E5254-ADDB-47E5-9AF4-DC2D829A29FB}" name="Column4017"/>
    <tableColumn id="4044" xr3:uid="{51D93811-B4AF-4B3D-A371-752CE5D41B7F}" name="Column4018"/>
    <tableColumn id="4045" xr3:uid="{BADE2BE7-158A-4E00-8613-7A1B5A96D855}" name="Column4019"/>
    <tableColumn id="4046" xr3:uid="{61F7585C-F3B9-401C-835F-8CE2BCBEF718}" name="Column4020"/>
    <tableColumn id="4047" xr3:uid="{6AB0F2F1-6AEF-42AC-BBE8-B1864D86723C}" name="Column4021"/>
    <tableColumn id="4048" xr3:uid="{3E450DC4-0EE3-42EF-A156-1F8FCBAB873D}" name="Column4022"/>
    <tableColumn id="4049" xr3:uid="{2FDDA32F-6732-499A-A041-0C461A206205}" name="Column4023"/>
    <tableColumn id="4050" xr3:uid="{9B057E26-EF51-4D47-AE38-B742D79980F1}" name="Column4024"/>
    <tableColumn id="4051" xr3:uid="{9DABA018-75C8-4897-BE5F-CA8AA576FF6C}" name="Column4025"/>
    <tableColumn id="4052" xr3:uid="{5A54FBA5-FFAB-4B04-9BFF-AB9F3FE68B49}" name="Column4026"/>
    <tableColumn id="4053" xr3:uid="{140E816D-7AED-4D17-8710-C8A11966197B}" name="Column4027"/>
    <tableColumn id="4054" xr3:uid="{62B78073-E5E3-4E41-8338-1EA12F221BB7}" name="Column4028"/>
    <tableColumn id="4055" xr3:uid="{E18A1B0D-B0DC-4D90-8D4A-EB05A9415A22}" name="Column4029"/>
    <tableColumn id="4056" xr3:uid="{2C5A06D0-8AD0-49EB-88F0-666FA434ABC4}" name="Column4030"/>
    <tableColumn id="4057" xr3:uid="{2189AC8E-12B2-4F97-970A-912B9EB27EA9}" name="Column4031"/>
    <tableColumn id="4058" xr3:uid="{367194DC-910E-4CCF-9618-C7371F163BF6}" name="Column4032"/>
    <tableColumn id="4059" xr3:uid="{368DC5E4-4F26-499C-88FD-5EED3A95F442}" name="Column4033"/>
    <tableColumn id="4060" xr3:uid="{2F7AE1E5-86BE-4AB7-959B-754C86BFED06}" name="Column4034"/>
    <tableColumn id="4061" xr3:uid="{2B4EE3FC-F459-487A-ABAC-D076F802F022}" name="Column4035"/>
    <tableColumn id="4062" xr3:uid="{46F953E2-2F58-4912-9D5D-810216D459AE}" name="Column4036"/>
    <tableColumn id="4063" xr3:uid="{34296864-A012-4637-A2F9-D351AD588654}" name="Column4037"/>
    <tableColumn id="4064" xr3:uid="{8BA92224-E3ED-4D4D-AB4F-07A8CE9E7E77}" name="Column4038"/>
    <tableColumn id="4065" xr3:uid="{F2A71110-F30E-4798-9D7F-ACC48EDD2B50}" name="Column4039"/>
    <tableColumn id="4066" xr3:uid="{1D90B084-2CED-487A-9389-781182192205}" name="Column4040"/>
    <tableColumn id="4067" xr3:uid="{35F6B42F-D1A5-4C9E-90BD-6061795975F3}" name="Column4041"/>
    <tableColumn id="4068" xr3:uid="{DEEE70D3-EB00-4C66-930D-14B1DE103DAC}" name="Column4042"/>
    <tableColumn id="4069" xr3:uid="{3FEFF739-81AE-4870-83EA-141697B411E4}" name="Column4043"/>
    <tableColumn id="4070" xr3:uid="{22CD987A-DDB8-4310-BDC1-76A879009CF2}" name="Column4044"/>
    <tableColumn id="4071" xr3:uid="{FD084C09-E5E3-4C95-AB98-7A152814A188}" name="Column4045"/>
    <tableColumn id="4072" xr3:uid="{41B9A8E2-742F-4FA4-8A81-ACB3D93D81A1}" name="Column4046"/>
    <tableColumn id="4073" xr3:uid="{21C3A920-3A42-4A18-9CED-3F0B16406BDB}" name="Column4047"/>
    <tableColumn id="4074" xr3:uid="{7FCC64D2-99F9-4E54-8B44-7D3D1A4AE0C5}" name="Column4048"/>
    <tableColumn id="4075" xr3:uid="{76E5FBC1-4BCD-48D5-8B0B-9240A9743733}" name="Column4049"/>
    <tableColumn id="4076" xr3:uid="{FF8DA883-3CE9-4057-B9C7-9A43000A6BFB}" name="Column4050"/>
    <tableColumn id="4077" xr3:uid="{8ED4112F-7F10-496D-AF0C-9B1CD654FB5F}" name="Column4051"/>
    <tableColumn id="4078" xr3:uid="{5E7AB149-EDF7-4D69-863A-CE9DE24F6F71}" name="Column4052"/>
    <tableColumn id="4079" xr3:uid="{5EC6EAA8-1A39-4AB5-9723-4C53D6187854}" name="Column4053"/>
    <tableColumn id="4080" xr3:uid="{407B0B5B-DD7B-4788-B304-C4C3703DEE10}" name="Column4054"/>
    <tableColumn id="4081" xr3:uid="{D27924B9-4365-4245-BC86-0A9538AAB75C}" name="Column4055"/>
    <tableColumn id="4082" xr3:uid="{AFB085EF-1879-46FD-B352-03211EA071A2}" name="Column4056"/>
    <tableColumn id="4083" xr3:uid="{52E9F49B-1BA3-4EB9-BF6F-708FD6DA62D0}" name="Column4057"/>
    <tableColumn id="4084" xr3:uid="{801B5AB1-35C1-4946-8121-7FCDBA7E43F8}" name="Column4058"/>
    <tableColumn id="4085" xr3:uid="{B83E88A4-81E3-4549-AFE3-DCB211CDCE77}" name="Column4059"/>
    <tableColumn id="4086" xr3:uid="{870234A3-FA83-4A3B-85E3-4FA8445A3E2A}" name="Column4060"/>
    <tableColumn id="4087" xr3:uid="{7C754969-F767-4D89-ABB4-1C184ECDEB6C}" name="Column4061"/>
    <tableColumn id="4088" xr3:uid="{A0242466-B905-48DF-968B-08DD4C127DE4}" name="Column4062"/>
    <tableColumn id="4089" xr3:uid="{91D303B9-613C-4182-BC3D-3757CC8C45F2}" name="Column4063"/>
    <tableColumn id="4090" xr3:uid="{4D68A709-0B5A-439D-B19D-F52EEDD7BEE3}" name="Column4064"/>
    <tableColumn id="4091" xr3:uid="{C9327313-7443-46F0-BE83-36FA8941883D}" name="Column4065"/>
    <tableColumn id="4092" xr3:uid="{D6043054-A0B0-4AEF-AC53-4D115D2D8D33}" name="Column4066"/>
    <tableColumn id="4093" xr3:uid="{924903A2-4097-4F40-AB4F-523D6A42DA07}" name="Column4067"/>
    <tableColumn id="4094" xr3:uid="{8156A73C-3182-48EC-8E07-CA5E45BDFB6F}" name="Column4068"/>
    <tableColumn id="4095" xr3:uid="{8C9B2287-681F-47F5-A31E-607F470CD899}" name="Column4069"/>
    <tableColumn id="4096" xr3:uid="{F89E7516-F70D-45BD-9BF4-9218F17D4834}" name="Column4070"/>
    <tableColumn id="4097" xr3:uid="{D7FF1B14-29C5-4BD9-89AD-5971B2DE1596}" name="Column4071"/>
    <tableColumn id="4098" xr3:uid="{DC4B8A8A-B31F-42E2-B815-340B021DFD0B}" name="Column4072"/>
    <tableColumn id="4099" xr3:uid="{FD63FF94-E0A1-4CF2-907C-BF0A2FD8B831}" name="Column4073"/>
    <tableColumn id="4100" xr3:uid="{E94ECE5C-85F6-4663-8427-3BBBF6482021}" name="Column4074"/>
    <tableColumn id="4101" xr3:uid="{5F2673F1-4B3C-4522-8C4C-BA28983120D4}" name="Column4075"/>
    <tableColumn id="4102" xr3:uid="{B1EB5E5A-6171-40A0-A72E-8F0212EFDFB1}" name="Column4076"/>
    <tableColumn id="4103" xr3:uid="{134A9E24-FD20-4E10-BA52-5B2EB08B9F4B}" name="Column4077"/>
    <tableColumn id="4104" xr3:uid="{6F3B8EB1-2935-402F-9551-CF427D839F97}" name="Column4078"/>
    <tableColumn id="4105" xr3:uid="{625894CB-3872-430D-BCD3-FC6BAEE05BDE}" name="Column4079"/>
    <tableColumn id="4106" xr3:uid="{77B9A0FF-A7AD-4DFB-AFB2-F23F7120C068}" name="Column4080"/>
    <tableColumn id="4107" xr3:uid="{EFFDB388-99FD-4552-AC26-43C4112F1D3A}" name="Column4081"/>
    <tableColumn id="4108" xr3:uid="{A1D6D0EB-4116-43DB-8B18-B516CEE345AB}" name="Column4082"/>
    <tableColumn id="4109" xr3:uid="{F0540D8C-437B-48F1-BFC8-BFA5DB0A81A2}" name="Column4083"/>
    <tableColumn id="4110" xr3:uid="{12EAC847-70B7-43E4-8627-ADF99215598B}" name="Column4084"/>
    <tableColumn id="4111" xr3:uid="{A49FB8D8-2B09-4106-868E-91CFF30CC675}" name="Column4085"/>
    <tableColumn id="4112" xr3:uid="{E4C37A04-4B15-40B1-BCAF-250090F6B484}" name="Column4086"/>
    <tableColumn id="4113" xr3:uid="{E1A69850-8BF3-45A1-B700-BA86916B2826}" name="Column4087"/>
    <tableColumn id="4114" xr3:uid="{83F7AEB9-49C6-4ECA-8B55-CB0DAB6E97D3}" name="Column4088"/>
    <tableColumn id="4115" xr3:uid="{DDF0E2BC-EB84-4940-8D43-FAC68E99B17B}" name="Column4089"/>
    <tableColumn id="4116" xr3:uid="{EAB9A1B3-5697-48AB-A3E4-D33E28EDF09F}" name="Column4090"/>
    <tableColumn id="4117" xr3:uid="{C86AAA63-BCD4-4F5A-BA94-B144B9A996EE}" name="Column4091"/>
    <tableColumn id="4118" xr3:uid="{0D7D1534-A3C9-4907-86B7-795009501B79}" name="Column4092"/>
    <tableColumn id="4119" xr3:uid="{CBB6115F-CEE4-433A-86D7-28621E910B35}" name="Column4093"/>
    <tableColumn id="4120" xr3:uid="{129C6FE7-7E68-4AFE-BC60-876DC2B46F3B}" name="Column4094"/>
    <tableColumn id="4121" xr3:uid="{931F1B75-74BD-4C5C-B378-C792630BD970}" name="Column4095"/>
    <tableColumn id="4122" xr3:uid="{064B73FD-5683-4425-AB82-6C030B3CAFA6}" name="Column4096"/>
    <tableColumn id="4123" xr3:uid="{65C02B7C-3D08-420D-9327-B8454DA1D5E9}" name="Column4097"/>
    <tableColumn id="4124" xr3:uid="{1860E431-E4E0-4EEE-9A08-84590C3A5DB4}" name="Column4098"/>
    <tableColumn id="4125" xr3:uid="{56138528-85BF-4551-8DD7-B8966D2D3B2E}" name="Column4099"/>
    <tableColumn id="4126" xr3:uid="{7E271119-FFE4-499C-B7C0-B0D293AC20CD}" name="Column4100"/>
    <tableColumn id="4127" xr3:uid="{216D797A-6F79-40E2-B3FF-3BF494354F87}" name="Column4101"/>
    <tableColumn id="4128" xr3:uid="{14E71B09-A7B5-4F03-9761-DAC5AE7EE3DE}" name="Column4102"/>
    <tableColumn id="4129" xr3:uid="{A9D2E78A-0BB2-4373-BE23-39DAC97E40CF}" name="Column4103"/>
    <tableColumn id="4130" xr3:uid="{B5352778-F5C6-4077-BF57-41A3948E3426}" name="Column4104"/>
    <tableColumn id="4131" xr3:uid="{C283307B-4BB4-4AFD-BBF0-1D6F25BCBA28}" name="Column4105"/>
    <tableColumn id="4132" xr3:uid="{E332F729-FF71-46F1-91AE-71BF21AEF143}" name="Column4106"/>
    <tableColumn id="4133" xr3:uid="{7E8F8194-8C20-49BC-A86C-D0CC242D69EE}" name="Column4107"/>
    <tableColumn id="4134" xr3:uid="{886EC6EC-5EAA-4A9E-8061-FD95C09546C9}" name="Column4108"/>
    <tableColumn id="4135" xr3:uid="{A2DA544B-F177-495A-ABF7-6C2A360EA340}" name="Column4109"/>
    <tableColumn id="4136" xr3:uid="{FFC60D47-1C30-4656-A261-0B2DA9D5DD2D}" name="Column4110"/>
    <tableColumn id="4137" xr3:uid="{3F21045E-AE90-4185-A887-2DCC39384DF8}" name="Column4111"/>
    <tableColumn id="4138" xr3:uid="{D704281B-0B6E-44DD-8342-E5D504CCB32C}" name="Column4112"/>
    <tableColumn id="4139" xr3:uid="{F33C3662-3384-41C7-B8AF-75883503722E}" name="Column4113"/>
    <tableColumn id="4140" xr3:uid="{D9D3B3F6-5B3E-4020-B414-4E0FAA3D9D33}" name="Column4114"/>
    <tableColumn id="4141" xr3:uid="{1437B3B3-972D-4D1A-AA93-204492450135}" name="Column4115"/>
    <tableColumn id="4142" xr3:uid="{0FD1A5BC-90DD-4D97-B83D-04824F37548B}" name="Column4116"/>
    <tableColumn id="4143" xr3:uid="{E00BA05C-5CAE-474E-BFCC-3A23710F52D0}" name="Column4117"/>
    <tableColumn id="4144" xr3:uid="{CCF792E3-B4B9-4C9D-9A57-61BF73BA06AB}" name="Column4118"/>
    <tableColumn id="4145" xr3:uid="{7BC9F225-198A-4A00-8149-0CE9A7BF0CA8}" name="Column4119"/>
    <tableColumn id="4146" xr3:uid="{30B6AF0B-4C52-48E6-933E-C3A33D3F1AD6}" name="Column4120"/>
    <tableColumn id="4147" xr3:uid="{9736CA02-3104-4FB0-A3C7-56F780B7F538}" name="Column4121"/>
    <tableColumn id="4148" xr3:uid="{955A12F8-CB65-41EA-9895-1680F8A56C29}" name="Column4122"/>
    <tableColumn id="4149" xr3:uid="{4755DB66-C680-4055-B241-C8D6B6869E9E}" name="Column4123"/>
    <tableColumn id="4150" xr3:uid="{EA86D3B7-5C15-4DFA-98CA-EF059F788AD4}" name="Column4124"/>
    <tableColumn id="4151" xr3:uid="{709CF991-25FE-4813-A650-F5A817DD13C6}" name="Column4125"/>
    <tableColumn id="4152" xr3:uid="{CEB8B226-F576-43C5-8258-00DD9458D8CF}" name="Column4126"/>
    <tableColumn id="4153" xr3:uid="{646BE487-2564-4CAC-8324-360592B9F622}" name="Column4127"/>
    <tableColumn id="4154" xr3:uid="{581E2618-2E26-488E-9BCC-231CE31F82DA}" name="Column4128"/>
    <tableColumn id="4155" xr3:uid="{BC04E956-E2AE-49D7-8B2F-0E4CAA6D41EF}" name="Column4129"/>
    <tableColumn id="4156" xr3:uid="{ED1A2E4A-5E5C-4527-8718-4EA5147DD11A}" name="Column4130"/>
    <tableColumn id="4157" xr3:uid="{AE3AFA0C-DE29-433E-B870-B171B3DD5988}" name="Column4131"/>
    <tableColumn id="4158" xr3:uid="{9A3F36FC-FDA6-45C1-8961-5A150E1AEAAD}" name="Column4132"/>
    <tableColumn id="4159" xr3:uid="{B3841335-7F7B-457A-8F9F-90084CCFDD7F}" name="Column4133"/>
    <tableColumn id="4160" xr3:uid="{97E269F7-C19C-44D3-9E21-2E55E9326DF0}" name="Column4134"/>
    <tableColumn id="4161" xr3:uid="{A232E001-EA5E-4BBE-8315-3EFAB95522B5}" name="Column4135"/>
    <tableColumn id="4162" xr3:uid="{F884D194-4193-408B-95DF-C93437A85108}" name="Column4136"/>
    <tableColumn id="4163" xr3:uid="{2AD48E35-4D4C-4FA2-8049-666C9E0F3E7C}" name="Column4137"/>
    <tableColumn id="4164" xr3:uid="{09FF979E-03CE-43AE-BA46-25FB470C4CF2}" name="Column4138"/>
    <tableColumn id="4165" xr3:uid="{EDA73B87-DAC8-4948-B8FD-CD1C3F948D9B}" name="Column4139"/>
    <tableColumn id="4166" xr3:uid="{FF410556-08F9-4B80-9D7E-8DFB5F4415BD}" name="Column4140"/>
    <tableColumn id="4167" xr3:uid="{EA510651-2E85-43B0-9289-CE5AF37958AC}" name="Column4141"/>
    <tableColumn id="4168" xr3:uid="{CB19C9FD-D76E-4A21-AF7F-C644ED3A3787}" name="Column4142"/>
    <tableColumn id="4169" xr3:uid="{746F917A-659E-49B2-88CF-61F811091A8C}" name="Column4143"/>
    <tableColumn id="4170" xr3:uid="{82249723-9E54-4618-B6AB-F5D55FA1F911}" name="Column4144"/>
    <tableColumn id="4171" xr3:uid="{C9CA587E-4CB0-43D2-9592-4C547A86345D}" name="Column4145"/>
    <tableColumn id="4172" xr3:uid="{524231D6-0275-4E77-9A9D-A725A3B203FD}" name="Column4146"/>
    <tableColumn id="4173" xr3:uid="{B24047B6-2373-42D9-9579-04A08C330BEF}" name="Column4147"/>
    <tableColumn id="4174" xr3:uid="{923495E3-F78A-4F5B-A5C5-79BF8C219F35}" name="Column4148"/>
    <tableColumn id="4175" xr3:uid="{89FFCF4F-3DDE-4CE6-8829-B6C7A3C47798}" name="Column4149"/>
    <tableColumn id="4176" xr3:uid="{1ECB00A2-9667-4423-9BC9-B0B5451A0122}" name="Column4150"/>
    <tableColumn id="4177" xr3:uid="{218DAFBB-C57A-4349-916F-811615F2B26A}" name="Column4151"/>
    <tableColumn id="4178" xr3:uid="{546463A6-9A0D-4049-BEB5-1DC5B38479F2}" name="Column4152"/>
    <tableColumn id="4179" xr3:uid="{EF1E246D-FEA7-48FD-9C4E-F4C80809D993}" name="Column4153"/>
    <tableColumn id="4180" xr3:uid="{E33BEE92-E173-4150-89AB-91409FDE1C80}" name="Column4154"/>
    <tableColumn id="4181" xr3:uid="{F4E396BB-B0D4-4035-9D49-26BC41717D5F}" name="Column4155"/>
    <tableColumn id="4182" xr3:uid="{7737B2E9-E7D1-444D-903A-5D1D91BE1499}" name="Column4156"/>
    <tableColumn id="4183" xr3:uid="{C3AAAB90-FDC2-44CD-BF4E-417CF789B1FB}" name="Column4157"/>
    <tableColumn id="4184" xr3:uid="{1457A4C5-34AA-41A7-8C08-A67F80430482}" name="Column4158"/>
    <tableColumn id="4185" xr3:uid="{A3B2CC34-23AB-44E4-BD3A-4751A639521C}" name="Column4159"/>
    <tableColumn id="4186" xr3:uid="{AC393112-5ED7-418E-B834-EF8587123C0C}" name="Column4160"/>
    <tableColumn id="4187" xr3:uid="{D931E41A-A818-481D-9EAB-FF4768D91246}" name="Column4161"/>
    <tableColumn id="4188" xr3:uid="{19AA526B-214D-4E68-A1AB-60DEF4E1DBC7}" name="Column4162"/>
    <tableColumn id="4189" xr3:uid="{3FB2284D-55EE-41DA-B3F2-C3664FF892B7}" name="Column4163"/>
    <tableColumn id="4190" xr3:uid="{16B8F56B-0E9E-4F0D-A742-C283A64B33C3}" name="Column4164"/>
    <tableColumn id="4191" xr3:uid="{3FEE990F-A30A-46F2-868C-E4F80B55267C}" name="Column4165"/>
    <tableColumn id="4192" xr3:uid="{572C39D9-0DF6-4D8F-8EEA-3C8483CA2E18}" name="Column4166"/>
    <tableColumn id="4193" xr3:uid="{85D57ABF-8ABF-4208-872E-5808ECD2ABA4}" name="Column4167"/>
    <tableColumn id="4194" xr3:uid="{F1CE75D8-E0F9-4E0A-BD6E-D65C38C74DB1}" name="Column4168"/>
    <tableColumn id="4195" xr3:uid="{CD986C6C-EE78-4397-A8B6-642A8DBAED57}" name="Column4169"/>
    <tableColumn id="4196" xr3:uid="{5E57BEAC-D1C6-47E7-A3C9-77525F930E9A}" name="Column4170"/>
    <tableColumn id="4197" xr3:uid="{13E29389-23CD-47E1-A000-C961B25DF642}" name="Column4171"/>
    <tableColumn id="4198" xr3:uid="{4D250258-F480-4378-BFBC-F47E1CAD02AA}" name="Column4172"/>
    <tableColumn id="4199" xr3:uid="{A57D7EAA-8246-4C2E-A251-69D27F751001}" name="Column4173"/>
    <tableColumn id="4200" xr3:uid="{A4F69931-C0CF-434C-9A33-97664F49B217}" name="Column4174"/>
    <tableColumn id="4201" xr3:uid="{3A7A1CE7-2710-4400-B136-E425F1257096}" name="Column4175"/>
    <tableColumn id="4202" xr3:uid="{79D842E2-D3AA-4E97-8BAE-4AFB614ECAB8}" name="Column4176"/>
    <tableColumn id="4203" xr3:uid="{F557C0F1-1E1A-4F83-8F20-C60C956DC154}" name="Column4177"/>
    <tableColumn id="4204" xr3:uid="{C9899A65-17B9-4AF3-8DF4-1555D48FB4AB}" name="Column4178"/>
    <tableColumn id="4205" xr3:uid="{8108D600-825D-4D01-B357-F2988C4FFCCE}" name="Column4179"/>
    <tableColumn id="4206" xr3:uid="{DCDEB0F1-E1F9-4202-ABB2-36A88BC6A578}" name="Column4180"/>
    <tableColumn id="4207" xr3:uid="{250BABBA-E57D-4F64-8F3F-A32853DD9637}" name="Column4181"/>
    <tableColumn id="4208" xr3:uid="{01E00701-3A44-4733-9404-A7C921639C66}" name="Column4182"/>
    <tableColumn id="4209" xr3:uid="{C3E2EB46-1AE1-4237-A3E6-8152988D40BE}" name="Column4183"/>
    <tableColumn id="4210" xr3:uid="{02784A43-8ADE-44E1-BAC4-BF320B89431F}" name="Column4184"/>
    <tableColumn id="4211" xr3:uid="{7075EB20-C57F-4950-814A-187811BDED34}" name="Column4185"/>
    <tableColumn id="4212" xr3:uid="{18710E3B-B9B0-479B-A53A-D0B154D9DB9C}" name="Column4186"/>
    <tableColumn id="4213" xr3:uid="{D5A4C0CA-4F73-4798-8FD7-5EE02F807056}" name="Column4187"/>
    <tableColumn id="4214" xr3:uid="{6103B2F3-24E0-4551-AECA-72F8F018082A}" name="Column4188"/>
    <tableColumn id="4215" xr3:uid="{90A15A2D-C5CD-46C4-9F61-797E731EE7D4}" name="Column4189"/>
    <tableColumn id="4216" xr3:uid="{5771D2B5-F23B-4FDC-8D1C-1E6CB58D29B0}" name="Column4190"/>
    <tableColumn id="4217" xr3:uid="{298F6AA8-0A4D-40D3-95B0-A7CE81DAE97D}" name="Column4191"/>
    <tableColumn id="4218" xr3:uid="{355C2ECC-6BBC-4A54-9543-C48D845AD644}" name="Column4192"/>
    <tableColumn id="4219" xr3:uid="{E1762063-4147-43E4-9DBA-1EA45DB6155B}" name="Column4193"/>
    <tableColumn id="4220" xr3:uid="{E2716275-93D2-4CB2-BE2A-96AE25B46858}" name="Column4194"/>
    <tableColumn id="4221" xr3:uid="{DCF38F8A-AB80-449B-A98E-F7CF5602C7FF}" name="Column4195"/>
    <tableColumn id="4222" xr3:uid="{9BA9020C-B4E6-4BFD-886F-2B9B5310FDE8}" name="Column4196"/>
    <tableColumn id="4223" xr3:uid="{05BA5A29-F849-4BD9-954B-09078DF69F60}" name="Column4197"/>
    <tableColumn id="4224" xr3:uid="{324D28FE-B54E-42C4-8860-A6F2C568A504}" name="Column4198"/>
    <tableColumn id="4225" xr3:uid="{895AA9BF-07C4-47CE-9B2F-E8A75F8E73FC}" name="Column4199"/>
    <tableColumn id="4226" xr3:uid="{E0260F8A-4949-4E5B-AA31-7BECAC3426DB}" name="Column4200"/>
    <tableColumn id="4227" xr3:uid="{B05506D4-5617-4F38-9C70-0568105E1934}" name="Column4201"/>
    <tableColumn id="4228" xr3:uid="{21419C30-F3B5-44E1-94AC-B00EAAA2B648}" name="Column4202"/>
    <tableColumn id="4229" xr3:uid="{3DAE1FEA-0ABC-4AD7-AF1A-C493A993283F}" name="Column4203"/>
    <tableColumn id="4230" xr3:uid="{145416E4-A4A1-4FF2-8B3A-089E93873FB2}" name="Column4204"/>
    <tableColumn id="4231" xr3:uid="{143D340D-8E33-4DA3-B367-93E6127EF9BD}" name="Column4205"/>
    <tableColumn id="4232" xr3:uid="{44BE9821-688C-4672-9218-4A87E9E3B147}" name="Column4206"/>
    <tableColumn id="4233" xr3:uid="{AD81977C-5415-4B4C-9D57-646324AC3029}" name="Column4207"/>
    <tableColumn id="4234" xr3:uid="{63AA1E1A-7180-4050-9951-E6604F64B0ED}" name="Column4208"/>
    <tableColumn id="4235" xr3:uid="{5E21DFD6-FCF4-446C-BFC9-CD4D0E9B3F28}" name="Column4209"/>
    <tableColumn id="4236" xr3:uid="{BD9270FF-676E-44B1-93A0-414AE5DD16BA}" name="Column4210"/>
    <tableColumn id="4237" xr3:uid="{36939CEA-DC39-4E79-BDC8-39EE4B223F50}" name="Column4211"/>
    <tableColumn id="4238" xr3:uid="{E292B2F9-858F-452C-9E4B-6DC3B1D98581}" name="Column4212"/>
    <tableColumn id="4239" xr3:uid="{7F82E2F8-971A-4A8E-A25D-EEEB4B8C5066}" name="Column4213"/>
    <tableColumn id="4240" xr3:uid="{B1BC78F0-C6BD-4C4F-861F-B5203CD539A3}" name="Column4214"/>
    <tableColumn id="4241" xr3:uid="{6028CFDC-F178-4E14-B0B3-0CB8DE6CCA25}" name="Column4215"/>
    <tableColumn id="4242" xr3:uid="{1A9CE4BD-1D37-4DD3-83CB-10FEEED9D8A8}" name="Column4216"/>
    <tableColumn id="4243" xr3:uid="{9D797741-0307-4622-A988-1378666C43C9}" name="Column4217"/>
    <tableColumn id="4244" xr3:uid="{DB7C078E-F607-4717-B731-DC8001F5E18C}" name="Column4218"/>
    <tableColumn id="4245" xr3:uid="{D9805AB1-8766-4BC8-A8BE-813EAF86A933}" name="Column4219"/>
    <tableColumn id="4246" xr3:uid="{A83A57C1-D32C-4522-AB73-685D155B24CF}" name="Column4220"/>
    <tableColumn id="4247" xr3:uid="{770D4C2D-4969-403E-B730-EF5BB6D4BD28}" name="Column4221"/>
    <tableColumn id="4248" xr3:uid="{A4C2754B-C465-4E31-99D8-E62A800F1837}" name="Column4222"/>
    <tableColumn id="4249" xr3:uid="{FD079168-26AF-4BCE-BEB2-5B8DA3B7B6FA}" name="Column4223"/>
    <tableColumn id="4250" xr3:uid="{16E86151-F45C-4CDB-8CC6-F8235ABE678C}" name="Column4224"/>
    <tableColumn id="4251" xr3:uid="{24C432C6-9677-4215-BF90-7344F9B8F6A3}" name="Column4225"/>
    <tableColumn id="4252" xr3:uid="{8738251D-8185-42CC-B732-C0536D3481E9}" name="Column4226"/>
    <tableColumn id="4253" xr3:uid="{D4AA2FE3-418E-4D8E-8406-A17FE7FDCB0C}" name="Column4227"/>
    <tableColumn id="4254" xr3:uid="{4BF5FA2E-9745-4A5D-96DB-30464D5D0B1C}" name="Column4228"/>
    <tableColumn id="4255" xr3:uid="{574DE1C6-0EC6-4D1B-96AC-20462FB9AABC}" name="Column4229"/>
    <tableColumn id="4256" xr3:uid="{DC705647-7E30-4533-83FF-DF9825F4FC80}" name="Column4230"/>
    <tableColumn id="4257" xr3:uid="{D5490E3B-1BBD-4717-AB38-2A6360BE84AA}" name="Column4231"/>
    <tableColumn id="4258" xr3:uid="{AC048D9A-825D-4067-BA5B-B64E263D343B}" name="Column4232"/>
    <tableColumn id="4259" xr3:uid="{5CA8446C-41E0-41F3-8EB4-9869E5DC9A21}" name="Column4233"/>
    <tableColumn id="4260" xr3:uid="{4196ED5D-40C3-45F6-A08A-97199A27A813}" name="Column4234"/>
    <tableColumn id="4261" xr3:uid="{74FC9354-F0ED-4FCA-9F56-A94DBA89A046}" name="Column4235"/>
    <tableColumn id="4262" xr3:uid="{E1952BCA-F205-45C1-82C3-34B62C7413AC}" name="Column4236"/>
    <tableColumn id="4263" xr3:uid="{D4EB6794-BD89-4695-9FD8-44C0F57AD8C8}" name="Column4237"/>
    <tableColumn id="4264" xr3:uid="{C7CA65FD-B765-4F74-8C84-BB76022DC845}" name="Column4238"/>
    <tableColumn id="4265" xr3:uid="{80940B8B-2FDA-4881-A73D-1248ACF9A8D9}" name="Column4239"/>
    <tableColumn id="4266" xr3:uid="{39E6F171-B672-4202-A015-EAAEEA753ADE}" name="Column4240"/>
    <tableColumn id="4267" xr3:uid="{6CEB4FEB-E54D-4024-B87C-4F695C7F8390}" name="Column4241"/>
    <tableColumn id="4268" xr3:uid="{3210AB63-B97D-4B8D-A679-BE4ED00C4C0C}" name="Column4242"/>
    <tableColumn id="4269" xr3:uid="{A7A91FC8-4A88-464D-B648-F183FEF0B33C}" name="Column4243"/>
    <tableColumn id="4270" xr3:uid="{6748031B-3937-425C-B99E-0DD94C96C0E5}" name="Column4244"/>
    <tableColumn id="4271" xr3:uid="{B32EE240-DA52-445E-B480-F09C2457CE99}" name="Column4245"/>
    <tableColumn id="4272" xr3:uid="{A5EDE8B2-34F9-4770-AB59-44FC8776502F}" name="Column4246"/>
    <tableColumn id="4273" xr3:uid="{E30BC4F4-6A96-439A-9344-13C4722C8B28}" name="Column4247"/>
    <tableColumn id="4274" xr3:uid="{6F1A3439-F5AA-4729-8878-1044293AE04C}" name="Column4248"/>
    <tableColumn id="4275" xr3:uid="{D62A753B-27D3-4164-B7A3-B88DF6FF6411}" name="Column4249"/>
    <tableColumn id="4276" xr3:uid="{8A121B4D-42BD-432B-920C-70310519AA82}" name="Column4250"/>
    <tableColumn id="4277" xr3:uid="{BBEEE86E-1BB9-4DA4-916C-EFD2BCF73A15}" name="Column4251"/>
    <tableColumn id="4278" xr3:uid="{CC1AE6A0-F5AC-4750-B93F-4ADFB601226E}" name="Column4252"/>
    <tableColumn id="4279" xr3:uid="{1A92A8F5-E927-4EBF-8AF4-1E02A0C822B6}" name="Column4253"/>
    <tableColumn id="4280" xr3:uid="{7B206670-6BB1-41DF-9E21-04C682CA3D11}" name="Column4254"/>
    <tableColumn id="4281" xr3:uid="{4A2C381B-4289-4330-A9AE-B968ED5DBB71}" name="Column4255"/>
    <tableColumn id="4282" xr3:uid="{C7454099-54B0-4760-8FE6-6DCFA01A30C1}" name="Column4256"/>
    <tableColumn id="4283" xr3:uid="{C6418D09-35A9-4625-BDF2-3B327F6AB3A5}" name="Column4257"/>
    <tableColumn id="4284" xr3:uid="{9CB3A8C0-1D4F-4190-9B42-A1B1B5238C3C}" name="Column4258"/>
    <tableColumn id="4285" xr3:uid="{AD58B40E-B79C-423B-B65E-A83DDAEA1129}" name="Column4259"/>
    <tableColumn id="4286" xr3:uid="{155467F6-BD0F-44A0-931C-BFEFD6711559}" name="Column4260"/>
    <tableColumn id="4287" xr3:uid="{CBA3A842-D306-4198-90A8-28B7763CD34A}" name="Column4261"/>
    <tableColumn id="4288" xr3:uid="{72DDFE7A-941B-46E6-B842-40E1B794872C}" name="Column4262"/>
    <tableColumn id="4289" xr3:uid="{3C93B54B-F220-4DFD-B0BA-2425F704FCEF}" name="Column4263"/>
    <tableColumn id="4290" xr3:uid="{D1B00F65-9B83-42E7-A8F6-586BF6CA06FC}" name="Column4264"/>
    <tableColumn id="4291" xr3:uid="{236DD149-44D5-4C77-9BC9-96AA7E12A76C}" name="Column4265"/>
    <tableColumn id="4292" xr3:uid="{987FEA20-BF26-44D8-97BC-BE55A12FA87C}" name="Column4266"/>
    <tableColumn id="4293" xr3:uid="{C10E0002-778D-498A-A757-55040E34D07B}" name="Column4267"/>
    <tableColumn id="4294" xr3:uid="{6D8A1E45-BE9A-4BAC-8C6C-1410E4966A1B}" name="Column4268"/>
    <tableColumn id="4295" xr3:uid="{BDF95CE2-D0D2-44BE-8EAF-79C0A08DE9C9}" name="Column4269"/>
    <tableColumn id="4296" xr3:uid="{83B621D6-0ECD-49CE-970A-2FDAFB30F34B}" name="Column4270"/>
    <tableColumn id="4297" xr3:uid="{9F996C96-CEBC-49D2-A2C8-D713E90A61AB}" name="Column4271"/>
    <tableColumn id="4298" xr3:uid="{93AC641E-08B5-451D-BC6D-C35791EB48FB}" name="Column4272"/>
    <tableColumn id="4299" xr3:uid="{D42C7BD9-FF76-45A3-8183-711E0B94D379}" name="Column4273"/>
    <tableColumn id="4300" xr3:uid="{075625C5-7910-4FDB-AAEB-056A74E57073}" name="Column4274"/>
    <tableColumn id="4301" xr3:uid="{8A713A39-5BFD-44F9-8D60-E3F1840AA3F4}" name="Column4275"/>
    <tableColumn id="4302" xr3:uid="{6E5B0696-07BA-4539-9CAC-580052E31B32}" name="Column4276"/>
    <tableColumn id="4303" xr3:uid="{505579DB-E47F-47EB-AFCE-CE1EA6A40B28}" name="Column4277"/>
    <tableColumn id="4304" xr3:uid="{AAF6132A-9773-43DB-8D3A-A7754F64E96B}" name="Column4278"/>
    <tableColumn id="4305" xr3:uid="{A8443AB5-AC8A-4932-80A9-FB45D1CC517C}" name="Column4279"/>
    <tableColumn id="4306" xr3:uid="{141A08FC-BA0A-4DCE-B848-05DF109735C4}" name="Column4280"/>
    <tableColumn id="4307" xr3:uid="{697CF3C9-4B00-4501-BE77-792FCBF5B42D}" name="Column4281"/>
    <tableColumn id="4308" xr3:uid="{D42751E6-B6BF-4567-9FE3-48FA601ADF53}" name="Column4282"/>
    <tableColumn id="4309" xr3:uid="{ECEC5377-A49B-424A-A86D-EB16137F8830}" name="Column4283"/>
    <tableColumn id="4310" xr3:uid="{E8151D65-6E50-4D84-B632-0F0D1D25AEA0}" name="Column4284"/>
    <tableColumn id="4311" xr3:uid="{7D935E0A-E421-434D-B07C-22B6FA7F3546}" name="Column4285"/>
    <tableColumn id="4312" xr3:uid="{B5DEDC01-F9C6-460B-8F15-3121E082A8C0}" name="Column4286"/>
    <tableColumn id="4313" xr3:uid="{F833C4A1-F518-4E75-815F-9FD072F6F2E4}" name="Column4287"/>
    <tableColumn id="4314" xr3:uid="{5FB0D5C8-757B-473E-85A6-61B2F66A5D3E}" name="Column4288"/>
    <tableColumn id="4315" xr3:uid="{3B976F4A-4927-4780-B8A1-ADC10D289D9C}" name="Column4289"/>
    <tableColumn id="4316" xr3:uid="{1D50CCF6-692C-4EA2-BB96-F66FFB48DA4E}" name="Column4290"/>
    <tableColumn id="4317" xr3:uid="{27257A00-ACF4-4E44-ADA0-E12BB1F5604B}" name="Column4291"/>
    <tableColumn id="4318" xr3:uid="{AFD5296A-A949-42B9-ACC0-241DA54D80D5}" name="Column4292"/>
    <tableColumn id="4319" xr3:uid="{91A3B477-7F38-473A-8995-80762FF20999}" name="Column4293"/>
    <tableColumn id="4320" xr3:uid="{5CA5B834-51E8-4A49-A0DE-3C7BFE11B6BF}" name="Column4294"/>
    <tableColumn id="4321" xr3:uid="{B9CB0EBB-B5C9-42E7-8ABF-338D005FB7D4}" name="Column4295"/>
    <tableColumn id="4322" xr3:uid="{C6BB7FD8-5F98-4AD2-8AFA-F806A9F83884}" name="Column4296"/>
    <tableColumn id="4323" xr3:uid="{60F42A33-2F0C-4D42-84F4-ABADEBC5692E}" name="Column4297"/>
    <tableColumn id="4324" xr3:uid="{8E8684D6-821D-4DC5-A456-9B65944785CD}" name="Column4298"/>
    <tableColumn id="4325" xr3:uid="{F98A9AFC-0BA2-4D1E-B2CE-7623EE20392C}" name="Column4299"/>
    <tableColumn id="4326" xr3:uid="{8BE90706-296A-4267-BBEF-5A3DB3681715}" name="Column4300"/>
    <tableColumn id="4327" xr3:uid="{91D1FF4A-AAB1-4B6E-BCE2-DCC8035593F2}" name="Column4301"/>
    <tableColumn id="4328" xr3:uid="{2BA3F284-76B9-48B7-813A-D17B8B239F08}" name="Column4302"/>
    <tableColumn id="4329" xr3:uid="{F3826D3E-9140-4AAA-84E5-1877868300ED}" name="Column4303"/>
    <tableColumn id="4330" xr3:uid="{2AE6FA66-7B96-4871-A351-EE80EDE651D1}" name="Column4304"/>
    <tableColumn id="4331" xr3:uid="{32A030C8-5FC1-43D3-A527-2D960D1903A2}" name="Column4305"/>
    <tableColumn id="4332" xr3:uid="{54B45CAB-E298-4E3B-A323-45515CE32200}" name="Column4306"/>
    <tableColumn id="4333" xr3:uid="{55CC1FF3-71C2-4BE3-A8DA-40E8AECB5049}" name="Column4307"/>
    <tableColumn id="4334" xr3:uid="{39BB41F5-1A50-4587-9FF2-3AB77E9D8667}" name="Column4308"/>
    <tableColumn id="4335" xr3:uid="{203F9251-DB5C-4477-BA28-EE58ACC4C951}" name="Column4309"/>
    <tableColumn id="4336" xr3:uid="{4AE4ED4B-E1C7-4A5D-B567-D06858DA3CF6}" name="Column4310"/>
    <tableColumn id="4337" xr3:uid="{CE14ABF6-0F05-4CEC-805D-E47FDF3CE61F}" name="Column4311"/>
    <tableColumn id="4338" xr3:uid="{02334BBA-F25A-4170-97A9-3F27CED4A677}" name="Column4312"/>
    <tableColumn id="4339" xr3:uid="{4F183B69-FD7A-41A6-88B3-2B9BE171EEE6}" name="Column4313"/>
    <tableColumn id="4340" xr3:uid="{A89EFE70-4691-45A3-B529-CFCF575890EC}" name="Column4314"/>
    <tableColumn id="4341" xr3:uid="{BA64D994-635E-4262-9731-96D9FE692352}" name="Column4315"/>
    <tableColumn id="4342" xr3:uid="{957FB20A-C6A2-4F07-BB0A-179C986D79BE}" name="Column4316"/>
    <tableColumn id="4343" xr3:uid="{32DB52BE-DB20-45C0-941F-AEEF62365639}" name="Column4317"/>
    <tableColumn id="4344" xr3:uid="{3509DD24-BC34-4CF6-8AD4-29BAADD7986D}" name="Column4318"/>
    <tableColumn id="4345" xr3:uid="{B66E5AB0-7E34-4EEE-94DC-32B1E97A6D3B}" name="Column4319"/>
    <tableColumn id="4346" xr3:uid="{DB58A3C3-7608-4759-B9F2-B09028180557}" name="Column4320"/>
    <tableColumn id="4347" xr3:uid="{0ABC34C8-BDC0-4476-905A-4486DEDBF482}" name="Column4321"/>
    <tableColumn id="4348" xr3:uid="{083926E0-A953-4CBC-9CF7-961EF8F81E27}" name="Column4322"/>
    <tableColumn id="4349" xr3:uid="{C9089E30-D2A1-4B1C-98FB-92770E96F2B6}" name="Column4323"/>
    <tableColumn id="4350" xr3:uid="{F5160BC2-37F7-4851-99AA-7CFE0213EE09}" name="Column4324"/>
    <tableColumn id="4351" xr3:uid="{F4486716-B5CE-441C-8903-74DC9AD3C361}" name="Column4325"/>
    <tableColumn id="4352" xr3:uid="{AFBB837B-F5CF-497B-8C3B-77669B5DB5F2}" name="Column4326"/>
    <tableColumn id="4353" xr3:uid="{390009B8-DA07-41D8-9C87-162505419A76}" name="Column4327"/>
    <tableColumn id="4354" xr3:uid="{DEB2A338-4E47-4E17-B152-F81EC12E8214}" name="Column4328"/>
    <tableColumn id="4355" xr3:uid="{D24FA16E-BC3E-4D14-A19C-32341BFEA4E0}" name="Column4329"/>
    <tableColumn id="4356" xr3:uid="{EA3976F6-A888-4958-B276-A0BF3F100F2B}" name="Column4330"/>
    <tableColumn id="4357" xr3:uid="{B9236BCA-8A8F-4376-A46D-43B60B875C71}" name="Column4331"/>
    <tableColumn id="4358" xr3:uid="{7D4B54BC-5477-4160-A952-4A13EB85654B}" name="Column4332"/>
    <tableColumn id="4359" xr3:uid="{EF2AB779-5ECC-4E7E-B672-353DD01D0D57}" name="Column4333"/>
    <tableColumn id="4360" xr3:uid="{3B98271F-C1DF-4B6B-A523-301BE649C700}" name="Column4334"/>
    <tableColumn id="4361" xr3:uid="{C33C9552-594C-43E1-A1BD-9DDC392D57BE}" name="Column4335"/>
    <tableColumn id="4362" xr3:uid="{493BE904-1327-4913-A106-2D3D82DD67AB}" name="Column4336"/>
    <tableColumn id="4363" xr3:uid="{3178D24E-8E85-4235-9868-5B6F85DB8352}" name="Column4337"/>
    <tableColumn id="4364" xr3:uid="{63D559F6-75F8-4198-809F-FDC467FF6A4A}" name="Column4338"/>
    <tableColumn id="4365" xr3:uid="{7525A3A6-D7CF-4DFB-B816-0D3687696A71}" name="Column4339"/>
    <tableColumn id="4366" xr3:uid="{766BF573-2E44-4069-A9F0-BB47F89D9537}" name="Column4340"/>
    <tableColumn id="4367" xr3:uid="{417BD5B0-9435-4F4E-B24E-EB2D10E79654}" name="Column4341"/>
    <tableColumn id="4368" xr3:uid="{8F09DE25-CC10-4D47-B30B-CFB9379F5FFB}" name="Column4342"/>
    <tableColumn id="4369" xr3:uid="{36EF2D68-E359-448E-86C2-8A24A6C198F5}" name="Column4343"/>
    <tableColumn id="4370" xr3:uid="{1FA04176-031C-492A-92A2-8C9F6D0FBB84}" name="Column4344"/>
    <tableColumn id="4371" xr3:uid="{BCAE84D0-BF03-4DDD-9F37-155902E2FC0C}" name="Column4345"/>
    <tableColumn id="4372" xr3:uid="{31DED03B-A357-426D-BEB3-2C634ACD324D}" name="Column4346"/>
    <tableColumn id="4373" xr3:uid="{633B11F3-B771-47F6-AD08-0708FBD53590}" name="Column4347"/>
    <tableColumn id="4374" xr3:uid="{5F3074D9-0166-4265-BD09-20417E55376D}" name="Column4348"/>
    <tableColumn id="4375" xr3:uid="{90090F4B-0562-433B-90A9-29D8A9C7A6BD}" name="Column4349"/>
    <tableColumn id="4376" xr3:uid="{EDD7387A-171C-417B-BA94-47A7C267E876}" name="Column4350"/>
    <tableColumn id="4377" xr3:uid="{FB26755D-6DA7-4BCC-B351-CA5F4CB048BF}" name="Column4351"/>
    <tableColumn id="4378" xr3:uid="{8E36323A-9D3D-4FBF-9770-E0A4AEC6460A}" name="Column4352"/>
    <tableColumn id="4379" xr3:uid="{95BA19E7-AA14-4CB6-BC0A-4D557A9DE1A3}" name="Column4353"/>
    <tableColumn id="4380" xr3:uid="{284462B1-132D-434A-88D7-CC0B8822786F}" name="Column4354"/>
    <tableColumn id="4381" xr3:uid="{1EF3C509-EDCE-45BC-BA48-50428D9897C2}" name="Column4355"/>
    <tableColumn id="4382" xr3:uid="{4723F95D-3CC7-4E29-BAC2-9A405B068EC0}" name="Column4356"/>
    <tableColumn id="4383" xr3:uid="{4606436A-6FFD-40D4-84E9-5CA90FD5FA6D}" name="Column4357"/>
    <tableColumn id="4384" xr3:uid="{B8244BFD-8C12-41E5-9279-7BAA19B43FB8}" name="Column4358"/>
    <tableColumn id="4385" xr3:uid="{277935F3-0238-4052-8484-DEA7300E26A7}" name="Column4359"/>
    <tableColumn id="4386" xr3:uid="{2ABCAF67-2756-4595-AEC4-1A83FA3B33D8}" name="Column4360"/>
    <tableColumn id="4387" xr3:uid="{4B9FDA28-3C5F-4879-837B-1D9B04DB619A}" name="Column4361"/>
    <tableColumn id="4388" xr3:uid="{E1041A82-9289-44A6-BEAB-8733E1368134}" name="Column4362"/>
    <tableColumn id="4389" xr3:uid="{3BF59808-1680-4591-8210-0F41B2CC78CD}" name="Column4363"/>
    <tableColumn id="4390" xr3:uid="{89D162DA-F197-4910-A690-682BCAF35134}" name="Column4364"/>
    <tableColumn id="4391" xr3:uid="{5DB7D2AF-1A3D-4763-AEF4-CA00057A658B}" name="Column4365"/>
    <tableColumn id="4392" xr3:uid="{612BA5C4-AF39-48EC-BFD2-C8E1CB71F457}" name="Column4366"/>
    <tableColumn id="4393" xr3:uid="{EF1A742C-EB23-485B-8699-C136466B98D4}" name="Column4367"/>
    <tableColumn id="4394" xr3:uid="{BE4EC3F0-33FB-4DA0-93DA-7CBFB5C7A822}" name="Column4368"/>
    <tableColumn id="4395" xr3:uid="{7B0F885B-D523-46DD-B1D8-B2396379D3A5}" name="Column4369"/>
    <tableColumn id="4396" xr3:uid="{9E7FA951-888D-4E91-8EA3-E5D3B1D2B501}" name="Column4370"/>
    <tableColumn id="4397" xr3:uid="{423F77C9-15FC-4E3F-A97C-DD7890CA0A4C}" name="Column4371"/>
    <tableColumn id="4398" xr3:uid="{BAC8DB07-9F3B-4388-B807-0FFED621F6E7}" name="Column4372"/>
    <tableColumn id="4399" xr3:uid="{CD785AA4-6363-41E4-B357-3810BFF4DADB}" name="Column4373"/>
    <tableColumn id="4400" xr3:uid="{231B2136-A0A8-466C-AEBF-60789A3BD1CF}" name="Column4374"/>
    <tableColumn id="4401" xr3:uid="{4CADEB50-F03D-4388-AF0C-A85755256F6A}" name="Column4375"/>
    <tableColumn id="4402" xr3:uid="{E24BAAAF-4478-4572-8C4A-85EA60D26CD2}" name="Column4376"/>
    <tableColumn id="4403" xr3:uid="{11875194-D62C-459B-BCD2-F59AE08BF5CA}" name="Column4377"/>
    <tableColumn id="4404" xr3:uid="{F65EF578-A646-4D26-A68D-003E3D98481D}" name="Column4378"/>
    <tableColumn id="4405" xr3:uid="{9514F465-1DD0-40C1-A016-5C2D807016A0}" name="Column4379"/>
    <tableColumn id="4406" xr3:uid="{2E0BB249-384B-4C1B-B61B-EC32FDC0C9B3}" name="Column4380"/>
    <tableColumn id="4407" xr3:uid="{53EF14D3-6E47-4246-A7E5-DE30B075FBD6}" name="Column4381"/>
    <tableColumn id="4408" xr3:uid="{2F896AE9-A188-46E2-B239-A0ED81C4F05C}" name="Column4382"/>
    <tableColumn id="4409" xr3:uid="{E0EA87C6-8C79-4B7D-85C6-39500DCDB11C}" name="Column4383"/>
    <tableColumn id="4410" xr3:uid="{FA8361CF-5E18-4706-94FD-9F870D32EB46}" name="Column4384"/>
    <tableColumn id="4411" xr3:uid="{C19747A7-8C14-4839-86B1-C1CF036B0671}" name="Column4385"/>
    <tableColumn id="4412" xr3:uid="{54D2335F-2E0A-4960-A755-62DF76314E33}" name="Column4386"/>
    <tableColumn id="4413" xr3:uid="{AED962FD-7887-4E8D-B6E4-6E416C66E6A5}" name="Column4387"/>
    <tableColumn id="4414" xr3:uid="{A98F0771-280C-4FA5-901C-FA05BCF794DA}" name="Column4388"/>
    <tableColumn id="4415" xr3:uid="{5346F2F4-314B-4925-8D64-D81EB397C200}" name="Column4389"/>
    <tableColumn id="4416" xr3:uid="{9A84A0F2-A7A0-4CBA-A287-84D1B98B203D}" name="Column4390"/>
    <tableColumn id="4417" xr3:uid="{963E6929-33D5-4619-95CA-FA8D5799F1C1}" name="Column4391"/>
    <tableColumn id="4418" xr3:uid="{CB059E8F-59B2-4870-A320-CAE842743D0A}" name="Column4392"/>
    <tableColumn id="4419" xr3:uid="{75E6F5C9-1E71-449B-A245-156E0BB19538}" name="Column4393"/>
    <tableColumn id="4420" xr3:uid="{1955C111-AF16-43B8-A472-B64CA21FE034}" name="Column4394"/>
    <tableColumn id="4421" xr3:uid="{4D1C8ABA-9DEC-44D3-B6B4-4242D9F3CC5A}" name="Column4395"/>
    <tableColumn id="4422" xr3:uid="{8423850A-3883-485C-966E-2861D0121941}" name="Column4396"/>
    <tableColumn id="4423" xr3:uid="{C7BC4815-29D2-4DC1-AB19-27089E957D0E}" name="Column4397"/>
    <tableColumn id="4424" xr3:uid="{1F36ACF0-733F-491F-A465-68785A84B3A0}" name="Column4398"/>
    <tableColumn id="4425" xr3:uid="{C880BCC4-BE46-40B1-81C7-508191EE9B0A}" name="Column4399"/>
    <tableColumn id="4426" xr3:uid="{ABCBD0E0-0CE7-4832-89CB-80ADF4FD4E5A}" name="Column4400"/>
    <tableColumn id="4427" xr3:uid="{59251CDC-6DAC-420E-94AC-36AFF63B01AA}" name="Column4401"/>
    <tableColumn id="4428" xr3:uid="{E6050994-097C-4382-9517-37CB28D87979}" name="Column4402"/>
    <tableColumn id="4429" xr3:uid="{E6BBB362-3A81-4C66-909B-8C0FD7A56DB7}" name="Column4403"/>
    <tableColumn id="4430" xr3:uid="{BA397ACE-8280-4D8A-9E99-2728BB0BC077}" name="Column4404"/>
    <tableColumn id="4431" xr3:uid="{00EF665E-9C13-4518-9154-B2DB3B7D1048}" name="Column4405"/>
    <tableColumn id="4432" xr3:uid="{C4F494BE-A984-470E-9DB0-6959D067A790}" name="Column4406"/>
    <tableColumn id="4433" xr3:uid="{B9EEE7C9-A51D-4D07-B41B-D5A7A8DAC007}" name="Column4407"/>
    <tableColumn id="4434" xr3:uid="{82564F66-D1ED-4ED9-83B6-EFA885DB0C6A}" name="Column4408"/>
    <tableColumn id="4435" xr3:uid="{990C2374-09F3-446A-A94C-94FEB554552C}" name="Column4409"/>
    <tableColumn id="4436" xr3:uid="{752572A8-741A-4983-A026-8BF4C5EE7CB4}" name="Column4410"/>
    <tableColumn id="4437" xr3:uid="{A37ED480-F4A4-4A9D-A922-D2C110CB9937}" name="Column4411"/>
    <tableColumn id="4438" xr3:uid="{ABA69CFA-0028-4980-92D5-E5753D559BB4}" name="Column4412"/>
    <tableColumn id="4439" xr3:uid="{DAAB5FCA-E4C6-4518-8394-167A39F6E192}" name="Column4413"/>
    <tableColumn id="4440" xr3:uid="{E89F5B92-83F3-4DA0-90D6-162B662630D4}" name="Column4414"/>
    <tableColumn id="4441" xr3:uid="{D2636F02-1FF0-4210-A7B2-9C3BE8FB6217}" name="Column4415"/>
    <tableColumn id="4442" xr3:uid="{3F936EF9-FEA5-4781-B86D-E9AB335427F0}" name="Column4416"/>
    <tableColumn id="4443" xr3:uid="{7B7AD43F-AC87-4747-937D-57A447E0999D}" name="Column4417"/>
    <tableColumn id="4444" xr3:uid="{B8EC3D7A-3778-4F7D-9C60-F95B1A88C591}" name="Column4418"/>
    <tableColumn id="4445" xr3:uid="{F4BBBE87-5438-4B5C-B9E2-0E959B9A8A2C}" name="Column4419"/>
    <tableColumn id="4446" xr3:uid="{EA31DFCC-C8D9-479C-9D72-225EED71647C}" name="Column4420"/>
    <tableColumn id="4447" xr3:uid="{D4797A08-3DCB-46B6-99DF-369F0F461912}" name="Column4421"/>
    <tableColumn id="4448" xr3:uid="{5E143B77-AD91-4373-ACBA-78C485F45AD3}" name="Column4422"/>
    <tableColumn id="4449" xr3:uid="{A9BC973C-7008-4615-B80A-5475F39FECF1}" name="Column4423"/>
    <tableColumn id="4450" xr3:uid="{C7FB2F0A-D4B7-45F8-97A5-C452A60D9AA8}" name="Column4424"/>
    <tableColumn id="4451" xr3:uid="{57BE57BE-559E-4104-AD13-20EFF59209D0}" name="Column4425"/>
    <tableColumn id="4452" xr3:uid="{F6D61EC8-CED5-4435-9CDC-EDABC32786BA}" name="Column4426"/>
    <tableColumn id="4453" xr3:uid="{D8C1EFC6-AD8D-43E4-BB4A-5CD25716FA6C}" name="Column4427"/>
    <tableColumn id="4454" xr3:uid="{1C76E504-7B59-4A6D-A1E2-D009915F6DC7}" name="Column4428"/>
    <tableColumn id="4455" xr3:uid="{CE59D799-B98A-4C37-9985-A521EF77B473}" name="Column4429"/>
    <tableColumn id="4456" xr3:uid="{744BCFA0-09D1-4044-A084-9189EA261B05}" name="Column4430"/>
    <tableColumn id="4457" xr3:uid="{77ACC8E1-34F6-4A9C-9A89-26E0F4E660C9}" name="Column4431"/>
    <tableColumn id="4458" xr3:uid="{6F5081F4-3248-4AFD-9724-C2516BAEBCFF}" name="Column4432"/>
    <tableColumn id="4459" xr3:uid="{F86A325C-3A77-472B-8965-0294FEAD7623}" name="Column4433"/>
    <tableColumn id="4460" xr3:uid="{DCB27406-7BA2-4765-A942-A0A450ED13C3}" name="Column4434"/>
    <tableColumn id="4461" xr3:uid="{97162776-744D-45AC-920B-2F344A57AA68}" name="Column4435"/>
    <tableColumn id="4462" xr3:uid="{BC6983CB-5CC5-487E-8347-6B0E53BFB88E}" name="Column4436"/>
    <tableColumn id="4463" xr3:uid="{5B6852F3-CA48-4373-99E3-1CFF99FA99B9}" name="Column4437"/>
    <tableColumn id="4464" xr3:uid="{46813D13-967D-4612-8617-A1BB4BBE58EA}" name="Column4438"/>
    <tableColumn id="4465" xr3:uid="{EC767B5E-B707-4EEF-9916-97E8F695CC24}" name="Column4439"/>
    <tableColumn id="4466" xr3:uid="{8C80EFBE-3B9F-4597-A207-881874629578}" name="Column4440"/>
    <tableColumn id="4467" xr3:uid="{051EAE53-F207-4E6A-AF8C-B6616A4FA972}" name="Column4441"/>
    <tableColumn id="4468" xr3:uid="{18E35B3C-1848-470D-9424-F6351992F748}" name="Column4442"/>
    <tableColumn id="4469" xr3:uid="{978E6A52-2ED3-4D97-8FF1-CA4E13E18B39}" name="Column4443"/>
    <tableColumn id="4470" xr3:uid="{3B9716B9-2E2D-4CE8-92B1-1C90E90D7F13}" name="Column4444"/>
    <tableColumn id="4471" xr3:uid="{24CBE069-3CCC-4F8F-B5F7-E282557D96F7}" name="Column4445"/>
    <tableColumn id="4472" xr3:uid="{9B6FC0B1-027D-40C7-803B-4BEEC0931AA0}" name="Column4446"/>
    <tableColumn id="4473" xr3:uid="{E20701C8-D550-4946-8484-85D57B3438EA}" name="Column4447"/>
    <tableColumn id="4474" xr3:uid="{23F73DDC-8ADB-4CE6-BE5E-E5B58213533E}" name="Column4448"/>
    <tableColumn id="4475" xr3:uid="{02FD05D0-D3F6-4DB7-99B2-6B6596618E60}" name="Column4449"/>
    <tableColumn id="4476" xr3:uid="{1DBF10DB-F54A-4CF8-B5B2-C8B28E0797AE}" name="Column4450"/>
    <tableColumn id="4477" xr3:uid="{2C95596C-A3D7-4D84-8287-37D19BAB7793}" name="Column4451"/>
    <tableColumn id="4478" xr3:uid="{DB238634-E0CC-4423-AF59-5182C787F44B}" name="Column4452"/>
    <tableColumn id="4479" xr3:uid="{7D094E5F-1248-4932-896A-E28D52D7994B}" name="Column4453"/>
    <tableColumn id="4480" xr3:uid="{742E79D1-F5B9-471F-A27F-E46CE6E309F4}" name="Column4454"/>
    <tableColumn id="4481" xr3:uid="{D6A9287A-5C84-4AAD-8C85-5DC45C43E622}" name="Column4455"/>
    <tableColumn id="4482" xr3:uid="{3AE4C4E7-12D6-49CE-A255-84A397137729}" name="Column4456"/>
    <tableColumn id="4483" xr3:uid="{81A61EEF-6843-4305-A466-7742644D3153}" name="Column4457"/>
    <tableColumn id="4484" xr3:uid="{ABB41C8D-0A76-4CB6-9CFB-13527335FC33}" name="Column4458"/>
    <tableColumn id="4485" xr3:uid="{193C2BD9-EBA7-418C-B5BE-FBEF05FF8ADE}" name="Column4459"/>
    <tableColumn id="4486" xr3:uid="{A83A8BF2-2FC3-4050-A2D0-CAF9999D1F19}" name="Column4460"/>
    <tableColumn id="4487" xr3:uid="{73B8EBF2-EA27-42C6-B03B-C96790D6DDE9}" name="Column4461"/>
    <tableColumn id="4488" xr3:uid="{368B2696-5F4E-4AC2-A754-39CA01698476}" name="Column4462"/>
    <tableColumn id="4489" xr3:uid="{B7DBF067-B96A-47F6-B45B-4015D0319E46}" name="Column4463"/>
    <tableColumn id="4490" xr3:uid="{CE8EB9C0-0EC1-4AD7-976A-508E62295FB4}" name="Column4464"/>
    <tableColumn id="4491" xr3:uid="{49BC2B34-BE40-401F-BA33-CF431C7DD65A}" name="Column4465"/>
    <tableColumn id="4492" xr3:uid="{900D32F2-3D87-4AFA-987B-0F0917219D2B}" name="Column4466"/>
    <tableColumn id="4493" xr3:uid="{08AE02CA-5D79-428B-9184-6143EAD40245}" name="Column4467"/>
    <tableColumn id="4494" xr3:uid="{1C51163F-FFFF-4C6A-808C-59B3540BBB77}" name="Column4468"/>
    <tableColumn id="4495" xr3:uid="{28E5017E-F9ED-4FB2-A129-EB2085C2E0B9}" name="Column4469"/>
    <tableColumn id="4496" xr3:uid="{52356B3C-8F65-4237-A387-62FEF19816B4}" name="Column4470"/>
    <tableColumn id="4497" xr3:uid="{07AEE399-E3B6-4492-9DFA-C02FF7F190E5}" name="Column4471"/>
    <tableColumn id="4498" xr3:uid="{DF2B11BB-A758-48DC-98B3-6283E05412AF}" name="Column4472"/>
    <tableColumn id="4499" xr3:uid="{8F9D63FC-D3EB-4747-A497-AEE9817E8607}" name="Column4473"/>
    <tableColumn id="4500" xr3:uid="{21CD7F23-22E9-466F-BCF4-60B6C8BAB5DA}" name="Column4474"/>
    <tableColumn id="4501" xr3:uid="{21AB039A-6744-4871-A0AF-6029307B7CB2}" name="Column4475"/>
    <tableColumn id="4502" xr3:uid="{FE5AEF0F-CA9F-4BAB-A248-77CB550ADF15}" name="Column4476"/>
    <tableColumn id="4503" xr3:uid="{BAF62054-0B81-4E2F-AE1D-3CD07E5C757D}" name="Column4477"/>
    <tableColumn id="4504" xr3:uid="{685CDDFE-FDF8-4C5F-A9F1-D65ABD475C55}" name="Column4478"/>
    <tableColumn id="4505" xr3:uid="{B2AD2B06-1298-4DA0-8A96-BF84F58E897E}" name="Column4479"/>
    <tableColumn id="4506" xr3:uid="{5D8A378E-312B-448F-9858-9AC0C96BED8B}" name="Column4480"/>
    <tableColumn id="4507" xr3:uid="{EA1360CE-4B32-423C-BC17-DF9859651078}" name="Column4481"/>
    <tableColumn id="4508" xr3:uid="{979E964C-97B8-477F-9A25-544F52E58C25}" name="Column4482"/>
    <tableColumn id="4509" xr3:uid="{58CD52E2-1970-48D0-929C-3EB5415BCCD6}" name="Column4483"/>
    <tableColumn id="4510" xr3:uid="{6C2586C0-D4FF-4ED3-BBCF-10653CC2BEBA}" name="Column4484"/>
    <tableColumn id="4511" xr3:uid="{081711FA-ACB8-4074-91A0-EF240C3976AA}" name="Column4485"/>
    <tableColumn id="4512" xr3:uid="{F5FE98D5-3248-4B78-9D93-E99B47176E26}" name="Column4486"/>
    <tableColumn id="4513" xr3:uid="{4ADEECC4-EBC9-441B-8EDC-D0244516794F}" name="Column4487"/>
    <tableColumn id="4514" xr3:uid="{0FA031BC-0890-499E-852D-3F6FB79E6301}" name="Column4488"/>
    <tableColumn id="4515" xr3:uid="{4D697AE8-BBF3-4A7B-B019-3E5ACFE65B18}" name="Column4489"/>
    <tableColumn id="4516" xr3:uid="{59F66CEE-4BB0-4B4C-A6D7-797DFB80BCE4}" name="Column4490"/>
    <tableColumn id="4517" xr3:uid="{E7B035B9-C6BB-47BA-B5B6-06BBFC7C8E23}" name="Column4491"/>
    <tableColumn id="4518" xr3:uid="{242572F4-D3C1-40B9-892D-AB44385BFF59}" name="Column4492"/>
    <tableColumn id="4519" xr3:uid="{BC407474-B80E-4D5E-A5CB-8EB725D9E5F6}" name="Column4493"/>
    <tableColumn id="4520" xr3:uid="{F6268429-1EB2-4FF7-B218-41E671581CA2}" name="Column4494"/>
    <tableColumn id="4521" xr3:uid="{A1E206D9-D5E2-425E-9CD1-DA1D066D670F}" name="Column4495"/>
    <tableColumn id="4522" xr3:uid="{0683E339-C974-444D-9780-D0DE19D27385}" name="Column4496"/>
    <tableColumn id="4523" xr3:uid="{DA998740-1C44-4A30-9ADD-6DDAD4DF0BDC}" name="Column4497"/>
    <tableColumn id="4524" xr3:uid="{98CB604F-D6DD-4208-9040-B0652CEE49BE}" name="Column4498"/>
    <tableColumn id="4525" xr3:uid="{BBD162AB-6B25-4767-A673-3C141DBCFAC0}" name="Column4499"/>
    <tableColumn id="4526" xr3:uid="{0A403E33-2E72-46E1-80B9-AB614AE6A848}" name="Column4500"/>
    <tableColumn id="4527" xr3:uid="{06A681DF-E5B1-45E1-9F0C-B01F5B34717E}" name="Column4501"/>
    <tableColumn id="4528" xr3:uid="{44F451C7-7FAC-4F5F-949C-21B44E635676}" name="Column4502"/>
    <tableColumn id="4529" xr3:uid="{70601AE5-5D10-4B18-9558-91A352317BC7}" name="Column4503"/>
    <tableColumn id="4530" xr3:uid="{AF9899E0-693A-4789-B13D-02385DF435C5}" name="Column4504"/>
    <tableColumn id="4531" xr3:uid="{68450340-DDDA-423D-9C17-94326894E682}" name="Column4505"/>
    <tableColumn id="4532" xr3:uid="{DE30F30C-687E-481D-AD55-9FD18DE0AE28}" name="Column4506"/>
    <tableColumn id="4533" xr3:uid="{0DD8F61E-499E-4C60-8B07-93F99E120435}" name="Column4507"/>
    <tableColumn id="4534" xr3:uid="{5368C523-07D3-4F1F-9B42-83F3B78899B1}" name="Column4508"/>
    <tableColumn id="4535" xr3:uid="{64850D84-4070-4905-AF5E-1D3CA2B8C7F5}" name="Column4509"/>
    <tableColumn id="4536" xr3:uid="{CEE58944-311B-4767-8B7D-2FD89866756E}" name="Column4510"/>
    <tableColumn id="4537" xr3:uid="{4FCC9E23-54C2-4AD9-8202-A8ECAEA1EC52}" name="Column4511"/>
    <tableColumn id="4538" xr3:uid="{8173409F-BE38-4527-8FC8-9B3C1442A022}" name="Column4512"/>
    <tableColumn id="4539" xr3:uid="{7CB3427D-06BD-454F-A497-5A8D178FF444}" name="Column4513"/>
    <tableColumn id="4540" xr3:uid="{8BC462FB-90BE-4E8D-9B3E-AA677263BC93}" name="Column4514"/>
    <tableColumn id="4541" xr3:uid="{A937CC0B-9A19-4178-9716-8939B4685016}" name="Column4515"/>
    <tableColumn id="4542" xr3:uid="{357C7DB7-5F06-4FB0-9E23-902AACA8F8DD}" name="Column4516"/>
    <tableColumn id="4543" xr3:uid="{258A7616-5CB5-4247-854E-4BD6B3D93E7E}" name="Column4517"/>
    <tableColumn id="4544" xr3:uid="{77A1E14C-AF54-48BB-83A9-9DE57A68F3E0}" name="Column4518"/>
    <tableColumn id="4545" xr3:uid="{02E1394A-9EFF-4875-926C-7F4CEE0332E9}" name="Column4519"/>
    <tableColumn id="4546" xr3:uid="{28E8F6A9-6133-47D0-A5C1-CA40D73696BC}" name="Column4520"/>
    <tableColumn id="4547" xr3:uid="{038F15A0-B4E9-4862-9DAD-26D8D903AC13}" name="Column4521"/>
    <tableColumn id="4548" xr3:uid="{1F6D7DC5-CE70-4589-B6E0-7485EDEB46D0}" name="Column4522"/>
    <tableColumn id="4549" xr3:uid="{A68891A1-824D-4D93-9C83-F60F2DCC3A37}" name="Column4523"/>
    <tableColumn id="4550" xr3:uid="{18E73786-DD52-4C92-AD75-C5017D1E8FE4}" name="Column4524"/>
    <tableColumn id="4551" xr3:uid="{0D705150-0D52-4E46-BD78-6F763C6F14CE}" name="Column4525"/>
    <tableColumn id="4552" xr3:uid="{69A33D2A-CE06-4642-B55A-C2965805DF0E}" name="Column4526"/>
    <tableColumn id="4553" xr3:uid="{E1F9B897-47CD-40F5-8BAC-4FEEEC04C549}" name="Column4527"/>
    <tableColumn id="4554" xr3:uid="{BB61D21E-6DBB-4407-86C1-49C566948214}" name="Column4528"/>
    <tableColumn id="4555" xr3:uid="{64A2E790-B38A-4AC6-8B26-4896352A6F7B}" name="Column4529"/>
    <tableColumn id="4556" xr3:uid="{A1905D06-D8F2-40CB-BA5E-56E426EA5A2B}" name="Column4530"/>
    <tableColumn id="4557" xr3:uid="{2F4CEA72-DF8A-4B07-9DF0-FCD2A5C5A5DA}" name="Column4531"/>
    <tableColumn id="4558" xr3:uid="{D1AA0A43-2CCE-415A-9D0F-EDCB8E1DCE16}" name="Column4532"/>
    <tableColumn id="4559" xr3:uid="{462EFE84-D09E-40E2-A310-31E9B9CF189E}" name="Column4533"/>
    <tableColumn id="4560" xr3:uid="{322838FE-BC86-42EA-91A5-9966E8B7D938}" name="Column4534"/>
    <tableColumn id="4561" xr3:uid="{23898FCE-CD00-4C89-AE46-8A9427BA2722}" name="Column4535"/>
    <tableColumn id="4562" xr3:uid="{42824164-51E6-4036-9265-5F4D7682ADBB}" name="Column4536"/>
    <tableColumn id="4563" xr3:uid="{B89962E8-BC42-46A0-B276-5949AF5A3075}" name="Column4537"/>
    <tableColumn id="4564" xr3:uid="{07A2B766-6038-4427-BBFD-A6CCF5698199}" name="Column4538"/>
    <tableColumn id="4565" xr3:uid="{245E7FD8-EFD1-404C-8557-A97D4C7A01A3}" name="Column4539"/>
    <tableColumn id="4566" xr3:uid="{A8BE680D-5DA4-404F-8811-15D8D4428E37}" name="Column4540"/>
    <tableColumn id="4567" xr3:uid="{8748242A-4044-4BCC-B513-5ED352D3B350}" name="Column4541"/>
    <tableColumn id="4568" xr3:uid="{01A36200-C18B-43F2-B871-6C85BC3E8E18}" name="Column4542"/>
    <tableColumn id="4569" xr3:uid="{E01990B8-481A-4665-90F0-6038AB910AF1}" name="Column4543"/>
    <tableColumn id="4570" xr3:uid="{D6136F47-96A8-44D0-9275-17EECAE1B73C}" name="Column4544"/>
    <tableColumn id="4571" xr3:uid="{18A0CBE5-3E25-4078-8AA9-8B29CB5474E5}" name="Column4545"/>
    <tableColumn id="4572" xr3:uid="{932A1E6A-275A-494B-B6D9-297B3BBCD2AB}" name="Column4546"/>
    <tableColumn id="4573" xr3:uid="{88F4CD3C-B504-4144-832D-CE88AF2422FA}" name="Column4547"/>
    <tableColumn id="4574" xr3:uid="{891FA404-8BB9-427C-BC46-2391DB96DD85}" name="Column4548"/>
    <tableColumn id="4575" xr3:uid="{D323DA06-30F7-45BA-9397-DB30289691E9}" name="Column4549"/>
    <tableColumn id="4576" xr3:uid="{AA0539AE-5F8F-4293-9160-AC2483915DE6}" name="Column4550"/>
    <tableColumn id="4577" xr3:uid="{E21E8AB6-E64E-46F5-9D17-DD39281FD55D}" name="Column4551"/>
    <tableColumn id="4578" xr3:uid="{69D928E5-D150-4E2A-9F73-59368EA71305}" name="Column4552"/>
    <tableColumn id="4579" xr3:uid="{3233FF44-7151-4703-B82D-DE7C1D96ED9F}" name="Column4553"/>
    <tableColumn id="4580" xr3:uid="{3EBF5438-C619-487E-A298-D511053E8630}" name="Column4554"/>
    <tableColumn id="4581" xr3:uid="{2139571B-47DD-412F-957D-209A9BB981A9}" name="Column4555"/>
    <tableColumn id="4582" xr3:uid="{DE399BE0-D76A-4107-9C9D-21CFE7441AD0}" name="Column4556"/>
    <tableColumn id="4583" xr3:uid="{6D427587-37DD-4BF6-9E72-DE73F83FE218}" name="Column4557"/>
    <tableColumn id="4584" xr3:uid="{6CF1F192-C72B-4F88-B374-AFE76490564D}" name="Column4558"/>
    <tableColumn id="4585" xr3:uid="{21DCF5C3-3A3C-4463-A9DD-69F9623026D3}" name="Column4559"/>
    <tableColumn id="4586" xr3:uid="{406DC90B-B743-46A0-AB34-C5DE1327FD02}" name="Column4560"/>
    <tableColumn id="4587" xr3:uid="{6B394AB7-A9F9-4A37-84AF-0556B95390E4}" name="Column4561"/>
    <tableColumn id="4588" xr3:uid="{315B127B-471B-4FD3-A6DE-A6EBE0C83785}" name="Column4562"/>
    <tableColumn id="4589" xr3:uid="{EEDAF9BF-F7FC-447B-9FAE-4AA557AF3519}" name="Column4563"/>
    <tableColumn id="4590" xr3:uid="{33542B6B-B627-446D-89F2-C2C5C0E54FBC}" name="Column4564"/>
    <tableColumn id="4591" xr3:uid="{934B8B0D-57EA-4985-9A11-56017378636D}" name="Column4565"/>
    <tableColumn id="4592" xr3:uid="{505BFB15-8BF1-4541-9BAC-C5DE46C15BC8}" name="Column4566"/>
    <tableColumn id="4593" xr3:uid="{95E57966-4D17-4F3F-9578-2D1F89A1E2FB}" name="Column4567"/>
    <tableColumn id="4594" xr3:uid="{20814F45-7530-4975-B5EC-9BD09FF33917}" name="Column4568"/>
    <tableColumn id="4595" xr3:uid="{19F12511-EF0C-4D96-BB1D-76C704DE14FA}" name="Column4569"/>
    <tableColumn id="4596" xr3:uid="{0A67117D-FE44-4EB4-B230-E8433ADB1BA3}" name="Column4570"/>
    <tableColumn id="4597" xr3:uid="{F3830C68-78E7-4DA3-A163-AC187FE08063}" name="Column4571"/>
    <tableColumn id="4598" xr3:uid="{6A8FBE02-1901-4EBD-AF51-557843E25EE9}" name="Column4572"/>
    <tableColumn id="4599" xr3:uid="{DB1B3B9D-AF3F-4457-9CAB-A4E58F15E5DF}" name="Column4573"/>
    <tableColumn id="4600" xr3:uid="{47AB0D66-D10D-413F-965E-5FEBF145B0FB}" name="Column4574"/>
    <tableColumn id="4601" xr3:uid="{A4F24EFD-16C0-4829-8EC8-D0FA1373CF82}" name="Column4575"/>
    <tableColumn id="4602" xr3:uid="{BF710E16-E67D-4792-ACCE-482811C4104F}" name="Column4576"/>
    <tableColumn id="4603" xr3:uid="{328CEF8F-5599-42C8-89E0-0E0F68476D25}" name="Column4577"/>
    <tableColumn id="4604" xr3:uid="{C9036E1B-B8D6-4DE1-BA41-AA73B313B9DD}" name="Column4578"/>
    <tableColumn id="4605" xr3:uid="{C0C8351D-8E50-430C-8706-4DB2B9C4CCC2}" name="Column4579"/>
    <tableColumn id="4606" xr3:uid="{3D89633E-FFCD-4639-A570-79C52F474AD2}" name="Column4580"/>
    <tableColumn id="4607" xr3:uid="{3BB085C2-F9B4-46F4-8ABA-C69FE782EFAA}" name="Column4581"/>
    <tableColumn id="4608" xr3:uid="{E288F77E-4054-4B69-B342-68B5EFD55EA1}" name="Column4582"/>
    <tableColumn id="4609" xr3:uid="{C9C941FF-9093-4775-B20C-E136130195CF}" name="Column4583"/>
    <tableColumn id="4610" xr3:uid="{9CA4D7C0-707F-4961-8D51-2B900ED3B62E}" name="Column4584"/>
    <tableColumn id="4611" xr3:uid="{876A6982-535E-401C-A648-A4F515CE9F23}" name="Column4585"/>
    <tableColumn id="4612" xr3:uid="{5EA00D4F-9556-4A69-9BBB-C931DDEF2FBF}" name="Column4586"/>
    <tableColumn id="4613" xr3:uid="{E19977D4-A307-40EF-A6C1-61FC550B38D1}" name="Column4587"/>
    <tableColumn id="4614" xr3:uid="{D5EDF1D9-EADF-4A11-A3C5-0DE0C394218A}" name="Column4588"/>
    <tableColumn id="4615" xr3:uid="{E4F3D7A2-1B37-46C4-BC7B-D461553C7AD2}" name="Column4589"/>
    <tableColumn id="4616" xr3:uid="{5F3C9D30-E9FB-4B0F-855D-1C5A6583AF04}" name="Column4590"/>
    <tableColumn id="4617" xr3:uid="{AD29088C-C302-436A-9B16-ED281CB6DE92}" name="Column4591"/>
    <tableColumn id="4618" xr3:uid="{BC7D1C6B-CE98-4222-994A-54AE310F6A8B}" name="Column4592"/>
    <tableColumn id="4619" xr3:uid="{747BEF44-B05A-4AEE-8722-E20766B31D41}" name="Column4593"/>
    <tableColumn id="4620" xr3:uid="{77F0472F-9AE5-4F96-A4B5-8B452014D607}" name="Column4594"/>
    <tableColumn id="4621" xr3:uid="{1108AAC4-1B4F-4006-BC5C-BD77D7DFDEF0}" name="Column4595"/>
    <tableColumn id="4622" xr3:uid="{F42B372B-9A82-4B65-B522-2BE3B0E95D31}" name="Column4596"/>
    <tableColumn id="4623" xr3:uid="{AE9C5438-FBB7-45F0-B787-9F497DA9ECAA}" name="Column4597"/>
    <tableColumn id="4624" xr3:uid="{1E0B7EFE-0C4F-4F73-A4CD-63FEDEDF4523}" name="Column4598"/>
    <tableColumn id="4625" xr3:uid="{904D9F8D-9A6A-484A-946F-531C6CBF84D9}" name="Column4599"/>
    <tableColumn id="4626" xr3:uid="{589D7DAE-07A6-45E0-B404-E2D1780DCE4B}" name="Column4600"/>
    <tableColumn id="4627" xr3:uid="{356C8091-B0F9-4B5B-8812-3D1A3AA52874}" name="Column4601"/>
    <tableColumn id="4628" xr3:uid="{3258DBF3-8DFB-44D6-81D2-39CA35EABEF4}" name="Column4602"/>
    <tableColumn id="4629" xr3:uid="{10440E1D-A848-41D4-8840-4F8E2F7BD304}" name="Column4603"/>
    <tableColumn id="4630" xr3:uid="{7C7131F5-E4BF-4F47-8BF0-CCAAFD047AD0}" name="Column4604"/>
    <tableColumn id="4631" xr3:uid="{9BA8D662-76D7-406C-A51E-5114DE8EF5B9}" name="Column4605"/>
    <tableColumn id="4632" xr3:uid="{EA0160FC-A5CB-4D78-AF15-37567983B10D}" name="Column4606"/>
    <tableColumn id="4633" xr3:uid="{C62C55D6-9A1F-42AC-9274-65BBF6DDB90E}" name="Column4607"/>
    <tableColumn id="4634" xr3:uid="{40A0321B-3B73-4453-96E7-3C783F693097}" name="Column4608"/>
    <tableColumn id="4635" xr3:uid="{C1DBF0CD-CA14-4937-A795-7ADE4500E0F6}" name="Column4609"/>
    <tableColumn id="4636" xr3:uid="{BEBED606-5C69-43E3-997D-2D9622D7E979}" name="Column4610"/>
    <tableColumn id="4637" xr3:uid="{CB2672A5-8D7E-443B-9237-9FAB73A44FD0}" name="Column4611"/>
    <tableColumn id="4638" xr3:uid="{B244F711-B1AE-47B9-B922-30C59EA8E261}" name="Column4612"/>
    <tableColumn id="4639" xr3:uid="{FD60BA0A-7461-4A15-BC5E-CE901E712FD1}" name="Column4613"/>
    <tableColumn id="4640" xr3:uid="{5A1AC7B6-D156-449B-A20C-A953E7DC33DE}" name="Column4614"/>
    <tableColumn id="4641" xr3:uid="{9A1B6046-A70D-4EE0-B993-53C42AB8DC6E}" name="Column4615"/>
    <tableColumn id="4642" xr3:uid="{12EF8F39-6DAF-49A8-AE3B-DDD48A7FFC17}" name="Column4616"/>
    <tableColumn id="4643" xr3:uid="{89876093-5FFA-474D-8D7B-C43312E03BF2}" name="Column4617"/>
    <tableColumn id="4644" xr3:uid="{51E41697-B365-446B-9BB7-70650FA226E8}" name="Column4618"/>
    <tableColumn id="4645" xr3:uid="{9B602424-C273-485E-BB92-61772C89EBE5}" name="Column4619"/>
    <tableColumn id="4646" xr3:uid="{111CD782-94A1-4757-988A-00CEE8CC7503}" name="Column4620"/>
    <tableColumn id="4647" xr3:uid="{AA91BD21-A188-4593-A1B1-E7831E04BA72}" name="Column4621"/>
    <tableColumn id="4648" xr3:uid="{15FA924E-C9B1-46A6-9E22-703380CD3038}" name="Column4622"/>
    <tableColumn id="4649" xr3:uid="{0C5BA6CB-01EA-4FE1-887A-53A4C6809C21}" name="Column4623"/>
    <tableColumn id="4650" xr3:uid="{6BA602F0-D64B-4582-B081-EAA3FABFE0B0}" name="Column4624"/>
    <tableColumn id="4651" xr3:uid="{3A213305-0BDE-413C-992E-368D3E32B563}" name="Column4625"/>
    <tableColumn id="4652" xr3:uid="{AAB4E2F1-5DF6-4627-9E0A-00848788302A}" name="Column4626"/>
    <tableColumn id="4653" xr3:uid="{A35AA696-DBE6-4E35-84E5-2969A735AAA7}" name="Column4627"/>
    <tableColumn id="4654" xr3:uid="{48EAF48E-FD0F-488C-AFFA-6C7053A954C7}" name="Column4628"/>
    <tableColumn id="4655" xr3:uid="{46A5C51C-10C1-4840-BB82-12443FA82F36}" name="Column4629"/>
    <tableColumn id="4656" xr3:uid="{7D7D97FC-02A9-4EB6-AAE0-CC3CBBC59B92}" name="Column4630"/>
    <tableColumn id="4657" xr3:uid="{77CE74E7-D79C-43E7-8D41-7C313D5AC657}" name="Column4631"/>
    <tableColumn id="4658" xr3:uid="{6FE91FEC-21E0-4A4F-A950-834F03E36072}" name="Column4632"/>
    <tableColumn id="4659" xr3:uid="{CB5DC76F-B064-44CE-9245-44EC8D5D0329}" name="Column4633"/>
    <tableColumn id="4660" xr3:uid="{4B34C152-BD09-4F5D-928A-97E0FD887C48}" name="Column4634"/>
    <tableColumn id="4661" xr3:uid="{2B188C0F-5CA9-4498-B7E6-6FE36CCBE82F}" name="Column4635"/>
    <tableColumn id="4662" xr3:uid="{BB16BD53-DD73-4A4B-92EB-4E3483746114}" name="Column4636"/>
    <tableColumn id="4663" xr3:uid="{40FEA5F6-2F93-42F4-A433-B7CEF925FD04}" name="Column4637"/>
    <tableColumn id="4664" xr3:uid="{B3498791-96C4-4268-9559-A7A4DAF93F24}" name="Column4638"/>
    <tableColumn id="4665" xr3:uid="{468146C5-FFDC-49AC-976A-8DCAECFA6F9E}" name="Column4639"/>
    <tableColumn id="4666" xr3:uid="{F6B76E7E-0291-4A3E-98E2-DEEEF680226F}" name="Column4640"/>
    <tableColumn id="4667" xr3:uid="{D73E9725-6C93-4626-B911-E4A4BE44AC79}" name="Column4641"/>
    <tableColumn id="4668" xr3:uid="{0AC0F932-72D0-49E0-A61C-A360BDABF297}" name="Column4642"/>
    <tableColumn id="4669" xr3:uid="{E0224597-E353-46C5-8581-3732352C84CE}" name="Column4643"/>
    <tableColumn id="4670" xr3:uid="{7C1863DF-CA7F-48B0-A6F5-D7A6053F704D}" name="Column4644"/>
    <tableColumn id="4671" xr3:uid="{4C833FD9-4F82-44BE-AB6F-FC42E688A77C}" name="Column4645"/>
    <tableColumn id="4672" xr3:uid="{1C3773B1-54E7-4E2D-A282-28A762F58324}" name="Column4646"/>
    <tableColumn id="4673" xr3:uid="{912A5F37-6955-4D6A-8A48-C8A5E02A2AE7}" name="Column4647"/>
    <tableColumn id="4674" xr3:uid="{1268F475-3BA6-419D-9C36-0994E18C016F}" name="Column4648"/>
    <tableColumn id="4675" xr3:uid="{CAD59423-1462-41D3-838A-F3ADDB810398}" name="Column4649"/>
    <tableColumn id="4676" xr3:uid="{919EB0FF-FC5E-4081-B7A1-DCC8A14DFFCC}" name="Column4650"/>
    <tableColumn id="4677" xr3:uid="{2964B04F-DD3A-4B99-81B2-655FA7A93F07}" name="Column4651"/>
    <tableColumn id="4678" xr3:uid="{D2462399-8469-49BA-BCC1-D9D6D9CB65BD}" name="Column4652"/>
    <tableColumn id="4679" xr3:uid="{D9E0CE77-16F5-4900-A33F-91F2402A0D5D}" name="Column4653"/>
    <tableColumn id="4680" xr3:uid="{2C9E6CCD-EABD-4869-8684-9FA38A970541}" name="Column4654"/>
    <tableColumn id="4681" xr3:uid="{5BF68628-BD14-4AFA-8B83-871BD935D253}" name="Column4655"/>
    <tableColumn id="4682" xr3:uid="{8988B97A-4BAE-4A76-8377-D99DDFE741C3}" name="Column4656"/>
    <tableColumn id="4683" xr3:uid="{6ECC6E02-DBE5-4121-9FA6-5B0CAFBAB40D}" name="Column4657"/>
    <tableColumn id="4684" xr3:uid="{B585CCAD-850D-45F1-B1CA-6D867C3D7320}" name="Column4658"/>
    <tableColumn id="4685" xr3:uid="{9DE5C032-D264-4A51-A10A-603249977552}" name="Column4659"/>
    <tableColumn id="4686" xr3:uid="{92129D53-F661-4D38-842E-5989491BCB35}" name="Column4660"/>
    <tableColumn id="4687" xr3:uid="{FCADD218-319A-4E2D-AA07-D7FC6D03E0A4}" name="Column4661"/>
    <tableColumn id="4688" xr3:uid="{FFD40A87-A8EF-4B4A-B7F7-BA3B3E748008}" name="Column4662"/>
    <tableColumn id="4689" xr3:uid="{1CBF938B-8230-4285-B57D-2E5BDF3BABBC}" name="Column4663"/>
    <tableColumn id="4690" xr3:uid="{E28406A5-670C-4071-BFB8-CA6FE0483BF1}" name="Column4664"/>
    <tableColumn id="4691" xr3:uid="{29496846-65F8-4340-A74C-7E09EEB85FA0}" name="Column4665"/>
    <tableColumn id="4692" xr3:uid="{C0AA2903-5546-4E86-AB71-249F52007F52}" name="Column4666"/>
    <tableColumn id="4693" xr3:uid="{9F06193D-3764-4D47-A8A6-93DC2E1C1BB1}" name="Column4667"/>
    <tableColumn id="4694" xr3:uid="{3640CF34-EE64-4BBF-BF33-4CF292230AD7}" name="Column4668"/>
    <tableColumn id="4695" xr3:uid="{0C9B7D6C-E70C-4F23-A395-82AE538434ED}" name="Column4669"/>
    <tableColumn id="4696" xr3:uid="{6BABACB0-20F1-4403-84DB-890349A09CE4}" name="Column4670"/>
    <tableColumn id="4697" xr3:uid="{8F1F3E79-4AEF-4BF7-903C-726B24337FF3}" name="Column4671"/>
    <tableColumn id="4698" xr3:uid="{7D1E2D66-1E50-4013-8C28-6B7105CBAFD3}" name="Column4672"/>
    <tableColumn id="4699" xr3:uid="{D0FBDCDF-0F96-4D23-84E6-1E2EF239D514}" name="Column4673"/>
    <tableColumn id="4700" xr3:uid="{07C3F1AE-A83F-44FB-86ED-2684DEC4F7A0}" name="Column4674"/>
    <tableColumn id="4701" xr3:uid="{5878A0E0-3AA8-49DF-95D9-721ED0A350D2}" name="Column4675"/>
    <tableColumn id="4702" xr3:uid="{D94E584E-9A93-4872-AFF5-E4CFD128F0B2}" name="Column4676"/>
    <tableColumn id="4703" xr3:uid="{D29E932B-F427-49C4-8B9D-2BBB21EBEAA8}" name="Column4677"/>
    <tableColumn id="4704" xr3:uid="{3D125E9E-BFFD-4C3A-B14A-C34C57AB9473}" name="Column4678"/>
    <tableColumn id="4705" xr3:uid="{E136ADBB-8981-4AC9-ABB4-DBD90B0CB189}" name="Column4679"/>
    <tableColumn id="4706" xr3:uid="{2E51AA12-3B5F-460B-83FB-17CB8D425E70}" name="Column4680"/>
    <tableColumn id="4707" xr3:uid="{CC4E468F-54AF-4719-A609-732C98824F1B}" name="Column4681"/>
    <tableColumn id="4708" xr3:uid="{F0B19E4F-AEF0-43B8-95CB-210A1B6A6303}" name="Column4682"/>
    <tableColumn id="4709" xr3:uid="{D2CD336A-8914-474A-9A93-F3DDB3852B32}" name="Column4683"/>
    <tableColumn id="4710" xr3:uid="{025B1C4F-23B9-44FD-B44B-09E56CFDEEBB}" name="Column4684"/>
    <tableColumn id="4711" xr3:uid="{7139BE7F-4DB2-4901-B6EF-FF94C488040C}" name="Column4685"/>
    <tableColumn id="4712" xr3:uid="{666EEA8E-E92F-4297-A3CE-B77999F2086F}" name="Column4686"/>
    <tableColumn id="4713" xr3:uid="{845367BC-FE92-4B32-BD7D-5C900B03C35D}" name="Column4687"/>
    <tableColumn id="4714" xr3:uid="{D859662C-713F-4D60-8B02-F2904F858CD7}" name="Column4688"/>
    <tableColumn id="4715" xr3:uid="{F484F374-CC6F-4A66-8B78-046740264703}" name="Column4689"/>
    <tableColumn id="4716" xr3:uid="{5A55C573-37D8-4204-8CC5-B1778D2E759E}" name="Column4690"/>
    <tableColumn id="4717" xr3:uid="{2E63CF6B-0B2B-48FC-8166-B564899CE67C}" name="Column4691"/>
    <tableColumn id="4718" xr3:uid="{46195BF0-39ED-464A-8ACD-3692747569DF}" name="Column4692"/>
    <tableColumn id="4719" xr3:uid="{A9BAB8BE-BEDE-4491-97D3-F7E24200E354}" name="Column4693"/>
    <tableColumn id="4720" xr3:uid="{8F176F47-85C5-406A-A33A-97293D334F88}" name="Column4694"/>
    <tableColumn id="4721" xr3:uid="{38B827A1-D33E-4CA7-A980-107807DB64C0}" name="Column4695"/>
    <tableColumn id="4722" xr3:uid="{01184553-CF65-4F54-B5FF-86CBA9704642}" name="Column4696"/>
    <tableColumn id="4723" xr3:uid="{3E1ADF4A-CFB5-4385-AB78-AC66E41D5E72}" name="Column4697"/>
    <tableColumn id="4724" xr3:uid="{38176DBA-4342-4CEE-9848-D05E003285E2}" name="Column4698"/>
    <tableColumn id="4725" xr3:uid="{3741FD87-7BC5-4546-BD99-EDF06E9874E0}" name="Column4699"/>
    <tableColumn id="4726" xr3:uid="{6C862D11-A7A7-4B5A-89DF-532CE2530A6E}" name="Column4700"/>
    <tableColumn id="4727" xr3:uid="{56ED75F0-C0E3-4EE0-9F72-B7EDC05A7EFD}" name="Column4701"/>
    <tableColumn id="4728" xr3:uid="{3F133A1A-5915-4401-9137-E8E2C987EAC9}" name="Column4702"/>
    <tableColumn id="4729" xr3:uid="{A497114C-0041-4D9B-93A9-327CBF3D45A4}" name="Column4703"/>
    <tableColumn id="4730" xr3:uid="{28C17630-CD2A-4471-B148-0F229B35E605}" name="Column4704"/>
    <tableColumn id="4731" xr3:uid="{9A80A12C-6190-44BB-BD8E-2CFDFCCDA957}" name="Column4705"/>
    <tableColumn id="4732" xr3:uid="{777F2646-E247-4AB8-84A0-9AF460402768}" name="Column4706"/>
    <tableColumn id="4733" xr3:uid="{044C2D49-215D-4D76-B0B5-94468F26AEBB}" name="Column4707"/>
    <tableColumn id="4734" xr3:uid="{6C0EFBCC-6C71-4712-ACA1-4A52C6A2FC0C}" name="Column4708"/>
    <tableColumn id="4735" xr3:uid="{8A406A94-EF86-4875-90B1-6697687CD577}" name="Column4709"/>
    <tableColumn id="4736" xr3:uid="{B3FDD9E3-DAC7-48FE-81C3-7F161F6A697B}" name="Column4710"/>
    <tableColumn id="4737" xr3:uid="{E4D8F048-AE14-4D19-8220-CED89FEE4DB3}" name="Column4711"/>
    <tableColumn id="4738" xr3:uid="{43F7C866-1FC5-4A78-A5C7-CDC44A7C1867}" name="Column4712"/>
    <tableColumn id="4739" xr3:uid="{C1DA0A59-A760-4F9E-91EC-264C9FE799CF}" name="Column4713"/>
    <tableColumn id="4740" xr3:uid="{B0C57F05-324C-4708-B50D-EBA88A3F5CF7}" name="Column4714"/>
    <tableColumn id="4741" xr3:uid="{3F88C1CA-408F-4E28-8A10-74EDE04F64E2}" name="Column4715"/>
    <tableColumn id="4742" xr3:uid="{0176F304-E617-4F35-A533-ED10F7327608}" name="Column4716"/>
    <tableColumn id="4743" xr3:uid="{ACD93875-313A-4020-A69C-249B945FBA2C}" name="Column4717"/>
    <tableColumn id="4744" xr3:uid="{337592B2-16A4-42FE-8A3D-0739C3120D81}" name="Column4718"/>
    <tableColumn id="4745" xr3:uid="{A90687C5-49A5-4B2B-B091-66559B23DA60}" name="Column4719"/>
    <tableColumn id="4746" xr3:uid="{BEF1FD6E-2B12-4F87-81A3-46AD413871C0}" name="Column4720"/>
    <tableColumn id="4747" xr3:uid="{85B1DB44-54E0-47E5-B107-E186CEFA0F97}" name="Column4721"/>
    <tableColumn id="4748" xr3:uid="{E4256EA4-A306-4DE9-84AF-4C4F04431B90}" name="Column4722"/>
    <tableColumn id="4749" xr3:uid="{9D25258F-997C-4D45-A631-5F531D4FB747}" name="Column4723"/>
    <tableColumn id="4750" xr3:uid="{8969BD4E-2E5F-4202-BDC4-C489558DB75D}" name="Column4724"/>
    <tableColumn id="4751" xr3:uid="{0916C503-DB52-43E8-A8E3-76AF5D9D8C69}" name="Column4725"/>
    <tableColumn id="4752" xr3:uid="{F93B19C8-500C-436E-908A-9922FF4E85C4}" name="Column4726"/>
    <tableColumn id="4753" xr3:uid="{5BF19B64-28E9-4844-9055-2F5A648CF88E}" name="Column4727"/>
    <tableColumn id="4754" xr3:uid="{7C492439-FA0D-46BD-BDB0-D93C35313A38}" name="Column4728"/>
    <tableColumn id="4755" xr3:uid="{4764E6AD-B2F2-4EA1-9855-7F53959FB13D}" name="Column4729"/>
    <tableColumn id="4756" xr3:uid="{7C418FD8-4264-45F0-BAA6-39CD2821AB38}" name="Column4730"/>
    <tableColumn id="4757" xr3:uid="{FA1007D2-34AA-472B-89CA-7339E203D5EA}" name="Column4731"/>
    <tableColumn id="4758" xr3:uid="{402FEEF9-473D-4037-86BA-3F1FD10B1F28}" name="Column4732"/>
    <tableColumn id="4759" xr3:uid="{A547FF1A-7AD3-43E1-8C9C-8448EDEEF92D}" name="Column4733"/>
    <tableColumn id="4760" xr3:uid="{1A9BDA5F-DA49-4191-A3EA-6817D1A9B62C}" name="Column4734"/>
    <tableColumn id="4761" xr3:uid="{89ADD018-7F0A-4456-889F-7F999BECD0CD}" name="Column4735"/>
    <tableColumn id="4762" xr3:uid="{7AFC7054-DE5C-4967-94E9-295753756981}" name="Column4736"/>
    <tableColumn id="4763" xr3:uid="{8BA8515E-7CFF-468E-9325-45A06A2E0514}" name="Column4737"/>
    <tableColumn id="4764" xr3:uid="{C077BA39-560C-4EBF-89A1-F127AF2F96EA}" name="Column4738"/>
    <tableColumn id="4765" xr3:uid="{D6D2A158-8FB8-4309-BEB6-553B63BB4833}" name="Column4739"/>
    <tableColumn id="4766" xr3:uid="{134609EB-0E18-4EE4-AABA-66A8097DCEDC}" name="Column4740"/>
    <tableColumn id="4767" xr3:uid="{007F4496-B8B9-44F4-9181-B1764025F4D5}" name="Column4741"/>
    <tableColumn id="4768" xr3:uid="{DB01A33E-96D5-427D-AC14-D36A870797AB}" name="Column4742"/>
    <tableColumn id="4769" xr3:uid="{2DEBFB72-4D8E-444E-B413-57ADB6FEC29F}" name="Column4743"/>
    <tableColumn id="4770" xr3:uid="{E8305983-013B-409D-A7AA-D1B05A05B3FF}" name="Column4744"/>
    <tableColumn id="4771" xr3:uid="{F086E996-C00E-44EA-A39D-7F0D7A203348}" name="Column4745"/>
    <tableColumn id="4772" xr3:uid="{57AB734B-3315-4BF0-B0EF-1DC7D7442BDA}" name="Column4746"/>
    <tableColumn id="4773" xr3:uid="{CD65F689-5156-4A11-B108-9496670E1787}" name="Column4747"/>
    <tableColumn id="4774" xr3:uid="{9557FA2A-E7E4-4DF3-9816-3EC76A885929}" name="Column4748"/>
    <tableColumn id="4775" xr3:uid="{D141EAFB-1BBD-4A84-9D1C-6D2CA6E6ABCB}" name="Column4749"/>
    <tableColumn id="4776" xr3:uid="{C6EC7CC0-4BC1-48DE-BEB3-AC1D194D0ACA}" name="Column4750"/>
    <tableColumn id="4777" xr3:uid="{EC4E64F0-A8E2-432B-BF75-B54B1CAB58F7}" name="Column4751"/>
    <tableColumn id="4778" xr3:uid="{3F450257-FE74-43D3-A839-F29E4B8DFEF6}" name="Column4752"/>
    <tableColumn id="4779" xr3:uid="{00A254E2-BC91-4210-A552-135B75FC6A48}" name="Column4753"/>
    <tableColumn id="4780" xr3:uid="{C09E57D5-AE7F-4FF4-A163-4DC2713A71AE}" name="Column4754"/>
    <tableColumn id="4781" xr3:uid="{8B9D5AED-40D0-4805-86F5-9994DF4FD520}" name="Column4755"/>
    <tableColumn id="4782" xr3:uid="{9119B03B-5252-460F-8147-97E1047F14B4}" name="Column4756"/>
    <tableColumn id="4783" xr3:uid="{9FBE3913-8704-4898-8FEC-8CC96888A731}" name="Column4757"/>
    <tableColumn id="4784" xr3:uid="{EFAA1BEC-E194-4E61-96F1-950FA571A552}" name="Column4758"/>
    <tableColumn id="4785" xr3:uid="{6D66EC19-4484-4070-AF41-C7694B52DCBF}" name="Column4759"/>
    <tableColumn id="4786" xr3:uid="{180B5BF7-6DBF-4431-B9ED-029CCEEA70A4}" name="Column4760"/>
    <tableColumn id="4787" xr3:uid="{E88F9D45-0D2F-4D7B-ABD2-C07A2576F692}" name="Column4761"/>
    <tableColumn id="4788" xr3:uid="{CA3CB8A1-D245-4D57-A3DB-159717DB3A08}" name="Column4762"/>
    <tableColumn id="4789" xr3:uid="{FDAB3F3B-CDA2-4CA2-B91D-E09513141F4E}" name="Column4763"/>
    <tableColumn id="4790" xr3:uid="{6CB0D738-918B-4659-A720-AE14E78BF128}" name="Column4764"/>
    <tableColumn id="4791" xr3:uid="{E10D4BF2-9B7F-4C88-8D3C-CE2301060B0F}" name="Column4765"/>
    <tableColumn id="4792" xr3:uid="{0EFBF7E0-008B-442E-81E2-9DD0AEA717BB}" name="Column4766"/>
    <tableColumn id="4793" xr3:uid="{4B22D5BE-2A25-439D-AFC7-562D6927E955}" name="Column4767"/>
    <tableColumn id="4794" xr3:uid="{84D7B660-F066-47F0-A967-4C9209608C62}" name="Column4768"/>
    <tableColumn id="4795" xr3:uid="{B60F27BB-54C2-40B2-8C45-DF4B498CD2A4}" name="Column4769"/>
    <tableColumn id="4796" xr3:uid="{1445189C-698F-42E3-9D2F-561229670C27}" name="Column4770"/>
    <tableColumn id="4797" xr3:uid="{8F695532-7F73-4EFC-9C70-3F0ABEF6DBE1}" name="Column4771"/>
    <tableColumn id="4798" xr3:uid="{243B1618-C211-4A69-BB0A-BB57ECB678C5}" name="Column4772"/>
    <tableColumn id="4799" xr3:uid="{C9F9A6A3-6EA0-430D-9424-BF2F40ED84C3}" name="Column4773"/>
    <tableColumn id="4800" xr3:uid="{4C634D92-5F91-4BAC-B97C-CC252F7C818B}" name="Column4774"/>
    <tableColumn id="4801" xr3:uid="{B1F6F410-C972-4D29-A912-431B32F34FD7}" name="Column4775"/>
    <tableColumn id="4802" xr3:uid="{A370CDE1-560B-45FC-8960-9B2F48998121}" name="Column4776"/>
    <tableColumn id="4803" xr3:uid="{24FD2F00-1D4E-4465-9C2C-CE825464FC23}" name="Column4777"/>
    <tableColumn id="4804" xr3:uid="{3CF567D8-32AE-4652-85E9-3F4B4FDA1003}" name="Column4778"/>
    <tableColumn id="4805" xr3:uid="{EBA1973F-40D9-47EA-B06F-E9EA0A0342A2}" name="Column4779"/>
    <tableColumn id="4806" xr3:uid="{09485E7D-4011-4350-B670-9AA120D5711E}" name="Column4780"/>
    <tableColumn id="4807" xr3:uid="{BEA1B98B-6378-4324-ACE1-16E5A6AA6129}" name="Column4781"/>
    <tableColumn id="4808" xr3:uid="{B2B15FD3-B401-4D86-B3FE-D9800BC6EF77}" name="Column4782"/>
    <tableColumn id="4809" xr3:uid="{D6BD4357-F267-4982-A3D9-2A6819456329}" name="Column4783"/>
    <tableColumn id="4810" xr3:uid="{71AC2630-06F2-483F-8925-FC8F494B76F2}" name="Column4784"/>
    <tableColumn id="4811" xr3:uid="{CC3FD986-7AE3-4565-941C-B47CB9212C14}" name="Column4785"/>
    <tableColumn id="4812" xr3:uid="{196AED44-87FE-4317-81B8-6411AE5A06A5}" name="Column4786"/>
    <tableColumn id="4813" xr3:uid="{F2E93A88-82A0-4736-92DD-19D3CE8F2C0A}" name="Column4787"/>
    <tableColumn id="4814" xr3:uid="{0CB7195A-3709-496A-95E4-E3F20FF06C0B}" name="Column4788"/>
    <tableColumn id="4815" xr3:uid="{5D89CD5F-E28F-4F9F-99D3-2E5445698B80}" name="Column4789"/>
    <tableColumn id="4816" xr3:uid="{65BFEC9B-9F0E-4664-81FD-999137758E5E}" name="Column4790"/>
    <tableColumn id="4817" xr3:uid="{1179C3EB-DE06-4901-BBDE-AFCB87663FDE}" name="Column4791"/>
    <tableColumn id="4818" xr3:uid="{FA69C867-9648-4BC5-8311-EC184FE3D97D}" name="Column4792"/>
    <tableColumn id="4819" xr3:uid="{5B884CB1-9326-4394-88C0-B8A2384C25BB}" name="Column4793"/>
    <tableColumn id="4820" xr3:uid="{7DACE202-84D6-4872-BDB1-54FC98760A36}" name="Column4794"/>
    <tableColumn id="4821" xr3:uid="{E6630417-3052-495B-A571-F85F68D9F83F}" name="Column4795"/>
    <tableColumn id="4822" xr3:uid="{C5BD82AA-8165-4C59-8046-0EED28C3CE8F}" name="Column4796"/>
    <tableColumn id="4823" xr3:uid="{59225E17-0E4E-4374-9911-01D0F54CD49C}" name="Column4797"/>
    <tableColumn id="4824" xr3:uid="{9CF5A0DE-23DD-4558-BD8B-20F3720385A2}" name="Column4798"/>
    <tableColumn id="4825" xr3:uid="{BD24A122-A585-4F33-A967-5C3787A9EB57}" name="Column4799"/>
    <tableColumn id="4826" xr3:uid="{6C4D0241-139A-4812-BBC8-130B8B5DC7EA}" name="Column4800"/>
    <tableColumn id="4827" xr3:uid="{8EC1019C-22E7-47CE-BAA8-7EA78BB5F56F}" name="Column4801"/>
    <tableColumn id="4828" xr3:uid="{54DF0162-EE26-4428-88D0-32BE85069271}" name="Column4802"/>
    <tableColumn id="4829" xr3:uid="{20ACDF54-9A1C-44FF-AA67-8F796D820B8B}" name="Column4803"/>
    <tableColumn id="4830" xr3:uid="{F1AC9C30-0722-4E9B-B182-736BB2F9B8D8}" name="Column4804"/>
    <tableColumn id="4831" xr3:uid="{F2B331A9-7C8E-4C37-9479-192480C973C2}" name="Column4805"/>
    <tableColumn id="4832" xr3:uid="{952B9B02-7461-424C-BBF3-6CF8D8C4B77E}" name="Column4806"/>
    <tableColumn id="4833" xr3:uid="{AB03B712-8CF8-448C-AF7C-308A6FBFE506}" name="Column4807"/>
    <tableColumn id="4834" xr3:uid="{FF9BE075-9FED-43DF-A42B-16A5EAC642EB}" name="Column4808"/>
    <tableColumn id="4835" xr3:uid="{3A1D59F9-A6C6-440A-934A-0F513DF53003}" name="Column4809"/>
    <tableColumn id="4836" xr3:uid="{4CEFFBC0-021F-4071-852C-F795EB023053}" name="Column4810"/>
    <tableColumn id="4837" xr3:uid="{AB1047B9-A670-4247-9F03-9D32F4ED4799}" name="Column4811"/>
    <tableColumn id="4838" xr3:uid="{BC9A33AC-877E-4EA9-B8DC-C4269665BBCD}" name="Column4812"/>
    <tableColumn id="4839" xr3:uid="{DF142E3E-F659-477A-96F1-4E4E2BA8B574}" name="Column4813"/>
    <tableColumn id="4840" xr3:uid="{1D873799-00A9-4313-BB04-60E1B884CB79}" name="Column4814"/>
    <tableColumn id="4841" xr3:uid="{F9CF568E-8D5C-44B8-BC5C-7534FCE37C13}" name="Column4815"/>
    <tableColumn id="4842" xr3:uid="{77EC82A2-E2A9-43C2-84C7-AB2B4BFD6C44}" name="Column4816"/>
    <tableColumn id="4843" xr3:uid="{44E23268-F37A-43C7-9CBE-F0371BB3871A}" name="Column4817"/>
    <tableColumn id="4844" xr3:uid="{5B521632-F892-4670-86A2-E7281CDC04C3}" name="Column4818"/>
    <tableColumn id="4845" xr3:uid="{075F0451-8F06-4E82-8C72-37769BB684AB}" name="Column4819"/>
    <tableColumn id="4846" xr3:uid="{A4C1A202-3048-4AA3-80A7-5C30969033B2}" name="Column4820"/>
    <tableColumn id="4847" xr3:uid="{F12FD9F8-3D8A-412C-AEB9-231F22ABDB17}" name="Column4821"/>
    <tableColumn id="4848" xr3:uid="{57586777-5E40-4E45-9CCA-6D88EE9555A0}" name="Column4822"/>
    <tableColumn id="4849" xr3:uid="{E96AC2F9-E097-4CE0-A518-8DBEB63EF9EE}" name="Column4823"/>
    <tableColumn id="4850" xr3:uid="{6951991B-7048-46DB-A9DA-AF6A7247BD4D}" name="Column4824"/>
    <tableColumn id="4851" xr3:uid="{5E52787F-18F2-4B5E-9962-D42EC692967C}" name="Column4825"/>
    <tableColumn id="4852" xr3:uid="{82B613BD-2B33-41F1-9E32-5B2FFEB79A17}" name="Column4826"/>
    <tableColumn id="4853" xr3:uid="{3A1EB0D8-5CAC-4739-8810-A6C15C49AE5E}" name="Column4827"/>
    <tableColumn id="4854" xr3:uid="{4B068DD5-3B67-437A-B6B0-A461580C8B27}" name="Column4828"/>
    <tableColumn id="4855" xr3:uid="{69EC940B-27DF-4A21-A05E-F4CF7DDAE644}" name="Column4829"/>
    <tableColumn id="4856" xr3:uid="{896C15EA-EE1A-4500-80A8-559239811C63}" name="Column4830"/>
    <tableColumn id="4857" xr3:uid="{587E8A28-A0E7-46CE-88C4-042729AC4042}" name="Column4831"/>
    <tableColumn id="4858" xr3:uid="{053CEAF5-46A1-4E41-8196-30B4E3A4B71B}" name="Column4832"/>
    <tableColumn id="4859" xr3:uid="{8476A1A2-6F14-4369-B5B1-D5659852D7C4}" name="Column4833"/>
    <tableColumn id="4860" xr3:uid="{F7410892-1C2D-4672-B37F-89FEA69949E4}" name="Column4834"/>
    <tableColumn id="4861" xr3:uid="{78630397-C1FA-4D44-8C28-9C11C7C00B96}" name="Column4835"/>
    <tableColumn id="4862" xr3:uid="{0A1A6A38-A155-46BB-985A-990DB79E7DEA}" name="Column4836"/>
    <tableColumn id="4863" xr3:uid="{DFAB536C-044E-4E83-AB97-C7202546448D}" name="Column4837"/>
    <tableColumn id="4864" xr3:uid="{CFCE3E72-303C-4D29-86D6-8DA5F2D3B2F8}" name="Column4838"/>
    <tableColumn id="4865" xr3:uid="{C0E0FFEA-1536-477F-B4BF-B77CF4263410}" name="Column4839"/>
    <tableColumn id="4866" xr3:uid="{D82D6A16-253D-4977-8F1F-B82AE4136E71}" name="Column4840"/>
    <tableColumn id="4867" xr3:uid="{EE6637CB-8CB8-4035-BE33-F2F686C5AD78}" name="Column4841"/>
    <tableColumn id="4868" xr3:uid="{E19E0876-6920-4F1B-9E7A-6F5E08B2CA13}" name="Column4842"/>
    <tableColumn id="4869" xr3:uid="{B23962D7-1B03-4DFB-99CE-BBE1CD9B2F0F}" name="Column4843"/>
    <tableColumn id="4870" xr3:uid="{927BAF0B-13DC-4DEB-8A90-B26DEE11B554}" name="Column4844"/>
    <tableColumn id="4871" xr3:uid="{D68069A4-61BE-4A2F-A991-E0FC751262E0}" name="Column4845"/>
    <tableColumn id="4872" xr3:uid="{5450C313-EAA9-4584-8627-9814CDA83014}" name="Column4846"/>
    <tableColumn id="4873" xr3:uid="{9688AC2F-D8C5-4D98-ABAE-5BA8748248A1}" name="Column4847"/>
    <tableColumn id="4874" xr3:uid="{72F55170-3D14-4429-9427-E0C4E01860A9}" name="Column4848"/>
    <tableColumn id="4875" xr3:uid="{295EC7E9-029B-4C47-B658-0039B4A63D2D}" name="Column4849"/>
    <tableColumn id="4876" xr3:uid="{6E41F781-FFB6-45CE-AFB1-2EC0D6968DA5}" name="Column4850"/>
    <tableColumn id="4877" xr3:uid="{ECEB8C02-F887-48C2-B183-B738EF23B686}" name="Column4851"/>
    <tableColumn id="4878" xr3:uid="{32C50582-EB2D-4E1E-BDDA-D47E5459C67C}" name="Column4852"/>
    <tableColumn id="4879" xr3:uid="{6BF8A797-192D-4C9A-967C-46F84554724A}" name="Column4853"/>
    <tableColumn id="4880" xr3:uid="{38134FF1-33FD-4B79-848F-DEB3C8CD107A}" name="Column4854"/>
    <tableColumn id="4881" xr3:uid="{8D5CAEF6-E28C-4363-AD0C-137013B113BF}" name="Column4855"/>
    <tableColumn id="4882" xr3:uid="{248282C1-CB14-4FB3-AEF1-B5215010FC33}" name="Column4856"/>
    <tableColumn id="4883" xr3:uid="{8136CF10-7755-48F9-A80E-E3CE14BF9D50}" name="Column4857"/>
    <tableColumn id="4884" xr3:uid="{6A9E9841-BAF2-40BF-B95E-D15B2EB565B0}" name="Column4858"/>
    <tableColumn id="4885" xr3:uid="{19CC1F06-850C-4884-A53E-AF04C7210962}" name="Column4859"/>
    <tableColumn id="4886" xr3:uid="{948A4028-B2FB-438A-AB20-A2FD02CBE7AC}" name="Column4860"/>
    <tableColumn id="4887" xr3:uid="{7ED21817-48AF-4088-B957-62293AEDFA7B}" name="Column4861"/>
    <tableColumn id="4888" xr3:uid="{11A07E2F-27FC-4DAC-8825-388D9753DD1A}" name="Column4862"/>
    <tableColumn id="4889" xr3:uid="{A226F674-101F-4405-984D-FA8AF7E484DA}" name="Column4863"/>
    <tableColumn id="4890" xr3:uid="{F801D02C-A37C-4820-A624-0B13A63210E1}" name="Column4864"/>
    <tableColumn id="4891" xr3:uid="{13CC9D33-6872-4866-98D7-D7C68FD40B47}" name="Column4865"/>
    <tableColumn id="4892" xr3:uid="{6A5ACA19-00B7-4E57-B0A4-D09D24F54A98}" name="Column4866"/>
    <tableColumn id="4893" xr3:uid="{B277B285-6760-4BEB-8A60-FAFBDEBD685F}" name="Column4867"/>
    <tableColumn id="4894" xr3:uid="{D8E766C9-4D13-4958-9997-7199F82FB2E0}" name="Column4868"/>
    <tableColumn id="4895" xr3:uid="{117802FF-0DD8-45D4-AC3C-2A98C90FAEB8}" name="Column4869"/>
    <tableColumn id="4896" xr3:uid="{CB891B8D-6D58-47F7-B414-C30E9BF9C44F}" name="Column4870"/>
    <tableColumn id="4897" xr3:uid="{5AF8DD3F-C80B-472F-AF71-D14F4CB9F769}" name="Column4871"/>
    <tableColumn id="4898" xr3:uid="{620A6BED-8F64-4EA1-9DC7-2602F0B00C8F}" name="Column4872"/>
    <tableColumn id="4899" xr3:uid="{F05343E2-A707-4F01-987E-95A8E7A5B407}" name="Column4873"/>
    <tableColumn id="4900" xr3:uid="{23531C8E-EEC7-4B4B-8A8D-AB284C43E583}" name="Column4874"/>
    <tableColumn id="4901" xr3:uid="{04919C2E-B81E-4487-973B-CD1DEA8569AC}" name="Column4875"/>
    <tableColumn id="4902" xr3:uid="{91630F58-122B-43D3-A7CF-030357AE5DEE}" name="Column4876"/>
    <tableColumn id="4903" xr3:uid="{4055AD7F-25DC-4447-93C3-B215B1AB3847}" name="Column4877"/>
    <tableColumn id="4904" xr3:uid="{6C6766F9-BF74-456F-AA8D-297E0C1F3DCB}" name="Column4878"/>
    <tableColumn id="4905" xr3:uid="{64DB9865-FD39-4665-91C9-60A408A0AF3F}" name="Column4879"/>
    <tableColumn id="4906" xr3:uid="{84396D82-963D-4CB1-A89F-EAC5719C15FB}" name="Column4880"/>
    <tableColumn id="4907" xr3:uid="{DAA6DD50-F8F1-432C-A5E5-59B04326FB24}" name="Column4881"/>
    <tableColumn id="4908" xr3:uid="{40B62139-35B4-47E2-8696-443D6DA6180F}" name="Column4882"/>
    <tableColumn id="4909" xr3:uid="{D3F4180F-85DB-41EC-AFBC-920079D10CA4}" name="Column4883"/>
    <tableColumn id="4910" xr3:uid="{ADDEA91D-D221-4999-A8F6-9C5B1A904C6C}" name="Column4884"/>
    <tableColumn id="4911" xr3:uid="{096A2A67-97B6-4B16-8DF5-030F107481A5}" name="Column4885"/>
    <tableColumn id="4912" xr3:uid="{4DCD6B7C-A53A-4AE0-8296-32DEE4785F81}" name="Column4886"/>
    <tableColumn id="4913" xr3:uid="{AE6FA9EE-07B7-4202-BCFA-AFF201BC577A}" name="Column4887"/>
    <tableColumn id="4914" xr3:uid="{DF995E3A-629A-4311-A15D-C94B0CDBA42A}" name="Column4888"/>
    <tableColumn id="4915" xr3:uid="{47AF8DFA-8159-4AFB-AD66-1130CD368682}" name="Column4889"/>
    <tableColumn id="4916" xr3:uid="{0A0FDFE3-D6BF-469B-87EC-2A6EE332FCD3}" name="Column4890"/>
    <tableColumn id="4917" xr3:uid="{7EAD1D0B-7D7C-472A-94D9-5C7A8AA190FA}" name="Column4891"/>
    <tableColumn id="4918" xr3:uid="{1388CA6B-CD8E-43E6-8356-328B18FC3931}" name="Column4892"/>
    <tableColumn id="4919" xr3:uid="{E7AE7A2A-2DCD-4443-B9E5-A7022F3E95D5}" name="Column4893"/>
    <tableColumn id="4920" xr3:uid="{655C6D77-E0D1-4D46-B107-3B4559EFCC03}" name="Column4894"/>
    <tableColumn id="4921" xr3:uid="{0D9BDBD8-2065-46F2-BA0A-C92B4DF579C9}" name="Column4895"/>
    <tableColumn id="4922" xr3:uid="{574484A0-526D-4D2E-8050-14A5710946ED}" name="Column4896"/>
    <tableColumn id="4923" xr3:uid="{C11949CB-B7D8-48F3-A79F-024C3C3171B2}" name="Column4897"/>
    <tableColumn id="4924" xr3:uid="{BC6C0293-6C63-4A30-B52C-9304DACD7719}" name="Column4898"/>
    <tableColumn id="4925" xr3:uid="{CE2FCF22-7FFF-4301-A081-07A0A10EDD82}" name="Column4899"/>
    <tableColumn id="4926" xr3:uid="{ECDFD088-CD36-477B-98E9-B5E631CF0075}" name="Column4900"/>
    <tableColumn id="4927" xr3:uid="{CC10747C-6C0D-4708-B362-30A1F5233100}" name="Column4901"/>
    <tableColumn id="4928" xr3:uid="{84FB3351-B7C2-42BA-A83F-687BDF732C5F}" name="Column4902"/>
    <tableColumn id="4929" xr3:uid="{90C0DFED-642C-492D-ADBE-22BBFCB48F5C}" name="Column4903"/>
    <tableColumn id="4930" xr3:uid="{DDB818BB-E52E-4EA0-8225-4F58F80BD289}" name="Column4904"/>
    <tableColumn id="4931" xr3:uid="{B81E2AB1-F531-4F5F-A7F4-BFCB966EE38D}" name="Column4905"/>
    <tableColumn id="4932" xr3:uid="{615866C5-841E-4639-8196-4F6B171AF728}" name="Column4906"/>
    <tableColumn id="4933" xr3:uid="{1C944683-7006-4BCF-B449-96D2E92F8C15}" name="Column4907"/>
    <tableColumn id="4934" xr3:uid="{EBB68C60-F8A0-4D6F-9E8B-D3E03604D490}" name="Column4908"/>
    <tableColumn id="4935" xr3:uid="{909319F6-7E93-45A3-9950-4DA01DD51DFA}" name="Column4909"/>
    <tableColumn id="4936" xr3:uid="{1AAEF729-E83F-4FD9-9221-23E5754B1EF4}" name="Column4910"/>
    <tableColumn id="4937" xr3:uid="{645AB2B9-068F-4A45-A698-41AA74863819}" name="Column4911"/>
    <tableColumn id="4938" xr3:uid="{D31A4D70-6C77-4B6A-8016-CAC36AA73B0A}" name="Column4912"/>
    <tableColumn id="4939" xr3:uid="{A6477F57-BE74-4C1B-BF44-51F454E71BDD}" name="Column4913"/>
    <tableColumn id="4940" xr3:uid="{F8D38087-CBFE-437D-B221-566ED15AD2AC}" name="Column4914"/>
    <tableColumn id="4941" xr3:uid="{9922CED8-A4B0-412E-9897-48150087E878}" name="Column4915"/>
    <tableColumn id="4942" xr3:uid="{DD6A17E2-00DC-469C-B3A5-6D521E9F0469}" name="Column4916"/>
    <tableColumn id="4943" xr3:uid="{8B291854-CE85-4BB6-BF12-FC81F6567C82}" name="Column4917"/>
    <tableColumn id="4944" xr3:uid="{2A4416FB-B520-4F90-877B-DEA94A8278E7}" name="Column4918"/>
    <tableColumn id="4945" xr3:uid="{35791DA7-15EB-4ABF-A547-472C9CAA98D1}" name="Column4919"/>
    <tableColumn id="4946" xr3:uid="{14AE20D8-5061-4274-8287-A386572A2E40}" name="Column4920"/>
    <tableColumn id="4947" xr3:uid="{71577FD2-1EDB-4F4C-A623-359D3F2B9919}" name="Column4921"/>
    <tableColumn id="4948" xr3:uid="{8743C79E-54D2-4E02-B9C5-7D8B17E01581}" name="Column4922"/>
    <tableColumn id="4949" xr3:uid="{9AD390AD-AAFA-4523-9240-82FCCDB90FF6}" name="Column4923"/>
    <tableColumn id="4950" xr3:uid="{89B5CA03-218D-4897-9B99-A2A4E9DABDC8}" name="Column4924"/>
    <tableColumn id="4951" xr3:uid="{94F91DB9-3560-443C-945F-0CC34E189E15}" name="Column4925"/>
    <tableColumn id="4952" xr3:uid="{F81AC9CF-CBA2-4E7C-96C0-49674561B39F}" name="Column4926"/>
    <tableColumn id="4953" xr3:uid="{264C9327-D144-4D99-AE78-954F6994C78F}" name="Column4927"/>
    <tableColumn id="4954" xr3:uid="{56615C45-B06C-45AD-BC24-97D0ED17134F}" name="Column4928"/>
    <tableColumn id="4955" xr3:uid="{B1615FCD-E851-450F-85E8-4C08FD292B90}" name="Column4929"/>
    <tableColumn id="4956" xr3:uid="{F3B7E202-42AA-4F6D-A9A0-85274275F9DA}" name="Column4930"/>
    <tableColumn id="4957" xr3:uid="{C3A866EA-C880-4C51-8182-8809CAAE9B80}" name="Column4931"/>
    <tableColumn id="4958" xr3:uid="{00B01517-8B1C-4B0C-BE6E-2325F364430C}" name="Column4932"/>
    <tableColumn id="4959" xr3:uid="{C49A9EB1-6C2F-49C6-9869-AAF07BFD4D71}" name="Column4933"/>
    <tableColumn id="4960" xr3:uid="{DA264F08-D9EC-49BF-B829-EE5FC9062DDC}" name="Column4934"/>
    <tableColumn id="4961" xr3:uid="{ACCB03D9-1072-4587-8892-C336786BC465}" name="Column4935"/>
    <tableColumn id="4962" xr3:uid="{BEC9D4DF-D0D8-49AF-93CC-5B84F6ABCE69}" name="Column4936"/>
    <tableColumn id="4963" xr3:uid="{6428B9E0-C8A7-4AFF-A557-36D9F3C9CE59}" name="Column4937"/>
    <tableColumn id="4964" xr3:uid="{02357A6F-C735-4E81-BB95-7D45104AD446}" name="Column4938"/>
    <tableColumn id="4965" xr3:uid="{7F4C64C2-1566-49B9-BFCC-1B620EC6FD55}" name="Column4939"/>
    <tableColumn id="4966" xr3:uid="{5ED14AEC-7525-417B-8CD0-CFF6A44F2869}" name="Column4940"/>
    <tableColumn id="4967" xr3:uid="{090B7BB8-E828-4DBC-AE42-0D702C693254}" name="Column4941"/>
    <tableColumn id="4968" xr3:uid="{AF3FF8DB-28ED-4AF0-A02E-8055667C5B70}" name="Column4942"/>
    <tableColumn id="4969" xr3:uid="{EBBA0852-CC56-4A40-9E1A-18AC1CEFC169}" name="Column4943"/>
    <tableColumn id="4970" xr3:uid="{1EEF3BB3-5813-4E22-8075-9A9D03601DD9}" name="Column4944"/>
    <tableColumn id="4971" xr3:uid="{5A9D3B97-A0B8-4C10-94DA-C6138CD6DFA8}" name="Column4945"/>
    <tableColumn id="4972" xr3:uid="{34253266-2ED7-449B-8137-12F214185BBF}" name="Column4946"/>
    <tableColumn id="4973" xr3:uid="{DC632E48-7D7F-4D75-8016-74CCABCE8AB8}" name="Column4947"/>
    <tableColumn id="4974" xr3:uid="{65D8F7A1-916D-4E7B-9529-5DF5BE57529F}" name="Column4948"/>
    <tableColumn id="4975" xr3:uid="{69DE7694-4126-423B-A7CE-7E9918A946F2}" name="Column4949"/>
    <tableColumn id="4976" xr3:uid="{5A2BEB16-13A0-498B-9AA5-1AC0ED784968}" name="Column4950"/>
    <tableColumn id="4977" xr3:uid="{ACCC2B80-483A-4956-97E1-F17417EEB1E3}" name="Column4951"/>
    <tableColumn id="4978" xr3:uid="{751AEFDF-7E78-4F0D-8025-B90F8DBEE7B7}" name="Column4952"/>
    <tableColumn id="4979" xr3:uid="{D6B06913-FCCA-4BEC-BB16-6A5F7B82D3E5}" name="Column4953"/>
    <tableColumn id="4980" xr3:uid="{1266C795-2943-46F9-B652-DEB7D48B0261}" name="Column4954"/>
    <tableColumn id="4981" xr3:uid="{DF22FD5C-E4C3-40A0-B2A7-03DD6471B75E}" name="Column4955"/>
    <tableColumn id="4982" xr3:uid="{1322C6CB-1B64-4B93-9E77-1C77C9E6331F}" name="Column4956"/>
    <tableColumn id="4983" xr3:uid="{D58CF812-DBCB-4CAE-B665-1ED2890D6985}" name="Column4957"/>
    <tableColumn id="4984" xr3:uid="{BE70B11D-D294-4C20-B46A-8C140C296BE8}" name="Column4958"/>
    <tableColumn id="4985" xr3:uid="{8521BAAD-3542-4873-847E-43E09FCFF2E2}" name="Column4959"/>
    <tableColumn id="4986" xr3:uid="{40BE1022-59D3-4529-882E-D27060B99DE2}" name="Column4960"/>
    <tableColumn id="4987" xr3:uid="{CAE971B5-C815-40CD-8FF1-31306EE55646}" name="Column4961"/>
    <tableColumn id="4988" xr3:uid="{A260DD86-D5B3-421B-919E-95CF84A0F15F}" name="Column4962"/>
    <tableColumn id="4989" xr3:uid="{209A7A70-548B-4CEB-99F0-C851CD830B97}" name="Column4963"/>
    <tableColumn id="4990" xr3:uid="{A44CB3BF-B3A5-4FDB-93FA-885FB4789664}" name="Column4964"/>
    <tableColumn id="4991" xr3:uid="{0FFE5FC5-857D-42AD-BD0E-6F4E58031254}" name="Column4965"/>
    <tableColumn id="4992" xr3:uid="{DAC2441D-3FF6-481C-8DAE-F6B2CC4EB126}" name="Column4966"/>
    <tableColumn id="4993" xr3:uid="{0D348F8D-E5CF-489A-9EEA-DD91854FE8CA}" name="Column4967"/>
    <tableColumn id="4994" xr3:uid="{AF09987E-CFC4-4373-A4A8-30B9AAB7309E}" name="Column4968"/>
    <tableColumn id="4995" xr3:uid="{68838D42-9449-404D-BA1E-8E1B730A2717}" name="Column4969"/>
    <tableColumn id="4996" xr3:uid="{B91C5A33-B5D4-4CE4-9696-DF6160517276}" name="Column4970"/>
    <tableColumn id="4997" xr3:uid="{46F43086-3E51-4FF5-A51D-2CFD397A08B5}" name="Column4971"/>
    <tableColumn id="4998" xr3:uid="{0401133B-D3A0-4AA2-83D8-6B2588F5FBE5}" name="Column4972"/>
    <tableColumn id="4999" xr3:uid="{D03EBB12-5A40-4AA2-800F-D0913F7486DE}" name="Column4973"/>
    <tableColumn id="5000" xr3:uid="{3E4665C6-927B-4C51-8EC8-880D37E9D518}" name="Column4974"/>
    <tableColumn id="5001" xr3:uid="{37943BDF-DCEF-4E2A-BC99-3284515B6653}" name="Column4975"/>
    <tableColumn id="5002" xr3:uid="{FEDFB78E-0AEC-424A-8839-C3D446721FDB}" name="Column4976"/>
    <tableColumn id="5003" xr3:uid="{0E7E775D-E31E-4FA6-ACFD-A8D4300AE2A8}" name="Column4977"/>
    <tableColumn id="5004" xr3:uid="{8512B80E-C849-4554-8980-85FDD36EC771}" name="Column4978"/>
    <tableColumn id="5005" xr3:uid="{E11BF20B-68E6-475F-8A7F-B40010A484C3}" name="Column4979"/>
    <tableColumn id="5006" xr3:uid="{24A5D058-4B54-4BE5-88EB-64894F40F1E3}" name="Column4980"/>
    <tableColumn id="5007" xr3:uid="{EDFC45F8-1B96-418E-9759-C1DE690E201A}" name="Column4981"/>
    <tableColumn id="5008" xr3:uid="{9C523373-5210-42F6-A147-360C0C111798}" name="Column4982"/>
    <tableColumn id="5009" xr3:uid="{F7ADEB93-9884-46BA-B0C9-9EE7417DF75A}" name="Column4983"/>
    <tableColumn id="5010" xr3:uid="{76879BA2-4949-49E4-9934-337EC29B48C8}" name="Column4984"/>
    <tableColumn id="5011" xr3:uid="{4297009D-FE7D-41F7-8111-40A49A02A1CB}" name="Column4985"/>
    <tableColumn id="5012" xr3:uid="{D0CD4B8F-EF91-42D7-A2D8-31961726518E}" name="Column4986"/>
    <tableColumn id="5013" xr3:uid="{396E72AE-F779-41BA-91A7-20CEA65F8142}" name="Column4987"/>
    <tableColumn id="5014" xr3:uid="{11E5BC3B-7E16-46AC-AE54-FBDE0E022A75}" name="Column4988"/>
    <tableColumn id="5015" xr3:uid="{E931162C-912C-4D2E-8E64-BF5CB6D7CF72}" name="Column4989"/>
    <tableColumn id="5016" xr3:uid="{2047CD8E-BBE9-4BEE-B05C-D051150ACA42}" name="Column4990"/>
    <tableColumn id="5017" xr3:uid="{5B21855A-D753-483E-8289-2DD368D17DD2}" name="Column4991"/>
    <tableColumn id="5018" xr3:uid="{338FFEDA-3885-4DFB-B5C9-323DC80BD549}" name="Column4992"/>
    <tableColumn id="5019" xr3:uid="{6827BF3A-E829-4DBB-AD40-5187E2725250}" name="Column4993"/>
    <tableColumn id="5020" xr3:uid="{276DCB82-8452-4608-B323-83944C6E9C97}" name="Column4994"/>
    <tableColumn id="5021" xr3:uid="{DEB54A8F-AF26-4DD9-8613-AE67ACA128A6}" name="Column4995"/>
    <tableColumn id="5022" xr3:uid="{10A9CC82-3303-4D4D-B508-9FCE8C10611B}" name="Column4996"/>
    <tableColumn id="5023" xr3:uid="{D8534E0E-D063-447C-B4A7-2413E09B31BF}" name="Column4997"/>
    <tableColumn id="5024" xr3:uid="{4EFF5487-A306-44F7-829B-697ECC7815F3}" name="Column4998"/>
    <tableColumn id="5025" xr3:uid="{ACE29D7E-D653-4599-BA42-FFD62B8692D4}" name="Column4999"/>
    <tableColumn id="5026" xr3:uid="{E2078F85-4F44-4410-8FE7-B2191BE39297}" name="Column5000"/>
    <tableColumn id="5027" xr3:uid="{5708FAC0-EFEE-418F-BD02-DBD52C4CF876}" name="Column5001"/>
    <tableColumn id="5028" xr3:uid="{C9719568-C969-4400-8A5F-93D047B9A2CD}" name="Column5002"/>
    <tableColumn id="5029" xr3:uid="{C01AC6EA-C922-4889-BE02-95AA07F0E8D1}" name="Column5003"/>
    <tableColumn id="5030" xr3:uid="{E83CD7CD-FFB0-466E-A7C8-50F79CC2374B}" name="Column5004"/>
    <tableColumn id="5031" xr3:uid="{A01E5C4D-3349-425F-8D00-D0A0CFAFC22E}" name="Column5005"/>
    <tableColumn id="5032" xr3:uid="{927BA5EC-1FCD-4111-8308-0E4997D7291A}" name="Column5006"/>
    <tableColumn id="5033" xr3:uid="{483870BC-3C45-42FC-AAEF-AE13651A0788}" name="Column5007"/>
    <tableColumn id="5034" xr3:uid="{F2170626-9B15-41EE-8DCD-797869C2CED0}" name="Column5008"/>
    <tableColumn id="5035" xr3:uid="{27E73658-6D69-41C7-9218-91CEB3D60557}" name="Column5009"/>
    <tableColumn id="5036" xr3:uid="{E82EABF4-964E-4150-8F33-EF201E0D61C1}" name="Column5010"/>
    <tableColumn id="5037" xr3:uid="{44244F27-E23D-4D3D-9A5B-58B4B5B5E283}" name="Column5011"/>
    <tableColumn id="5038" xr3:uid="{17FE2C06-99E5-480C-9054-477CA373C221}" name="Column5012"/>
    <tableColumn id="5039" xr3:uid="{126FF1E7-CF2F-412A-9357-1E0BDC9A62B5}" name="Column5013"/>
    <tableColumn id="5040" xr3:uid="{4E02FF54-F280-442D-BCED-A7F280DB2D52}" name="Column5014"/>
    <tableColumn id="5041" xr3:uid="{4FB25A05-B3EF-4E64-AC6D-3139CE6B5A5B}" name="Column5015"/>
    <tableColumn id="5042" xr3:uid="{BBD79AA3-A68C-49B6-A4F2-F629E40898E6}" name="Column5016"/>
    <tableColumn id="5043" xr3:uid="{25925F5F-8AF5-42DC-A923-DEAD89113204}" name="Column5017"/>
    <tableColumn id="5044" xr3:uid="{FC9B174E-1712-4626-9540-B40CA59A2AC8}" name="Column5018"/>
    <tableColumn id="5045" xr3:uid="{FA499C5E-2FFB-48EF-AF3D-AE388B872B8B}" name="Column5019"/>
    <tableColumn id="5046" xr3:uid="{294E51DE-ABA8-41E8-9BC1-555E912EA4C4}" name="Column5020"/>
    <tableColumn id="5047" xr3:uid="{EBBE84D4-8F9A-4C20-B127-E477C8E51270}" name="Column5021"/>
    <tableColumn id="5048" xr3:uid="{F2271695-240E-4BC0-9372-81263B963B0B}" name="Column5022"/>
    <tableColumn id="5049" xr3:uid="{C9969644-4167-4241-993C-8264355543A0}" name="Column5023"/>
    <tableColumn id="5050" xr3:uid="{BAEE029B-83A8-4ACD-8D64-DA0783DF3021}" name="Column5024"/>
    <tableColumn id="5051" xr3:uid="{028A3644-C5D6-4B34-959A-039CC13590A1}" name="Column5025"/>
    <tableColumn id="5052" xr3:uid="{79FD8909-829F-458F-90FC-78435B3EFF67}" name="Column5026"/>
    <tableColumn id="5053" xr3:uid="{BFA6B5D5-8F01-4CE5-8EC4-754E41013BB6}" name="Column5027"/>
    <tableColumn id="5054" xr3:uid="{D385DD64-CA9B-4C0D-8854-955F5B38E57E}" name="Column5028"/>
    <tableColumn id="5055" xr3:uid="{EB509D7F-2AF4-4189-96C4-272B146C2FF7}" name="Column5029"/>
    <tableColumn id="5056" xr3:uid="{717859AD-968F-4003-B9B3-97DC6079E0AA}" name="Column5030"/>
    <tableColumn id="5057" xr3:uid="{5BB671B6-5FDB-460B-8B67-525E0B9C1A43}" name="Column5031"/>
    <tableColumn id="5058" xr3:uid="{C9965851-7D26-4661-A7F0-46509035B77A}" name="Column5032"/>
    <tableColumn id="5059" xr3:uid="{6C2A38D5-A889-4CCC-9A90-6A161547735D}" name="Column5033"/>
    <tableColumn id="5060" xr3:uid="{F6012C67-4938-459F-ADCB-155E482493A1}" name="Column5034"/>
    <tableColumn id="5061" xr3:uid="{2F545C1F-FAA8-4A15-BD73-49F5A78D10BB}" name="Column5035"/>
    <tableColumn id="5062" xr3:uid="{1C5DB716-E476-4FE3-85AF-24C7F5499942}" name="Column5036"/>
    <tableColumn id="5063" xr3:uid="{72464C06-B19A-4452-8F0A-C1C025380D5E}" name="Column5037"/>
    <tableColumn id="5064" xr3:uid="{1498188D-E099-4209-9C8C-1A3C7982D512}" name="Column5038"/>
    <tableColumn id="5065" xr3:uid="{32EE2C80-A8AF-45A3-9DBF-81E74B887C8E}" name="Column5039"/>
    <tableColumn id="5066" xr3:uid="{8F96118E-59C4-4C69-87E7-281B294B5499}" name="Column5040"/>
    <tableColumn id="5067" xr3:uid="{EF13F2A2-E32C-40F6-BB5F-8DC73A4B77FD}" name="Column5041"/>
    <tableColumn id="5068" xr3:uid="{48B1A95B-983C-43E6-8EF7-DCB51F34FDF4}" name="Column5042"/>
    <tableColumn id="5069" xr3:uid="{DB0600D9-4B27-4EC5-A93E-B112DBBABF50}" name="Column5043"/>
    <tableColumn id="5070" xr3:uid="{BED95D95-0F32-4C03-8893-73EC63036DF8}" name="Column5044"/>
    <tableColumn id="5071" xr3:uid="{D1DA241D-80B3-4580-A114-A886E7770932}" name="Column5045"/>
    <tableColumn id="5072" xr3:uid="{5011690B-A73D-4C36-8A44-E7B1BD202D29}" name="Column5046"/>
    <tableColumn id="5073" xr3:uid="{0460FBC8-5611-4A1A-89E1-404FA8D294E6}" name="Column5047"/>
    <tableColumn id="5074" xr3:uid="{25CD1FA8-547C-4C4D-AC4B-81F40DB3ED16}" name="Column5048"/>
    <tableColumn id="5075" xr3:uid="{E13AED8F-4CED-4342-9D1A-B591A0044528}" name="Column5049"/>
    <tableColumn id="5076" xr3:uid="{B984BAF8-C36C-410D-87C8-1A96EA567CC5}" name="Column5050"/>
    <tableColumn id="5077" xr3:uid="{24D49E6F-47F2-4FD1-9E9C-5C4DD266CC3A}" name="Column5051"/>
    <tableColumn id="5078" xr3:uid="{B420ABCA-F60D-4564-B2D3-BE364200D009}" name="Column5052"/>
    <tableColumn id="5079" xr3:uid="{5685BCFF-5C5F-4F7B-BAF7-19123B4926CF}" name="Column5053"/>
    <tableColumn id="5080" xr3:uid="{D6534EDC-7251-4620-A8F2-4B503B338666}" name="Column5054"/>
    <tableColumn id="5081" xr3:uid="{FA55C84F-C15E-4ADD-A8B9-D3AAA89E264A}" name="Column5055"/>
    <tableColumn id="5082" xr3:uid="{852C63DE-1C8B-4DC5-BA75-5830BFDD540B}" name="Column5056"/>
    <tableColumn id="5083" xr3:uid="{0B86F796-582F-43CF-AF88-DB0356E05BAB}" name="Column5057"/>
    <tableColumn id="5084" xr3:uid="{69CBEC77-162B-4AE6-BEB8-3476632E138A}" name="Column5058"/>
    <tableColumn id="5085" xr3:uid="{345278CD-A062-44C5-8477-435C8AB75F45}" name="Column5059"/>
    <tableColumn id="5086" xr3:uid="{9E4045EF-3673-435E-A148-4387506C18B9}" name="Column5060"/>
    <tableColumn id="5087" xr3:uid="{520EFB42-4A98-454D-836B-C4E2033210AC}" name="Column5061"/>
    <tableColumn id="5088" xr3:uid="{D4EF997C-3FDF-43F0-BCEC-659D2A6DA11F}" name="Column5062"/>
    <tableColumn id="5089" xr3:uid="{57125252-6F41-46C4-A532-84C09083E84D}" name="Column5063"/>
    <tableColumn id="5090" xr3:uid="{B7C5F2E5-8FAC-41D2-BC88-306FB29C3583}" name="Column5064"/>
    <tableColumn id="5091" xr3:uid="{B98265E2-80F4-4EA7-9EF7-A32D552665EB}" name="Column5065"/>
    <tableColumn id="5092" xr3:uid="{B2B4EC4F-C485-4E66-9246-76F5A3BE2CAB}" name="Column5066"/>
    <tableColumn id="5093" xr3:uid="{7FBBA410-6D81-4C5C-B764-E86CE030C446}" name="Column5067"/>
    <tableColumn id="5094" xr3:uid="{83F3EF7E-AEA6-4E2A-8BC1-155ABCB5B753}" name="Column5068"/>
    <tableColumn id="5095" xr3:uid="{7F32A629-8A50-464B-AD11-089B64031178}" name="Column5069"/>
    <tableColumn id="5096" xr3:uid="{E1D7BFE5-B9C5-4EA0-A5BD-458C0D96BF5C}" name="Column5070"/>
    <tableColumn id="5097" xr3:uid="{54782FC9-F0DC-4A09-8340-B162DA45D733}" name="Column5071"/>
    <tableColumn id="5098" xr3:uid="{D099FF45-5245-4760-9A5A-8D87E1CC8B42}" name="Column5072"/>
    <tableColumn id="5099" xr3:uid="{BF306A15-99BA-4784-A6E8-A16219A39FCE}" name="Column5073"/>
    <tableColumn id="5100" xr3:uid="{461085CD-E409-4792-B702-5313A195608F}" name="Column5074"/>
    <tableColumn id="5101" xr3:uid="{E361998C-3E0D-4078-9510-BDEDEEAA18B4}" name="Column5075"/>
    <tableColumn id="5102" xr3:uid="{B04A7564-8E61-4AED-85C1-B764235100C7}" name="Column5076"/>
    <tableColumn id="5103" xr3:uid="{A42A09AD-FC15-4CBB-901B-61FFFD76628A}" name="Column5077"/>
    <tableColumn id="5104" xr3:uid="{A66696A8-480F-433F-BAE5-1DAB67CDDD3D}" name="Column5078"/>
    <tableColumn id="5105" xr3:uid="{C184A161-20F1-4E45-942F-35DA410544F3}" name="Column5079"/>
    <tableColumn id="5106" xr3:uid="{D9E73F1D-08E9-4599-92EF-22F340162B49}" name="Column5080"/>
    <tableColumn id="5107" xr3:uid="{9FF1D1C0-CB1B-4720-8997-C4B5547200CA}" name="Column5081"/>
    <tableColumn id="5108" xr3:uid="{3A0C5C93-EF9F-4E7D-A6C0-57F17AA32C7A}" name="Column5082"/>
    <tableColumn id="5109" xr3:uid="{01C70A84-8CEB-4588-A3D9-D002F196A575}" name="Column5083"/>
    <tableColumn id="5110" xr3:uid="{71E90441-E7CA-407C-8691-BD988F922F61}" name="Column5084"/>
    <tableColumn id="5111" xr3:uid="{E46373EE-618E-4BF0-82FF-4C6EDB326E5B}" name="Column5085"/>
    <tableColumn id="5112" xr3:uid="{20B2D126-8B0F-4519-8918-A4E3C41C6CB5}" name="Column5086"/>
    <tableColumn id="5113" xr3:uid="{A2CADED2-740D-4C29-B50D-DEEC2D223D49}" name="Column5087"/>
    <tableColumn id="5114" xr3:uid="{FE116F83-4B63-4B37-B99C-263E462A11DA}" name="Column5088"/>
    <tableColumn id="5115" xr3:uid="{24C202D2-DC47-4388-BCB7-99ACC922A178}" name="Column5089"/>
    <tableColumn id="5116" xr3:uid="{FF1DAF8A-E7E3-485F-BB42-AE164D4DCABC}" name="Column5090"/>
    <tableColumn id="5117" xr3:uid="{A9D921DB-FD7D-48A0-B804-3F70D84660B8}" name="Column5091"/>
    <tableColumn id="5118" xr3:uid="{E9BB1542-EEC3-482F-B7E7-4C746DC58CE0}" name="Column5092"/>
    <tableColumn id="5119" xr3:uid="{A0E4488B-896A-4270-AD3C-0FA153E7B2DD}" name="Column5093"/>
    <tableColumn id="5120" xr3:uid="{9AB72D00-F326-435C-BB0F-DDDBF45623AA}" name="Column5094"/>
    <tableColumn id="5121" xr3:uid="{958C01B5-780F-4109-B8BD-121D5AE57944}" name="Column5095"/>
    <tableColumn id="5122" xr3:uid="{BAAD850C-BF8F-45E4-A40C-7DC961E98106}" name="Column5096"/>
    <tableColumn id="5123" xr3:uid="{98EED95E-7228-4564-BBAB-58F54D147950}" name="Column5097"/>
    <tableColumn id="5124" xr3:uid="{A22DC5C7-B022-4079-9C39-4B4773EBDE6D}" name="Column5098"/>
    <tableColumn id="5125" xr3:uid="{8505BBEC-F193-433E-8FFF-FB7106258105}" name="Column5099"/>
    <tableColumn id="5126" xr3:uid="{A76605EA-FB58-4E99-9AD8-4E686B809855}" name="Column5100"/>
    <tableColumn id="5127" xr3:uid="{4DD4A7CD-ED04-42CD-BB06-C123F0D7BA6A}" name="Column5101"/>
    <tableColumn id="5128" xr3:uid="{BD958EE1-9A85-43F9-AA17-0F4C75BBD81B}" name="Column5102"/>
    <tableColumn id="5129" xr3:uid="{E65A0656-1E9E-4AEE-ABE1-7DE669F0306D}" name="Column5103"/>
    <tableColumn id="5130" xr3:uid="{4E609933-815D-4FF8-B22F-3DD91A1B98EC}" name="Column5104"/>
    <tableColumn id="5131" xr3:uid="{0F5BCE8F-AFED-4474-89FE-62174F9166FC}" name="Column5105"/>
    <tableColumn id="5132" xr3:uid="{96924321-A66E-456B-8307-60AD2B8886D7}" name="Column5106"/>
    <tableColumn id="5133" xr3:uid="{4B5F6EEE-2C86-416A-AE73-5B3930A7C209}" name="Column5107"/>
    <tableColumn id="5134" xr3:uid="{255AE9A6-84A4-4AA2-A7B0-F900C05E7DF2}" name="Column5108"/>
    <tableColumn id="5135" xr3:uid="{F2D80C2A-AD70-4B22-87C8-22A75C48C28F}" name="Column5109"/>
    <tableColumn id="5136" xr3:uid="{218436A8-1C68-4417-968E-8229AE3FD6FD}" name="Column5110"/>
    <tableColumn id="5137" xr3:uid="{27754D6E-796A-4BEA-BBD0-D24FFC53DC27}" name="Column5111"/>
    <tableColumn id="5138" xr3:uid="{ED3E75BB-7C44-413A-AFFC-214E775DA867}" name="Column5112"/>
    <tableColumn id="5139" xr3:uid="{6E58FA91-3F29-4870-921D-319661B869B1}" name="Column5113"/>
    <tableColumn id="5140" xr3:uid="{E653AF0C-66BF-49AC-B672-C82402575DEC}" name="Column5114"/>
    <tableColumn id="5141" xr3:uid="{D27B5FE2-A9A4-4DD2-A26F-A9C067FF5B66}" name="Column5115"/>
    <tableColumn id="5142" xr3:uid="{4BA7DF85-EFC5-4570-B93A-CC690613A086}" name="Column5116"/>
    <tableColumn id="5143" xr3:uid="{DEAC758A-6A89-4B3E-A30B-4BCD387EE44A}" name="Column5117"/>
    <tableColumn id="5144" xr3:uid="{6F8ED242-7F7A-4E21-8609-85087788A724}" name="Column5118"/>
    <tableColumn id="5145" xr3:uid="{596FE648-9485-491C-A710-C592B231B749}" name="Column5119"/>
    <tableColumn id="5146" xr3:uid="{BC481C5F-B018-40D1-B4D4-12C9AE2BE647}" name="Column5120"/>
    <tableColumn id="5147" xr3:uid="{A045E880-1803-4FB4-8997-CFD497A4C4D4}" name="Column5121"/>
    <tableColumn id="5148" xr3:uid="{4ECE74A6-D196-48F3-8654-C108B5031341}" name="Column5122"/>
    <tableColumn id="5149" xr3:uid="{67E7D6B0-5BC7-43CD-BF3E-12DFB57A04A0}" name="Column5123"/>
    <tableColumn id="5150" xr3:uid="{F3584D1C-24C7-48E4-93CE-E85446A5FB89}" name="Column5124"/>
    <tableColumn id="5151" xr3:uid="{39055124-325C-4B62-817E-BA91841912A7}" name="Column5125"/>
    <tableColumn id="5152" xr3:uid="{E36B178F-CD9E-482A-8DB3-3F9EDFB0A43F}" name="Column5126"/>
    <tableColumn id="5153" xr3:uid="{B86FDC12-B13F-49EB-860B-536F65B6ADCD}" name="Column5127"/>
    <tableColumn id="5154" xr3:uid="{1FEC6D82-BAF0-4C66-A9E1-5ED06114DADB}" name="Column5128"/>
    <tableColumn id="5155" xr3:uid="{B661D43D-6B5E-45B6-8E88-960B3D3DAFED}" name="Column5129"/>
    <tableColumn id="5156" xr3:uid="{B84236E5-6846-4C19-AE7A-E61D847B4901}" name="Column5130"/>
    <tableColumn id="5157" xr3:uid="{DFA1699E-6066-44A4-B9FA-82BE776E8EBE}" name="Column5131"/>
    <tableColumn id="5158" xr3:uid="{0D9A72A9-50BA-45B6-8ED3-374CFE9DEBFF}" name="Column5132"/>
    <tableColumn id="5159" xr3:uid="{92F9BBD3-C82A-4991-AA63-43576D13C50A}" name="Column5133"/>
    <tableColumn id="5160" xr3:uid="{C4296E67-A44E-4014-89B1-66B36DC2F1A2}" name="Column5134"/>
    <tableColumn id="5161" xr3:uid="{4206AA26-5719-4F13-846C-774AC7E51026}" name="Column5135"/>
    <tableColumn id="5162" xr3:uid="{A5497C5F-3C17-4E17-A249-205AF015EF81}" name="Column5136"/>
    <tableColumn id="5163" xr3:uid="{FD935C63-A344-45FB-A011-36F9F9C1E1DF}" name="Column5137"/>
    <tableColumn id="5164" xr3:uid="{302833CB-B962-43B0-A551-C37AC988A576}" name="Column5138"/>
    <tableColumn id="5165" xr3:uid="{AED4DA46-8E65-4BB9-BF7C-A53E68A92417}" name="Column5139"/>
    <tableColumn id="5166" xr3:uid="{A271C10C-71DA-417B-B79F-5D9924270C23}" name="Column5140"/>
    <tableColumn id="5167" xr3:uid="{7E434B8F-D98A-4CC1-B017-9CFD769B47E6}" name="Column5141"/>
    <tableColumn id="5168" xr3:uid="{E16AC35B-4F63-4565-BB58-5AE8D201278F}" name="Column5142"/>
    <tableColumn id="5169" xr3:uid="{CF1B4764-8E26-4E8A-BD52-FDA682D33520}" name="Column5143"/>
    <tableColumn id="5170" xr3:uid="{0D55ECC6-31AA-4BA2-9068-068D0EC7B8A6}" name="Column5144"/>
    <tableColumn id="5171" xr3:uid="{93285EBB-9FAA-4EEF-9C25-236D280974B5}" name="Column5145"/>
    <tableColumn id="5172" xr3:uid="{41BD4682-0EB7-44B9-8BA3-9FCC30AF98B3}" name="Column5146"/>
    <tableColumn id="5173" xr3:uid="{FEAF6795-009D-43E3-B8A2-839CB0935EEC}" name="Column5147"/>
    <tableColumn id="5174" xr3:uid="{D96B7504-5B26-4688-86AF-BF55D2749211}" name="Column5148"/>
    <tableColumn id="5175" xr3:uid="{EE331228-7D88-4237-B109-4B9357DB87BC}" name="Column5149"/>
    <tableColumn id="5176" xr3:uid="{4582767B-FD30-496A-B9A9-BADD935DF021}" name="Column5150"/>
    <tableColumn id="5177" xr3:uid="{8F5B26F7-9A03-40AD-83F4-3818D436AF25}" name="Column5151"/>
    <tableColumn id="5178" xr3:uid="{BB319672-1969-4E5F-B22A-C54D905D83EB}" name="Column5152"/>
    <tableColumn id="5179" xr3:uid="{1B96DBF6-1FA5-4CD7-99CB-983F45D03AF5}" name="Column5153"/>
    <tableColumn id="5180" xr3:uid="{6B679CC3-99E2-4E2E-8DCB-ED7B0900977D}" name="Column5154"/>
    <tableColumn id="5181" xr3:uid="{A4BF35A2-BEE4-4268-AB8F-B20E54865BE4}" name="Column5155"/>
    <tableColumn id="5182" xr3:uid="{283E242C-AAF8-40DE-87DD-9408DE6BCC5C}" name="Column5156"/>
    <tableColumn id="5183" xr3:uid="{ACD2958E-61F2-4295-890C-3272FB066021}" name="Column5157"/>
    <tableColumn id="5184" xr3:uid="{6F260EEB-7C8B-41C4-B624-A169D0DA7AFD}" name="Column5158"/>
    <tableColumn id="5185" xr3:uid="{B100B7B4-0A45-4333-A8BA-600CC130F63A}" name="Column5159"/>
    <tableColumn id="5186" xr3:uid="{E2370BDB-DE21-4318-8B6E-F0CFF10C308D}" name="Column5160"/>
    <tableColumn id="5187" xr3:uid="{614DA46D-EE0F-48A4-8FD9-D5709976452F}" name="Column5161"/>
    <tableColumn id="5188" xr3:uid="{3BEA8353-4755-45A9-90EC-7B8F58955C49}" name="Column5162"/>
    <tableColumn id="5189" xr3:uid="{E8DFE014-8732-48CF-BDE3-EE91CD002776}" name="Column5163"/>
    <tableColumn id="5190" xr3:uid="{2240C97A-FB6C-4616-B1C0-B6CB1B4BA8A3}" name="Column5164"/>
    <tableColumn id="5191" xr3:uid="{171FD097-547A-4364-B35E-F75B23B16BA3}" name="Column5165"/>
    <tableColumn id="5192" xr3:uid="{BC533EBA-3814-43E7-9771-B2140E013C4F}" name="Column5166"/>
    <tableColumn id="5193" xr3:uid="{20B32D8E-59E4-401D-86E0-6D64134476DD}" name="Column5167"/>
    <tableColumn id="5194" xr3:uid="{25603C6C-70AF-45A3-9C87-DD74F538BB1B}" name="Column5168"/>
    <tableColumn id="5195" xr3:uid="{10B59CBC-86B7-4903-8E17-5F6DC5CFF5CF}" name="Column5169"/>
    <tableColumn id="5196" xr3:uid="{0488463C-7356-4547-994E-E90CDDEC5A34}" name="Column5170"/>
    <tableColumn id="5197" xr3:uid="{F390BF0F-95DE-4C6A-9128-51D3ED88E1D6}" name="Column5171"/>
    <tableColumn id="5198" xr3:uid="{6EC97C44-7729-4417-8A8E-A1F0C236EBA2}" name="Column5172"/>
    <tableColumn id="5199" xr3:uid="{C54EF698-5C20-40CA-823D-0CF89E231085}" name="Column5173"/>
    <tableColumn id="5200" xr3:uid="{22764A26-91BE-4521-BE1F-946629D30B7E}" name="Column5174"/>
    <tableColumn id="5201" xr3:uid="{1015796A-190C-44B9-9A94-6B62E634F5A3}" name="Column5175"/>
    <tableColumn id="5202" xr3:uid="{160B1EDC-E5C0-48EF-B106-2A98FB995549}" name="Column5176"/>
    <tableColumn id="5203" xr3:uid="{83B1C3BF-94FF-4333-9E54-1C211AA332F6}" name="Column5177"/>
    <tableColumn id="5204" xr3:uid="{341CB4EA-8BDE-48D3-BE9E-B9708BFF7910}" name="Column5178"/>
    <tableColumn id="5205" xr3:uid="{8E86DBC3-CCF0-4D83-993F-19F581829346}" name="Column5179"/>
    <tableColumn id="5206" xr3:uid="{74768A5D-0690-44AD-BF31-C7BFCDB53E66}" name="Column5180"/>
    <tableColumn id="5207" xr3:uid="{6C1757A4-5AD1-4E43-A82D-6275B6621DEF}" name="Column5181"/>
    <tableColumn id="5208" xr3:uid="{71D27045-CC4E-4744-8068-5ABDE8945601}" name="Column5182"/>
    <tableColumn id="5209" xr3:uid="{2C173750-070A-40CB-A502-83337B20983E}" name="Column5183"/>
    <tableColumn id="5210" xr3:uid="{C774A97D-BD24-407A-A7B5-CDA1606BE8C6}" name="Column5184"/>
    <tableColumn id="5211" xr3:uid="{424F8838-B8FC-426B-8658-E52421005B6D}" name="Column5185"/>
    <tableColumn id="5212" xr3:uid="{76E0F9A0-4232-4143-985C-E46C693F20E5}" name="Column5186"/>
    <tableColumn id="5213" xr3:uid="{3E7FF31B-B79B-4661-9A79-B42EF3B9947A}" name="Column5187"/>
    <tableColumn id="5214" xr3:uid="{BBC4C1C7-8495-4EB1-AD16-C7504475074F}" name="Column5188"/>
    <tableColumn id="5215" xr3:uid="{7AB972DD-06CC-451A-BE29-307122E02A98}" name="Column5189"/>
    <tableColumn id="5216" xr3:uid="{C3B9796C-02E7-4B98-99B4-D20C7FCA753B}" name="Column5190"/>
    <tableColumn id="5217" xr3:uid="{839A5020-2167-424C-A185-A9DB89627348}" name="Column5191"/>
    <tableColumn id="5218" xr3:uid="{6BFDAA8B-B2B7-40B0-A9CC-79D268B7955A}" name="Column5192"/>
    <tableColumn id="5219" xr3:uid="{0C391492-706E-41FF-8C75-9E7FAB88E6F6}" name="Column5193"/>
    <tableColumn id="5220" xr3:uid="{8B3CB776-27E0-428E-A261-C796BA82E6D0}" name="Column5194"/>
    <tableColumn id="5221" xr3:uid="{2C839728-2928-4E0B-A6DB-326F51B899B5}" name="Column5195"/>
    <tableColumn id="5222" xr3:uid="{43D0822D-28F5-49A7-8FE4-81131C919E4C}" name="Column5196"/>
    <tableColumn id="5223" xr3:uid="{CD090FA7-FB22-4B7B-930D-0B26AD3A0E6C}" name="Column5197"/>
    <tableColumn id="5224" xr3:uid="{DEF1F5F4-A4E4-45AF-B984-5D9E8ED1E3D8}" name="Column5198"/>
    <tableColumn id="5225" xr3:uid="{10E5EE5C-E8A4-4654-9C77-8D0EB10FCE47}" name="Column5199"/>
    <tableColumn id="5226" xr3:uid="{BD35E42C-05DA-465C-BE4D-AF306F34CE26}" name="Column5200"/>
    <tableColumn id="5227" xr3:uid="{52648EB6-815D-41E4-8B6C-F0BD04DBBD4A}" name="Column5201"/>
    <tableColumn id="5228" xr3:uid="{65600ED3-85A2-49AA-B357-5A061A02044E}" name="Column5202"/>
    <tableColumn id="5229" xr3:uid="{5DA9D622-C437-471C-95A3-D73432D652E1}" name="Column5203"/>
    <tableColumn id="5230" xr3:uid="{1968F252-F02E-4CC8-80E8-0541F4E2FD60}" name="Column5204"/>
    <tableColumn id="5231" xr3:uid="{B86D444F-275A-40B6-85BA-E34DCE34FA6E}" name="Column5205"/>
    <tableColumn id="5232" xr3:uid="{20D84718-77F3-4A50-ADD7-4C0DACABA52F}" name="Column5206"/>
    <tableColumn id="5233" xr3:uid="{A9567CF2-A310-4A19-8776-54E28F9C357E}" name="Column5207"/>
    <tableColumn id="5234" xr3:uid="{FE42D957-4191-4FC1-B117-5B0B32860473}" name="Column5208"/>
    <tableColumn id="5235" xr3:uid="{725BFE4B-139D-42E2-B605-DDD1F8D7BE16}" name="Column5209"/>
    <tableColumn id="5236" xr3:uid="{8FF209A9-981B-4408-852E-8877A796EF29}" name="Column5210"/>
    <tableColumn id="5237" xr3:uid="{7CEE6CC9-60E9-4516-8C6F-7A92D30301AB}" name="Column5211"/>
    <tableColumn id="5238" xr3:uid="{6DDCC22E-034E-464C-A52F-85E7A37F3DF9}" name="Column5212"/>
    <tableColumn id="5239" xr3:uid="{E082311B-8B39-4041-AA48-4185C73DB103}" name="Column5213"/>
    <tableColumn id="5240" xr3:uid="{BEE11AD1-4FA1-40CF-B06D-B91CFAEC2AB2}" name="Column5214"/>
    <tableColumn id="5241" xr3:uid="{C41102F4-9250-4073-88DC-7B7558C482BE}" name="Column5215"/>
    <tableColumn id="5242" xr3:uid="{B7171E00-C53D-40F5-A0BB-0CBB018C0DD4}" name="Column5216"/>
    <tableColumn id="5243" xr3:uid="{BFD66D67-8810-46A7-B241-B36CE8DBF9EB}" name="Column5217"/>
    <tableColumn id="5244" xr3:uid="{B98CE311-B7AF-4869-888E-8326E9B69D6D}" name="Column5218"/>
    <tableColumn id="5245" xr3:uid="{946A8C66-4458-466C-B920-36A88024219F}" name="Column5219"/>
    <tableColumn id="5246" xr3:uid="{AC919C89-87BF-4BAE-B50E-66B5521E702A}" name="Column5220"/>
    <tableColumn id="5247" xr3:uid="{3966761E-F04A-42EB-B8A8-F5759BE5BD48}" name="Column5221"/>
    <tableColumn id="5248" xr3:uid="{097AC49D-52F6-42B3-8244-BD89252E33D6}" name="Column5222"/>
    <tableColumn id="5249" xr3:uid="{CB325F0F-C07D-46C7-9F4F-88987C3A77CE}" name="Column5223"/>
    <tableColumn id="5250" xr3:uid="{66453BC1-B87E-4930-882F-DE6B3AFF9BE5}" name="Column5224"/>
    <tableColumn id="5251" xr3:uid="{0931D391-0A6D-4764-ABFE-F647535BEDB9}" name="Column5225"/>
    <tableColumn id="5252" xr3:uid="{18E6CC31-3CED-4F7E-8B97-2BDE7090794B}" name="Column5226"/>
    <tableColumn id="5253" xr3:uid="{2C0A4CC4-F4BF-4EB4-9E6C-642E9BAA48EF}" name="Column5227"/>
    <tableColumn id="5254" xr3:uid="{BD672CFB-DA1A-435F-BA4B-CE7D9374523A}" name="Column5228"/>
    <tableColumn id="5255" xr3:uid="{9A132403-A8B7-4926-A244-A8D030A552F8}" name="Column5229"/>
    <tableColumn id="5256" xr3:uid="{708176AC-3B1A-415D-B59E-91DC66D01774}" name="Column5230"/>
    <tableColumn id="5257" xr3:uid="{8590E7E8-D25B-4D35-8627-677AAAAA384D}" name="Column5231"/>
    <tableColumn id="5258" xr3:uid="{43B7149C-0C6D-4CA9-B4BB-36EDB8C5DF9B}" name="Column5232"/>
    <tableColumn id="5259" xr3:uid="{5EBD14C9-5E44-413C-A313-C575AAB53971}" name="Column5233"/>
    <tableColumn id="5260" xr3:uid="{96114FEA-FD70-45C0-BE75-927B4E65D53A}" name="Column5234"/>
    <tableColumn id="5261" xr3:uid="{445F6E83-C5EB-4679-A418-C55FBE4C12E1}" name="Column5235"/>
    <tableColumn id="5262" xr3:uid="{35286C5E-6A3B-40FC-AB28-54D1A56B8F43}" name="Column5236"/>
    <tableColumn id="5263" xr3:uid="{AEB28037-2655-49FF-B5F0-24130361B079}" name="Column5237"/>
    <tableColumn id="5264" xr3:uid="{6DFAF6B2-1DE8-4EB3-BA7F-16A5E9534F0E}" name="Column5238"/>
    <tableColumn id="5265" xr3:uid="{CA33831A-9937-4439-B84A-83966CA0686B}" name="Column5239"/>
    <tableColumn id="5266" xr3:uid="{89A5F8D6-D3E2-40FE-BBD2-43E1E7442680}" name="Column5240"/>
    <tableColumn id="5267" xr3:uid="{262F16F0-EBE3-477D-BD27-C58D56D3CC84}" name="Column5241"/>
    <tableColumn id="5268" xr3:uid="{2F507677-22A9-4A13-AD37-A2C72CE371C4}" name="Column5242"/>
    <tableColumn id="5269" xr3:uid="{B9FD1252-FB67-448B-A6E2-3A0738872F3B}" name="Column5243"/>
    <tableColumn id="5270" xr3:uid="{E31A8BE1-97E5-4883-8308-5F07E19A859C}" name="Column5244"/>
    <tableColumn id="5271" xr3:uid="{F65BF63A-A032-408D-AD5B-EEAB41AEFFE1}" name="Column5245"/>
    <tableColumn id="5272" xr3:uid="{DB6F72AF-82E7-4DFB-9AD7-E1AFDDC4D8D3}" name="Column5246"/>
    <tableColumn id="5273" xr3:uid="{DEF2D655-AA67-4840-822F-12D1CC9D9537}" name="Column5247"/>
    <tableColumn id="5274" xr3:uid="{B2106815-8E59-4E02-A097-F409A8EAEC7B}" name="Column5248"/>
    <tableColumn id="5275" xr3:uid="{976A8324-B519-48B7-8FB6-F80D84102CAD}" name="Column5249"/>
    <tableColumn id="5276" xr3:uid="{453DF251-0F6A-4ABA-815D-D8B099C6BA6D}" name="Column5250"/>
    <tableColumn id="5277" xr3:uid="{E877BA44-03DF-4F35-8B50-8F7DCB9E880A}" name="Column5251"/>
    <tableColumn id="5278" xr3:uid="{7783CCC5-93BD-4DE2-81BC-BCB7C3EA7864}" name="Column5252"/>
    <tableColumn id="5279" xr3:uid="{03591E9B-E0C8-4BAA-BFCC-1843053F4F77}" name="Column5253"/>
    <tableColumn id="5280" xr3:uid="{DCE77BE1-40FB-4EF8-8816-3E1F6D808A74}" name="Column5254"/>
    <tableColumn id="5281" xr3:uid="{1DC42B70-9D3E-4AE7-951F-05B8D44ABF19}" name="Column5255"/>
    <tableColumn id="5282" xr3:uid="{4DC84AD2-9C5A-4621-9132-89A10EF502AB}" name="Column5256"/>
    <tableColumn id="5283" xr3:uid="{7386888C-2884-4D54-9B91-3A2662A882E3}" name="Column5257"/>
    <tableColumn id="5284" xr3:uid="{120C7753-6977-4781-A174-37856CA04AA8}" name="Column5258"/>
    <tableColumn id="5285" xr3:uid="{B43C9F2E-377E-4634-BC62-02EEDD92A4B0}" name="Column5259"/>
    <tableColumn id="5286" xr3:uid="{6271C2A7-E158-45A5-B648-4FFD7E315BC4}" name="Column5260"/>
    <tableColumn id="5287" xr3:uid="{9F54999E-F077-44C6-B82C-7F758AC38491}" name="Column5261"/>
    <tableColumn id="5288" xr3:uid="{25DCA1FC-5BB1-47ED-9D88-E08FF59826A9}" name="Column5262"/>
    <tableColumn id="5289" xr3:uid="{20DAD667-5977-4015-B6BD-2BCBCC5B6DA4}" name="Column5263"/>
    <tableColumn id="5290" xr3:uid="{68A9801B-2B8D-4523-800D-0123F4F19B6D}" name="Column5264"/>
    <tableColumn id="5291" xr3:uid="{51DA5F4B-32A3-45AF-8EA4-B35C5B79966D}" name="Column5265"/>
    <tableColumn id="5292" xr3:uid="{C3AEBE52-398C-4585-8BD7-A698EDECFE96}" name="Column5266"/>
    <tableColumn id="5293" xr3:uid="{6AAA89B8-0157-4A44-A445-DC363E326F6E}" name="Column5267"/>
    <tableColumn id="5294" xr3:uid="{F6DFCC7B-9F36-49C6-A146-DA046C854CEF}" name="Column5268"/>
    <tableColumn id="5295" xr3:uid="{6088450E-EF4D-481D-9E9B-ED407727C8D6}" name="Column5269"/>
    <tableColumn id="5296" xr3:uid="{0278EC41-580B-4489-A74A-FD7E8A4AB0D4}" name="Column5270"/>
    <tableColumn id="5297" xr3:uid="{A1D33956-58D4-4F70-90AA-BD12ABD6FA47}" name="Column5271"/>
    <tableColumn id="5298" xr3:uid="{01E6CD8E-86D2-44D4-839E-4199FD75824F}" name="Column5272"/>
    <tableColumn id="5299" xr3:uid="{789081A7-3ACC-43DA-8CCF-37B6EFF0E2C9}" name="Column5273"/>
    <tableColumn id="5300" xr3:uid="{EF4C3D32-CEDB-4037-A305-F0752602CD0D}" name="Column5274"/>
    <tableColumn id="5301" xr3:uid="{7B71EF4A-078C-4833-9E28-9BF5CFCE18CA}" name="Column5275"/>
    <tableColumn id="5302" xr3:uid="{F2CDDEB5-91CD-4C0C-9907-53DAC57AAF2A}" name="Column5276"/>
    <tableColumn id="5303" xr3:uid="{4A62AF22-D63A-4D1C-B023-43872811CBF5}" name="Column5277"/>
    <tableColumn id="5304" xr3:uid="{7230A309-2786-4367-AF43-313F127F8CDB}" name="Column5278"/>
    <tableColumn id="5305" xr3:uid="{C507DB64-3C25-4BA0-B4B5-60BB69263FA3}" name="Column5279"/>
    <tableColumn id="5306" xr3:uid="{F69F6D8F-8436-40DC-9EDA-8E0859BB7FE3}" name="Column5280"/>
    <tableColumn id="5307" xr3:uid="{58942EFF-77C3-4C2A-9ABE-7FCC479DD163}" name="Column5281"/>
    <tableColumn id="5308" xr3:uid="{868493B8-47DA-4763-A306-E14DFDE9F9AF}" name="Column5282"/>
    <tableColumn id="5309" xr3:uid="{FAD25C9A-A63A-4ED7-9145-C69FEB95CC87}" name="Column5283"/>
    <tableColumn id="5310" xr3:uid="{91888D89-1318-4126-9E25-A045A265B4E6}" name="Column5284"/>
    <tableColumn id="5311" xr3:uid="{D3FCE3B9-C2EE-4435-A9DD-B3E54C149447}" name="Column5285"/>
    <tableColumn id="5312" xr3:uid="{2CE7677C-960F-4E4E-9046-C2A95FCB5E32}" name="Column5286"/>
    <tableColumn id="5313" xr3:uid="{139A6083-98CB-4101-A9F6-A4672A174866}" name="Column5287"/>
    <tableColumn id="5314" xr3:uid="{DE6FC12D-B6A5-47E2-8C1A-BB252CF1453E}" name="Column5288"/>
    <tableColumn id="5315" xr3:uid="{F9FE4E4A-A4FB-477E-A6E0-0BCBDAF01DEF}" name="Column5289"/>
    <tableColumn id="5316" xr3:uid="{27092456-7B1D-4EC8-9C86-A69B1701BF1F}" name="Column5290"/>
    <tableColumn id="5317" xr3:uid="{316A83CA-A025-4B02-BF79-A12A81A79B4C}" name="Column5291"/>
    <tableColumn id="5318" xr3:uid="{C5CFFBD4-FE8D-4150-A52F-60CC283DF199}" name="Column5292"/>
    <tableColumn id="5319" xr3:uid="{AAE4B8E7-448B-41F7-8D59-8F927CE4D036}" name="Column5293"/>
    <tableColumn id="5320" xr3:uid="{D07DA862-467A-4724-94C6-9575FE8397B5}" name="Column5294"/>
    <tableColumn id="5321" xr3:uid="{19F649D2-E945-420C-B944-88C21CF2B8A9}" name="Column5295"/>
    <tableColumn id="5322" xr3:uid="{E997DA54-DF19-4C6B-B571-0E8008601171}" name="Column5296"/>
    <tableColumn id="5323" xr3:uid="{9B0380FE-CD1C-4896-954F-41D6F2B43EA9}" name="Column5297"/>
    <tableColumn id="5324" xr3:uid="{DA08DC50-B516-4EF0-8FAE-1A89A7F1D05E}" name="Column5298"/>
    <tableColumn id="5325" xr3:uid="{D0D38147-CA56-4A32-B026-86A31AA5F75A}" name="Column5299"/>
    <tableColumn id="5326" xr3:uid="{E7DFACA0-DABD-49D2-B269-1C21D9A7F48D}" name="Column5300"/>
    <tableColumn id="5327" xr3:uid="{7578367B-DBEB-4687-9B42-DFE8375F1AB7}" name="Column5301"/>
    <tableColumn id="5328" xr3:uid="{CFD0D640-F70C-4469-81D9-5732695B99F2}" name="Column5302"/>
    <tableColumn id="5329" xr3:uid="{DAE51590-D344-4B51-A9EA-51FED3A4A17E}" name="Column5303"/>
    <tableColumn id="5330" xr3:uid="{2968BC33-90F4-497D-B0A1-3CE937664410}" name="Column5304"/>
    <tableColumn id="5331" xr3:uid="{ACFF34AC-0C9F-43F0-89C4-D8C16ED67A3B}" name="Column5305"/>
    <tableColumn id="5332" xr3:uid="{BF054D7C-78AE-4D39-8997-4C2ADA27F317}" name="Column5306"/>
    <tableColumn id="5333" xr3:uid="{00D0784A-327C-476F-9FA9-5B7175D8AD0A}" name="Column5307"/>
    <tableColumn id="5334" xr3:uid="{2E41A06F-5D5C-4322-8F03-A6D0F3B79FEF}" name="Column5308"/>
    <tableColumn id="5335" xr3:uid="{A3847B1F-783D-49CC-BBD1-7C5E1AE1C1FB}" name="Column5309"/>
    <tableColumn id="5336" xr3:uid="{EC1EE10D-3F2E-4C8B-961C-3D503829AF5F}" name="Column5310"/>
    <tableColumn id="5337" xr3:uid="{BBA07D6D-E230-459F-AE03-202E0993FCCE}" name="Column5311"/>
    <tableColumn id="5338" xr3:uid="{6A30E313-C980-42A8-9D42-F0FFCA6FCCD6}" name="Column5312"/>
    <tableColumn id="5339" xr3:uid="{CAE984D6-19F3-46AC-9132-034DE5569FF3}" name="Column5313"/>
    <tableColumn id="5340" xr3:uid="{0AEC2010-52B4-44B2-80AA-5305D1D7AC5D}" name="Column5314"/>
    <tableColumn id="5341" xr3:uid="{BC615541-2F9A-455D-AE37-C1F7BC72C317}" name="Column5315"/>
    <tableColumn id="5342" xr3:uid="{B93EBFD5-13FE-4A8B-897A-8739F908C39D}" name="Column5316"/>
    <tableColumn id="5343" xr3:uid="{C514183A-379B-4EE7-9C4C-36BEFB42F5AD}" name="Column5317"/>
    <tableColumn id="5344" xr3:uid="{9B74BFB9-566B-47FE-A53E-372589C5247C}" name="Column5318"/>
    <tableColumn id="5345" xr3:uid="{63F68B16-879E-47CD-A2EC-ED2AAE33A4DD}" name="Column5319"/>
    <tableColumn id="5346" xr3:uid="{4DC6B462-28A3-4915-9E42-CD686C0BACE3}" name="Column5320"/>
    <tableColumn id="5347" xr3:uid="{F79A4D85-5D16-47E2-AA4B-9E16B0F8AF3A}" name="Column5321"/>
    <tableColumn id="5348" xr3:uid="{A1F3F4AD-F9C2-4F60-9F20-B59EAD33EB1E}" name="Column5322"/>
    <tableColumn id="5349" xr3:uid="{27EC3292-068E-416E-AF7D-658BFE24DEC4}" name="Column5323"/>
    <tableColumn id="5350" xr3:uid="{198F4517-3C65-44D4-A7CC-BC3BBB8EFE19}" name="Column5324"/>
    <tableColumn id="5351" xr3:uid="{5E0464A5-D079-46F5-A95A-B7DAC22E6EEE}" name="Column5325"/>
    <tableColumn id="5352" xr3:uid="{E1973F4C-2A32-47F2-84A4-E93C67FB4B37}" name="Column5326"/>
    <tableColumn id="5353" xr3:uid="{FFB8AA0C-9519-4DB0-8DD6-3DE6551D835F}" name="Column5327"/>
    <tableColumn id="5354" xr3:uid="{A07DA60F-8062-4652-BC42-F0FF1807DB67}" name="Column5328"/>
    <tableColumn id="5355" xr3:uid="{65C99A11-9B96-4D90-BE10-1D73D5004960}" name="Column5329"/>
    <tableColumn id="5356" xr3:uid="{AAF2F937-DC9B-4DB6-9995-2C2FB3830343}" name="Column5330"/>
    <tableColumn id="5357" xr3:uid="{C002308C-5E82-4ED2-A533-2E4EA2F1ADCC}" name="Column5331"/>
    <tableColumn id="5358" xr3:uid="{B825E55D-4EA8-42ED-A42F-BA9439F797E3}" name="Column5332"/>
    <tableColumn id="5359" xr3:uid="{E0D9F717-ABE3-4FDE-A25E-FEBDB5AF557B}" name="Column5333"/>
    <tableColumn id="5360" xr3:uid="{CB62269D-7332-4B97-B080-54AFF37DB7B8}" name="Column5334"/>
    <tableColumn id="5361" xr3:uid="{9F178F8E-0D6A-464C-8476-6A26143459D2}" name="Column5335"/>
    <tableColumn id="5362" xr3:uid="{8D48EA3C-79EA-4341-A64E-DBC1C455AA17}" name="Column5336"/>
    <tableColumn id="5363" xr3:uid="{E90A7B57-2A76-45F9-971B-149C1547D15D}" name="Column5337"/>
    <tableColumn id="5364" xr3:uid="{8E5EF648-BBD0-48E3-9691-BA317964B4C5}" name="Column5338"/>
    <tableColumn id="5365" xr3:uid="{E19724C0-4947-46BF-9E8F-264E88BBA0B1}" name="Column5339"/>
    <tableColumn id="5366" xr3:uid="{12B975D6-77D1-41A0-81CD-B37A75466E72}" name="Column5340"/>
    <tableColumn id="5367" xr3:uid="{7EEE1A37-34CC-46FC-8A0A-24A3BD32C1D4}" name="Column5341"/>
    <tableColumn id="5368" xr3:uid="{B6AF31B5-95AA-421D-8F49-E07730525F7C}" name="Column5342"/>
    <tableColumn id="5369" xr3:uid="{EA1F3591-A4E3-4C11-A28F-E16DA2E2CC9B}" name="Column5343"/>
    <tableColumn id="5370" xr3:uid="{34E3E1AF-B809-4245-8516-54B6080E325A}" name="Column5344"/>
    <tableColumn id="5371" xr3:uid="{EA3542B6-5E74-44C8-A768-5BC6BCD4891C}" name="Column5345"/>
    <tableColumn id="5372" xr3:uid="{06FAD2CB-691C-4D15-AC59-427600FBD895}" name="Column5346"/>
    <tableColumn id="5373" xr3:uid="{8B715B2C-AA42-451D-AAE1-6B6D89D13C21}" name="Column5347"/>
    <tableColumn id="5374" xr3:uid="{0712DE4B-3BA9-4A3A-8EB5-2ADABBA92C38}" name="Column5348"/>
    <tableColumn id="5375" xr3:uid="{B6348892-ADFA-48CE-9483-BE3CE600A923}" name="Column5349"/>
    <tableColumn id="5376" xr3:uid="{4004A509-D330-4F0E-823F-9ADF3DC6F235}" name="Column5350"/>
    <tableColumn id="5377" xr3:uid="{829B5CEE-CEE0-495C-8C3C-93E787B78564}" name="Column5351"/>
    <tableColumn id="5378" xr3:uid="{435D93E6-9BD8-41ED-AC9E-0F8DD64AC191}" name="Column5352"/>
    <tableColumn id="5379" xr3:uid="{C70A4D9B-51C4-440D-960A-9030E87C08FC}" name="Column5353"/>
    <tableColumn id="5380" xr3:uid="{01A284DA-E863-4715-9330-84074B1422BA}" name="Column5354"/>
    <tableColumn id="5381" xr3:uid="{071B13B2-E533-4E8C-87FD-038AC7E2F79C}" name="Column5355"/>
    <tableColumn id="5382" xr3:uid="{56DA1723-80EF-4B11-81C9-A476C858C2B4}" name="Column5356"/>
    <tableColumn id="5383" xr3:uid="{43BE98B7-DC98-4225-A990-D7CE7A39DFFB}" name="Column5357"/>
    <tableColumn id="5384" xr3:uid="{9EA16CCE-D597-42B8-B6B3-886DE1574FCC}" name="Column5358"/>
    <tableColumn id="5385" xr3:uid="{1E049BC2-2D1C-4E53-BA60-E842749DDC79}" name="Column5359"/>
    <tableColumn id="5386" xr3:uid="{335B0531-5241-43E9-8D9F-3A07B42AF187}" name="Column5360"/>
    <tableColumn id="5387" xr3:uid="{3D7ACD5F-AC02-4C58-BC8A-515B00C8828D}" name="Column5361"/>
    <tableColumn id="5388" xr3:uid="{D7D2DD98-9F15-4BAC-AF80-F9E2521C4548}" name="Column5362"/>
    <tableColumn id="5389" xr3:uid="{53E09F29-217B-4FFF-9CEF-00810DCD5BA1}" name="Column5363"/>
    <tableColumn id="5390" xr3:uid="{FA7A2E0C-2120-4496-ABC9-A5E47E118612}" name="Column5364"/>
    <tableColumn id="5391" xr3:uid="{E6D8C1CB-E59E-4FC3-BFA5-044CCB89358F}" name="Column5365"/>
    <tableColumn id="5392" xr3:uid="{A28F4882-31CF-434A-B682-5A592A099795}" name="Column5366"/>
    <tableColumn id="5393" xr3:uid="{09D5385D-2FAB-45B8-99F3-6B30AD01A57C}" name="Column5367"/>
    <tableColumn id="5394" xr3:uid="{CF613D2E-EE3B-4359-B966-B630C8092DF0}" name="Column5368"/>
    <tableColumn id="5395" xr3:uid="{C0CACDB8-E10E-47BD-88CE-AF1DF98A23B6}" name="Column5369"/>
    <tableColumn id="5396" xr3:uid="{BFC05C3E-53A7-4C32-92D6-92E731F4D108}" name="Column5370"/>
    <tableColumn id="5397" xr3:uid="{28F57A56-9F20-43F3-BE9A-F7B647C07356}" name="Column5371"/>
    <tableColumn id="5398" xr3:uid="{7736C533-06DD-48DF-8BBE-62732A29D490}" name="Column5372"/>
    <tableColumn id="5399" xr3:uid="{3A99736D-523F-45F6-B19F-0CD3DCE2080C}" name="Column5373"/>
    <tableColumn id="5400" xr3:uid="{DB8428B2-F8FB-4EC3-8158-0771C0BA6CAF}" name="Column5374"/>
    <tableColumn id="5401" xr3:uid="{4CC24B0E-6BC0-49BB-B170-B846698C811E}" name="Column5375"/>
    <tableColumn id="5402" xr3:uid="{C1DA50CB-5DED-4982-B7DB-3D6B33E5EDDB}" name="Column5376"/>
    <tableColumn id="5403" xr3:uid="{AAF5187F-9A15-4546-9D32-DC9441D73E24}" name="Column5377"/>
    <tableColumn id="5404" xr3:uid="{E7128105-54F6-4D4C-B9F8-7DC160075E7B}" name="Column5378"/>
    <tableColumn id="5405" xr3:uid="{6D926ADC-52D8-41CD-941E-285F85A6DBD6}" name="Column5379"/>
    <tableColumn id="5406" xr3:uid="{F2ADC042-3EB1-4255-8C07-C04A8308A3FB}" name="Column5380"/>
    <tableColumn id="5407" xr3:uid="{539A95B1-3EF8-4418-BF8C-E3163325FC7C}" name="Column5381"/>
    <tableColumn id="5408" xr3:uid="{4AA47EB9-E727-4A29-8C17-76125D88BDC6}" name="Column5382"/>
    <tableColumn id="5409" xr3:uid="{1FFC0318-7E19-482E-BE64-71B2A9AE7A13}" name="Column5383"/>
    <tableColumn id="5410" xr3:uid="{0EF8C23F-0F6E-40A8-8436-73DDCEC40DFF}" name="Column5384"/>
    <tableColumn id="5411" xr3:uid="{DC458A91-13D5-457A-B6A2-D2EEDB478260}" name="Column5385"/>
    <tableColumn id="5412" xr3:uid="{DC32BEEA-7CEB-47FB-8439-C7FDA941C459}" name="Column5386"/>
    <tableColumn id="5413" xr3:uid="{F015B5F8-DDC4-4C58-A82D-63AB801AD2C7}" name="Column5387"/>
    <tableColumn id="5414" xr3:uid="{67452B75-3F3E-4170-BAC4-5A15AF2B7FBC}" name="Column5388"/>
    <tableColumn id="5415" xr3:uid="{9DE9969A-4A90-4AA6-A5A4-33087042D0E6}" name="Column5389"/>
    <tableColumn id="5416" xr3:uid="{F7505FB4-00FF-4738-8B33-FDF0F20D2378}" name="Column5390"/>
    <tableColumn id="5417" xr3:uid="{567CD747-15BE-4796-8FFE-55C5363BF9C5}" name="Column5391"/>
    <tableColumn id="5418" xr3:uid="{A599B363-B49A-4775-9BDE-86DB1DF3C8D0}" name="Column5392"/>
    <tableColumn id="5419" xr3:uid="{4B053914-A9A3-455A-8DC6-426F8411F77C}" name="Column5393"/>
    <tableColumn id="5420" xr3:uid="{D7739AD0-5D73-4C05-906D-B5485F2DEDE0}" name="Column5394"/>
    <tableColumn id="5421" xr3:uid="{9EE98CA9-65CA-4793-93A3-F2FAC142A442}" name="Column5395"/>
    <tableColumn id="5422" xr3:uid="{87812318-2D7D-46F1-8C93-2C1652345C36}" name="Column5396"/>
    <tableColumn id="5423" xr3:uid="{976278FD-F307-4B6D-B4A0-C9DC3F84C031}" name="Column5397"/>
    <tableColumn id="5424" xr3:uid="{C4A16947-8C66-408F-ACEC-41C58609CFF4}" name="Column5398"/>
    <tableColumn id="5425" xr3:uid="{F95585BD-28E1-4B98-B969-A9B5C7B2D538}" name="Column5399"/>
    <tableColumn id="5426" xr3:uid="{42DAF5F5-274D-4802-BC9D-01EE44547DC6}" name="Column5400"/>
    <tableColumn id="5427" xr3:uid="{DDADD1F0-2F89-4042-B960-5D95634D87B8}" name="Column5401"/>
    <tableColumn id="5428" xr3:uid="{FA48A5F7-1657-436C-BAB6-76648DAB64A5}" name="Column5402"/>
    <tableColumn id="5429" xr3:uid="{17AF52C6-AB4A-4A56-8716-F30F14843EC2}" name="Column5403"/>
    <tableColumn id="5430" xr3:uid="{627E19B1-2627-4051-9374-C1A226DB11E7}" name="Column5404"/>
    <tableColumn id="5431" xr3:uid="{4122CB56-A428-4753-AA71-F82CAF0E2E49}" name="Column5405"/>
    <tableColumn id="5432" xr3:uid="{A8F18ED9-4311-4890-A8BB-78AA34C0B5B4}" name="Column5406"/>
    <tableColumn id="5433" xr3:uid="{9BC7902A-14B9-467B-9C3F-68DF5965F23E}" name="Column5407"/>
    <tableColumn id="5434" xr3:uid="{7B89F63A-9154-4572-9AE0-14FCE6A3A44E}" name="Column5408"/>
    <tableColumn id="5435" xr3:uid="{79838872-67A1-4359-8FD9-AE15B7488679}" name="Column5409"/>
    <tableColumn id="5436" xr3:uid="{9FC5AB70-621E-4AA9-9285-6C11F874DD46}" name="Column5410"/>
    <tableColumn id="5437" xr3:uid="{312FCEB0-63CA-449D-9A7A-5C89DF5DDA91}" name="Column5411"/>
    <tableColumn id="5438" xr3:uid="{DD85C784-E2E7-46DA-AC1D-F0B4E8014913}" name="Column5412"/>
    <tableColumn id="5439" xr3:uid="{C8BD7E62-0335-4C45-9AFA-3EF94FA85D27}" name="Column5413"/>
    <tableColumn id="5440" xr3:uid="{DBDDEAE7-8F09-42C3-8B12-DB4A22A5AEC1}" name="Column5414"/>
    <tableColumn id="5441" xr3:uid="{445FE837-3158-499A-BC98-D266830193D5}" name="Column5415"/>
    <tableColumn id="5442" xr3:uid="{AF9F3177-7FED-4F8D-B81A-4CF23C52603A}" name="Column5416"/>
    <tableColumn id="5443" xr3:uid="{9621631E-B982-423D-AFBC-84292087DC0C}" name="Column5417"/>
    <tableColumn id="5444" xr3:uid="{5C25ABA2-CC86-4BF2-9F8C-28C988D00612}" name="Column5418"/>
    <tableColumn id="5445" xr3:uid="{963675C0-E7D9-455B-A87C-F1EA06A69345}" name="Column5419"/>
    <tableColumn id="5446" xr3:uid="{06AC5A0B-AF36-4A62-B7E5-8422E52A7107}" name="Column5420"/>
    <tableColumn id="5447" xr3:uid="{509423B7-65F4-480D-9F12-89464C168157}" name="Column5421"/>
    <tableColumn id="5448" xr3:uid="{F341DD0C-332E-4FC3-8BAF-EC16855F7CDD}" name="Column5422"/>
    <tableColumn id="5449" xr3:uid="{5997F787-5C8D-42C7-9F2F-ABE7CE11C31D}" name="Column5423"/>
    <tableColumn id="5450" xr3:uid="{C474BE9D-8136-4D37-B1F1-5F526A2141B6}" name="Column5424"/>
    <tableColumn id="5451" xr3:uid="{5072D318-BD15-44EB-9C51-A537A5C9EC1E}" name="Column5425"/>
    <tableColumn id="5452" xr3:uid="{95EA4EA6-ED65-461D-AAAC-703F2296A6CD}" name="Column5426"/>
    <tableColumn id="5453" xr3:uid="{EC01F1BF-D26D-4A23-AED8-E4B87C3D3CCA}" name="Column5427"/>
    <tableColumn id="5454" xr3:uid="{1CDD8DA7-2EB5-407E-8204-DC383DA1B073}" name="Column5428"/>
    <tableColumn id="5455" xr3:uid="{4483416F-9683-45FA-975A-0F4D847E9D5B}" name="Column5429"/>
    <tableColumn id="5456" xr3:uid="{F5E714D9-EAFF-42E8-BFBD-7CB0E434BFCC}" name="Column5430"/>
    <tableColumn id="5457" xr3:uid="{D96EB9E5-5030-4CB6-BD41-75DF9EA8C1B1}" name="Column5431"/>
    <tableColumn id="5458" xr3:uid="{64A1653C-4BC6-43A5-A222-7581C1CFD343}" name="Column5432"/>
    <tableColumn id="5459" xr3:uid="{228DB7F0-1F81-4CF2-B2EB-42958E0CA39C}" name="Column5433"/>
    <tableColumn id="5460" xr3:uid="{0D664CE4-69D8-4F08-BECD-FAC07E864213}" name="Column5434"/>
    <tableColumn id="5461" xr3:uid="{9B020869-90C3-4777-A143-75C2E99101C0}" name="Column5435"/>
    <tableColumn id="5462" xr3:uid="{2E39B033-58BB-45B8-8BFC-F7776035800C}" name="Column5436"/>
    <tableColumn id="5463" xr3:uid="{99A2047E-97C8-4BB0-8129-179FB5726D58}" name="Column5437"/>
    <tableColumn id="5464" xr3:uid="{487B2A85-CDD1-4B6D-8794-623333ABE2E2}" name="Column5438"/>
    <tableColumn id="5465" xr3:uid="{94B6342F-E6A9-4622-8096-9FB7A5B1567B}" name="Column5439"/>
    <tableColumn id="5466" xr3:uid="{1F3AF519-B2E0-4306-B198-E5EA9D4099A1}" name="Column5440"/>
    <tableColumn id="5467" xr3:uid="{DAE86B73-20D5-4340-90E4-DC715F1A7ADB}" name="Column5441"/>
    <tableColumn id="5468" xr3:uid="{E7FBBEB8-6E18-4D2E-96F9-36F3D3A52AA1}" name="Column5442"/>
    <tableColumn id="5469" xr3:uid="{2AFD728E-5EF6-4D9D-94FA-25096BF3A6CA}" name="Column5443"/>
    <tableColumn id="5470" xr3:uid="{FE0B348E-0C1D-43B2-92B1-9D9BFAE4E5C8}" name="Column5444"/>
    <tableColumn id="5471" xr3:uid="{40F3B814-9EFF-4757-A711-1C1BA9B7FD78}" name="Column5445"/>
    <tableColumn id="5472" xr3:uid="{FAAFAEDB-9A5C-49C1-98B2-057C6563659A}" name="Column5446"/>
    <tableColumn id="5473" xr3:uid="{9B1D88C9-4C58-4AF2-BC3C-E6041DA743C6}" name="Column5447"/>
    <tableColumn id="5474" xr3:uid="{E3C41972-92E8-4684-B599-EC4690746E95}" name="Column5448"/>
    <tableColumn id="5475" xr3:uid="{FE50FB91-534A-448B-9982-9B5B87AFC24F}" name="Column5449"/>
    <tableColumn id="5476" xr3:uid="{21E1392B-D857-4083-A8A5-3FCB4B83CB2D}" name="Column5450"/>
    <tableColumn id="5477" xr3:uid="{E73C4DFA-C60B-46CE-ADAE-AD716125D896}" name="Column5451"/>
    <tableColumn id="5478" xr3:uid="{9E6B1446-6113-48BF-8B7E-C13C08366DF8}" name="Column5452"/>
    <tableColumn id="5479" xr3:uid="{2374E735-E6B6-46E1-B9AD-B1B1D3BF6EE7}" name="Column5453"/>
    <tableColumn id="5480" xr3:uid="{CFD641B7-E9ED-4162-8880-9303B82A0283}" name="Column5454"/>
    <tableColumn id="5481" xr3:uid="{C9CDCCA1-7E48-4C40-86B6-483071FEB814}" name="Column5455"/>
    <tableColumn id="5482" xr3:uid="{767C6C9C-4EC4-4984-8A6E-E167ED3A4ACC}" name="Column5456"/>
    <tableColumn id="5483" xr3:uid="{172B7928-91C3-4FE5-9E4C-B82B85E7B3B1}" name="Column5457"/>
    <tableColumn id="5484" xr3:uid="{A29F625A-C7CC-4CFE-8400-0841F055E820}" name="Column5458"/>
    <tableColumn id="5485" xr3:uid="{E64CA6FE-E3CA-4980-8EAB-76EF425BB0AF}" name="Column5459"/>
    <tableColumn id="5486" xr3:uid="{19E8BB3E-B70B-4141-8F60-E2EC512EE959}" name="Column5460"/>
    <tableColumn id="5487" xr3:uid="{41FF8147-4C22-4EEB-B7D1-521E8E7BD04E}" name="Column5461"/>
    <tableColumn id="5488" xr3:uid="{DD991762-D148-4B93-B53D-B79C84C3C69E}" name="Column5462"/>
    <tableColumn id="5489" xr3:uid="{58ECCD26-C9E4-474D-B6F4-882A796DFCF7}" name="Column5463"/>
    <tableColumn id="5490" xr3:uid="{A94995FC-6D3A-4892-8460-21859586349F}" name="Column5464"/>
    <tableColumn id="5491" xr3:uid="{F8FBA350-502F-4160-BB43-697F22D28E2C}" name="Column5465"/>
    <tableColumn id="5492" xr3:uid="{5F819ABA-E83B-4CB5-9854-379248F12C41}" name="Column5466"/>
    <tableColumn id="5493" xr3:uid="{7F6E678B-EAB5-418E-8FAE-7BE04668CD10}" name="Column5467"/>
    <tableColumn id="5494" xr3:uid="{131B5CAF-69C1-40C9-B328-071E7B9B3965}" name="Column5468"/>
    <tableColumn id="5495" xr3:uid="{50AA1187-3EC5-48AD-86EA-91782A280D67}" name="Column5469"/>
    <tableColumn id="5496" xr3:uid="{ADAB0BB0-D568-47C7-93FC-FC1E7E3A52B4}" name="Column5470"/>
    <tableColumn id="5497" xr3:uid="{22F442B5-298B-4012-BBEC-D82D6B98D7B2}" name="Column5471"/>
    <tableColumn id="5498" xr3:uid="{7EB08378-8D0E-4DC0-A9D5-9C4B81937A48}" name="Column5472"/>
    <tableColumn id="5499" xr3:uid="{A01C9DC4-3603-48A1-8918-A0750635154D}" name="Column5473"/>
    <tableColumn id="5500" xr3:uid="{CEBFA8EC-442A-458C-9263-E0097967CCC9}" name="Column5474"/>
    <tableColumn id="5501" xr3:uid="{D4DF2FBF-B140-47C9-A626-DE735A15C4E4}" name="Column5475"/>
    <tableColumn id="5502" xr3:uid="{DF2C593A-460A-415C-9A48-B86E1454A068}" name="Column5476"/>
    <tableColumn id="5503" xr3:uid="{8905FCAE-97C6-49CE-A4FC-D208789C23B4}" name="Column5477"/>
    <tableColumn id="5504" xr3:uid="{3BE62967-718E-4505-9237-91B107B95F75}" name="Column5478"/>
    <tableColumn id="5505" xr3:uid="{56C95092-3C57-42F6-A5AE-391CBF54FE26}" name="Column5479"/>
    <tableColumn id="5506" xr3:uid="{AFD86632-8EEB-4B4C-AC23-12A2D29DAEB5}" name="Column5480"/>
    <tableColumn id="5507" xr3:uid="{2DDB6E52-C42A-4DEA-8BBF-BF634D225D42}" name="Column5481"/>
    <tableColumn id="5508" xr3:uid="{8F363134-95DA-4959-B590-950C3A547631}" name="Column5482"/>
    <tableColumn id="5509" xr3:uid="{C752B49C-BE9A-4931-8956-B8C69AEB3E93}" name="Column5483"/>
    <tableColumn id="5510" xr3:uid="{90917556-CD7E-4352-A4C9-B9FD345B8FC2}" name="Column5484"/>
    <tableColumn id="5511" xr3:uid="{15D849C1-05C2-41A5-8579-EACC83EA431D}" name="Column5485"/>
    <tableColumn id="5512" xr3:uid="{F356878E-F64E-4583-8689-75E95F6307EC}" name="Column5486"/>
    <tableColumn id="5513" xr3:uid="{EB6B95D5-5D88-498F-89AA-6CB04D83D7F5}" name="Column5487"/>
    <tableColumn id="5514" xr3:uid="{08F678D8-DFB4-4AC5-AF98-833DFFDF5AB8}" name="Column5488"/>
    <tableColumn id="5515" xr3:uid="{E2A33C44-F6D7-45DA-9F5E-1F1268435C55}" name="Column5489"/>
    <tableColumn id="5516" xr3:uid="{12D7724F-F901-494F-ACD8-75B03E18F49C}" name="Column5490"/>
    <tableColumn id="5517" xr3:uid="{C63896B2-80B0-4CF2-B972-6AE6842EE8F0}" name="Column5491"/>
    <tableColumn id="5518" xr3:uid="{F9C8A5A0-F019-4818-A762-2189BB4146F6}" name="Column5492"/>
    <tableColumn id="5519" xr3:uid="{D776799F-83D3-40C7-AE54-23027CAC4E30}" name="Column5493"/>
    <tableColumn id="5520" xr3:uid="{E1B5D438-6E91-4501-B088-9E356FAE0688}" name="Column5494"/>
    <tableColumn id="5521" xr3:uid="{EC232440-40E1-4499-9C43-C057AD7BB229}" name="Column5495"/>
    <tableColumn id="5522" xr3:uid="{E1AA0ADE-EBB6-4F4D-BBE6-BAE32E569A1F}" name="Column5496"/>
    <tableColumn id="5523" xr3:uid="{44716296-4066-4F38-93C6-B7E071FC6A14}" name="Column5497"/>
    <tableColumn id="5524" xr3:uid="{B45D2583-1321-4BF0-A990-E0B62D58040D}" name="Column5498"/>
    <tableColumn id="5525" xr3:uid="{F63BEBCD-2700-4B84-A2BD-CDA2E906D276}" name="Column5499"/>
    <tableColumn id="5526" xr3:uid="{0924B2A1-C8C2-4919-9DAC-62EC70900A46}" name="Column5500"/>
    <tableColumn id="5527" xr3:uid="{7A8BB143-35F2-41A4-A86C-6BA371E0DAD3}" name="Column5501"/>
    <tableColumn id="5528" xr3:uid="{B2771673-10E5-49B4-AC5D-9C645E56291D}" name="Column5502"/>
    <tableColumn id="5529" xr3:uid="{4F03F3F1-671B-440B-857C-D42AE6546012}" name="Column5503"/>
    <tableColumn id="5530" xr3:uid="{E86AE2F6-59BB-4D07-A1DB-047F94BA5A7B}" name="Column5504"/>
    <tableColumn id="5531" xr3:uid="{119A9993-CAB6-4D0C-AD79-238F243C5697}" name="Column5505"/>
    <tableColumn id="5532" xr3:uid="{E943B208-2194-4334-9BA0-082BED499937}" name="Column5506"/>
    <tableColumn id="5533" xr3:uid="{41F23307-730D-4570-B794-299B611BBE09}" name="Column5507"/>
    <tableColumn id="5534" xr3:uid="{382B3CF9-3988-48B8-90EC-27E0CBADCE79}" name="Column5508"/>
    <tableColumn id="5535" xr3:uid="{8723AA65-F831-446E-840D-3B33FA6007D6}" name="Column5509"/>
    <tableColumn id="5536" xr3:uid="{B74C6B80-EDAD-4E8C-AFCD-4B9ADC5537EC}" name="Column5510"/>
    <tableColumn id="5537" xr3:uid="{F7DACA07-C1F5-42CE-A287-383EE368FD79}" name="Column5511"/>
    <tableColumn id="5538" xr3:uid="{FDCC53D7-0069-4057-B9A3-95AC80FDF317}" name="Column5512"/>
    <tableColumn id="5539" xr3:uid="{6BBD16AF-DC7E-4A29-ADCC-68079E913F9F}" name="Column5513"/>
    <tableColumn id="5540" xr3:uid="{EA96FD7A-3837-4E11-B967-62E855E49C23}" name="Column5514"/>
    <tableColumn id="5541" xr3:uid="{3368E0BD-0C0F-49FF-A931-0C3C53275FC3}" name="Column5515"/>
    <tableColumn id="5542" xr3:uid="{0E75BBB6-12DE-4E6C-937D-62E9A5741858}" name="Column5516"/>
    <tableColumn id="5543" xr3:uid="{35ADD676-70CA-4A88-84E8-45658E3C1470}" name="Column5517"/>
    <tableColumn id="5544" xr3:uid="{5CDE5E0B-3AC9-40C2-91EB-FD959385953D}" name="Column5518"/>
    <tableColumn id="5545" xr3:uid="{2B2C9C20-91A0-4A44-87C2-433A4C7D3B4A}" name="Column5519"/>
    <tableColumn id="5546" xr3:uid="{0EBB374D-38B9-4E75-8E68-EA35D68BDA98}" name="Column5520"/>
    <tableColumn id="5547" xr3:uid="{0C25F3B1-AD0C-4694-929C-A6713E5DA975}" name="Column5521"/>
    <tableColumn id="5548" xr3:uid="{F1FA855B-1711-4519-A59C-19D01CC8B8E7}" name="Column5522"/>
    <tableColumn id="5549" xr3:uid="{B96C3552-8034-4FFD-A656-109AB28F1339}" name="Column5523"/>
    <tableColumn id="5550" xr3:uid="{29082F53-964A-451C-9195-B94B9030D035}" name="Column5524"/>
    <tableColumn id="5551" xr3:uid="{57967C90-5FCC-446B-9BE9-3ABB745C6D80}" name="Column5525"/>
    <tableColumn id="5552" xr3:uid="{91930E54-4B93-4573-8D1A-61713DF51CB7}" name="Column5526"/>
    <tableColumn id="5553" xr3:uid="{29A6322E-9F29-4D8C-B2CB-FCBAE54DE1C5}" name="Column5527"/>
    <tableColumn id="5554" xr3:uid="{1495AD8F-523C-49A4-995A-289E845325B7}" name="Column5528"/>
    <tableColumn id="5555" xr3:uid="{A76B2164-161E-49E7-ACD1-75EFDF0C4EE2}" name="Column5529"/>
    <tableColumn id="5556" xr3:uid="{60F19A7B-8EDF-4CA1-9954-CDE1E754CAC4}" name="Column5530"/>
    <tableColumn id="5557" xr3:uid="{BA289AFC-CC39-4052-AA43-E51D21451710}" name="Column5531"/>
    <tableColumn id="5558" xr3:uid="{DEB57D2D-2309-41B8-94BC-858BB4F8B912}" name="Column5532"/>
    <tableColumn id="5559" xr3:uid="{52E808AC-57C4-408D-AC9A-2A16A4378528}" name="Column5533"/>
    <tableColumn id="5560" xr3:uid="{322707F1-48E7-4091-ACB0-48F84BAB1CFE}" name="Column5534"/>
    <tableColumn id="5561" xr3:uid="{81060631-F9E7-4D75-920D-97097D753F3C}" name="Column5535"/>
    <tableColumn id="5562" xr3:uid="{000E0427-2AC1-40DD-95AE-B6EBCFBB13D3}" name="Column5536"/>
    <tableColumn id="5563" xr3:uid="{BCFA6BDA-7A20-4A64-B908-AFA2731461BB}" name="Column5537"/>
    <tableColumn id="5564" xr3:uid="{B276AB6F-C01A-476A-94DD-E536E115871C}" name="Column5538"/>
    <tableColumn id="5565" xr3:uid="{75359DB9-9F16-4B56-9A0F-F1F7D5E0033E}" name="Column5539"/>
    <tableColumn id="5566" xr3:uid="{D2472C65-CCBC-412A-8EDC-0C0192CF47C2}" name="Column5540"/>
    <tableColumn id="5567" xr3:uid="{339C6BDD-A47D-4E51-8314-B31A53A24ED1}" name="Column5541"/>
    <tableColumn id="5568" xr3:uid="{289AA54B-3CC4-4885-9B3D-32CA145C8E0E}" name="Column5542"/>
    <tableColumn id="5569" xr3:uid="{52C1179E-080A-4096-A451-7D1F9153AF12}" name="Column5543"/>
    <tableColumn id="5570" xr3:uid="{78F4D936-A9BC-49A5-870B-FC02B6571931}" name="Column5544"/>
    <tableColumn id="5571" xr3:uid="{95527BC6-42C0-42A9-978F-418E0C3DF4EB}" name="Column5545"/>
    <tableColumn id="5572" xr3:uid="{26251F33-3856-4F62-B3A1-EC395CE78D1F}" name="Column5546"/>
    <tableColumn id="5573" xr3:uid="{AB80FDD6-3952-4BBD-9B4F-B17EAE8045E7}" name="Column5547"/>
    <tableColumn id="5574" xr3:uid="{CB927EF7-D2DD-461C-903C-0E1D69AE4370}" name="Column5548"/>
    <tableColumn id="5575" xr3:uid="{86274C5B-6105-458A-AA17-72665A63B8AA}" name="Column5549"/>
    <tableColumn id="5576" xr3:uid="{B99CE0E2-B92C-4E3D-A7A6-8534901BDB7D}" name="Column5550"/>
    <tableColumn id="5577" xr3:uid="{930969F9-E973-4E22-930F-977A69B4E5B5}" name="Column5551"/>
    <tableColumn id="5578" xr3:uid="{1DDC0DDF-C905-4296-AB5F-B7298092AA39}" name="Column5552"/>
    <tableColumn id="5579" xr3:uid="{A13FBB1A-163A-4EA8-9434-E138082776F2}" name="Column5553"/>
    <tableColumn id="5580" xr3:uid="{9797645E-B587-47AD-83FD-2BFDF3546F64}" name="Column5554"/>
    <tableColumn id="5581" xr3:uid="{8DD42184-3653-4FE4-953C-294329C3A243}" name="Column5555"/>
    <tableColumn id="5582" xr3:uid="{244CB383-36C2-4C35-8A46-E815DD5B2AA8}" name="Column5556"/>
    <tableColumn id="5583" xr3:uid="{52C28511-41DA-4A0F-90F7-E00BD5E2F68D}" name="Column5557"/>
    <tableColumn id="5584" xr3:uid="{544A6BBF-184A-4DC4-8FAF-BEF941B4F15E}" name="Column5558"/>
    <tableColumn id="5585" xr3:uid="{40C4A4F0-322D-448C-BF20-55A9877DF4A9}" name="Column5559"/>
    <tableColumn id="5586" xr3:uid="{5C30E850-11BC-42DF-989A-8C7D769F506C}" name="Column5560"/>
    <tableColumn id="5587" xr3:uid="{5FFDECBD-CABE-44EC-8B7C-36DF07EB5F26}" name="Column5561"/>
    <tableColumn id="5588" xr3:uid="{690B3E9C-2C40-4ED1-A354-F98EA06DA2FE}" name="Column5562"/>
    <tableColumn id="5589" xr3:uid="{FA73A36C-C67E-48C0-8703-FCDB7A272B42}" name="Column5563"/>
    <tableColumn id="5590" xr3:uid="{2EC6D171-D986-4D08-A8DA-D1074915E542}" name="Column5564"/>
    <tableColumn id="5591" xr3:uid="{D8F796F3-6646-4C3F-9812-C6FF9E399354}" name="Column5565"/>
    <tableColumn id="5592" xr3:uid="{5DB39116-84F6-4E56-909A-CC61EDBCC11B}" name="Column5566"/>
    <tableColumn id="5593" xr3:uid="{6D29FA22-96A1-4631-917D-BA46B7F8491E}" name="Column5567"/>
    <tableColumn id="5594" xr3:uid="{259519EC-5677-4D81-B8F8-02296A104524}" name="Column5568"/>
    <tableColumn id="5595" xr3:uid="{A6EE38C9-B945-4B9A-9668-785C245BD7EF}" name="Column5569"/>
    <tableColumn id="5596" xr3:uid="{7C0FE07E-E07A-4E63-8914-0E6835D50098}" name="Column5570"/>
    <tableColumn id="5597" xr3:uid="{DD8D7D8E-B2DD-48BD-A3B2-5CE07F5E2D57}" name="Column5571"/>
    <tableColumn id="5598" xr3:uid="{FD1C6B1D-2F23-4690-BFE8-861852E660A7}" name="Column5572"/>
    <tableColumn id="5599" xr3:uid="{196C54AB-BDC7-4644-904E-197266C69B75}" name="Column5573"/>
    <tableColumn id="5600" xr3:uid="{40C76941-5755-4ABA-82A5-FA911B227B2F}" name="Column5574"/>
    <tableColumn id="5601" xr3:uid="{5CB69A8E-04D0-4107-86B0-0F956DFFCAA5}" name="Column5575"/>
    <tableColumn id="5602" xr3:uid="{275226FD-6979-4B84-8C3F-8E805A985EBB}" name="Column5576"/>
    <tableColumn id="5603" xr3:uid="{E38DFABA-3949-4DAF-BFB9-33D177A8481F}" name="Column5577"/>
    <tableColumn id="5604" xr3:uid="{8BF961C8-26FF-4D0B-8484-545303AE1CA3}" name="Column5578"/>
    <tableColumn id="5605" xr3:uid="{642A7844-D5A9-4E80-A073-9A6112B07E69}" name="Column5579"/>
    <tableColumn id="5606" xr3:uid="{6F78B787-B0AB-4469-ABA4-3FE2C69A7357}" name="Column5580"/>
    <tableColumn id="5607" xr3:uid="{B3A5000E-A380-4ED9-B349-B6641DB715BF}" name="Column5581"/>
    <tableColumn id="5608" xr3:uid="{7EC0F164-FF35-4932-96FD-24606CDD646B}" name="Column5582"/>
    <tableColumn id="5609" xr3:uid="{C4BFD591-07F3-4C41-B765-E58E5EC8607B}" name="Column5583"/>
    <tableColumn id="5610" xr3:uid="{7988DC43-F076-4E98-B962-AA9DD5E70F11}" name="Column5584"/>
    <tableColumn id="5611" xr3:uid="{74BFD931-A700-40A3-A494-3C5602489013}" name="Column5585"/>
    <tableColumn id="5612" xr3:uid="{17756955-27D3-49CB-8FC8-6FDE66DBB533}" name="Column5586"/>
    <tableColumn id="5613" xr3:uid="{E0A097E7-E4D5-4CD2-9DBB-FE8C70A68975}" name="Column5587"/>
    <tableColumn id="5614" xr3:uid="{7260B12B-D6AF-4842-85C2-9C375C609B54}" name="Column5588"/>
    <tableColumn id="5615" xr3:uid="{467720D4-B6A9-4C82-9B8C-F5EA1853FED9}" name="Column5589"/>
    <tableColumn id="5616" xr3:uid="{99C9169B-FE3E-429A-A613-88DF44C92CDC}" name="Column5590"/>
    <tableColumn id="5617" xr3:uid="{F46B5AD8-82F4-455A-A111-EC5A17418399}" name="Column5591"/>
    <tableColumn id="5618" xr3:uid="{EE8334C0-5582-4D73-A029-10C75058FF0B}" name="Column5592"/>
    <tableColumn id="5619" xr3:uid="{A0F8FB2F-AC1C-4ED3-8481-AAB98B73E66F}" name="Column5593"/>
    <tableColumn id="5620" xr3:uid="{E07648D8-A8A2-49EB-BE1B-A2C29A6549B0}" name="Column5594"/>
    <tableColumn id="5621" xr3:uid="{8EBEDC6F-A028-4D4B-94D9-F8242F493183}" name="Column5595"/>
    <tableColumn id="5622" xr3:uid="{A0BC89E7-381A-4086-8F2C-4DE10155A224}" name="Column5596"/>
    <tableColumn id="5623" xr3:uid="{A9092C88-DC71-4D66-9302-C274EB7E055A}" name="Column5597"/>
    <tableColumn id="5624" xr3:uid="{D453BD86-2A14-4B36-A80C-B7B460F2A00E}" name="Column5598"/>
    <tableColumn id="5625" xr3:uid="{834DF53C-A807-4476-A8C6-A2D06A4692B2}" name="Column5599"/>
    <tableColumn id="5626" xr3:uid="{BC5B1B81-C970-4059-B727-AA264CC74B91}" name="Column5600"/>
    <tableColumn id="5627" xr3:uid="{ECDE710E-AEE8-4303-BF7E-F5E98FCE83A0}" name="Column5601"/>
    <tableColumn id="5628" xr3:uid="{A8B966AA-503D-4A33-85DB-A236B92BFB72}" name="Column5602"/>
    <tableColumn id="5629" xr3:uid="{3788D3BC-3FFE-44F3-A727-A90BF566113A}" name="Column5603"/>
    <tableColumn id="5630" xr3:uid="{1FE85E51-0D0A-46FF-9B47-26DF6D6BE393}" name="Column5604"/>
    <tableColumn id="5631" xr3:uid="{EA03DA28-EBDB-4AF7-BFCE-5E6F8177F5DC}" name="Column5605"/>
    <tableColumn id="5632" xr3:uid="{3A259C6A-B639-450F-A4F8-BD3A8BA44410}" name="Column5606"/>
    <tableColumn id="5633" xr3:uid="{9C70BC08-9042-4C2C-8FA3-0ED3BE2AEBC3}" name="Column5607"/>
    <tableColumn id="5634" xr3:uid="{1A8A582E-0E74-460D-B558-0323EA983897}" name="Column5608"/>
    <tableColumn id="5635" xr3:uid="{468DABC4-F3EA-4A3E-95EC-E3CE107BFC49}" name="Column5609"/>
    <tableColumn id="5636" xr3:uid="{9B266846-22A4-42B5-87E0-C96504188905}" name="Column5610"/>
    <tableColumn id="5637" xr3:uid="{C860BAC6-2AD9-4A05-8EAE-05C35A53D816}" name="Column5611"/>
    <tableColumn id="5638" xr3:uid="{F984A28B-CD6E-4F10-9C2A-4DDE209BD3E2}" name="Column5612"/>
    <tableColumn id="5639" xr3:uid="{218E13BC-07D3-44DE-9AFC-285CEC951F96}" name="Column5613"/>
    <tableColumn id="5640" xr3:uid="{DC51397C-0976-4DB8-A8E4-101F17BF8F22}" name="Column5614"/>
    <tableColumn id="5641" xr3:uid="{1FFC2A8D-7D10-4062-977C-4DD0152DDBE5}" name="Column5615"/>
    <tableColumn id="5642" xr3:uid="{7810680E-BE78-4B45-BBE2-F5D425389472}" name="Column5616"/>
    <tableColumn id="5643" xr3:uid="{D8E31734-B205-42C5-8076-EBA516178D6A}" name="Column5617"/>
    <tableColumn id="5644" xr3:uid="{9DBF27EC-472E-4409-9531-F0EFAE38211D}" name="Column5618"/>
    <tableColumn id="5645" xr3:uid="{B69679F4-FB8A-4F53-94C9-81D4157E83C8}" name="Column5619"/>
    <tableColumn id="5646" xr3:uid="{00756F99-ADC9-4B16-86D8-A77B1AD6A43A}" name="Column5620"/>
    <tableColumn id="5647" xr3:uid="{8AA5D8F3-42C2-419A-AA8C-6DDC2AA30200}" name="Column5621"/>
    <tableColumn id="5648" xr3:uid="{E70A72E7-FCE0-4596-8320-6F6B42B3EA18}" name="Column5622"/>
    <tableColumn id="5649" xr3:uid="{71D8FCC2-9B02-4C2A-84EB-135F5AF2276E}" name="Column5623"/>
    <tableColumn id="5650" xr3:uid="{998C6775-9A90-494D-821F-F33625C52242}" name="Column5624"/>
    <tableColumn id="5651" xr3:uid="{F235FCBF-BCDC-495A-90B5-ABEDEBD57652}" name="Column5625"/>
    <tableColumn id="5652" xr3:uid="{49ECC6AF-0F2D-4EDE-B35C-CB9C3EBC4D69}" name="Column5626"/>
    <tableColumn id="5653" xr3:uid="{3A91CFD9-67D2-4DFA-BF2F-C488F24BBC16}" name="Column5627"/>
    <tableColumn id="5654" xr3:uid="{F42BA5CE-9C93-4EEF-B85B-DFD35EE75730}" name="Column5628"/>
    <tableColumn id="5655" xr3:uid="{C6DCC0D9-29A9-4F4F-B813-F1F356B5E856}" name="Column5629"/>
    <tableColumn id="5656" xr3:uid="{3F43AB17-7FAF-4548-91B2-C9C2BAB49813}" name="Column5630"/>
    <tableColumn id="5657" xr3:uid="{7A26379F-21B1-46EE-9F06-6B9B1F372CB3}" name="Column5631"/>
    <tableColumn id="5658" xr3:uid="{2DD92B8A-9160-49DF-8A06-7329F2CC080B}" name="Column5632"/>
    <tableColumn id="5659" xr3:uid="{A1067507-E14C-45D8-B8CF-CE7439897F77}" name="Column5633"/>
    <tableColumn id="5660" xr3:uid="{632B65B6-3F98-4B3F-A5A9-41A7C760C4F2}" name="Column5634"/>
    <tableColumn id="5661" xr3:uid="{C6FE7B6D-B181-4016-91E8-60DA20624BE6}" name="Column5635"/>
    <tableColumn id="5662" xr3:uid="{9E83B682-E7E6-44D4-9795-5B000D733FDB}" name="Column5636"/>
    <tableColumn id="5663" xr3:uid="{86BB381A-32F4-42EA-92AE-4B903D3C44E1}" name="Column5637"/>
    <tableColumn id="5664" xr3:uid="{348B5D55-3BEE-42BD-AE87-FB0F894FD1B0}" name="Column5638"/>
    <tableColumn id="5665" xr3:uid="{842803D3-8242-4719-9CB5-0FAAC48700DD}" name="Column5639"/>
    <tableColumn id="5666" xr3:uid="{49438722-6CB3-47F7-AAFD-7097D0D92905}" name="Column5640"/>
    <tableColumn id="5667" xr3:uid="{EF66752E-ED49-4996-B1A7-F8235CEDADC3}" name="Column5641"/>
    <tableColumn id="5668" xr3:uid="{50D75201-EA4F-4F41-B84E-00F8FE6C9228}" name="Column5642"/>
    <tableColumn id="5669" xr3:uid="{7A6B9626-FE67-40C2-9BA8-00E4E564F1D0}" name="Column5643"/>
    <tableColumn id="5670" xr3:uid="{12BF3E1D-BC4A-49A7-A395-F75680861BEE}" name="Column5644"/>
    <tableColumn id="5671" xr3:uid="{8225407B-B170-487B-8278-D3D2D646C40A}" name="Column5645"/>
    <tableColumn id="5672" xr3:uid="{96BFAD9E-BEC5-4556-8644-C97DB62A4F3C}" name="Column5646"/>
    <tableColumn id="5673" xr3:uid="{D100F0D5-CF23-4B10-AE29-315A77B272DA}" name="Column5647"/>
    <tableColumn id="5674" xr3:uid="{BA87B264-E53C-44D0-B391-7D0BE326690D}" name="Column5648"/>
    <tableColumn id="5675" xr3:uid="{E03581AE-5A3E-4FB6-A90B-EDD826E536B6}" name="Column5649"/>
    <tableColumn id="5676" xr3:uid="{0AC8467D-3149-41C8-9886-C2FDD452B8DA}" name="Column5650"/>
    <tableColumn id="5677" xr3:uid="{67931316-F61C-4A3F-84C3-3BA35A1E2D91}" name="Column5651"/>
    <tableColumn id="5678" xr3:uid="{2D3000C4-019E-4951-BF99-CDBE995D6C61}" name="Column5652"/>
    <tableColumn id="5679" xr3:uid="{FD7EAF2E-81DE-45C9-B953-01644451ADF3}" name="Column5653"/>
    <tableColumn id="5680" xr3:uid="{3B6DF091-4DFC-42B5-BCCA-5BDBCFE5394F}" name="Column5654"/>
    <tableColumn id="5681" xr3:uid="{C00DB15A-911A-4D16-A85D-57383F99E0DA}" name="Column5655"/>
    <tableColumn id="5682" xr3:uid="{9BAED8EB-8C88-4D10-A6FF-0D3F26A3C9D0}" name="Column5656"/>
    <tableColumn id="5683" xr3:uid="{0AFC855E-DFF8-4831-A52A-8064133DF978}" name="Column5657"/>
    <tableColumn id="5684" xr3:uid="{7E477CEA-C71B-4B99-9E32-DCB432691DF9}" name="Column5658"/>
    <tableColumn id="5685" xr3:uid="{08DA8F0C-559D-4E32-9A10-F3157133AA0F}" name="Column5659"/>
    <tableColumn id="5686" xr3:uid="{7466E563-9777-405C-87AA-76F57732B77B}" name="Column5660"/>
    <tableColumn id="5687" xr3:uid="{55265C45-F2B6-46EA-9F9F-08B17821F4B3}" name="Column5661"/>
    <tableColumn id="5688" xr3:uid="{172E2B90-9C32-4AA8-B77D-EC8C04F07BE8}" name="Column5662"/>
    <tableColumn id="5689" xr3:uid="{2B27A68D-47A0-425C-A182-18FEE1144401}" name="Column5663"/>
    <tableColumn id="5690" xr3:uid="{AD8C37B4-926E-456A-BE05-F489E05BCCF7}" name="Column5664"/>
    <tableColumn id="5691" xr3:uid="{154B1061-7A49-452A-ADE0-16CB7DD1D5AF}" name="Column5665"/>
    <tableColumn id="5692" xr3:uid="{2738F113-9F2C-4972-8DDF-8DCA938B1CA5}" name="Column5666"/>
    <tableColumn id="5693" xr3:uid="{1EF3F243-BED1-4BCB-BBF0-641BD1510AF7}" name="Column5667"/>
    <tableColumn id="5694" xr3:uid="{ACF9E6EA-E6E6-4972-AC7B-0F4C03AD19AA}" name="Column5668"/>
    <tableColumn id="5695" xr3:uid="{7402C72E-259C-4B5A-B183-E02C5911F47C}" name="Column5669"/>
    <tableColumn id="5696" xr3:uid="{E5041E3E-AD55-48E8-BCEA-715026FC097F}" name="Column5670"/>
    <tableColumn id="5697" xr3:uid="{F2F1EEA5-26E0-422A-8AEC-310B085A2809}" name="Column5671"/>
    <tableColumn id="5698" xr3:uid="{96C752DF-9AEA-4699-81DD-6CB1E060F564}" name="Column5672"/>
    <tableColumn id="5699" xr3:uid="{0CED16BB-2667-493E-9E87-84305219B32E}" name="Column5673"/>
    <tableColumn id="5700" xr3:uid="{11C0F21C-B91A-48C4-A278-D003120A89F9}" name="Column5674"/>
    <tableColumn id="5701" xr3:uid="{281E320C-6432-4A63-855C-7FCC9753E17A}" name="Column5675"/>
    <tableColumn id="5702" xr3:uid="{35D62560-F9ED-4245-83B8-88FF21C5C9C8}" name="Column5676"/>
    <tableColumn id="5703" xr3:uid="{E3B85AE9-9720-45EB-89BD-35E9AC92CC41}" name="Column5677"/>
    <tableColumn id="5704" xr3:uid="{467A4096-E364-4998-BFFC-88FD7A6F9532}" name="Column5678"/>
    <tableColumn id="5705" xr3:uid="{232056A8-07FC-4A5E-868C-55FFD511B799}" name="Column5679"/>
    <tableColumn id="5706" xr3:uid="{8F550754-7F26-479F-AED8-74ECC86472EC}" name="Column5680"/>
    <tableColumn id="5707" xr3:uid="{D1A1789B-B209-44B2-B498-1F1B5D72B1CC}" name="Column5681"/>
    <tableColumn id="5708" xr3:uid="{9537489F-AE75-487A-BA22-332A63946812}" name="Column5682"/>
    <tableColumn id="5709" xr3:uid="{366D2F2A-D5F3-40F7-9AD5-A4C2339F2295}" name="Column5683"/>
    <tableColumn id="5710" xr3:uid="{6A795AC7-4781-4F7F-928C-4F7EA8950AB4}" name="Column5684"/>
    <tableColumn id="5711" xr3:uid="{58532694-450E-47CD-AE23-C6E8FBF71E80}" name="Column5685"/>
    <tableColumn id="5712" xr3:uid="{398B1BFA-488D-4E19-9F5E-123CD47D68DA}" name="Column5686"/>
    <tableColumn id="5713" xr3:uid="{E77965A7-832F-453D-A531-205A53B4A4CD}" name="Column5687"/>
    <tableColumn id="5714" xr3:uid="{4DA84437-4C4E-4A3C-AB46-8C98F5104614}" name="Column5688"/>
    <tableColumn id="5715" xr3:uid="{7BDAE4CC-6C39-4414-8FB6-FB19485220A6}" name="Column5689"/>
    <tableColumn id="5716" xr3:uid="{B765A5C0-CA7B-42B3-990E-FE7A2FDAD940}" name="Column5690"/>
    <tableColumn id="5717" xr3:uid="{7302E1EA-7F1D-4B0F-9EA4-A491DEB37A18}" name="Column5691"/>
    <tableColumn id="5718" xr3:uid="{A6EA89CC-82E1-4519-870A-62CFDFFB982C}" name="Column5692"/>
    <tableColumn id="5719" xr3:uid="{B5A0F876-2B5A-4075-A0F3-F75ED5C72DC5}" name="Column5693"/>
    <tableColumn id="5720" xr3:uid="{FB8D50EF-228C-4611-977D-B5BCA904AAB9}" name="Column5694"/>
    <tableColumn id="5721" xr3:uid="{E0AF87CA-5D6A-46EA-BAB9-1A9E17C338C3}" name="Column5695"/>
    <tableColumn id="5722" xr3:uid="{5CEABB93-4C07-471D-829A-046366207DD7}" name="Column5696"/>
    <tableColumn id="5723" xr3:uid="{6D5B548A-078E-49FB-86CD-754E3EC94FFD}" name="Column5697"/>
    <tableColumn id="5724" xr3:uid="{DEC3E886-F01A-4FFD-9B6F-2C7CF8E1CF6A}" name="Column5698"/>
    <tableColumn id="5725" xr3:uid="{3D8405E7-1387-47CD-A107-EB0AA89AD61C}" name="Column5699"/>
    <tableColumn id="5726" xr3:uid="{F0044B41-4BD6-4F1E-B7C9-34683100BAC4}" name="Column5700"/>
    <tableColumn id="5727" xr3:uid="{F060905B-EE89-4337-AD83-D30815DD344E}" name="Column5701"/>
    <tableColumn id="5728" xr3:uid="{35C83608-151D-4EF6-B6DC-85066D80EF85}" name="Column5702"/>
    <tableColumn id="5729" xr3:uid="{B05B7A45-6A6F-4A72-BF43-90EA9AB2356A}" name="Column5703"/>
    <tableColumn id="5730" xr3:uid="{B243A5B8-4B61-4C56-BA98-DA2B4D46A34A}" name="Column5704"/>
    <tableColumn id="5731" xr3:uid="{BD872F68-39D9-4389-A416-119FE1FCB5A7}" name="Column5705"/>
    <tableColumn id="5732" xr3:uid="{5DAA6A5D-F6E9-4166-AD18-1F368D6B27D5}" name="Column5706"/>
    <tableColumn id="5733" xr3:uid="{3A68B5F0-F348-491A-A135-98DF3EC52A2B}" name="Column5707"/>
    <tableColumn id="5734" xr3:uid="{E90E00CE-E114-4B42-AA0A-EC36F44EDBA6}" name="Column5708"/>
    <tableColumn id="5735" xr3:uid="{110EB832-548F-473D-886A-498E9127FA91}" name="Column5709"/>
    <tableColumn id="5736" xr3:uid="{179DF232-0731-4714-B23B-545546D1C5B2}" name="Column5710"/>
    <tableColumn id="5737" xr3:uid="{B5B666E3-0384-4F3E-A2F6-2C31831917CE}" name="Column5711"/>
    <tableColumn id="5738" xr3:uid="{9300ACBB-E54F-40E4-94D3-9B192F98543F}" name="Column5712"/>
    <tableColumn id="5739" xr3:uid="{E5314EDA-06F8-4FB7-B9DE-67B9B7F7020E}" name="Column5713"/>
    <tableColumn id="5740" xr3:uid="{F96DC583-E446-43D5-9C79-65EC78A294D0}" name="Column5714"/>
    <tableColumn id="5741" xr3:uid="{9046ADE4-A6A1-4D74-B227-C6CC45AE822A}" name="Column5715"/>
    <tableColumn id="5742" xr3:uid="{192FC1BA-AF14-44DF-A4A5-170B0BA31100}" name="Column5716"/>
    <tableColumn id="5743" xr3:uid="{3418D745-D5C9-4F1B-B2A4-BC7FEEBBD7CD}" name="Column5717"/>
    <tableColumn id="5744" xr3:uid="{E74FCBB5-845E-43DA-983B-54139790BAD1}" name="Column5718"/>
    <tableColumn id="5745" xr3:uid="{B21968D2-4B4A-4BE7-A1D3-097BEB4DE849}" name="Column5719"/>
    <tableColumn id="5746" xr3:uid="{E811D078-803A-43ED-8B3D-099BB5EF7E2E}" name="Column5720"/>
    <tableColumn id="5747" xr3:uid="{2B8367FC-7D54-4ACF-B645-AAD817CBA343}" name="Column5721"/>
    <tableColumn id="5748" xr3:uid="{A6F9BD3A-8F3E-41CE-8025-5AF20D3C6164}" name="Column5722"/>
    <tableColumn id="5749" xr3:uid="{D1B98711-0D3B-4561-82B7-99942914ABD7}" name="Column5723"/>
    <tableColumn id="5750" xr3:uid="{9DF5C82E-CE4F-483C-A4AD-708504644CA5}" name="Column5724"/>
    <tableColumn id="5751" xr3:uid="{3BE782C3-7AA8-47EA-96C0-12D14AB0CAC4}" name="Column5725"/>
    <tableColumn id="5752" xr3:uid="{5A3BA6AF-D0CF-43F0-9A05-7B0042BEF195}" name="Column5726"/>
    <tableColumn id="5753" xr3:uid="{39CD3C1A-8D85-4EAA-8F4E-460CB8CDDD95}" name="Column5727"/>
    <tableColumn id="5754" xr3:uid="{401BC0EA-A870-4AC9-A2A2-89F69CD0F238}" name="Column5728"/>
    <tableColumn id="5755" xr3:uid="{00F77C9D-1654-4A1E-94AC-6407180A7726}" name="Column5729"/>
    <tableColumn id="5756" xr3:uid="{D4DE2810-350F-46E9-9E57-95836D0816E0}" name="Column5730"/>
    <tableColumn id="5757" xr3:uid="{B7DA4255-BF62-4F9D-BC9B-6A3AA3097DF1}" name="Column5731"/>
    <tableColumn id="5758" xr3:uid="{0557DA21-05AB-4685-AA8A-85C450517236}" name="Column5732"/>
    <tableColumn id="5759" xr3:uid="{B3F43B2F-DD62-44BF-9E19-FDA0B60CCDD3}" name="Column5733"/>
    <tableColumn id="5760" xr3:uid="{4EAFBF76-E8CC-4323-B19C-9BC6BCF3D3BE}" name="Column5734"/>
    <tableColumn id="5761" xr3:uid="{4D205663-34AC-4A9D-8AB8-F995881C9DD9}" name="Column5735"/>
    <tableColumn id="5762" xr3:uid="{12CC9C96-0F5D-49D3-AF0A-319BBE787757}" name="Column5736"/>
    <tableColumn id="5763" xr3:uid="{E7EB7F5E-3CB0-4B7D-AA47-1FA189985715}" name="Column5737"/>
    <tableColumn id="5764" xr3:uid="{A947D3F9-F479-4C80-92B1-F289F3FADF1C}" name="Column5738"/>
    <tableColumn id="5765" xr3:uid="{E711F04C-C5F3-4947-B096-7723EFE9F253}" name="Column5739"/>
    <tableColumn id="5766" xr3:uid="{48B0EAE7-E568-401C-9093-20B01F31C43D}" name="Column5740"/>
    <tableColumn id="5767" xr3:uid="{1A5E5012-564A-4041-BB7B-1CC9E76EE7E0}" name="Column5741"/>
    <tableColumn id="5768" xr3:uid="{26C3992B-566C-4918-A748-860949883675}" name="Column5742"/>
    <tableColumn id="5769" xr3:uid="{FAAA6F6A-70AA-4393-9269-003C2FA92BBD}" name="Column5743"/>
    <tableColumn id="5770" xr3:uid="{83611319-B502-4C80-B653-CB1B99B5B295}" name="Column5744"/>
    <tableColumn id="5771" xr3:uid="{E5DC60E2-6CB9-42EE-AE8C-F9E965604DC9}" name="Column5745"/>
    <tableColumn id="5772" xr3:uid="{5EC52819-1AE8-402A-B7DB-521C7B0A8D04}" name="Column5746"/>
    <tableColumn id="5773" xr3:uid="{D3694089-0704-4DCD-A7CC-1D6AE086AB4E}" name="Column5747"/>
    <tableColumn id="5774" xr3:uid="{46DDAA17-2FF1-44A9-BAAE-BCACA88CD93A}" name="Column5748"/>
    <tableColumn id="5775" xr3:uid="{BA97AE3F-D262-4655-A9D8-C93E22013BE5}" name="Column5749"/>
    <tableColumn id="5776" xr3:uid="{DB01097F-BAC4-4EF9-9E59-54E5D611B2B0}" name="Column5750"/>
    <tableColumn id="5777" xr3:uid="{833002D8-C0F0-45EF-8583-A37769D5EC66}" name="Column5751"/>
    <tableColumn id="5778" xr3:uid="{916434AA-7F9E-46B6-ADF9-E4A86E58E55E}" name="Column5752"/>
    <tableColumn id="5779" xr3:uid="{8410BBB4-5BA3-4A36-9DAC-0698610ED837}" name="Column5753"/>
    <tableColumn id="5780" xr3:uid="{E091F90F-8441-4BB9-88EE-409D07B56887}" name="Column5754"/>
    <tableColumn id="5781" xr3:uid="{7DFC7A4D-5E86-438A-A323-8A12991DBF88}" name="Column5755"/>
    <tableColumn id="5782" xr3:uid="{CBFD9249-41A3-4FFA-92FC-DCA89BBCC20C}" name="Column5756"/>
    <tableColumn id="5783" xr3:uid="{6B37EA0B-12BF-40B4-B95C-1AA9CDC29DE2}" name="Column5757"/>
    <tableColumn id="5784" xr3:uid="{9AD365E1-9E30-4DBE-AF09-636812114910}" name="Column5758"/>
    <tableColumn id="5785" xr3:uid="{57530F7C-5961-4ABD-8C49-BF4D56D1DC5B}" name="Column5759"/>
    <tableColumn id="5786" xr3:uid="{5DD536A0-AFB5-4547-AB36-2C5ADA3BF0D8}" name="Column5760"/>
    <tableColumn id="5787" xr3:uid="{8C6ACC84-9F14-4F00-AD68-34210311046B}" name="Column5761"/>
    <tableColumn id="5788" xr3:uid="{3F4204F8-F7B2-469C-9246-9B4B780E28CD}" name="Column5762"/>
    <tableColumn id="5789" xr3:uid="{D965C251-5004-4A1B-99FE-F719F3A7AD0D}" name="Column5763"/>
    <tableColumn id="5790" xr3:uid="{05A1AF26-C78B-4DF7-B2B4-7CE6C9253820}" name="Column5764"/>
    <tableColumn id="5791" xr3:uid="{312162E9-19A6-4910-84F2-9D08B00F60A9}" name="Column5765"/>
    <tableColumn id="5792" xr3:uid="{0596F7DB-9B50-46EB-8764-8F5D916A656A}" name="Column5766"/>
    <tableColumn id="5793" xr3:uid="{582F1C8F-FB1E-4376-8625-FCCC1935F6A7}" name="Column5767"/>
    <tableColumn id="5794" xr3:uid="{EC53EAF7-BCA4-4B07-B963-12916AFDAE3E}" name="Column5768"/>
    <tableColumn id="5795" xr3:uid="{169CF4E8-7763-44F7-83D4-60DEFEA6ED32}" name="Column5769"/>
    <tableColumn id="5796" xr3:uid="{9C7DC415-8F4A-4375-A29D-5EE85812019B}" name="Column5770"/>
    <tableColumn id="5797" xr3:uid="{D8CEA681-8FB3-4009-BD87-770365EF3BBE}" name="Column5771"/>
    <tableColumn id="5798" xr3:uid="{B56403F8-8C43-4A55-A50C-391103DACC66}" name="Column5772"/>
    <tableColumn id="5799" xr3:uid="{7497F6B5-E588-45CE-87C5-3815626143A6}" name="Column5773"/>
    <tableColumn id="5800" xr3:uid="{7C1B7AB0-0583-44A9-957C-F8A96ED82EA3}" name="Column5774"/>
    <tableColumn id="5801" xr3:uid="{ABC81DAA-DF82-4368-8D79-8865DD3ADE52}" name="Column5775"/>
    <tableColumn id="5802" xr3:uid="{B9EBD126-A186-4438-951C-EDDFC123D5DC}" name="Column5776"/>
    <tableColumn id="5803" xr3:uid="{58AF23B2-0FED-439C-9823-89D0FDBA5D90}" name="Column5777"/>
    <tableColumn id="5804" xr3:uid="{3FC84664-59E6-4FC8-A9F1-1E141CE6E06E}" name="Column5778"/>
    <tableColumn id="5805" xr3:uid="{7643B05E-14EA-426D-87E5-83B686877B37}" name="Column5779"/>
    <tableColumn id="5806" xr3:uid="{5CDD9ED9-B588-48CC-95EA-7C2A9AC28968}" name="Column5780"/>
    <tableColumn id="5807" xr3:uid="{32B65020-3E74-4F84-97DC-3A3E5CB0C366}" name="Column5781"/>
    <tableColumn id="5808" xr3:uid="{45565FD7-F03E-4CDB-BAA2-845ADBF7F206}" name="Column5782"/>
    <tableColumn id="5809" xr3:uid="{CB1B506D-D306-4A05-8550-918D0FB4476A}" name="Column5783"/>
    <tableColumn id="5810" xr3:uid="{0A3FDF70-82FC-48AD-8E02-29BC43CFCCA4}" name="Column5784"/>
    <tableColumn id="5811" xr3:uid="{41FD25CA-0887-4AD8-BBEE-1BB74BDAFCF9}" name="Column5785"/>
    <tableColumn id="5812" xr3:uid="{4F74407D-8145-425A-A91F-1105072F7A0D}" name="Column5786"/>
    <tableColumn id="5813" xr3:uid="{15CC87AA-F562-410E-BB6C-13728700357A}" name="Column5787"/>
    <tableColumn id="5814" xr3:uid="{42B5BF73-1166-4AEB-ABE3-3FCACD39913C}" name="Column5788"/>
    <tableColumn id="5815" xr3:uid="{8FBBB7D6-FBC5-4661-AF83-14AF369CB060}" name="Column5789"/>
    <tableColumn id="5816" xr3:uid="{75F518D2-649E-4C05-A08C-CE93E560685F}" name="Column5790"/>
    <tableColumn id="5817" xr3:uid="{77D3DA80-DB36-4E78-A904-39CAD70E4031}" name="Column5791"/>
    <tableColumn id="5818" xr3:uid="{A775C9BC-9FD7-4EFE-A2F8-16FF4E180BDB}" name="Column5792"/>
    <tableColumn id="5819" xr3:uid="{9C7A2304-0E6C-4F3C-9911-6121CDB02D2F}" name="Column5793"/>
    <tableColumn id="5820" xr3:uid="{FFEBAA96-DA12-4224-A667-7DB0E7D1FC30}" name="Column5794"/>
    <tableColumn id="5821" xr3:uid="{8AE96387-E4CB-44A2-A4BA-8E9A5C96A819}" name="Column5795"/>
    <tableColumn id="5822" xr3:uid="{D7D7CC50-2CA4-4E8D-A88A-0AFF58828E27}" name="Column5796"/>
    <tableColumn id="5823" xr3:uid="{4946CC91-289A-4A80-B928-538639AC1433}" name="Column5797"/>
    <tableColumn id="5824" xr3:uid="{F4ED6237-D140-4251-A061-71A3EAC3302F}" name="Column5798"/>
    <tableColumn id="5825" xr3:uid="{EFADDE04-4C0D-47E4-8518-C22C777A3501}" name="Column5799"/>
    <tableColumn id="5826" xr3:uid="{6F1E1844-664D-4054-9FBA-3F76BFB4A9CF}" name="Column5800"/>
    <tableColumn id="5827" xr3:uid="{8B94E62C-9FBF-4F15-AA09-C7ADB8CF46A0}" name="Column5801"/>
    <tableColumn id="5828" xr3:uid="{C9AA7AED-C8F6-443E-8891-990881E43E10}" name="Column5802"/>
    <tableColumn id="5829" xr3:uid="{740F41B4-D73F-44A2-BA83-C05AFDAE787C}" name="Column5803"/>
    <tableColumn id="5830" xr3:uid="{CB7A669F-6F40-434C-9A84-E0A5DE7C5D8F}" name="Column5804"/>
    <tableColumn id="5831" xr3:uid="{3F71B99E-E7C7-4D5A-9631-EC814DA5F657}" name="Column5805"/>
    <tableColumn id="5832" xr3:uid="{F50E83E4-D03B-4A38-97C1-7422564005D9}" name="Column5806"/>
    <tableColumn id="5833" xr3:uid="{392C6565-50EC-4FC8-AB26-5153FBAC7413}" name="Column5807"/>
    <tableColumn id="5834" xr3:uid="{83BAD967-86DE-4A2C-A5B0-F17E1ED8AB8A}" name="Column5808"/>
    <tableColumn id="5835" xr3:uid="{D40E1661-7729-4282-9BD0-7694D9BCFC5F}" name="Column5809"/>
    <tableColumn id="5836" xr3:uid="{6C854FF5-3EF0-4DFD-AF13-138F4A3DEC79}" name="Column5810"/>
    <tableColumn id="5837" xr3:uid="{715C967E-4E94-48BA-9D8D-725B0FE1ED55}" name="Column5811"/>
    <tableColumn id="5838" xr3:uid="{425EDF17-EE84-49EA-A5B9-4859A48059C5}" name="Column5812"/>
    <tableColumn id="5839" xr3:uid="{EC272AD5-CFA6-452A-8284-6D0DF3705A0F}" name="Column5813"/>
    <tableColumn id="5840" xr3:uid="{E8157901-9D9B-4004-99AD-61ED6E3CE569}" name="Column5814"/>
    <tableColumn id="5841" xr3:uid="{739C02B9-3957-488C-96CF-8561717E1166}" name="Column5815"/>
    <tableColumn id="5842" xr3:uid="{F711DFED-1CD9-4330-A931-295D8A40AF00}" name="Column5816"/>
    <tableColumn id="5843" xr3:uid="{622E73E2-1832-4FC5-9417-6138154CB568}" name="Column5817"/>
    <tableColumn id="5844" xr3:uid="{5A6FD1C0-1599-47D8-BDCA-C6D4F44C8486}" name="Column5818"/>
    <tableColumn id="5845" xr3:uid="{91DB19D1-56AB-4DAC-B174-1DD3C8636F16}" name="Column5819"/>
    <tableColumn id="5846" xr3:uid="{CC6D31E8-8310-4CB8-BD59-1A4548D50467}" name="Column5820"/>
    <tableColumn id="5847" xr3:uid="{D8017334-109A-4754-B673-5A6EE28DE403}" name="Column5821"/>
    <tableColumn id="5848" xr3:uid="{05E08C3E-1422-49F3-9DA4-41C35DF17C8B}" name="Column5822"/>
    <tableColumn id="5849" xr3:uid="{0CA2A990-8A86-440A-8855-33EA97F2A55C}" name="Column5823"/>
    <tableColumn id="5850" xr3:uid="{82AAA888-EBB2-4576-8760-1ABF4901CE2B}" name="Column5824"/>
    <tableColumn id="5851" xr3:uid="{56A7C038-20EF-4DE1-8F70-7D9459A1758D}" name="Column5825"/>
    <tableColumn id="5852" xr3:uid="{AA153D41-5B18-4D3A-80C7-D910361BB28A}" name="Column5826"/>
    <tableColumn id="5853" xr3:uid="{A74BF55D-D613-468E-A850-0FA764945F6B}" name="Column5827"/>
    <tableColumn id="5854" xr3:uid="{DB15DA3E-7035-425B-B920-080174E53444}" name="Column5828"/>
    <tableColumn id="5855" xr3:uid="{558F4752-D76D-44FD-9321-0B0491969022}" name="Column5829"/>
    <tableColumn id="5856" xr3:uid="{C2EF660F-C319-48F7-9D57-4A69A800422A}" name="Column5830"/>
    <tableColumn id="5857" xr3:uid="{091236BF-C262-458A-86A5-22B192B5FC0C}" name="Column5831"/>
    <tableColumn id="5858" xr3:uid="{53254B44-0497-4878-9D22-76702EB67219}" name="Column5832"/>
    <tableColumn id="5859" xr3:uid="{CBAF2090-6860-48A5-9B45-D2DEC74794C2}" name="Column5833"/>
    <tableColumn id="5860" xr3:uid="{7CA18553-6714-4F5D-AC69-791A2D916B40}" name="Column5834"/>
    <tableColumn id="5861" xr3:uid="{661CF9D2-C7BE-4BFE-AE02-7A619054F48E}" name="Column5835"/>
    <tableColumn id="5862" xr3:uid="{72EB84DD-0942-4CDA-9BD6-318EC1CB1B22}" name="Column5836"/>
    <tableColumn id="5863" xr3:uid="{3403ED42-0963-47C2-8A34-D0DDA0A39CB9}" name="Column5837"/>
    <tableColumn id="5864" xr3:uid="{C23FA5F1-33A6-4823-A138-8610B7374B6F}" name="Column5838"/>
    <tableColumn id="5865" xr3:uid="{1F6D5EC4-F27D-46CA-8E38-A684157ADECA}" name="Column5839"/>
    <tableColumn id="5866" xr3:uid="{E56011D2-4435-4AF1-A5C6-1436DD253455}" name="Column5840"/>
    <tableColumn id="5867" xr3:uid="{45127F31-BA34-4AE8-88A8-C6D8F32BE08C}" name="Column5841"/>
    <tableColumn id="5868" xr3:uid="{686BA09A-A12B-4AF1-98DE-E10EF56866B0}" name="Column5842"/>
    <tableColumn id="5869" xr3:uid="{EE923E45-4C7D-4AB1-92C3-E64E92682232}" name="Column5843"/>
    <tableColumn id="5870" xr3:uid="{16CF9647-9758-492E-B492-E2159F8F794D}" name="Column5844"/>
    <tableColumn id="5871" xr3:uid="{5EB28C40-EA30-44E3-A15D-0972F97A9D11}" name="Column5845"/>
    <tableColumn id="5872" xr3:uid="{65C26F79-2866-45DA-B5DD-510840E08AA6}" name="Column5846"/>
    <tableColumn id="5873" xr3:uid="{A16DB4EB-402E-4FB6-B10B-57FA236CE65F}" name="Column5847"/>
    <tableColumn id="5874" xr3:uid="{A7D4B40D-EFFC-4F19-9B1A-2CC685CFBE83}" name="Column5848"/>
    <tableColumn id="5875" xr3:uid="{56A329F8-9E44-4CA7-A7ED-8888A9EF4090}" name="Column5849"/>
    <tableColumn id="5876" xr3:uid="{BF21702B-90C3-4E62-86F8-5C1DD66B6B2C}" name="Column5850"/>
    <tableColumn id="5877" xr3:uid="{77B76413-BE3E-4687-8086-31087C43314D}" name="Column5851"/>
    <tableColumn id="5878" xr3:uid="{CBA46088-B57D-49D2-A8D8-C786AC38C4C0}" name="Column5852"/>
    <tableColumn id="5879" xr3:uid="{45DA0F4E-A118-4293-A9D9-A5C675C17593}" name="Column5853"/>
    <tableColumn id="5880" xr3:uid="{1B3549BE-814B-46C4-95A4-8AEE6F65E58F}" name="Column5854"/>
    <tableColumn id="5881" xr3:uid="{8C715CA8-32D8-4B03-B3A6-D6C60A1D8CF4}" name="Column5855"/>
    <tableColumn id="5882" xr3:uid="{AEE6C8A3-8BFB-4425-B7B6-DF4B53FBA05E}" name="Column5856"/>
    <tableColumn id="5883" xr3:uid="{638228CC-C212-405A-9C14-8F1383E2C1E3}" name="Column5857"/>
    <tableColumn id="5884" xr3:uid="{05B3F007-FAA3-4CF5-8A92-34A5C73CE040}" name="Column5858"/>
    <tableColumn id="5885" xr3:uid="{61617307-A73D-4A0A-B439-E6FA55533B16}" name="Column5859"/>
    <tableColumn id="5886" xr3:uid="{1DA760D9-8742-480D-A4FD-6611B10D6557}" name="Column5860"/>
    <tableColumn id="5887" xr3:uid="{AB67E133-5F00-4138-9506-F3A225785523}" name="Column5861"/>
    <tableColumn id="5888" xr3:uid="{D315E013-4287-4F61-8BEA-7CBFD2D3C762}" name="Column5862"/>
    <tableColumn id="5889" xr3:uid="{6D79035F-0E4A-415D-B2D7-C6642E0A9546}" name="Column5863"/>
    <tableColumn id="5890" xr3:uid="{A6716396-9F37-49A9-AED6-183FCCA33D46}" name="Column5864"/>
    <tableColumn id="5891" xr3:uid="{27802122-B0AD-4BBF-9E98-B8CC81C2B562}" name="Column5865"/>
    <tableColumn id="5892" xr3:uid="{0168067C-81D7-42C7-A4BE-B7BAB24D5FF1}" name="Column5866"/>
    <tableColumn id="5893" xr3:uid="{EDEBAC07-D968-4558-97E3-F4BFA67B5B5F}" name="Column5867"/>
    <tableColumn id="5894" xr3:uid="{8A53C6AC-B930-4F8D-85ED-E724276A1006}" name="Column5868"/>
    <tableColumn id="5895" xr3:uid="{5F2A7DD6-A30B-4F98-8627-1D93EA10A2C9}" name="Column5869"/>
    <tableColumn id="5896" xr3:uid="{6755E0AB-9AAC-4ADD-95B6-D8580BA1D6CB}" name="Column5870"/>
    <tableColumn id="5897" xr3:uid="{5C9A8118-60F3-42D3-8D30-9228D762B4CB}" name="Column5871"/>
    <tableColumn id="5898" xr3:uid="{9E6BD993-68D5-4966-99BA-EFEDBEF3B153}" name="Column5872"/>
    <tableColumn id="5899" xr3:uid="{27195555-9328-4716-8DB2-B54371BF1D38}" name="Column5873"/>
    <tableColumn id="5900" xr3:uid="{27829E70-F99C-4AA3-8B08-38698A88027A}" name="Column5874"/>
    <tableColumn id="5901" xr3:uid="{9373AE5D-6BBB-4803-A929-E6F80C9B5919}" name="Column5875"/>
    <tableColumn id="5902" xr3:uid="{EF611469-1DD6-4DE6-AF24-0088305CFEDB}" name="Column5876"/>
    <tableColumn id="5903" xr3:uid="{55EB49E6-A07C-4718-9959-FDF29B724868}" name="Column5877"/>
    <tableColumn id="5904" xr3:uid="{C3EDE039-2F41-4E6A-9197-735A63ACBC2D}" name="Column5878"/>
    <tableColumn id="5905" xr3:uid="{432C1EDD-03B3-412F-B0C1-2FE55F4134E3}" name="Column5879"/>
    <tableColumn id="5906" xr3:uid="{90E9B7B6-FB82-4952-8DC4-B3627CC7285B}" name="Column5880"/>
    <tableColumn id="5907" xr3:uid="{2A063956-B0CD-44E2-BB86-3B6A7F86A878}" name="Column5881"/>
    <tableColumn id="5908" xr3:uid="{674EFDBD-1219-4B4C-88EA-577470C739F9}" name="Column5882"/>
    <tableColumn id="5909" xr3:uid="{A58CA1D2-905F-440E-A519-208C3986343B}" name="Column5883"/>
    <tableColumn id="5910" xr3:uid="{AD6AE99C-4799-42D9-BFC4-0F696CA17FDB}" name="Column5884"/>
    <tableColumn id="5911" xr3:uid="{A57C50B8-4A4F-4356-AC7B-835D031C60E5}" name="Column5885"/>
    <tableColumn id="5912" xr3:uid="{495C776A-5FFD-4133-92C5-AB227A0CC5F9}" name="Column5886"/>
    <tableColumn id="5913" xr3:uid="{7000A184-54E6-4D8D-8745-2E8A7A5327EC}" name="Column5887"/>
    <tableColumn id="5914" xr3:uid="{5F8F36E4-B0C9-4C21-BB24-9FF96277B69A}" name="Column5888"/>
    <tableColumn id="5915" xr3:uid="{5613C9E5-85C6-46EE-B60D-43488F00BB7D}" name="Column5889"/>
    <tableColumn id="5916" xr3:uid="{1659D576-91AF-4132-AB84-F3FC7F34047A}" name="Column5890"/>
    <tableColumn id="5917" xr3:uid="{3CC238C0-A2F0-4394-BEB0-5E8728C6E6B4}" name="Column5891"/>
    <tableColumn id="5918" xr3:uid="{CD85BBF9-3509-4E5F-989C-91E6B7FF6C07}" name="Column5892"/>
    <tableColumn id="5919" xr3:uid="{60E19681-0251-4CE3-934F-0B79840B75B8}" name="Column5893"/>
    <tableColumn id="5920" xr3:uid="{A85C7C1C-A6DD-4D12-A054-D2645AA96BF1}" name="Column5894"/>
    <tableColumn id="5921" xr3:uid="{194B3394-C729-4924-99B2-195A25A5CE38}" name="Column5895"/>
    <tableColumn id="5922" xr3:uid="{CA9F46A3-B676-445B-AEB0-8B3972638653}" name="Column5896"/>
    <tableColumn id="5923" xr3:uid="{3216A711-0E7B-4655-B0D9-B31F946CD169}" name="Column5897"/>
    <tableColumn id="5924" xr3:uid="{35C8F2C1-6534-4007-BA69-D9705E5A4491}" name="Column5898"/>
    <tableColumn id="5925" xr3:uid="{468777AF-EC50-429C-B274-7B90D763A7D9}" name="Column5899"/>
    <tableColumn id="5926" xr3:uid="{5829A6D6-7BAA-4E9C-BDA3-CEA18EDB0D50}" name="Column5900"/>
    <tableColumn id="5927" xr3:uid="{75EFDF97-641E-4DAB-AB0B-9A6F75121FE1}" name="Column5901"/>
    <tableColumn id="5928" xr3:uid="{E6BC6114-C3C7-4BB5-8F64-593985746F03}" name="Column5902"/>
    <tableColumn id="5929" xr3:uid="{ECFF9F5F-F64D-44F8-91DD-23D2ACF84547}" name="Column5903"/>
    <tableColumn id="5930" xr3:uid="{7A5C77A0-3EB1-4D40-879C-1917EC072967}" name="Column5904"/>
    <tableColumn id="5931" xr3:uid="{1D514DE1-CFD5-442B-A22A-CAFEC73A9327}" name="Column5905"/>
    <tableColumn id="5932" xr3:uid="{579ABBC8-553D-4988-B7CA-2CB6D27F2FD4}" name="Column5906"/>
    <tableColumn id="5933" xr3:uid="{72A0599D-890C-4147-9365-B863281DD1AB}" name="Column5907"/>
    <tableColumn id="5934" xr3:uid="{2A116E13-8DC7-49B0-A514-ACEA5F4D78AF}" name="Column5908"/>
    <tableColumn id="5935" xr3:uid="{40DEB242-CBDE-417D-8E38-9566766BFC73}" name="Column5909"/>
    <tableColumn id="5936" xr3:uid="{FAEA38E2-7B22-430A-B6E4-2016A6BD436C}" name="Column5910"/>
    <tableColumn id="5937" xr3:uid="{EF6B3C90-AAC5-46FE-9402-2B0D5AEE22AE}" name="Column5911"/>
    <tableColumn id="5938" xr3:uid="{0B998447-45AE-4E25-964B-2D9854B71547}" name="Column5912"/>
    <tableColumn id="5939" xr3:uid="{260E171D-EE3E-4C2F-AF57-1FF44D45AB1C}" name="Column5913"/>
    <tableColumn id="5940" xr3:uid="{149F2B07-2A62-4CBC-95F3-72B61CBFA0A6}" name="Column5914"/>
    <tableColumn id="5941" xr3:uid="{04B466B7-E529-432A-B6BF-8F99412DB712}" name="Column5915"/>
    <tableColumn id="5942" xr3:uid="{786BB65F-975B-44E6-AB07-12814B058DF8}" name="Column5916"/>
    <tableColumn id="5943" xr3:uid="{A2E6069E-2890-4718-9908-2BE8EAE69D4C}" name="Column5917"/>
    <tableColumn id="5944" xr3:uid="{49F3960B-396F-4E25-BFEF-BA6C29950744}" name="Column5918"/>
    <tableColumn id="5945" xr3:uid="{29F7799A-6F09-48DD-B646-9D873A13BCCD}" name="Column5919"/>
    <tableColumn id="5946" xr3:uid="{8647BC8E-D236-45AE-B0A8-6E05F0E274DA}" name="Column5920"/>
    <tableColumn id="5947" xr3:uid="{958144C7-567E-4A7D-A375-761E91629DF0}" name="Column5921"/>
    <tableColumn id="5948" xr3:uid="{36E2955E-5FEC-4F0B-9670-3BD48D49D388}" name="Column5922"/>
    <tableColumn id="5949" xr3:uid="{4EA4596B-7E75-433B-87F5-D7A0AD133027}" name="Column5923"/>
    <tableColumn id="5950" xr3:uid="{9C022657-2DA0-43FC-A389-CBC75909192C}" name="Column5924"/>
    <tableColumn id="5951" xr3:uid="{81F78EC3-319B-4478-AE29-3AF61496680F}" name="Column5925"/>
    <tableColumn id="5952" xr3:uid="{42C0BE5A-9062-427D-9B33-9E63637D1EF9}" name="Column5926"/>
    <tableColumn id="5953" xr3:uid="{BDD694B1-BFB2-4E57-94B6-2495D227F9E4}" name="Column5927"/>
    <tableColumn id="5954" xr3:uid="{DF153E5D-3E47-4E1A-9376-1B4CF0F77906}" name="Column5928"/>
    <tableColumn id="5955" xr3:uid="{9A933FDA-0145-448B-A73D-0EA32499D6F8}" name="Column5929"/>
    <tableColumn id="5956" xr3:uid="{A0EE2957-8405-4B92-899F-F7BBEF82F419}" name="Column5930"/>
    <tableColumn id="5957" xr3:uid="{A8F73ECE-5BAF-4A70-9005-899CBAD4DD22}" name="Column5931"/>
    <tableColumn id="5958" xr3:uid="{441B228E-7991-4751-84CB-CD4E827766F5}" name="Column5932"/>
    <tableColumn id="5959" xr3:uid="{CF370AD5-BE50-45D3-9A36-3937E630C54E}" name="Column5933"/>
    <tableColumn id="5960" xr3:uid="{8F596F0C-CB52-444B-8837-B4992CD11F42}" name="Column5934"/>
    <tableColumn id="5961" xr3:uid="{7CE708F1-8532-4C78-A3B7-71F66C557033}" name="Column5935"/>
    <tableColumn id="5962" xr3:uid="{A7759E9B-42E6-4DE3-B781-EBDA485E343B}" name="Column5936"/>
    <tableColumn id="5963" xr3:uid="{4CB4A498-A321-44E7-BEFB-2BD4D97CBE0C}" name="Column5937"/>
    <tableColumn id="5964" xr3:uid="{4FA0202C-57A3-40E2-B0EE-04728CE7A0FC}" name="Column5938"/>
    <tableColumn id="5965" xr3:uid="{117631E6-D82F-4A79-8E40-188FF4CFD362}" name="Column5939"/>
    <tableColumn id="5966" xr3:uid="{6472B935-8FB2-409D-B898-35458CD5DEE7}" name="Column5940"/>
    <tableColumn id="5967" xr3:uid="{82E7BEC7-DFC9-4659-A291-BBC7B8268B4A}" name="Column5941"/>
    <tableColumn id="5968" xr3:uid="{C471C544-6000-49A3-B9D0-2CD639F91310}" name="Column5942"/>
    <tableColumn id="5969" xr3:uid="{E480C48B-75D3-4D69-80D0-5F68DEC508F5}" name="Column5943"/>
    <tableColumn id="5970" xr3:uid="{6A8D7461-791B-483E-B55A-0A1DBBC3A2B4}" name="Column5944"/>
    <tableColumn id="5971" xr3:uid="{4E009B37-BC20-4993-B12D-C49198E2872F}" name="Column5945"/>
    <tableColumn id="5972" xr3:uid="{901E6A88-D1FA-4599-AE20-8BF0B78595F3}" name="Column5946"/>
    <tableColumn id="5973" xr3:uid="{6447B42C-01FA-4D50-BCAD-834FA64C5851}" name="Column5947"/>
    <tableColumn id="5974" xr3:uid="{AD6C7673-70FD-441B-9128-A8F924D77648}" name="Column5948"/>
    <tableColumn id="5975" xr3:uid="{6CF75164-63AC-4F3C-B9ED-D6A93CA71F19}" name="Column5949"/>
    <tableColumn id="5976" xr3:uid="{075A8D98-E613-45E4-98A6-97B2D2E8B5F0}" name="Column5950"/>
    <tableColumn id="5977" xr3:uid="{1A4A7C08-CC88-4436-94C5-20C31DC7A77F}" name="Column5951"/>
    <tableColumn id="5978" xr3:uid="{B011F145-458F-4966-ABC1-98B6D98704AA}" name="Column5952"/>
    <tableColumn id="5979" xr3:uid="{30B00AB0-B8B2-4DAC-A9E5-BB07AE6C529D}" name="Column5953"/>
    <tableColumn id="5980" xr3:uid="{D90F2FA8-8DDD-413C-AFB6-E2F0AC6DE105}" name="Column5954"/>
    <tableColumn id="5981" xr3:uid="{BD54914C-27AA-4C46-86EB-9D58AC826672}" name="Column5955"/>
    <tableColumn id="5982" xr3:uid="{22F07CB5-6EB8-4267-9E0E-E1F4DDFBB3DB}" name="Column5956"/>
    <tableColumn id="5983" xr3:uid="{A09AE2B1-6408-4CB5-92D2-B2F5D57B59E9}" name="Column5957"/>
    <tableColumn id="5984" xr3:uid="{3EA61F0C-2E44-4445-B368-2ABA668C4C6B}" name="Column5958"/>
    <tableColumn id="5985" xr3:uid="{A34B734B-5DB5-4A0A-9171-ED39D406DA5B}" name="Column5959"/>
    <tableColumn id="5986" xr3:uid="{1C85C3D6-0800-4CCA-9541-5BD4F4E952DD}" name="Column5960"/>
    <tableColumn id="5987" xr3:uid="{CDC40806-A023-4883-ACB4-C81304ADE031}" name="Column5961"/>
    <tableColumn id="5988" xr3:uid="{179E93D6-5200-42DF-9AC4-0E9830EF02BD}" name="Column5962"/>
    <tableColumn id="5989" xr3:uid="{94D2418F-E37F-455A-9A8A-D9FDA8A97964}" name="Column5963"/>
    <tableColumn id="5990" xr3:uid="{6CA52CD4-73C6-4E65-855A-4FDD25181CCA}" name="Column5964"/>
    <tableColumn id="5991" xr3:uid="{F61B76F7-415E-4A71-B35A-EC19D2381E64}" name="Column5965"/>
    <tableColumn id="5992" xr3:uid="{E149A756-0FD3-43A5-810A-90928FD72236}" name="Column5966"/>
    <tableColumn id="5993" xr3:uid="{BB58BC43-2BD3-422F-9DBF-FD094C8B6CE0}" name="Column5967"/>
    <tableColumn id="5994" xr3:uid="{7A835007-3F74-439C-B174-BF7FEECD665C}" name="Column5968"/>
    <tableColumn id="5995" xr3:uid="{7761D9AD-7AC2-4CF8-BA2A-B9457FCC9CFA}" name="Column5969"/>
    <tableColumn id="5996" xr3:uid="{57D51DCB-7148-4397-9714-3E903501B4C3}" name="Column5970"/>
    <tableColumn id="5997" xr3:uid="{D89CAAE7-A6F4-450A-8B09-FECB6EB32A6E}" name="Column5971"/>
    <tableColumn id="5998" xr3:uid="{4FE41223-789D-4170-B968-652E5F8FDD82}" name="Column5972"/>
    <tableColumn id="5999" xr3:uid="{78CB2BCB-F7F8-4496-9478-5CEE30CB5941}" name="Column5973"/>
    <tableColumn id="6000" xr3:uid="{1B9B4B5A-1C71-451B-B8C1-DA44E7E77D72}" name="Column5974"/>
    <tableColumn id="6001" xr3:uid="{58380426-3116-4C94-8E2F-65ECE41AF3BE}" name="Column5975"/>
    <tableColumn id="6002" xr3:uid="{BF070443-04E3-45C3-943C-4B7D971A8E40}" name="Column5976"/>
    <tableColumn id="6003" xr3:uid="{DD52B2A5-1B89-4C8B-89E9-49AF7C29F5A4}" name="Column5977"/>
    <tableColumn id="6004" xr3:uid="{BB346D27-A5E5-4400-8F41-E5A2E2222E85}" name="Column5978"/>
    <tableColumn id="6005" xr3:uid="{719B92FD-C942-4DF4-A3D0-85346B1DD3BB}" name="Column5979"/>
    <tableColumn id="6006" xr3:uid="{8A1EC38E-3BD5-4CB0-A735-1E7791B577AE}" name="Column5980"/>
    <tableColumn id="6007" xr3:uid="{B0F7C828-C073-42E9-A72F-067165FDFC79}" name="Column5981"/>
    <tableColumn id="6008" xr3:uid="{B0C66DFB-9948-4788-9311-C2F301AD76DC}" name="Column5982"/>
    <tableColumn id="6009" xr3:uid="{D8D9DD3A-DA37-463E-8D67-3B43CAE888B6}" name="Column5983"/>
    <tableColumn id="6010" xr3:uid="{16909DC5-4A28-4245-9A62-29234766CE72}" name="Column5984"/>
    <tableColumn id="6011" xr3:uid="{58D32760-0161-40E7-B706-C221BFD5C1A1}" name="Column5985"/>
    <tableColumn id="6012" xr3:uid="{D633E27C-2FF8-4FA3-BE99-E548163FFAC0}" name="Column5986"/>
    <tableColumn id="6013" xr3:uid="{C6FC4DFB-77E4-40F7-884D-C801DBE94544}" name="Column5987"/>
    <tableColumn id="6014" xr3:uid="{5F17B27A-4539-4ECD-A2EC-A705A0E90B01}" name="Column5988"/>
    <tableColumn id="6015" xr3:uid="{968CC43D-807C-42C9-82D5-65106483BA19}" name="Column5989"/>
    <tableColumn id="6016" xr3:uid="{9D9440A4-BB24-449F-89A0-73FACB893998}" name="Column5990"/>
    <tableColumn id="6017" xr3:uid="{3C8976F7-FA34-47FA-B214-B0873A53D8BA}" name="Column5991"/>
    <tableColumn id="6018" xr3:uid="{51F829C1-BEEF-4B25-970C-2B8CACDFB46B}" name="Column5992"/>
    <tableColumn id="6019" xr3:uid="{567D4CBA-3E5A-494D-922E-6B89BFF1B8E8}" name="Column5993"/>
    <tableColumn id="6020" xr3:uid="{D0038CE0-C2DA-4922-A3D4-195DFADCF6D0}" name="Column5994"/>
    <tableColumn id="6021" xr3:uid="{148D10E9-9519-4035-A264-CB67637BD667}" name="Column5995"/>
    <tableColumn id="6022" xr3:uid="{5E8D0FE9-E403-41E9-9442-65BC6AE9ED93}" name="Column5996"/>
    <tableColumn id="6023" xr3:uid="{F5C8868F-488E-44D0-B6D2-7CD65C27C210}" name="Column5997"/>
    <tableColumn id="6024" xr3:uid="{12A603EB-1F6E-4DCF-BA45-396ADBF48C1E}" name="Column5998"/>
    <tableColumn id="6025" xr3:uid="{52DCEE0A-0BB3-47B2-9401-F5C08B3FF93F}" name="Column5999"/>
    <tableColumn id="6026" xr3:uid="{CB939AEA-D358-42D8-9B20-E39612FAFADD}" name="Column6000"/>
    <tableColumn id="6027" xr3:uid="{A1A509B4-F9FC-49CA-8916-B7D26DEF4604}" name="Column6001"/>
    <tableColumn id="6028" xr3:uid="{C0FCE2FF-D016-4C02-BEF8-B1FDBCE58A87}" name="Column6002"/>
    <tableColumn id="6029" xr3:uid="{76B33C39-4887-4F8F-8614-961EA7E5C0C5}" name="Column6003"/>
    <tableColumn id="6030" xr3:uid="{F1ECCFAA-D4FC-4C9A-A3D7-3E53EABCC782}" name="Column6004"/>
    <tableColumn id="6031" xr3:uid="{3ADACCCD-EE46-4EFA-8C44-A9672F7DE85B}" name="Column6005"/>
    <tableColumn id="6032" xr3:uid="{55B5028B-4D98-43BE-8D31-F83077B805B3}" name="Column6006"/>
    <tableColumn id="6033" xr3:uid="{AA875040-8088-4466-91A5-90FE7E491B0F}" name="Column6007"/>
    <tableColumn id="6034" xr3:uid="{9159BCA3-2260-4838-BA49-A48EB293C1C1}" name="Column6008"/>
    <tableColumn id="6035" xr3:uid="{2E086B67-4F0D-42E4-9430-A04F4FD68409}" name="Column6009"/>
    <tableColumn id="6036" xr3:uid="{15747B36-8AC8-4301-AB2B-BCE9163DEA05}" name="Column6010"/>
    <tableColumn id="6037" xr3:uid="{3C2DEF3D-D682-4B5D-8BBA-D900260B8FD0}" name="Column6011"/>
    <tableColumn id="6038" xr3:uid="{87298DBB-4572-4FD4-B1F5-60E590F74471}" name="Column6012"/>
    <tableColumn id="6039" xr3:uid="{C0D15703-2716-41C2-9135-FCFE95530D99}" name="Column6013"/>
    <tableColumn id="6040" xr3:uid="{B30F1D30-0028-4B6C-BA7B-FEF3F511701A}" name="Column6014"/>
    <tableColumn id="6041" xr3:uid="{A904162B-AD36-49A8-A978-3A2FE905AFDA}" name="Column6015"/>
    <tableColumn id="6042" xr3:uid="{2F0BC370-A675-4D42-BB2C-B47D2694DD40}" name="Column6016"/>
    <tableColumn id="6043" xr3:uid="{F5488423-3D2D-4468-8139-2C525B71948F}" name="Column6017"/>
    <tableColumn id="6044" xr3:uid="{E0C3031F-8A42-430E-A342-52D6EF677DAC}" name="Column6018"/>
    <tableColumn id="6045" xr3:uid="{C330EBC0-DEAB-4893-A9B2-A948F0E086F9}" name="Column6019"/>
    <tableColumn id="6046" xr3:uid="{786AA654-096D-4B93-A5D1-711A3E8A9C75}" name="Column6020"/>
    <tableColumn id="6047" xr3:uid="{4880827F-DD28-4856-860E-030099945F51}" name="Column6021"/>
    <tableColumn id="6048" xr3:uid="{97DC09AE-2CBF-4D4E-991E-4A8A81B10EE8}" name="Column6022"/>
    <tableColumn id="6049" xr3:uid="{9BA4C81D-31F2-4999-A2D1-A63B8DB1A6A2}" name="Column6023"/>
    <tableColumn id="6050" xr3:uid="{C96B9991-DF4D-45D7-B30C-47E910442549}" name="Column6024"/>
    <tableColumn id="6051" xr3:uid="{F964A9C8-BD3F-4A4F-945B-62F79EF59EEF}" name="Column6025"/>
    <tableColumn id="6052" xr3:uid="{8B1DB421-E4B6-4C59-B007-A277BEEF59BD}" name="Column6026"/>
    <tableColumn id="6053" xr3:uid="{7421BD8D-F2E3-463E-B2CC-F46C87F6B9EC}" name="Column6027"/>
    <tableColumn id="6054" xr3:uid="{470E2D83-C33A-4180-AD9E-6DB7BFC4635F}" name="Column6028"/>
    <tableColumn id="6055" xr3:uid="{CBB37C49-E0DF-415F-B6E4-AC5C2D4F0205}" name="Column6029"/>
    <tableColumn id="6056" xr3:uid="{442F8CE7-AD0A-4AA8-8EBF-992F95A3B2CC}" name="Column6030"/>
    <tableColumn id="6057" xr3:uid="{8D16F090-565C-448A-84DA-502976F00D07}" name="Column6031"/>
    <tableColumn id="6058" xr3:uid="{2B2EBFE6-918D-4EBF-B6C2-B8C923FCD3BF}" name="Column6032"/>
    <tableColumn id="6059" xr3:uid="{685CEABA-A009-4164-97BC-EF52E7BAD6B7}" name="Column6033"/>
    <tableColumn id="6060" xr3:uid="{193A0DF4-7291-4AE1-8FE7-952AFFFAB8D8}" name="Column6034"/>
    <tableColumn id="6061" xr3:uid="{63C5CED5-2511-4749-A533-80994A3A7D24}" name="Column6035"/>
    <tableColumn id="6062" xr3:uid="{AD1A218D-D4D3-4596-B76B-DD7DB0D8F240}" name="Column6036"/>
    <tableColumn id="6063" xr3:uid="{547B3174-D093-43AA-8AE6-6071C57B547B}" name="Column6037"/>
    <tableColumn id="6064" xr3:uid="{4738EC8A-45FA-4625-AC7F-8A1404D245D1}" name="Column6038"/>
    <tableColumn id="6065" xr3:uid="{36A5ADBD-84D5-403E-8AF6-EBA8FAF6E384}" name="Column6039"/>
    <tableColumn id="6066" xr3:uid="{7ECDC541-4C1E-413D-A51C-6AD9FBCD4F70}" name="Column6040"/>
    <tableColumn id="6067" xr3:uid="{46938181-3BD1-4887-B799-F89388723B89}" name="Column6041"/>
    <tableColumn id="6068" xr3:uid="{FD97151C-E3BF-4768-92A9-686834B83FF7}" name="Column6042"/>
    <tableColumn id="6069" xr3:uid="{E50F8D0E-D967-43ED-915B-C6B738E42EDC}" name="Column6043"/>
    <tableColumn id="6070" xr3:uid="{09EDC92F-FE92-4EA8-A0BE-F5F86482E85B}" name="Column6044"/>
    <tableColumn id="6071" xr3:uid="{426FCAE8-4A92-460C-8C9B-C22DA8CF1438}" name="Column6045"/>
    <tableColumn id="6072" xr3:uid="{06508F4C-33EF-4CDD-BFC7-B4E10AB0BC00}" name="Column6046"/>
    <tableColumn id="6073" xr3:uid="{5A7047EA-C872-41B9-BF8F-5FA635FE9CBB}" name="Column6047"/>
    <tableColumn id="6074" xr3:uid="{BEA1BB15-67CD-4185-B807-2D44D9F5F96D}" name="Column6048"/>
    <tableColumn id="6075" xr3:uid="{0EF9164E-1D18-48BC-9C70-2FDA9C4D4917}" name="Column6049"/>
    <tableColumn id="6076" xr3:uid="{02BD31A1-D13B-4FA8-83F2-EC51C0E938FE}" name="Column6050"/>
    <tableColumn id="6077" xr3:uid="{B052BE55-E273-450D-A572-351130A2282A}" name="Column6051"/>
    <tableColumn id="6078" xr3:uid="{BAA2FDD9-C62C-4034-9088-B42B018A9414}" name="Column6052"/>
    <tableColumn id="6079" xr3:uid="{10D1310F-3E01-490D-9D6F-945DFCEEDAB4}" name="Column6053"/>
    <tableColumn id="6080" xr3:uid="{D794A258-4D1C-4C55-8958-5699974E27B1}" name="Column6054"/>
    <tableColumn id="6081" xr3:uid="{F88E937A-D415-4787-B518-FE2717348698}" name="Column6055"/>
    <tableColumn id="6082" xr3:uid="{CCC51D08-DF6F-436D-B1BE-7E93725FC7CB}" name="Column6056"/>
    <tableColumn id="6083" xr3:uid="{80DB4AAC-14F8-47C4-B1F1-A14AE71E9E2E}" name="Column6057"/>
    <tableColumn id="6084" xr3:uid="{6BC9B119-86FD-404B-9A7B-00B689923ED9}" name="Column6058"/>
    <tableColumn id="6085" xr3:uid="{E5E16243-931D-4113-B4CF-6E4C21ACC8EC}" name="Column6059"/>
    <tableColumn id="6086" xr3:uid="{1EFA39AE-B4D6-4DC1-9E5D-CD40E8FBCA1E}" name="Column6060"/>
    <tableColumn id="6087" xr3:uid="{9E45A650-FDD8-4BBE-B904-36B38D1A1854}" name="Column6061"/>
    <tableColumn id="6088" xr3:uid="{3DBFCEB5-F955-4B52-8323-F8625D442173}" name="Column6062"/>
    <tableColumn id="6089" xr3:uid="{8246D8D6-50DD-418F-9352-1BC42B13A137}" name="Column6063"/>
    <tableColumn id="6090" xr3:uid="{48E631C5-D56B-4DFC-BBCE-DAB6A5D35CAC}" name="Column6064"/>
    <tableColumn id="6091" xr3:uid="{C3D86060-3393-4F96-B97D-09B2186A061F}" name="Column6065"/>
    <tableColumn id="6092" xr3:uid="{0100CCCB-BDB2-4CB0-98AC-99B462ADE6D4}" name="Column6066"/>
    <tableColumn id="6093" xr3:uid="{74C433ED-CC20-4EA8-8D7B-20942215FA76}" name="Column6067"/>
    <tableColumn id="6094" xr3:uid="{D75B4DAB-CBBF-4CD1-AD63-7DD69C64CF1B}" name="Column6068"/>
    <tableColumn id="6095" xr3:uid="{D8773572-5EE0-45F9-96AE-E68F23F47E11}" name="Column6069"/>
    <tableColumn id="6096" xr3:uid="{6DE9E136-1855-4FEA-A69C-8984F6BE8B7A}" name="Column6070"/>
    <tableColumn id="6097" xr3:uid="{86DD3F7E-CA23-4039-92CA-04D44DA7390A}" name="Column6071"/>
    <tableColumn id="6098" xr3:uid="{34E4FBC9-B1CF-4B0B-9735-E62922620F48}" name="Column6072"/>
    <tableColumn id="6099" xr3:uid="{04B08CC7-8212-4BD5-9698-2140E177E9C6}" name="Column6073"/>
    <tableColumn id="6100" xr3:uid="{72643822-76F6-4B14-AE5E-1B2EF54D0953}" name="Column6074"/>
    <tableColumn id="6101" xr3:uid="{6FFB4A12-1DE8-479D-B4F0-B7D7B7B8E209}" name="Column6075"/>
    <tableColumn id="6102" xr3:uid="{94623304-0A4B-483C-8112-F13BCAEF9852}" name="Column6076"/>
    <tableColumn id="6103" xr3:uid="{BA744BD2-DE3A-47FA-BADB-66987FE52A6E}" name="Column6077"/>
    <tableColumn id="6104" xr3:uid="{936F4496-0A49-4C7F-9775-C5C4DFECF28C}" name="Column6078"/>
    <tableColumn id="6105" xr3:uid="{798684EB-5C71-4169-AF08-0634EB05511F}" name="Column6079"/>
    <tableColumn id="6106" xr3:uid="{181B408B-ACAC-4138-B449-D434A2B84BE5}" name="Column6080"/>
    <tableColumn id="6107" xr3:uid="{529E245F-D2C6-4721-9E98-92798FB82C35}" name="Column6081"/>
    <tableColumn id="6108" xr3:uid="{14B4F7F8-0D7B-40E0-889E-84180B29B86E}" name="Column6082"/>
    <tableColumn id="6109" xr3:uid="{1AA9C08E-1A3D-48EF-99EB-A12B6078BECB}" name="Column6083"/>
    <tableColumn id="6110" xr3:uid="{18AA1AC0-0266-42BD-8E7E-0A33E9D53338}" name="Column6084"/>
    <tableColumn id="6111" xr3:uid="{572FC1BA-9F35-4AF9-B4BD-8F372412BF9B}" name="Column6085"/>
    <tableColumn id="6112" xr3:uid="{A08ED623-1543-4222-90F1-090CCD25C091}" name="Column6086"/>
    <tableColumn id="6113" xr3:uid="{281ABBCB-8376-4102-8B2A-74B8C3BAD883}" name="Column6087"/>
    <tableColumn id="6114" xr3:uid="{403E83CD-6460-488E-A6C4-620E6833B9DC}" name="Column6088"/>
    <tableColumn id="6115" xr3:uid="{F02E09DE-8306-49FB-A3FC-AA1CF4F6DF85}" name="Column6089"/>
    <tableColumn id="6116" xr3:uid="{D9A73D79-40AE-42AB-9573-CE5956DE62A7}" name="Column6090"/>
    <tableColumn id="6117" xr3:uid="{761A6C1E-7546-4FC4-8A2B-488B28A8158F}" name="Column6091"/>
    <tableColumn id="6118" xr3:uid="{410D0D6E-8547-4338-818F-B0EEC87F3B22}" name="Column6092"/>
    <tableColumn id="6119" xr3:uid="{3008C9B9-ECC7-42E1-AFAA-412467BA741D}" name="Column6093"/>
    <tableColumn id="6120" xr3:uid="{888D28A0-0009-47C4-82F4-1E403301623B}" name="Column6094"/>
    <tableColumn id="6121" xr3:uid="{40850696-A07E-4B0A-A1AC-0A1F6EFD6C85}" name="Column6095"/>
    <tableColumn id="6122" xr3:uid="{7F7CB6BA-7735-43BB-8615-F391D66EEF6B}" name="Column6096"/>
    <tableColumn id="6123" xr3:uid="{50E27BC9-4262-4E67-B75B-363978AD6737}" name="Column6097"/>
    <tableColumn id="6124" xr3:uid="{7240841C-9780-48EF-8FE3-A612CDCE7522}" name="Column6098"/>
    <tableColumn id="6125" xr3:uid="{E4C65656-63F0-459F-9D0F-69D4A533FA81}" name="Column6099"/>
    <tableColumn id="6126" xr3:uid="{4D1AA5A7-3B13-4186-ABBE-D077E151024D}" name="Column6100"/>
    <tableColumn id="6127" xr3:uid="{B9F2687D-6753-4D47-AFB6-BFC276313844}" name="Column6101"/>
    <tableColumn id="6128" xr3:uid="{AA936FD8-5E0F-4F1C-B89C-B45F771A4C02}" name="Column6102"/>
    <tableColumn id="6129" xr3:uid="{F2327993-D837-43E5-A50B-103F7CEEA361}" name="Column6103"/>
    <tableColumn id="6130" xr3:uid="{BAA233BB-E761-4E16-A2F0-63F8BA792640}" name="Column6104"/>
    <tableColumn id="6131" xr3:uid="{D34F3C61-ADB8-471B-8F06-92135ECE4699}" name="Column6105"/>
    <tableColumn id="6132" xr3:uid="{FAFC4FBF-3927-421D-BF14-526E656274C0}" name="Column6106"/>
    <tableColumn id="6133" xr3:uid="{B65DF4F0-4CA6-4941-A426-E3396372897E}" name="Column6107"/>
    <tableColumn id="6134" xr3:uid="{CA02D82E-5951-44A7-96E7-9A198F978BE8}" name="Column6108"/>
    <tableColumn id="6135" xr3:uid="{23A3E94B-356C-49F1-8B33-1E92A3D9A3EB}" name="Column6109"/>
    <tableColumn id="6136" xr3:uid="{F92015C7-2E5B-44D8-9D8B-7C768A7960DB}" name="Column6110"/>
    <tableColumn id="6137" xr3:uid="{23C01A68-0996-47A4-9913-1A5782F8E407}" name="Column6111"/>
    <tableColumn id="6138" xr3:uid="{2289D6E2-5962-4B01-A124-4C6ECE105FB0}" name="Column6112"/>
    <tableColumn id="6139" xr3:uid="{3650016A-FE1F-4B09-8B9B-F92E823270AF}" name="Column6113"/>
    <tableColumn id="6140" xr3:uid="{A2BD3B9C-385D-4EF8-9E9F-F40C4172F811}" name="Column6114"/>
    <tableColumn id="6141" xr3:uid="{24FFE9EC-031F-405C-8730-F03E5415A322}" name="Column6115"/>
    <tableColumn id="6142" xr3:uid="{6ECF119E-0DC1-4BA0-A956-FB045F9699FA}" name="Column6116"/>
    <tableColumn id="6143" xr3:uid="{3164D508-551E-4010-B1C4-CB96642CC372}" name="Column6117"/>
    <tableColumn id="6144" xr3:uid="{7AADD29C-F18A-46DB-9113-4D6A68DB512E}" name="Column6118"/>
    <tableColumn id="6145" xr3:uid="{4CBD38B4-96DC-4A52-8C56-7BACC819C150}" name="Column6119"/>
    <tableColumn id="6146" xr3:uid="{7C885A3B-A371-4F9A-B734-E3E1EAC55B40}" name="Column6120"/>
    <tableColumn id="6147" xr3:uid="{89B93A7C-6B70-4E3D-8885-FEDA842E4C28}" name="Column6121"/>
    <tableColumn id="6148" xr3:uid="{17BA41F6-3A39-4015-A178-C20BE23D79E5}" name="Column6122"/>
    <tableColumn id="6149" xr3:uid="{4BCFD8A4-7456-4F79-B125-A1D1D222669F}" name="Column6123"/>
    <tableColumn id="6150" xr3:uid="{038042BA-1683-44CE-82C6-D97C23D0E2BA}" name="Column6124"/>
    <tableColumn id="6151" xr3:uid="{B489F52F-8063-4D2E-935B-CA2B7D59A1B3}" name="Column6125"/>
    <tableColumn id="6152" xr3:uid="{24704CB2-74E4-492E-B6D5-536E7DDCAB89}" name="Column6126"/>
    <tableColumn id="6153" xr3:uid="{7AFABC29-A4D7-41A1-84FA-43557C3A9AC1}" name="Column6127"/>
    <tableColumn id="6154" xr3:uid="{C6BF5D40-1790-4B73-B065-E01992C95500}" name="Column6128"/>
    <tableColumn id="6155" xr3:uid="{1C243E3E-252C-406F-93DA-6C3FB0C5EC4F}" name="Column6129"/>
    <tableColumn id="6156" xr3:uid="{0EB7F71C-91E7-4719-9409-03AFDF4C5201}" name="Column6130"/>
    <tableColumn id="6157" xr3:uid="{89E2A27E-DBA8-49E3-8362-45B8390D139D}" name="Column6131"/>
    <tableColumn id="6158" xr3:uid="{3C7A9D40-AAB2-49F7-87F3-0598D4274F35}" name="Column6132"/>
    <tableColumn id="6159" xr3:uid="{8877BEB0-D8C6-4873-ABC1-5BF27F1E4480}" name="Column6133"/>
    <tableColumn id="6160" xr3:uid="{929598F6-3913-4525-9366-E96C34B27A8B}" name="Column6134"/>
    <tableColumn id="6161" xr3:uid="{B14F5710-A366-4297-A4B3-25B82A85F801}" name="Column6135"/>
    <tableColumn id="6162" xr3:uid="{23FD964D-F851-4F4B-B95E-A79E805DEC38}" name="Column6136"/>
    <tableColumn id="6163" xr3:uid="{0345947A-2A9B-40B0-8326-51D4951FA274}" name="Column6137"/>
    <tableColumn id="6164" xr3:uid="{55A895CD-22C4-4E36-938D-ED3024DE01E2}" name="Column6138"/>
    <tableColumn id="6165" xr3:uid="{EE156901-54E6-4D53-9925-5C3ED1A1F37E}" name="Column6139"/>
    <tableColumn id="6166" xr3:uid="{970D3440-0F22-43D5-9F06-324311235A45}" name="Column6140"/>
    <tableColumn id="6167" xr3:uid="{F5F7BCA7-EA60-48EB-B326-B9C5A818B55C}" name="Column6141"/>
    <tableColumn id="6168" xr3:uid="{4F5072D1-A197-468F-9480-790093B4F023}" name="Column6142"/>
    <tableColumn id="6169" xr3:uid="{2C905C6A-475C-4A7B-81D0-8FB36168C5FD}" name="Column6143"/>
    <tableColumn id="6170" xr3:uid="{FADE0A69-428A-47A1-9E40-D9E3C352A6FA}" name="Column6144"/>
    <tableColumn id="6171" xr3:uid="{23B28E17-9C58-4D9A-8756-9DBEA9C944C4}" name="Column6145"/>
    <tableColumn id="6172" xr3:uid="{EC6EA51A-00DA-4442-9740-8578778AD09D}" name="Column6146"/>
    <tableColumn id="6173" xr3:uid="{8DC9D467-FD30-4B5D-B580-8D93958443D0}" name="Column6147"/>
    <tableColumn id="6174" xr3:uid="{02EE3609-8593-40F5-95AC-28033BD148AA}" name="Column6148"/>
    <tableColumn id="6175" xr3:uid="{DEAE0912-8AC7-4D3E-AFB5-B784CB73B4B9}" name="Column6149"/>
    <tableColumn id="6176" xr3:uid="{BC41F138-1E51-491F-B2DD-0055DA328076}" name="Column6150"/>
    <tableColumn id="6177" xr3:uid="{437585F0-5B6E-4BEE-9966-D6B0EB71B128}" name="Column6151"/>
    <tableColumn id="6178" xr3:uid="{8DB3CB7A-695C-4C62-9990-0D9095C7FCBD}" name="Column6152"/>
    <tableColumn id="6179" xr3:uid="{9D9B72EF-8006-4675-9F25-EB0C378291B2}" name="Column6153"/>
    <tableColumn id="6180" xr3:uid="{8CA069E9-C84C-4A09-B74D-FE560F1EF240}" name="Column6154"/>
    <tableColumn id="6181" xr3:uid="{358F4943-8719-4814-8A36-420DC374B174}" name="Column6155"/>
    <tableColumn id="6182" xr3:uid="{0E49E5DE-38A0-41F9-B0AC-E312B78C3CA5}" name="Column6156"/>
    <tableColumn id="6183" xr3:uid="{89471778-5F48-42D1-BDB7-78360BC64DAF}" name="Column6157"/>
    <tableColumn id="6184" xr3:uid="{C4E979B1-2F91-4DF3-B4A2-9D5E55AADED8}" name="Column6158"/>
    <tableColumn id="6185" xr3:uid="{926BB8F5-7D65-451A-8D1E-7C04660D62A3}" name="Column6159"/>
    <tableColumn id="6186" xr3:uid="{73BA9D07-A68A-4025-999C-A1503F9DFE97}" name="Column6160"/>
    <tableColumn id="6187" xr3:uid="{C5BD249D-7908-4234-865D-169629EF7106}" name="Column6161"/>
    <tableColumn id="6188" xr3:uid="{D172EAAC-AA76-41B1-B019-7A9DF272F405}" name="Column6162"/>
    <tableColumn id="6189" xr3:uid="{CC7A3A03-D838-4A88-8F81-1F428001A418}" name="Column6163"/>
    <tableColumn id="6190" xr3:uid="{7E99A557-1D1E-4E27-B70C-88D7BD794084}" name="Column6164"/>
    <tableColumn id="6191" xr3:uid="{CCBBB012-15E2-4C5E-8146-F7F5DE1A1FBD}" name="Column6165"/>
    <tableColumn id="6192" xr3:uid="{ED7801FE-1591-42D9-8315-F966287A8970}" name="Column6166"/>
    <tableColumn id="6193" xr3:uid="{955F1395-EDC8-4E33-A2A5-DA287D2C7380}" name="Column6167"/>
    <tableColumn id="6194" xr3:uid="{B54080D2-4B51-452B-B589-F36A69A2C94D}" name="Column6168"/>
    <tableColumn id="6195" xr3:uid="{06D9FDEC-CA31-4A52-97B2-AB8C09202B7E}" name="Column6169"/>
    <tableColumn id="6196" xr3:uid="{D4FC10D2-F8A5-49BB-A03C-596E91DE7733}" name="Column6170"/>
    <tableColumn id="6197" xr3:uid="{424F2B42-13D5-4395-9051-EBEFFDB4F19E}" name="Column6171"/>
    <tableColumn id="6198" xr3:uid="{29811EBF-34E4-440D-867C-60737F09D267}" name="Column6172"/>
    <tableColumn id="6199" xr3:uid="{81DE82C9-C906-40E8-AC86-7A58F706F10B}" name="Column6173"/>
    <tableColumn id="6200" xr3:uid="{33B723EB-F6DE-462D-AD34-B6D70F5ED764}" name="Column6174"/>
    <tableColumn id="6201" xr3:uid="{CACB6B5B-3F17-4375-A6D5-F2477CE31618}" name="Column6175"/>
    <tableColumn id="6202" xr3:uid="{66ABD3CE-5630-4C2B-97F9-31A5DAB3335F}" name="Column6176"/>
    <tableColumn id="6203" xr3:uid="{127C7F6B-B886-4BF1-A9F9-AE931BFD47BB}" name="Column6177"/>
    <tableColumn id="6204" xr3:uid="{4F19063C-229D-45D6-8A92-5BEC604373DB}" name="Column6178"/>
    <tableColumn id="6205" xr3:uid="{83D56BC4-CABE-4CF3-93B0-F7DEBA278F13}" name="Column6179"/>
    <tableColumn id="6206" xr3:uid="{B8435510-001F-4353-A12E-467B795EAE5A}" name="Column6180"/>
    <tableColumn id="6207" xr3:uid="{47475577-D745-40F8-A475-36C56749B61B}" name="Column6181"/>
    <tableColumn id="6208" xr3:uid="{80DCCC47-73CA-44B6-97DB-DBDBA6C4AF58}" name="Column6182"/>
    <tableColumn id="6209" xr3:uid="{70131FAF-4D82-416E-B3F8-8C7D003410A6}" name="Column6183"/>
    <tableColumn id="6210" xr3:uid="{63AD40D7-A803-404E-B910-C5AF54B1DD87}" name="Column6184"/>
    <tableColumn id="6211" xr3:uid="{64C5F822-04BB-4F75-98A4-1A27CA3CE7D1}" name="Column6185"/>
    <tableColumn id="6212" xr3:uid="{62213F3B-8386-46E4-B5B3-34EBA05089CB}" name="Column6186"/>
    <tableColumn id="6213" xr3:uid="{D9445A54-3C83-4176-B45A-5D88D412A933}" name="Column6187"/>
    <tableColumn id="6214" xr3:uid="{D43AF735-06C2-4D90-8929-2E6DC38DF866}" name="Column6188"/>
    <tableColumn id="6215" xr3:uid="{272FB2D5-1788-4163-A3E6-5B12BC7A02E6}" name="Column6189"/>
    <tableColumn id="6216" xr3:uid="{18619CBC-66D7-470B-A131-CC9BBA4D80AB}" name="Column6190"/>
    <tableColumn id="6217" xr3:uid="{1BD27643-87BC-4715-91BA-760F0621B805}" name="Column6191"/>
    <tableColumn id="6218" xr3:uid="{3DA1DC70-3A77-418C-AA69-16CC48EF469C}" name="Column6192"/>
    <tableColumn id="6219" xr3:uid="{0A584726-817E-41CC-A23D-3D279AC1134F}" name="Column6193"/>
    <tableColumn id="6220" xr3:uid="{9CE333B9-4CB0-4F2C-B0AC-8CB52652C4B4}" name="Column6194"/>
    <tableColumn id="6221" xr3:uid="{63C244E7-D3E9-42CD-B4E7-0B0A56EB610A}" name="Column6195"/>
    <tableColumn id="6222" xr3:uid="{93DE9439-D265-453A-AF64-6DB49705A6D5}" name="Column6196"/>
    <tableColumn id="6223" xr3:uid="{FAD458B5-A73D-44D0-B0D8-AFAB73C62795}" name="Column6197"/>
    <tableColumn id="6224" xr3:uid="{BD6699E4-78D2-4542-80F3-E65C246AFD5A}" name="Column6198"/>
    <tableColumn id="6225" xr3:uid="{A644CCE5-E9BD-437D-BF60-CB2807FEF851}" name="Column6199"/>
    <tableColumn id="6226" xr3:uid="{92312158-30B2-4C0C-8151-77F0DE747915}" name="Column6200"/>
    <tableColumn id="6227" xr3:uid="{A3211CDB-BA49-495B-9998-42CED5B6EE47}" name="Column6201"/>
    <tableColumn id="6228" xr3:uid="{D6B9FF22-699D-4466-A457-BB6B748564D3}" name="Column6202"/>
    <tableColumn id="6229" xr3:uid="{2F9441AF-6AF6-43D8-8D06-27FB6C5C6834}" name="Column6203"/>
    <tableColumn id="6230" xr3:uid="{D096380A-1FD7-4F76-951D-EFAF8379E8D9}" name="Column6204"/>
    <tableColumn id="6231" xr3:uid="{6E538703-36A0-41FF-9187-2D0A961009FC}" name="Column6205"/>
    <tableColumn id="6232" xr3:uid="{D37E97CF-C540-4F37-9C86-C2C7F01C197E}" name="Column6206"/>
    <tableColumn id="6233" xr3:uid="{C87A34C0-E226-40A2-A83E-0D3122668BFE}" name="Column6207"/>
    <tableColumn id="6234" xr3:uid="{341EB9E7-68BF-4BA0-BF39-59D30AA83ACB}" name="Column6208"/>
    <tableColumn id="6235" xr3:uid="{3107B2A7-7BA1-4E4D-A6CD-220EF1BF347E}" name="Column6209"/>
    <tableColumn id="6236" xr3:uid="{E2F7281B-FADC-481E-AA7A-28CF75F95E6D}" name="Column6210"/>
    <tableColumn id="6237" xr3:uid="{091B620C-8986-42B9-A9F2-DBA9730C9D7D}" name="Column6211"/>
    <tableColumn id="6238" xr3:uid="{3277532B-74A1-4B23-A7B7-62A54A478E66}" name="Column6212"/>
    <tableColumn id="6239" xr3:uid="{53EAE392-4747-4A5F-AC18-4A7E1C1D47A8}" name="Column6213"/>
    <tableColumn id="6240" xr3:uid="{1AC43B37-E632-4FEB-B308-B167FEB79B54}" name="Column6214"/>
    <tableColumn id="6241" xr3:uid="{26784E71-384E-40AC-96E5-9FA22CF4AEE0}" name="Column6215"/>
    <tableColumn id="6242" xr3:uid="{9B7C0AC0-E52E-43E5-9DC2-1310B3944E7B}" name="Column6216"/>
    <tableColumn id="6243" xr3:uid="{BD635EAA-F74C-40C2-B216-CC30B3A056EC}" name="Column6217"/>
    <tableColumn id="6244" xr3:uid="{6BA34CAE-C976-4332-BB80-BE2FA90BD624}" name="Column6218"/>
    <tableColumn id="6245" xr3:uid="{26AEFC8A-EACE-4C63-B0D6-0A0CE2A0A62B}" name="Column6219"/>
    <tableColumn id="6246" xr3:uid="{86474646-7AE1-4522-A69E-ADE521F6D367}" name="Column6220"/>
    <tableColumn id="6247" xr3:uid="{DFBB5B39-8C18-4843-92C3-754A29533F08}" name="Column6221"/>
    <tableColumn id="6248" xr3:uid="{01AA7B3F-88BD-403A-9FE0-415D33C425CB}" name="Column6222"/>
    <tableColumn id="6249" xr3:uid="{48DF7AB7-1908-4AF8-BCAC-BB6AECE7181B}" name="Column6223"/>
    <tableColumn id="6250" xr3:uid="{31931E80-DF8A-4FF1-AB7C-32A9A479CF16}" name="Column6224"/>
    <tableColumn id="6251" xr3:uid="{F0D2E4A4-2376-4992-AE99-29873AA1FC9C}" name="Column6225"/>
    <tableColumn id="6252" xr3:uid="{E8238BB8-54EA-47C3-B609-8873B2610F38}" name="Column6226"/>
    <tableColumn id="6253" xr3:uid="{4EA8BD48-6D94-4DA4-882F-078CE8C60123}" name="Column6227"/>
    <tableColumn id="6254" xr3:uid="{C10F84E3-DC25-4307-B458-65EDFDFAB4E2}" name="Column6228"/>
    <tableColumn id="6255" xr3:uid="{4E491C81-43E4-45BE-BF56-7EC036844835}" name="Column6229"/>
    <tableColumn id="6256" xr3:uid="{B8AA8C48-F440-4C60-A614-B7FBDF56AFBA}" name="Column6230"/>
    <tableColumn id="6257" xr3:uid="{D94079DD-92C4-445A-8F33-3C40A3BFA113}" name="Column6231"/>
    <tableColumn id="6258" xr3:uid="{7BE3B9DE-FFB8-4C00-A0B8-F5900D518578}" name="Column6232"/>
    <tableColumn id="6259" xr3:uid="{30CFDC13-167F-4AFA-94CB-928C1B43EB2B}" name="Column6233"/>
    <tableColumn id="6260" xr3:uid="{D86FA91A-9808-4E7C-B1C2-0194C6A73622}" name="Column6234"/>
    <tableColumn id="6261" xr3:uid="{446DD149-F941-48B2-92A2-01CE73102C81}" name="Column6235"/>
    <tableColumn id="6262" xr3:uid="{CD582045-300A-4EBB-8A6F-7E661F11893A}" name="Column6236"/>
    <tableColumn id="6263" xr3:uid="{A93753D6-3592-4095-8FC7-C7501F47745E}" name="Column6237"/>
    <tableColumn id="6264" xr3:uid="{B03E2857-01C7-43DC-A5D0-73B72A259864}" name="Column6238"/>
    <tableColumn id="6265" xr3:uid="{87F467FA-0C42-4A0C-9823-0A2900063894}" name="Column6239"/>
    <tableColumn id="6266" xr3:uid="{F273207C-52A4-4009-A9EF-C29521D2323D}" name="Column6240"/>
    <tableColumn id="6267" xr3:uid="{FF23C6B8-4D2D-439C-AC7F-0D74924B5E45}" name="Column6241"/>
    <tableColumn id="6268" xr3:uid="{3FBC8BDB-3174-485E-B7D4-3BCDBADCB821}" name="Column6242"/>
    <tableColumn id="6269" xr3:uid="{32301035-4C88-46B6-8533-4AA2E5BEED51}" name="Column6243"/>
    <tableColumn id="6270" xr3:uid="{2CBD582F-C078-4646-A8AC-8694B4B19E42}" name="Column6244"/>
    <tableColumn id="6271" xr3:uid="{02326F65-4C56-44BA-B231-396710AE8A9F}" name="Column6245"/>
    <tableColumn id="6272" xr3:uid="{AE8FF4F5-379B-47A4-8357-2443C83F0505}" name="Column6246"/>
    <tableColumn id="6273" xr3:uid="{7E98149E-C496-49B9-8107-A4E852CC3C10}" name="Column6247"/>
    <tableColumn id="6274" xr3:uid="{59CEDA6B-0442-4CEB-847E-9EBDCB5CA29D}" name="Column6248"/>
    <tableColumn id="6275" xr3:uid="{8604456A-7DDF-45F5-B7AB-B7DF15DD3248}" name="Column6249"/>
    <tableColumn id="6276" xr3:uid="{DB38D50D-A2C1-4E46-BC6B-1B91C08F2112}" name="Column6250"/>
    <tableColumn id="6277" xr3:uid="{AA2D53F9-5C19-4208-BEAF-73F9676719D7}" name="Column6251"/>
    <tableColumn id="6278" xr3:uid="{B6A1A5D6-D6A5-4AAE-9BD4-C36E5235E25B}" name="Column6252"/>
    <tableColumn id="6279" xr3:uid="{FBB63E9C-643A-4245-8A26-1665CE6C90D6}" name="Column6253"/>
    <tableColumn id="6280" xr3:uid="{98301577-7F30-4635-880B-145B3E90EBF5}" name="Column6254"/>
    <tableColumn id="6281" xr3:uid="{0118F16F-7395-41E0-B198-67CE4020D009}" name="Column6255"/>
    <tableColumn id="6282" xr3:uid="{B72F28BF-0FC9-471E-A12F-C53D4D9EFD9B}" name="Column6256"/>
    <tableColumn id="6283" xr3:uid="{778C01E1-1F47-406D-8485-1DA6D3B92D57}" name="Column6257"/>
    <tableColumn id="6284" xr3:uid="{08FAF592-C649-4AD9-AEB5-136573218287}" name="Column6258"/>
    <tableColumn id="6285" xr3:uid="{268C3DD0-127E-43FF-BE3A-4A5A72DA7F1D}" name="Column6259"/>
    <tableColumn id="6286" xr3:uid="{F877045D-3EC2-4AB7-9F7B-C42FAB3CCB94}" name="Column6260"/>
    <tableColumn id="6287" xr3:uid="{45E59219-FD7C-48AB-91BA-7D9B6C7B4C75}" name="Column6261"/>
    <tableColumn id="6288" xr3:uid="{D4A4E2FE-A4B5-4F9B-A287-ECD192884815}" name="Column6262"/>
    <tableColumn id="6289" xr3:uid="{1B65C2D3-E6D0-4536-B6B5-5448A1AF0B54}" name="Column6263"/>
    <tableColumn id="6290" xr3:uid="{8A8BCE55-4875-4E55-9D3D-73BDFA658115}" name="Column6264"/>
    <tableColumn id="6291" xr3:uid="{5445D8EE-3D03-43EF-A88B-9B8887888AC9}" name="Column6265"/>
    <tableColumn id="6292" xr3:uid="{FD12DD11-36FF-443F-83DD-3207B8436F76}" name="Column6266"/>
    <tableColumn id="6293" xr3:uid="{C120C572-419A-4F4E-8F7B-14B9E329A38D}" name="Column6267"/>
    <tableColumn id="6294" xr3:uid="{0C6A6B6A-D65F-4A1F-A0B1-A5273D23DD31}" name="Column6268"/>
    <tableColumn id="6295" xr3:uid="{C7EC3CFF-987A-4D83-ADBF-15BB0D3607E1}" name="Column6269"/>
    <tableColumn id="6296" xr3:uid="{BCE3BF25-ED54-4C6A-9C64-7EBB8D2CBA9C}" name="Column6270"/>
    <tableColumn id="6297" xr3:uid="{09F46B9F-814F-4A98-9F48-2C5F8A036CAD}" name="Column6271"/>
    <tableColumn id="6298" xr3:uid="{45EFD5E7-A149-4E8F-B533-77EA3312A237}" name="Column6272"/>
    <tableColumn id="6299" xr3:uid="{9D0FA54A-FF93-494C-9F01-4B575C707D59}" name="Column6273"/>
    <tableColumn id="6300" xr3:uid="{0CE9AB64-5F52-4114-BA42-DDD25B323C50}" name="Column6274"/>
    <tableColumn id="6301" xr3:uid="{1FB5F20B-BEA2-489B-AF22-CEF355ACE3A8}" name="Column6275"/>
    <tableColumn id="6302" xr3:uid="{F9F94E11-1B6A-4208-89EE-3C84C156A0D8}" name="Column6276"/>
    <tableColumn id="6303" xr3:uid="{EC409E92-36D2-4200-A997-F4B99D0528E9}" name="Column6277"/>
    <tableColumn id="6304" xr3:uid="{621C7870-56DB-4C82-AF7D-D9ECDD329506}" name="Column6278"/>
    <tableColumn id="6305" xr3:uid="{4D8AF18E-51F2-4807-A897-1445C497CAC6}" name="Column6279"/>
    <tableColumn id="6306" xr3:uid="{5809A026-CFE7-4F55-B7C1-EAA0A700E9D4}" name="Column6280"/>
    <tableColumn id="6307" xr3:uid="{91532726-BA5C-45D7-8802-150A1649E1FF}" name="Column6281"/>
    <tableColumn id="6308" xr3:uid="{76F4B2BF-C540-46B9-8FBF-33A66286AB84}" name="Column6282"/>
    <tableColumn id="6309" xr3:uid="{A28203E3-DB79-4682-BFFF-363AD67FF782}" name="Column6283"/>
    <tableColumn id="6310" xr3:uid="{5C4EDF32-2CDF-4D4F-8635-E39A246E8CDF}" name="Column6284"/>
    <tableColumn id="6311" xr3:uid="{221817E8-FE33-4FB2-A1D0-31EADC2E4D22}" name="Column6285"/>
    <tableColumn id="6312" xr3:uid="{64459316-C5E3-48CB-8D9B-07AE87440B2D}" name="Column6286"/>
    <tableColumn id="6313" xr3:uid="{6EEE8325-E5AD-41A5-87CE-69BB13482709}" name="Column6287"/>
    <tableColumn id="6314" xr3:uid="{567F9549-514A-4F43-B580-58BDAF4C398A}" name="Column6288"/>
    <tableColumn id="6315" xr3:uid="{7F8F252A-8672-49F7-BD9E-90A66110772B}" name="Column6289"/>
    <tableColumn id="6316" xr3:uid="{63EF7EB7-CC14-4486-8A6F-8FE92A0B9B2A}" name="Column6290"/>
    <tableColumn id="6317" xr3:uid="{01DF4F2D-949B-4C1E-9643-C7B0333FB7D2}" name="Column6291"/>
    <tableColumn id="6318" xr3:uid="{AD8E6622-E06D-4BC6-9D4D-ACF2DCF1E25B}" name="Column6292"/>
    <tableColumn id="6319" xr3:uid="{662B7FD1-D05A-4A0A-B0C6-D725BCB7DB15}" name="Column6293"/>
    <tableColumn id="6320" xr3:uid="{327F8AB0-EEFA-44EC-8CF5-1C47A4261EAD}" name="Column6294"/>
    <tableColumn id="6321" xr3:uid="{0CAF41BC-2336-448B-834B-009F04393856}" name="Column6295"/>
    <tableColumn id="6322" xr3:uid="{9481ADE6-5E9E-4C4B-B07E-73439949B7D7}" name="Column6296"/>
    <tableColumn id="6323" xr3:uid="{8B389608-6AA9-4DA1-A1B9-F67134DAB229}" name="Column6297"/>
    <tableColumn id="6324" xr3:uid="{410ED334-2029-4155-AC62-0CF2C28F46C1}" name="Column6298"/>
    <tableColumn id="6325" xr3:uid="{935D9E27-934D-4068-8EED-591BE79F67CB}" name="Column6299"/>
    <tableColumn id="6326" xr3:uid="{30D83B03-ED88-4FE1-9776-4C91654D96D3}" name="Column6300"/>
    <tableColumn id="6327" xr3:uid="{EE90686C-CDFF-4702-807E-9FFC33ABC7D7}" name="Column6301"/>
    <tableColumn id="6328" xr3:uid="{59B20A46-0F8D-4EF3-8CC0-B617AAF5DCB8}" name="Column6302"/>
    <tableColumn id="6329" xr3:uid="{8124A284-7CB8-4182-9BB6-BD9901F4687E}" name="Column6303"/>
    <tableColumn id="6330" xr3:uid="{BCAA2502-5250-4B43-8B18-026F9DD5A860}" name="Column6304"/>
    <tableColumn id="6331" xr3:uid="{EC22F845-A8D4-486E-8FE7-2307D2F8F95A}" name="Column6305"/>
    <tableColumn id="6332" xr3:uid="{8F19066E-951E-4E58-97D6-33FE4BE80ACE}" name="Column6306"/>
    <tableColumn id="6333" xr3:uid="{F4B79F9E-0C8D-45E3-9879-A291316C6EFA}" name="Column6307"/>
    <tableColumn id="6334" xr3:uid="{E6501FA5-77E8-4FEF-A8A1-438511151045}" name="Column6308"/>
    <tableColumn id="6335" xr3:uid="{2CA17723-659A-4214-9C52-0862752BEB8C}" name="Column6309"/>
    <tableColumn id="6336" xr3:uid="{44126855-4D8D-4F4E-81D7-E9506037F668}" name="Column6310"/>
    <tableColumn id="6337" xr3:uid="{66E5A431-E974-4F4B-935E-E75BFD264FE0}" name="Column6311"/>
    <tableColumn id="6338" xr3:uid="{CC6EDE03-DBA1-4C4D-AA3E-FCB9C8CC6395}" name="Column6312"/>
    <tableColumn id="6339" xr3:uid="{BDB51D18-CCBB-462A-A6A3-AB715067483B}" name="Column6313"/>
    <tableColumn id="6340" xr3:uid="{8499502E-2660-4BAA-922A-FD2699DC001A}" name="Column6314"/>
    <tableColumn id="6341" xr3:uid="{5BCE13DB-D278-4CE2-9DDB-21F0E3169F12}" name="Column6315"/>
    <tableColumn id="6342" xr3:uid="{B70C2E5A-858E-473E-A17B-255CA3CA5258}" name="Column6316"/>
    <tableColumn id="6343" xr3:uid="{C6488103-BA54-4F99-8D9A-E868C964FD54}" name="Column6317"/>
    <tableColumn id="6344" xr3:uid="{5D4C6584-D8B3-49FA-BDF2-844BEB8FBEA3}" name="Column6318"/>
    <tableColumn id="6345" xr3:uid="{2393A49E-413D-4503-A27F-A48480EF1A98}" name="Column6319"/>
    <tableColumn id="6346" xr3:uid="{F9D30B8B-08EE-4BAF-A378-461A80805AA0}" name="Column6320"/>
    <tableColumn id="6347" xr3:uid="{FBD9E328-4CE1-4B6C-81F8-122646ACB687}" name="Column6321"/>
    <tableColumn id="6348" xr3:uid="{77A1B2BF-4F38-48A1-B1B3-42B5D453495A}" name="Column6322"/>
    <tableColumn id="6349" xr3:uid="{D3F8C7AE-FD27-4FFA-A5C3-28A65D52786D}" name="Column6323"/>
    <tableColumn id="6350" xr3:uid="{2C6AC858-38F2-4C22-9C9B-597D04195C09}" name="Column6324"/>
    <tableColumn id="6351" xr3:uid="{B1BF9BE9-7EAC-477F-B8C7-EEDCA5F13029}" name="Column6325"/>
    <tableColumn id="6352" xr3:uid="{B28BBB3E-0E70-40C9-BB1A-8A7304171D21}" name="Column6326"/>
    <tableColumn id="6353" xr3:uid="{52763CBE-F2AF-4596-9AF9-AC8215569206}" name="Column6327"/>
    <tableColumn id="6354" xr3:uid="{C1CA474F-A6A0-45AA-B9BB-4FEA3B6D42A9}" name="Column6328"/>
    <tableColumn id="6355" xr3:uid="{EA9C6C2C-3CEB-4CB8-8F3E-0E468EB0D574}" name="Column6329"/>
    <tableColumn id="6356" xr3:uid="{E5CDBCED-5C2F-4EBC-B647-3486061F150A}" name="Column6330"/>
    <tableColumn id="6357" xr3:uid="{3073BC76-9614-4CEB-8EBE-0D27E6497939}" name="Column6331"/>
    <tableColumn id="6358" xr3:uid="{DD0DD053-2F9C-413B-942E-A87322469D0A}" name="Column6332"/>
    <tableColumn id="6359" xr3:uid="{F9FFA7B9-18C4-42C7-B722-7C6E0F1B5A9A}" name="Column6333"/>
    <tableColumn id="6360" xr3:uid="{0B7A2552-22DB-42DE-AB30-04115D80CCB4}" name="Column6334"/>
    <tableColumn id="6361" xr3:uid="{E097CE55-A364-4A93-A878-5C4D709ADF48}" name="Column6335"/>
    <tableColumn id="6362" xr3:uid="{C36D4FD1-25B1-4144-A1E9-FEEBBC780FD5}" name="Column6336"/>
    <tableColumn id="6363" xr3:uid="{245750A2-F684-4E5B-AF9B-FD011DEB771A}" name="Column6337"/>
    <tableColumn id="6364" xr3:uid="{5B91AE41-FB3D-4964-8F0D-681339D7CBC3}" name="Column6338"/>
    <tableColumn id="6365" xr3:uid="{2A037BA4-2C9C-4CF4-9806-91CC1074937F}" name="Column6339"/>
    <tableColumn id="6366" xr3:uid="{3ADA9846-4C7B-4205-93DA-293781C74F74}" name="Column6340"/>
    <tableColumn id="6367" xr3:uid="{19A98BCC-AC4F-4268-971D-9672CE6BDE4B}" name="Column6341"/>
    <tableColumn id="6368" xr3:uid="{2D877AAF-A039-4F45-8A05-0CF8FD56BE88}" name="Column6342"/>
    <tableColumn id="6369" xr3:uid="{DB7F80A8-E877-4DA5-9CE8-CC0DA90691C2}" name="Column6343"/>
    <tableColumn id="6370" xr3:uid="{838B6C95-B0C5-4FF3-A135-F389CC812669}" name="Column6344"/>
    <tableColumn id="6371" xr3:uid="{37A1A199-EBDE-498E-9F7F-787FFA18F2B9}" name="Column6345"/>
    <tableColumn id="6372" xr3:uid="{DF67991A-27F6-4B2D-8AA1-4F95712FEF06}" name="Column6346"/>
    <tableColumn id="6373" xr3:uid="{64322962-35F9-45F0-B3D2-EA0EAADAEA97}" name="Column6347"/>
    <tableColumn id="6374" xr3:uid="{6E633606-D93B-4972-9DFF-5E6D633DCA43}" name="Column6348"/>
    <tableColumn id="6375" xr3:uid="{EB03062D-AA4A-4673-85A9-307B3CF8C822}" name="Column6349"/>
    <tableColumn id="6376" xr3:uid="{965DF3DB-2B24-45C3-B759-53F9B27A7E1C}" name="Column6350"/>
    <tableColumn id="6377" xr3:uid="{9E084A1C-84D7-4788-8A28-3AC1BE27F0C0}" name="Column6351"/>
    <tableColumn id="6378" xr3:uid="{78C40382-0B2A-415E-9302-DF2259787004}" name="Column6352"/>
    <tableColumn id="6379" xr3:uid="{7DB2F311-2182-46A7-BB49-EBBCD13CFFE0}" name="Column6353"/>
    <tableColumn id="6380" xr3:uid="{08B76EBB-F7AF-4F64-A2C3-E33398AEED98}" name="Column6354"/>
    <tableColumn id="6381" xr3:uid="{3D77A5DD-F7C2-497D-B475-00CD2EAEB1F6}" name="Column6355"/>
    <tableColumn id="6382" xr3:uid="{2532670F-57E7-4F1F-AC1F-BEEF5E440C9B}" name="Column6356"/>
    <tableColumn id="6383" xr3:uid="{57BC7535-2B53-4C42-B0F1-E578C2CB046E}" name="Column6357"/>
    <tableColumn id="6384" xr3:uid="{3E674332-8FFA-4F82-9F19-71D9A995CD2B}" name="Column6358"/>
    <tableColumn id="6385" xr3:uid="{C95A08EE-BBFC-49DE-A33B-10204DCF5FCD}" name="Column6359"/>
    <tableColumn id="6386" xr3:uid="{6DEAE4AE-A666-4BB4-B636-2B534287C437}" name="Column6360"/>
    <tableColumn id="6387" xr3:uid="{C98246C3-9639-4782-AB18-C722EE232CE6}" name="Column6361"/>
    <tableColumn id="6388" xr3:uid="{BD4AD9BE-F46D-4FD3-8555-23C7AF389DAA}" name="Column6362"/>
    <tableColumn id="6389" xr3:uid="{6ECE3E7A-CB6F-40C6-91C6-F753E92C1F36}" name="Column6363"/>
    <tableColumn id="6390" xr3:uid="{4B5DAE74-1DBE-4BC1-B2A8-A20C32BC9454}" name="Column6364"/>
    <tableColumn id="6391" xr3:uid="{A0179309-C4EF-46EE-B92A-3CB3E717C548}" name="Column6365"/>
    <tableColumn id="6392" xr3:uid="{B7237266-77E1-4E88-9161-D51C998428F3}" name="Column6366"/>
    <tableColumn id="6393" xr3:uid="{F112AB88-28FE-45A1-A8DC-C51E6D5A9625}" name="Column6367"/>
    <tableColumn id="6394" xr3:uid="{3DBACD08-B77A-4424-BB3D-83138564A4FE}" name="Column6368"/>
    <tableColumn id="6395" xr3:uid="{E5BE19D9-EEE3-49B0-9274-51B087C854F9}" name="Column6369"/>
    <tableColumn id="6396" xr3:uid="{CEE345E6-23A3-4720-A5C3-54F862EEF8FC}" name="Column6370"/>
    <tableColumn id="6397" xr3:uid="{6DF753DF-BE6C-4E1A-81AC-4E9B517EDB7C}" name="Column6371"/>
    <tableColumn id="6398" xr3:uid="{721E1B73-5CB8-4C1E-B4B3-509047405D6A}" name="Column6372"/>
    <tableColumn id="6399" xr3:uid="{07D327E1-B6B5-4CA4-B288-A635B217A310}" name="Column6373"/>
    <tableColumn id="6400" xr3:uid="{DABB9776-D5FD-4E03-A4A1-6B02E5C4C594}" name="Column6374"/>
    <tableColumn id="6401" xr3:uid="{978DDD8C-690E-4CEF-8080-372429277B3A}" name="Column6375"/>
    <tableColumn id="6402" xr3:uid="{F2F36539-E383-416E-BC16-7E89F8FBAA92}" name="Column6376"/>
    <tableColumn id="6403" xr3:uid="{F9E9BE83-26E1-42DD-B40F-7B424F440563}" name="Column6377"/>
    <tableColumn id="6404" xr3:uid="{EDEA9C17-7041-485E-9251-60E579B6F5AA}" name="Column6378"/>
    <tableColumn id="6405" xr3:uid="{BE9D4F9F-5C7A-4870-BA5E-0ECB80B65C8F}" name="Column6379"/>
    <tableColumn id="6406" xr3:uid="{BC19896B-F165-4B93-A2CE-CFAC5C6CBD0D}" name="Column6380"/>
    <tableColumn id="6407" xr3:uid="{BB3835F6-7A82-436D-BDB8-A2A203EAA90B}" name="Column6381"/>
    <tableColumn id="6408" xr3:uid="{32581D78-3F49-4746-87D6-AFEF055B7EFD}" name="Column6382"/>
    <tableColumn id="6409" xr3:uid="{41720908-A242-436F-95F0-804FA8AC2FC6}" name="Column6383"/>
    <tableColumn id="6410" xr3:uid="{366D01B2-29A7-4E0C-A619-596A8448D385}" name="Column6384"/>
    <tableColumn id="6411" xr3:uid="{FE26801E-98BC-43AF-B01B-006B4EC6B812}" name="Column6385"/>
    <tableColumn id="6412" xr3:uid="{2C72B14F-EFDB-4F37-8469-BCD08926BF2C}" name="Column6386"/>
    <tableColumn id="6413" xr3:uid="{542FC44E-9AE8-46C4-AF66-89B9634B38AF}" name="Column6387"/>
    <tableColumn id="6414" xr3:uid="{9A5B797C-B123-4680-BC72-BBB324902258}" name="Column6388"/>
    <tableColumn id="6415" xr3:uid="{F1913A98-207A-4815-ACF4-22B008052AB0}" name="Column6389"/>
    <tableColumn id="6416" xr3:uid="{7C2591CA-DC35-4162-A526-178F2620C094}" name="Column6390"/>
    <tableColumn id="6417" xr3:uid="{0755DA36-D521-4E97-A09B-F072B71296C5}" name="Column6391"/>
    <tableColumn id="6418" xr3:uid="{03334EBB-952C-47E0-AE3A-31D66A10D27E}" name="Column6392"/>
    <tableColumn id="6419" xr3:uid="{CC3257D5-0333-47BC-BF97-38EA9DC1A423}" name="Column6393"/>
    <tableColumn id="6420" xr3:uid="{8DE73794-BCCB-4734-804E-13CCEF07C2C3}" name="Column6394"/>
    <tableColumn id="6421" xr3:uid="{26367348-13F7-4CFF-9AD0-D39FCE3F1F7F}" name="Column6395"/>
    <tableColumn id="6422" xr3:uid="{973F6448-BD46-4B93-A78E-EC52D218D3BD}" name="Column6396"/>
    <tableColumn id="6423" xr3:uid="{DA3DF6A5-7746-4FFC-89D2-4726D39E7D0A}" name="Column6397"/>
    <tableColumn id="6424" xr3:uid="{432E51C9-2F19-4499-AC55-8C2FAE6E2F67}" name="Column6398"/>
    <tableColumn id="6425" xr3:uid="{110AA798-ED6A-4014-B0AB-ACC9ABF8BBBE}" name="Column6399"/>
    <tableColumn id="6426" xr3:uid="{ED6C8259-2898-40C3-8165-61F161F64EC7}" name="Column6400"/>
    <tableColumn id="6427" xr3:uid="{89602817-0AAA-48C3-A2E5-1C6F8C08BA12}" name="Column6401"/>
    <tableColumn id="6428" xr3:uid="{DB818D2E-1C89-41E9-A9FD-C9AA34108D81}" name="Column6402"/>
    <tableColumn id="6429" xr3:uid="{CEDABB9E-FC40-42D9-AEB6-57AF060669E8}" name="Column6403"/>
    <tableColumn id="6430" xr3:uid="{1D0C9693-2C8B-4F3A-9C05-5FCB3D8B5270}" name="Column6404"/>
    <tableColumn id="6431" xr3:uid="{B30BA3C8-C8ED-49E7-AB39-3F0F57FF9BE4}" name="Column6405"/>
    <tableColumn id="6432" xr3:uid="{DBA9CF6D-CB12-47EE-8CC9-51BB82FBF877}" name="Column6406"/>
    <tableColumn id="6433" xr3:uid="{2853482B-DF6F-4C92-80C9-784E10E688AB}" name="Column6407"/>
    <tableColumn id="6434" xr3:uid="{93943EE2-C59E-4D56-B17A-D1F2F52F3B2B}" name="Column6408"/>
    <tableColumn id="6435" xr3:uid="{546C3B80-7072-405B-B80B-34DAAC337F79}" name="Column6409"/>
    <tableColumn id="6436" xr3:uid="{8717553C-C77A-4AD6-8A17-11FBA35B6556}" name="Column6410"/>
    <tableColumn id="6437" xr3:uid="{95D871E2-A22E-4DA9-BF10-03FA904D910C}" name="Column6411"/>
    <tableColumn id="6438" xr3:uid="{24664533-1E9E-43D0-82AF-56585373B47E}" name="Column6412"/>
    <tableColumn id="6439" xr3:uid="{A1CA18BF-72C7-4D93-A17D-92C8579EFE5E}" name="Column6413"/>
    <tableColumn id="6440" xr3:uid="{F275DDCA-2E00-4A6D-B182-C5CFC3325727}" name="Column6414"/>
    <tableColumn id="6441" xr3:uid="{411BF487-215A-4AA3-AD43-750E3873823F}" name="Column6415"/>
    <tableColumn id="6442" xr3:uid="{1FCF0F54-2921-4405-8C2F-5715B92BE1D4}" name="Column6416"/>
    <tableColumn id="6443" xr3:uid="{99C66940-E7DD-46D8-9DC2-165B2A4522C3}" name="Column6417"/>
    <tableColumn id="6444" xr3:uid="{9AF3E2F0-C695-4E0E-9CF1-EE9411565DDB}" name="Column6418"/>
    <tableColumn id="6445" xr3:uid="{2DB82270-6B59-4DEE-ADB3-204E7FD78FC7}" name="Column6419"/>
    <tableColumn id="6446" xr3:uid="{3DA3C130-9A5C-4F65-B05E-67247E9AF85B}" name="Column6420"/>
    <tableColumn id="6447" xr3:uid="{3B3B755C-4C6D-4F6C-87F7-4A014536688C}" name="Column6421"/>
    <tableColumn id="6448" xr3:uid="{29284B62-C6B1-4FFB-B71D-EFE1911D351F}" name="Column6422"/>
    <tableColumn id="6449" xr3:uid="{0C31413B-9BD5-4DC5-B0CA-412E6DE78650}" name="Column6423"/>
    <tableColumn id="6450" xr3:uid="{60A98355-8F27-4A3A-9C2B-0B115D45388E}" name="Column6424"/>
    <tableColumn id="6451" xr3:uid="{3B423D69-FDBA-4B26-B69D-9928B89CFA62}" name="Column6425"/>
    <tableColumn id="6452" xr3:uid="{BE616F4A-3494-43AB-A1FE-03376948E404}" name="Column6426"/>
    <tableColumn id="6453" xr3:uid="{5D033825-4C75-4039-82F7-A0B4370B7B4F}" name="Column6427"/>
    <tableColumn id="6454" xr3:uid="{676ED74C-4203-4426-BE3E-B4B18E79B31E}" name="Column6428"/>
    <tableColumn id="6455" xr3:uid="{6866448D-21E2-4075-9DCB-58F1DF7E01E1}" name="Column6429"/>
    <tableColumn id="6456" xr3:uid="{2B0D54FA-35C4-4195-AD6B-B22F0264C784}" name="Column6430"/>
    <tableColumn id="6457" xr3:uid="{DF17997A-01E4-4822-A076-F4AC304B925B}" name="Column6431"/>
    <tableColumn id="6458" xr3:uid="{E5148FDE-32F5-4A46-9D82-412C8A9ACB0B}" name="Column6432"/>
    <tableColumn id="6459" xr3:uid="{819D2A31-C8D1-46A1-AFDD-1533A655248C}" name="Column6433"/>
    <tableColumn id="6460" xr3:uid="{080244FA-897D-48C1-ABA0-F2414EC55887}" name="Column6434"/>
    <tableColumn id="6461" xr3:uid="{BE60EEB6-D61B-4556-9CF2-9E8707029122}" name="Column6435"/>
    <tableColumn id="6462" xr3:uid="{7113A789-5571-476C-8731-0F24912E7C5B}" name="Column6436"/>
    <tableColumn id="6463" xr3:uid="{8F96E25B-B3F9-4224-B746-F81586CE1B19}" name="Column6437"/>
    <tableColumn id="6464" xr3:uid="{564F3598-BF36-4485-A1E2-556A4A0FBB3E}" name="Column6438"/>
    <tableColumn id="6465" xr3:uid="{7E8B2CEE-33AC-4CB2-8449-F7A4F40CF619}" name="Column6439"/>
    <tableColumn id="6466" xr3:uid="{CF5B1BE9-8E26-4535-916D-1F500AE193B6}" name="Column6440"/>
    <tableColumn id="6467" xr3:uid="{E7978B16-A4BF-494C-ACDE-A5F80CF9B020}" name="Column6441"/>
    <tableColumn id="6468" xr3:uid="{59CB7E43-87C7-46DE-B584-4142179ED363}" name="Column6442"/>
    <tableColumn id="6469" xr3:uid="{CBAC5CB8-C494-403D-AF21-DA99C8BDCDC3}" name="Column6443"/>
    <tableColumn id="6470" xr3:uid="{4E0EA6F0-EA4D-4762-BA47-2F0976E87339}" name="Column6444"/>
    <tableColumn id="6471" xr3:uid="{C0CB52B4-90A4-46AF-A8BA-6AB580432792}" name="Column6445"/>
    <tableColumn id="6472" xr3:uid="{141591B0-A548-4A3A-B438-2A227E15D425}" name="Column6446"/>
    <tableColumn id="6473" xr3:uid="{78D84C15-4FCA-4D0A-A7A9-CA96E7160E5E}" name="Column6447"/>
    <tableColumn id="6474" xr3:uid="{4D1BC39E-F9B3-45FB-BC25-95AEBA1707F0}" name="Column6448"/>
    <tableColumn id="6475" xr3:uid="{4AC15346-8DFD-43E5-8CB2-4A4898445A1E}" name="Column6449"/>
    <tableColumn id="6476" xr3:uid="{76A46356-D243-4C01-B78E-F8429F6FB946}" name="Column6450"/>
    <tableColumn id="6477" xr3:uid="{F307D8F0-551C-4B26-924B-DA058ED259C7}" name="Column6451"/>
    <tableColumn id="6478" xr3:uid="{6E18C956-E53A-4838-B613-DE2E3E89E189}" name="Column6452"/>
    <tableColumn id="6479" xr3:uid="{8FA4F272-99FA-4156-A7C5-B6A46E62A97C}" name="Column6453"/>
    <tableColumn id="6480" xr3:uid="{86F74AB5-10AC-42B8-A865-4E8D9DB67694}" name="Column6454"/>
    <tableColumn id="6481" xr3:uid="{1C757791-5A75-4956-8491-0901964C930E}" name="Column6455"/>
    <tableColumn id="6482" xr3:uid="{7C64F2F7-7EBF-473C-A11A-07091B214B4A}" name="Column6456"/>
    <tableColumn id="6483" xr3:uid="{1A6E898F-4456-4B71-9F60-913E406A8043}" name="Column6457"/>
    <tableColumn id="6484" xr3:uid="{6DD0965D-D960-4C54-AF1E-ABD7EC8CF896}" name="Column6458"/>
    <tableColumn id="6485" xr3:uid="{B76FB9DA-C4B6-49D7-921D-81FCF7160EA3}" name="Column6459"/>
    <tableColumn id="6486" xr3:uid="{0F598C40-B620-4A06-BB10-20E548FE261C}" name="Column6460"/>
    <tableColumn id="6487" xr3:uid="{4F36E353-F455-42CC-94A8-7CAD33AEC5BB}" name="Column6461"/>
    <tableColumn id="6488" xr3:uid="{3A11A7BE-B995-4866-AC78-81475175F4C9}" name="Column6462"/>
    <tableColumn id="6489" xr3:uid="{7772CA20-B9BF-45FA-BDF1-FFC90BE8BACC}" name="Column6463"/>
    <tableColumn id="6490" xr3:uid="{FDFC896C-4728-4317-9706-11728B368A7D}" name="Column6464"/>
    <tableColumn id="6491" xr3:uid="{D3C3D862-06EE-46E5-AF10-523A5AD98D91}" name="Column6465"/>
    <tableColumn id="6492" xr3:uid="{D281F381-8FED-4185-B86D-A734FA271778}" name="Column6466"/>
    <tableColumn id="6493" xr3:uid="{16C61A78-A9AC-416B-99D0-6B706EC0F827}" name="Column6467"/>
    <tableColumn id="6494" xr3:uid="{3AD0F298-76FE-4932-BF87-26448CC90E03}" name="Column6468"/>
    <tableColumn id="6495" xr3:uid="{CC00228A-7381-4C8B-A08F-12410AC0E6DE}" name="Column6469"/>
    <tableColumn id="6496" xr3:uid="{E0D499D8-B4CA-4381-8E14-B79ABCDD9489}" name="Column6470"/>
    <tableColumn id="6497" xr3:uid="{E14C0528-90C6-4F36-8B20-C81D5419C435}" name="Column6471"/>
    <tableColumn id="6498" xr3:uid="{EA681605-7BC8-402C-8BFF-4E2713A9DFB6}" name="Column6472"/>
    <tableColumn id="6499" xr3:uid="{15277435-9B24-4182-9126-14FA10C0AFE3}" name="Column6473"/>
    <tableColumn id="6500" xr3:uid="{1417F4EF-EA79-4CD8-A57E-7D275BBBA6A5}" name="Column6474"/>
    <tableColumn id="6501" xr3:uid="{5FA05114-582C-48E2-9E51-43A2CA88B2AE}" name="Column6475"/>
    <tableColumn id="6502" xr3:uid="{83E8E74A-2337-46C4-B994-3E0C61AF632B}" name="Column6476"/>
    <tableColumn id="6503" xr3:uid="{4CCD45A1-9350-4F17-8908-F8FD3486F2D0}" name="Column6477"/>
    <tableColumn id="6504" xr3:uid="{4C22F6A5-E2E5-4A07-8832-8213C34A13D7}" name="Column6478"/>
    <tableColumn id="6505" xr3:uid="{27AE962D-850F-4010-BBC4-DE69B992EE27}" name="Column6479"/>
    <tableColumn id="6506" xr3:uid="{E31A053A-8465-405F-8CC2-49A4D87601EF}" name="Column6480"/>
    <tableColumn id="6507" xr3:uid="{9F8C2CB1-230E-4433-A3A1-391022AC40B2}" name="Column6481"/>
    <tableColumn id="6508" xr3:uid="{26EB6426-B4F2-4BBF-83C2-CF3DF6F4639C}" name="Column6482"/>
    <tableColumn id="6509" xr3:uid="{2E26CBB7-B533-4A4C-836C-F8672C3A2459}" name="Column6483"/>
    <tableColumn id="6510" xr3:uid="{00AD9779-314A-4068-A795-0ED4B46E4E24}" name="Column6484"/>
    <tableColumn id="6511" xr3:uid="{22A00987-11D3-4575-B1C9-13DA3808A637}" name="Column6485"/>
    <tableColumn id="6512" xr3:uid="{9E061BA1-8AEE-4D80-B0C5-42E4C2DF8DAF}" name="Column6486"/>
    <tableColumn id="6513" xr3:uid="{515FDB3B-8FEB-4866-B4B3-835C05409604}" name="Column6487"/>
    <tableColumn id="6514" xr3:uid="{07ECCF48-DD85-4BEA-910D-C6EBF0B96A3B}" name="Column6488"/>
    <tableColumn id="6515" xr3:uid="{5C7CD7AB-0821-4305-A32A-0A4C30ADA7E8}" name="Column6489"/>
    <tableColumn id="6516" xr3:uid="{ABD7FEF7-4EC1-48FD-848E-BB55B7B09A4D}" name="Column6490"/>
    <tableColumn id="6517" xr3:uid="{F2E9D10F-23B7-40FD-9FE5-85851AB4C7E1}" name="Column6491"/>
    <tableColumn id="6518" xr3:uid="{435FCB5D-24EE-47B1-8A0D-3F29D13EC542}" name="Column6492"/>
    <tableColumn id="6519" xr3:uid="{2E1CA210-4924-4CB2-B23D-DCD4A9696276}" name="Column6493"/>
    <tableColumn id="6520" xr3:uid="{56390460-1364-4A0E-B6C5-FD2E3A5C03B1}" name="Column6494"/>
    <tableColumn id="6521" xr3:uid="{1AD89D21-6A62-4059-A459-4BCB43D8B985}" name="Column6495"/>
    <tableColumn id="6522" xr3:uid="{3C7EFCB8-A361-4611-90F5-6E880BBA7BC4}" name="Column6496"/>
    <tableColumn id="6523" xr3:uid="{49BD96EB-F966-43CD-AA66-230C2D5323DF}" name="Column6497"/>
    <tableColumn id="6524" xr3:uid="{0D6ECF59-161E-4ADA-B239-A4FBEF76871A}" name="Column6498"/>
    <tableColumn id="6525" xr3:uid="{E54F6DBD-21B8-4482-BDEE-0C70EA692278}" name="Column6499"/>
    <tableColumn id="6526" xr3:uid="{0DCC31BE-94D9-4237-A0B6-17C506144217}" name="Column6500"/>
    <tableColumn id="6527" xr3:uid="{A0362445-31DC-49B8-848B-06E53549859B}" name="Column6501"/>
    <tableColumn id="6528" xr3:uid="{5890AD9F-0FD5-4802-B040-3D8B2AC4E10A}" name="Column6502"/>
    <tableColumn id="6529" xr3:uid="{E7AAD85C-BF92-4DF3-8CC0-DD8ACA559D65}" name="Column6503"/>
    <tableColumn id="6530" xr3:uid="{D4ECE2BD-7E6C-48D1-81D5-FDDCCDA940AC}" name="Column6504"/>
    <tableColumn id="6531" xr3:uid="{6EA760EA-4C26-4E53-9643-DB723FAE6C0B}" name="Column6505"/>
    <tableColumn id="6532" xr3:uid="{4A1F353D-58DC-43BB-BBC1-E0FC09F2A458}" name="Column6506"/>
    <tableColumn id="6533" xr3:uid="{6D695264-F9B1-4B28-8EB0-9388C534581C}" name="Column6507"/>
    <tableColumn id="6534" xr3:uid="{A09AF2FC-B048-4F34-91EE-B91BBE5EA571}" name="Column6508"/>
    <tableColumn id="6535" xr3:uid="{DB588010-BBA8-4E1C-9429-2B5FCCCC0C52}" name="Column6509"/>
    <tableColumn id="6536" xr3:uid="{E20ED16D-5E38-4BA0-B43E-9D22680A642C}" name="Column6510"/>
    <tableColumn id="6537" xr3:uid="{09F06BF2-B62A-4E0C-88C0-F49D65463C6A}" name="Column6511"/>
    <tableColumn id="6538" xr3:uid="{46AA91F2-83F9-4D5D-B0EE-0D2610EE1E69}" name="Column6512"/>
    <tableColumn id="6539" xr3:uid="{FB9EEB40-69C3-4042-9363-590D0EC86164}" name="Column6513"/>
    <tableColumn id="6540" xr3:uid="{7ECF4D85-4C8E-4020-A329-1E48CFABDE73}" name="Column6514"/>
    <tableColumn id="6541" xr3:uid="{58981FAB-4977-4EA0-8691-C56BF78D035D}" name="Column6515"/>
    <tableColumn id="6542" xr3:uid="{AC17F1F8-1561-420F-92AB-6A40D39ECA6E}" name="Column6516"/>
    <tableColumn id="6543" xr3:uid="{B0726668-9CB1-4BD4-AF01-BC63CEFA2373}" name="Column6517"/>
    <tableColumn id="6544" xr3:uid="{EC9EA25E-F68E-4074-AF66-6F17108F23CD}" name="Column6518"/>
    <tableColumn id="6545" xr3:uid="{03E1CE14-113E-4C6E-832B-E3554EF614E0}" name="Column6519"/>
    <tableColumn id="6546" xr3:uid="{4151E1FF-C4CF-4204-AABE-92FD87B5CC2C}" name="Column6520"/>
    <tableColumn id="6547" xr3:uid="{3F40B629-D330-4BCE-BB73-0BC55E0E0277}" name="Column6521"/>
    <tableColumn id="6548" xr3:uid="{7DB0C33F-77FA-422D-BDB4-89A163442967}" name="Column6522"/>
    <tableColumn id="6549" xr3:uid="{7E1E94DD-946F-4B28-91AF-78F1E5F4DBC7}" name="Column6523"/>
    <tableColumn id="6550" xr3:uid="{A61EF2FC-6282-4F70-9AFD-0EF537B11DFF}" name="Column6524"/>
    <tableColumn id="6551" xr3:uid="{F23235AB-4106-4C73-84DA-E66E63B5D2C4}" name="Column6525"/>
    <tableColumn id="6552" xr3:uid="{06092E60-3358-46AA-9E8A-543FDF6BC41F}" name="Column6526"/>
    <tableColumn id="6553" xr3:uid="{2D14B79F-D098-4CD9-BDA3-575F291F692D}" name="Column6527"/>
    <tableColumn id="6554" xr3:uid="{1BECC94A-D1DF-4FD9-8148-9EFEEBDAA44F}" name="Column6528"/>
    <tableColumn id="6555" xr3:uid="{20C61BDD-D9C2-4718-ADB4-10D377C1FCD0}" name="Column6529"/>
    <tableColumn id="6556" xr3:uid="{D7E40FC9-F2B5-4AE6-BD07-96F81E610C8E}" name="Column6530"/>
    <tableColumn id="6557" xr3:uid="{E248B551-6937-4C08-B49F-9FEC352332A5}" name="Column6531"/>
    <tableColumn id="6558" xr3:uid="{F281B017-3E67-41DD-8CAF-DBB5A0AC27AA}" name="Column6532"/>
    <tableColumn id="6559" xr3:uid="{AAC84D89-8208-4E43-95F1-35D4A0C0388C}" name="Column6533"/>
    <tableColumn id="6560" xr3:uid="{217C3C24-329E-4456-9AF6-729692658615}" name="Column6534"/>
    <tableColumn id="6561" xr3:uid="{9C9F69AA-D663-4C8B-B49E-4016C56AC42C}" name="Column6535"/>
    <tableColumn id="6562" xr3:uid="{1492D7EA-65A1-44E6-B6BF-452E7180E460}" name="Column6536"/>
    <tableColumn id="6563" xr3:uid="{92CE868D-586C-473A-95DB-704DA3019812}" name="Column6537"/>
    <tableColumn id="6564" xr3:uid="{E73DFABB-3EF9-48DD-B6C2-6EE63DDF45B8}" name="Column6538"/>
    <tableColumn id="6565" xr3:uid="{42915E08-3608-4707-B702-2F2227037167}" name="Column6539"/>
    <tableColumn id="6566" xr3:uid="{4CC268A8-4AA8-49A4-B8CE-9909341BDA0E}" name="Column6540"/>
    <tableColumn id="6567" xr3:uid="{3B738CFF-EC26-4D9C-955F-518790295A92}" name="Column6541"/>
    <tableColumn id="6568" xr3:uid="{F5266C62-B812-4DDE-B3FE-51224E42B3F8}" name="Column6542"/>
    <tableColumn id="6569" xr3:uid="{13B30714-14E6-41D5-9BA4-F2AB82522F48}" name="Column6543"/>
    <tableColumn id="6570" xr3:uid="{943F8FB7-F182-4971-9DF1-351288CCF866}" name="Column6544"/>
    <tableColumn id="6571" xr3:uid="{D159FE42-64E3-49F9-BD2C-AC74AF673894}" name="Column6545"/>
    <tableColumn id="6572" xr3:uid="{97470EAA-3B5C-4DC0-AF2C-2F387AB35EBB}" name="Column6546"/>
    <tableColumn id="6573" xr3:uid="{DAB1712E-CD13-4005-AF25-D1174B9C208A}" name="Column6547"/>
    <tableColumn id="6574" xr3:uid="{51A5855F-5572-414A-9AD9-6BCB40C158CA}" name="Column6548"/>
    <tableColumn id="6575" xr3:uid="{8D9AB1AD-B750-45FE-A1EB-15DDE6B8EC2C}" name="Column6549"/>
    <tableColumn id="6576" xr3:uid="{76E9C421-CAE0-4D11-A022-52BDAE14FC4E}" name="Column6550"/>
    <tableColumn id="6577" xr3:uid="{152E60C9-CB2A-4CBD-938F-C09FE982CDB4}" name="Column6551"/>
    <tableColumn id="6578" xr3:uid="{195FB281-7364-452B-9F03-978AC3A080DA}" name="Column6552"/>
    <tableColumn id="6579" xr3:uid="{EE076A3F-A61C-4016-9F05-F36A1D2B0CD9}" name="Column6553"/>
    <tableColumn id="6580" xr3:uid="{87F0D11F-C5DD-41C1-9551-18C6EC4388C2}" name="Column6554"/>
    <tableColumn id="6581" xr3:uid="{F9803A24-7DB2-474F-8D40-A756FAE49FED}" name="Column6555"/>
    <tableColumn id="6582" xr3:uid="{EFF8A911-151A-4DAE-BAFA-F4C7EE12AE78}" name="Column6556"/>
    <tableColumn id="6583" xr3:uid="{3FDC0FE0-DC3F-4952-ACEB-12462BAB6766}" name="Column6557"/>
    <tableColumn id="6584" xr3:uid="{B166EEEA-B193-4868-9F3B-B8901C067140}" name="Column6558"/>
    <tableColumn id="6585" xr3:uid="{C3F0ED5C-AAD4-4BFD-9391-3471DCBCAEB4}" name="Column6559"/>
    <tableColumn id="6586" xr3:uid="{234BC9FE-3477-4CD0-8EA8-FF6AB712C512}" name="Column6560"/>
    <tableColumn id="6587" xr3:uid="{138F40EB-CCA0-4F59-81D4-BAF096806CCE}" name="Column6561"/>
    <tableColumn id="6588" xr3:uid="{01E09872-E883-456E-B655-E757439AEA2E}" name="Column6562"/>
    <tableColumn id="6589" xr3:uid="{815E576F-1341-4FDA-AE79-A6C826B5CE8C}" name="Column6563"/>
    <tableColumn id="6590" xr3:uid="{76B45428-679C-444A-90A7-44640D5127C3}" name="Column6564"/>
    <tableColumn id="6591" xr3:uid="{ADB2C169-B111-4AE0-A921-E2CF6C1F3617}" name="Column6565"/>
    <tableColumn id="6592" xr3:uid="{9F4D7DF0-7676-4E82-AAAF-C6E6D89D4DA4}" name="Column6566"/>
    <tableColumn id="6593" xr3:uid="{8265CB88-3475-40EF-8577-F545D332540F}" name="Column6567"/>
    <tableColumn id="6594" xr3:uid="{58FF291A-4998-4ECE-8369-46FD688913BA}" name="Column6568"/>
    <tableColumn id="6595" xr3:uid="{24DB5F6A-48EC-46A6-A1E7-ECEBFCFAE600}" name="Column6569"/>
    <tableColumn id="6596" xr3:uid="{E1E9BC5C-946A-4BBE-A8B9-0084023C28E1}" name="Column6570"/>
    <tableColumn id="6597" xr3:uid="{66FAF671-50EA-4340-883B-A122E7A21145}" name="Column6571"/>
    <tableColumn id="6598" xr3:uid="{D8314302-C0FF-4289-8AFD-3CB7520F88AE}" name="Column6572"/>
    <tableColumn id="6599" xr3:uid="{0B31FABA-20A8-4BAA-9C90-C3D0F16FE61D}" name="Column6573"/>
    <tableColumn id="6600" xr3:uid="{1B8F10F9-C62D-490E-9397-4BC4BF350A22}" name="Column6574"/>
    <tableColumn id="6601" xr3:uid="{82EA0E60-E23F-4F5B-B624-5534BA40619E}" name="Column6575"/>
    <tableColumn id="6602" xr3:uid="{2287FD0C-E2BC-4E2A-ADEC-74D862CC00FD}" name="Column6576"/>
    <tableColumn id="6603" xr3:uid="{AE74B947-69D6-4F02-9C4C-A046C6149EB1}" name="Column6577"/>
    <tableColumn id="6604" xr3:uid="{790E25A6-DDED-43C3-B59C-BB888248B342}" name="Column6578"/>
    <tableColumn id="6605" xr3:uid="{302FB104-9D29-47A8-A329-CA4FFD6FDE81}" name="Column6579"/>
    <tableColumn id="6606" xr3:uid="{48CA8376-F8D9-44F2-BDCA-6D2F1C9DA43A}" name="Column6580"/>
    <tableColumn id="6607" xr3:uid="{09D6EB68-B913-4D5A-B00E-98A3B886687B}" name="Column6581"/>
    <tableColumn id="6608" xr3:uid="{78143081-C97A-4103-9EBB-9816377C0209}" name="Column6582"/>
    <tableColumn id="6609" xr3:uid="{80FD5EBB-9043-4CDB-83D1-E9E93C7602B1}" name="Column6583"/>
    <tableColumn id="6610" xr3:uid="{35AB0F47-5C61-4424-935C-61365538658E}" name="Column6584"/>
    <tableColumn id="6611" xr3:uid="{05535AC3-E1B7-41CB-B4AC-B1ACBC0F27A6}" name="Column6585"/>
    <tableColumn id="6612" xr3:uid="{F9C5A987-D332-4A02-9C33-8FE82649057F}" name="Column6586"/>
    <tableColumn id="6613" xr3:uid="{973EB0AC-1CE7-443C-AECD-9920E28120BE}" name="Column6587"/>
    <tableColumn id="6614" xr3:uid="{CE589DCC-A3FC-4C71-B1FC-F54FB68C205E}" name="Column6588"/>
    <tableColumn id="6615" xr3:uid="{C0F221ED-514A-4878-9736-8752F035979A}" name="Column6589"/>
    <tableColumn id="6616" xr3:uid="{B1EB106F-EF00-4701-9BC5-6BF62DB1162F}" name="Column6590"/>
    <tableColumn id="6617" xr3:uid="{3ABD1107-51A7-4475-98FD-A56B8CD26293}" name="Column6591"/>
    <tableColumn id="6618" xr3:uid="{32E7D30D-1B10-42D9-A547-A1AA347CF3C3}" name="Column6592"/>
    <tableColumn id="6619" xr3:uid="{2111DAA9-2204-4548-82B8-E8E10992BAE2}" name="Column6593"/>
    <tableColumn id="6620" xr3:uid="{3CBAF6B2-E762-49A7-A37B-546DAA399720}" name="Column6594"/>
    <tableColumn id="6621" xr3:uid="{6CC8E646-A5EF-4EBF-B72D-3E67DD8BC011}" name="Column6595"/>
    <tableColumn id="6622" xr3:uid="{C6DDF06D-E6CA-494F-9668-CBC436263F29}" name="Column6596"/>
    <tableColumn id="6623" xr3:uid="{519F0B36-9C7D-489B-9DDF-277EF9BECB73}" name="Column6597"/>
    <tableColumn id="6624" xr3:uid="{078CAFFC-6721-49E0-B849-C77B3367CBFD}" name="Column6598"/>
    <tableColumn id="6625" xr3:uid="{15A89685-9F42-4244-AA94-52127B0B43B1}" name="Column6599"/>
    <tableColumn id="6626" xr3:uid="{8FD0CE18-A7DF-4E49-BFA5-A452857A9D6E}" name="Column6600"/>
    <tableColumn id="6627" xr3:uid="{ECFAA56E-0273-405C-8BCE-FA95B7EF66ED}" name="Column6601"/>
    <tableColumn id="6628" xr3:uid="{F9766622-895F-47E1-A0BB-F448FEF68197}" name="Column6602"/>
    <tableColumn id="6629" xr3:uid="{6B2EC584-C0B2-463F-B58F-C18461395426}" name="Column6603"/>
    <tableColumn id="6630" xr3:uid="{FA2ED645-4AA6-4342-8AA7-CCDA0153B208}" name="Column6604"/>
    <tableColumn id="6631" xr3:uid="{804AA623-98B5-44C5-B7C8-4233DCF7802A}" name="Column6605"/>
    <tableColumn id="6632" xr3:uid="{934481C5-BDE8-4685-AF45-0BA30C6BDE9D}" name="Column6606"/>
    <tableColumn id="6633" xr3:uid="{52317E89-96E1-4CC6-9C14-298DB770C184}" name="Column6607"/>
    <tableColumn id="6634" xr3:uid="{79A9E154-A4D6-46B1-A75C-8A6B41EFAB66}" name="Column6608"/>
    <tableColumn id="6635" xr3:uid="{BCC35552-77AF-4E9C-96B3-B5A84D4C9B8E}" name="Column6609"/>
    <tableColumn id="6636" xr3:uid="{1511742D-7529-4AA8-948A-5425D7E6DC9C}" name="Column6610"/>
    <tableColumn id="6637" xr3:uid="{1F0ABE64-6CBF-4C42-AD2B-24C52AFBA4C6}" name="Column6611"/>
    <tableColumn id="6638" xr3:uid="{6A0A86D4-29F6-4869-B733-790D8D097989}" name="Column6612"/>
    <tableColumn id="6639" xr3:uid="{C9B6717C-19A9-4495-B319-FEA523FF8FA9}" name="Column6613"/>
    <tableColumn id="6640" xr3:uid="{3FB908DC-BB6E-4CF5-B1CA-2A00609A7DAF}" name="Column6614"/>
    <tableColumn id="6641" xr3:uid="{94AB08AE-A0C9-4AEB-AF31-5E6F926A1E78}" name="Column6615"/>
    <tableColumn id="6642" xr3:uid="{BEDFB68E-6524-486E-8AEF-7D8BF91DD6DF}" name="Column6616"/>
    <tableColumn id="6643" xr3:uid="{445A8E1C-F4EB-4CF6-AA68-65D51B4C6223}" name="Column6617"/>
    <tableColumn id="6644" xr3:uid="{FCCEB6DE-7C72-46B8-9B89-E3D7E94166DA}" name="Column6618"/>
    <tableColumn id="6645" xr3:uid="{F8439EB9-9A2E-4F10-A2B1-B84530172A5D}" name="Column6619"/>
    <tableColumn id="6646" xr3:uid="{4C63FB99-19A4-4E90-AEA1-BD25264F56D5}" name="Column6620"/>
    <tableColumn id="6647" xr3:uid="{45AF89F2-30EE-410C-83B6-6838DD971C0E}" name="Column6621"/>
    <tableColumn id="6648" xr3:uid="{9DED2C2E-47DC-4BB3-A557-2B33603B97B1}" name="Column6622"/>
    <tableColumn id="6649" xr3:uid="{FD2C15B8-B09F-4A44-9F39-4DF3439EBD0D}" name="Column6623"/>
    <tableColumn id="6650" xr3:uid="{E70DDCD1-C50D-4481-8AC1-A79203441B34}" name="Column6624"/>
    <tableColumn id="6651" xr3:uid="{4B49AA70-108D-4F68-AFD0-CB84FA904423}" name="Column6625"/>
    <tableColumn id="6652" xr3:uid="{8D5FD8A7-9C88-4DAB-BE51-B8B30A513A9B}" name="Column6626"/>
    <tableColumn id="6653" xr3:uid="{8AC6535E-7516-4233-B7D0-A57A08AC4292}" name="Column6627"/>
    <tableColumn id="6654" xr3:uid="{6B457C1A-3648-448D-AE78-7E1E280082D5}" name="Column6628"/>
    <tableColumn id="6655" xr3:uid="{CA27781F-7273-4C75-BA60-E6D116EFE630}" name="Column6629"/>
    <tableColumn id="6656" xr3:uid="{16E2A8FA-AADF-4D7C-B92F-26C5958827D1}" name="Column6630"/>
    <tableColumn id="6657" xr3:uid="{5BD2A3C9-0047-49B0-86CF-B84D4FCCBD93}" name="Column6631"/>
    <tableColumn id="6658" xr3:uid="{69B45437-A166-4A1D-B4CB-7B6FE91A2380}" name="Column6632"/>
    <tableColumn id="6659" xr3:uid="{BB2492EF-53C2-4AF5-B401-4694A5084B58}" name="Column6633"/>
    <tableColumn id="6660" xr3:uid="{7B9ABA9B-CC51-4637-BEE1-6B2C2F3DB7EF}" name="Column6634"/>
    <tableColumn id="6661" xr3:uid="{B637DBF4-4234-4564-8CDD-A191D110ED48}" name="Column6635"/>
    <tableColumn id="6662" xr3:uid="{2FC69F00-8C63-4513-B4E5-F3FFD0CBB1FD}" name="Column6636"/>
    <tableColumn id="6663" xr3:uid="{2918F6D6-1F2B-4D7F-A22B-0808DEEAE379}" name="Column6637"/>
    <tableColumn id="6664" xr3:uid="{CAA2C309-283E-4EF0-AE19-D002DD6C84E5}" name="Column6638"/>
    <tableColumn id="6665" xr3:uid="{4B1C5AD0-246A-4601-B5CB-5FF43967EEFE}" name="Column6639"/>
    <tableColumn id="6666" xr3:uid="{9FDF5F7E-ECDC-403D-859D-958456AA6693}" name="Column6640"/>
    <tableColumn id="6667" xr3:uid="{E2A4ACE7-044A-4A1D-B9E5-7B97D78F9A33}" name="Column6641"/>
    <tableColumn id="6668" xr3:uid="{AC1EF964-864B-4A9F-B62D-4248FA1F097A}" name="Column6642"/>
    <tableColumn id="6669" xr3:uid="{38A60E2E-835E-4476-AA7F-5927E4DAC492}" name="Column6643"/>
    <tableColumn id="6670" xr3:uid="{B48F2FA8-BC9F-40AD-8CC7-A2E88E82D404}" name="Column6644"/>
    <tableColumn id="6671" xr3:uid="{069A14D8-2946-4039-AC20-F03D7B2AC957}" name="Column6645"/>
    <tableColumn id="6672" xr3:uid="{2303AFDA-777F-404A-85A7-4582668B0661}" name="Column6646"/>
    <tableColumn id="6673" xr3:uid="{4798F8ED-03E5-4193-A9A7-14600C41B85C}" name="Column6647"/>
    <tableColumn id="6674" xr3:uid="{4BE1D341-7998-438C-AD58-ACFE0F827AB1}" name="Column6648"/>
    <tableColumn id="6675" xr3:uid="{DF385C33-6D88-4038-ABF5-441EB77252A6}" name="Column6649"/>
    <tableColumn id="6676" xr3:uid="{9CEF080B-5A82-4C0A-A2FC-8F1D062728C8}" name="Column6650"/>
    <tableColumn id="6677" xr3:uid="{F935067B-2861-4D9B-8FEF-C87CC3FAAAEE}" name="Column6651"/>
    <tableColumn id="6678" xr3:uid="{9B558F94-126A-412E-BA99-224710BBD155}" name="Column6652"/>
    <tableColumn id="6679" xr3:uid="{029041C4-96F8-4142-B7EB-375C123068E5}" name="Column6653"/>
    <tableColumn id="6680" xr3:uid="{22856DF3-5780-480A-A08A-525E12134937}" name="Column6654"/>
    <tableColumn id="6681" xr3:uid="{4DF70B04-99C1-4349-94BD-9CD79D4973EA}" name="Column6655"/>
    <tableColumn id="6682" xr3:uid="{C6B20875-22FE-46F5-975E-42912FE2AF4D}" name="Column6656"/>
    <tableColumn id="6683" xr3:uid="{369FCEE0-6B6D-46BE-AD4A-27BA6252458C}" name="Column6657"/>
    <tableColumn id="6684" xr3:uid="{FECA843B-157B-4947-BC46-F736B155069B}" name="Column6658"/>
    <tableColumn id="6685" xr3:uid="{20F98C78-5702-49F8-81B4-7B06204F487D}" name="Column6659"/>
    <tableColumn id="6686" xr3:uid="{6B238534-F097-43D0-AE6F-66B054BCE142}" name="Column6660"/>
    <tableColumn id="6687" xr3:uid="{AEACF47A-691D-4FD7-8A17-0E2B9DE735AC}" name="Column6661"/>
    <tableColumn id="6688" xr3:uid="{4D44C0BF-AA6C-4E71-94CB-C39C764769D4}" name="Column6662"/>
    <tableColumn id="6689" xr3:uid="{B1DBA809-D15C-460B-8C08-D7CED3131F00}" name="Column6663"/>
    <tableColumn id="6690" xr3:uid="{7DEE4675-F3D9-4CF7-95A6-A260BDCD6413}" name="Column6664"/>
    <tableColumn id="6691" xr3:uid="{EC7B6660-8AB9-4F53-96B8-980908DC7F90}" name="Column6665"/>
    <tableColumn id="6692" xr3:uid="{006E395A-8FAD-4FC7-AA53-AF7931E18A4F}" name="Column6666"/>
    <tableColumn id="6693" xr3:uid="{D454C096-0835-43FD-A4C8-B26716157573}" name="Column6667"/>
    <tableColumn id="6694" xr3:uid="{5E4C7255-069F-4098-A4EC-86F2E9EE3721}" name="Column6668"/>
    <tableColumn id="6695" xr3:uid="{8ECD58F3-333B-442B-9D49-39FEBCBF0AC4}" name="Column6669"/>
    <tableColumn id="6696" xr3:uid="{5045FC35-7FB9-485C-A9BA-1C94EFE16ECB}" name="Column6670"/>
    <tableColumn id="6697" xr3:uid="{417810E2-0A4D-41A0-8C2E-894542B61A80}" name="Column6671"/>
    <tableColumn id="6698" xr3:uid="{00F6D712-ED78-4C41-B2F5-8446FDBDFFDB}" name="Column6672"/>
    <tableColumn id="6699" xr3:uid="{7F8D6BD7-2D53-4FC3-B038-D2A57D0868C8}" name="Column6673"/>
    <tableColumn id="6700" xr3:uid="{3AD55A97-8657-4540-AEB4-749F89B7804A}" name="Column6674"/>
    <tableColumn id="6701" xr3:uid="{071644E0-B836-4742-93BE-C39FA4BC215F}" name="Column6675"/>
    <tableColumn id="6702" xr3:uid="{4CB1B073-4F1D-4439-917F-988D6E250C2F}" name="Column6676"/>
    <tableColumn id="6703" xr3:uid="{BD6026A0-3D0A-445C-89DE-38C4E17B8D4E}" name="Column6677"/>
    <tableColumn id="6704" xr3:uid="{B17F6891-9C90-4B6A-85D2-CF118D6436CB}" name="Column6678"/>
    <tableColumn id="6705" xr3:uid="{C0028518-FF51-4CD7-BE44-B263EC534240}" name="Column6679"/>
    <tableColumn id="6706" xr3:uid="{2D015D6F-2488-415A-94DB-3D52E1B3F9FA}" name="Column6680"/>
    <tableColumn id="6707" xr3:uid="{B6B6DAC6-8247-4BE7-8CE5-441A26438AC0}" name="Column6681"/>
    <tableColumn id="6708" xr3:uid="{00E170B5-0880-4AD2-8BA9-85E1D65B982E}" name="Column6682"/>
    <tableColumn id="6709" xr3:uid="{AD721570-70F9-4F7B-850D-B669BD841F16}" name="Column6683"/>
    <tableColumn id="6710" xr3:uid="{78D24599-CCF3-45BA-B032-2234041A875B}" name="Column6684"/>
    <tableColumn id="6711" xr3:uid="{9107F94F-4B35-4EA2-85B1-568F23FEAD26}" name="Column6685"/>
    <tableColumn id="6712" xr3:uid="{B54913DB-AECC-416E-BF7F-5907A0603867}" name="Column6686"/>
    <tableColumn id="6713" xr3:uid="{BF62E59D-24C9-4173-AABF-7C655FB1635D}" name="Column6687"/>
    <tableColumn id="6714" xr3:uid="{81CA64D5-BB5E-4A30-B5FB-AEE584B29F77}" name="Column6688"/>
    <tableColumn id="6715" xr3:uid="{C4B8EA0C-32DA-4A51-9AB9-E6999257FDF5}" name="Column6689"/>
    <tableColumn id="6716" xr3:uid="{9938320D-8920-4AFA-8245-F99E490C9269}" name="Column6690"/>
    <tableColumn id="6717" xr3:uid="{295DCA2C-7A0D-4227-BCAF-DB679104A302}" name="Column6691"/>
    <tableColumn id="6718" xr3:uid="{951FFA43-D356-4F1F-961F-F5BF81F44671}" name="Column6692"/>
    <tableColumn id="6719" xr3:uid="{F1F158A1-C8D5-4E11-96AF-04D882E6CAB9}" name="Column6693"/>
    <tableColumn id="6720" xr3:uid="{1B27E2E4-A4D5-4FBC-8F5B-953CC6BC95DB}" name="Column6694"/>
    <tableColumn id="6721" xr3:uid="{B587AD5F-E6AD-4217-925B-C6303CA00E7C}" name="Column6695"/>
    <tableColumn id="6722" xr3:uid="{506C8A53-7F3F-4530-9E01-6435AEE5CA7F}" name="Column6696"/>
    <tableColumn id="6723" xr3:uid="{104EEDA3-F95D-44E1-8058-A069F2BB8685}" name="Column6697"/>
    <tableColumn id="6724" xr3:uid="{A94B31EF-B471-4B06-A76F-064F37B45780}" name="Column6698"/>
    <tableColumn id="6725" xr3:uid="{9910A9E5-4E51-42DC-8E76-1A2B2E82B9F9}" name="Column6699"/>
    <tableColumn id="6726" xr3:uid="{CD61E636-7F05-49E2-96EE-89DB4CE5D6E5}" name="Column6700"/>
    <tableColumn id="6727" xr3:uid="{2763776B-9E11-4421-99DF-B1FA0F2E4F0D}" name="Column6701"/>
    <tableColumn id="6728" xr3:uid="{5F3879CA-3B0C-42D2-B418-839721E3D6F7}" name="Column6702"/>
    <tableColumn id="6729" xr3:uid="{72898D42-8A06-4214-9C36-DC58040873D5}" name="Column6703"/>
    <tableColumn id="6730" xr3:uid="{8FFDC5DC-E221-43D6-8F26-5C146B9EA538}" name="Column6704"/>
    <tableColumn id="6731" xr3:uid="{4678485A-AC25-467E-A11A-9E73105054AE}" name="Column6705"/>
    <tableColumn id="6732" xr3:uid="{7B9F9705-4A8E-4A85-8F39-ED975855F4F2}" name="Column6706"/>
    <tableColumn id="6733" xr3:uid="{7EDDAE7F-C035-44B3-9D0E-0122DF2E5450}" name="Column6707"/>
    <tableColumn id="6734" xr3:uid="{9AAFB2C9-A4A7-4431-B5E9-89B5B5696011}" name="Column6708"/>
    <tableColumn id="6735" xr3:uid="{9EAB340F-8A9A-4C53-B353-F0DB0B212931}" name="Column6709"/>
    <tableColumn id="6736" xr3:uid="{4C538A2E-6030-45EF-860B-E461103F9147}" name="Column6710"/>
    <tableColumn id="6737" xr3:uid="{5EF894BA-AB08-4D1D-AED3-D486CF442F35}" name="Column6711"/>
    <tableColumn id="6738" xr3:uid="{34F12E8F-1489-4551-B904-A4C02B717450}" name="Column6712"/>
    <tableColumn id="6739" xr3:uid="{BA7344E7-123E-4C5D-9CB9-617027106C1E}" name="Column6713"/>
    <tableColumn id="6740" xr3:uid="{5AA7A3B8-7D75-4E78-8FF8-728D9F26E410}" name="Column6714"/>
    <tableColumn id="6741" xr3:uid="{BC474630-E197-4018-9DE8-80A2019A2451}" name="Column6715"/>
    <tableColumn id="6742" xr3:uid="{DB57F0D2-5456-4EBA-902A-18AAD6BD2171}" name="Column6716"/>
    <tableColumn id="6743" xr3:uid="{7E48709B-C6D6-4CDE-A623-17A22993093D}" name="Column6717"/>
    <tableColumn id="6744" xr3:uid="{49E055DC-BCEE-4ADB-A6D4-847FF52AD0D0}" name="Column6718"/>
    <tableColumn id="6745" xr3:uid="{5AC0726C-F028-4124-8347-4BB1DD99656A}" name="Column6719"/>
    <tableColumn id="6746" xr3:uid="{8E311C7E-A613-45C6-A5AF-9709A9DB5E3D}" name="Column6720"/>
    <tableColumn id="6747" xr3:uid="{69CF4EAE-B4F1-4447-A6A7-BD751C2D40D1}" name="Column6721"/>
    <tableColumn id="6748" xr3:uid="{8ABEA41F-93D7-493F-AB06-9D5D6226CDA3}" name="Column6722"/>
    <tableColumn id="6749" xr3:uid="{5A4641C0-1AAB-4212-8189-FFF32771E814}" name="Column6723"/>
    <tableColumn id="6750" xr3:uid="{615EC85A-2A2E-423C-9630-64BB8644C053}" name="Column6724"/>
    <tableColumn id="6751" xr3:uid="{0FC6606C-521B-4C0F-8BDA-DD9A1EC03E1B}" name="Column6725"/>
    <tableColumn id="6752" xr3:uid="{CA65248A-0BF2-48CF-BA09-7E6FB57C3A40}" name="Column6726"/>
    <tableColumn id="6753" xr3:uid="{72AF3771-16AF-4C73-BBE5-0A21E0441953}" name="Column6727"/>
    <tableColumn id="6754" xr3:uid="{1AC9F0E3-47E7-4F41-ACB8-CC01E1335C1C}" name="Column6728"/>
    <tableColumn id="6755" xr3:uid="{C68D5971-10D5-4E48-84D8-3E56D6B4AAED}" name="Column6729"/>
    <tableColumn id="6756" xr3:uid="{EF9247FE-7BF6-416E-9E66-D50C3D057DA4}" name="Column6730"/>
    <tableColumn id="6757" xr3:uid="{FADCF23C-836D-4F6A-9C6E-971BABA3D065}" name="Column6731"/>
    <tableColumn id="6758" xr3:uid="{B5DEBB89-96F0-448A-9CE0-4481AEB580E1}" name="Column6732"/>
    <tableColumn id="6759" xr3:uid="{F3A14C99-6731-475C-B178-41CEC0FCF8B4}" name="Column6733"/>
    <tableColumn id="6760" xr3:uid="{B3073BEA-582C-44C4-93DF-4B2D96CC76F6}" name="Column6734"/>
    <tableColumn id="6761" xr3:uid="{DA33D4FA-F958-4E0F-A556-02DE7D4314E7}" name="Column6735"/>
    <tableColumn id="6762" xr3:uid="{B309437D-6496-4DB6-BC7C-BD6A2DFCBA00}" name="Column6736"/>
    <tableColumn id="6763" xr3:uid="{27BF9D05-9E0A-4139-81BC-048FA4B13DEC}" name="Column6737"/>
    <tableColumn id="6764" xr3:uid="{E489732D-D976-4E91-AB71-D235402476C3}" name="Column6738"/>
    <tableColumn id="6765" xr3:uid="{532D2B41-2C64-4A30-B589-34B0B9359545}" name="Column6739"/>
    <tableColumn id="6766" xr3:uid="{F2BC63EF-D2E7-4DB6-9A6F-D153AD54EC4B}" name="Column6740"/>
    <tableColumn id="6767" xr3:uid="{B9379B1B-072E-4073-929F-066584C1B7AE}" name="Column6741"/>
    <tableColumn id="6768" xr3:uid="{1028E199-E1B4-4C1E-B6A0-191D8FF506F2}" name="Column6742"/>
    <tableColumn id="6769" xr3:uid="{FE86165F-DA1F-48EA-8318-7D518F8BCC88}" name="Column6743"/>
    <tableColumn id="6770" xr3:uid="{C1148D3D-C5AD-4D70-8171-E8DA566FAAAD}" name="Column6744"/>
    <tableColumn id="6771" xr3:uid="{C89D1D14-716E-4989-8ABB-5B3B016A45A6}" name="Column6745"/>
    <tableColumn id="6772" xr3:uid="{1933C47F-458D-496D-9E62-9F80F3EAC004}" name="Column6746"/>
    <tableColumn id="6773" xr3:uid="{90B488BF-4457-48F1-A0E1-03FDAF85812C}" name="Column6747"/>
    <tableColumn id="6774" xr3:uid="{C9A9485A-1AE1-48EE-8B01-5006BE63C5B6}" name="Column6748"/>
    <tableColumn id="6775" xr3:uid="{D7B1C078-FB9E-444E-8AB2-D112EEF18DEA}" name="Column6749"/>
    <tableColumn id="6776" xr3:uid="{8560BC55-A238-4B8E-B086-6DB7EDA8602D}" name="Column6750"/>
    <tableColumn id="6777" xr3:uid="{EAF95C98-98E2-4B9C-A002-1FEF7010E280}" name="Column6751"/>
    <tableColumn id="6778" xr3:uid="{51ED95A6-7C3C-4BDD-8217-52A51D8CE881}" name="Column6752"/>
    <tableColumn id="6779" xr3:uid="{C6FCB65B-2474-412D-B48B-7F249E4C383C}" name="Column6753"/>
    <tableColumn id="6780" xr3:uid="{E853459C-0F3A-42D1-BB94-791F652FDC7A}" name="Column6754"/>
    <tableColumn id="6781" xr3:uid="{0BB5849A-417B-4AC6-8566-CDB3DB4FB800}" name="Column6755"/>
    <tableColumn id="6782" xr3:uid="{107F9876-14C6-4547-914B-BC806AEF085E}" name="Column6756"/>
    <tableColumn id="6783" xr3:uid="{A18BDF7B-78A2-406B-B44F-E5AF0DEA1470}" name="Column6757"/>
    <tableColumn id="6784" xr3:uid="{5DCF0FEC-EE7E-4DA0-BF22-38011AE9832B}" name="Column6758"/>
    <tableColumn id="6785" xr3:uid="{2727FD4F-86B8-4FCF-B958-9786BB7DA66E}" name="Column6759"/>
    <tableColumn id="6786" xr3:uid="{58A74A22-BFC6-40A2-86A6-D7F840AE5A07}" name="Column6760"/>
    <tableColumn id="6787" xr3:uid="{F5058295-9998-4DAB-A92D-A697A62F91C9}" name="Column6761"/>
    <tableColumn id="6788" xr3:uid="{C9CDFD8A-C2B1-4A9A-BA37-82EF42D3E730}" name="Column6762"/>
    <tableColumn id="6789" xr3:uid="{1651B8AB-DD87-4409-8A18-5A1044BDD61A}" name="Column6763"/>
    <tableColumn id="6790" xr3:uid="{BC777571-1F0B-4909-9510-41D383D6A7ED}" name="Column6764"/>
    <tableColumn id="6791" xr3:uid="{549EA5F8-4278-4FD1-9B77-E5F82532E9D0}" name="Column6765"/>
    <tableColumn id="6792" xr3:uid="{70EAD12A-82D1-4276-9BE1-DEB44B46DD40}" name="Column6766"/>
    <tableColumn id="6793" xr3:uid="{898532C6-81C0-468D-94B3-1825CD673C1D}" name="Column6767"/>
    <tableColumn id="6794" xr3:uid="{2C36BB6C-E232-4D21-A019-F1EB9C69690D}" name="Column6768"/>
    <tableColumn id="6795" xr3:uid="{C3CDE56E-5A3F-40C2-92CF-7A3C838C84CA}" name="Column6769"/>
    <tableColumn id="6796" xr3:uid="{0211AE38-876F-4347-BC7F-687C12D9EAFF}" name="Column6770"/>
    <tableColumn id="6797" xr3:uid="{14B03797-AF68-43D3-8804-E7884B4CCDC7}" name="Column6771"/>
    <tableColumn id="6798" xr3:uid="{B4BDB23B-A83F-4CE3-8EDA-08FCCEA6558D}" name="Column6772"/>
    <tableColumn id="6799" xr3:uid="{8BBDE203-18B6-4E24-AC33-EE3ABA494557}" name="Column6773"/>
    <tableColumn id="6800" xr3:uid="{6306A2FD-01CF-4BDA-B4D9-6039717CBE1C}" name="Column6774"/>
    <tableColumn id="6801" xr3:uid="{BF0DD0A4-F141-4A28-BB76-8C18CC7E07EE}" name="Column6775"/>
    <tableColumn id="6802" xr3:uid="{C353B73D-03F2-4753-B682-A0FC2A5C32EB}" name="Column6776"/>
    <tableColumn id="6803" xr3:uid="{EE228327-E097-4920-B72C-CFD012B215E3}" name="Column6777"/>
    <tableColumn id="6804" xr3:uid="{0FB6E78D-2C73-4356-841F-2C8356F4811D}" name="Column6778"/>
    <tableColumn id="6805" xr3:uid="{F687DB54-FB31-4CEE-8E50-06D593721B79}" name="Column6779"/>
    <tableColumn id="6806" xr3:uid="{55A682D9-CC35-4EC6-94E7-23C2C9FAFCED}" name="Column6780"/>
    <tableColumn id="6807" xr3:uid="{454EADEB-CE4C-4538-A714-E9E7DD2D63AA}" name="Column6781"/>
    <tableColumn id="6808" xr3:uid="{9458783E-B757-4258-9E74-8D67DC39A4FD}" name="Column6782"/>
    <tableColumn id="6809" xr3:uid="{A3D61DDA-3091-473E-85BE-EB140D344C15}" name="Column6783"/>
    <tableColumn id="6810" xr3:uid="{9852AE25-B278-47F2-B288-B2401ED09E88}" name="Column6784"/>
    <tableColumn id="6811" xr3:uid="{65DBAC38-2DE9-4A74-92D5-D13154DB8353}" name="Column6785"/>
    <tableColumn id="6812" xr3:uid="{6D366B3C-4CCE-4A87-821C-0C52EF38262B}" name="Column6786"/>
    <tableColumn id="6813" xr3:uid="{9314A676-A011-437C-9DD8-E38E56E80AF9}" name="Column6787"/>
    <tableColumn id="6814" xr3:uid="{50DC0BF5-B700-421C-80F2-2F006683DF06}" name="Column6788"/>
    <tableColumn id="6815" xr3:uid="{516EEE10-9005-4325-A34F-DF14CB40ACB8}" name="Column6789"/>
    <tableColumn id="6816" xr3:uid="{2BECA34E-805C-4518-B2B7-3F94F553C5CF}" name="Column6790"/>
    <tableColumn id="6817" xr3:uid="{1433E838-7DE2-44AB-A580-C83126173876}" name="Column6791"/>
    <tableColumn id="6818" xr3:uid="{DFAED8D4-DE3E-4BC9-B254-FCCDBD05D8A2}" name="Column6792"/>
    <tableColumn id="6819" xr3:uid="{B638849F-32ED-40F9-9DE7-CD5BCE26A2D4}" name="Column6793"/>
    <tableColumn id="6820" xr3:uid="{57EF8FF7-A5CF-4F86-BF70-26A458BC3E36}" name="Column6794"/>
    <tableColumn id="6821" xr3:uid="{344F1299-8FA2-4010-BD36-011ABD71A13C}" name="Column6795"/>
    <tableColumn id="6822" xr3:uid="{88C98B9B-6F47-44BA-90B9-4455D8EAEFFA}" name="Column6796"/>
    <tableColumn id="6823" xr3:uid="{5D7060C3-6F74-441F-9C91-BD822C36F2EC}" name="Column6797"/>
    <tableColumn id="6824" xr3:uid="{94D66EB8-145E-4B35-8A37-9FBFAD2D473E}" name="Column6798"/>
    <tableColumn id="6825" xr3:uid="{76303DDC-B35D-4488-BD95-650112F3E9B2}" name="Column6799"/>
    <tableColumn id="6826" xr3:uid="{32FB50C2-8A5F-4C45-811F-163820998E00}" name="Column6800"/>
    <tableColumn id="6827" xr3:uid="{8C27EE96-A88E-4707-B83A-D60CB30399CC}" name="Column6801"/>
    <tableColumn id="6828" xr3:uid="{4B3656DC-5582-4099-9F41-52B8D79C67F2}" name="Column6802"/>
    <tableColumn id="6829" xr3:uid="{CAC6E615-D981-4EEA-AAD3-F33E3F8DB489}" name="Column6803"/>
    <tableColumn id="6830" xr3:uid="{307684A0-89AF-487D-9BA7-D01AA8792278}" name="Column6804"/>
    <tableColumn id="6831" xr3:uid="{F8D3378E-D599-49E7-B83D-690ADBD8661E}" name="Column6805"/>
    <tableColumn id="6832" xr3:uid="{C4BA8EF0-9759-4090-AA38-E8E36B81746D}" name="Column6806"/>
    <tableColumn id="6833" xr3:uid="{32FB50B1-4903-4B76-B8D9-124DFB69EEB6}" name="Column6807"/>
    <tableColumn id="6834" xr3:uid="{4DACAD1A-5C63-4D12-AC9B-EA7DBE3EE91A}" name="Column6808"/>
    <tableColumn id="6835" xr3:uid="{031A1C8B-0BC6-416D-8A10-C5704CD8275D}" name="Column6809"/>
    <tableColumn id="6836" xr3:uid="{12CFAB4F-E7B4-49D8-A98A-BB81A1561278}" name="Column6810"/>
    <tableColumn id="6837" xr3:uid="{90FF0DE9-8800-4219-9518-59181F4365D9}" name="Column6811"/>
    <tableColumn id="6838" xr3:uid="{4F03F9BD-ED11-43C7-B797-371A39120E00}" name="Column6812"/>
    <tableColumn id="6839" xr3:uid="{01166918-B19D-42E5-B8C5-F0F546FF9217}" name="Column6813"/>
    <tableColumn id="6840" xr3:uid="{05363D62-EBC0-4492-9285-5EF718D407FF}" name="Column6814"/>
    <tableColumn id="6841" xr3:uid="{C17585C4-2323-4759-906E-BC2729EFA77C}" name="Column6815"/>
    <tableColumn id="6842" xr3:uid="{CCFB9588-FCEE-4178-AB68-A06A758A454E}" name="Column6816"/>
    <tableColumn id="6843" xr3:uid="{116D7234-E609-4448-BFAE-719EDAFA2B53}" name="Column6817"/>
    <tableColumn id="6844" xr3:uid="{1771E847-F992-40BC-98BA-6331D1332DBC}" name="Column6818"/>
    <tableColumn id="6845" xr3:uid="{59765DD4-7C46-4C2A-B2B7-087E2EE36621}" name="Column6819"/>
    <tableColumn id="6846" xr3:uid="{66434229-6108-45E5-867F-57E50AE49C0A}" name="Column6820"/>
    <tableColumn id="6847" xr3:uid="{C4F60DDD-BE13-459D-AEE4-87967F7C4689}" name="Column6821"/>
    <tableColumn id="6848" xr3:uid="{A80B911E-5452-402F-B1FA-04590D1651C4}" name="Column6822"/>
    <tableColumn id="6849" xr3:uid="{A49D9679-6F86-4627-8C25-AFC703028ABA}" name="Column6823"/>
    <tableColumn id="6850" xr3:uid="{A256533F-3E76-4A15-A45D-4846AE175F23}" name="Column6824"/>
    <tableColumn id="6851" xr3:uid="{7FCFE1EF-6DF1-4310-BB19-4BC63F5536F4}" name="Column6825"/>
    <tableColumn id="6852" xr3:uid="{61D1EB49-3FD7-4F6F-B0AA-9251B4880BA8}" name="Column6826"/>
    <tableColumn id="6853" xr3:uid="{534013C1-00D4-47B6-9207-86540142C008}" name="Column6827"/>
    <tableColumn id="6854" xr3:uid="{36F0245F-8EAB-41CA-8C92-201D5E10768C}" name="Column6828"/>
    <tableColumn id="6855" xr3:uid="{DBD6FD07-C260-4D04-9295-01C2513ECA9F}" name="Column6829"/>
    <tableColumn id="6856" xr3:uid="{241BB614-4670-46E2-9CC9-44BA97FCE892}" name="Column6830"/>
    <tableColumn id="6857" xr3:uid="{9F6B6813-22F0-4E3D-A4B0-F9F917A4C049}" name="Column6831"/>
    <tableColumn id="6858" xr3:uid="{27E3B3A3-5D74-4537-8A55-80A5663478BB}" name="Column6832"/>
    <tableColumn id="6859" xr3:uid="{A9C6762D-4DDF-4092-9E84-3B4750171789}" name="Column6833"/>
    <tableColumn id="6860" xr3:uid="{D7B1CC94-6C77-481E-A427-876075E410D6}" name="Column6834"/>
    <tableColumn id="6861" xr3:uid="{4CD5010D-6E29-4C84-B4DE-7603D3751DBB}" name="Column6835"/>
    <tableColumn id="6862" xr3:uid="{0F819510-DB57-478C-9A45-D299B107EB9F}" name="Column6836"/>
    <tableColumn id="6863" xr3:uid="{8FCCE6FA-B70E-427D-8FC2-993D75B31400}" name="Column6837"/>
    <tableColumn id="6864" xr3:uid="{438A5AD4-D6B1-4957-BA80-B7AAED8DBAD6}" name="Column6838"/>
    <tableColumn id="6865" xr3:uid="{4BF699B4-7A9D-40F8-BDCA-1B5D240F8412}" name="Column6839"/>
    <tableColumn id="6866" xr3:uid="{46C6FB23-DA1D-4783-8169-ADD00E638DCC}" name="Column6840"/>
    <tableColumn id="6867" xr3:uid="{BEED0CFE-BFFA-4234-BAF4-706D281DADFC}" name="Column6841"/>
    <tableColumn id="6868" xr3:uid="{1EEE8B6C-1CB6-402E-886E-76AB72C3A98A}" name="Column6842"/>
    <tableColumn id="6869" xr3:uid="{2B0E1E7B-E788-4763-8C84-B89624BE566C}" name="Column6843"/>
    <tableColumn id="6870" xr3:uid="{8BAFC40B-635D-4808-9879-18ECB13849E4}" name="Column6844"/>
    <tableColumn id="6871" xr3:uid="{4F535FF4-5818-4902-8B7B-4DED865D57AF}" name="Column6845"/>
    <tableColumn id="6872" xr3:uid="{A34A5B78-87E8-4DE3-909C-196BEC41A459}" name="Column6846"/>
    <tableColumn id="6873" xr3:uid="{0B1293AD-9680-478A-88E6-7C646BD0F57F}" name="Column6847"/>
    <tableColumn id="6874" xr3:uid="{4A0D8677-9FC8-4801-8FEA-C96F45CE89C5}" name="Column6848"/>
    <tableColumn id="6875" xr3:uid="{D1B405A8-5E76-4F55-9F83-C3B5E3D02940}" name="Column6849"/>
    <tableColumn id="6876" xr3:uid="{4177026B-D175-47A5-86E3-2823FCA078CD}" name="Column6850"/>
    <tableColumn id="6877" xr3:uid="{4B9CCBFA-63D8-45A5-A13F-5B5941F45B05}" name="Column6851"/>
    <tableColumn id="6878" xr3:uid="{76FE72C6-C674-4C29-BAF0-9046A08331EC}" name="Column6852"/>
    <tableColumn id="6879" xr3:uid="{4FBB8DD7-6545-4668-8706-90E9F3B14D04}" name="Column6853"/>
    <tableColumn id="6880" xr3:uid="{3BD39974-908A-4615-81E2-CF0338A365AE}" name="Column6854"/>
    <tableColumn id="6881" xr3:uid="{9F20CB99-7021-4563-AFAF-8A3E92A60D56}" name="Column6855"/>
    <tableColumn id="6882" xr3:uid="{B8A0F2F7-1811-4830-8027-679BFB3C92AA}" name="Column6856"/>
    <tableColumn id="6883" xr3:uid="{474AFBB9-FD32-4157-B14F-E0BBA7E5A2D6}" name="Column6857"/>
    <tableColumn id="6884" xr3:uid="{E652F272-1205-4DBB-8193-04F973BF65E5}" name="Column6858"/>
    <tableColumn id="6885" xr3:uid="{EEECCD44-81A3-4B4D-B531-C164AA034E4C}" name="Column6859"/>
    <tableColumn id="6886" xr3:uid="{401A4603-AA04-4489-AA39-4EC4816B9042}" name="Column6860"/>
    <tableColumn id="6887" xr3:uid="{0ADE15D3-D922-4CC9-965C-93A3046D9877}" name="Column6861"/>
    <tableColumn id="6888" xr3:uid="{8F696B87-87AB-4547-B266-BDD67C426104}" name="Column6862"/>
    <tableColumn id="6889" xr3:uid="{CBB9324B-3D75-4152-A081-4D60A991C666}" name="Column6863"/>
    <tableColumn id="6890" xr3:uid="{1DF257A6-C551-456B-8DAE-4DFA6CF8276E}" name="Column6864"/>
    <tableColumn id="6891" xr3:uid="{B4FFB021-844E-442C-A419-918DEBCECCA6}" name="Column6865"/>
    <tableColumn id="6892" xr3:uid="{6B80069C-248E-4317-97AF-480E12410C1B}" name="Column6866"/>
    <tableColumn id="6893" xr3:uid="{4C2B0547-5FEB-4C3A-B41F-89BBB150667F}" name="Column6867"/>
    <tableColumn id="6894" xr3:uid="{9E00FE9C-DA75-4FAA-AD54-4304F2149ADA}" name="Column6868"/>
    <tableColumn id="6895" xr3:uid="{B69218B3-2EEF-4871-AEF3-CD3B9276CC27}" name="Column6869"/>
    <tableColumn id="6896" xr3:uid="{6E6F6E73-A566-4628-BF5D-B1F68CDCB95C}" name="Column6870"/>
    <tableColumn id="6897" xr3:uid="{C928D6A6-C986-462E-AF1C-D57E67FDAD28}" name="Column6871"/>
    <tableColumn id="6898" xr3:uid="{D2C44BC0-E7B9-4ECB-9628-EFD8E3320C76}" name="Column6872"/>
    <tableColumn id="6899" xr3:uid="{BC3D6A93-9456-47F0-9812-003B51CFAA77}" name="Column6873"/>
    <tableColumn id="6900" xr3:uid="{8ECE6267-2520-40AA-BCC5-0E62B5B5E0F8}" name="Column6874"/>
    <tableColumn id="6901" xr3:uid="{36B64990-4AEC-437F-A2F5-23B0914CFA09}" name="Column6875"/>
    <tableColumn id="6902" xr3:uid="{4AB5E6B2-12B3-489A-BB2D-537FEA5847AF}" name="Column6876"/>
    <tableColumn id="6903" xr3:uid="{3AB90E2C-700C-4AF3-AFEC-5EFB3F078A38}" name="Column6877"/>
    <tableColumn id="6904" xr3:uid="{CCACAA33-7C33-440A-9316-21E7B1971665}" name="Column6878"/>
    <tableColumn id="6905" xr3:uid="{28A519FD-AF67-4346-8C29-611064E949D4}" name="Column6879"/>
    <tableColumn id="6906" xr3:uid="{9A5C03A2-BF15-4517-B132-5550F6FBAA4E}" name="Column6880"/>
    <tableColumn id="6907" xr3:uid="{A8CCC6C4-4ECA-4F67-A6D3-0EDB44EC66FA}" name="Column6881"/>
    <tableColumn id="6908" xr3:uid="{3A177DCB-E1AD-437F-A689-EF3A4C73558A}" name="Column6882"/>
    <tableColumn id="6909" xr3:uid="{46D16984-041E-48B3-9478-E1FABCBB62CA}" name="Column6883"/>
    <tableColumn id="6910" xr3:uid="{FC6B32FD-3F34-4349-A2E6-11F633D5F414}" name="Column6884"/>
    <tableColumn id="6911" xr3:uid="{F78F192F-F702-49A0-BCF4-B330138CA547}" name="Column6885"/>
    <tableColumn id="6912" xr3:uid="{F9B366CF-BAF1-4772-A2A5-227AEAD0D696}" name="Column6886"/>
    <tableColumn id="6913" xr3:uid="{CEED5272-6191-401E-BC7D-47E8D50BCB05}" name="Column6887"/>
    <tableColumn id="6914" xr3:uid="{3DDBC8A5-E074-44B8-ADE4-698CF9954DC0}" name="Column6888"/>
    <tableColumn id="6915" xr3:uid="{3D93BB56-C6D0-4229-BA62-94EA40E83D3D}" name="Column6889"/>
    <tableColumn id="6916" xr3:uid="{00C8F03C-3EFD-491D-BD49-49BF2850229C}" name="Column6890"/>
    <tableColumn id="6917" xr3:uid="{07E093CD-ABBE-4703-A441-EDB5BB9996E1}" name="Column6891"/>
    <tableColumn id="6918" xr3:uid="{19045771-215B-40EC-9DEC-CFD52345251F}" name="Column6892"/>
    <tableColumn id="6919" xr3:uid="{9099519D-67E4-47AD-83D9-10098B507C15}" name="Column6893"/>
    <tableColumn id="6920" xr3:uid="{02E5DD88-72E3-4B07-94CB-B561C2F42ED9}" name="Column6894"/>
    <tableColumn id="6921" xr3:uid="{84BB2E7E-0430-40FC-88CE-C91C41F3E6CE}" name="Column6895"/>
    <tableColumn id="6922" xr3:uid="{4D7626DC-25C1-453D-B599-90ED3F6B2E4C}" name="Column6896"/>
    <tableColumn id="6923" xr3:uid="{EF18218A-3673-423B-B1DC-8767883E670D}" name="Column6897"/>
    <tableColumn id="6924" xr3:uid="{F7E08AAC-8A83-4356-805D-7894D3E5C4F9}" name="Column6898"/>
    <tableColumn id="6925" xr3:uid="{DDE2404E-187A-40B0-8B2F-3EF951204F46}" name="Column6899"/>
    <tableColumn id="6926" xr3:uid="{5EBCE07B-BD7B-4116-926C-C668A9BB537E}" name="Column6900"/>
    <tableColumn id="6927" xr3:uid="{25F93F55-7EDD-4A0E-8427-676620CF5E53}" name="Column6901"/>
    <tableColumn id="6928" xr3:uid="{A5A81D90-8F39-4337-AFAB-7F76D0168AC3}" name="Column6902"/>
    <tableColumn id="6929" xr3:uid="{CAF3CCBC-7113-4541-A9D4-BCB8B725CDF3}" name="Column6903"/>
    <tableColumn id="6930" xr3:uid="{9C19278A-4EA3-440C-BF51-186D412547D4}" name="Column6904"/>
    <tableColumn id="6931" xr3:uid="{9E587E9B-4327-4824-9D62-16B87F9F5F57}" name="Column6905"/>
    <tableColumn id="6932" xr3:uid="{95E29AFB-DC15-4B58-BA0F-781432E9AE82}" name="Column6906"/>
    <tableColumn id="6933" xr3:uid="{B0481525-7680-40AD-875E-F77669082542}" name="Column6907"/>
    <tableColumn id="6934" xr3:uid="{99520D56-8635-4C10-8B61-9B0F5688A2C1}" name="Column6908"/>
    <tableColumn id="6935" xr3:uid="{D26217A9-C1CC-4BBF-88BF-E2B7A15248B1}" name="Column6909"/>
    <tableColumn id="6936" xr3:uid="{A34093D4-8B3A-4160-8ED2-31D37FC5A097}" name="Column6910"/>
    <tableColumn id="6937" xr3:uid="{CAFD0B41-3FAE-4419-ACCD-F8D29B03B0FA}" name="Column6911"/>
    <tableColumn id="6938" xr3:uid="{4680BFC0-0DE0-4873-96E9-5F07C503752E}" name="Column6912"/>
    <tableColumn id="6939" xr3:uid="{57AF337F-36D5-45E9-8CC2-09A6B6CD82A2}" name="Column6913"/>
    <tableColumn id="6940" xr3:uid="{D4AB0E2C-D65E-458C-980D-BFDFF0728B32}" name="Column6914"/>
    <tableColumn id="6941" xr3:uid="{B2E7431D-0820-4125-9771-298BC1972C5A}" name="Column6915"/>
    <tableColumn id="6942" xr3:uid="{0557BF95-109D-42F2-990B-545357307592}" name="Column6916"/>
    <tableColumn id="6943" xr3:uid="{D3093CEF-F572-425F-B7DF-CE5FF34BF656}" name="Column6917"/>
    <tableColumn id="6944" xr3:uid="{3DC0D983-FE43-488D-9F74-6A27098AE4BB}" name="Column6918"/>
    <tableColumn id="6945" xr3:uid="{4706B099-0593-45C2-B18A-17676F222A42}" name="Column6919"/>
    <tableColumn id="6946" xr3:uid="{418EAA57-F610-486A-9169-992B357776B4}" name="Column6920"/>
    <tableColumn id="6947" xr3:uid="{91C4DA1A-7377-4808-832F-636EFDE4655A}" name="Column6921"/>
    <tableColumn id="6948" xr3:uid="{16BD89F2-B6F5-4C3E-B258-C446084BB6B3}" name="Column6922"/>
    <tableColumn id="6949" xr3:uid="{8AAAA47D-88B2-41E3-9A56-E81A5223A729}" name="Column6923"/>
    <tableColumn id="6950" xr3:uid="{36367A79-762D-4140-B271-78F953A546AB}" name="Column6924"/>
    <tableColumn id="6951" xr3:uid="{DF383F73-F4BB-414C-8FC9-73849CC4A646}" name="Column6925"/>
    <tableColumn id="6952" xr3:uid="{44FEC7DB-3C5B-4F58-9514-345BBD09B67E}" name="Column6926"/>
    <tableColumn id="6953" xr3:uid="{272DC78B-D7B0-4C12-AEC2-3281D938A672}" name="Column6927"/>
    <tableColumn id="6954" xr3:uid="{25FB139C-9134-46DF-A3C1-92F4735622A7}" name="Column6928"/>
    <tableColumn id="6955" xr3:uid="{4C5D4486-7114-4FBB-9585-4279044DA060}" name="Column6929"/>
    <tableColumn id="6956" xr3:uid="{D6EF8A97-7B67-4107-8BAF-1D27D3A3FB7B}" name="Column6930"/>
    <tableColumn id="6957" xr3:uid="{D7652719-3A39-4A65-AA7C-373AA6A533A9}" name="Column6931"/>
    <tableColumn id="6958" xr3:uid="{B6798830-CA5A-4ABC-B3A1-937F098DE828}" name="Column6932"/>
    <tableColumn id="6959" xr3:uid="{4DA9AC80-BA4A-462B-85E7-406BFF5483B3}" name="Column6933"/>
    <tableColumn id="6960" xr3:uid="{45EE9827-F80A-4937-8A04-9D1A95C69220}" name="Column6934"/>
    <tableColumn id="6961" xr3:uid="{58445BAB-1C0D-4414-BD53-E9CEB151C430}" name="Column6935"/>
    <tableColumn id="6962" xr3:uid="{7A796D4C-1552-42AB-9CB6-A45604568A83}" name="Column6936"/>
    <tableColumn id="6963" xr3:uid="{5CE68665-1842-43CA-9E34-E478D6EF4A40}" name="Column6937"/>
    <tableColumn id="6964" xr3:uid="{F91C4784-9061-409B-9736-67E5799863A0}" name="Column6938"/>
    <tableColumn id="6965" xr3:uid="{03C990EC-CB5D-4F09-82A2-9DB56DB9B32C}" name="Column6939"/>
    <tableColumn id="6966" xr3:uid="{41E031F2-AFB4-443F-9819-655ECAF69DC4}" name="Column6940"/>
    <tableColumn id="6967" xr3:uid="{FC398FFA-5DA8-4B51-8AE4-703FD3CE5CD1}" name="Column6941"/>
    <tableColumn id="6968" xr3:uid="{1E3CF28B-7DB4-44F1-A19E-089E90C6723C}" name="Column6942"/>
    <tableColumn id="6969" xr3:uid="{D12F766A-D67F-422C-A4D5-20E4F01E2CD1}" name="Column6943"/>
    <tableColumn id="6970" xr3:uid="{8C8F6D7F-A8E4-4BFF-9652-A24D64802C9E}" name="Column6944"/>
    <tableColumn id="6971" xr3:uid="{B9B23E5D-382E-454F-9D97-80D66F83614C}" name="Column6945"/>
    <tableColumn id="6972" xr3:uid="{775F13BB-98E9-4E33-97DC-9D0E87F567E4}" name="Column6946"/>
    <tableColumn id="6973" xr3:uid="{9FAE9656-5CE7-47A7-B59B-1C0BEB5899DA}" name="Column6947"/>
    <tableColumn id="6974" xr3:uid="{EA139325-2A47-4141-A2A8-416AE6EB9550}" name="Column6948"/>
    <tableColumn id="6975" xr3:uid="{9EBF1700-4280-4D5D-84B2-DE63BCF2D93F}" name="Column6949"/>
    <tableColumn id="6976" xr3:uid="{29C16F1F-DD16-4C50-8959-E6CF873C498B}" name="Column6950"/>
    <tableColumn id="6977" xr3:uid="{FF68C2B9-D514-43EB-AE60-62A978B4901F}" name="Column6951"/>
    <tableColumn id="6978" xr3:uid="{E4CD02DA-477B-4F39-B263-CB22AB19D151}" name="Column6952"/>
    <tableColumn id="6979" xr3:uid="{6CCC7196-9F45-466E-B7BC-F8FC65EC52AB}" name="Column6953"/>
    <tableColumn id="6980" xr3:uid="{1643FE23-5892-4072-957D-A6ED16F08684}" name="Column6954"/>
    <tableColumn id="6981" xr3:uid="{96D80FF4-E83A-4C20-B759-437D12FB8E4D}" name="Column6955"/>
    <tableColumn id="6982" xr3:uid="{23C3EB71-F8C4-47D0-80F7-F698BB0F6CEA}" name="Column6956"/>
    <tableColumn id="6983" xr3:uid="{33821802-632B-4197-BF0D-BDEEC6C7FE40}" name="Column6957"/>
    <tableColumn id="6984" xr3:uid="{A4ADCBD8-FC11-43B3-A625-6E0A0117F76C}" name="Column6958"/>
    <tableColumn id="6985" xr3:uid="{A17DF511-F196-4C01-BAB3-D3AB1584FB86}" name="Column6959"/>
    <tableColumn id="6986" xr3:uid="{5CE1DD99-4FA8-44E4-AB93-63E781F039A5}" name="Column6960"/>
    <tableColumn id="6987" xr3:uid="{3E4964EE-B0E3-42FB-95D7-58CD4E2C9DF5}" name="Column6961"/>
    <tableColumn id="6988" xr3:uid="{BE44BB18-37C2-4C15-B348-9ECB8F052DD4}" name="Column6962"/>
    <tableColumn id="6989" xr3:uid="{3504FBCA-71DB-425B-ADD4-254F3F08B584}" name="Column6963"/>
    <tableColumn id="6990" xr3:uid="{54B57DAB-5399-4C43-A75E-1ABA2BD0353E}" name="Column6964"/>
    <tableColumn id="6991" xr3:uid="{190EFB56-7980-43CF-8851-AE325DF639D5}" name="Column6965"/>
    <tableColumn id="6992" xr3:uid="{EC86E207-475A-4F88-8307-BC66569F3EF9}" name="Column6966"/>
    <tableColumn id="6993" xr3:uid="{6F111A46-A18B-4589-AF69-049D35E469A6}" name="Column6967"/>
    <tableColumn id="6994" xr3:uid="{7362D020-592C-4F02-9E07-574B70268C88}" name="Column6968"/>
    <tableColumn id="6995" xr3:uid="{EA0D596D-A0F7-4350-96BA-812E91503DFF}" name="Column6969"/>
    <tableColumn id="6996" xr3:uid="{F6E22766-887F-47C7-ADB2-F1CA47DADBFB}" name="Column6970"/>
    <tableColumn id="6997" xr3:uid="{15988780-8885-48EE-B9B2-672B1E7052CF}" name="Column6971"/>
    <tableColumn id="6998" xr3:uid="{B6729048-9DF4-4842-B165-E677C969804C}" name="Column6972"/>
    <tableColumn id="6999" xr3:uid="{E3E8A3E1-864B-42B8-81B9-E5C864BCC4CF}" name="Column6973"/>
    <tableColumn id="7000" xr3:uid="{C35FF123-EFA5-42F0-B305-71CE1235D3EB}" name="Column6974"/>
    <tableColumn id="7001" xr3:uid="{C45DA641-A732-4D00-A293-4E2DA083534F}" name="Column6975"/>
    <tableColumn id="7002" xr3:uid="{B626BF0D-7420-4A0E-90A7-DFBA99509ADC}" name="Column6976"/>
    <tableColumn id="7003" xr3:uid="{28741B6A-B62D-4A2B-A2BF-9EA582201183}" name="Column6977"/>
    <tableColumn id="7004" xr3:uid="{53B5EB4F-6DA4-46D4-BE68-049CDF9EFAA0}" name="Column6978"/>
    <tableColumn id="7005" xr3:uid="{68D41DFB-AB1B-4158-969D-78EFF7475F63}" name="Column6979"/>
    <tableColumn id="7006" xr3:uid="{1A4720FC-E826-437C-AF1E-B88FE31E3966}" name="Column6980"/>
    <tableColumn id="7007" xr3:uid="{586CEA56-1B6A-4397-84AF-386E651CE577}" name="Column6981"/>
    <tableColumn id="7008" xr3:uid="{554865E8-162F-4CA7-A29D-A7A2BC978A1C}" name="Column6982"/>
    <tableColumn id="7009" xr3:uid="{7C2E7363-ED4C-4DAF-9695-AA7A3568C3D2}" name="Column6983"/>
    <tableColumn id="7010" xr3:uid="{0EBDB12E-11B9-4A10-B48B-B750A5183782}" name="Column6984"/>
    <tableColumn id="7011" xr3:uid="{0B8AEE81-68C1-48D0-A43C-657B1474157C}" name="Column6985"/>
    <tableColumn id="7012" xr3:uid="{0CFB3622-182F-45C5-BA20-9C5815E55FE1}" name="Column6986"/>
    <tableColumn id="7013" xr3:uid="{571436F8-5ED1-49C2-BF56-3655459C7AAF}" name="Column6987"/>
    <tableColumn id="7014" xr3:uid="{92084AB1-0635-4596-8D9B-8F9A4C832C32}" name="Column6988"/>
    <tableColumn id="7015" xr3:uid="{6AAD08B6-8FDA-4F52-BF3F-CFD1B9ACE439}" name="Column6989"/>
    <tableColumn id="7016" xr3:uid="{938542EF-110A-49F9-BD1A-E4AC03EC82CE}" name="Column6990"/>
    <tableColumn id="7017" xr3:uid="{2FB029DC-89FD-448B-A641-B709B9676B37}" name="Column6991"/>
    <tableColumn id="7018" xr3:uid="{312FA360-B00B-4B7A-B39B-8F7FD868895B}" name="Column6992"/>
    <tableColumn id="7019" xr3:uid="{C7EC2A3B-F3EE-4828-9EB6-E4D4147390C5}" name="Column6993"/>
    <tableColumn id="7020" xr3:uid="{2E977213-5661-4D6A-B320-E4E8CEC6FCB8}" name="Column6994"/>
    <tableColumn id="7021" xr3:uid="{1EAA9910-0D1D-4EF8-8391-06B6E96C8FF5}" name="Column6995"/>
    <tableColumn id="7022" xr3:uid="{F44304DD-32B4-4367-A680-18DBEEF04C12}" name="Column6996"/>
    <tableColumn id="7023" xr3:uid="{E165D36D-0FB7-4E12-8FF6-3A9560F152E9}" name="Column6997"/>
    <tableColumn id="7024" xr3:uid="{4047D400-55F3-4143-9886-D2E2E9561D60}" name="Column6998"/>
    <tableColumn id="7025" xr3:uid="{8EE09A16-FB06-46A4-92DE-E2096807B97E}" name="Column6999"/>
    <tableColumn id="7026" xr3:uid="{1F00FCF4-7B89-4E71-83CA-56AE61ABC113}" name="Column7000"/>
    <tableColumn id="7027" xr3:uid="{F2F7CBBD-520E-416C-AF7C-BFC31EE868D2}" name="Column7001"/>
    <tableColumn id="7028" xr3:uid="{C9427CF2-F661-4FD7-86D0-EE02867EC474}" name="Column7002"/>
    <tableColumn id="7029" xr3:uid="{73BB79E6-73CE-4CBF-BC1A-41EBBD4686C5}" name="Column7003"/>
    <tableColumn id="7030" xr3:uid="{EE57A239-5033-4026-8E98-DC3B810DD79E}" name="Column7004"/>
    <tableColumn id="7031" xr3:uid="{1383A31C-75A3-4ACF-8B17-FB6F7351904A}" name="Column7005"/>
    <tableColumn id="7032" xr3:uid="{84A65AFE-7CAB-4983-803D-985B9BB99154}" name="Column7006"/>
    <tableColumn id="7033" xr3:uid="{B1EE4320-49F1-4C80-B6C0-4CF7F189344C}" name="Column7007"/>
    <tableColumn id="7034" xr3:uid="{9F68B4B9-818A-45D2-BAAB-4A05C8448CF0}" name="Column7008"/>
    <tableColumn id="7035" xr3:uid="{D637928F-BC9F-472E-B5AA-1BB49FEFEBA3}" name="Column7009"/>
    <tableColumn id="7036" xr3:uid="{F2396E92-A438-4D8A-9DAC-428E7B6D533E}" name="Column7010"/>
    <tableColumn id="7037" xr3:uid="{B4DC78C1-2583-44E3-BDA9-1505C284E195}" name="Column7011"/>
    <tableColumn id="7038" xr3:uid="{D1003E11-3BFA-44E8-9E28-1CA0D11A7194}" name="Column7012"/>
    <tableColumn id="7039" xr3:uid="{436E65F9-3FB4-4DC3-B596-4B92450E6957}" name="Column7013"/>
    <tableColumn id="7040" xr3:uid="{FD79ADB9-C80E-4D71-8BD8-F027AE0F49D4}" name="Column7014"/>
    <tableColumn id="7041" xr3:uid="{D2916A9A-93A1-4DF2-AC64-D7661C161EC2}" name="Column7015"/>
    <tableColumn id="7042" xr3:uid="{E9921B73-ACFC-41BF-BDF6-5075391A3282}" name="Column7016"/>
    <tableColumn id="7043" xr3:uid="{2CCC5438-05F9-45A2-9FFD-6195C3806ADB}" name="Column7017"/>
    <tableColumn id="7044" xr3:uid="{C3699AEE-5632-4CA1-A425-96DAC344A764}" name="Column7018"/>
    <tableColumn id="7045" xr3:uid="{D9A42447-259C-4D76-B502-03565ADCDB72}" name="Column7019"/>
    <tableColumn id="7046" xr3:uid="{AE60D58E-ABE6-4933-B3D5-B16618752D71}" name="Column7020"/>
    <tableColumn id="7047" xr3:uid="{294F57D0-9B71-47DF-B97C-7DA6CA29BD85}" name="Column7021"/>
    <tableColumn id="7048" xr3:uid="{FC0AFDEB-324A-45FD-96C8-F1CBED71876A}" name="Column7022"/>
    <tableColumn id="7049" xr3:uid="{552B8F19-BE31-46F8-83B3-61FF0F9BF704}" name="Column7023"/>
    <tableColumn id="7050" xr3:uid="{9F7F18FC-EBAA-4D4B-B6E4-A020C76BCF93}" name="Column7024"/>
    <tableColumn id="7051" xr3:uid="{E317264B-AFE4-4128-AD76-C301AC874039}" name="Column7025"/>
    <tableColumn id="7052" xr3:uid="{62DBE655-9890-498B-857B-D265210B403E}" name="Column7026"/>
    <tableColumn id="7053" xr3:uid="{BAE706EA-C3E1-4F25-93D5-CDFAF75BA348}" name="Column7027"/>
    <tableColumn id="7054" xr3:uid="{E195B3D7-3F4E-4F85-860D-75DA4CA1287D}" name="Column7028"/>
    <tableColumn id="7055" xr3:uid="{FFA056FD-C9D8-44DF-A490-B4AC81606DA7}" name="Column7029"/>
    <tableColumn id="7056" xr3:uid="{2014E0D7-2CBB-4F13-A735-9658DAA52D75}" name="Column7030"/>
    <tableColumn id="7057" xr3:uid="{589C125A-B69A-408F-BFD2-580EB40745DA}" name="Column7031"/>
    <tableColumn id="7058" xr3:uid="{01F561A3-5C12-4A55-94FE-463C81F14EAD}" name="Column7032"/>
    <tableColumn id="7059" xr3:uid="{CAC57A72-4B38-4B53-84E6-9FA7C1333BD8}" name="Column7033"/>
    <tableColumn id="7060" xr3:uid="{6135784F-06E0-4431-AEE0-AD1F8DC66548}" name="Column7034"/>
    <tableColumn id="7061" xr3:uid="{ADB3D9AB-2D8C-42AB-BEBE-FEFE72262985}" name="Column7035"/>
    <tableColumn id="7062" xr3:uid="{DDAD787C-16A6-4F63-8668-4C0FB341EE83}" name="Column7036"/>
    <tableColumn id="7063" xr3:uid="{5DDB0E51-0075-4590-8998-A6E009D9F1DB}" name="Column7037"/>
    <tableColumn id="7064" xr3:uid="{6FAF8EF9-46ED-46AE-8D28-8A985D13C785}" name="Column7038"/>
    <tableColumn id="7065" xr3:uid="{079C2AAA-1442-4048-A4D5-095B28E0A9BE}" name="Column7039"/>
    <tableColumn id="7066" xr3:uid="{CCC90C5A-BEF5-4EF6-9EB0-3F28787FB04D}" name="Column7040"/>
    <tableColumn id="7067" xr3:uid="{004E3B5F-7E38-4AD8-81AC-CBF8D1189597}" name="Column7041"/>
    <tableColumn id="7068" xr3:uid="{2F55B739-9D3B-48E8-8490-D08336DB9535}" name="Column7042"/>
    <tableColumn id="7069" xr3:uid="{528F8031-1EB1-49FD-8D31-B976AAF7026F}" name="Column7043"/>
    <tableColumn id="7070" xr3:uid="{4406CFF5-A61D-4B6B-8D5D-F7534E99E620}" name="Column7044"/>
    <tableColumn id="7071" xr3:uid="{72E4F506-EB0A-4CA8-A0F4-3F68EDC2F048}" name="Column7045"/>
    <tableColumn id="7072" xr3:uid="{9AED3CBE-895B-4730-AF36-F42A4B09B261}" name="Column7046"/>
    <tableColumn id="7073" xr3:uid="{E45D40B5-1646-450E-A4C4-0CADEED21ECC}" name="Column7047"/>
    <tableColumn id="7074" xr3:uid="{C774F009-B085-4E23-8CAC-9E1E5488F045}" name="Column7048"/>
    <tableColumn id="7075" xr3:uid="{B4C9B8A6-553E-46D5-A633-8832A283E76C}" name="Column7049"/>
    <tableColumn id="7076" xr3:uid="{F4CFFAEC-045F-4635-8547-893E9F6F0C5D}" name="Column7050"/>
    <tableColumn id="7077" xr3:uid="{9A9AFF1B-D8A2-45AC-A525-5BEBAF2CD254}" name="Column7051"/>
    <tableColumn id="7078" xr3:uid="{D7750C60-EA42-49D2-97E2-D83BCD2802F4}" name="Column7052"/>
    <tableColumn id="7079" xr3:uid="{567C6094-B83D-4704-985D-0636EEB68D45}" name="Column7053"/>
    <tableColumn id="7080" xr3:uid="{611CA7BB-74E4-48D6-8E2B-46031F2C6B85}" name="Column7054"/>
    <tableColumn id="7081" xr3:uid="{7410D1BC-66B9-41D6-802A-2712FB4A1910}" name="Column7055"/>
    <tableColumn id="7082" xr3:uid="{69DDDA49-1A9D-4C99-A5B6-B7BD9DC4B363}" name="Column7056"/>
    <tableColumn id="7083" xr3:uid="{F72E356E-E0F6-4B9A-B366-E7ACA4BC4E30}" name="Column7057"/>
    <tableColumn id="7084" xr3:uid="{183843E0-BD12-4B25-BE21-3499FBB40C35}" name="Column7058"/>
    <tableColumn id="7085" xr3:uid="{EE5109AD-ECCD-4C2C-8B14-8C0491DCAAE5}" name="Column7059"/>
    <tableColumn id="7086" xr3:uid="{79313F7E-771D-4D50-A3E7-7A6A75C9624D}" name="Column7060"/>
    <tableColumn id="7087" xr3:uid="{6A6A64B4-80AC-44DB-800A-36FBD3A6AF2B}" name="Column7061"/>
    <tableColumn id="7088" xr3:uid="{703D258A-B86E-4D8D-AF2C-DB009B1192AF}" name="Column7062"/>
    <tableColumn id="7089" xr3:uid="{F4C425CD-9E46-4579-A303-B594F80795E0}" name="Column7063"/>
    <tableColumn id="7090" xr3:uid="{E7C98DE4-E47D-4723-8B18-A7E24E07C4A7}" name="Column7064"/>
    <tableColumn id="7091" xr3:uid="{442FAE3A-29DE-4A6A-9E33-A7AF53158BE9}" name="Column7065"/>
    <tableColumn id="7092" xr3:uid="{77D19636-884A-4506-A151-3F32612EC002}" name="Column7066"/>
    <tableColumn id="7093" xr3:uid="{ECE1E302-07C7-4C04-AFD0-2CB946B73169}" name="Column7067"/>
    <tableColumn id="7094" xr3:uid="{7DA2FBF6-A266-4AF5-9E16-A598899B84EA}" name="Column7068"/>
    <tableColumn id="7095" xr3:uid="{7A18C52A-0229-40C9-A17C-B22E35456266}" name="Column7069"/>
    <tableColumn id="7096" xr3:uid="{60BAB1E8-3E2F-4F3F-8191-22D6D7C8273E}" name="Column7070"/>
    <tableColumn id="7097" xr3:uid="{FCFC9DCF-9C1E-422C-B2A9-4C06B769B7B4}" name="Column7071"/>
    <tableColumn id="7098" xr3:uid="{14DB5C00-3774-4A65-B88A-7E09209C8303}" name="Column7072"/>
    <tableColumn id="7099" xr3:uid="{5BC8F96E-FDF9-4C2C-9530-F62CB94C1D3A}" name="Column7073"/>
    <tableColumn id="7100" xr3:uid="{92E61273-78EA-48E4-B487-FBBB4BBC666B}" name="Column7074"/>
    <tableColumn id="7101" xr3:uid="{063A9257-361E-4B21-AC6B-DB08F9C7B50F}" name="Column7075"/>
    <tableColumn id="7102" xr3:uid="{E37D619E-E44D-4AA3-9EAB-3F9FF75CC2D7}" name="Column7076"/>
    <tableColumn id="7103" xr3:uid="{723BBA7C-76D4-4E97-9EED-2CF30ED584BC}" name="Column7077"/>
    <tableColumn id="7104" xr3:uid="{F9D6E9FD-5978-4393-8453-495D0EE29279}" name="Column7078"/>
    <tableColumn id="7105" xr3:uid="{AC04A24B-DEA2-4459-8AD4-A991F6C2415F}" name="Column7079"/>
    <tableColumn id="7106" xr3:uid="{9918AFAD-C43B-448E-9A44-22CBC5F172B3}" name="Column7080"/>
    <tableColumn id="7107" xr3:uid="{959C4B49-EC2C-486F-B15D-E55AA2D3136C}" name="Column7081"/>
    <tableColumn id="7108" xr3:uid="{8E2EC842-0947-4917-8326-81875B5501AA}" name="Column7082"/>
    <tableColumn id="7109" xr3:uid="{D7230627-9DF0-4433-AA08-28FBCDAA261D}" name="Column7083"/>
    <tableColumn id="7110" xr3:uid="{5D2BA866-F52C-4470-B5D3-3B4DBDADCBFC}" name="Column7084"/>
    <tableColumn id="7111" xr3:uid="{6D5E4933-7E10-4348-9BE4-F4562B1AFEC7}" name="Column7085"/>
    <tableColumn id="7112" xr3:uid="{4A80E71D-4A0D-4B59-A396-527C7C301188}" name="Column7086"/>
    <tableColumn id="7113" xr3:uid="{B9EAC3BB-2B5E-4456-975E-3A749C223A76}" name="Column7087"/>
    <tableColumn id="7114" xr3:uid="{0B9CD5A2-D7B1-4F09-A88B-0AB9FC1176CC}" name="Column7088"/>
    <tableColumn id="7115" xr3:uid="{EC444DCB-BA13-4454-906C-7C16496DE988}" name="Column7089"/>
    <tableColumn id="7116" xr3:uid="{06467A79-4DB9-49CE-B857-7F85A916736C}" name="Column7090"/>
    <tableColumn id="7117" xr3:uid="{6FE1F026-0039-435E-9115-69A740681BCD}" name="Column7091"/>
    <tableColumn id="7118" xr3:uid="{C464C430-76CD-4AB3-8663-3B8EDA61C0F7}" name="Column7092"/>
    <tableColumn id="7119" xr3:uid="{F9CF6609-9335-40FC-B157-A971F02D12B4}" name="Column7093"/>
    <tableColumn id="7120" xr3:uid="{F2CC31E4-22BA-44AD-BB55-C95F75C44380}" name="Column7094"/>
    <tableColumn id="7121" xr3:uid="{8F578583-43A3-4DBA-9C14-48E7A57A9F4B}" name="Column7095"/>
    <tableColumn id="7122" xr3:uid="{FCC05DBE-8A39-4D4B-9224-93124D0C12CF}" name="Column7096"/>
    <tableColumn id="7123" xr3:uid="{5FD5357A-4E8C-4DAA-B028-EC9A7564E73C}" name="Column7097"/>
    <tableColumn id="7124" xr3:uid="{146DE450-21E8-47F6-9255-ECC30D4A6997}" name="Column7098"/>
    <tableColumn id="7125" xr3:uid="{C1A3503D-CF5E-48EE-BD7F-88A436875E98}" name="Column7099"/>
    <tableColumn id="7126" xr3:uid="{7A94D826-4648-400A-8529-32CDBD1869F2}" name="Column7100"/>
    <tableColumn id="7127" xr3:uid="{6BF90B67-E177-4EA7-B374-2A72C0BA5461}" name="Column7101"/>
    <tableColumn id="7128" xr3:uid="{BA1A7FA7-E851-4911-8161-87CFEF495B53}" name="Column7102"/>
    <tableColumn id="7129" xr3:uid="{87328922-047F-49BC-ABB8-E1EEFE8C296A}" name="Column7103"/>
    <tableColumn id="7130" xr3:uid="{CDDE1371-6B3D-41A6-BAA1-DA64BDB593EE}" name="Column7104"/>
    <tableColumn id="7131" xr3:uid="{D2A72C16-A789-49ED-AF9A-3487AC72A9A8}" name="Column7105"/>
    <tableColumn id="7132" xr3:uid="{D2E04ADD-E4A8-4DC2-A70D-DF8962E17123}" name="Column7106"/>
    <tableColumn id="7133" xr3:uid="{5300D093-155D-48AF-B881-085FABF859AE}" name="Column7107"/>
    <tableColumn id="7134" xr3:uid="{8C0C4212-24D6-48C8-B988-437EF96CF528}" name="Column7108"/>
    <tableColumn id="7135" xr3:uid="{C1722E76-4BD5-422F-8DB5-09600EAF50B2}" name="Column7109"/>
    <tableColumn id="7136" xr3:uid="{DE5302EE-69E1-4AAB-960B-1BE960961539}" name="Column7110"/>
    <tableColumn id="7137" xr3:uid="{2B1822CF-1DD2-4777-A036-A1981E9770FC}" name="Column7111"/>
    <tableColumn id="7138" xr3:uid="{84B5A5D5-C2B4-49B2-854B-92459CCA5772}" name="Column7112"/>
    <tableColumn id="7139" xr3:uid="{5B51E64B-61EE-468F-8C46-EE542BDD2A81}" name="Column7113"/>
    <tableColumn id="7140" xr3:uid="{B8ACB1B2-4A82-43B8-B63A-06A5318F6AB6}" name="Column7114"/>
    <tableColumn id="7141" xr3:uid="{34FDBB1F-4BB7-449F-93C3-CC1ED50CF053}" name="Column7115"/>
    <tableColumn id="7142" xr3:uid="{381D1756-0780-4678-B5F9-E0F021848018}" name="Column7116"/>
    <tableColumn id="7143" xr3:uid="{BA5F3135-F0E5-4487-B0E3-9E9EAE528AE9}" name="Column7117"/>
    <tableColumn id="7144" xr3:uid="{8458C6B3-6B81-4062-9A2E-05FF00A2D434}" name="Column7118"/>
    <tableColumn id="7145" xr3:uid="{470ACC2D-5D57-4127-863B-97861A53AA4E}" name="Column7119"/>
    <tableColumn id="7146" xr3:uid="{0FF4673D-35B1-45FB-8F8D-BBF05708A49B}" name="Column7120"/>
    <tableColumn id="7147" xr3:uid="{59A3726D-9C8C-4974-93E2-96C398B6790A}" name="Column7121"/>
    <tableColumn id="7148" xr3:uid="{AA35CA98-3360-47C1-93CE-FE38FA94EFF1}" name="Column7122"/>
    <tableColumn id="7149" xr3:uid="{BA2DDBC8-BC4E-4527-952A-BF9239F4CC0F}" name="Column7123"/>
    <tableColumn id="7150" xr3:uid="{10BE2988-BA4C-4D88-9C23-83250F57BF8C}" name="Column7124"/>
    <tableColumn id="7151" xr3:uid="{47262E08-D14E-47C9-AC32-A98CF587642F}" name="Column7125"/>
    <tableColumn id="7152" xr3:uid="{D985D64F-0B20-47BB-8D8C-392AD2D0A504}" name="Column7126"/>
    <tableColumn id="7153" xr3:uid="{CAF13C15-99F4-4DED-9BF9-4884CE05CF1A}" name="Column7127"/>
    <tableColumn id="7154" xr3:uid="{B52E61C9-B4D1-4341-B2E6-19B8B6ADBA9D}" name="Column7128"/>
    <tableColumn id="7155" xr3:uid="{6BDC8328-1EE6-4399-85D7-25485E0D8587}" name="Column7129"/>
    <tableColumn id="7156" xr3:uid="{8CC41541-A464-4134-BDAB-D6E2F9854747}" name="Column7130"/>
    <tableColumn id="7157" xr3:uid="{A5859591-1AFF-4CFE-8CA3-C0D3F4F66073}" name="Column7131"/>
    <tableColumn id="7158" xr3:uid="{DD1048AB-0134-4E43-B380-CB5DA47BB816}" name="Column7132"/>
    <tableColumn id="7159" xr3:uid="{449F25A1-5120-406A-B17D-371DC3978C2B}" name="Column7133"/>
    <tableColumn id="7160" xr3:uid="{82440942-F377-4CCE-AF44-38E52DC4CE6D}" name="Column7134"/>
    <tableColumn id="7161" xr3:uid="{D9EDFF87-69E4-4238-B6B6-66C0C00F8062}" name="Column7135"/>
    <tableColumn id="7162" xr3:uid="{1F91D0FF-B9E3-494D-A3BC-C1C88AA55B7E}" name="Column7136"/>
    <tableColumn id="7163" xr3:uid="{5D0D1327-0CD8-4B08-9010-432CE24C243C}" name="Column7137"/>
    <tableColumn id="7164" xr3:uid="{1068E9F2-611A-47B7-AC7F-5FA092F8EC77}" name="Column7138"/>
    <tableColumn id="7165" xr3:uid="{559A63E0-43DA-457E-97DF-6F3906392CED}" name="Column7139"/>
    <tableColumn id="7166" xr3:uid="{3C6299B0-87FC-47BC-8B5E-0CC8AE49798C}" name="Column7140"/>
    <tableColumn id="7167" xr3:uid="{6EEB99D5-14E9-4C54-A811-6D14031A454C}" name="Column7141"/>
    <tableColumn id="7168" xr3:uid="{2DF6CC6A-2A77-4991-B7B8-2CB731C7222A}" name="Column7142"/>
    <tableColumn id="7169" xr3:uid="{B3F2B35D-99FF-466D-92F6-38FB546533DD}" name="Column7143"/>
    <tableColumn id="7170" xr3:uid="{D0BBD26B-EE18-4F21-A159-803FE9F080E6}" name="Column7144"/>
    <tableColumn id="7171" xr3:uid="{3A32F9A1-65CA-47BE-AF6E-BF7A3BCA0899}" name="Column7145"/>
    <tableColumn id="7172" xr3:uid="{EF84629D-DC42-49C1-AB7B-E602AE9B0848}" name="Column7146"/>
    <tableColumn id="7173" xr3:uid="{74899D01-53A7-4049-896E-74E9AB7DE94A}" name="Column7147"/>
    <tableColumn id="7174" xr3:uid="{DB2D1763-D433-4B1F-B93E-5440947DC3B8}" name="Column7148"/>
    <tableColumn id="7175" xr3:uid="{7B81DE8B-0A79-4B47-B7E0-BE1FC9CC5E04}" name="Column7149"/>
    <tableColumn id="7176" xr3:uid="{D7282965-13D8-4EB3-9DF5-D98B921EFC72}" name="Column7150"/>
    <tableColumn id="7177" xr3:uid="{E877F88F-49A1-44C9-BBE5-8DC662023B81}" name="Column7151"/>
    <tableColumn id="7178" xr3:uid="{6686C2B9-E592-4B5A-AA1D-BB4239EE5F54}" name="Column7152"/>
    <tableColumn id="7179" xr3:uid="{25B36B8E-EA32-4194-9530-2244ECF15955}" name="Column7153"/>
    <tableColumn id="7180" xr3:uid="{BDE93ED8-600C-401C-8E33-5ED9FB375605}" name="Column7154"/>
    <tableColumn id="7181" xr3:uid="{D8BE6093-46F0-485D-8828-CB9434C12E57}" name="Column7155"/>
    <tableColumn id="7182" xr3:uid="{B2A93FAD-FF6D-4A0F-A469-33391195E623}" name="Column7156"/>
    <tableColumn id="7183" xr3:uid="{956AD671-B150-40C3-BA40-7EA70C98CEEB}" name="Column7157"/>
    <tableColumn id="7184" xr3:uid="{20AC5892-DFA6-49E4-8C79-9DAF8F131E72}" name="Column7158"/>
    <tableColumn id="7185" xr3:uid="{07DD530C-1CD5-43C4-A5A1-810E2E030FB9}" name="Column7159"/>
    <tableColumn id="7186" xr3:uid="{C3C8D796-BD81-49FC-B104-43D183DD52CF}" name="Column7160"/>
    <tableColumn id="7187" xr3:uid="{1B4A3F3D-FAA8-4EFF-B0D4-A31D7A172ED2}" name="Column7161"/>
    <tableColumn id="7188" xr3:uid="{D63E32F9-B13E-443D-B86A-FC6B02792876}" name="Column7162"/>
    <tableColumn id="7189" xr3:uid="{7469BA3B-8D8E-495A-83B7-5AD46D390854}" name="Column7163"/>
    <tableColumn id="7190" xr3:uid="{73653A1F-CB46-4C88-AF2C-1AD711B8B379}" name="Column7164"/>
    <tableColumn id="7191" xr3:uid="{EB4AD399-2146-4597-A1BB-BEC5BA3CD21F}" name="Column7165"/>
    <tableColumn id="7192" xr3:uid="{49ACC1F0-74E3-487F-9799-314D818675B0}" name="Column7166"/>
    <tableColumn id="7193" xr3:uid="{DEA82486-E9B3-4869-8C5A-84680A19F540}" name="Column7167"/>
    <tableColumn id="7194" xr3:uid="{8CEF922D-016E-4CC6-BABF-884627EA447E}" name="Column7168"/>
    <tableColumn id="7195" xr3:uid="{F7713FFB-A6DB-4662-BE62-AC27BA6C71FB}" name="Column7169"/>
    <tableColumn id="7196" xr3:uid="{BA7D05AD-51A8-4332-8436-5899C0ACCF14}" name="Column7170"/>
    <tableColumn id="7197" xr3:uid="{B0587DC1-1425-46AA-8AC0-6A2734D12F87}" name="Column7171"/>
    <tableColumn id="7198" xr3:uid="{CD15FBAF-F9C3-40A9-99B1-92D854820B6C}" name="Column7172"/>
    <tableColumn id="7199" xr3:uid="{9DD0747F-9AC5-4226-84F4-52A4418EED3D}" name="Column7173"/>
    <tableColumn id="7200" xr3:uid="{23F11B79-9465-4032-A179-71473C12FC3C}" name="Column7174"/>
    <tableColumn id="7201" xr3:uid="{034BD70C-3831-4E1C-AA0B-8B5975DA7C71}" name="Column7175"/>
    <tableColumn id="7202" xr3:uid="{FE606891-AC1E-4FE4-99A1-E31CC5BF6EA5}" name="Column7176"/>
    <tableColumn id="7203" xr3:uid="{077229F7-234A-42FA-86F1-FB239BC232E4}" name="Column7177"/>
    <tableColumn id="7204" xr3:uid="{EB6CF0B5-CA94-43CD-ADD7-1AE484DDA604}" name="Column7178"/>
    <tableColumn id="7205" xr3:uid="{B8FBF072-A8DC-4975-8E31-A9896098A9F2}" name="Column7179"/>
    <tableColumn id="7206" xr3:uid="{A1968905-4DB4-4532-B263-3D566658FB9C}" name="Column7180"/>
    <tableColumn id="7207" xr3:uid="{25024959-B048-4705-908C-177EB934AF85}" name="Column7181"/>
    <tableColumn id="7208" xr3:uid="{DAA6A532-3108-449E-A4D2-1405004BDE59}" name="Column7182"/>
    <tableColumn id="7209" xr3:uid="{9376D388-B52D-4ABC-87D2-E2A9EC51CBD4}" name="Column7183"/>
    <tableColumn id="7210" xr3:uid="{5FB342DD-7791-470D-86A4-3758DE7702FB}" name="Column7184"/>
    <tableColumn id="7211" xr3:uid="{C871BD91-C5AE-4203-908B-902FF061BCFF}" name="Column7185"/>
    <tableColumn id="7212" xr3:uid="{1BC2A908-1613-4004-929D-12B895877DB3}" name="Column7186"/>
    <tableColumn id="7213" xr3:uid="{27A25DE5-BB70-481D-B934-253C20D10197}" name="Column7187"/>
    <tableColumn id="7214" xr3:uid="{53528980-E0CC-4F8A-B185-35B30D44C38D}" name="Column7188"/>
    <tableColumn id="7215" xr3:uid="{A3F3FB4A-761D-40AC-A73A-51F87204650E}" name="Column7189"/>
    <tableColumn id="7216" xr3:uid="{4B04A7FA-86CD-4EE4-9A65-BE5A3BCFD440}" name="Column7190"/>
    <tableColumn id="7217" xr3:uid="{8CEE6F60-6A41-4FF5-B7D3-17FA0704FDA1}" name="Column7191"/>
    <tableColumn id="7218" xr3:uid="{99BB6332-AD13-4664-89C1-27B50C205863}" name="Column7192"/>
    <tableColumn id="7219" xr3:uid="{B98BA03F-C43F-4112-86E8-629D73EEC5BA}" name="Column7193"/>
    <tableColumn id="7220" xr3:uid="{02FC8C5D-CDE3-4AAF-B904-E69EDC5669B5}" name="Column7194"/>
    <tableColumn id="7221" xr3:uid="{A4A7A501-F54D-4E0F-BB1D-8F05CA803DC3}" name="Column7195"/>
    <tableColumn id="7222" xr3:uid="{C60B53F9-A771-4F92-B2A1-68BA75C2DA36}" name="Column7196"/>
    <tableColumn id="7223" xr3:uid="{17B08E8C-8C41-4BD2-9AE9-DA2297286BE5}" name="Column7197"/>
    <tableColumn id="7224" xr3:uid="{D6CDFA08-218E-4022-8887-7F36D5C575E9}" name="Column7198"/>
    <tableColumn id="7225" xr3:uid="{F2FABEFC-688B-40BE-B385-F0BD89F7E558}" name="Column7199"/>
    <tableColumn id="7226" xr3:uid="{6E57714D-CD70-4635-A32A-44C875359031}" name="Column7200"/>
    <tableColumn id="7227" xr3:uid="{826E8E87-D616-4F8B-AAA6-F841B5D1B1AC}" name="Column7201"/>
    <tableColumn id="7228" xr3:uid="{CF11DB35-18D6-422B-86D7-B8FAE87DB7C6}" name="Column7202"/>
    <tableColumn id="7229" xr3:uid="{353FE56A-A2FF-4A8F-8C35-1B15D871590C}" name="Column7203"/>
    <tableColumn id="7230" xr3:uid="{DB3A2095-5480-4A76-9D66-46F2284FFE22}" name="Column7204"/>
    <tableColumn id="7231" xr3:uid="{CF48676F-F963-4CC7-8649-122D343E4F19}" name="Column7205"/>
    <tableColumn id="7232" xr3:uid="{75F28665-E380-47A3-98E2-C3A7EFD680C8}" name="Column7206"/>
    <tableColumn id="7233" xr3:uid="{F43FBCD8-F892-40AF-A116-478325833753}" name="Column7207"/>
    <tableColumn id="7234" xr3:uid="{27A913F0-96E8-418C-9984-BFA63E775E97}" name="Column7208"/>
    <tableColumn id="7235" xr3:uid="{631AF177-5C73-4E99-B39C-C9D0E8223D6C}" name="Column7209"/>
    <tableColumn id="7236" xr3:uid="{5435BFDD-5443-41B3-B40D-DA75FC022909}" name="Column7210"/>
    <tableColumn id="7237" xr3:uid="{753A766E-9C50-4282-8BCB-5BD0ADC4E608}" name="Column7211"/>
    <tableColumn id="7238" xr3:uid="{DAD9C4A0-2611-4B8A-B857-5EA52987271D}" name="Column7212"/>
    <tableColumn id="7239" xr3:uid="{0691C53A-AA12-41A9-A443-DFD7278DEA02}" name="Column7213"/>
    <tableColumn id="7240" xr3:uid="{9406E028-267C-41C9-8E15-9893BD939E9A}" name="Column7214"/>
    <tableColumn id="7241" xr3:uid="{9982C55A-D7AF-43CA-B502-4ED2C576159C}" name="Column7215"/>
    <tableColumn id="7242" xr3:uid="{8A6A3177-78DB-4740-A1FD-C0B8FDC5B0AA}" name="Column7216"/>
    <tableColumn id="7243" xr3:uid="{177986FE-E9D3-4BD9-9C5B-D835F7363CC7}" name="Column7217"/>
    <tableColumn id="7244" xr3:uid="{C5A7E51E-FD9F-44DB-80B8-F791A263C90F}" name="Column7218"/>
    <tableColumn id="7245" xr3:uid="{3E65108E-A3E8-4C08-8600-D8336763D278}" name="Column7219"/>
    <tableColumn id="7246" xr3:uid="{26CBDA3F-5B39-4664-837D-0638E066A67F}" name="Column7220"/>
    <tableColumn id="7247" xr3:uid="{B0824A14-19D4-4D7E-9E95-41F924C6972F}" name="Column7221"/>
    <tableColumn id="7248" xr3:uid="{181CC385-271A-462B-A764-D74C7FB40C78}" name="Column7222"/>
    <tableColumn id="7249" xr3:uid="{9AFE932C-F203-42E5-9E83-B6C41D6B44A1}" name="Column7223"/>
    <tableColumn id="7250" xr3:uid="{2E844924-3F7F-4A62-B454-B61D01789BC5}" name="Column7224"/>
    <tableColumn id="7251" xr3:uid="{A53F0DD1-3D83-443F-9B31-F5977B947EC7}" name="Column7225"/>
    <tableColumn id="7252" xr3:uid="{53C01559-5F28-4D99-A67F-0D8784EA5511}" name="Column7226"/>
    <tableColumn id="7253" xr3:uid="{41E21316-615C-4CC8-961D-CBBE7FFF4632}" name="Column7227"/>
    <tableColumn id="7254" xr3:uid="{0116D9E4-428E-482D-A29C-31A4AD0B1FFE}" name="Column7228"/>
    <tableColumn id="7255" xr3:uid="{3E6A12CD-DF7F-48E1-B279-35BC0E2A7266}" name="Column7229"/>
    <tableColumn id="7256" xr3:uid="{DADF4F7C-9AB0-404E-9A12-DC28CFAE989B}" name="Column7230"/>
    <tableColumn id="7257" xr3:uid="{C2C2409A-A2C5-4D77-8FB9-B9329CE26DE4}" name="Column7231"/>
    <tableColumn id="7258" xr3:uid="{7845705E-447F-4A79-85F1-F99243B85B77}" name="Column7232"/>
    <tableColumn id="7259" xr3:uid="{C531FEE0-D0BB-4ADF-99D0-28E9B4B3F609}" name="Column7233"/>
    <tableColumn id="7260" xr3:uid="{3D7E9EB3-659E-446C-9879-77B05B1D8DAC}" name="Column7234"/>
    <tableColumn id="7261" xr3:uid="{3C6A8960-8C99-4300-80AE-90FBCCA51202}" name="Column7235"/>
    <tableColumn id="7262" xr3:uid="{D6E2DE93-31AB-4F23-8EA1-F6D8F67FF852}" name="Column7236"/>
    <tableColumn id="7263" xr3:uid="{36FE876F-7146-49AB-8A75-39E773541E03}" name="Column7237"/>
    <tableColumn id="7264" xr3:uid="{06F5106C-75CC-4574-BD74-3C336301D1F8}" name="Column7238"/>
    <tableColumn id="7265" xr3:uid="{9DB0D81E-39EF-46F4-BB78-48FD66DA249B}" name="Column7239"/>
    <tableColumn id="7266" xr3:uid="{0166C4B1-854E-4784-94BD-9969A048678F}" name="Column7240"/>
    <tableColumn id="7267" xr3:uid="{FC8E2DE2-0BA6-4974-85BB-E000E605DC9F}" name="Column7241"/>
    <tableColumn id="7268" xr3:uid="{50538FB3-2F81-4EA9-B573-1E9FAA53A9A1}" name="Column7242"/>
    <tableColumn id="7269" xr3:uid="{0E67F62E-1C34-45D8-9D14-E717FF944B54}" name="Column7243"/>
    <tableColumn id="7270" xr3:uid="{A2A9449A-BD38-4012-97F9-2FD2D7E4D8C2}" name="Column7244"/>
    <tableColumn id="7271" xr3:uid="{D84E88D3-1ADF-4674-808D-86A9665DB866}" name="Column7245"/>
    <tableColumn id="7272" xr3:uid="{347EB1B6-D5C4-4B04-8215-6527512D2DE0}" name="Column7246"/>
    <tableColumn id="7273" xr3:uid="{11434690-1A12-4C20-BE78-9545D416638F}" name="Column7247"/>
    <tableColumn id="7274" xr3:uid="{4D571E24-3275-49B9-8068-A666406A05BC}" name="Column7248"/>
    <tableColumn id="7275" xr3:uid="{616B983F-B46F-4DB2-90C0-06FC3B03F9E9}" name="Column7249"/>
    <tableColumn id="7276" xr3:uid="{ADB78DE4-2E02-4E4E-B39C-0AB6E35F4E80}" name="Column7250"/>
    <tableColumn id="7277" xr3:uid="{8AFB8F93-5E1F-4A4B-9D9D-27CE4F505ED7}" name="Column7251"/>
    <tableColumn id="7278" xr3:uid="{A47888B1-72A1-46B1-B851-5D3E17F5AC9D}" name="Column7252"/>
    <tableColumn id="7279" xr3:uid="{B73DB146-4352-42B5-834C-09E2A4D136E4}" name="Column7253"/>
    <tableColumn id="7280" xr3:uid="{6430FD67-A9AC-4E2D-BF0D-7CC51A4E5720}" name="Column7254"/>
    <tableColumn id="7281" xr3:uid="{2AF73578-4EBC-450B-8727-CC757E389756}" name="Column7255"/>
    <tableColumn id="7282" xr3:uid="{ECF5D5B3-E5EA-428E-8319-E3ADEA7D33A7}" name="Column7256"/>
    <tableColumn id="7283" xr3:uid="{EE5CB0ED-EA4D-40F9-A6B3-67D6612A27F4}" name="Column7257"/>
    <tableColumn id="7284" xr3:uid="{4AB4C16C-B36A-43C2-90F1-BDE947712B60}" name="Column7258"/>
    <tableColumn id="7285" xr3:uid="{914A904A-2AE6-48B0-BACD-2C2B9D6E4C44}" name="Column7259"/>
    <tableColumn id="7286" xr3:uid="{351B5548-2CB5-4A1E-82E2-3621EA7670FA}" name="Column7260"/>
    <tableColumn id="7287" xr3:uid="{DDD612E7-67C9-47F1-9804-CF219151BC57}" name="Column7261"/>
    <tableColumn id="7288" xr3:uid="{4BB6E1A9-76A7-4BFD-837C-D48317F4DEDC}" name="Column7262"/>
    <tableColumn id="7289" xr3:uid="{3E063953-F360-4428-A312-FDC9DFBDD8D2}" name="Column7263"/>
    <tableColumn id="7290" xr3:uid="{5BA1AA7A-895F-46D7-85E7-704796C2CFBE}" name="Column7264"/>
    <tableColumn id="7291" xr3:uid="{B97E2890-E698-4FA0-877F-6E8393AEDCD2}" name="Column7265"/>
    <tableColumn id="7292" xr3:uid="{3A86C550-0299-45C3-A65F-56B71D928C22}" name="Column7266"/>
    <tableColumn id="7293" xr3:uid="{8EEED367-67B9-42E6-B81E-B05EDFCC0D05}" name="Column7267"/>
    <tableColumn id="7294" xr3:uid="{AD42487C-5338-43E8-B1DD-0B220ACC6466}" name="Column7268"/>
    <tableColumn id="7295" xr3:uid="{BA873DE6-A13E-4B57-ACD9-8460C9EAA437}" name="Column7269"/>
    <tableColumn id="7296" xr3:uid="{9C1B8AA6-A2D6-4FB8-8475-2C45CA5DDB34}" name="Column7270"/>
    <tableColumn id="7297" xr3:uid="{777980F1-F6A3-460C-BD47-53AF9457BEDB}" name="Column7271"/>
    <tableColumn id="7298" xr3:uid="{559D22F6-E675-469F-B64B-71297F1CEA86}" name="Column7272"/>
    <tableColumn id="7299" xr3:uid="{7CBDCFF8-2FEA-4F3D-B539-AC92BD8725BC}" name="Column7273"/>
    <tableColumn id="7300" xr3:uid="{4A174517-E9C5-4BAA-9067-1835F569BAA5}" name="Column7274"/>
    <tableColumn id="7301" xr3:uid="{CF8CE84E-98C0-4651-96CC-284EB4FAE025}" name="Column7275"/>
    <tableColumn id="7302" xr3:uid="{8AC74D5F-C9FB-4C1F-B264-8FFC23B95F19}" name="Column7276"/>
    <tableColumn id="7303" xr3:uid="{6F78F607-F603-41FB-8736-C3430CAD89E9}" name="Column7277"/>
    <tableColumn id="7304" xr3:uid="{78619C40-DC06-4716-AD98-7AFCB2CCA5DF}" name="Column7278"/>
    <tableColumn id="7305" xr3:uid="{84D0BEE6-B403-4869-8B90-14BE372DBA7A}" name="Column7279"/>
    <tableColumn id="7306" xr3:uid="{588FDA26-89FC-4C37-B79F-061D26804467}" name="Column7280"/>
    <tableColumn id="7307" xr3:uid="{756E0559-6E54-4AC1-8E48-2813CACC5C13}" name="Column7281"/>
    <tableColumn id="7308" xr3:uid="{EB04F391-26A2-434E-8688-8257AADB7584}" name="Column7282"/>
    <tableColumn id="7309" xr3:uid="{668CAD27-60F4-4E79-9865-2D2FC2DB0DAD}" name="Column7283"/>
    <tableColumn id="7310" xr3:uid="{77854F05-8704-4EEF-BD3B-4D37DEAB7E2A}" name="Column7284"/>
    <tableColumn id="7311" xr3:uid="{3B78B53C-B573-49C7-BAD0-212316A5B5F1}" name="Column7285"/>
    <tableColumn id="7312" xr3:uid="{FE7E81D7-D7B0-43EA-BD40-FD8343E1A32D}" name="Column7286"/>
    <tableColumn id="7313" xr3:uid="{11F0B02C-440B-4C27-BEBE-868905CAC86E}" name="Column7287"/>
    <tableColumn id="7314" xr3:uid="{A2A83E02-EAFD-4C25-B2DC-26AB753C89F5}" name="Column7288"/>
    <tableColumn id="7315" xr3:uid="{88D5BAEC-1DFE-40F8-A6EF-B54327231128}" name="Column7289"/>
    <tableColumn id="7316" xr3:uid="{B599D69A-4ECB-4928-AF2F-5FCA66B67352}" name="Column7290"/>
    <tableColumn id="7317" xr3:uid="{03F905E3-1F92-4349-84EF-76161931FEDF}" name="Column7291"/>
    <tableColumn id="7318" xr3:uid="{DE5A3881-A826-4319-ABE8-469E9CB51ADB}" name="Column7292"/>
    <tableColumn id="7319" xr3:uid="{90331E20-4C2C-42F3-9BD8-5BC2ADDEFA32}" name="Column7293"/>
    <tableColumn id="7320" xr3:uid="{CD19A3CD-C9D6-4F1C-AC3C-BB100A58FB9E}" name="Column7294"/>
    <tableColumn id="7321" xr3:uid="{543E19F9-B459-4EBA-9F66-5B16209429F5}" name="Column7295"/>
    <tableColumn id="7322" xr3:uid="{C1F7EC4E-9AAB-4BE5-A3D2-C7008E7A2894}" name="Column7296"/>
    <tableColumn id="7323" xr3:uid="{7750F762-20A1-4BAA-AD9F-59A94E44CB05}" name="Column7297"/>
    <tableColumn id="7324" xr3:uid="{DF4591D0-F526-4C74-9EC1-A0AA1D3A21FD}" name="Column7298"/>
    <tableColumn id="7325" xr3:uid="{5E4163F3-6B43-4470-A0C9-28365C3CA4B0}" name="Column7299"/>
    <tableColumn id="7326" xr3:uid="{F62C77F8-A78E-4E81-8F10-17F595BE9D12}" name="Column7300"/>
    <tableColumn id="7327" xr3:uid="{E8505C57-834E-4A68-A0F2-27294BE703A9}" name="Column7301"/>
    <tableColumn id="7328" xr3:uid="{BF756DF5-3864-4513-B62E-70755C1A9F63}" name="Column7302"/>
    <tableColumn id="7329" xr3:uid="{0D715302-AD09-41B0-BF77-6D8CC76E3BC0}" name="Column7303"/>
    <tableColumn id="7330" xr3:uid="{C8F5208E-61AE-4191-B722-0AFCEE4309AC}" name="Column7304"/>
    <tableColumn id="7331" xr3:uid="{94836D6C-35C5-4343-A44C-3D20E82BBDA5}" name="Column7305"/>
    <tableColumn id="7332" xr3:uid="{EBAE03BF-CC18-469D-8ED6-74CD8A69032C}" name="Column7306"/>
    <tableColumn id="7333" xr3:uid="{C60CEF2A-C1CA-4E1E-99D9-C40399681C7C}" name="Column7307"/>
    <tableColumn id="7334" xr3:uid="{E723CC04-49DE-402A-9BCF-97D05D123993}" name="Column7308"/>
    <tableColumn id="7335" xr3:uid="{A4F3F962-0FE8-48BF-979A-7FC15D7FF16E}" name="Column7309"/>
    <tableColumn id="7336" xr3:uid="{53B4DE47-4088-4253-9179-5EDAF3AFABAA}" name="Column7310"/>
    <tableColumn id="7337" xr3:uid="{C5084426-69F7-4389-B52D-C044FA4AC24F}" name="Column7311"/>
    <tableColumn id="7338" xr3:uid="{86992E1F-2072-41C1-BCC3-B264B492120C}" name="Column7312"/>
    <tableColumn id="7339" xr3:uid="{F9F5C528-C03D-4454-B78F-99A2D26EB36A}" name="Column7313"/>
    <tableColumn id="7340" xr3:uid="{33594ACF-6EB9-446A-B27F-F5C3628E9543}" name="Column7314"/>
    <tableColumn id="7341" xr3:uid="{DC631637-BD1F-42FA-B97B-8576E8A6AFC4}" name="Column7315"/>
    <tableColumn id="7342" xr3:uid="{FC328664-DD53-4D92-A583-659CD13A6E28}" name="Column7316"/>
    <tableColumn id="7343" xr3:uid="{6AFA8729-806C-44D3-8FAE-3A3D532078E1}" name="Column7317"/>
    <tableColumn id="7344" xr3:uid="{A35E7837-67A7-4078-94E1-DDD0283CEB27}" name="Column7318"/>
    <tableColumn id="7345" xr3:uid="{6BDB7624-851C-4E2A-B20F-95562CFC3B5B}" name="Column7319"/>
    <tableColumn id="7346" xr3:uid="{F99035CF-11FD-4242-B18F-374712CD03E2}" name="Column7320"/>
    <tableColumn id="7347" xr3:uid="{F5B04541-67E8-4374-A387-5A356EE67147}" name="Column7321"/>
    <tableColumn id="7348" xr3:uid="{A92F5DFA-DA84-4BDF-91E4-F6248B24534C}" name="Column7322"/>
    <tableColumn id="7349" xr3:uid="{F39398C9-0E83-49DC-BA00-23A513F00150}" name="Column7323"/>
    <tableColumn id="7350" xr3:uid="{07311EB1-7242-4CFB-8F4E-CF1E8B73F5B7}" name="Column7324"/>
    <tableColumn id="7351" xr3:uid="{5EDD4CE0-6997-4EC3-8EFE-994141B909F3}" name="Column7325"/>
    <tableColumn id="7352" xr3:uid="{655BA526-8C5B-40B6-95AA-DB6511A55D40}" name="Column7326"/>
    <tableColumn id="7353" xr3:uid="{B8E53787-ECD6-46DB-A5E7-8F3BA1678F7A}" name="Column7327"/>
    <tableColumn id="7354" xr3:uid="{3880CE7D-F8E1-4C0C-9101-882421B2CAE5}" name="Column7328"/>
    <tableColumn id="7355" xr3:uid="{C14F7EF8-7436-4140-9E05-0826BD141284}" name="Column7329"/>
    <tableColumn id="7356" xr3:uid="{F54A0027-7B42-4381-9F1D-E03ADCAB32B6}" name="Column7330"/>
    <tableColumn id="7357" xr3:uid="{E788B04D-65CE-47A0-BC30-2C1905AC2EF5}" name="Column7331"/>
    <tableColumn id="7358" xr3:uid="{9E7E534E-325B-47EF-AF10-718D8A118CEF}" name="Column7332"/>
    <tableColumn id="7359" xr3:uid="{C8C67C44-7B54-4882-9F12-CC85F13084A1}" name="Column7333"/>
    <tableColumn id="7360" xr3:uid="{9EB0DF0E-78C4-43FC-AB6F-BF7D356D5BCC}" name="Column7334"/>
    <tableColumn id="7361" xr3:uid="{22CDCAC9-F27F-4859-8602-1DC467354E07}" name="Column7335"/>
    <tableColumn id="7362" xr3:uid="{CFF82288-17E1-404A-B57B-FBA053FF7CE2}" name="Column7336"/>
    <tableColumn id="7363" xr3:uid="{EF017BAA-CA2A-441D-AED5-0A65F5359239}" name="Column7337"/>
    <tableColumn id="7364" xr3:uid="{51EB2A7E-26DF-468B-9711-2E7B0F6AB59E}" name="Column7338"/>
    <tableColumn id="7365" xr3:uid="{36F31DEA-6221-46DE-9B32-144FD2B4F226}" name="Column7339"/>
    <tableColumn id="7366" xr3:uid="{0C86C24F-EC4D-4A39-B07E-5CE8C9BF16BB}" name="Column7340"/>
    <tableColumn id="7367" xr3:uid="{577F92BF-3A0D-4814-AAB7-B1E673464078}" name="Column7341"/>
    <tableColumn id="7368" xr3:uid="{578E52C4-2D23-4297-8F8C-AAF4E7F9D1BA}" name="Column7342"/>
    <tableColumn id="7369" xr3:uid="{B6BED1DC-32B3-491B-A57A-7C569E3277B5}" name="Column7343"/>
    <tableColumn id="7370" xr3:uid="{DB309859-E7D1-416D-BF65-AFD279D5555B}" name="Column7344"/>
    <tableColumn id="7371" xr3:uid="{AEDFA1D1-CC74-41C7-B9E6-2C2CD79B0790}" name="Column7345"/>
    <tableColumn id="7372" xr3:uid="{B609E032-65C7-4655-91BC-4EDF6E00FD58}" name="Column7346"/>
    <tableColumn id="7373" xr3:uid="{61B6FD2A-EF8B-47B8-BC92-78E92F7516F5}" name="Column7347"/>
    <tableColumn id="7374" xr3:uid="{6713DAE9-B6AB-4358-A427-6DF724C94B69}" name="Column7348"/>
    <tableColumn id="7375" xr3:uid="{A4CFB5FF-498A-4591-A307-0CEC8D5AE405}" name="Column7349"/>
    <tableColumn id="7376" xr3:uid="{D115E0FB-B3B2-426F-868D-34FC9893D8BC}" name="Column7350"/>
    <tableColumn id="7377" xr3:uid="{D6239D96-0294-4397-9F44-37134251F9DC}" name="Column7351"/>
    <tableColumn id="7378" xr3:uid="{9B5A33D3-FD70-4C74-ACF2-EE82A20E5DAB}" name="Column7352"/>
    <tableColumn id="7379" xr3:uid="{363CE760-0729-461F-8350-08460F772786}" name="Column7353"/>
    <tableColumn id="7380" xr3:uid="{49658D65-D0C4-43E2-A071-5B7AF1C0915B}" name="Column7354"/>
    <tableColumn id="7381" xr3:uid="{D3CF6F13-E499-48E7-95D7-56444683D8F4}" name="Column7355"/>
    <tableColumn id="7382" xr3:uid="{96BDCEBF-0E2E-4E23-9DB9-1FAD0A45B845}" name="Column7356"/>
    <tableColumn id="7383" xr3:uid="{C10DB9A8-F036-4DE1-B698-D2AD8E748064}" name="Column7357"/>
    <tableColumn id="7384" xr3:uid="{44CA9992-1257-4A6E-BE42-444D3893D2A9}" name="Column7358"/>
    <tableColumn id="7385" xr3:uid="{7C711A20-70FE-48B6-B8DB-C10A05CB48F4}" name="Column7359"/>
    <tableColumn id="7386" xr3:uid="{B58ACD37-2EF3-4617-8DC1-118B01613E10}" name="Column7360"/>
    <tableColumn id="7387" xr3:uid="{5C9176F5-D1EE-4290-AD79-C1553A8211E9}" name="Column7361"/>
    <tableColumn id="7388" xr3:uid="{A47B9B09-C023-4BA8-B32E-22000BC6B65C}" name="Column7362"/>
    <tableColumn id="7389" xr3:uid="{1F174300-758C-4750-BA0A-97BCB14DA28D}" name="Column7363"/>
    <tableColumn id="7390" xr3:uid="{BE80D3B8-523A-42C9-9F02-586DB27B00D5}" name="Column7364"/>
    <tableColumn id="7391" xr3:uid="{191B5AED-4684-4B41-82FB-79B69B6AA884}" name="Column7365"/>
    <tableColumn id="7392" xr3:uid="{B92B67F9-E720-4E7C-8101-6D710ADD2A68}" name="Column7366"/>
    <tableColumn id="7393" xr3:uid="{EC5F1EA4-FCDC-4813-BA63-C577082D8C16}" name="Column7367"/>
    <tableColumn id="7394" xr3:uid="{92666515-60A7-4F63-8B8E-170635915193}" name="Column7368"/>
    <tableColumn id="7395" xr3:uid="{E5E9D81D-BB50-4120-9450-7D376FEBEA88}" name="Column7369"/>
    <tableColumn id="7396" xr3:uid="{567DBC21-FFF9-429C-8466-616431B11CB2}" name="Column7370"/>
    <tableColumn id="7397" xr3:uid="{7005040E-072C-4F40-BC0D-5B56E502FC55}" name="Column7371"/>
    <tableColumn id="7398" xr3:uid="{E138CB4F-AACD-4533-B6EF-A3DEA3962FB7}" name="Column7372"/>
    <tableColumn id="7399" xr3:uid="{BFA413C6-3FEB-4F1D-88E8-8AB05F47771D}" name="Column7373"/>
    <tableColumn id="7400" xr3:uid="{A4CE997B-8A1B-47EE-9A8C-E5D01332FF98}" name="Column7374"/>
    <tableColumn id="7401" xr3:uid="{B548C8EB-9412-4268-8D5B-1E16511CE835}" name="Column7375"/>
    <tableColumn id="7402" xr3:uid="{39BFBB8E-DD68-4463-8C43-A5D3AE673B65}" name="Column7376"/>
    <tableColumn id="7403" xr3:uid="{4AF64E7E-5B77-4086-8F21-426C56293708}" name="Column7377"/>
    <tableColumn id="7404" xr3:uid="{A97FFE38-7E6F-43BF-A26D-D5D8F4F4A9DD}" name="Column7378"/>
    <tableColumn id="7405" xr3:uid="{51A225CB-B09B-4DF4-81FB-D29992EC2A8E}" name="Column7379"/>
    <tableColumn id="7406" xr3:uid="{50110E7A-524E-4F8E-A6CC-D8F5EB5EB871}" name="Column7380"/>
    <tableColumn id="7407" xr3:uid="{8607720A-47C0-4330-BAD4-5CE1FB311CDC}" name="Column7381"/>
    <tableColumn id="7408" xr3:uid="{76EB39DD-54C6-4270-8823-E0F7C9B5BD13}" name="Column7382"/>
    <tableColumn id="7409" xr3:uid="{5F03D501-C89B-4E1A-930C-4768BB724E15}" name="Column7383"/>
    <tableColumn id="7410" xr3:uid="{C7FBDEFD-1ABA-4B22-BF6D-C9E9D4D4EF1C}" name="Column7384"/>
    <tableColumn id="7411" xr3:uid="{69B5763A-F4D4-43A2-8503-2276AE1DFDF1}" name="Column7385"/>
    <tableColumn id="7412" xr3:uid="{9D707C77-F843-425C-8D3F-3CABC63B330A}" name="Column7386"/>
    <tableColumn id="7413" xr3:uid="{D993D689-DB39-446C-8C01-8C2143939F3D}" name="Column7387"/>
    <tableColumn id="7414" xr3:uid="{456B33DC-93FB-4B7F-86E0-BECB34BF240E}" name="Column7388"/>
    <tableColumn id="7415" xr3:uid="{793FC776-8CD4-47F9-979B-4872028011BA}" name="Column7389"/>
    <tableColumn id="7416" xr3:uid="{7C94C4D1-97FD-4FF1-83AF-951F4B111304}" name="Column7390"/>
    <tableColumn id="7417" xr3:uid="{5DEB67A4-9A1C-441B-911B-6264AEB32B66}" name="Column7391"/>
    <tableColumn id="7418" xr3:uid="{1FB1044E-C6A3-4C17-B0BA-D78F4063F8DD}" name="Column7392"/>
    <tableColumn id="7419" xr3:uid="{06305B0C-424A-4924-AAD3-8F553B48091E}" name="Column7393"/>
    <tableColumn id="7420" xr3:uid="{DD283153-6E1F-4988-B3D2-502FDDA61F00}" name="Column7394"/>
    <tableColumn id="7421" xr3:uid="{9651A0D4-B691-43A6-8759-064E74D2550B}" name="Column7395"/>
    <tableColumn id="7422" xr3:uid="{B183579B-4A96-4B2D-AA04-443C25925135}" name="Column7396"/>
    <tableColumn id="7423" xr3:uid="{9A3513C7-3A2E-44A4-B953-1AC599726F64}" name="Column7397"/>
    <tableColumn id="7424" xr3:uid="{F1EE9FC3-2AC0-40AF-A009-2C4D00E6B43D}" name="Column7398"/>
    <tableColumn id="7425" xr3:uid="{821D1406-46F2-4144-AF56-D3D81924AEE2}" name="Column7399"/>
    <tableColumn id="7426" xr3:uid="{56393E8F-A3F8-4F6F-A944-C43ACFFE5487}" name="Column7400"/>
    <tableColumn id="7427" xr3:uid="{8F0C45DE-ABD9-4FAC-B691-0AF99B5A673F}" name="Column7401"/>
    <tableColumn id="7428" xr3:uid="{4F751187-4A3E-4A9B-9C3D-DC98D7F6B751}" name="Column7402"/>
    <tableColumn id="7429" xr3:uid="{1F930B8A-017D-433A-8794-8FDE0E2299BC}" name="Column7403"/>
    <tableColumn id="7430" xr3:uid="{895D6841-F8A6-4562-8160-E4C74E4D4758}" name="Column7404"/>
    <tableColumn id="7431" xr3:uid="{661E4586-73BE-47E6-BF07-DF04D9EEB29A}" name="Column7405"/>
    <tableColumn id="7432" xr3:uid="{6FFE61AA-44C4-4AD2-81D5-90433D2AF554}" name="Column7406"/>
    <tableColumn id="7433" xr3:uid="{FB8BA45E-9FDA-483D-984A-E669442101A9}" name="Column7407"/>
    <tableColumn id="7434" xr3:uid="{CE5F5908-B083-4635-B2A4-7E723B8B733E}" name="Column7408"/>
    <tableColumn id="7435" xr3:uid="{0D630FFB-322C-4D8A-B5EE-BC3517AA8605}" name="Column7409"/>
    <tableColumn id="7436" xr3:uid="{13F113B8-2676-4154-8443-5CF15C9DE0AA}" name="Column7410"/>
    <tableColumn id="7437" xr3:uid="{96524574-B661-431D-AD89-89F7A3614913}" name="Column7411"/>
    <tableColumn id="7438" xr3:uid="{08F76983-85C3-4071-B039-721D6D768375}" name="Column7412"/>
    <tableColumn id="7439" xr3:uid="{B817BDC3-C0F2-46D6-BBA2-F9B179D074D9}" name="Column7413"/>
    <tableColumn id="7440" xr3:uid="{2D6AA3C7-216F-4A1C-B014-A40E2FC784D5}" name="Column7414"/>
    <tableColumn id="7441" xr3:uid="{479D8B34-BE08-471D-AF0A-B73A59548989}" name="Column7415"/>
    <tableColumn id="7442" xr3:uid="{4D6B248D-1EEC-4B7F-9CD1-EAF88F9CDDE1}" name="Column7416"/>
    <tableColumn id="7443" xr3:uid="{B5A23822-D333-4052-B877-27A5BA584227}" name="Column7417"/>
    <tableColumn id="7444" xr3:uid="{DC2DA5C0-A84D-43CD-9852-79F6F3BD533A}" name="Column7418"/>
    <tableColumn id="7445" xr3:uid="{1A283CD8-E5B0-4E49-B5EC-A925EA127B48}" name="Column7419"/>
    <tableColumn id="7446" xr3:uid="{A9F9649C-76AD-400C-8C1A-A75BF13AD951}" name="Column7420"/>
    <tableColumn id="7447" xr3:uid="{3167918B-356B-45FE-B87D-4C03555C2DE4}" name="Column7421"/>
    <tableColumn id="7448" xr3:uid="{DF50250A-061E-4CAB-8227-4EB3D9819081}" name="Column7422"/>
    <tableColumn id="7449" xr3:uid="{3D67BF2F-8AD6-4DC5-83C8-83BE25227E61}" name="Column7423"/>
    <tableColumn id="7450" xr3:uid="{8CBF1FD1-BFA2-4899-A941-80988CDB5E6E}" name="Column7424"/>
    <tableColumn id="7451" xr3:uid="{62C9EE30-2FE9-41C1-96E7-EAB2A61D8A1F}" name="Column7425"/>
    <tableColumn id="7452" xr3:uid="{67E4279A-BDD5-4DCC-BCBD-5975FE56796E}" name="Column7426"/>
    <tableColumn id="7453" xr3:uid="{698C9773-FAAF-4A5A-B11A-A3DD2B027EE8}" name="Column7427"/>
    <tableColumn id="7454" xr3:uid="{00098B97-FBF9-4463-90B7-58F69AB2BC4F}" name="Column7428"/>
    <tableColumn id="7455" xr3:uid="{EF055735-AF88-42C0-98ED-2881D8287DAB}" name="Column7429"/>
    <tableColumn id="7456" xr3:uid="{02F7DDF4-5D28-4080-8025-C18193C6F278}" name="Column7430"/>
    <tableColumn id="7457" xr3:uid="{B251CE7C-5A9E-4720-B0AA-C707A8524B24}" name="Column7431"/>
    <tableColumn id="7458" xr3:uid="{2F5731CE-B397-499B-8A05-BDD2F56A16E4}" name="Column7432"/>
    <tableColumn id="7459" xr3:uid="{39A29AEC-678E-4F59-A49A-8D7377DC610D}" name="Column7433"/>
    <tableColumn id="7460" xr3:uid="{D87C3178-A715-477D-A9D7-7F92D22480D5}" name="Column7434"/>
    <tableColumn id="7461" xr3:uid="{5AD64C95-6537-4473-86D2-41CDFFB0088C}" name="Column7435"/>
    <tableColumn id="7462" xr3:uid="{3E1BA5AC-37F2-469C-A7BC-CAE758DB970E}" name="Column7436"/>
    <tableColumn id="7463" xr3:uid="{43F661BD-2C04-4B67-9754-78A2B64876CE}" name="Column7437"/>
    <tableColumn id="7464" xr3:uid="{F62E5BE8-9309-454A-9EAF-9D74814EBB11}" name="Column7438"/>
    <tableColumn id="7465" xr3:uid="{FBE5E4CD-C3D5-4F6A-9835-6F080FF2E807}" name="Column7439"/>
    <tableColumn id="7466" xr3:uid="{468566FD-E3D0-4355-8E4E-D4C8A754A2ED}" name="Column7440"/>
    <tableColumn id="7467" xr3:uid="{9E8A8A1F-6B51-4CF2-81E9-37412BABC3E1}" name="Column7441"/>
    <tableColumn id="7468" xr3:uid="{8979F353-E316-47A1-B870-529CFB70EAC4}" name="Column7442"/>
    <tableColumn id="7469" xr3:uid="{BF18B897-22C2-4E85-AB2D-C5B31435BE3E}" name="Column7443"/>
    <tableColumn id="7470" xr3:uid="{7FD71D43-0ECC-45B7-B8A3-BE5C2FE4F9F6}" name="Column7444"/>
    <tableColumn id="7471" xr3:uid="{4FB4FCE7-CFF1-4E3C-B72F-A251CD788F30}" name="Column7445"/>
    <tableColumn id="7472" xr3:uid="{A89A5434-75AB-4ECB-A595-BBF18B0F4AC2}" name="Column7446"/>
    <tableColumn id="7473" xr3:uid="{92CE9CC1-073B-4C74-A7FF-F9D9771C886B}" name="Column7447"/>
    <tableColumn id="7474" xr3:uid="{9ACEE503-4252-4383-AEDF-94718BEDF52D}" name="Column7448"/>
    <tableColumn id="7475" xr3:uid="{E9826BC7-540F-4D2D-81FC-0A84562CAECF}" name="Column7449"/>
    <tableColumn id="7476" xr3:uid="{2B0A0BFC-A484-4E3D-BD26-05FD64ACE49D}" name="Column7450"/>
    <tableColumn id="7477" xr3:uid="{51568DF1-AD48-48CC-8A53-F57A06AC22C3}" name="Column7451"/>
    <tableColumn id="7478" xr3:uid="{615DA2F6-36CE-446A-9D37-D4046F19C114}" name="Column7452"/>
    <tableColumn id="7479" xr3:uid="{53F581AA-AAD0-49F0-9369-2A7E3A571AB5}" name="Column7453"/>
    <tableColumn id="7480" xr3:uid="{56491D79-B26B-48DF-A0D8-2E79B9F1373A}" name="Column7454"/>
    <tableColumn id="7481" xr3:uid="{850F662A-483A-4659-BBEA-FA6AFBC10110}" name="Column7455"/>
    <tableColumn id="7482" xr3:uid="{324EB7A1-BDD4-4167-86E1-CC4F49B6AD03}" name="Column7456"/>
    <tableColumn id="7483" xr3:uid="{89C1BAA4-A1CE-4033-892D-1D48F2300AB9}" name="Column7457"/>
    <tableColumn id="7484" xr3:uid="{FF80EA06-9CF1-4FD3-8A52-FE3BA37E843E}" name="Column7458"/>
    <tableColumn id="7485" xr3:uid="{C0234F05-D557-4762-9981-26610B8481D7}" name="Column7459"/>
    <tableColumn id="7486" xr3:uid="{6FB7055B-6EB4-4280-BF7A-EFCCE234B8DE}" name="Column7460"/>
    <tableColumn id="7487" xr3:uid="{73B0BBBF-0F1B-4212-A144-AAECA6A910E7}" name="Column7461"/>
    <tableColumn id="7488" xr3:uid="{23D479CD-1D7D-4F9F-9D0F-E722EDF4E3BF}" name="Column7462"/>
    <tableColumn id="7489" xr3:uid="{D75BCBDC-1BDD-4B14-8305-DB1328AFDC7B}" name="Column7463"/>
    <tableColumn id="7490" xr3:uid="{C15D6EE3-A175-4F37-8D7B-F569F5FCC95F}" name="Column7464"/>
    <tableColumn id="7491" xr3:uid="{D7DAB665-ADDD-4B16-B21C-1DFA086D64C0}" name="Column7465"/>
    <tableColumn id="7492" xr3:uid="{2E04B73E-446A-4071-BD27-781E3C06FD37}" name="Column7466"/>
    <tableColumn id="7493" xr3:uid="{F2CDEC4C-7190-4EAE-86AF-0BDCD9EBB451}" name="Column7467"/>
    <tableColumn id="7494" xr3:uid="{A1AD49E0-AE5A-47F8-A3A0-D538E1C59E12}" name="Column7468"/>
    <tableColumn id="7495" xr3:uid="{B25AC16A-2C1F-4DB3-AC91-6083C16C8316}" name="Column7469"/>
    <tableColumn id="7496" xr3:uid="{BAE00691-86AF-4686-9E1D-3F1A5A98F34A}" name="Column7470"/>
    <tableColumn id="7497" xr3:uid="{9E5E03EB-7D5A-4582-96D0-D24D5E6A1AFD}" name="Column7471"/>
    <tableColumn id="7498" xr3:uid="{5434849D-284E-4784-8A50-DC1C89448A5A}" name="Column7472"/>
    <tableColumn id="7499" xr3:uid="{9E7D7061-FD2A-4096-8A04-AB95C4533DB9}" name="Column7473"/>
    <tableColumn id="7500" xr3:uid="{30C9FBEC-C2AE-4C8A-87CA-A8FC83860AD5}" name="Column7474"/>
    <tableColumn id="7501" xr3:uid="{7C79F431-1D4B-4AD9-AF84-2C6FBD5EEB47}" name="Column7475"/>
    <tableColumn id="7502" xr3:uid="{EFBDACA7-4F39-4E52-BA66-F1E53D94FBFA}" name="Column7476"/>
    <tableColumn id="7503" xr3:uid="{1EBC967A-A1F8-43A4-A628-2FEE2873B231}" name="Column7477"/>
    <tableColumn id="7504" xr3:uid="{57AD6A9B-604C-4E3D-A5F7-9CC71B8765C3}" name="Column7478"/>
    <tableColumn id="7505" xr3:uid="{322CAA17-D0B3-4538-B27E-2115E2D2309C}" name="Column7479"/>
    <tableColumn id="7506" xr3:uid="{E977B115-5728-4AD2-A717-71AC86473C86}" name="Column7480"/>
    <tableColumn id="7507" xr3:uid="{920C7B0B-7E36-4618-813B-B3A24C29B66F}" name="Column7481"/>
    <tableColumn id="7508" xr3:uid="{28DDD571-15B2-4D50-B6E2-B6818C3422D6}" name="Column7482"/>
    <tableColumn id="7509" xr3:uid="{588A28E3-7CF0-4E48-8CA7-CCE83893FE62}" name="Column7483"/>
    <tableColumn id="7510" xr3:uid="{F6D91A2C-9F55-447A-B333-DAEB7909E240}" name="Column7484"/>
    <tableColumn id="7511" xr3:uid="{1EA325BA-5F24-4581-B4AD-B13B196A91F7}" name="Column7485"/>
    <tableColumn id="7512" xr3:uid="{6FA3A868-2719-4FD0-989A-882C692B65B3}" name="Column7486"/>
    <tableColumn id="7513" xr3:uid="{4A03FCCA-B2C1-4E15-B5E8-D8544564A9E9}" name="Column7487"/>
    <tableColumn id="7514" xr3:uid="{5367A0C8-BAB2-4467-B0B8-CBA25C974B28}" name="Column7488"/>
    <tableColumn id="7515" xr3:uid="{906A55BC-98F3-476A-B2E1-39C215D0561B}" name="Column7489"/>
    <tableColumn id="7516" xr3:uid="{FCF5001A-602A-4880-98DE-CE49793251FD}" name="Column7490"/>
    <tableColumn id="7517" xr3:uid="{EDA9FD67-2A6D-44E3-9FA0-F14A91FD66B2}" name="Column7491"/>
    <tableColumn id="7518" xr3:uid="{7A27CA0A-0472-42C5-8478-6F05E21BF48A}" name="Column7492"/>
    <tableColumn id="7519" xr3:uid="{FCFB6348-B45D-44AE-A7BC-0D291F789DA0}" name="Column7493"/>
    <tableColumn id="7520" xr3:uid="{B537912E-DF26-49B7-A7B1-DA561FD8818A}" name="Column7494"/>
    <tableColumn id="7521" xr3:uid="{858A6755-3E6A-46A9-B63A-FBC00D4C58F5}" name="Column7495"/>
    <tableColumn id="7522" xr3:uid="{D6EAC8E2-5739-4664-A8DE-AA57DC7F44F4}" name="Column7496"/>
    <tableColumn id="7523" xr3:uid="{1EA0545D-6716-4083-88B3-6C5E22B344C4}" name="Column7497"/>
    <tableColumn id="7524" xr3:uid="{701DE13A-596F-44CB-8DC3-FE59E9A3ED5D}" name="Column7498"/>
    <tableColumn id="7525" xr3:uid="{587365A7-C243-4B1C-A586-A769BE511D17}" name="Column7499"/>
    <tableColumn id="7526" xr3:uid="{D69A4AE0-8653-451C-89ED-CBDA9D75319D}" name="Column7500"/>
    <tableColumn id="7527" xr3:uid="{E99C153B-1E3C-4203-91D5-C33C4FC62C70}" name="Column7501"/>
    <tableColumn id="7528" xr3:uid="{92566005-3C00-470F-B630-A3897CAE8D99}" name="Column7502"/>
    <tableColumn id="7529" xr3:uid="{69EF4BC5-717D-45BE-9424-5639F02BCB00}" name="Column7503"/>
    <tableColumn id="7530" xr3:uid="{8AF09BBE-D299-47D5-980F-B6672DB473B2}" name="Column7504"/>
    <tableColumn id="7531" xr3:uid="{9523F6C4-01EA-44A8-A8D9-0002DCD1B9BA}" name="Column7505"/>
    <tableColumn id="7532" xr3:uid="{31CDA081-A4FA-46BD-ACA8-7D9DA573EC29}" name="Column7506"/>
    <tableColumn id="7533" xr3:uid="{9C2A8ABC-7FB9-4576-ADCA-04E991B36252}" name="Column7507"/>
    <tableColumn id="7534" xr3:uid="{28048B92-9499-4A20-BC9B-0D02955DF3E0}" name="Column7508"/>
    <tableColumn id="7535" xr3:uid="{F358B38E-0D62-47A3-AAA3-0B8DCCD10430}" name="Column7509"/>
    <tableColumn id="7536" xr3:uid="{E221AA17-391A-4CED-A6B3-2B0C1F8AC9D9}" name="Column7510"/>
    <tableColumn id="7537" xr3:uid="{75B2721D-5996-49A0-91FA-D34D111FD811}" name="Column7511"/>
    <tableColumn id="7538" xr3:uid="{87CFA4FD-E25E-431D-BA70-B40BAB4CD37C}" name="Column7512"/>
    <tableColumn id="7539" xr3:uid="{0F3858AE-4653-4966-96F0-B6D6796C0499}" name="Column7513"/>
    <tableColumn id="7540" xr3:uid="{83810C81-A725-404C-A892-8C942C54D054}" name="Column7514"/>
    <tableColumn id="7541" xr3:uid="{BDD905D5-5D9E-4D60-AB4F-7470A7C1B72D}" name="Column7515"/>
    <tableColumn id="7542" xr3:uid="{623D3315-0082-4E59-906A-5EB968E18D22}" name="Column7516"/>
    <tableColumn id="7543" xr3:uid="{4884D0F3-0DB0-4C2E-BF56-B1E5D10569C5}" name="Column7517"/>
    <tableColumn id="7544" xr3:uid="{F3CB5B58-9281-4DBF-8B5C-287126E4BE5C}" name="Column7518"/>
    <tableColumn id="7545" xr3:uid="{5747F05B-EBD5-4B3E-B1C3-36A46079DFDF}" name="Column7519"/>
    <tableColumn id="7546" xr3:uid="{3B603D73-71AF-4D24-A08F-5A7308A17167}" name="Column7520"/>
    <tableColumn id="7547" xr3:uid="{D9FF9178-86EC-4097-AE73-6A16146C3B0F}" name="Column7521"/>
    <tableColumn id="7548" xr3:uid="{758983BE-3E54-4288-9EEC-1A638B98C083}" name="Column7522"/>
    <tableColumn id="7549" xr3:uid="{DD34D308-1043-4524-8B89-12ED26837001}" name="Column7523"/>
    <tableColumn id="7550" xr3:uid="{D37BE413-4AE6-45B3-8514-EA8C000B4211}" name="Column7524"/>
    <tableColumn id="7551" xr3:uid="{39FA3325-E44F-461E-A0EE-C501768DA173}" name="Column7525"/>
    <tableColumn id="7552" xr3:uid="{C6BE0901-975F-4618-86DD-378CE17DD9B2}" name="Column7526"/>
    <tableColumn id="7553" xr3:uid="{7A84D68A-3E24-489D-B0D0-4D4E8881E498}" name="Column7527"/>
    <tableColumn id="7554" xr3:uid="{56743FB4-F945-45AA-9345-AA5847333C70}" name="Column7528"/>
    <tableColumn id="7555" xr3:uid="{5A29CECC-059B-4C5A-9D37-5EC4BB5579CE}" name="Column7529"/>
    <tableColumn id="7556" xr3:uid="{8FAC7100-52FB-4041-BAB0-A9EC30928852}" name="Column7530"/>
    <tableColumn id="7557" xr3:uid="{73C6C8A8-6560-4399-8212-AC5777D91152}" name="Column7531"/>
    <tableColumn id="7558" xr3:uid="{907DBD19-0F0E-4A32-BC57-9A1F004BC456}" name="Column7532"/>
    <tableColumn id="7559" xr3:uid="{89026F71-F915-43CF-AF80-CECCB4DE007C}" name="Column7533"/>
    <tableColumn id="7560" xr3:uid="{91728AB7-9802-4564-B0AB-3676749B2646}" name="Column7534"/>
    <tableColumn id="7561" xr3:uid="{AF8A11FF-EC49-4F3E-8905-EC767B6CE5DB}" name="Column7535"/>
    <tableColumn id="7562" xr3:uid="{22E877E4-8586-4753-BFE8-1A56F4A4665D}" name="Column7536"/>
    <tableColumn id="7563" xr3:uid="{10159E7F-FA7C-4E7E-9EB1-2EFFC2230BFD}" name="Column7537"/>
    <tableColumn id="7564" xr3:uid="{C165F431-AC26-44C7-ACAC-E338A268B038}" name="Column7538"/>
    <tableColumn id="7565" xr3:uid="{2AF4A4C8-090E-408A-8E95-EDBE961A4AC7}" name="Column7539"/>
    <tableColumn id="7566" xr3:uid="{DA292F25-4EB5-4673-AE6B-06D8545CBEB8}" name="Column7540"/>
    <tableColumn id="7567" xr3:uid="{5D4348C6-99E0-4B0E-92B0-A2048EF890FB}" name="Column7541"/>
    <tableColumn id="7568" xr3:uid="{72D1C1E7-FB37-4110-98E2-66FB0A221ACE}" name="Column7542"/>
    <tableColumn id="7569" xr3:uid="{0942D293-6043-4740-BC2B-84EAEBD18386}" name="Column7543"/>
    <tableColumn id="7570" xr3:uid="{89987F17-789F-4D72-B08F-D0449BA4F340}" name="Column7544"/>
    <tableColumn id="7571" xr3:uid="{9602B5B2-8A66-4162-83F7-F6DE5FB057FD}" name="Column7545"/>
    <tableColumn id="7572" xr3:uid="{3FA2F659-F50B-43FE-96EE-80A129259530}" name="Column7546"/>
    <tableColumn id="7573" xr3:uid="{FAD65748-5B15-4015-81DF-E96525A7178C}" name="Column7547"/>
    <tableColumn id="7574" xr3:uid="{C99AB973-05B6-4F89-B8E6-179A7F52CB21}" name="Column7548"/>
    <tableColumn id="7575" xr3:uid="{EF7272DB-F07E-424F-84BF-8F1D2A571534}" name="Column7549"/>
    <tableColumn id="7576" xr3:uid="{9142BA84-F61C-43BC-A90D-B73D8DA44E6D}" name="Column7550"/>
    <tableColumn id="7577" xr3:uid="{1ED2A888-7D8D-438B-9E75-159AE8D9FB9F}" name="Column7551"/>
    <tableColumn id="7578" xr3:uid="{71B6ED3D-D324-48B0-953F-A3B8B61F0157}" name="Column7552"/>
    <tableColumn id="7579" xr3:uid="{76F7F042-6049-4FA8-87B6-C3CFDB67EF9B}" name="Column7553"/>
    <tableColumn id="7580" xr3:uid="{EA4439BE-E8A0-4580-BC04-3AF517A4948E}" name="Column7554"/>
    <tableColumn id="7581" xr3:uid="{E09227A4-F242-4CC9-B155-DEAE9B4FD2D4}" name="Column7555"/>
    <tableColumn id="7582" xr3:uid="{1F480EDE-3309-4CD6-B054-87A99A2323FC}" name="Column7556"/>
    <tableColumn id="7583" xr3:uid="{74411A24-B8BB-4588-BEB2-AEFE2D301C18}" name="Column7557"/>
    <tableColumn id="7584" xr3:uid="{65BED761-B8C8-4551-96EB-36CFBE6E4882}" name="Column7558"/>
    <tableColumn id="7585" xr3:uid="{51A7208E-361E-4596-A51E-4C18729705C7}" name="Column7559"/>
    <tableColumn id="7586" xr3:uid="{110BD2F4-F453-4B4F-A723-2D4DCECF20FB}" name="Column7560"/>
    <tableColumn id="7587" xr3:uid="{38477500-E53B-480E-8424-80403F57A225}" name="Column7561"/>
    <tableColumn id="7588" xr3:uid="{DCDF1963-374E-47F6-9513-B962815B4825}" name="Column7562"/>
    <tableColumn id="7589" xr3:uid="{D4414C1D-7E7D-4F4B-BDA8-9F704ACFA6A6}" name="Column7563"/>
    <tableColumn id="7590" xr3:uid="{B98BD5CD-6A39-47B0-9889-DCFA25B91209}" name="Column7564"/>
    <tableColumn id="7591" xr3:uid="{66A2DC42-33B8-4654-9729-3202739BE14D}" name="Column7565"/>
    <tableColumn id="7592" xr3:uid="{50CD2DB1-B32B-4F2A-BF63-1D3A4A6030FB}" name="Column7566"/>
    <tableColumn id="7593" xr3:uid="{52B72641-A89E-413E-8FA1-FB3DA575636A}" name="Column7567"/>
    <tableColumn id="7594" xr3:uid="{9D13682B-2377-467B-987A-79EEA11D2F86}" name="Column7568"/>
    <tableColumn id="7595" xr3:uid="{257B4840-67AC-41B5-B857-FAB6CC94EC15}" name="Column7569"/>
    <tableColumn id="7596" xr3:uid="{74833F81-B2A0-4F0D-986E-D2F1C1313437}" name="Column7570"/>
    <tableColumn id="7597" xr3:uid="{EABEE244-EF95-4493-86C2-F2B4EEF13F87}" name="Column7571"/>
    <tableColumn id="7598" xr3:uid="{34044E77-D9CE-4D27-A417-EAD48954AF46}" name="Column7572"/>
    <tableColumn id="7599" xr3:uid="{EDD4353F-37BE-41EB-89CA-38A11FDFC6CB}" name="Column7573"/>
    <tableColumn id="7600" xr3:uid="{6E71C26B-6BB7-4AF8-BC1B-CD99380D3362}" name="Column7574"/>
    <tableColumn id="7601" xr3:uid="{FBFC90F8-43CE-4F5B-A936-6C68DC6D0432}" name="Column7575"/>
    <tableColumn id="7602" xr3:uid="{C3076B01-26C5-4BDD-8FCC-514DC1238D2B}" name="Column7576"/>
    <tableColumn id="7603" xr3:uid="{EBEC2F33-51E7-4EB5-B603-F6B642C03420}" name="Column7577"/>
    <tableColumn id="7604" xr3:uid="{B80FAC21-0409-410C-B3A7-5135F609FFC2}" name="Column7578"/>
    <tableColumn id="7605" xr3:uid="{4EE9448E-D7CA-46AE-92F9-A91422EEFA1C}" name="Column7579"/>
    <tableColumn id="7606" xr3:uid="{D73D2E7F-D42E-45D0-9EF1-820C4919C422}" name="Column7580"/>
    <tableColumn id="7607" xr3:uid="{D326DA9E-A7F4-43F1-8454-002CF409A842}" name="Column7581"/>
    <tableColumn id="7608" xr3:uid="{6BA6FA31-9D63-4E35-A0BD-AC711EFCDDF8}" name="Column7582"/>
    <tableColumn id="7609" xr3:uid="{CE8B1FC5-D21B-4D11-98D4-375DAB7B76C6}" name="Column7583"/>
    <tableColumn id="7610" xr3:uid="{EEA60C7D-94BA-4C18-B7C8-148E6DB23814}" name="Column7584"/>
    <tableColumn id="7611" xr3:uid="{CA1DC2C9-E176-4C60-9FEA-A27731FD0F37}" name="Column7585"/>
    <tableColumn id="7612" xr3:uid="{25AF6BA0-5225-4BAB-BD05-6DEA43FB5E9C}" name="Column7586"/>
    <tableColumn id="7613" xr3:uid="{4950FDCB-3113-4EC8-AE29-B14B7B925907}" name="Column7587"/>
    <tableColumn id="7614" xr3:uid="{74B7F8FF-2030-43D5-8197-EB9A8353658B}" name="Column7588"/>
    <tableColumn id="7615" xr3:uid="{65FB8CBD-EF04-45C6-9E69-1C8CE61EA946}" name="Column7589"/>
    <tableColumn id="7616" xr3:uid="{F5A499EB-8DCE-40B7-8037-4A4E5C629AFC}" name="Column7590"/>
    <tableColumn id="7617" xr3:uid="{7392B303-A722-45A6-BE6B-057D9A5CEEEF}" name="Column7591"/>
    <tableColumn id="7618" xr3:uid="{A5E1ACFC-3881-4316-87B2-1762F879CFA4}" name="Column7592"/>
    <tableColumn id="7619" xr3:uid="{A6A06DD4-453C-4D81-89C9-DE31614E836B}" name="Column7593"/>
    <tableColumn id="7620" xr3:uid="{4EF369DE-1F3A-4CCD-A77E-89E86A2F96E5}" name="Column7594"/>
    <tableColumn id="7621" xr3:uid="{533EB510-D6EA-4FBC-82CB-FE1978FD2BF4}" name="Column7595"/>
    <tableColumn id="7622" xr3:uid="{5BF1ADF6-97FF-4260-9ABD-A5A375A61A2C}" name="Column7596"/>
    <tableColumn id="7623" xr3:uid="{DA86981D-07F4-4A69-A69B-4887ED8B6AC3}" name="Column7597"/>
    <tableColumn id="7624" xr3:uid="{2DD9DF68-CDAC-4017-BEE4-985F483856E8}" name="Column7598"/>
    <tableColumn id="7625" xr3:uid="{8ACB5024-707F-4E08-8901-691A49B84414}" name="Column7599"/>
    <tableColumn id="7626" xr3:uid="{6CB7B4C2-896B-40F1-A1A2-CCAD9EEB0270}" name="Column7600"/>
    <tableColumn id="7627" xr3:uid="{295DB137-FF50-4C0E-AC61-6C2F70108640}" name="Column7601"/>
    <tableColumn id="7628" xr3:uid="{6B5F2C53-CB54-43C5-9D7B-04CCE7A0D348}" name="Column7602"/>
    <tableColumn id="7629" xr3:uid="{9A85BF22-EB70-4C81-91DE-2C1AA9F4BCFA}" name="Column7603"/>
    <tableColumn id="7630" xr3:uid="{7E8C963C-7A67-4D5D-B77C-ADB1970DF8E3}" name="Column7604"/>
    <tableColumn id="7631" xr3:uid="{8D97108F-FAF7-48AD-BC9C-949166B792D9}" name="Column7605"/>
    <tableColumn id="7632" xr3:uid="{9B3C9AB8-EE21-465C-A9E3-E41AF49D17AD}" name="Column7606"/>
    <tableColumn id="7633" xr3:uid="{BF433B68-9D04-44B6-A4DA-7BFA5DE24D93}" name="Column7607"/>
    <tableColumn id="7634" xr3:uid="{6D6B25BC-F1A2-4F4E-955E-5C693E01C3A6}" name="Column7608"/>
    <tableColumn id="7635" xr3:uid="{74E15577-E4E8-4893-9D20-24C63F982721}" name="Column7609"/>
    <tableColumn id="7636" xr3:uid="{75F94693-F033-4BDC-8E01-3633C919E561}" name="Column7610"/>
    <tableColumn id="7637" xr3:uid="{F5DF196C-3E2E-4C17-B16C-92E24F3A2F3D}" name="Column7611"/>
    <tableColumn id="7638" xr3:uid="{8BBF28E4-3701-4448-90A1-220F59240580}" name="Column7612"/>
    <tableColumn id="7639" xr3:uid="{1437E899-0BBA-4D65-AE54-04BD47A9384E}" name="Column7613"/>
    <tableColumn id="7640" xr3:uid="{C6A55A9F-0B92-4A7B-A7FE-8B6A953A943C}" name="Column7614"/>
    <tableColumn id="7641" xr3:uid="{006493CA-848E-43A0-BC0E-082B3F83F5B9}" name="Column7615"/>
    <tableColumn id="7642" xr3:uid="{FEDA2ADD-85FD-4A21-A66D-0A5CEB687B7F}" name="Column7616"/>
    <tableColumn id="7643" xr3:uid="{47E3B2BA-B0C0-4260-824C-EE95283BBB1E}" name="Column7617"/>
    <tableColumn id="7644" xr3:uid="{F329C688-48D9-427D-A2FE-8518D974DCC8}" name="Column7618"/>
    <tableColumn id="7645" xr3:uid="{445FAC99-8D9D-402D-9F28-0ADB2F4DFFB1}" name="Column7619"/>
    <tableColumn id="7646" xr3:uid="{CE5119CE-D118-4201-BC92-4FD79AC2E740}" name="Column7620"/>
    <tableColumn id="7647" xr3:uid="{F747DF7D-6AD6-4386-977D-9F39D2ADAA32}" name="Column7621"/>
    <tableColumn id="7648" xr3:uid="{BEAA3F54-4C1A-4779-AC3E-3DD7A31DD399}" name="Column7622"/>
    <tableColumn id="7649" xr3:uid="{51A9DBDC-C0B9-4EB1-AAF8-9C06900CF09F}" name="Column7623"/>
    <tableColumn id="7650" xr3:uid="{113532B7-FF61-4ADD-8E80-53C3B5F2EEF4}" name="Column7624"/>
    <tableColumn id="7651" xr3:uid="{0AB31910-C1F7-43E9-9CD9-728915E0D9EE}" name="Column7625"/>
    <tableColumn id="7652" xr3:uid="{B806BB3B-4E4A-43C1-8BF7-16AF7DC06ACF}" name="Column7626"/>
    <tableColumn id="7653" xr3:uid="{273118D1-274E-4935-BF42-2C892BDD8915}" name="Column7627"/>
    <tableColumn id="7654" xr3:uid="{A3DE4548-DE4C-4F33-9374-932B64043AB6}" name="Column7628"/>
    <tableColumn id="7655" xr3:uid="{34184289-505D-49EE-AC85-9CC1C3C543CC}" name="Column7629"/>
    <tableColumn id="7656" xr3:uid="{50160E95-994E-45BA-999D-B6160193D17B}" name="Column7630"/>
    <tableColumn id="7657" xr3:uid="{4742E282-CC7B-492C-B691-0639BF2F3ED1}" name="Column7631"/>
    <tableColumn id="7658" xr3:uid="{F9679EC0-41B8-4701-8CEE-B214BB5D6D27}" name="Column7632"/>
    <tableColumn id="7659" xr3:uid="{E461C4C4-B02E-41C3-A045-B90A1BA6EDBB}" name="Column7633"/>
    <tableColumn id="7660" xr3:uid="{CDDAA366-605D-4E93-96C8-F83DA149EA44}" name="Column7634"/>
    <tableColumn id="7661" xr3:uid="{3943E0D1-0E69-4F70-915F-F18C971395F5}" name="Column7635"/>
    <tableColumn id="7662" xr3:uid="{8D78653D-4D9C-494E-80D0-4754ABD9F323}" name="Column7636"/>
    <tableColumn id="7663" xr3:uid="{8B23078C-5A76-418B-BC7A-8D700121C8FC}" name="Column7637"/>
    <tableColumn id="7664" xr3:uid="{06AF297F-EBF2-4512-9363-9FB1EB0249F2}" name="Column7638"/>
    <tableColumn id="7665" xr3:uid="{A503838A-8E6F-4C39-B20D-7A4A7A6B7C40}" name="Column7639"/>
    <tableColumn id="7666" xr3:uid="{32E25F30-04B6-42A4-8B3B-6223B7A43219}" name="Column7640"/>
    <tableColumn id="7667" xr3:uid="{52F1AA6C-DB04-4716-AD58-F0D02046ADAD}" name="Column7641"/>
    <tableColumn id="7668" xr3:uid="{C32A7C6F-091D-49E3-BD56-6EF9FAD5E5CE}" name="Column7642"/>
    <tableColumn id="7669" xr3:uid="{E82214CD-7774-4BD1-B760-EC4404C688D1}" name="Column7643"/>
    <tableColumn id="7670" xr3:uid="{5E2F4CC8-0FE9-4132-A402-D83B19100096}" name="Column7644"/>
    <tableColumn id="7671" xr3:uid="{8C536B75-55E0-40D7-A220-37C00C529BE3}" name="Column7645"/>
    <tableColumn id="7672" xr3:uid="{989C154B-D3D1-4AAC-95C8-8AEEB77F0CF8}" name="Column7646"/>
    <tableColumn id="7673" xr3:uid="{4B35FF77-8E85-483C-BBD7-666D69F80DE3}" name="Column7647"/>
    <tableColumn id="7674" xr3:uid="{60FCAF75-33DD-41FF-89F3-BB3530B954B9}" name="Column7648"/>
    <tableColumn id="7675" xr3:uid="{04B09ACD-2091-407A-9F8B-69A84E16E7D3}" name="Column7649"/>
    <tableColumn id="7676" xr3:uid="{F4AF6A6B-DCAD-4461-8DD2-155E129F27EA}" name="Column7650"/>
    <tableColumn id="7677" xr3:uid="{B6B08DBE-95E0-47CA-8FCE-D2CE12859DAD}" name="Column7651"/>
    <tableColumn id="7678" xr3:uid="{D4CA6A32-C8EF-416E-991B-6A8C441EC229}" name="Column7652"/>
    <tableColumn id="7679" xr3:uid="{CCD755C3-2034-4632-9977-ED8FA4096814}" name="Column7653"/>
    <tableColumn id="7680" xr3:uid="{5A58B9AC-4E6B-4288-998E-34AF611A8B9B}" name="Column7654"/>
    <tableColumn id="7681" xr3:uid="{61DFD025-8792-44AE-BB30-CFF7370B49D0}" name="Column7655"/>
    <tableColumn id="7682" xr3:uid="{191C775D-DDC5-4E62-85D4-3521C5D2416F}" name="Column7656"/>
    <tableColumn id="7683" xr3:uid="{15FCDEA9-5385-4098-A8BE-B15D0E457510}" name="Column7657"/>
    <tableColumn id="7684" xr3:uid="{68026E57-B10A-4079-8CED-6BBA8F92DA74}" name="Column7658"/>
    <tableColumn id="7685" xr3:uid="{CDE37B68-8DFB-47BA-ACD7-14F350824610}" name="Column7659"/>
    <tableColumn id="7686" xr3:uid="{0B63711C-1576-4BA4-AD14-C3A1B2308FA3}" name="Column7660"/>
    <tableColumn id="7687" xr3:uid="{1FB5B86D-CBDA-45C8-B063-2BC144D18A96}" name="Column7661"/>
    <tableColumn id="7688" xr3:uid="{9E4D0442-234C-433E-954A-21D86CEEA71F}" name="Column7662"/>
    <tableColumn id="7689" xr3:uid="{2D9A2FAE-0BA4-473E-93E7-D520F86E69FE}" name="Column7663"/>
    <tableColumn id="7690" xr3:uid="{53FC5956-D81F-4F27-9500-53ACBB2DD67B}" name="Column7664"/>
    <tableColumn id="7691" xr3:uid="{675D9BC4-E983-4B62-A4C6-11648E4EDB1E}" name="Column7665"/>
    <tableColumn id="7692" xr3:uid="{9E1185C7-3ECC-462C-9BAF-5BC28A83C96E}" name="Column7666"/>
    <tableColumn id="7693" xr3:uid="{DECFAB52-4079-4FFA-8E5B-4C20F980A2F1}" name="Column7667"/>
    <tableColumn id="7694" xr3:uid="{801CCA60-6858-463D-A50B-21406C0E0A61}" name="Column7668"/>
    <tableColumn id="7695" xr3:uid="{0D84AF23-42E2-44BB-99F0-C6B06362E40F}" name="Column7669"/>
    <tableColumn id="7696" xr3:uid="{3F363946-9365-4A61-891B-709BC550BCF9}" name="Column7670"/>
    <tableColumn id="7697" xr3:uid="{85369B5C-ECFD-4C5A-9ABF-A2A12E4AB6DA}" name="Column7671"/>
    <tableColumn id="7698" xr3:uid="{7F8ED801-3A04-464D-91C3-89ACBB7FBD8D}" name="Column7672"/>
    <tableColumn id="7699" xr3:uid="{560BC3FE-CF45-4C2E-9104-D914F05BD42E}" name="Column7673"/>
    <tableColumn id="7700" xr3:uid="{13512B64-0F1F-4F13-AC00-B904A72C3078}" name="Column7674"/>
    <tableColumn id="7701" xr3:uid="{E59E5ABD-B21C-4A8C-BF87-A46F46B21BDE}" name="Column7675"/>
    <tableColumn id="7702" xr3:uid="{ABAC5DAC-CB1F-4381-A839-ED61C104D396}" name="Column7676"/>
    <tableColumn id="7703" xr3:uid="{A5902A1F-51A5-4A88-875B-2CFD4A8269E9}" name="Column7677"/>
    <tableColumn id="7704" xr3:uid="{6E5995CB-BD5C-44C8-90A1-290AE489FC8B}" name="Column7678"/>
    <tableColumn id="7705" xr3:uid="{062B2C20-4165-4E6B-9790-A1F0E58E7D40}" name="Column7679"/>
    <tableColumn id="7706" xr3:uid="{25B645E9-D0C6-42C3-B256-590807E4093C}" name="Column7680"/>
    <tableColumn id="7707" xr3:uid="{BF6233CF-75F2-4192-BDE6-D469D1E2CE3B}" name="Column7681"/>
    <tableColumn id="7708" xr3:uid="{075F4CA4-27EA-4B73-9E2B-A0D375C7C8CD}" name="Column7682"/>
    <tableColumn id="7709" xr3:uid="{85CC6CE4-E5CF-45AF-80F1-F9103D4B315B}" name="Column7683"/>
    <tableColumn id="7710" xr3:uid="{87CC2FD4-1C6E-46E4-960E-E399D8E3D117}" name="Column7684"/>
    <tableColumn id="7711" xr3:uid="{26258278-6576-44C7-9C0C-81E932D85B92}" name="Column7685"/>
    <tableColumn id="7712" xr3:uid="{F3CC554C-76D5-4477-AE5B-593BB4EF38C1}" name="Column7686"/>
    <tableColumn id="7713" xr3:uid="{11A0C01C-DC2B-4EE0-90B2-0B32308FAA04}" name="Column7687"/>
    <tableColumn id="7714" xr3:uid="{D1F0107E-062D-468F-8B4D-1EF134CE9E72}" name="Column7688"/>
    <tableColumn id="7715" xr3:uid="{47CB4716-D808-4F68-B4DE-731F4F3CD473}" name="Column7689"/>
    <tableColumn id="7716" xr3:uid="{75EC2E2C-5043-4BAB-842D-8E70E9697E61}" name="Column7690"/>
    <tableColumn id="7717" xr3:uid="{E8156B21-B581-4A59-AB62-9A6953C5EEBE}" name="Column7691"/>
    <tableColumn id="7718" xr3:uid="{5019B882-6BEE-4050-9E59-7C382CE3C36F}" name="Column7692"/>
    <tableColumn id="7719" xr3:uid="{40D3EDE5-0F42-4C5D-AE8B-056065E5EEDB}" name="Column7693"/>
    <tableColumn id="7720" xr3:uid="{0CE146C5-E24A-408B-8520-351DD22487A8}" name="Column7694"/>
    <tableColumn id="7721" xr3:uid="{021B5BC9-9C26-45F3-9968-B6D810F0E95F}" name="Column7695"/>
    <tableColumn id="7722" xr3:uid="{AE24403E-8E00-4312-9C6C-848CE7700960}" name="Column7696"/>
    <tableColumn id="7723" xr3:uid="{6DE4AE9B-DB18-42DB-BBDF-4DF5B6C00B01}" name="Column7697"/>
    <tableColumn id="7724" xr3:uid="{BAD6B5EF-FA40-4CE9-98AA-E21328D1A938}" name="Column7698"/>
    <tableColumn id="7725" xr3:uid="{26D22C55-DC6E-4959-A4CC-FD38846A4876}" name="Column7699"/>
    <tableColumn id="7726" xr3:uid="{B3B3D4F6-0623-4C19-898B-57754E77205E}" name="Column7700"/>
    <tableColumn id="7727" xr3:uid="{2F52CAAF-182B-4A13-A675-58F030E905E9}" name="Column7701"/>
    <tableColumn id="7728" xr3:uid="{6F3432F9-CA8D-4CF5-B952-86D476F9BCE0}" name="Column7702"/>
    <tableColumn id="7729" xr3:uid="{E392D519-61DD-4E44-8073-2D97A4D693DA}" name="Column7703"/>
    <tableColumn id="7730" xr3:uid="{709E3B5A-F109-4B7F-9399-E9226E8E80D7}" name="Column7704"/>
    <tableColumn id="7731" xr3:uid="{E435D2A3-59CD-47FB-9DDB-DC4F48C615F4}" name="Column7705"/>
    <tableColumn id="7732" xr3:uid="{CB5CF86D-E1DB-4E85-9606-4336AF754F5B}" name="Column7706"/>
    <tableColumn id="7733" xr3:uid="{B9FA27CF-EA4D-4AA2-804D-59EBEFCD786A}" name="Column7707"/>
    <tableColumn id="7734" xr3:uid="{9B79B9B8-CA92-4FC5-ABAE-2BA03F00BFCA}" name="Column7708"/>
    <tableColumn id="7735" xr3:uid="{C89D2CEF-B033-4F13-92C1-CBE5ACFA06AA}" name="Column7709"/>
    <tableColumn id="7736" xr3:uid="{F21BD367-6B52-4E03-A6A8-A330AD370CBA}" name="Column7710"/>
    <tableColumn id="7737" xr3:uid="{6CE459B3-9031-4628-81D8-A421C9D0F020}" name="Column7711"/>
    <tableColumn id="7738" xr3:uid="{DE52AEC4-4ACD-4ABE-8995-38BF2CA27A5B}" name="Column7712"/>
    <tableColumn id="7739" xr3:uid="{330B574F-7D74-4538-9C3F-52F423800129}" name="Column7713"/>
    <tableColumn id="7740" xr3:uid="{B59100C1-E041-4511-ADDD-419F23CE66B9}" name="Column7714"/>
    <tableColumn id="7741" xr3:uid="{BF3FC026-2832-4EB9-8B54-ECA20B3C3407}" name="Column7715"/>
    <tableColumn id="7742" xr3:uid="{C168C71C-950C-4402-A283-A3CAF6532B9B}" name="Column7716"/>
    <tableColumn id="7743" xr3:uid="{BEA5F1E5-33AA-4FC3-AEEC-49A3AEA79B32}" name="Column7717"/>
    <tableColumn id="7744" xr3:uid="{E8CD6DD4-DFAA-4FA5-B50F-50310CEEE176}" name="Column7718"/>
    <tableColumn id="7745" xr3:uid="{C63D05C2-686D-44BB-9206-7CEC56F414DE}" name="Column7719"/>
    <tableColumn id="7746" xr3:uid="{72314A88-489F-4DC8-8C75-9CA38C853C2C}" name="Column7720"/>
    <tableColumn id="7747" xr3:uid="{B574A1E1-8DE7-4602-BDB1-6EEEE159788A}" name="Column7721"/>
    <tableColumn id="7748" xr3:uid="{AC048C3C-F5E6-44DC-86E3-A63FE942120E}" name="Column7722"/>
    <tableColumn id="7749" xr3:uid="{1F2A6501-477B-4BA0-A80F-905C3A880634}" name="Column7723"/>
    <tableColumn id="7750" xr3:uid="{FB6F13F7-4949-4D50-ACB6-30917520F135}" name="Column7724"/>
    <tableColumn id="7751" xr3:uid="{0AAFB8BC-1769-41E2-A2BA-58DD5230E536}" name="Column7725"/>
    <tableColumn id="7752" xr3:uid="{B4C911B6-CDAB-435A-AF8B-3FE72FFFC89F}" name="Column7726"/>
    <tableColumn id="7753" xr3:uid="{4E46CE77-EB74-4177-BFDE-CD960CC57F70}" name="Column7727"/>
    <tableColumn id="7754" xr3:uid="{6EE4E93F-0052-440F-B8D8-36FB5498A395}" name="Column7728"/>
    <tableColumn id="7755" xr3:uid="{6FD7CDDA-42EE-4463-9860-5877C97CA28B}" name="Column7729"/>
    <tableColumn id="7756" xr3:uid="{EF914179-85CF-4F20-8E19-2FA81EC855AD}" name="Column7730"/>
    <tableColumn id="7757" xr3:uid="{9FB42327-FC80-4050-9B7C-3A50E745DF7B}" name="Column7731"/>
    <tableColumn id="7758" xr3:uid="{1AE399E8-0C41-4F45-BF75-D01EF5BB3815}" name="Column7732"/>
    <tableColumn id="7759" xr3:uid="{C1B023B9-60E4-45D1-AC81-F000983BF0D6}" name="Column7733"/>
    <tableColumn id="7760" xr3:uid="{A05B5173-F359-44CA-BF76-98C6189ED771}" name="Column7734"/>
    <tableColumn id="7761" xr3:uid="{1B81BD63-7E54-49E7-B826-38FF2AEDE055}" name="Column7735"/>
    <tableColumn id="7762" xr3:uid="{581AF110-277E-4F0C-AABA-038107DC7C95}" name="Column7736"/>
    <tableColumn id="7763" xr3:uid="{AB2BC586-0472-433F-9A72-3DBE7C7CE8FC}" name="Column7737"/>
    <tableColumn id="7764" xr3:uid="{6860F3B1-9A86-49B2-91B7-30E9D020CB31}" name="Column7738"/>
    <tableColumn id="7765" xr3:uid="{9081D069-6F37-4891-B722-8DC87DE268CF}" name="Column7739"/>
    <tableColumn id="7766" xr3:uid="{2FFF2A8A-E515-45FA-B1EF-B5BAE92A8EB0}" name="Column7740"/>
    <tableColumn id="7767" xr3:uid="{6FE63836-E2E6-4F07-84B9-163916F4F228}" name="Column7741"/>
    <tableColumn id="7768" xr3:uid="{F1DD80A5-3EB4-4767-A57B-AA7D9D0B0B54}" name="Column7742"/>
    <tableColumn id="7769" xr3:uid="{1F23A35D-2193-4543-A81A-4D56FF24CF3C}" name="Column7743"/>
    <tableColumn id="7770" xr3:uid="{9056C0D9-C4E7-4028-9366-1C9E81202FB1}" name="Column7744"/>
    <tableColumn id="7771" xr3:uid="{9634BA05-5136-4E4E-B8B8-DD66ECD6F625}" name="Column7745"/>
    <tableColumn id="7772" xr3:uid="{C632FD5D-2695-481D-BEAD-6686030A7BA7}" name="Column7746"/>
    <tableColumn id="7773" xr3:uid="{96162602-37EC-4604-8C9D-7773A9297F84}" name="Column7747"/>
    <tableColumn id="7774" xr3:uid="{03287730-7BEB-4DFD-B0D8-0A6DB89EA590}" name="Column7748"/>
    <tableColumn id="7775" xr3:uid="{7FF99044-C63E-4027-BF4E-44D2B33E617C}" name="Column7749"/>
    <tableColumn id="7776" xr3:uid="{694F869F-7D4B-4E82-A697-65E954D6B45C}" name="Column7750"/>
    <tableColumn id="7777" xr3:uid="{0AF49846-2610-4454-95D3-1F2D6115ADC4}" name="Column7751"/>
    <tableColumn id="7778" xr3:uid="{7B69C499-A143-4931-9154-48987363F12E}" name="Column7752"/>
    <tableColumn id="7779" xr3:uid="{14A6646C-43D8-47B1-8637-28F8C88F7D2B}" name="Column7753"/>
    <tableColumn id="7780" xr3:uid="{642A160C-6D27-4A2D-8B41-05D909FBE615}" name="Column7754"/>
    <tableColumn id="7781" xr3:uid="{1700E1AB-4CA7-49DA-A1CE-53F6DB73F3D3}" name="Column7755"/>
    <tableColumn id="7782" xr3:uid="{398AC5B5-B0DC-4A62-886B-2433A479A8FF}" name="Column7756"/>
    <tableColumn id="7783" xr3:uid="{B891C9B0-48CC-4F05-9EF3-C1632984F81A}" name="Column7757"/>
    <tableColumn id="7784" xr3:uid="{CDD3B435-224D-48C3-9A69-EDFEAD11E473}" name="Column7758"/>
    <tableColumn id="7785" xr3:uid="{6D7F4547-50D6-484D-BB7D-726F4D93525D}" name="Column7759"/>
    <tableColumn id="7786" xr3:uid="{DE3902A8-72B8-43B5-AE82-E9480F15571E}" name="Column7760"/>
    <tableColumn id="7787" xr3:uid="{B6B2E939-47AC-4331-A695-9332DF2533CB}" name="Column7761"/>
    <tableColumn id="7788" xr3:uid="{2D2E2FB1-3A14-4C7B-8A20-AC665A83E8F2}" name="Column7762"/>
    <tableColumn id="7789" xr3:uid="{A73B82DD-5EFE-4B97-8BC5-5076D8825213}" name="Column7763"/>
    <tableColumn id="7790" xr3:uid="{6CE09799-6B49-47B4-89C2-3EB4E74238C5}" name="Column7764"/>
    <tableColumn id="7791" xr3:uid="{57B8A13C-E844-4604-A2FE-6E44F6B246C1}" name="Column7765"/>
    <tableColumn id="7792" xr3:uid="{005E259E-7D25-4683-8BAE-6DE9C98D9DEA}" name="Column7766"/>
    <tableColumn id="7793" xr3:uid="{DEF248B0-3208-4E6A-A3E7-87FA96865D00}" name="Column7767"/>
    <tableColumn id="7794" xr3:uid="{62E79606-854F-40D1-9737-6651665EDA6E}" name="Column7768"/>
    <tableColumn id="7795" xr3:uid="{9BA1EB9A-C918-4003-B01D-3CDE47B6C2DB}" name="Column7769"/>
    <tableColumn id="7796" xr3:uid="{EF769F01-B7A8-4D46-9368-FAA3CD8D72FE}" name="Column7770"/>
    <tableColumn id="7797" xr3:uid="{E1CADB24-A152-4486-80DA-988B9FD5E4D0}" name="Column7771"/>
    <tableColumn id="7798" xr3:uid="{56FE6A62-2CA8-4DA9-AF86-FA3684CDE627}" name="Column7772"/>
    <tableColumn id="7799" xr3:uid="{8CC04E1F-B92E-4518-B2CB-93FF7B631F8F}" name="Column7773"/>
    <tableColumn id="7800" xr3:uid="{989E6DBF-0950-4EE2-B90F-515FFA996DE7}" name="Column7774"/>
    <tableColumn id="7801" xr3:uid="{5283A406-5160-456E-B0C0-EC635CB873DF}" name="Column7775"/>
    <tableColumn id="7802" xr3:uid="{10D4ECC1-EE56-43F6-93AF-9C141BF7E316}" name="Column7776"/>
    <tableColumn id="7803" xr3:uid="{DCB69791-36A6-4E4F-9B1E-3BB95EE4DC05}" name="Column7777"/>
    <tableColumn id="7804" xr3:uid="{E91F2077-F488-44EF-8BE3-1EFC10749DFB}" name="Column7778"/>
    <tableColumn id="7805" xr3:uid="{4638BEC9-0F1B-40E8-A9FD-44E7584332E8}" name="Column7779"/>
    <tableColumn id="7806" xr3:uid="{EBDD8006-A7D8-4E27-9439-A58165B7E140}" name="Column7780"/>
    <tableColumn id="7807" xr3:uid="{BDA2E02A-3954-450C-BF45-5CA24676958A}" name="Column7781"/>
    <tableColumn id="7808" xr3:uid="{227A2DF9-FC33-44BA-A82C-E5D35916B758}" name="Column7782"/>
    <tableColumn id="7809" xr3:uid="{E4DF876A-800F-4D7A-B19F-A2C2FD96C7B8}" name="Column7783"/>
    <tableColumn id="7810" xr3:uid="{8C81765C-7618-4EC0-ADD6-6AF8748AB8DA}" name="Column7784"/>
    <tableColumn id="7811" xr3:uid="{BC9B9A8A-1B78-4592-BFD2-7528000AB67C}" name="Column7785"/>
    <tableColumn id="7812" xr3:uid="{56632F93-7A97-48AE-AA04-EAA3BB73BBA5}" name="Column7786"/>
    <tableColumn id="7813" xr3:uid="{650A6AD7-85CA-4E47-86B1-0CCAAEB5B041}" name="Column7787"/>
    <tableColumn id="7814" xr3:uid="{9BF5B2E1-6874-49A6-B0CD-C01C43F03688}" name="Column7788"/>
    <tableColumn id="7815" xr3:uid="{50551BC3-4CFC-4DF1-9C1C-B8C44AA98288}" name="Column7789"/>
    <tableColumn id="7816" xr3:uid="{1AA0D967-653E-46C9-98F0-1AF6FD737ECC}" name="Column7790"/>
    <tableColumn id="7817" xr3:uid="{EA6FDF47-DE27-41EA-AE4C-2BC93E54760F}" name="Column7791"/>
    <tableColumn id="7818" xr3:uid="{6B432535-7764-4BD9-A098-C2A6E83C837B}" name="Column7792"/>
    <tableColumn id="7819" xr3:uid="{5CB1E267-9B99-424C-83EA-9264BF647D91}" name="Column7793"/>
    <tableColumn id="7820" xr3:uid="{0B6140C4-CDB9-47AA-9E3D-86BD19C4167D}" name="Column7794"/>
    <tableColumn id="7821" xr3:uid="{FC0AE2D8-8E88-4CDD-9DB9-9955F5CF911A}" name="Column7795"/>
    <tableColumn id="7822" xr3:uid="{C7B5A254-472E-4115-A190-6E466EFB6A67}" name="Column7796"/>
    <tableColumn id="7823" xr3:uid="{CE3B6CC6-9D2B-4F25-A163-A19AA5D7872D}" name="Column7797"/>
    <tableColumn id="7824" xr3:uid="{96815ADF-670D-43E8-8433-A3C46BC6DC9B}" name="Column7798"/>
    <tableColumn id="7825" xr3:uid="{DCD54CF1-359D-4892-818B-ED897665EFA4}" name="Column7799"/>
    <tableColumn id="7826" xr3:uid="{38D997BF-7DAF-4FC8-84B0-D012078DA10B}" name="Column7800"/>
    <tableColumn id="7827" xr3:uid="{F8C7A018-C97C-478B-A47D-928219D82591}" name="Column7801"/>
    <tableColumn id="7828" xr3:uid="{FD66E58C-5100-4C2C-891D-6DF1E9F94CFE}" name="Column7802"/>
    <tableColumn id="7829" xr3:uid="{30A097F6-639F-4BE0-A7F0-E95D9BC90D40}" name="Column7803"/>
    <tableColumn id="7830" xr3:uid="{98BA7920-BDD4-41E0-A948-F34EFBEE1795}" name="Column7804"/>
    <tableColumn id="7831" xr3:uid="{519E813F-C574-460B-991F-98BC1A280C36}" name="Column7805"/>
    <tableColumn id="7832" xr3:uid="{07536EC5-03D7-486C-ABE0-AFDFA505A415}" name="Column7806"/>
    <tableColumn id="7833" xr3:uid="{DE85049A-58B8-4057-8090-E2858EB1B020}" name="Column7807"/>
    <tableColumn id="7834" xr3:uid="{21F3195B-8875-44D5-9954-EDC78C5A7752}" name="Column7808"/>
    <tableColumn id="7835" xr3:uid="{EC1E0641-6CE4-4FA8-BE4C-5639B073AB2B}" name="Column7809"/>
    <tableColumn id="7836" xr3:uid="{87AAD2E0-0B41-44AF-A077-8D581B0CEBE3}" name="Column7810"/>
    <tableColumn id="7837" xr3:uid="{4B6E7EAC-3DBC-4972-A96F-8D8F98384E48}" name="Column7811"/>
    <tableColumn id="7838" xr3:uid="{B3DC8615-F593-4103-B98D-783D90363AB3}" name="Column7812"/>
    <tableColumn id="7839" xr3:uid="{8B31E882-AB38-44A0-9D86-13D27227E06F}" name="Column7813"/>
    <tableColumn id="7840" xr3:uid="{D0D76710-DFD5-4427-9D92-53DAAF80CF53}" name="Column7814"/>
    <tableColumn id="7841" xr3:uid="{A0D163DE-5535-43F2-857F-236D8391625C}" name="Column7815"/>
    <tableColumn id="7842" xr3:uid="{0ECA02A7-7726-4D93-8023-3000FA6A3D27}" name="Column7816"/>
    <tableColumn id="7843" xr3:uid="{C95BA674-32F1-4FBE-971E-075139B920F5}" name="Column7817"/>
    <tableColumn id="7844" xr3:uid="{F66C1A80-CC70-42B0-9416-731FC2FBEE77}" name="Column7818"/>
    <tableColumn id="7845" xr3:uid="{D863D1C5-8656-4464-AD47-ED3A246D5BE7}" name="Column7819"/>
    <tableColumn id="7846" xr3:uid="{579957E7-2847-4193-B142-A4D3BEAE8332}" name="Column7820"/>
    <tableColumn id="7847" xr3:uid="{32C146B2-4A8B-4CE2-AA81-01ADF6767B0A}" name="Column7821"/>
    <tableColumn id="7848" xr3:uid="{8E7B8020-03E1-4EC4-9A43-A72939CB742A}" name="Column7822"/>
    <tableColumn id="7849" xr3:uid="{8B5832DE-1160-48D2-B571-80E58F86F379}" name="Column7823"/>
    <tableColumn id="7850" xr3:uid="{AC6FB4D4-8303-4A0A-AD42-EE4DC233E79D}" name="Column7824"/>
    <tableColumn id="7851" xr3:uid="{509BD642-A7D5-4577-8CCE-B3A66D37EA31}" name="Column7825"/>
    <tableColumn id="7852" xr3:uid="{059289FF-53F5-4D54-93E3-274765811217}" name="Column7826"/>
    <tableColumn id="7853" xr3:uid="{99663C38-93FC-47DD-B302-09A8A36B747B}" name="Column7827"/>
    <tableColumn id="7854" xr3:uid="{F5457BA7-1280-41F8-8FB6-0DE315AD8BF1}" name="Column7828"/>
    <tableColumn id="7855" xr3:uid="{E210EB90-5C64-4B32-B656-FFCC5B676948}" name="Column7829"/>
    <tableColumn id="7856" xr3:uid="{BEC7CF08-A53B-405D-BCA4-A481523EACB5}" name="Column7830"/>
    <tableColumn id="7857" xr3:uid="{78F7F241-7B56-4A8B-A892-C36E4EFBFCD9}" name="Column7831"/>
    <tableColumn id="7858" xr3:uid="{37CC6E81-9DC4-49D1-A4C4-0BE5A0E44D6E}" name="Column7832"/>
    <tableColumn id="7859" xr3:uid="{2E50B9B9-12FC-40C2-85AB-48817FFD2EB7}" name="Column7833"/>
    <tableColumn id="7860" xr3:uid="{50F1F226-30D9-4C3B-88A5-3948ED2F0B44}" name="Column7834"/>
    <tableColumn id="7861" xr3:uid="{C4BB8348-6A1D-4EFF-849F-360A275BDB20}" name="Column7835"/>
    <tableColumn id="7862" xr3:uid="{BA76AF89-E024-41AC-BB3F-549B31F6A7BA}" name="Column7836"/>
    <tableColumn id="7863" xr3:uid="{C5C9A987-DC77-4A24-932E-AAC67BBA16ED}" name="Column7837"/>
    <tableColumn id="7864" xr3:uid="{D2D65831-A5AD-4567-9887-1475458823A2}" name="Column7838"/>
    <tableColumn id="7865" xr3:uid="{7F374E21-5F14-47D9-9C4D-9EC538E90D0D}" name="Column7839"/>
    <tableColumn id="7866" xr3:uid="{9F0C936A-C98E-44BC-9499-31A9A2FFF348}" name="Column7840"/>
    <tableColumn id="7867" xr3:uid="{7FA68DE7-E723-40BE-AC27-7A789C005974}" name="Column7841"/>
    <tableColumn id="7868" xr3:uid="{A46C057C-0810-4439-9DDE-5495CB6D8C9F}" name="Column7842"/>
    <tableColumn id="7869" xr3:uid="{79A09FAA-9E31-43F1-AD1A-301CD42A9B28}" name="Column7843"/>
    <tableColumn id="7870" xr3:uid="{D505E116-A11A-4C8B-9484-98AB21453A9C}" name="Column7844"/>
    <tableColumn id="7871" xr3:uid="{A6F02EBC-C73E-4F3E-BBDD-9789A398C197}" name="Column7845"/>
    <tableColumn id="7872" xr3:uid="{7F3F4AF5-BC1A-44B3-8A8C-B186C4DCAD58}" name="Column7846"/>
    <tableColumn id="7873" xr3:uid="{DD858C22-E176-4F5B-87FC-D0EC6311A415}" name="Column7847"/>
    <tableColumn id="7874" xr3:uid="{F9C804D2-90A5-4570-8C52-BE3149FEBA62}" name="Column7848"/>
    <tableColumn id="7875" xr3:uid="{DEFE989A-A84D-4B6F-B1E8-2911EAE290A7}" name="Column7849"/>
    <tableColumn id="7876" xr3:uid="{C5D28359-8CFC-4855-837C-856F0F073B63}" name="Column7850"/>
    <tableColumn id="7877" xr3:uid="{A1459B5D-EF56-456D-AEB0-AD302A6F3685}" name="Column7851"/>
    <tableColumn id="7878" xr3:uid="{78C79B56-1532-4F10-AC54-E5F38C8344E9}" name="Column7852"/>
    <tableColumn id="7879" xr3:uid="{08691D92-5AA5-4144-B7DE-096F1BBCACB0}" name="Column7853"/>
    <tableColumn id="7880" xr3:uid="{937507ED-310B-445A-876F-DBF6A9C01645}" name="Column7854"/>
    <tableColumn id="7881" xr3:uid="{E865946D-8A64-4923-A1AE-530B10BB181B}" name="Column7855"/>
    <tableColumn id="7882" xr3:uid="{CED8A51E-18C9-48A9-842D-F4AA11238059}" name="Column7856"/>
    <tableColumn id="7883" xr3:uid="{D1E71CAF-0A9F-4A90-9AE8-128A131CD492}" name="Column7857"/>
    <tableColumn id="7884" xr3:uid="{75D19431-5AA1-4A62-9579-072B1C3988D5}" name="Column7858"/>
    <tableColumn id="7885" xr3:uid="{C3347CD3-3A90-4E35-AF29-DF4FAAD521AD}" name="Column7859"/>
    <tableColumn id="7886" xr3:uid="{AAD94766-896E-4BDC-A805-4EE7CFEF322A}" name="Column7860"/>
    <tableColumn id="7887" xr3:uid="{9B683ED7-CB49-4C85-813D-5AAE29DD1FA7}" name="Column7861"/>
    <tableColumn id="7888" xr3:uid="{2E67CDEF-0D45-4620-8B67-FD24180A2558}" name="Column7862"/>
    <tableColumn id="7889" xr3:uid="{99556913-7553-4095-9F5A-73EFC929B5E7}" name="Column7863"/>
    <tableColumn id="7890" xr3:uid="{7405C243-74A9-4A9B-9756-0506537EF762}" name="Column7864"/>
    <tableColumn id="7891" xr3:uid="{23D95FA4-26F4-4069-BE93-D40BB223352D}" name="Column7865"/>
    <tableColumn id="7892" xr3:uid="{0AB178CD-733B-482E-93CE-FD5239E14F5B}" name="Column7866"/>
    <tableColumn id="7893" xr3:uid="{E9FDBC6D-23A6-448F-8CD1-449520D175CE}" name="Column7867"/>
    <tableColumn id="7894" xr3:uid="{96AB88AE-CD68-45A4-90D5-03EF018F6CEB}" name="Column7868"/>
    <tableColumn id="7895" xr3:uid="{30E2C3C5-28B6-43E0-B3A7-0923BE199481}" name="Column7869"/>
    <tableColumn id="7896" xr3:uid="{6FC3D3DF-0A1F-4BB7-AA6B-47BC4CF6EA70}" name="Column7870"/>
    <tableColumn id="7897" xr3:uid="{FBC385A9-548D-4A6A-B26B-88DEB6D3A873}" name="Column7871"/>
    <tableColumn id="7898" xr3:uid="{3B106481-CFFC-4E00-90DD-4170E9204B32}" name="Column7872"/>
    <tableColumn id="7899" xr3:uid="{D45D9EBA-B573-40AE-9BD1-00412502708C}" name="Column7873"/>
    <tableColumn id="7900" xr3:uid="{8878CD2C-F02E-4C7A-AD02-02A9588BA32E}" name="Column7874"/>
    <tableColumn id="7901" xr3:uid="{1033254D-5C1D-4D8B-B840-C7E34B181DB4}" name="Column7875"/>
    <tableColumn id="7902" xr3:uid="{870FF313-B9C2-48E0-B047-6A48A2920B07}" name="Column7876"/>
    <tableColumn id="7903" xr3:uid="{ADE14B6E-A7A2-4288-82D6-1FBDFACD484A}" name="Column7877"/>
    <tableColumn id="7904" xr3:uid="{90A17229-094D-45FE-AAA1-52BBD7C74C60}" name="Column7878"/>
    <tableColumn id="7905" xr3:uid="{881DFE62-DFA3-4435-A999-8DD90B17D530}" name="Column7879"/>
    <tableColumn id="7906" xr3:uid="{12314ACF-48EA-432E-B6C0-FD2385063E69}" name="Column7880"/>
    <tableColumn id="7907" xr3:uid="{D97DD738-BB53-47E7-B69B-D131AD623C9E}" name="Column7881"/>
    <tableColumn id="7908" xr3:uid="{962D6992-CD06-425C-A5AD-4308A1EEE4E3}" name="Column7882"/>
    <tableColumn id="7909" xr3:uid="{F2660BF6-5CE6-49F0-9962-B8CA08866547}" name="Column7883"/>
    <tableColumn id="7910" xr3:uid="{C4FCFA21-0DDF-4E6C-9B85-C160EF9EEC8B}" name="Column7884"/>
    <tableColumn id="7911" xr3:uid="{A642D4F1-66CF-4D2D-846E-5B625FFAA7B6}" name="Column7885"/>
    <tableColumn id="7912" xr3:uid="{B2857FF2-A1F3-47D1-94BC-6341BC8214DA}" name="Column7886"/>
    <tableColumn id="7913" xr3:uid="{B7E317DE-EBF8-4911-8406-0FA66937B550}" name="Column7887"/>
    <tableColumn id="7914" xr3:uid="{56731FDE-ACED-4A8F-8D7D-9627B99F480A}" name="Column7888"/>
    <tableColumn id="7915" xr3:uid="{9819F597-BAD6-407E-9165-56A056C5BB91}" name="Column7889"/>
    <tableColumn id="7916" xr3:uid="{A317F715-AAA3-4479-BE67-07E1DCCC7E0C}" name="Column7890"/>
    <tableColumn id="7917" xr3:uid="{7A8C76FC-5F9C-40F2-B16B-F22A55C057B2}" name="Column7891"/>
    <tableColumn id="7918" xr3:uid="{D8194F9A-14B8-4CB6-AA6F-8224CC9364D2}" name="Column7892"/>
    <tableColumn id="7919" xr3:uid="{1D44D6FF-4D0D-4E18-8FE9-6346A57C08D8}" name="Column7893"/>
    <tableColumn id="7920" xr3:uid="{85163609-2CA0-4734-858F-F41329FA20A0}" name="Column7894"/>
    <tableColumn id="7921" xr3:uid="{13B66D1A-F71E-4356-B628-F120302A82E1}" name="Column7895"/>
    <tableColumn id="7922" xr3:uid="{0CEB91A1-3DB2-4FEC-B14C-79E968BBB2BF}" name="Column7896"/>
    <tableColumn id="7923" xr3:uid="{C1465DFB-1154-4910-BAD3-26A9B2B5C0D6}" name="Column7897"/>
    <tableColumn id="7924" xr3:uid="{7F8706E6-45FE-41F2-937E-A11967C91E32}" name="Column7898"/>
    <tableColumn id="7925" xr3:uid="{8BC63410-8A81-41E9-A19B-00CA8144D1D3}" name="Column7899"/>
    <tableColumn id="7926" xr3:uid="{5C8EDADC-23BB-4D01-85A5-279F4B2D1F07}" name="Column7900"/>
    <tableColumn id="7927" xr3:uid="{F9DD760F-7C3F-4BE7-91CC-C4A3FB40F209}" name="Column7901"/>
    <tableColumn id="7928" xr3:uid="{B766B678-8FB8-4DCF-9387-CF51AE90160C}" name="Column7902"/>
    <tableColumn id="7929" xr3:uid="{8A1A440B-AE49-48DB-AB50-035D08C9FC1D}" name="Column7903"/>
    <tableColumn id="7930" xr3:uid="{064BDEB5-518A-4982-AB5A-17AA94B93188}" name="Column7904"/>
    <tableColumn id="7931" xr3:uid="{10E3FC5A-9B9E-4715-A112-B39E76F920EE}" name="Column7905"/>
    <tableColumn id="7932" xr3:uid="{6584A21D-85D4-4F48-B3AA-319CFF9C0EDE}" name="Column7906"/>
    <tableColumn id="7933" xr3:uid="{3ED30D26-6703-4751-92EC-44649AE80BA6}" name="Column7907"/>
    <tableColumn id="7934" xr3:uid="{D1CE3A70-9065-4058-A603-AB353D07DEEC}" name="Column7908"/>
    <tableColumn id="7935" xr3:uid="{89AA6FF7-3B7A-45B0-B806-3C92E7253305}" name="Column7909"/>
    <tableColumn id="7936" xr3:uid="{1426805C-74DD-4931-9142-8BE76CD4A638}" name="Column7910"/>
    <tableColumn id="7937" xr3:uid="{B2400335-B803-4529-82EB-9B73FED375CC}" name="Column7911"/>
    <tableColumn id="7938" xr3:uid="{9DEC3199-9DAB-4C1C-8882-DCABA5487714}" name="Column7912"/>
    <tableColumn id="7939" xr3:uid="{921108D6-1183-4851-9087-5A02BAD3317D}" name="Column7913"/>
    <tableColumn id="7940" xr3:uid="{10DC25C3-31D7-478B-8030-35A3C4E8FA51}" name="Column7914"/>
    <tableColumn id="7941" xr3:uid="{6B80C8A7-F457-4D41-B3F7-93F2F7715C6B}" name="Column7915"/>
    <tableColumn id="7942" xr3:uid="{808A8C71-8AFE-4A81-8D2F-71B8FE854D1A}" name="Column7916"/>
    <tableColumn id="7943" xr3:uid="{B21DA3B9-3770-4C44-A167-4F93F07DF7CE}" name="Column7917"/>
    <tableColumn id="7944" xr3:uid="{9F3074DB-174D-45AA-91EA-D403BCDFA974}" name="Column7918"/>
    <tableColumn id="7945" xr3:uid="{D3970CEE-01C0-4444-8DF1-891FF00C7EE1}" name="Column7919"/>
    <tableColumn id="7946" xr3:uid="{23ECA3D7-8A8E-4063-8A21-1726ED791ED8}" name="Column7920"/>
    <tableColumn id="7947" xr3:uid="{2DC79F98-D7A7-4E14-9AA2-0DFC3D624001}" name="Column7921"/>
    <tableColumn id="7948" xr3:uid="{DA428C9B-6AB6-438B-BE88-C7342CB9AC2F}" name="Column7922"/>
    <tableColumn id="7949" xr3:uid="{287E99A4-2D8E-424C-9C0A-0CFEC07B65ED}" name="Column7923"/>
    <tableColumn id="7950" xr3:uid="{1D45503E-F4AD-4252-A917-DDB3B4C43D59}" name="Column7924"/>
    <tableColumn id="7951" xr3:uid="{1C7CC405-D245-4988-A31C-B218545E7609}" name="Column7925"/>
    <tableColumn id="7952" xr3:uid="{6CFFF2F6-18D6-436C-82B3-5A33538D8C36}" name="Column7926"/>
    <tableColumn id="7953" xr3:uid="{AD8B5705-007F-4CFF-8F5B-5EE7D4519060}" name="Column7927"/>
    <tableColumn id="7954" xr3:uid="{B934A419-F4E3-41D0-9831-FE76C901036D}" name="Column7928"/>
    <tableColumn id="7955" xr3:uid="{094A818D-8FEF-42E3-91E8-AF0CFA169C23}" name="Column7929"/>
    <tableColumn id="7956" xr3:uid="{AD549272-A88F-4815-A78E-6F088A73DC02}" name="Column7930"/>
    <tableColumn id="7957" xr3:uid="{79D5BAD4-B8E6-47EE-8970-F2A5125472F5}" name="Column7931"/>
    <tableColumn id="7958" xr3:uid="{D38FF0D1-751A-455B-8CC5-048FC843A7A8}" name="Column7932"/>
    <tableColumn id="7959" xr3:uid="{70C9A850-42DE-4874-A0C3-3276E43F2158}" name="Column7933"/>
    <tableColumn id="7960" xr3:uid="{2628832E-A866-48BC-925D-59505211B3DB}" name="Column7934"/>
    <tableColumn id="7961" xr3:uid="{1356A818-C625-4688-B863-18338AE91202}" name="Column7935"/>
    <tableColumn id="7962" xr3:uid="{642C0518-2FAF-4439-860D-6C946E7CFC40}" name="Column7936"/>
    <tableColumn id="7963" xr3:uid="{0409C92C-EDC7-4C92-85EC-9595358F4044}" name="Column7937"/>
    <tableColumn id="7964" xr3:uid="{BE6A73E5-8445-4E3D-9D10-ABC33E31022E}" name="Column7938"/>
    <tableColumn id="7965" xr3:uid="{694A40F6-0491-4A3C-9B34-AF5837B68054}" name="Column7939"/>
    <tableColumn id="7966" xr3:uid="{35847E65-2933-49C7-A9B2-8DA7994E3698}" name="Column7940"/>
    <tableColumn id="7967" xr3:uid="{474FD472-E681-45EB-9CF8-190399B5EF80}" name="Column7941"/>
    <tableColumn id="7968" xr3:uid="{9C768D9D-D72E-46BB-9807-2DBB1D17E691}" name="Column7942"/>
    <tableColumn id="7969" xr3:uid="{E05F5096-1DBF-4871-B586-80DF67A9EB1C}" name="Column7943"/>
    <tableColumn id="7970" xr3:uid="{8BF26CD3-EA57-4D6D-BA5D-201D332A6590}" name="Column7944"/>
    <tableColumn id="7971" xr3:uid="{9EC03023-A674-49DA-B64A-7C70FA221C23}" name="Column7945"/>
    <tableColumn id="7972" xr3:uid="{61D05075-62CD-4253-A4DB-7DE95841E556}" name="Column7946"/>
    <tableColumn id="7973" xr3:uid="{56AC014D-2548-48E7-930C-F0A0109FBEBE}" name="Column7947"/>
    <tableColumn id="7974" xr3:uid="{1C829152-FEC2-4232-BE20-ABC6BACEC997}" name="Column7948"/>
    <tableColumn id="7975" xr3:uid="{1957D40D-EC4C-4D72-8814-151497CE0091}" name="Column7949"/>
    <tableColumn id="7976" xr3:uid="{D918E643-3C9E-4C13-BDD7-EDC7B09A405D}" name="Column7950"/>
    <tableColumn id="7977" xr3:uid="{AC1BDA20-7C1A-4153-B6DB-6A136281E53C}" name="Column7951"/>
    <tableColumn id="7978" xr3:uid="{84496CA6-9E64-43BA-97BC-4F128067FFE0}" name="Column7952"/>
    <tableColumn id="7979" xr3:uid="{358D86F4-903E-490F-BD84-DDD423C74D11}" name="Column7953"/>
    <tableColumn id="7980" xr3:uid="{46D1FCA2-55B4-44E6-88D2-DA30D47A59ED}" name="Column7954"/>
    <tableColumn id="7981" xr3:uid="{279A4E30-6408-4485-8598-426B7546D383}" name="Column7955"/>
    <tableColumn id="7982" xr3:uid="{A4667A77-C069-4438-A1F7-012F8A4FF288}" name="Column7956"/>
    <tableColumn id="7983" xr3:uid="{C0DAE476-6193-4F3A-89C7-FE089DBB4B7A}" name="Column7957"/>
    <tableColumn id="7984" xr3:uid="{3C1DC87D-5280-407E-B857-E91443D5E865}" name="Column7958"/>
    <tableColumn id="7985" xr3:uid="{4E7AA76D-4CE0-4D5B-B031-9540A8DDDA39}" name="Column7959"/>
    <tableColumn id="7986" xr3:uid="{1777A092-84C8-4ACC-90FF-CE5C4DFA1401}" name="Column7960"/>
    <tableColumn id="7987" xr3:uid="{EB262074-B23D-4BBD-96EE-8094F797FC06}" name="Column7961"/>
    <tableColumn id="7988" xr3:uid="{7A4FF4AE-7FFF-44BB-8992-4B20DCFB0D8B}" name="Column7962"/>
    <tableColumn id="7989" xr3:uid="{DB08FF76-F6F9-42BB-8F41-BD3CD0B53683}" name="Column7963"/>
    <tableColumn id="7990" xr3:uid="{F5BBC2E7-D07F-4EC5-B5A0-52FBA775DD2C}" name="Column7964"/>
    <tableColumn id="7991" xr3:uid="{2E105462-5135-4ED7-B3EC-848104F3B69C}" name="Column7965"/>
    <tableColumn id="7992" xr3:uid="{D8ECB0EF-F10D-44D9-8DAC-70C520E9AF10}" name="Column7966"/>
    <tableColumn id="7993" xr3:uid="{DC70DFE0-3D63-452F-97DB-C5AC8329AB67}" name="Column7967"/>
    <tableColumn id="7994" xr3:uid="{A84555E9-2BE7-4AA8-BF69-3D6364A1508E}" name="Column7968"/>
    <tableColumn id="7995" xr3:uid="{9C5D9820-18C3-451C-9CE8-34A125F14E6F}" name="Column7969"/>
    <tableColumn id="7996" xr3:uid="{C9E2F833-488D-40DE-8766-9257B093CDA1}" name="Column7970"/>
    <tableColumn id="7997" xr3:uid="{B1D7781F-9B8D-4CA0-A1FB-9F880619F7A8}" name="Column7971"/>
    <tableColumn id="7998" xr3:uid="{EE713539-D89D-47DA-B1CA-571DD77A6699}" name="Column7972"/>
    <tableColumn id="7999" xr3:uid="{9DCCCCCA-2121-4B98-B0D6-781A4F492D70}" name="Column7973"/>
    <tableColumn id="8000" xr3:uid="{210A4599-D7EB-4D5E-901E-B1CDC8B6A1D2}" name="Column7974"/>
    <tableColumn id="8001" xr3:uid="{27C1764D-13EC-4D10-9800-E46E51549A4A}" name="Column7975"/>
    <tableColumn id="8002" xr3:uid="{ECE31BBC-0223-4844-AD0B-70AE8733E6C7}" name="Column7976"/>
    <tableColumn id="8003" xr3:uid="{96AD5FA2-77E4-471D-A38C-F49C1740B2AF}" name="Column7977"/>
    <tableColumn id="8004" xr3:uid="{A16EB2EC-E47D-4362-A639-13172F14456F}" name="Column7978"/>
    <tableColumn id="8005" xr3:uid="{5D56881E-F494-41C3-9A22-83386F93A2CA}" name="Column7979"/>
    <tableColumn id="8006" xr3:uid="{E6A19507-B9B6-4266-8B70-D2E885A866A5}" name="Column7980"/>
    <tableColumn id="8007" xr3:uid="{E4BE397E-B2C2-49D3-81D2-4F3A815408E5}" name="Column7981"/>
    <tableColumn id="8008" xr3:uid="{0E662CC1-D491-41AE-80B4-76733262F044}" name="Column7982"/>
    <tableColumn id="8009" xr3:uid="{D7B99091-6839-4587-B044-68F4C7F4BE4B}" name="Column7983"/>
    <tableColumn id="8010" xr3:uid="{396629F9-F9F9-4326-890F-D8EB0DC67CAE}" name="Column7984"/>
    <tableColumn id="8011" xr3:uid="{5978C422-4A12-44D7-8012-EE35178CF0F5}" name="Column7985"/>
    <tableColumn id="8012" xr3:uid="{6E1BD86F-3B97-4D1E-A891-BBE58E2CF13E}" name="Column7986"/>
    <tableColumn id="8013" xr3:uid="{D1A010C3-0CCA-40C9-AB47-F9B9EDFA7412}" name="Column7987"/>
    <tableColumn id="8014" xr3:uid="{6B00C823-CDF5-459B-BD91-BC8267F5CD3E}" name="Column7988"/>
    <tableColumn id="8015" xr3:uid="{3EDAA99B-E83A-4277-9328-F3A173B0840A}" name="Column7989"/>
    <tableColumn id="8016" xr3:uid="{CEE29B35-0114-4DAA-BD4A-24B77CE848B8}" name="Column7990"/>
    <tableColumn id="8017" xr3:uid="{C1FCA9EC-F291-4735-8D9A-57A36BE3CCA9}" name="Column7991"/>
    <tableColumn id="8018" xr3:uid="{E7E4E131-2CE8-4A5E-A255-B637264E1F5F}" name="Column7992"/>
    <tableColumn id="8019" xr3:uid="{4E930205-C93E-4E68-A557-9AC621226026}" name="Column7993"/>
    <tableColumn id="8020" xr3:uid="{A1600E7D-0023-42A7-806C-60A5FD922298}" name="Column7994"/>
    <tableColumn id="8021" xr3:uid="{89B00CD6-7908-4852-8111-296DC9010C4B}" name="Column7995"/>
    <tableColumn id="8022" xr3:uid="{98939894-6D31-4E76-AFAE-FA471B4C3771}" name="Column7996"/>
    <tableColumn id="8023" xr3:uid="{1879E692-B4C2-4507-8BDF-A7B967F59557}" name="Column7997"/>
    <tableColumn id="8024" xr3:uid="{FEA57863-E18B-4BB5-B61E-A8819F3AB01D}" name="Column7998"/>
    <tableColumn id="8025" xr3:uid="{CF59CBE2-1A48-4E41-8E23-49B4A32633B9}" name="Column7999"/>
    <tableColumn id="8026" xr3:uid="{1ACE19EE-D23B-4768-8F56-03FD542C08BC}" name="Column8000"/>
    <tableColumn id="8027" xr3:uid="{6894FC1B-D0D3-4A7C-83B8-426B20375166}" name="Column8001"/>
    <tableColumn id="8028" xr3:uid="{B65938A8-0C78-4C3A-AEE7-2A5DC8F20016}" name="Column8002"/>
    <tableColumn id="8029" xr3:uid="{903AA226-6E97-47A7-AF41-A12D8B2B4514}" name="Column8003"/>
    <tableColumn id="8030" xr3:uid="{296DD3DF-13D9-4A4A-A4A8-3F5F1A6C727C}" name="Column8004"/>
    <tableColumn id="8031" xr3:uid="{775C9C25-16EE-4B30-98F8-2C895D7A81D1}" name="Column8005"/>
    <tableColumn id="8032" xr3:uid="{788D3952-1E04-4654-B72F-04F92A6B09F9}" name="Column8006"/>
    <tableColumn id="8033" xr3:uid="{9B2FB3E0-59DB-45A5-895A-2B65FC9C3C05}" name="Column8007"/>
    <tableColumn id="8034" xr3:uid="{7552FFE3-1765-48F5-B9E1-D6948B91319A}" name="Column8008"/>
    <tableColumn id="8035" xr3:uid="{F264F06D-51E1-4DC0-871B-1D55E98B99E7}" name="Column8009"/>
    <tableColumn id="8036" xr3:uid="{41B80296-723C-474F-A039-D4B076A1663A}" name="Column8010"/>
    <tableColumn id="8037" xr3:uid="{825433F5-C639-4F16-B834-A476CBF30010}" name="Column8011"/>
    <tableColumn id="8038" xr3:uid="{02F6F1DF-ED9E-4401-BC7E-73D8322DDF18}" name="Column8012"/>
    <tableColumn id="8039" xr3:uid="{D749D2F7-598E-4AB8-B563-DDAC0E7FBAAA}" name="Column8013"/>
    <tableColumn id="8040" xr3:uid="{2F6D4755-54CA-4992-9D3E-FC3C54A1654E}" name="Column8014"/>
    <tableColumn id="8041" xr3:uid="{4D3CC9A5-9AD4-4F35-A5B4-C00857D3A72C}" name="Column8015"/>
    <tableColumn id="8042" xr3:uid="{114BC9AF-2736-4D6F-AB39-23559A0EF221}" name="Column8016"/>
    <tableColumn id="8043" xr3:uid="{99FB181C-FA34-4890-B328-C1F45D339926}" name="Column8017"/>
    <tableColumn id="8044" xr3:uid="{79886068-26CE-417F-87E0-FDF337353A87}" name="Column8018"/>
    <tableColumn id="8045" xr3:uid="{A40524B1-1149-48C3-AFB0-1EFBB34A1B75}" name="Column8019"/>
    <tableColumn id="8046" xr3:uid="{C9703F6C-F31B-45E8-BB08-C841CF734692}" name="Column8020"/>
    <tableColumn id="8047" xr3:uid="{0C4B95F5-AE9E-4D9C-84A2-46F0BC45B083}" name="Column8021"/>
    <tableColumn id="8048" xr3:uid="{C351027B-0C59-467B-8B12-CC44A05C3433}" name="Column8022"/>
    <tableColumn id="8049" xr3:uid="{30EA87EB-0694-4FE0-BB08-7AC1D86AC6A9}" name="Column8023"/>
    <tableColumn id="8050" xr3:uid="{D49D50AC-6F2A-4B6F-BEA4-A51B68F0F5C4}" name="Column8024"/>
    <tableColumn id="8051" xr3:uid="{D81E855E-3A2C-4378-A43A-094C70668206}" name="Column8025"/>
    <tableColumn id="8052" xr3:uid="{8F2672EF-B910-4490-A9D6-3A7A14D5C3A1}" name="Column8026"/>
    <tableColumn id="8053" xr3:uid="{3FD65ACA-42C4-43F2-A1ED-0F5F574F8402}" name="Column8027"/>
    <tableColumn id="8054" xr3:uid="{4922FA5E-CAE1-40A1-A61B-B2FC76DDFA5F}" name="Column8028"/>
    <tableColumn id="8055" xr3:uid="{8ACC9B74-FD5F-49A9-9027-7D6391AA6A04}" name="Column8029"/>
    <tableColumn id="8056" xr3:uid="{1B85A91D-1345-4563-ABE1-B1855B95EDCA}" name="Column8030"/>
    <tableColumn id="8057" xr3:uid="{D11EF2EC-1B48-4D24-940D-74BF9B7E3E22}" name="Column8031"/>
    <tableColumn id="8058" xr3:uid="{E06E9337-AEEA-4589-987F-0CFA76A7A4AB}" name="Column8032"/>
    <tableColumn id="8059" xr3:uid="{5886F784-0915-4F5A-AAB9-90DAEE269A58}" name="Column8033"/>
    <tableColumn id="8060" xr3:uid="{D73C4120-694B-4DAA-ACF1-DC51AEE8E026}" name="Column8034"/>
    <tableColumn id="8061" xr3:uid="{00D15A1E-01D2-494D-B047-68C24C2BA441}" name="Column8035"/>
    <tableColumn id="8062" xr3:uid="{5051852D-01C5-4A68-9C1B-576A88E57B55}" name="Column8036"/>
    <tableColumn id="8063" xr3:uid="{1418A1AE-33AD-4696-BE5F-41D5D24FFE36}" name="Column8037"/>
    <tableColumn id="8064" xr3:uid="{A3359348-D648-4346-842F-4E9FAE2BE706}" name="Column8038"/>
    <tableColumn id="8065" xr3:uid="{24539ED6-A1B3-4418-A644-E86324BF92B8}" name="Column8039"/>
    <tableColumn id="8066" xr3:uid="{4296863E-4675-4ADD-B127-471F9F3882EE}" name="Column8040"/>
    <tableColumn id="8067" xr3:uid="{D10C3700-08FC-4D7A-8E60-EC1FBA36DB19}" name="Column8041"/>
    <tableColumn id="8068" xr3:uid="{0136B14D-A52E-4614-9A52-166CFF4B15D1}" name="Column8042"/>
    <tableColumn id="8069" xr3:uid="{2EF4F840-AE5B-4CD9-AED9-084707253220}" name="Column8043"/>
    <tableColumn id="8070" xr3:uid="{AA753753-942E-4EED-B887-A63EA68CD8C7}" name="Column8044"/>
    <tableColumn id="8071" xr3:uid="{AAF6CE2E-3626-48E3-B69C-83FEA2BE884C}" name="Column8045"/>
    <tableColumn id="8072" xr3:uid="{2F02FBAF-2247-424D-A7BB-CA529EE8D07F}" name="Column8046"/>
    <tableColumn id="8073" xr3:uid="{761AAE83-44F1-4C8F-85F3-08164C563AF7}" name="Column8047"/>
    <tableColumn id="8074" xr3:uid="{9E8106FD-04F0-48F5-BF59-33BE539E250D}" name="Column8048"/>
    <tableColumn id="8075" xr3:uid="{4537134C-8DD2-4F12-94F9-4F2C3E9075D4}" name="Column8049"/>
    <tableColumn id="8076" xr3:uid="{4441D929-B103-4046-8F6F-B9A12CDF39B0}" name="Column8050"/>
    <tableColumn id="8077" xr3:uid="{805DF526-8182-4E75-AEB8-1445416BFD99}" name="Column8051"/>
    <tableColumn id="8078" xr3:uid="{8CACCF10-BB8D-4E14-89AC-FD0A1D5C0C1C}" name="Column8052"/>
    <tableColumn id="8079" xr3:uid="{6196A36F-12BD-4651-B0B8-CD35C4E408C9}" name="Column8053"/>
    <tableColumn id="8080" xr3:uid="{9D4E74C1-1D09-43BE-908B-A6DDA5E3E83D}" name="Column8054"/>
    <tableColumn id="8081" xr3:uid="{1477A6B0-4587-4427-8D79-AF2FC93C2477}" name="Column8055"/>
    <tableColumn id="8082" xr3:uid="{F4C0C481-12FB-41C9-BCE7-95E5B7F50DAF}" name="Column8056"/>
    <tableColumn id="8083" xr3:uid="{EB61C859-9094-485C-92FD-6ACAF1C959E7}" name="Column8057"/>
    <tableColumn id="8084" xr3:uid="{B4CC64C1-F70C-4836-AFA3-EF50E68F9E7E}" name="Column8058"/>
    <tableColumn id="8085" xr3:uid="{93497340-F9AB-48DE-91E6-40448E6C5CE5}" name="Column8059"/>
    <tableColumn id="8086" xr3:uid="{F0FBDFAF-2DF2-4C12-8429-72BEFBFBD220}" name="Column8060"/>
    <tableColumn id="8087" xr3:uid="{44BC635B-99BD-4819-9AC6-232D44332FFF}" name="Column8061"/>
    <tableColumn id="8088" xr3:uid="{F24347D8-7164-451C-836C-98C82C7D71D4}" name="Column8062"/>
    <tableColumn id="8089" xr3:uid="{ADF859BB-7E34-4607-87EA-C7D7F0620844}" name="Column8063"/>
    <tableColumn id="8090" xr3:uid="{7E85C4DC-D9F7-48DF-ACCA-378388EB1B9F}" name="Column8064"/>
    <tableColumn id="8091" xr3:uid="{25E18535-28CE-44BE-8E67-2FC0DF6E4E1E}" name="Column8065"/>
    <tableColumn id="8092" xr3:uid="{98D570BA-A3E8-48EE-BF76-DF31C4AB3F4D}" name="Column8066"/>
    <tableColumn id="8093" xr3:uid="{F1C1913E-83C1-4A0F-8F42-FC20AEFCA47D}" name="Column8067"/>
    <tableColumn id="8094" xr3:uid="{52579DED-0D1B-428A-9875-4028B19FC978}" name="Column8068"/>
    <tableColumn id="8095" xr3:uid="{288D14EA-75A6-46A6-A296-808D22F4485F}" name="Column8069"/>
    <tableColumn id="8096" xr3:uid="{6507BE4C-BF1F-4B8A-930B-C0D9DCBA9F56}" name="Column8070"/>
    <tableColumn id="8097" xr3:uid="{D9046E34-A314-463B-A1BE-634727788D87}" name="Column8071"/>
    <tableColumn id="8098" xr3:uid="{2A5AA6E9-0E30-4C26-B116-D9A2DCF98338}" name="Column8072"/>
    <tableColumn id="8099" xr3:uid="{222D7F58-6ABF-4114-A14B-A7CB4794461C}" name="Column8073"/>
    <tableColumn id="8100" xr3:uid="{0174E03B-9321-4DF6-8ADF-BD5111485BE2}" name="Column8074"/>
    <tableColumn id="8101" xr3:uid="{C3A69C46-DAC0-4E6E-B8E0-2E3080E04B77}" name="Column8075"/>
    <tableColumn id="8102" xr3:uid="{28132732-8B28-4811-B108-28D90595C949}" name="Column8076"/>
    <tableColumn id="8103" xr3:uid="{0C5652BE-6050-4AEB-A23D-09D527F83A5B}" name="Column8077"/>
    <tableColumn id="8104" xr3:uid="{6AA72A21-3EF0-4ED2-968A-34204A444F89}" name="Column8078"/>
    <tableColumn id="8105" xr3:uid="{11347010-A826-4D31-8A53-5C8E976B636B}" name="Column8079"/>
    <tableColumn id="8106" xr3:uid="{6647DE54-3DC5-40A3-A19A-F1B41C4C5DE9}" name="Column8080"/>
    <tableColumn id="8107" xr3:uid="{8A528C0F-F27C-43F5-82D4-CA687C8910D6}" name="Column8081"/>
    <tableColumn id="8108" xr3:uid="{923E18CD-1184-4C7A-9384-20B40697D464}" name="Column8082"/>
    <tableColumn id="8109" xr3:uid="{152CE89E-5EFD-482D-BEA8-6BFF6951DB3E}" name="Column8083"/>
    <tableColumn id="8110" xr3:uid="{EED51295-A064-43B3-A4BB-F9906C337AE8}" name="Column8084"/>
    <tableColumn id="8111" xr3:uid="{DC7C6318-4DFA-497F-9EFE-56905D1DC1C5}" name="Column8085"/>
    <tableColumn id="8112" xr3:uid="{7CA41EDA-2621-4471-B2E5-715B659EBB15}" name="Column8086"/>
    <tableColumn id="8113" xr3:uid="{9B2E1C71-B9BC-40BD-AD51-AE4C83809C43}" name="Column8087"/>
    <tableColumn id="8114" xr3:uid="{1BB499C0-D617-4850-A5A2-819974B2B92C}" name="Column8088"/>
    <tableColumn id="8115" xr3:uid="{535492E5-20DE-4AA2-B37C-01BE0DD7DEB2}" name="Column8089"/>
    <tableColumn id="8116" xr3:uid="{F23EF878-10D1-4D2D-8C46-4E6D5AD7916F}" name="Column8090"/>
    <tableColumn id="8117" xr3:uid="{22E238BB-7BD8-497A-ADA9-3D44F6441985}" name="Column8091"/>
    <tableColumn id="8118" xr3:uid="{26DF6FC8-3086-4FDD-B3B0-BBB1087D8302}" name="Column8092"/>
    <tableColumn id="8119" xr3:uid="{79A23F9D-A1A5-42A4-BA70-3AFD0380B6C9}" name="Column8093"/>
    <tableColumn id="8120" xr3:uid="{301BFA92-AAA2-4B92-835C-87CBA6A22FDD}" name="Column8094"/>
    <tableColumn id="8121" xr3:uid="{D5DB4FE7-1884-46B3-8C40-9F944285686D}" name="Column8095"/>
    <tableColumn id="8122" xr3:uid="{63263FAB-27AC-4934-A3BD-987A5434C1A4}" name="Column8096"/>
    <tableColumn id="8123" xr3:uid="{E3E29AC4-21D1-4436-ADCB-19E9126775CD}" name="Column8097"/>
    <tableColumn id="8124" xr3:uid="{A04C8887-2D58-465F-B06C-8D6D7C160964}" name="Column8098"/>
    <tableColumn id="8125" xr3:uid="{BC988E8D-FB2D-4285-B681-B20BA08AFC21}" name="Column8099"/>
    <tableColumn id="8126" xr3:uid="{12700D49-C700-44C4-B6EB-88F934DFEA8B}" name="Column8100"/>
    <tableColumn id="8127" xr3:uid="{9B26B8FA-91A2-458C-B346-072F49CD871F}" name="Column8101"/>
    <tableColumn id="8128" xr3:uid="{22DA8390-16BB-4D81-88E4-33B583388379}" name="Column8102"/>
    <tableColumn id="8129" xr3:uid="{6E0EF423-E5DC-4A9D-A5AE-E8CCE6899B00}" name="Column8103"/>
    <tableColumn id="8130" xr3:uid="{DE29C8AE-B2E9-403C-BFA0-1EA92A4FE5ED}" name="Column8104"/>
    <tableColumn id="8131" xr3:uid="{B02250B8-F541-403D-85D8-9F768A050682}" name="Column8105"/>
    <tableColumn id="8132" xr3:uid="{4FF80379-16A4-4DFD-934C-939BFB9BBA26}" name="Column8106"/>
    <tableColumn id="8133" xr3:uid="{9C7140C8-958C-4005-894C-52FD494F46D9}" name="Column8107"/>
    <tableColumn id="8134" xr3:uid="{554E162F-29D9-4119-9505-07DA2A1C999E}" name="Column8108"/>
    <tableColumn id="8135" xr3:uid="{629EBD28-B417-4221-B16E-309D4959EC87}" name="Column8109"/>
    <tableColumn id="8136" xr3:uid="{09E1716E-AFD4-4F83-A2FC-422754DB7739}" name="Column8110"/>
    <tableColumn id="8137" xr3:uid="{34450BF4-EB1C-4040-A0F7-DCE62536A22C}" name="Column8111"/>
    <tableColumn id="8138" xr3:uid="{732F1004-CF81-4E74-AA92-83B38C1657CC}" name="Column8112"/>
    <tableColumn id="8139" xr3:uid="{F0D28311-8EF5-4A0B-964D-3CCA65DF17A2}" name="Column8113"/>
    <tableColumn id="8140" xr3:uid="{4E8FADCC-00C6-46C3-977A-4E7055202A80}" name="Column8114"/>
    <tableColumn id="8141" xr3:uid="{990843D0-D7EF-41A1-8F75-C11964836DAD}" name="Column8115"/>
    <tableColumn id="8142" xr3:uid="{4396255F-DC6C-4747-B7C5-014E71CEDCAF}" name="Column8116"/>
    <tableColumn id="8143" xr3:uid="{0B418AFA-56F4-4087-83BC-91A01187777E}" name="Column8117"/>
    <tableColumn id="8144" xr3:uid="{01E385E0-3FFE-4F2E-AB66-D234EBABE4CD}" name="Column8118"/>
    <tableColumn id="8145" xr3:uid="{96946401-4A09-49D9-B0B7-A5311CCD837F}" name="Column8119"/>
    <tableColumn id="8146" xr3:uid="{A7453700-48AD-4ADF-A86D-7B25B5D368D7}" name="Column8120"/>
    <tableColumn id="8147" xr3:uid="{FCF04246-4ED4-465A-91CC-CCDBA0CDC0DA}" name="Column8121"/>
    <tableColumn id="8148" xr3:uid="{DF59BAD4-73F3-475E-82E2-AC2652C5DBDB}" name="Column8122"/>
    <tableColumn id="8149" xr3:uid="{002AA353-4BF2-45DF-8DB9-AB7C7F722A1E}" name="Column8123"/>
    <tableColumn id="8150" xr3:uid="{62FA23E9-2978-45AD-AC05-8CA4151501CD}" name="Column8124"/>
    <tableColumn id="8151" xr3:uid="{3D20C233-5D88-43A2-A0AB-E37AF15DB5F7}" name="Column8125"/>
    <tableColumn id="8152" xr3:uid="{BE4979AD-A282-4279-A1EE-319E7A09F1CD}" name="Column8126"/>
    <tableColumn id="8153" xr3:uid="{D4528BB6-1F44-457E-9ACB-CC337BB846F3}" name="Column8127"/>
    <tableColumn id="8154" xr3:uid="{712008EB-1BAD-4E1D-B9AD-E503E0393C0C}" name="Column8128"/>
    <tableColumn id="8155" xr3:uid="{EF7B49AF-6F65-4026-8657-D88F967FD0F1}" name="Column8129"/>
    <tableColumn id="8156" xr3:uid="{FC435A48-519F-42D6-BE59-AA92B05853C2}" name="Column8130"/>
    <tableColumn id="8157" xr3:uid="{D2F99528-BA65-411B-8867-7F2E1A7F90F9}" name="Column8131"/>
    <tableColumn id="8158" xr3:uid="{970E4213-AE8D-4AED-A0E4-38EAB834C340}" name="Column8132"/>
    <tableColumn id="8159" xr3:uid="{A568672C-FA39-4446-B874-AE07A685D916}" name="Column8133"/>
    <tableColumn id="8160" xr3:uid="{0959D730-73FE-445A-A9AD-9E03257A8562}" name="Column8134"/>
    <tableColumn id="8161" xr3:uid="{0AEDCE46-4DF7-433A-9819-231DECE72207}" name="Column8135"/>
    <tableColumn id="8162" xr3:uid="{E97FCF4E-B7DD-489B-BE84-C5A8952216AF}" name="Column8136"/>
    <tableColumn id="8163" xr3:uid="{78EFC324-2DC8-4119-8460-AB2D2516EB35}" name="Column8137"/>
    <tableColumn id="8164" xr3:uid="{FE868F44-88ED-4E48-AC6E-6DAB0AF44E23}" name="Column8138"/>
    <tableColumn id="8165" xr3:uid="{0A0FA03F-DA3D-462B-BEBF-E54D6994A8AD}" name="Column8139"/>
    <tableColumn id="8166" xr3:uid="{5175C32F-AE67-40F3-9408-F7CE4CD1D2B6}" name="Column8140"/>
    <tableColumn id="8167" xr3:uid="{3BC5EC94-D542-4710-9214-42BDFA66F5E9}" name="Column8141"/>
    <tableColumn id="8168" xr3:uid="{B68DA5DF-0B73-4A76-817B-5F88F14CC47C}" name="Column8142"/>
    <tableColumn id="8169" xr3:uid="{B8B6C542-65A5-4C37-8711-47EDFDD58F2A}" name="Column8143"/>
    <tableColumn id="8170" xr3:uid="{354F826B-BE66-4296-B93A-DF43D6E69541}" name="Column8144"/>
    <tableColumn id="8171" xr3:uid="{927897D0-CD66-47D2-8ABF-30DE4722A19A}" name="Column8145"/>
    <tableColumn id="8172" xr3:uid="{893C90FC-B05B-46E3-B661-4A0FAACB5E80}" name="Column8146"/>
    <tableColumn id="8173" xr3:uid="{47FE7218-EC6D-4FEE-85DD-8EDA71C03417}" name="Column8147"/>
    <tableColumn id="8174" xr3:uid="{9DE05DDD-DD59-42CE-85FF-141EA594A3BD}" name="Column8148"/>
    <tableColumn id="8175" xr3:uid="{BD5E8C75-F8A1-4C78-89E1-E302F5B12951}" name="Column8149"/>
    <tableColumn id="8176" xr3:uid="{FE8C21F5-AE0B-464D-8125-F6B2CCE09DF4}" name="Column8150"/>
    <tableColumn id="8177" xr3:uid="{91B7DBE1-D3ED-4849-9A1E-0DCDE2C319CD}" name="Column8151"/>
    <tableColumn id="8178" xr3:uid="{F1314743-15F6-4DE8-8314-A8DF5A1C0E14}" name="Column8152"/>
    <tableColumn id="8179" xr3:uid="{81D76536-77E3-4229-8431-04ED2113D621}" name="Column8153"/>
    <tableColumn id="8180" xr3:uid="{9C022ABD-3EBA-4BBF-A251-003AA9918647}" name="Column8154"/>
    <tableColumn id="8181" xr3:uid="{5E39561F-3903-4094-95B2-36304070AA55}" name="Column8155"/>
    <tableColumn id="8182" xr3:uid="{5E37BB51-7167-4B6F-ABBB-FD53C17907E6}" name="Column8156"/>
    <tableColumn id="8183" xr3:uid="{C35DCA0F-FE4F-4CA0-AE55-538AE10002BC}" name="Column8157"/>
    <tableColumn id="8184" xr3:uid="{29295D3E-6DA7-455D-BC8F-0551FF9801D5}" name="Column8158"/>
    <tableColumn id="8185" xr3:uid="{88551A50-596F-438C-878F-3362467ED306}" name="Column8159"/>
    <tableColumn id="8186" xr3:uid="{B6DEFBEB-F262-4DF4-85BD-CD03407C65D6}" name="Column8160"/>
    <tableColumn id="8187" xr3:uid="{DEAFE737-94CB-4C70-87E4-84CA535DAF5F}" name="Column8161"/>
    <tableColumn id="8188" xr3:uid="{9FEAE8FE-6BAE-4983-AF9B-849AC640F314}" name="Column8162"/>
    <tableColumn id="8189" xr3:uid="{0F60E37B-7B91-4A66-AE49-595975B388C9}" name="Column8163"/>
    <tableColumn id="8190" xr3:uid="{6851BFF5-AFA4-469E-A642-510B0B561089}" name="Column8164"/>
    <tableColumn id="8191" xr3:uid="{52B51EB9-9D8D-4EB4-A36F-53A1E576B3D2}" name="Column8165"/>
    <tableColumn id="8192" xr3:uid="{A2C2777B-D788-4939-8ECA-5178DA4A46F5}" name="Column8166"/>
    <tableColumn id="8193" xr3:uid="{CB70EB5A-E578-4BBE-9EC6-E8B092735A84}" name="Column8167"/>
    <tableColumn id="8194" xr3:uid="{EEF49714-534C-422B-B9FA-62BF3942A113}" name="Column8168"/>
    <tableColumn id="8195" xr3:uid="{9A9FAAA6-1CB1-482F-BCD7-CDC17894D697}" name="Column8169"/>
    <tableColumn id="8196" xr3:uid="{115D8D49-90DE-439E-8A94-F3218C55B345}" name="Column8170"/>
    <tableColumn id="8197" xr3:uid="{2E29D75B-AAF7-4A02-A4D7-2CDBDDEEF7B7}" name="Column8171"/>
    <tableColumn id="8198" xr3:uid="{D9BC6F40-8B27-40B3-B75F-352383422089}" name="Column8172"/>
    <tableColumn id="8199" xr3:uid="{426860E7-4DE3-46E2-9FAF-CDB964C3C4C4}" name="Column8173"/>
    <tableColumn id="8200" xr3:uid="{8F790BD0-D544-4B6B-A019-4DF632DDCA44}" name="Column8174"/>
    <tableColumn id="8201" xr3:uid="{0D4118FC-72DD-490D-A122-F69951FCDCB6}" name="Column8175"/>
    <tableColumn id="8202" xr3:uid="{2CF027E2-0997-49A9-95EF-ADF9FE731C13}" name="Column8176"/>
    <tableColumn id="8203" xr3:uid="{821659EA-7606-4A36-B86D-3BD56AC2FD08}" name="Column8177"/>
    <tableColumn id="8204" xr3:uid="{20CD9CCF-FC47-40AF-8A41-C49ACA53EEC3}" name="Column8178"/>
    <tableColumn id="8205" xr3:uid="{6A5DC883-529B-4256-B2E9-E2E493343E47}" name="Column8179"/>
    <tableColumn id="8206" xr3:uid="{31D22890-372D-4E1A-BE45-C53FE2B94006}" name="Column8180"/>
    <tableColumn id="8207" xr3:uid="{4B8603DB-54E3-4986-9E64-CB443FC119B6}" name="Column8181"/>
    <tableColumn id="8208" xr3:uid="{4E6C7A3F-AF34-4B83-BD3F-49AC724502B0}" name="Column8182"/>
    <tableColumn id="8209" xr3:uid="{69D41FA5-5296-41E1-AE80-06453F70FB62}" name="Column8183"/>
    <tableColumn id="8210" xr3:uid="{5569A9FB-30B3-48B7-BA75-B76A08A4DF9B}" name="Column8184"/>
    <tableColumn id="8211" xr3:uid="{CF294828-D27E-41C2-9EB0-186F9AD708BF}" name="Column8185"/>
    <tableColumn id="8212" xr3:uid="{2E46EA3F-A6C5-4139-A180-821D2365D627}" name="Column8186"/>
    <tableColumn id="8213" xr3:uid="{B1A0A416-6E9C-40EF-9F0B-6063F7AC5053}" name="Column8187"/>
    <tableColumn id="8214" xr3:uid="{3264666A-FC53-4C82-AA7C-2DB32809FB36}" name="Column8188"/>
    <tableColumn id="8215" xr3:uid="{A320CA63-2EE3-4BB7-8448-A489E53CE6F4}" name="Column8189"/>
    <tableColumn id="8216" xr3:uid="{8EA456CC-9DBF-4AE1-B03A-1AF5EC157E56}" name="Column8190"/>
    <tableColumn id="8217" xr3:uid="{4EE8AFAA-0F95-4FA7-96A6-56DAFC10A703}" name="Column8191"/>
    <tableColumn id="8218" xr3:uid="{2F353D96-5BA7-4CD0-8ECF-D8851B00EF10}" name="Column8192"/>
    <tableColumn id="8219" xr3:uid="{654BE509-EBB1-4802-9C02-20FA68DCD781}" name="Column8193"/>
    <tableColumn id="8220" xr3:uid="{4EC6BBB2-D5CC-41C0-8430-C8A1C1FD203D}" name="Column8194"/>
    <tableColumn id="8221" xr3:uid="{68E5E4ED-012C-4735-8CF5-69A4FB0B41AE}" name="Column8195"/>
    <tableColumn id="8222" xr3:uid="{7F123AD1-20B5-4477-B45C-29F021363666}" name="Column8196"/>
    <tableColumn id="8223" xr3:uid="{12CF4263-B978-4CCA-89D7-E282B4D4291F}" name="Column8197"/>
    <tableColumn id="8224" xr3:uid="{CDA38BE7-500A-4E62-AC16-7F345092C941}" name="Column8198"/>
    <tableColumn id="8225" xr3:uid="{A6958C7E-A89A-431F-8791-4B9B141B56E9}" name="Column8199"/>
    <tableColumn id="8226" xr3:uid="{AB5243E0-9844-4D0F-A0F8-198F67F853E8}" name="Column8200"/>
    <tableColumn id="8227" xr3:uid="{D19A4B75-A047-412C-A1DD-D0559E343292}" name="Column8201"/>
    <tableColumn id="8228" xr3:uid="{29BE0867-FE65-4DA4-8BA5-C29B7A30B18D}" name="Column8202"/>
    <tableColumn id="8229" xr3:uid="{DC07B102-BCED-41A3-8099-640C917DB30B}" name="Column8203"/>
    <tableColumn id="8230" xr3:uid="{3569C32C-CE19-4966-A014-494F11C89667}" name="Column8204"/>
    <tableColumn id="8231" xr3:uid="{B7344E11-9363-4F2E-940B-27C7AE21AC9C}" name="Column8205"/>
    <tableColumn id="8232" xr3:uid="{8A1E767B-BC92-43D6-AE92-003DC31B7905}" name="Column8206"/>
    <tableColumn id="8233" xr3:uid="{F98DB94B-CC94-4565-8D17-86DB340A91D0}" name="Column8207"/>
    <tableColumn id="8234" xr3:uid="{05B99000-2AA5-40CA-81BC-E84E511ECDBC}" name="Column8208"/>
    <tableColumn id="8235" xr3:uid="{32436B3A-2272-439E-8E37-376861DDDBCC}" name="Column8209"/>
    <tableColumn id="8236" xr3:uid="{DE4DCE48-34BC-47C7-A056-8562F12E4513}" name="Column8210"/>
    <tableColumn id="8237" xr3:uid="{C8302CC0-8C4F-48AE-BE17-5E0692C00717}" name="Column8211"/>
    <tableColumn id="8238" xr3:uid="{B74C5188-F65C-41DD-BEC5-149622A01A5A}" name="Column8212"/>
    <tableColumn id="8239" xr3:uid="{E5AD806E-8B27-411F-A5AE-7E7D3F3B0F49}" name="Column8213"/>
    <tableColumn id="8240" xr3:uid="{7471065D-A392-448F-9131-5923B8553D24}" name="Column8214"/>
    <tableColumn id="8241" xr3:uid="{D2E4AA8A-E143-4EF1-92A8-ED5369D7161E}" name="Column8215"/>
    <tableColumn id="8242" xr3:uid="{CCE04DEF-FCAF-476C-AC0F-1AA02505FE8F}" name="Column8216"/>
    <tableColumn id="8243" xr3:uid="{D1A834F7-AFB1-45E7-94D1-0031F3789C35}" name="Column8217"/>
    <tableColumn id="8244" xr3:uid="{0EE7F5BC-9963-4DDE-8B91-59E7AB6B4EB5}" name="Column8218"/>
    <tableColumn id="8245" xr3:uid="{D8FB2A24-1BD1-4B5E-8286-F259C24C70ED}" name="Column8219"/>
    <tableColumn id="8246" xr3:uid="{76E4C32B-5CAF-4D51-A969-A2EF5AD60B01}" name="Column8220"/>
    <tableColumn id="8247" xr3:uid="{8AE07D4D-DD4B-4B23-9B47-6BA343B6746D}" name="Column8221"/>
    <tableColumn id="8248" xr3:uid="{6CA6A8A2-5A95-466C-A5DB-9B54DC431C5F}" name="Column8222"/>
    <tableColumn id="8249" xr3:uid="{BA4900ED-A45E-4D0A-972C-3473184096C9}" name="Column8223"/>
    <tableColumn id="8250" xr3:uid="{EEE592CF-7AA7-4B40-8C98-6A947CF2D702}" name="Column8224"/>
    <tableColumn id="8251" xr3:uid="{F94C5C30-45B9-4594-9D1F-1918F2AFED4B}" name="Column8225"/>
    <tableColumn id="8252" xr3:uid="{2AE8DD34-AC09-41D8-A8AF-726ED3D6AA28}" name="Column8226"/>
    <tableColumn id="8253" xr3:uid="{23E9FF60-9F16-4094-AD34-723EE4F8AC22}" name="Column8227"/>
    <tableColumn id="8254" xr3:uid="{10056F77-D09C-41E8-845B-600A555012EF}" name="Column8228"/>
    <tableColumn id="8255" xr3:uid="{054D980A-7BE7-4CCE-B4BB-EC8530118291}" name="Column8229"/>
    <tableColumn id="8256" xr3:uid="{2711EC7F-8ACC-4D61-9F2B-97179B4F2998}" name="Column8230"/>
    <tableColumn id="8257" xr3:uid="{FB0B8329-E384-48B3-9034-2A7C5D4EA671}" name="Column8231"/>
    <tableColumn id="8258" xr3:uid="{EDF06551-68F6-43FE-99F7-0E878F6D57CD}" name="Column8232"/>
    <tableColumn id="8259" xr3:uid="{CBE19F41-26E6-49A5-8E91-A1E2CF5C3069}" name="Column8233"/>
    <tableColumn id="8260" xr3:uid="{5D838068-075F-4E69-9775-81C208BED8CB}" name="Column8234"/>
    <tableColumn id="8261" xr3:uid="{B756C62C-CA76-4F3B-9F98-F51FB31F6BE9}" name="Column8235"/>
    <tableColumn id="8262" xr3:uid="{8AC56F08-931F-457D-B61B-B99AC9865D8B}" name="Column8236"/>
    <tableColumn id="8263" xr3:uid="{07CF7A89-7569-495E-93BB-BF6AAD84D027}" name="Column8237"/>
    <tableColumn id="8264" xr3:uid="{2DD7940D-8C6F-4E46-A96E-24F6664D1EB4}" name="Column8238"/>
    <tableColumn id="8265" xr3:uid="{52FD7F67-CBDB-4415-B546-DF9F502C024C}" name="Column8239"/>
    <tableColumn id="8266" xr3:uid="{6DE06DD4-EA5C-4007-94CA-3D0DBF07A289}" name="Column8240"/>
    <tableColumn id="8267" xr3:uid="{B3430EF5-EF12-4646-8370-828C98E67607}" name="Column8241"/>
    <tableColumn id="8268" xr3:uid="{34C655EC-E021-4F63-A83E-40E7483AD9F7}" name="Column8242"/>
    <tableColumn id="8269" xr3:uid="{63383750-E2D6-464F-BD55-069C644AB6B2}" name="Column8243"/>
    <tableColumn id="8270" xr3:uid="{51D63C69-D365-4F64-8AA2-1E456105F515}" name="Column8244"/>
    <tableColumn id="8271" xr3:uid="{B3EE1E08-154B-4968-AE2E-9F93D971651C}" name="Column8245"/>
    <tableColumn id="8272" xr3:uid="{124EAF05-56D1-4C8A-B622-25D00D0A0ECB}" name="Column8246"/>
    <tableColumn id="8273" xr3:uid="{E8B5CC04-EA9F-4952-98A4-5F0BADE0AEDF}" name="Column8247"/>
    <tableColumn id="8274" xr3:uid="{14F3EF3D-5C90-479F-8729-FCF6412DB15F}" name="Column8248"/>
    <tableColumn id="8275" xr3:uid="{22378502-F627-4245-8A85-C837CEA43A1C}" name="Column8249"/>
    <tableColumn id="8276" xr3:uid="{A7AB6FDF-55AE-4012-9A23-52E92609E55A}" name="Column8250"/>
    <tableColumn id="8277" xr3:uid="{5702FAAA-1344-4551-957D-E243F9B938E3}" name="Column8251"/>
    <tableColumn id="8278" xr3:uid="{BF5BAF2A-5898-4242-988E-2533FC60145F}" name="Column8252"/>
    <tableColumn id="8279" xr3:uid="{A00E1530-F2EF-4C06-B044-CF92D1CA1224}" name="Column8253"/>
    <tableColumn id="8280" xr3:uid="{A256AAA5-DB50-463B-B3FD-96F827EE89E0}" name="Column8254"/>
    <tableColumn id="8281" xr3:uid="{B1AD0B68-DD2C-4D87-B4A4-A0DA5B3DC023}" name="Column8255"/>
    <tableColumn id="8282" xr3:uid="{96DC3043-204F-4F3D-8420-8332C077D9AD}" name="Column8256"/>
    <tableColumn id="8283" xr3:uid="{C2C5B61B-9D6C-4779-AD06-AA292D7CE4C2}" name="Column8257"/>
    <tableColumn id="8284" xr3:uid="{92DBB558-16F1-40C2-BAEE-F5B6A170DC63}" name="Column8258"/>
    <tableColumn id="8285" xr3:uid="{BDDC5835-E31D-4E55-A13F-51EB63F94EF5}" name="Column8259"/>
    <tableColumn id="8286" xr3:uid="{55A28613-E1E7-4882-B571-99E53EAB0827}" name="Column8260"/>
    <tableColumn id="8287" xr3:uid="{E4ED8814-C7E3-4B48-91CF-F70DAB944456}" name="Column8261"/>
    <tableColumn id="8288" xr3:uid="{7DA79552-96C0-410D-9AAE-709A8F87C121}" name="Column8262"/>
    <tableColumn id="8289" xr3:uid="{CC2E95C3-E90D-42FF-9655-582037650B46}" name="Column8263"/>
    <tableColumn id="8290" xr3:uid="{D93711DC-97CC-4D0F-BAF5-77770C1DF5B7}" name="Column8264"/>
    <tableColumn id="8291" xr3:uid="{E72ECD23-C423-48B7-AFB6-B964D896FA06}" name="Column8265"/>
    <tableColumn id="8292" xr3:uid="{BFD07A35-8ED2-4626-B24E-0A5D7B1E1D9E}" name="Column8266"/>
    <tableColumn id="8293" xr3:uid="{D4C38036-FA59-4CAF-B7BB-7CF3CE975A7C}" name="Column8267"/>
    <tableColumn id="8294" xr3:uid="{7DF38EDD-6C1D-4619-B303-3586B4213340}" name="Column8268"/>
    <tableColumn id="8295" xr3:uid="{86322B5E-91D5-4C80-B6D7-A5AEDD977595}" name="Column8269"/>
    <tableColumn id="8296" xr3:uid="{078C55C3-C1D6-46B1-B6BA-50A305B5FA66}" name="Column8270"/>
    <tableColumn id="8297" xr3:uid="{2CA29960-151D-4E05-BB4C-6575C5758703}" name="Column8271"/>
    <tableColumn id="8298" xr3:uid="{AC7BDC61-C872-4073-A484-2AB17A3046A4}" name="Column8272"/>
    <tableColumn id="8299" xr3:uid="{D3D2349C-4D6F-4B1A-9DB9-79B31EE3D9DD}" name="Column8273"/>
    <tableColumn id="8300" xr3:uid="{DB95EAE0-0949-4176-B45F-4CAA8B9414E8}" name="Column8274"/>
    <tableColumn id="8301" xr3:uid="{9546D9C9-9B67-45F2-9167-0C09115123FB}" name="Column8275"/>
    <tableColumn id="8302" xr3:uid="{70DC5B05-29D0-42CB-B68B-AD2C74D2268D}" name="Column8276"/>
    <tableColumn id="8303" xr3:uid="{39F92C80-7D5D-462C-9572-BE9B5731A0F1}" name="Column8277"/>
    <tableColumn id="8304" xr3:uid="{951DB0B8-0D28-467C-8380-0FCBA515EEEC}" name="Column8278"/>
    <tableColumn id="8305" xr3:uid="{1E0A38FE-009E-43CF-9C33-2E02B53EC26F}" name="Column8279"/>
    <tableColumn id="8306" xr3:uid="{B63DD0C6-0DF7-4084-B1D5-11D4B311B73D}" name="Column8280"/>
    <tableColumn id="8307" xr3:uid="{6A67B4EC-5B14-4B0D-9514-21109CC5691A}" name="Column8281"/>
    <tableColumn id="8308" xr3:uid="{AADFBC38-CADF-452B-A4E1-874B74CC2FE8}" name="Column8282"/>
    <tableColumn id="8309" xr3:uid="{39171DA6-0A4F-4DB1-A77C-315D74543E0A}" name="Column8283"/>
    <tableColumn id="8310" xr3:uid="{8797F37D-7B5A-46B9-8210-FCB4F815F7F5}" name="Column8284"/>
    <tableColumn id="8311" xr3:uid="{0CA44164-5CC2-4DC5-9F8C-7F616708B227}" name="Column8285"/>
    <tableColumn id="8312" xr3:uid="{AE3CE9C0-3F39-4E4F-BBAB-1CA0B79E16CB}" name="Column8286"/>
    <tableColumn id="8313" xr3:uid="{6896B78C-FAE5-4586-97B1-A579243F9EDF}" name="Column8287"/>
    <tableColumn id="8314" xr3:uid="{E9F77D99-94D3-482E-9D7D-FF35362AB350}" name="Column8288"/>
    <tableColumn id="8315" xr3:uid="{683969B8-4FAA-454D-8730-19F670B56803}" name="Column8289"/>
    <tableColumn id="8316" xr3:uid="{F5AE23CB-9EBB-43F2-A431-22D68A1DF972}" name="Column8290"/>
    <tableColumn id="8317" xr3:uid="{E18F7270-C84E-4241-BE25-AA9434069CC9}" name="Column8291"/>
    <tableColumn id="8318" xr3:uid="{F2EC579D-6874-4471-9012-F5F6F60A12B4}" name="Column8292"/>
    <tableColumn id="8319" xr3:uid="{6B909A70-073B-4B5D-BBFC-350316420270}" name="Column8293"/>
    <tableColumn id="8320" xr3:uid="{1BAA6BA5-C1CA-442A-A205-2BE630B3D757}" name="Column8294"/>
    <tableColumn id="8321" xr3:uid="{6BC8EE1D-A016-45D0-BFAF-315056D0C535}" name="Column8295"/>
    <tableColumn id="8322" xr3:uid="{6AE7DCA2-9C45-469B-95BC-FE7FFE9AA31E}" name="Column8296"/>
    <tableColumn id="8323" xr3:uid="{F3EFD479-07B4-4538-A4D3-FE35A6B6C501}" name="Column8297"/>
    <tableColumn id="8324" xr3:uid="{23D81865-D55D-4828-8574-11E158D48513}" name="Column8298"/>
    <tableColumn id="8325" xr3:uid="{757FFE14-14FE-4859-B1F1-F33039125EE1}" name="Column8299"/>
    <tableColumn id="8326" xr3:uid="{B5173AE7-FB5F-4645-8FCD-9989E54BA922}" name="Column8300"/>
    <tableColumn id="8327" xr3:uid="{C9BD67A3-9E68-45AD-9B4E-26669294EEC5}" name="Column8301"/>
    <tableColumn id="8328" xr3:uid="{65B17A4D-9379-44F8-9B7A-4D7F748F07E5}" name="Column8302"/>
    <tableColumn id="8329" xr3:uid="{460B33EE-C57E-4B16-81F9-A1657FA9AF54}" name="Column8303"/>
    <tableColumn id="8330" xr3:uid="{CDD53473-F4CC-4B11-871F-F6BCFFCAAE81}" name="Column8304"/>
    <tableColumn id="8331" xr3:uid="{B35A99D1-D014-4DD0-B363-A58EAE381E46}" name="Column8305"/>
    <tableColumn id="8332" xr3:uid="{8D66492C-5C90-4636-BAFA-3973582F4D67}" name="Column8306"/>
    <tableColumn id="8333" xr3:uid="{37EF6019-9DCC-49E8-88F4-15D1B953512B}" name="Column8307"/>
    <tableColumn id="8334" xr3:uid="{FF4DE7C1-2D4E-40CE-A039-507DAD0F759D}" name="Column8308"/>
    <tableColumn id="8335" xr3:uid="{16EB5CB8-ACCD-447A-B30A-A6A428CCCF5B}" name="Column8309"/>
    <tableColumn id="8336" xr3:uid="{D5A53660-AB40-4F91-BDD6-A2A0210F45CC}" name="Column8310"/>
    <tableColumn id="8337" xr3:uid="{7DB3CF98-5064-477E-B62C-CCA93DDF9D90}" name="Column8311"/>
    <tableColumn id="8338" xr3:uid="{46E9E8A0-4B8E-44E0-BA2B-E00F9974AB66}" name="Column8312"/>
    <tableColumn id="8339" xr3:uid="{CE716705-023C-493E-AE56-B233CF63D1AB}" name="Column8313"/>
    <tableColumn id="8340" xr3:uid="{72D0896C-0E9F-46A0-8A2D-491EF626CAEA}" name="Column8314"/>
    <tableColumn id="8341" xr3:uid="{749C96CC-0FCD-486B-9785-1DF9C1009077}" name="Column8315"/>
    <tableColumn id="8342" xr3:uid="{B24FA9DA-D5AB-4CE8-8370-B09724F41D74}" name="Column8316"/>
    <tableColumn id="8343" xr3:uid="{01B9147E-FB1C-442F-A582-03C8C671A1AA}" name="Column8317"/>
    <tableColumn id="8344" xr3:uid="{EC4FB56C-5530-4F72-BCC3-9904F5FF3DE2}" name="Column8318"/>
    <tableColumn id="8345" xr3:uid="{64918583-517E-4DAE-951F-F58193C2F0E7}" name="Column8319"/>
    <tableColumn id="8346" xr3:uid="{8A5716D5-30A2-4CEE-94BC-E03573AA8B9A}" name="Column8320"/>
    <tableColumn id="8347" xr3:uid="{83FD39DF-D555-4346-86B3-49731863FC46}" name="Column8321"/>
    <tableColumn id="8348" xr3:uid="{6961E0B5-0138-4E3C-9B88-CEAB9F282BEF}" name="Column8322"/>
    <tableColumn id="8349" xr3:uid="{BFE7E868-5C22-4142-ACD5-A9385F908B12}" name="Column8323"/>
    <tableColumn id="8350" xr3:uid="{18ECBA05-716A-49FF-A078-361C3553B3FD}" name="Column8324"/>
    <tableColumn id="8351" xr3:uid="{7E5864BD-B3D4-4EDA-B341-5A3B3EF53638}" name="Column8325"/>
    <tableColumn id="8352" xr3:uid="{6622ECE4-E27B-408B-874C-EB16294917C6}" name="Column8326"/>
    <tableColumn id="8353" xr3:uid="{6F0FC938-1C95-4BF5-967D-67E8DEB1A201}" name="Column8327"/>
    <tableColumn id="8354" xr3:uid="{15BFDD95-0198-4958-8083-2A4DBF3519E4}" name="Column8328"/>
    <tableColumn id="8355" xr3:uid="{F6FF9C39-CB5D-4134-A26A-0151A955DCC9}" name="Column8329"/>
    <tableColumn id="8356" xr3:uid="{42211FE7-A344-476F-B68C-9FB6D5D9A89E}" name="Column8330"/>
    <tableColumn id="8357" xr3:uid="{A57AF9F3-41C8-43AA-9B9F-1B7931DD872A}" name="Column8331"/>
    <tableColumn id="8358" xr3:uid="{5FB2FBF3-A0CB-40C2-8F37-7593FDB28014}" name="Column8332"/>
    <tableColumn id="8359" xr3:uid="{AD2C0989-9FEA-4A26-8AF6-73180725F345}" name="Column8333"/>
    <tableColumn id="8360" xr3:uid="{AC308A17-0A64-44AE-81F2-24DDBE3236C5}" name="Column8334"/>
    <tableColumn id="8361" xr3:uid="{A3442603-A045-4DA0-90C7-8E028E3FB1D8}" name="Column8335"/>
    <tableColumn id="8362" xr3:uid="{A62C7428-FD06-4CA7-B146-37FF9DFC6CCF}" name="Column8336"/>
    <tableColumn id="8363" xr3:uid="{80037E4D-DF9C-43B7-9A88-38D9C9D13257}" name="Column8337"/>
    <tableColumn id="8364" xr3:uid="{906D69D2-5DEC-4A47-8F2A-869E66FDD9A3}" name="Column8338"/>
    <tableColumn id="8365" xr3:uid="{D653CA69-5536-4839-893F-4D0D6E3FBE32}" name="Column8339"/>
    <tableColumn id="8366" xr3:uid="{86B2C22C-126A-4CD6-BC9D-976CAA186E67}" name="Column8340"/>
    <tableColumn id="8367" xr3:uid="{63178D8B-12D7-4948-A84B-F0E7060C8589}" name="Column8341"/>
    <tableColumn id="8368" xr3:uid="{985F4EBE-5BBA-41B0-95D5-1FE1F506EE0D}" name="Column8342"/>
    <tableColumn id="8369" xr3:uid="{4DEE3492-A532-4B40-9590-033698DB0BF3}" name="Column8343"/>
    <tableColumn id="8370" xr3:uid="{44F86DA9-6643-4519-ADD6-52513C15911E}" name="Column8344"/>
    <tableColumn id="8371" xr3:uid="{E8F4BE41-D19F-4438-BE24-1DA4181853E0}" name="Column8345"/>
    <tableColumn id="8372" xr3:uid="{7902AAD3-7C3F-4FF9-86BF-34034784C836}" name="Column8346"/>
    <tableColumn id="8373" xr3:uid="{587E519C-DA1C-40D4-AC39-2320D29A81E4}" name="Column8347"/>
    <tableColumn id="8374" xr3:uid="{B49EFC56-A6B2-4E7A-9E20-9F058517C3FE}" name="Column8348"/>
    <tableColumn id="8375" xr3:uid="{D13FF328-91FD-4D5E-8246-F1F50D18EBB8}" name="Column8349"/>
    <tableColumn id="8376" xr3:uid="{0361E5F6-9953-462A-AF24-6B384FF7DB25}" name="Column8350"/>
    <tableColumn id="8377" xr3:uid="{F63EAC50-B952-458A-B30E-5CA5AF01E189}" name="Column8351"/>
    <tableColumn id="8378" xr3:uid="{938A8E71-7DD8-422B-A69D-6474FF7D0D97}" name="Column8352"/>
    <tableColumn id="8379" xr3:uid="{509065DB-9319-4621-A4EA-FC1DCF24CB77}" name="Column8353"/>
    <tableColumn id="8380" xr3:uid="{6B8D0127-0ED9-45FE-98E1-3B0244CA5967}" name="Column8354"/>
    <tableColumn id="8381" xr3:uid="{85D796B3-732F-4D30-906F-B9F914C0C99D}" name="Column8355"/>
    <tableColumn id="8382" xr3:uid="{3356454A-DB1E-49C0-87B9-91063A4ACDB6}" name="Column8356"/>
    <tableColumn id="8383" xr3:uid="{4832A7A2-B943-460C-863B-491122282EBD}" name="Column8357"/>
    <tableColumn id="8384" xr3:uid="{878A77D3-051E-4587-B416-D09985202EB3}" name="Column8358"/>
    <tableColumn id="8385" xr3:uid="{0090F0EF-7A47-4692-A245-55F13E1F237F}" name="Column8359"/>
    <tableColumn id="8386" xr3:uid="{7CDCF34F-5A1A-4244-AF09-4735F660FE93}" name="Column8360"/>
    <tableColumn id="8387" xr3:uid="{0B2C3621-16A9-4A0C-AFEE-EE0424E69192}" name="Column8361"/>
    <tableColumn id="8388" xr3:uid="{0F769B52-CE92-42AC-954A-EEC3458D2A56}" name="Column8362"/>
    <tableColumn id="8389" xr3:uid="{7B4E9A02-DE72-4125-A963-BD1608201440}" name="Column8363"/>
    <tableColumn id="8390" xr3:uid="{3BD7DD57-E75B-4BD5-873E-552B49CE0CA8}" name="Column8364"/>
    <tableColumn id="8391" xr3:uid="{940D1779-03BD-43C3-B2B9-A5F531CAE59B}" name="Column8365"/>
    <tableColumn id="8392" xr3:uid="{BAD1C1F2-A876-4CC6-9701-08E77CA64304}" name="Column8366"/>
    <tableColumn id="8393" xr3:uid="{83140E16-3AD7-43D4-8D08-072E28BB7D8A}" name="Column8367"/>
    <tableColumn id="8394" xr3:uid="{62D73215-D167-470F-B842-7A6274AA99E6}" name="Column8368"/>
    <tableColumn id="8395" xr3:uid="{8B1DE5DA-4DE3-481E-97D9-A9455A0EB45C}" name="Column8369"/>
    <tableColumn id="8396" xr3:uid="{6DA11C07-4DDE-4A2C-8D17-D1F70CD058E6}" name="Column8370"/>
    <tableColumn id="8397" xr3:uid="{CDC0F8F5-1D8B-40C3-9632-0FDA386EF43B}" name="Column8371"/>
    <tableColumn id="8398" xr3:uid="{8FA693E4-1E7D-43EB-9781-19B9E8C6EE63}" name="Column8372"/>
    <tableColumn id="8399" xr3:uid="{86B14A57-E0C3-45B9-A7F4-D5A7D3ABE333}" name="Column8373"/>
    <tableColumn id="8400" xr3:uid="{231D8F10-8DFE-46F0-8D03-91B3DC44230B}" name="Column8374"/>
    <tableColumn id="8401" xr3:uid="{446D6E78-901B-4EFE-9414-7EF3E2272AFF}" name="Column8375"/>
    <tableColumn id="8402" xr3:uid="{99A05C38-FE65-4213-8BE5-DD41F197EFB0}" name="Column8376"/>
    <tableColumn id="8403" xr3:uid="{B1DCD6A4-53DC-47F3-8881-23E0A4D9DE87}" name="Column8377"/>
    <tableColumn id="8404" xr3:uid="{CF43FA66-F07C-4B18-999D-445AA1566A6D}" name="Column8378"/>
    <tableColumn id="8405" xr3:uid="{22F5A457-D60B-4875-8EE9-A5C14DD1DF18}" name="Column8379"/>
    <tableColumn id="8406" xr3:uid="{FC71AB1E-04B0-4A54-ABC4-558FDB39987A}" name="Column8380"/>
    <tableColumn id="8407" xr3:uid="{CD7F1756-8852-4ECD-8DC3-9ACF099985E2}" name="Column8381"/>
    <tableColumn id="8408" xr3:uid="{A8F41CC2-CC9F-4C75-8E02-06FB2E8CDC82}" name="Column8382"/>
    <tableColumn id="8409" xr3:uid="{E79B18FC-6A56-4E57-85F4-05029DB15D69}" name="Column8383"/>
    <tableColumn id="8410" xr3:uid="{D9E58E8E-3E37-45EE-9425-AD8AD0DC2133}" name="Column8384"/>
    <tableColumn id="8411" xr3:uid="{F5F645C9-9794-4687-A42D-F5F6FDB9D7CF}" name="Column8385"/>
    <tableColumn id="8412" xr3:uid="{9D4DD5D1-8A75-4DB7-A476-B8532D588A71}" name="Column8386"/>
    <tableColumn id="8413" xr3:uid="{81930B83-922E-4DE4-BB54-0FDFAC07569D}" name="Column8387"/>
    <tableColumn id="8414" xr3:uid="{002876E5-7B1A-48B7-B99C-60430F71D84D}" name="Column8388"/>
    <tableColumn id="8415" xr3:uid="{22C8ACF0-F412-4666-8857-C8A7C2B5990A}" name="Column8389"/>
    <tableColumn id="8416" xr3:uid="{A8204F57-E123-4271-9737-B833E548DFCE}" name="Column8390"/>
    <tableColumn id="8417" xr3:uid="{AE51F210-5BA3-40B0-AB02-088E2EF94941}" name="Column8391"/>
    <tableColumn id="8418" xr3:uid="{D29CF76B-E129-4F8F-9EC4-D0EB3B6BE17A}" name="Column8392"/>
    <tableColumn id="8419" xr3:uid="{BA522513-A227-44A6-8152-FF45D5654700}" name="Column8393"/>
    <tableColumn id="8420" xr3:uid="{6690756E-72D2-45FD-9CCE-86F3D8B75992}" name="Column8394"/>
    <tableColumn id="8421" xr3:uid="{97F015E8-C36F-4E02-AC00-8B7E6B7C9336}" name="Column8395"/>
    <tableColumn id="8422" xr3:uid="{D0BCC5E5-DAE0-4305-B56D-4D949C631B5A}" name="Column8396"/>
    <tableColumn id="8423" xr3:uid="{47FDF564-E687-4197-BFEC-639975010F11}" name="Column8397"/>
    <tableColumn id="8424" xr3:uid="{43E21B6B-0B89-4F86-93B5-0D6D863C9ACF}" name="Column8398"/>
    <tableColumn id="8425" xr3:uid="{F24D2740-6005-456D-B6A8-D2C7E8B55743}" name="Column8399"/>
    <tableColumn id="8426" xr3:uid="{807E2843-2132-4FFE-B2DD-B205F9523F33}" name="Column8400"/>
    <tableColumn id="8427" xr3:uid="{2AC3F475-3862-4146-B5DF-602003A0EC7F}" name="Column8401"/>
    <tableColumn id="8428" xr3:uid="{BFA1593F-7513-4027-A3C8-767615F25D89}" name="Column8402"/>
    <tableColumn id="8429" xr3:uid="{9E488953-8640-4F9B-9AFE-550C82E8D5A0}" name="Column8403"/>
    <tableColumn id="8430" xr3:uid="{3F2DCB9F-9EC9-4D59-AD09-71F4886F8D35}" name="Column8404"/>
    <tableColumn id="8431" xr3:uid="{98E3C945-3F63-4DF3-A257-42F722E5B902}" name="Column8405"/>
    <tableColumn id="8432" xr3:uid="{500EB11B-DAC9-4553-9BD9-87C05280401B}" name="Column8406"/>
    <tableColumn id="8433" xr3:uid="{95F8CE6E-4BF5-4E2E-964D-10DBC46D6A16}" name="Column8407"/>
    <tableColumn id="8434" xr3:uid="{09768AD4-0BB9-4650-A5BA-C40F1C6EA213}" name="Column8408"/>
    <tableColumn id="8435" xr3:uid="{5B2230B3-BB63-4325-A323-82713DC3C98F}" name="Column8409"/>
    <tableColumn id="8436" xr3:uid="{E85D77E0-D52A-4B74-96DD-7B476648ACD7}" name="Column8410"/>
    <tableColumn id="8437" xr3:uid="{C9BB47B1-0ED5-476C-820D-E5576A161918}" name="Column8411"/>
    <tableColumn id="8438" xr3:uid="{9240EBB4-16ED-4AC6-B364-65A73C52B58D}" name="Column8412"/>
    <tableColumn id="8439" xr3:uid="{692FC778-0412-4750-A8DC-6DD7E9E858E5}" name="Column8413"/>
    <tableColumn id="8440" xr3:uid="{8EB5E22E-DB69-446C-9128-D9E878931C56}" name="Column8414"/>
    <tableColumn id="8441" xr3:uid="{4FB41A82-B9C1-410E-A0A4-D49C00D9EE39}" name="Column8415"/>
    <tableColumn id="8442" xr3:uid="{FFC67E4B-5D69-4960-B096-B8C5557B59DD}" name="Column8416"/>
    <tableColumn id="8443" xr3:uid="{D61EEB5F-ED47-4EB6-BB07-85C3236891B9}" name="Column8417"/>
    <tableColumn id="8444" xr3:uid="{12A84985-6CE8-419D-9911-3D30511ADCA8}" name="Column8418"/>
    <tableColumn id="8445" xr3:uid="{FD8D9386-99F5-4D97-8EFC-25899BC91B68}" name="Column8419"/>
    <tableColumn id="8446" xr3:uid="{25255367-E537-47A1-8911-48692851597C}" name="Column8420"/>
    <tableColumn id="8447" xr3:uid="{3F6A85A7-FB6A-4F7E-B83A-CA21F5C43856}" name="Column8421"/>
    <tableColumn id="8448" xr3:uid="{D828F239-C8D3-4D41-9A04-43F35F06D34D}" name="Column8422"/>
    <tableColumn id="8449" xr3:uid="{BD6D8464-C78B-4A75-A247-33C60D265C16}" name="Column8423"/>
    <tableColumn id="8450" xr3:uid="{FA1B1B06-5424-480F-BEC0-E226DD9A27CE}" name="Column8424"/>
    <tableColumn id="8451" xr3:uid="{6E3BBE77-8286-4325-8910-3AD8B5C618EA}" name="Column8425"/>
    <tableColumn id="8452" xr3:uid="{44160422-CA4B-4CFC-8A36-A2C9896199D5}" name="Column8426"/>
    <tableColumn id="8453" xr3:uid="{DF20F3D7-BA4D-4A5D-9063-6C409A9D92B9}" name="Column8427"/>
    <tableColumn id="8454" xr3:uid="{815B9A3D-A28A-4551-BFA8-0709C36F4E2A}" name="Column8428"/>
    <tableColumn id="8455" xr3:uid="{79D8DAB8-36E0-4118-9C17-959172DB3BF1}" name="Column8429"/>
    <tableColumn id="8456" xr3:uid="{A08A66EC-CA0D-481F-B9D7-68AD3F683E42}" name="Column8430"/>
    <tableColumn id="8457" xr3:uid="{4FB8F82F-2559-4117-AB15-F909FFF4599A}" name="Column8431"/>
    <tableColumn id="8458" xr3:uid="{6AC4B172-19D2-4437-9676-3EFEC5636A89}" name="Column8432"/>
    <tableColumn id="8459" xr3:uid="{061C226B-5881-4D5B-A402-DE449F5CEDB5}" name="Column8433"/>
    <tableColumn id="8460" xr3:uid="{D3E721AC-D734-4167-9C8E-DF7B0EA95E89}" name="Column8434"/>
    <tableColumn id="8461" xr3:uid="{D354D0A0-7541-49BC-8744-10A6860FCF20}" name="Column8435"/>
    <tableColumn id="8462" xr3:uid="{3965D7EF-5243-4C8F-A1E6-FE64FCC59980}" name="Column8436"/>
    <tableColumn id="8463" xr3:uid="{2666D1A4-ECBD-4F14-963F-2D8E926D3E55}" name="Column8437"/>
    <tableColumn id="8464" xr3:uid="{9219CF33-7B41-4A88-8E31-225C4FE473AE}" name="Column8438"/>
    <tableColumn id="8465" xr3:uid="{2983F9BF-B637-4233-A553-A5727444F3B8}" name="Column8439"/>
    <tableColumn id="8466" xr3:uid="{73D7B592-490A-4671-B9B2-4BA1F0E8C794}" name="Column8440"/>
    <tableColumn id="8467" xr3:uid="{62878B5F-DC97-4FB0-9F0B-82AD5A85D751}" name="Column8441"/>
    <tableColumn id="8468" xr3:uid="{9191961E-7C4E-49E8-BD68-E1641C04C7BD}" name="Column8442"/>
    <tableColumn id="8469" xr3:uid="{2ED606F2-C6B5-4263-828D-500690B3633C}" name="Column8443"/>
    <tableColumn id="8470" xr3:uid="{C02B8EF3-E3B3-459A-B927-A668E322DC0D}" name="Column8444"/>
    <tableColumn id="8471" xr3:uid="{9CE071F1-7A72-4B89-B1F6-9D061AAFC1B8}" name="Column8445"/>
    <tableColumn id="8472" xr3:uid="{18D64FDC-98C4-4FCF-90A8-40FC15C19297}" name="Column8446"/>
    <tableColumn id="8473" xr3:uid="{B2C62C69-8DB5-46AC-9F7F-E8319C82E127}" name="Column8447"/>
    <tableColumn id="8474" xr3:uid="{D51E6BAB-2BDB-4E9B-8107-0E0D1C7CBA4C}" name="Column8448"/>
    <tableColumn id="8475" xr3:uid="{5B67A348-A4B0-4909-B863-42FF1BB001D7}" name="Column8449"/>
    <tableColumn id="8476" xr3:uid="{A39806B6-7963-4F48-933C-BC49BCE9475A}" name="Column8450"/>
    <tableColumn id="8477" xr3:uid="{F88228E5-7070-4323-965F-F9BC495037DE}" name="Column8451"/>
    <tableColumn id="8478" xr3:uid="{AE22FE37-1ABE-40CF-A292-CE491CBCF584}" name="Column8452"/>
    <tableColumn id="8479" xr3:uid="{8CED1F5E-2A4B-4383-B6B4-2AF3ABB5969D}" name="Column8453"/>
    <tableColumn id="8480" xr3:uid="{B53D9840-19DD-41E1-8EFB-80B016CF0CC0}" name="Column8454"/>
    <tableColumn id="8481" xr3:uid="{82409D85-0094-4365-8388-3B176609CDB3}" name="Column8455"/>
    <tableColumn id="8482" xr3:uid="{25941B9D-ACBF-4720-8C29-1D15F712F165}" name="Column8456"/>
    <tableColumn id="8483" xr3:uid="{CCDC1875-CF09-4306-8663-4256715903DB}" name="Column8457"/>
    <tableColumn id="8484" xr3:uid="{5EE2E09A-03D8-4C3E-8A1A-F8BF8BC2FE20}" name="Column8458"/>
    <tableColumn id="8485" xr3:uid="{5D0C4319-9111-4D85-9E67-94B7788500B1}" name="Column8459"/>
    <tableColumn id="8486" xr3:uid="{6FC001D6-A173-44FF-95C4-C4C370AC528A}" name="Column8460"/>
    <tableColumn id="8487" xr3:uid="{C766E5A2-BE48-407A-80D3-904B4396973F}" name="Column8461"/>
    <tableColumn id="8488" xr3:uid="{E51FE27D-0CC1-499F-BB40-14C754D3F266}" name="Column8462"/>
    <tableColumn id="8489" xr3:uid="{B1B32211-E502-4F58-A3D4-E808D44E6901}" name="Column8463"/>
    <tableColumn id="8490" xr3:uid="{3D7A205C-CACB-4C84-B210-A5B02C92ADA7}" name="Column8464"/>
    <tableColumn id="8491" xr3:uid="{58E7E0FD-B081-4073-B5A0-FED5DD22FB00}" name="Column8465"/>
    <tableColumn id="8492" xr3:uid="{B16C5C9D-2121-4AF7-9925-6618B9646E84}" name="Column8466"/>
    <tableColumn id="8493" xr3:uid="{5C21A127-C758-4E91-A61D-124BBAE5D9D5}" name="Column8467"/>
    <tableColumn id="8494" xr3:uid="{3B1C4639-7F94-4E1C-893A-B0EDEE50EF81}" name="Column8468"/>
    <tableColumn id="8495" xr3:uid="{9C3E79E3-3BAE-4962-80CD-6B9F75D4B6F2}" name="Column8469"/>
    <tableColumn id="8496" xr3:uid="{BE11A344-9970-4912-B54E-21E6444B611E}" name="Column8470"/>
    <tableColumn id="8497" xr3:uid="{455E92AE-D47D-40C1-8D6E-CEBA132D2B46}" name="Column8471"/>
    <tableColumn id="8498" xr3:uid="{1F21D7F2-DBF2-4EFF-8A6F-9494499DCAD5}" name="Column8472"/>
    <tableColumn id="8499" xr3:uid="{DE688248-6556-4BA7-BF0D-539E7A3DE1EB}" name="Column8473"/>
    <tableColumn id="8500" xr3:uid="{DB2820C8-A2B1-4308-907A-96FD9E8C51EF}" name="Column8474"/>
    <tableColumn id="8501" xr3:uid="{072E618C-30D1-49B8-98DE-0C9810DD603A}" name="Column8475"/>
    <tableColumn id="8502" xr3:uid="{78A7A859-51F9-4627-A009-2A0B6A583F0A}" name="Column8476"/>
    <tableColumn id="8503" xr3:uid="{30F2E105-26B2-4AC6-AE75-0BC9823F2DEC}" name="Column8477"/>
    <tableColumn id="8504" xr3:uid="{9BBA0128-8613-4712-9ECF-5C3D2303992B}" name="Column8478"/>
    <tableColumn id="8505" xr3:uid="{5E6BA600-2DE6-46EE-A3DE-08736A8233B6}" name="Column8479"/>
    <tableColumn id="8506" xr3:uid="{F9218F20-5467-4E18-812C-5D7D5D034F18}" name="Column8480"/>
    <tableColumn id="8507" xr3:uid="{E7354C36-03FA-4D33-98D3-579A1A0D8BB6}" name="Column8481"/>
    <tableColumn id="8508" xr3:uid="{57EDCD2E-C58D-4D36-ABA8-34986635AEBD}" name="Column8482"/>
    <tableColumn id="8509" xr3:uid="{9CBFEC34-DCA9-4978-98F1-16B6B55A18F3}" name="Column8483"/>
    <tableColumn id="8510" xr3:uid="{1A879C4E-A084-4EFF-9C09-7974D0AF57C8}" name="Column8484"/>
    <tableColumn id="8511" xr3:uid="{FE746AC2-620C-44F4-A9DE-6077ADD21D8A}" name="Column8485"/>
    <tableColumn id="8512" xr3:uid="{DF3701CE-B629-42EC-90D4-BACF8C72849B}" name="Column8486"/>
    <tableColumn id="8513" xr3:uid="{1084AE51-F834-4FED-AA2B-4C07F98D5F76}" name="Column8487"/>
    <tableColumn id="8514" xr3:uid="{9368E32D-1317-428F-87F0-35DB445A1569}" name="Column8488"/>
    <tableColumn id="8515" xr3:uid="{009EA6AF-9E00-4E1F-B218-FE7E0F5647F4}" name="Column8489"/>
    <tableColumn id="8516" xr3:uid="{584B143F-D5FC-4AD5-B385-85A79588A32F}" name="Column8490"/>
    <tableColumn id="8517" xr3:uid="{33AC10AD-E938-4DB8-966A-86CE6451E5EA}" name="Column8491"/>
    <tableColumn id="8518" xr3:uid="{84238976-61CB-4E6B-B7E9-EFE5FE9C593F}" name="Column8492"/>
    <tableColumn id="8519" xr3:uid="{16C1D70D-FD2A-43D0-8980-684B09C51A59}" name="Column8493"/>
    <tableColumn id="8520" xr3:uid="{4108D4C1-001A-49D5-B317-8A22D27D382A}" name="Column8494"/>
    <tableColumn id="8521" xr3:uid="{F66C71C0-4F97-420B-B9AD-3D4212169FDD}" name="Column8495"/>
    <tableColumn id="8522" xr3:uid="{8D6ACE4A-43B4-450B-BEDF-C6724BE72D25}" name="Column8496"/>
    <tableColumn id="8523" xr3:uid="{2DACD9AF-BD92-4A0B-8F87-AF003184E4E1}" name="Column8497"/>
    <tableColumn id="8524" xr3:uid="{CB6ADB6B-02FC-438D-9DC9-90531CA01892}" name="Column8498"/>
    <tableColumn id="8525" xr3:uid="{FB372A6C-FC90-4F46-A23C-B9C929DAD47A}" name="Column8499"/>
    <tableColumn id="8526" xr3:uid="{E26B5E06-3CE2-4438-A20D-41FDFA3DAA6C}" name="Column8500"/>
    <tableColumn id="8527" xr3:uid="{5C5F2795-5F4D-4A72-AF8B-064BC1696844}" name="Column8501"/>
    <tableColumn id="8528" xr3:uid="{C522D997-2011-4A92-B6AF-01D411D56BDE}" name="Column8502"/>
    <tableColumn id="8529" xr3:uid="{53DB3D42-D470-43F1-BEC1-02ABBD46E560}" name="Column8503"/>
    <tableColumn id="8530" xr3:uid="{E61932AB-28E1-4626-879B-F24B541791D4}" name="Column8504"/>
    <tableColumn id="8531" xr3:uid="{0D13F21F-E435-4A09-8379-CAADA00F2480}" name="Column8505"/>
    <tableColumn id="8532" xr3:uid="{C0222F98-AAC4-4DA6-A96B-1899A507F4FE}" name="Column8506"/>
    <tableColumn id="8533" xr3:uid="{250E8D1A-E1B3-4FD3-9CA6-6071EE1516AC}" name="Column8507"/>
    <tableColumn id="8534" xr3:uid="{A83A0453-A51D-49E3-BCD9-030BF7D5EBD3}" name="Column8508"/>
    <tableColumn id="8535" xr3:uid="{DAB4E488-47AA-4EF1-B918-26EB865B800E}" name="Column8509"/>
    <tableColumn id="8536" xr3:uid="{69627B6D-0EAA-4683-842D-8258887DD0EF}" name="Column8510"/>
    <tableColumn id="8537" xr3:uid="{C6764B93-2F62-479D-AEDA-6B885215B04B}" name="Column8511"/>
    <tableColumn id="8538" xr3:uid="{96EFB30C-3B06-44A8-9A60-383864684431}" name="Column8512"/>
    <tableColumn id="8539" xr3:uid="{E5211AA9-D6B5-4DC8-B061-6B9260E0738C}" name="Column8513"/>
    <tableColumn id="8540" xr3:uid="{E1662211-C1DE-40CE-ABD0-AB276750FAC0}" name="Column8514"/>
    <tableColumn id="8541" xr3:uid="{8EC1A999-9B58-430F-AB4B-927F675706AA}" name="Column8515"/>
    <tableColumn id="8542" xr3:uid="{12C87792-EA39-4854-910A-195D42A1FD11}" name="Column8516"/>
    <tableColumn id="8543" xr3:uid="{30996764-1584-452A-BD61-19913B817AB2}" name="Column8517"/>
    <tableColumn id="8544" xr3:uid="{EE7AA0E5-45A4-4775-9CFA-BFB96E3CE057}" name="Column8518"/>
    <tableColumn id="8545" xr3:uid="{4635C57F-CBC1-4CB4-923D-9E0EF0BDFEFC}" name="Column8519"/>
    <tableColumn id="8546" xr3:uid="{273F480D-167D-4358-8938-D2596FC5BDCB}" name="Column8520"/>
    <tableColumn id="8547" xr3:uid="{3074F849-C2E3-4F00-9915-42E98966C3A1}" name="Column8521"/>
    <tableColumn id="8548" xr3:uid="{7A8436A2-719C-4BF1-9372-51B8C84DCA5E}" name="Column8522"/>
    <tableColumn id="8549" xr3:uid="{02080121-1C45-4368-8A20-BB3AA39F5612}" name="Column8523"/>
    <tableColumn id="8550" xr3:uid="{558BC3E3-4282-4416-BE1B-2BBD4AB82DF1}" name="Column8524"/>
    <tableColumn id="8551" xr3:uid="{AD62FCE7-781C-40FC-809E-0E07406285F0}" name="Column8525"/>
    <tableColumn id="8552" xr3:uid="{27B5646F-51C7-490B-A278-1E19C4C56597}" name="Column8526"/>
    <tableColumn id="8553" xr3:uid="{6B3A740A-B802-4241-B42B-D2589614F0F9}" name="Column8527"/>
    <tableColumn id="8554" xr3:uid="{48A1DEAC-1EED-4E5F-AC47-D6ECCFAE7175}" name="Column8528"/>
    <tableColumn id="8555" xr3:uid="{8D8302ED-F745-4721-8DB7-978A4E0591A0}" name="Column8529"/>
    <tableColumn id="8556" xr3:uid="{0319AAE9-DBF4-4E46-9B3C-63329F7C8325}" name="Column8530"/>
    <tableColumn id="8557" xr3:uid="{33EA89D3-B0AA-4F6E-8232-6A0BAF5DB7E2}" name="Column8531"/>
    <tableColumn id="8558" xr3:uid="{5C4A887A-8F08-46FC-A4EE-BBAEC8D31172}" name="Column8532"/>
    <tableColumn id="8559" xr3:uid="{3203BE27-11D2-4754-9001-CB151FAA5CEC}" name="Column8533"/>
    <tableColumn id="8560" xr3:uid="{8E9DB523-3D21-48E7-8C97-E7593B67BB20}" name="Column8534"/>
    <tableColumn id="8561" xr3:uid="{C181C072-1964-48FB-8A13-B144F04DC8CD}" name="Column8535"/>
    <tableColumn id="8562" xr3:uid="{A400A7BB-421F-42BE-BDDE-9DCEEB2E238D}" name="Column8536"/>
    <tableColumn id="8563" xr3:uid="{13A632DB-C894-456C-887A-C01E1A51E8A3}" name="Column8537"/>
    <tableColumn id="8564" xr3:uid="{4249BA57-4807-46C8-BE54-41D55342D458}" name="Column8538"/>
    <tableColumn id="8565" xr3:uid="{76F84648-E2A6-4952-8776-92E4AAA187F3}" name="Column8539"/>
    <tableColumn id="8566" xr3:uid="{0BB69165-3686-4501-969E-6E767906F07C}" name="Column8540"/>
    <tableColumn id="8567" xr3:uid="{DBDCFC2D-683B-4F5E-A9E1-8E30BDE138F7}" name="Column8541"/>
    <tableColumn id="8568" xr3:uid="{0701EB83-A1CD-4726-AE5B-D17AF429038B}" name="Column8542"/>
    <tableColumn id="8569" xr3:uid="{40EDBBC3-B280-4016-B1B7-90ABF2410895}" name="Column8543"/>
    <tableColumn id="8570" xr3:uid="{75E2E2BD-6353-4671-9AEB-B2C1D62288F0}" name="Column8544"/>
    <tableColumn id="8571" xr3:uid="{0D6D6719-E5AD-4176-927D-ADA248128800}" name="Column8545"/>
    <tableColumn id="8572" xr3:uid="{1501488B-D224-4860-BE58-7FD40A535948}" name="Column8546"/>
    <tableColumn id="8573" xr3:uid="{9BB85E6E-20AB-4B71-B4E2-0BF43FEB2E89}" name="Column8547"/>
    <tableColumn id="8574" xr3:uid="{5AC545A6-E48C-4270-BDE3-F6C2D2B84C88}" name="Column8548"/>
    <tableColumn id="8575" xr3:uid="{EDB7A528-8613-4E14-A311-AFC02CD27AA9}" name="Column8549"/>
    <tableColumn id="8576" xr3:uid="{2A272E94-4ADF-468C-A71E-0657D44F991C}" name="Column8550"/>
    <tableColumn id="8577" xr3:uid="{9632D73C-8C9E-4B87-A313-424827026553}" name="Column8551"/>
    <tableColumn id="8578" xr3:uid="{88E3768D-01EF-4E43-B048-4324AEBB2E08}" name="Column8552"/>
    <tableColumn id="8579" xr3:uid="{E65EA62D-1C4A-4D31-BF1C-E27040962423}" name="Column8553"/>
    <tableColumn id="8580" xr3:uid="{EB43F387-37A0-46F2-B05F-E240D3232032}" name="Column8554"/>
    <tableColumn id="8581" xr3:uid="{946CC500-763F-4764-B424-CEE3E19813BF}" name="Column8555"/>
    <tableColumn id="8582" xr3:uid="{C56864B4-D6D2-4B92-97CC-B654CC2E77F2}" name="Column8556"/>
    <tableColumn id="8583" xr3:uid="{7EEA697F-0563-46C9-90EC-0AE695134A3E}" name="Column8557"/>
    <tableColumn id="8584" xr3:uid="{E9F0D6D7-8EF2-400B-9978-72677C9750C6}" name="Column8558"/>
    <tableColumn id="8585" xr3:uid="{909A169A-D107-417D-ABD2-D0355AC8D29D}" name="Column8559"/>
    <tableColumn id="8586" xr3:uid="{6D403CFA-3013-482E-971F-D61AA94DA00D}" name="Column8560"/>
    <tableColumn id="8587" xr3:uid="{1EC92622-BE1A-4B2B-9B93-1512EBB2E374}" name="Column8561"/>
    <tableColumn id="8588" xr3:uid="{AAFF427D-F637-44A0-98AB-F1B2E7351AAA}" name="Column8562"/>
    <tableColumn id="8589" xr3:uid="{001801A2-369C-41D6-9808-60690ECC1189}" name="Column8563"/>
    <tableColumn id="8590" xr3:uid="{02CBC75D-E411-4EA9-B344-70F28B67742D}" name="Column8564"/>
    <tableColumn id="8591" xr3:uid="{3B7D7110-3289-4018-9A3B-8A09D1B67BAD}" name="Column8565"/>
    <tableColumn id="8592" xr3:uid="{771906F4-227A-44C6-84BE-C170094104A9}" name="Column8566"/>
    <tableColumn id="8593" xr3:uid="{6D7D70EE-F875-462C-880F-35AFC446171A}" name="Column8567"/>
    <tableColumn id="8594" xr3:uid="{2E88FBAC-8FA6-415F-863A-275F86933162}" name="Column8568"/>
    <tableColumn id="8595" xr3:uid="{DEA8281A-5085-4FF8-AA26-0CEF0627DE8F}" name="Column8569"/>
    <tableColumn id="8596" xr3:uid="{19C250CB-0004-4FFA-81BA-919AAEC0291A}" name="Column8570"/>
    <tableColumn id="8597" xr3:uid="{A3B1B016-79A5-49C5-A2D0-A293756FC7E0}" name="Column8571"/>
    <tableColumn id="8598" xr3:uid="{76038F7A-A41F-4729-BF9F-48543131CCA4}" name="Column8572"/>
    <tableColumn id="8599" xr3:uid="{DAAA45E0-F558-4657-87F6-510E91AC69DC}" name="Column8573"/>
    <tableColumn id="8600" xr3:uid="{2A3D68A6-7EE6-4FF6-B177-259C05489B46}" name="Column8574"/>
    <tableColumn id="8601" xr3:uid="{4E909A1F-9D56-40F9-97D5-5E7630451D4C}" name="Column8575"/>
    <tableColumn id="8602" xr3:uid="{DCA94406-291F-49B4-B849-3A1A05945DFE}" name="Column8576"/>
    <tableColumn id="8603" xr3:uid="{46793031-29DF-4B61-8CDE-0B1BE51FE9D4}" name="Column8577"/>
    <tableColumn id="8604" xr3:uid="{AC84E8D8-A1A0-4AF0-9130-0F747A4CC58F}" name="Column8578"/>
    <tableColumn id="8605" xr3:uid="{F6027D27-4099-4311-8101-051C1A11BC88}" name="Column8579"/>
    <tableColumn id="8606" xr3:uid="{0FFCA5BB-4A40-4FFD-92EF-71E1E8CCB7E2}" name="Column8580"/>
    <tableColumn id="8607" xr3:uid="{32D6573A-1D7B-429F-8287-657190AFB876}" name="Column8581"/>
    <tableColumn id="8608" xr3:uid="{388733FC-93F2-4428-A426-26F82BA800C1}" name="Column8582"/>
    <tableColumn id="8609" xr3:uid="{61E6440D-E5B4-410C-BA5B-7F9866BEAF55}" name="Column8583"/>
    <tableColumn id="8610" xr3:uid="{3EBA430B-70C7-4D01-87FD-84D2B43DC76A}" name="Column8584"/>
    <tableColumn id="8611" xr3:uid="{D09EC113-70B7-4F3E-9517-CC30BEC31B04}" name="Column8585"/>
    <tableColumn id="8612" xr3:uid="{79280B14-A4CB-4011-9CF9-A9ED4A82381C}" name="Column8586"/>
    <tableColumn id="8613" xr3:uid="{8A88BA56-9EC0-4912-B62E-A455CE234147}" name="Column8587"/>
    <tableColumn id="8614" xr3:uid="{B19BECF7-4FF8-4393-8AEB-D123896B2F6C}" name="Column8588"/>
    <tableColumn id="8615" xr3:uid="{0F102E40-92D1-4695-BD82-8320B1165534}" name="Column8589"/>
    <tableColumn id="8616" xr3:uid="{8CF72F7B-0B3B-4A60-B4C2-D684F9419D97}" name="Column8590"/>
    <tableColumn id="8617" xr3:uid="{3F2FE836-E706-4086-B45F-91E3D656108C}" name="Column8591"/>
    <tableColumn id="8618" xr3:uid="{FDA21F3B-1084-45D2-AC20-0355BFC8921C}" name="Column8592"/>
    <tableColumn id="8619" xr3:uid="{1B365614-E351-42D3-A3CC-F47826E48E32}" name="Column8593"/>
    <tableColumn id="8620" xr3:uid="{A9F15103-5921-4E61-8604-4E86BC505A01}" name="Column8594"/>
    <tableColumn id="8621" xr3:uid="{A0371DCA-F761-421C-A60B-57A044623AFE}" name="Column8595"/>
    <tableColumn id="8622" xr3:uid="{A79BCA0E-6068-45F8-A47F-B86245FDAD3B}" name="Column8596"/>
    <tableColumn id="8623" xr3:uid="{EE0FBC99-C881-4357-8B46-EF9559079A05}" name="Column8597"/>
    <tableColumn id="8624" xr3:uid="{FB01536A-44D0-464E-9520-18AD25ECC382}" name="Column8598"/>
    <tableColumn id="8625" xr3:uid="{FB3CF95D-4AE7-4C9B-9B73-0E1483D0BECD}" name="Column8599"/>
    <tableColumn id="8626" xr3:uid="{66098837-4515-41F3-AD97-B4D4E086D3D9}" name="Column8600"/>
    <tableColumn id="8627" xr3:uid="{2FFED3AB-DA2C-4434-B102-087D1FEC2B72}" name="Column8601"/>
    <tableColumn id="8628" xr3:uid="{70AB6E12-3CDF-41A9-A4EB-4AD7A08C6A8B}" name="Column8602"/>
    <tableColumn id="8629" xr3:uid="{CD878B22-A373-402E-A232-B56C8097EEED}" name="Column8603"/>
    <tableColumn id="8630" xr3:uid="{E77EEEC2-41E1-4F85-9EC7-49E58B72A694}" name="Column8604"/>
    <tableColumn id="8631" xr3:uid="{E02635A7-21C2-4E47-882E-0F21301CCE59}" name="Column8605"/>
    <tableColumn id="8632" xr3:uid="{A783F979-D0A9-4731-BBA2-9EEC5ECB5E65}" name="Column8606"/>
    <tableColumn id="8633" xr3:uid="{37FED62F-E1D5-4837-B088-1D863CB79AB3}" name="Column8607"/>
    <tableColumn id="8634" xr3:uid="{DDCD3E37-2F7A-41F9-A4F5-027DEF35FEDE}" name="Column8608"/>
    <tableColumn id="8635" xr3:uid="{FE200D8D-343C-4C62-B39D-2C0126EAB832}" name="Column8609"/>
    <tableColumn id="8636" xr3:uid="{190CF62F-46D4-4354-B881-9DC5E60E8D02}" name="Column8610"/>
    <tableColumn id="8637" xr3:uid="{58EA7446-592D-4CC5-ABD3-E60867197322}" name="Column8611"/>
    <tableColumn id="8638" xr3:uid="{62282DE2-2FC0-4B13-927D-F1CF994FF3BE}" name="Column8612"/>
    <tableColumn id="8639" xr3:uid="{1BCDBA49-5B50-41B2-9673-529DE7878CDB}" name="Column8613"/>
    <tableColumn id="8640" xr3:uid="{D805D99D-60CA-4D86-9FD9-571E4805C636}" name="Column8614"/>
    <tableColumn id="8641" xr3:uid="{90671164-7DBC-4517-89E6-EA55D2278B6D}" name="Column8615"/>
    <tableColumn id="8642" xr3:uid="{51A9A6FA-A19C-4BF7-BADE-5CDD4FE54E58}" name="Column8616"/>
    <tableColumn id="8643" xr3:uid="{00AC50B3-B4F2-4005-8B16-CCEC2F88E7C6}" name="Column8617"/>
    <tableColumn id="8644" xr3:uid="{C69BA0DA-D727-4D65-BDFF-99BE3471DD17}" name="Column8618"/>
    <tableColumn id="8645" xr3:uid="{ABF2DAC5-BD4E-45ED-B35C-F0B98084FE1D}" name="Column8619"/>
    <tableColumn id="8646" xr3:uid="{22E05A0F-60A5-46EF-A52F-B3C660CF633A}" name="Column8620"/>
    <tableColumn id="8647" xr3:uid="{AFDCC511-F549-4C77-84E6-DFF760858959}" name="Column8621"/>
    <tableColumn id="8648" xr3:uid="{73320AF4-4BF7-44C1-BEBC-C7A39D466929}" name="Column8622"/>
    <tableColumn id="8649" xr3:uid="{57DD042E-3346-4711-B342-9C5D81089CFC}" name="Column8623"/>
    <tableColumn id="8650" xr3:uid="{8F9DD8A3-F60D-4BE7-BD00-926F6FA5F336}" name="Column8624"/>
    <tableColumn id="8651" xr3:uid="{BCD91692-B76E-4D12-A6FB-36B7ABC36AE2}" name="Column8625"/>
    <tableColumn id="8652" xr3:uid="{F48DCA72-93BE-4392-B74A-6A5EC82121C7}" name="Column8626"/>
    <tableColumn id="8653" xr3:uid="{6A5198EA-7419-4146-96E1-C013C47E55B8}" name="Column8627"/>
    <tableColumn id="8654" xr3:uid="{5C12585A-898F-4247-B046-E45D1BFAD883}" name="Column8628"/>
    <tableColumn id="8655" xr3:uid="{90E286E7-A16D-4407-9734-4CF73ADFFDFC}" name="Column8629"/>
    <tableColumn id="8656" xr3:uid="{7CD6EA71-29FB-40E7-AD72-D27504274BEA}" name="Column8630"/>
    <tableColumn id="8657" xr3:uid="{22821435-9A71-44C1-998C-34EAF7BAA079}" name="Column8631"/>
    <tableColumn id="8658" xr3:uid="{E04145C5-C48F-4754-BC11-9049B58A1C16}" name="Column8632"/>
    <tableColumn id="8659" xr3:uid="{1CCA9085-C084-436C-B7B9-45BA062F87A0}" name="Column8633"/>
    <tableColumn id="8660" xr3:uid="{3C2B5D94-1DFC-4D38-9991-2278642FD74B}" name="Column8634"/>
    <tableColumn id="8661" xr3:uid="{873B1A28-12C4-460B-B3B6-CB9F699F543B}" name="Column8635"/>
    <tableColumn id="8662" xr3:uid="{B5006256-2709-4D3F-903A-51D277DC7B85}" name="Column8636"/>
    <tableColumn id="8663" xr3:uid="{0A35A2DA-7BBA-413B-ACBE-D4D4241B9978}" name="Column8637"/>
    <tableColumn id="8664" xr3:uid="{8285E193-BC0B-421F-A4D8-6DFBB0CF48C7}" name="Column8638"/>
    <tableColumn id="8665" xr3:uid="{F9921B85-D30E-48A6-852D-7C364EF96423}" name="Column8639"/>
    <tableColumn id="8666" xr3:uid="{A64226BC-2CC7-41AB-8D91-1FBBB8BE7CE6}" name="Column8640"/>
    <tableColumn id="8667" xr3:uid="{601C02B2-5699-4677-97A1-A742F3BBCDDE}" name="Column8641"/>
    <tableColumn id="8668" xr3:uid="{D959066C-A92B-4262-8E79-885A1F97DC73}" name="Column8642"/>
    <tableColumn id="8669" xr3:uid="{A29B468E-F1B3-40BD-A215-943AEB02539F}" name="Column8643"/>
    <tableColumn id="8670" xr3:uid="{0FCDEFB9-BC06-42C8-88F9-4E6982DD5847}" name="Column8644"/>
    <tableColumn id="8671" xr3:uid="{08C454BB-F7CD-4906-A754-0ABC83A312F9}" name="Column8645"/>
    <tableColumn id="8672" xr3:uid="{85450350-D1AC-4006-A928-7952FDEC0475}" name="Column8646"/>
    <tableColumn id="8673" xr3:uid="{D9F341A9-CE0C-482B-A9E6-5C50D181ED17}" name="Column8647"/>
    <tableColumn id="8674" xr3:uid="{239A273E-955E-4803-8887-AE61E5DF14D5}" name="Column8648"/>
    <tableColumn id="8675" xr3:uid="{ABC72E09-9167-468A-931E-DFBFE53D0DC6}" name="Column8649"/>
    <tableColumn id="8676" xr3:uid="{241E4FAC-2BB6-48A1-813B-A87423D67762}" name="Column8650"/>
    <tableColumn id="8677" xr3:uid="{2C10B29A-FF17-4C3B-B5E4-45D46FF447D2}" name="Column8651"/>
    <tableColumn id="8678" xr3:uid="{3F625676-8953-4344-866A-97BD9661BAA2}" name="Column8652"/>
    <tableColumn id="8679" xr3:uid="{EB6D084B-B0D4-43DB-A92F-CB6C13DBE820}" name="Column8653"/>
    <tableColumn id="8680" xr3:uid="{4E20352C-C73B-4BD7-8A86-3AD945DE511B}" name="Column8654"/>
    <tableColumn id="8681" xr3:uid="{52091F22-87C6-465A-9366-7B6CE0272A32}" name="Column8655"/>
    <tableColumn id="8682" xr3:uid="{6CD23457-868E-4191-BD1E-5E6657EE98B2}" name="Column8656"/>
    <tableColumn id="8683" xr3:uid="{D0CF48B1-DC09-4A0F-90BA-F6EA680D288F}" name="Column8657"/>
    <tableColumn id="8684" xr3:uid="{58B4F9DF-469F-4C75-9BE6-30B7BCD7F108}" name="Column8658"/>
    <tableColumn id="8685" xr3:uid="{2D1FB08D-2209-41C4-B117-6A719EA715CD}" name="Column8659"/>
    <tableColumn id="8686" xr3:uid="{D553A7DC-B6D2-4B7C-8C1B-14CB9CDD1D49}" name="Column8660"/>
    <tableColumn id="8687" xr3:uid="{29BE9419-C588-433A-A1D8-3AD50C48B28C}" name="Column8661"/>
    <tableColumn id="8688" xr3:uid="{C9312C7C-CCF1-4D40-AC90-73C073296E29}" name="Column8662"/>
    <tableColumn id="8689" xr3:uid="{6EB27B4D-4CBB-4857-A9F6-155E6F314082}" name="Column8663"/>
    <tableColumn id="8690" xr3:uid="{15B8EF53-5C2D-4F1C-A77D-DE5385DE7ACD}" name="Column8664"/>
    <tableColumn id="8691" xr3:uid="{2C3C005C-B235-45BF-A5FE-140E0C0EA047}" name="Column8665"/>
    <tableColumn id="8692" xr3:uid="{E9F5767C-EFB7-4C7A-A5AE-E1C8F8BE2BFD}" name="Column8666"/>
    <tableColumn id="8693" xr3:uid="{083D1C13-5295-4120-B35F-8E82E063F7F0}" name="Column8667"/>
    <tableColumn id="8694" xr3:uid="{81722E94-5A87-4ED8-9A8D-1A8957A0A1C9}" name="Column8668"/>
    <tableColumn id="8695" xr3:uid="{C3C9BBCE-1C1E-4BD0-A806-97B405C4A9FD}" name="Column8669"/>
    <tableColumn id="8696" xr3:uid="{FE315ED2-94A0-4F6D-AB76-ED1B0A350BDC}" name="Column8670"/>
    <tableColumn id="8697" xr3:uid="{AF4226E9-7460-42FF-8A94-BCD3F766D12F}" name="Column8671"/>
    <tableColumn id="8698" xr3:uid="{95CDD9B2-06DB-49B4-AA59-911CEF6CA15D}" name="Column8672"/>
    <tableColumn id="8699" xr3:uid="{7EF01DED-BBF5-48B7-8648-18980D15DCA9}" name="Column8673"/>
    <tableColumn id="8700" xr3:uid="{74108E5C-C6A3-4B09-9308-EBD8D4ABE4E3}" name="Column8674"/>
    <tableColumn id="8701" xr3:uid="{BC977441-BF3E-46FF-A238-470567C378CA}" name="Column8675"/>
    <tableColumn id="8702" xr3:uid="{DC56488D-29A0-496B-BCCF-FFEBD3245010}" name="Column8676"/>
    <tableColumn id="8703" xr3:uid="{B15493E2-FDCB-4D8A-8C41-E038B5294635}" name="Column8677"/>
    <tableColumn id="8704" xr3:uid="{B9D9F6FC-A0AE-4F3B-A24F-BE2389E55FAE}" name="Column8678"/>
    <tableColumn id="8705" xr3:uid="{2930E219-F1A0-4A16-87F6-879C4BE3BDBE}" name="Column8679"/>
    <tableColumn id="8706" xr3:uid="{9CEB3667-0EFA-4704-AE0D-1B1E16D5875B}" name="Column8680"/>
    <tableColumn id="8707" xr3:uid="{91822FCE-4760-4DB1-B6DE-358DB5047BFF}" name="Column8681"/>
    <tableColumn id="8708" xr3:uid="{D8B852BF-138A-4F1D-A15A-484FCB01FFE4}" name="Column8682"/>
    <tableColumn id="8709" xr3:uid="{B66EF308-E36F-42FF-81E3-66EE5A0CD47C}" name="Column8683"/>
    <tableColumn id="8710" xr3:uid="{E80AA8A2-4AAE-4059-9C31-AA8D2E7E33E3}" name="Column8684"/>
    <tableColumn id="8711" xr3:uid="{7A8BA8CB-6592-471E-B1B5-94BF78623131}" name="Column8685"/>
    <tableColumn id="8712" xr3:uid="{E692FB7F-205D-48A2-8687-5CC6CF8C5429}" name="Column8686"/>
    <tableColumn id="8713" xr3:uid="{B4199EB6-9D29-480F-8985-E8136B79B6C3}" name="Column8687"/>
    <tableColumn id="8714" xr3:uid="{ABCA7D90-A53B-4F22-A78A-4CE6E51782CA}" name="Column8688"/>
    <tableColumn id="8715" xr3:uid="{5EB2F82E-C790-49DF-BCBF-4948112AFF64}" name="Column8689"/>
    <tableColumn id="8716" xr3:uid="{7AC334C7-15CF-4E9D-B7FF-C937DD58A69A}" name="Column8690"/>
    <tableColumn id="8717" xr3:uid="{6915A161-A8EB-4E7B-8282-7B69A1F085CC}" name="Column8691"/>
    <tableColumn id="8718" xr3:uid="{563720B4-494D-43EB-92F3-757DFAAE87A1}" name="Column8692"/>
    <tableColumn id="8719" xr3:uid="{1B3CCC5F-579B-4A7D-B739-04589BC40899}" name="Column8693"/>
    <tableColumn id="8720" xr3:uid="{BD358427-DB04-4212-BE83-F2003E87FD7D}" name="Column8694"/>
    <tableColumn id="8721" xr3:uid="{3E4EE0B9-9745-42E7-AA85-AA92F6E5D5DF}" name="Column8695"/>
    <tableColumn id="8722" xr3:uid="{D155C9C7-E53C-4AE3-92FD-F5F0E8EDCCC1}" name="Column8696"/>
    <tableColumn id="8723" xr3:uid="{B211858A-514F-4E5C-BAB7-BFBE3BA6C390}" name="Column8697"/>
    <tableColumn id="8724" xr3:uid="{C45AB61E-65F3-4F29-AD77-A1CE31D67656}" name="Column8698"/>
    <tableColumn id="8725" xr3:uid="{B2635634-E82B-4134-ACE7-0B00AE090F83}" name="Column8699"/>
    <tableColumn id="8726" xr3:uid="{E0BC22B8-417C-4C55-9A52-DA1633E9C595}" name="Column8700"/>
    <tableColumn id="8727" xr3:uid="{297E7E10-47E5-4058-983B-27AAF955B169}" name="Column8701"/>
    <tableColumn id="8728" xr3:uid="{408082EE-B37D-4D75-BB16-212930926052}" name="Column8702"/>
    <tableColumn id="8729" xr3:uid="{533C15E9-C9AA-49E5-973C-D5072AFC2FC0}" name="Column8703"/>
    <tableColumn id="8730" xr3:uid="{E95E2789-79EB-42A0-A578-360BBFD3A7E3}" name="Column8704"/>
    <tableColumn id="8731" xr3:uid="{7C331DE4-84B2-4E83-89AF-EEE91EB1998A}" name="Column8705"/>
    <tableColumn id="8732" xr3:uid="{B8010D79-DE13-4B8F-AF09-DE1038CA2C5E}" name="Column8706"/>
    <tableColumn id="8733" xr3:uid="{52990706-616F-46D0-BC46-FCDA85B73701}" name="Column8707"/>
    <tableColumn id="8734" xr3:uid="{7EF1EAD2-AE3C-4B6F-8F9E-16EFCFE2923D}" name="Column8708"/>
    <tableColumn id="8735" xr3:uid="{6C1C5AA9-3D4A-48BB-A614-5EFE16C3D5BD}" name="Column8709"/>
    <tableColumn id="8736" xr3:uid="{0F06FEAE-D5F4-4871-8BF5-FAA131FC4209}" name="Column8710"/>
    <tableColumn id="8737" xr3:uid="{007FC31D-9CF2-49FA-A704-9408EE02250F}" name="Column8711"/>
    <tableColumn id="8738" xr3:uid="{12581BEE-3F57-4B0D-B829-407537B92BE4}" name="Column8712"/>
    <tableColumn id="8739" xr3:uid="{093072B7-A109-44C4-BC47-31D620F6D3B2}" name="Column8713"/>
    <tableColumn id="8740" xr3:uid="{662780E9-8106-47BA-BF0D-0A178AAC1DF7}" name="Column8714"/>
    <tableColumn id="8741" xr3:uid="{DCEBCCDA-A714-4661-BAC5-5FC1B271FFCB}" name="Column8715"/>
    <tableColumn id="8742" xr3:uid="{9B21405B-35EA-4AF8-B711-4FE9BAEDAFD6}" name="Column8716"/>
    <tableColumn id="8743" xr3:uid="{FCD3BE38-2987-4065-9E28-2A93E71EF318}" name="Column8717"/>
    <tableColumn id="8744" xr3:uid="{ED9C1355-C482-4F35-9724-D468DFC5FBB4}" name="Column8718"/>
    <tableColumn id="8745" xr3:uid="{C2021052-0CE5-41B9-BA32-87951392C5BC}" name="Column8719"/>
    <tableColumn id="8746" xr3:uid="{45D2E879-E830-4341-9EB5-ACB1BEF61BE9}" name="Column8720"/>
    <tableColumn id="8747" xr3:uid="{2939D533-5E72-4636-9A62-236B3BFF9CF4}" name="Column8721"/>
    <tableColumn id="8748" xr3:uid="{829EF040-A68A-40C3-8279-73E19E65C8BA}" name="Column8722"/>
    <tableColumn id="8749" xr3:uid="{0022F6C4-AA03-4FC5-8F91-B87CB24C0AA3}" name="Column8723"/>
    <tableColumn id="8750" xr3:uid="{78ED9485-E367-40D8-B9B6-CAAA52C3FE9A}" name="Column8724"/>
    <tableColumn id="8751" xr3:uid="{69497911-C3C4-425D-9C25-167E7D530632}" name="Column8725"/>
    <tableColumn id="8752" xr3:uid="{7A8EFCFD-286B-4348-B737-908CAC72D73F}" name="Column8726"/>
    <tableColumn id="8753" xr3:uid="{B8E25CE3-300B-4168-85EE-A1DE0E022F34}" name="Column8727"/>
    <tableColumn id="8754" xr3:uid="{405C383B-677B-49C9-A86B-4FC1A9425ABA}" name="Column8728"/>
    <tableColumn id="8755" xr3:uid="{77960E92-311D-4BC4-A5C4-9DBBAE9AE61C}" name="Column8729"/>
    <tableColumn id="8756" xr3:uid="{236B9DEF-C9C1-4247-AD0D-3F87A2AEA5EC}" name="Column8730"/>
    <tableColumn id="8757" xr3:uid="{6FA4B59A-E6D1-456A-BAC4-3245496A1239}" name="Column8731"/>
    <tableColumn id="8758" xr3:uid="{E9C6029D-B642-4F86-921B-DB0DA5EFF26D}" name="Column8732"/>
    <tableColumn id="8759" xr3:uid="{D6EB0DB3-4183-4A77-B247-BF99F12B805E}" name="Column8733"/>
    <tableColumn id="8760" xr3:uid="{748CB4C1-3B7D-4299-B69A-3B97FA067664}" name="Column8734"/>
    <tableColumn id="8761" xr3:uid="{59BB722A-F92C-477D-AB46-B31C2EAF0DF3}" name="Column8735"/>
    <tableColumn id="8762" xr3:uid="{E03A7880-40CB-4B38-947C-53F668346850}" name="Column8736"/>
    <tableColumn id="8763" xr3:uid="{1AB46303-C894-4C01-A924-7FD4EB688E40}" name="Column8737"/>
    <tableColumn id="8764" xr3:uid="{8C567831-9992-4E46-B625-CC59318DA8AD}" name="Column8738"/>
    <tableColumn id="8765" xr3:uid="{60C0D8C8-3E7D-4016-9795-67927F77E2A1}" name="Column8739"/>
    <tableColumn id="8766" xr3:uid="{58C68632-FE6A-4D11-AD39-BCD5A90D0D84}" name="Column8740"/>
    <tableColumn id="8767" xr3:uid="{0478E5FC-677D-45ED-911C-B0878FAD4466}" name="Column8741"/>
    <tableColumn id="8768" xr3:uid="{E68915AA-ED9A-45FE-8C81-2296483DB8C7}" name="Column8742"/>
    <tableColumn id="8769" xr3:uid="{5ED4FEDD-0DFF-464B-8368-C155407C47DB}" name="Column8743"/>
    <tableColumn id="8770" xr3:uid="{92210021-D941-408D-9419-F2F9D16C10B2}" name="Column8744"/>
    <tableColumn id="8771" xr3:uid="{56273D76-9D80-4C24-8ED4-C10E5006E4F4}" name="Column8745"/>
    <tableColumn id="8772" xr3:uid="{696E89CC-E555-407F-A970-6CCF1D6BD477}" name="Column8746"/>
    <tableColumn id="8773" xr3:uid="{4E50963B-9B94-49B7-A833-00AA536FB761}" name="Column8747"/>
    <tableColumn id="8774" xr3:uid="{128CAB17-897D-43E7-8C47-828FFE30C510}" name="Column8748"/>
    <tableColumn id="8775" xr3:uid="{8235BCA9-6CDA-4A4E-A9E8-607B9058F44A}" name="Column8749"/>
    <tableColumn id="8776" xr3:uid="{FD85571D-271D-4F2E-9B50-28454E08BB29}" name="Column8750"/>
    <tableColumn id="8777" xr3:uid="{0C7815E0-8745-46FA-95B0-7E23E5912FB7}" name="Column8751"/>
    <tableColumn id="8778" xr3:uid="{9FA6C28F-A60E-4AD0-90D4-2EA71A33CD35}" name="Column8752"/>
    <tableColumn id="8779" xr3:uid="{5507576C-B7D1-4CD7-9D6C-D72902EA46FE}" name="Column8753"/>
    <tableColumn id="8780" xr3:uid="{E0390C2D-813D-4BF6-98D5-0FA1461363DB}" name="Column8754"/>
    <tableColumn id="8781" xr3:uid="{DDCA171A-03B1-439F-A5C6-00A9FD6DFD39}" name="Column8755"/>
    <tableColumn id="8782" xr3:uid="{E5756DB2-24FA-4195-B450-A797E776C9BC}" name="Column8756"/>
    <tableColumn id="8783" xr3:uid="{F51CD783-00CF-4B21-A99F-2AA82AB405E6}" name="Column8757"/>
    <tableColumn id="8784" xr3:uid="{7CB27AEC-A625-4919-8E7B-CB0E46BE90D4}" name="Column8758"/>
    <tableColumn id="8785" xr3:uid="{6C32380D-DF37-4C1C-8163-12B5DEB32C9E}" name="Column8759"/>
    <tableColumn id="8786" xr3:uid="{7CC35628-246E-4089-BCDB-C1ADE1D8ACDF}" name="Column8760"/>
    <tableColumn id="8787" xr3:uid="{D0C6A650-C63D-4F4E-8B9B-52BC11EA8313}" name="Column8761"/>
    <tableColumn id="8788" xr3:uid="{8B2BE0F0-FBD9-44F8-8E3C-70778E877679}" name="Column8762"/>
    <tableColumn id="8789" xr3:uid="{396A07C2-79E1-49EE-8A94-E3308370D388}" name="Column8763"/>
    <tableColumn id="8790" xr3:uid="{E9FE8B53-5BD2-4ABD-860F-372DA34E2691}" name="Column8764"/>
    <tableColumn id="8791" xr3:uid="{8FD0F6BC-EE22-44B2-9E05-7F2C8EB90239}" name="Column8765"/>
    <tableColumn id="8792" xr3:uid="{01812770-0955-491E-8647-FE523C97EFAD}" name="Column8766"/>
    <tableColumn id="8793" xr3:uid="{3E00789A-CCA9-4B89-86DC-4956597F7594}" name="Column8767"/>
    <tableColumn id="8794" xr3:uid="{1C24332F-482C-473B-81E0-F2D6385D82A5}" name="Column8768"/>
    <tableColumn id="8795" xr3:uid="{D80EB527-BBB8-4258-BB35-EDA7CBA7751B}" name="Column8769"/>
    <tableColumn id="8796" xr3:uid="{64BD6B83-1DCC-4174-9D2F-F8B6946BB54F}" name="Column8770"/>
    <tableColumn id="8797" xr3:uid="{25574E31-0358-46F1-8644-40BBA328202B}" name="Column8771"/>
    <tableColumn id="8798" xr3:uid="{F5D62AE5-DFD8-4D4B-BE0A-28B7ECE42470}" name="Column8772"/>
    <tableColumn id="8799" xr3:uid="{A2EBE968-A86F-4B81-BDD8-FF33B299CA6A}" name="Column8773"/>
    <tableColumn id="8800" xr3:uid="{603DF71C-1AB3-4F21-A5F3-3D6189B88B55}" name="Column8774"/>
    <tableColumn id="8801" xr3:uid="{9D29E8CC-0633-4EC0-9B9A-2ECDE4F66FEC}" name="Column8775"/>
    <tableColumn id="8802" xr3:uid="{074AF91B-B30F-42D4-9114-EB1B8F1F3E30}" name="Column8776"/>
    <tableColumn id="8803" xr3:uid="{17519769-2099-4DE3-8362-7A5507A9CB10}" name="Column8777"/>
    <tableColumn id="8804" xr3:uid="{FC3825D9-3103-450F-B16E-F2B7102C4D62}" name="Column8778"/>
    <tableColumn id="8805" xr3:uid="{3F9AFDCD-5EEA-49BF-A105-D756E0DCF49C}" name="Column8779"/>
    <tableColumn id="8806" xr3:uid="{7E9D9367-2B0E-45AA-B33C-60F92E737CFF}" name="Column8780"/>
    <tableColumn id="8807" xr3:uid="{C75EDC16-CEFD-430D-8200-6069BC2C0D65}" name="Column8781"/>
    <tableColumn id="8808" xr3:uid="{6E6A7719-E7B1-4F0E-8704-515E20F56517}" name="Column8782"/>
    <tableColumn id="8809" xr3:uid="{3ACC7701-D7FC-490D-A8E9-40AC5BF9766E}" name="Column8783"/>
    <tableColumn id="8810" xr3:uid="{CBBB64CA-7BBA-4E78-A5F3-E018F0A0B200}" name="Column8784"/>
    <tableColumn id="8811" xr3:uid="{396F5BA5-31A0-46FF-B97D-890BF0138361}" name="Column8785"/>
    <tableColumn id="8812" xr3:uid="{B37894DA-A064-41CF-8FA7-EFBB72917A87}" name="Column8786"/>
    <tableColumn id="8813" xr3:uid="{21FE5FFE-6D39-4496-9FD9-4271A53CB9AE}" name="Column8787"/>
    <tableColumn id="8814" xr3:uid="{D65C8EDF-2FD2-4DD6-822F-1B94BF403BF2}" name="Column8788"/>
    <tableColumn id="8815" xr3:uid="{6CD6A61F-DF47-4442-87B3-1F9FBD174D60}" name="Column8789"/>
    <tableColumn id="8816" xr3:uid="{7B72D568-EE81-448D-996B-5526DD432BBF}" name="Column8790"/>
    <tableColumn id="8817" xr3:uid="{DC46FBF2-84FB-4A9D-B8DA-8221257AC351}" name="Column8791"/>
    <tableColumn id="8818" xr3:uid="{014CA205-3089-4317-B22A-BE776879EA6D}" name="Column8792"/>
    <tableColumn id="8819" xr3:uid="{8C4A0B08-3345-415E-864B-6A4493B36B41}" name="Column8793"/>
    <tableColumn id="8820" xr3:uid="{58C2C2F7-E331-4F14-851B-3400755F752B}" name="Column8794"/>
    <tableColumn id="8821" xr3:uid="{2FD8207C-D5B0-48F0-A0CF-50151DAFEBEA}" name="Column8795"/>
    <tableColumn id="8822" xr3:uid="{9DE480AC-217A-4523-9A28-FBEA2CE643C8}" name="Column8796"/>
    <tableColumn id="8823" xr3:uid="{9460C068-FCB3-4F5A-954A-EE5C1B8266C5}" name="Column8797"/>
    <tableColumn id="8824" xr3:uid="{96D17B32-574A-45A7-9B89-5F6EC255B414}" name="Column8798"/>
    <tableColumn id="8825" xr3:uid="{DF3FD70E-F998-4416-BDD3-E60332E8014D}" name="Column8799"/>
    <tableColumn id="8826" xr3:uid="{C7A7C114-9227-46C0-AA33-C23C3C21B8FB}" name="Column8800"/>
    <tableColumn id="8827" xr3:uid="{08C01754-69F3-423C-97BD-F27D17B538F7}" name="Column8801"/>
    <tableColumn id="8828" xr3:uid="{0D1AD9DB-4B1B-4031-B36C-882C39CB4044}" name="Column8802"/>
    <tableColumn id="8829" xr3:uid="{B4BB53EF-6B4B-469A-BFF0-2CC67AC6F8C6}" name="Column8803"/>
    <tableColumn id="8830" xr3:uid="{3538BF19-A6D0-4A4A-AF40-146BEFE74456}" name="Column8804"/>
    <tableColumn id="8831" xr3:uid="{8757CC80-8890-428F-88CF-A5819C547C0E}" name="Column8805"/>
    <tableColumn id="8832" xr3:uid="{71DB9336-57AD-42AB-B02E-8998A1583B4B}" name="Column8806"/>
    <tableColumn id="8833" xr3:uid="{318312EA-E4D3-4D9D-8368-74D76C8244BD}" name="Column8807"/>
    <tableColumn id="8834" xr3:uid="{5B63ABEC-90F7-4510-AB0C-1A020421FCFC}" name="Column8808"/>
    <tableColumn id="8835" xr3:uid="{91C09631-6161-41F8-BD36-C798359C1F43}" name="Column8809"/>
    <tableColumn id="8836" xr3:uid="{5684F82D-E700-46ED-A515-CD61DE57FC5B}" name="Column8810"/>
    <tableColumn id="8837" xr3:uid="{4567E02C-04B9-4406-BCC0-77589D227C43}" name="Column8811"/>
    <tableColumn id="8838" xr3:uid="{E450F08E-8DB1-4136-9FED-5C2D6774ADCC}" name="Column8812"/>
    <tableColumn id="8839" xr3:uid="{C74D87E9-30CC-4783-9C4E-046385ACB1BA}" name="Column8813"/>
    <tableColumn id="8840" xr3:uid="{EF0C97CC-D624-491C-92F9-78453D0FE68F}" name="Column8814"/>
    <tableColumn id="8841" xr3:uid="{43277F11-DA55-451A-88B3-FDB531260A71}" name="Column8815"/>
    <tableColumn id="8842" xr3:uid="{7965F9F3-BB5F-4731-8E9A-BFDAB119AD2B}" name="Column8816"/>
    <tableColumn id="8843" xr3:uid="{759DAFA8-EE1A-431E-B79F-74A7991569A8}" name="Column8817"/>
    <tableColumn id="8844" xr3:uid="{019781C2-664F-456E-855E-4A3C9E1E2FE6}" name="Column8818"/>
    <tableColumn id="8845" xr3:uid="{0F8B6587-D058-4568-BBD0-F5DAD642C23A}" name="Column8819"/>
    <tableColumn id="8846" xr3:uid="{B5DA7707-A817-48DD-BECE-7A47ABBB60A3}" name="Column8820"/>
    <tableColumn id="8847" xr3:uid="{D0F6C810-A68E-44A9-97EB-37A4B634FE38}" name="Column8821"/>
    <tableColumn id="8848" xr3:uid="{7CBE8F47-AD67-4E4F-8CC1-344AD72ED605}" name="Column8822"/>
    <tableColumn id="8849" xr3:uid="{780BFB8D-49E5-4E52-8875-93FF4DF3FEC1}" name="Column8823"/>
    <tableColumn id="8850" xr3:uid="{D70FD250-2F72-4358-B378-DBD7A182D649}" name="Column8824"/>
    <tableColumn id="8851" xr3:uid="{E26EC088-A4F3-4B6F-A470-873A236E3D18}" name="Column8825"/>
    <tableColumn id="8852" xr3:uid="{5C64E151-6337-48DA-81D8-80282A2C56BF}" name="Column8826"/>
    <tableColumn id="8853" xr3:uid="{97ED5CCB-C38C-49B7-9993-C0BE39F6C01D}" name="Column8827"/>
    <tableColumn id="8854" xr3:uid="{1B5C3781-77C1-4F1C-B2CC-55F8725F658B}" name="Column8828"/>
    <tableColumn id="8855" xr3:uid="{76D2D96A-E1D9-43A3-8EDD-35E5463C98F8}" name="Column8829"/>
    <tableColumn id="8856" xr3:uid="{C56E2055-5D5F-47CF-B022-3F33BB19AFD4}" name="Column8830"/>
    <tableColumn id="8857" xr3:uid="{4DB0624B-0266-4003-BF92-1B44932DF553}" name="Column8831"/>
    <tableColumn id="8858" xr3:uid="{8DAB6E32-4DFA-4CCD-B7C1-70F3A0443B50}" name="Column8832"/>
    <tableColumn id="8859" xr3:uid="{17C2A685-AB63-4A9A-A749-AF2AACF2F71A}" name="Column8833"/>
    <tableColumn id="8860" xr3:uid="{17C43E0D-79E5-4F25-A865-E4FFCF2D433D}" name="Column8834"/>
    <tableColumn id="8861" xr3:uid="{0E7A9027-2AE2-427D-9A77-AFA952D728FD}" name="Column8835"/>
    <tableColumn id="8862" xr3:uid="{20C7386A-5D0F-49F3-8CAB-C502DC9EC083}" name="Column8836"/>
    <tableColumn id="8863" xr3:uid="{4F777364-F0DD-40CB-9A14-0E0B6CD984BD}" name="Column8837"/>
    <tableColumn id="8864" xr3:uid="{1FD6ADA7-3DC3-409D-8B28-6640354E31B2}" name="Column8838"/>
    <tableColumn id="8865" xr3:uid="{747DFB58-B6E5-4547-BE30-C0CD087E2486}" name="Column8839"/>
    <tableColumn id="8866" xr3:uid="{4F63C266-B44C-46DD-BD4C-28365D084E58}" name="Column8840"/>
    <tableColumn id="8867" xr3:uid="{1445368F-D7C5-4C92-B73E-4B1D984270E3}" name="Column8841"/>
    <tableColumn id="8868" xr3:uid="{C8C0BB11-6A36-4873-A7FD-DA26B0CA75A7}" name="Column8842"/>
    <tableColumn id="8869" xr3:uid="{9E6FA413-58B5-4756-AC36-D9B163E40C1B}" name="Column8843"/>
    <tableColumn id="8870" xr3:uid="{C387D54E-96B4-4AA6-9551-09BE82BF76B3}" name="Column8844"/>
    <tableColumn id="8871" xr3:uid="{959D4B2F-F0BC-4E7E-A3B3-1C493A8519BA}" name="Column8845"/>
    <tableColumn id="8872" xr3:uid="{4E1AC8A1-F26E-4B29-B5F8-079C5B5CD75C}" name="Column8846"/>
    <tableColumn id="8873" xr3:uid="{848733F7-40A1-4923-9FE3-20B94110EEB9}" name="Column8847"/>
    <tableColumn id="8874" xr3:uid="{C4533BB2-65F9-4029-A670-7DFC3E712034}" name="Column8848"/>
    <tableColumn id="8875" xr3:uid="{7F4F201C-9C0D-4BC7-A90C-9C8474B09909}" name="Column8849"/>
    <tableColumn id="8876" xr3:uid="{890DA8B6-7F8E-43E4-AF21-327E2AC24FDC}" name="Column8850"/>
    <tableColumn id="8877" xr3:uid="{9455BE94-C297-4B0D-89DE-5C4C8181FB69}" name="Column8851"/>
    <tableColumn id="8878" xr3:uid="{0BFD703A-EDB1-4997-821A-47BB3264A02C}" name="Column8852"/>
    <tableColumn id="8879" xr3:uid="{70BEA8B0-9D90-4B1C-BE24-BE466D858D85}" name="Column8853"/>
    <tableColumn id="8880" xr3:uid="{AB77D82D-4923-4307-8509-14311A96C6DD}" name="Column8854"/>
    <tableColumn id="8881" xr3:uid="{A9A2A65B-EE71-4361-BA59-6778978D0FCD}" name="Column8855"/>
    <tableColumn id="8882" xr3:uid="{75F82CF9-B0F2-4840-9D0C-5EE4CD9C1970}" name="Column8856"/>
    <tableColumn id="8883" xr3:uid="{D47BCF5F-1B83-46D4-8542-9F5DCBD41EB1}" name="Column8857"/>
    <tableColumn id="8884" xr3:uid="{28EC3998-D64C-438F-A66F-E029F5988DBD}" name="Column8858"/>
    <tableColumn id="8885" xr3:uid="{36A0B102-16BC-446C-AF3F-8DBE1D3F8154}" name="Column8859"/>
    <tableColumn id="8886" xr3:uid="{7DABAAD1-3405-4CA6-99AD-F7CA86A7D6D5}" name="Column8860"/>
    <tableColumn id="8887" xr3:uid="{581E2340-2C67-4D73-922D-0A10A6C04FE9}" name="Column8861"/>
    <tableColumn id="8888" xr3:uid="{357E3ED8-A06E-46C5-BC67-B01A0C6AAE53}" name="Column8862"/>
    <tableColumn id="8889" xr3:uid="{B45078C5-A0E5-4ED3-A53E-20C8840788A5}" name="Column8863"/>
    <tableColumn id="8890" xr3:uid="{8AA47902-F932-40D2-96BC-4F1665159AF0}" name="Column8864"/>
    <tableColumn id="8891" xr3:uid="{6B4630EE-5DB4-46A5-A5AF-4691A9B0F913}" name="Column8865"/>
    <tableColumn id="8892" xr3:uid="{70AF5B42-3CB5-43E5-8DA0-0704E2DE5FCD}" name="Column8866"/>
    <tableColumn id="8893" xr3:uid="{70B3582F-39D9-48C0-9113-38997AB3E1AE}" name="Column8867"/>
    <tableColumn id="8894" xr3:uid="{7DBBF8AD-E6EC-47CC-B6D8-E592D93BD491}" name="Column8868"/>
    <tableColumn id="8895" xr3:uid="{06D1FEDC-5ADB-419A-9057-2ED0A13B8951}" name="Column8869"/>
    <tableColumn id="8896" xr3:uid="{BDA34808-94DE-42FD-A0F2-8B03FA2C64AB}" name="Column8870"/>
    <tableColumn id="8897" xr3:uid="{868262B7-1DAF-4554-AC84-948852027568}" name="Column8871"/>
    <tableColumn id="8898" xr3:uid="{8C30315A-8AB1-4ABB-99C7-9D463DBFDF0A}" name="Column8872"/>
    <tableColumn id="8899" xr3:uid="{1FFBF5B0-05E7-400E-A1C6-BDEA1BD245C3}" name="Column8873"/>
    <tableColumn id="8900" xr3:uid="{CC07E898-FE6A-4D99-A7F4-6A9AF1CC9C68}" name="Column8874"/>
    <tableColumn id="8901" xr3:uid="{B3C67BAA-C69B-4FFE-BC15-F8F47D36E091}" name="Column8875"/>
    <tableColumn id="8902" xr3:uid="{A34DE3FD-5D61-4F25-8157-4BDCC8D93A56}" name="Column8876"/>
    <tableColumn id="8903" xr3:uid="{7F2A29CF-FBDD-48A7-8054-917D85DBAA38}" name="Column8877"/>
    <tableColumn id="8904" xr3:uid="{3781D4B1-3468-4FD1-8042-590A6E88D7E5}" name="Column8878"/>
    <tableColumn id="8905" xr3:uid="{E4AEDB69-60E2-496A-944E-0468EA3F0325}" name="Column8879"/>
    <tableColumn id="8906" xr3:uid="{7DD8292D-FD03-46A6-9E67-424299675AB4}" name="Column8880"/>
    <tableColumn id="8907" xr3:uid="{E47E373A-E0EF-4A6F-9273-0FA07F075A8A}" name="Column8881"/>
    <tableColumn id="8908" xr3:uid="{59BD3513-DA6E-46BC-98F9-DDBF0F9B6287}" name="Column8882"/>
    <tableColumn id="8909" xr3:uid="{1526652A-AE7C-49B9-A59E-D5D81044C076}" name="Column8883"/>
    <tableColumn id="8910" xr3:uid="{B4E0AADE-C6EA-4E9B-8FF1-70C77128DA3C}" name="Column8884"/>
    <tableColumn id="8911" xr3:uid="{96072AFE-7C20-4C70-A5DD-3E71B1062AEA}" name="Column8885"/>
    <tableColumn id="8912" xr3:uid="{244E67D3-54A1-4008-8020-129965ABBE19}" name="Column8886"/>
    <tableColumn id="8913" xr3:uid="{20B69AE1-9CC2-417F-8F39-FD3045D4F9F4}" name="Column8887"/>
    <tableColumn id="8914" xr3:uid="{079887BD-499B-42C4-83B6-41F2BE2AF846}" name="Column8888"/>
    <tableColumn id="8915" xr3:uid="{BAC96DF6-4883-431D-AA83-4CBA5598DE3B}" name="Column8889"/>
    <tableColumn id="8916" xr3:uid="{DEF280D3-E77E-4BFB-8714-C10D4CB0BB73}" name="Column8890"/>
    <tableColumn id="8917" xr3:uid="{ACDD36CA-BE1F-49DB-B6D5-023476076A64}" name="Column8891"/>
    <tableColumn id="8918" xr3:uid="{7C9AE26A-1753-4999-B520-648B1074852C}" name="Column8892"/>
    <tableColumn id="8919" xr3:uid="{B9E06923-D28D-4965-A5BE-EC2A7290EB21}" name="Column8893"/>
    <tableColumn id="8920" xr3:uid="{76F1FB27-A7A8-47A4-A903-E5E6EFA1CD29}" name="Column8894"/>
    <tableColumn id="8921" xr3:uid="{34F1D13B-2191-4449-8BC9-67A66FC15DCF}" name="Column8895"/>
    <tableColumn id="8922" xr3:uid="{7DDF5D21-CDCB-4AC5-AD92-61C8E5792052}" name="Column8896"/>
    <tableColumn id="8923" xr3:uid="{717DF700-763F-4125-93C0-AE92BF6699DF}" name="Column8897"/>
    <tableColumn id="8924" xr3:uid="{4CBA1C7F-E67B-4A92-9B9B-9E1E9D098BF8}" name="Column8898"/>
    <tableColumn id="8925" xr3:uid="{0793C9C1-45C2-401C-8ECE-C7AF72AF7731}" name="Column8899"/>
    <tableColumn id="8926" xr3:uid="{8BB7DA89-4B39-4DD6-8023-1AA07445260F}" name="Column8900"/>
    <tableColumn id="8927" xr3:uid="{DD51ABD2-F6EE-4791-806A-3D38990D17EB}" name="Column8901"/>
    <tableColumn id="8928" xr3:uid="{964B388F-1882-4699-B3DB-3D8E078000F1}" name="Column8902"/>
    <tableColumn id="8929" xr3:uid="{967A5DEA-93CB-4B44-A639-81C5B3079672}" name="Column8903"/>
    <tableColumn id="8930" xr3:uid="{F866F1DA-23CF-499E-B293-3DD665421AF6}" name="Column8904"/>
    <tableColumn id="8931" xr3:uid="{43131FF5-4BDA-410C-A84C-4C09A92A7E9F}" name="Column8905"/>
    <tableColumn id="8932" xr3:uid="{BCF3D913-39AA-403B-8B59-45E5BAFB03B3}" name="Column8906"/>
    <tableColumn id="8933" xr3:uid="{3FA4273B-FF66-4773-B011-364A74E65996}" name="Column8907"/>
    <tableColumn id="8934" xr3:uid="{6F3DD40F-E99B-4989-AF0D-0F35E6E12A20}" name="Column8908"/>
    <tableColumn id="8935" xr3:uid="{584C7FFF-6729-4122-83FD-1724A65AF64C}" name="Column8909"/>
    <tableColumn id="8936" xr3:uid="{27E9F1D8-E926-458D-857B-FBE8196E8764}" name="Column8910"/>
    <tableColumn id="8937" xr3:uid="{4E9948B0-4575-48C8-99F8-7BD58F5ABB82}" name="Column8911"/>
    <tableColumn id="8938" xr3:uid="{D6773F6E-7F60-41E0-AC4B-0E1AFC1D9F22}" name="Column8912"/>
    <tableColumn id="8939" xr3:uid="{8E08EE11-66C9-42EE-8C8A-06BD6273BB7B}" name="Column8913"/>
    <tableColumn id="8940" xr3:uid="{3C74D388-804B-40B0-9177-8B072EBAB4AB}" name="Column8914"/>
    <tableColumn id="8941" xr3:uid="{2C36AD41-E35F-4E85-9BB3-3636D3EADD8E}" name="Column8915"/>
    <tableColumn id="8942" xr3:uid="{7641CD1E-09FB-447F-9145-8A9D4585FF3B}" name="Column8916"/>
    <tableColumn id="8943" xr3:uid="{9C6E9BE6-D04B-45EC-A31E-0FDD455A6F45}" name="Column8917"/>
    <tableColumn id="8944" xr3:uid="{8C860810-74F4-4D8B-A102-5FF7BEF61BF5}" name="Column8918"/>
    <tableColumn id="8945" xr3:uid="{739697F8-D12E-46F7-BECA-CAA3E40FB3B6}" name="Column8919"/>
    <tableColumn id="8946" xr3:uid="{0FF8713D-0402-498D-86D1-8F3ACC8E0779}" name="Column8920"/>
    <tableColumn id="8947" xr3:uid="{18AE4F86-40BE-4CDC-863E-4274330A7544}" name="Column8921"/>
    <tableColumn id="8948" xr3:uid="{22B30465-B579-44A1-9134-83C6775031F0}" name="Column8922"/>
    <tableColumn id="8949" xr3:uid="{D9B774A2-36B8-4480-9C4F-58AC1860D5FB}" name="Column8923"/>
    <tableColumn id="8950" xr3:uid="{48FE400E-C703-4066-B6EC-CC9F0F43339C}" name="Column8924"/>
    <tableColumn id="8951" xr3:uid="{E6230DB5-585A-43E6-B129-48F85A0240E6}" name="Column8925"/>
    <tableColumn id="8952" xr3:uid="{7F89B613-6B48-4FAD-80FC-065A6AC79D28}" name="Column8926"/>
    <tableColumn id="8953" xr3:uid="{9C876BB5-A6C8-441A-9F7F-C23DACEEE8C9}" name="Column8927"/>
    <tableColumn id="8954" xr3:uid="{9266E285-296E-4B10-B3FE-92619B1892B7}" name="Column8928"/>
    <tableColumn id="8955" xr3:uid="{4AEEB4BA-74CB-41E3-B2E3-AFCD73770938}" name="Column8929"/>
    <tableColumn id="8956" xr3:uid="{9C466530-C7F1-4741-95EF-A17B3B6AF9CA}" name="Column8930"/>
    <tableColumn id="8957" xr3:uid="{D94246C6-7CD5-4530-A3D5-20267F0029A0}" name="Column8931"/>
    <tableColumn id="8958" xr3:uid="{CCD7EAD1-81E6-4E30-9F61-D2A29FE6A85A}" name="Column8932"/>
    <tableColumn id="8959" xr3:uid="{042E3598-789C-46EA-8B1A-FECCEAD714D9}" name="Column8933"/>
    <tableColumn id="8960" xr3:uid="{01B6C736-44D0-43BC-BFF7-8DAF26E427EB}" name="Column8934"/>
    <tableColumn id="8961" xr3:uid="{E9BAD3B7-8809-4A02-9014-28C58EFEF559}" name="Column8935"/>
    <tableColumn id="8962" xr3:uid="{A52E7EFA-8759-4A69-95FA-A87F4037DEB0}" name="Column8936"/>
    <tableColumn id="8963" xr3:uid="{EF2FFD57-CEAA-4940-AADF-2F6DB70C4476}" name="Column8937"/>
    <tableColumn id="8964" xr3:uid="{C47DE498-10E8-4D65-A448-F844616DB395}" name="Column8938"/>
    <tableColumn id="8965" xr3:uid="{1BD0944F-1CF3-46B9-8CCF-D8A223B1C856}" name="Column8939"/>
    <tableColumn id="8966" xr3:uid="{57B1DE70-B488-460C-8232-65B160DE0397}" name="Column8940"/>
    <tableColumn id="8967" xr3:uid="{10329FFC-C6F0-4A2B-AD33-D7A148568C7D}" name="Column8941"/>
    <tableColumn id="8968" xr3:uid="{ECA634DB-AA13-4509-B842-214B6E027644}" name="Column8942"/>
    <tableColumn id="8969" xr3:uid="{C15F9A27-3101-4D1B-9106-12B0BCEFC821}" name="Column8943"/>
    <tableColumn id="8970" xr3:uid="{0D06F1D6-765C-4EED-AAB8-8299146DAD19}" name="Column8944"/>
    <tableColumn id="8971" xr3:uid="{A0F9A8C8-8540-4F4C-971F-27F9CB5FE26E}" name="Column8945"/>
    <tableColumn id="8972" xr3:uid="{9B5C4BEC-6C20-48F7-AF8F-42D0136C6012}" name="Column8946"/>
    <tableColumn id="8973" xr3:uid="{DF4D20DC-F476-46A0-9BFC-49228AC19AB8}" name="Column8947"/>
    <tableColumn id="8974" xr3:uid="{BA9777D4-52B3-48FD-8767-145A960E8A9C}" name="Column8948"/>
    <tableColumn id="8975" xr3:uid="{2051656C-2AE2-4388-AB71-44E7F7DC58CD}" name="Column8949"/>
    <tableColumn id="8976" xr3:uid="{D2AE0194-881C-4170-A845-5C34AFE6F4EC}" name="Column8950"/>
    <tableColumn id="8977" xr3:uid="{94C893E4-68BC-4E17-ABA2-CE2AF3186193}" name="Column8951"/>
    <tableColumn id="8978" xr3:uid="{73254CEE-2D0A-43EA-88B8-330AF19373A0}" name="Column8952"/>
    <tableColumn id="8979" xr3:uid="{5EDEE8F0-EF7D-49ED-BD3F-B8CCC462BC70}" name="Column8953"/>
    <tableColumn id="8980" xr3:uid="{5F2094E1-5533-47F8-9F04-1E4445C99A15}" name="Column8954"/>
    <tableColumn id="8981" xr3:uid="{BAC2321A-C4CF-446B-AF08-24A75355E6C4}" name="Column8955"/>
    <tableColumn id="8982" xr3:uid="{110E640C-12EB-41DC-9093-6E505BEF08DF}" name="Column8956"/>
    <tableColumn id="8983" xr3:uid="{E2B6D1F1-55F7-40D2-8714-55B640851CB7}" name="Column8957"/>
    <tableColumn id="8984" xr3:uid="{BAEE8274-E923-484A-A121-9C5D05912C28}" name="Column8958"/>
    <tableColumn id="8985" xr3:uid="{28119833-B005-4474-8D23-2BD9669ACD08}" name="Column8959"/>
    <tableColumn id="8986" xr3:uid="{B5D91171-1CDB-4993-96CE-B13F4A16CE8F}" name="Column8960"/>
    <tableColumn id="8987" xr3:uid="{4E5FF262-D1D7-4F44-81D8-BF4D409EF1D0}" name="Column8961"/>
    <tableColumn id="8988" xr3:uid="{5DDA7640-79C2-4D5E-8DB4-49E3C95B9DB3}" name="Column8962"/>
    <tableColumn id="8989" xr3:uid="{7462BF00-D9B9-4384-BF35-99679CA6C280}" name="Column8963"/>
    <tableColumn id="8990" xr3:uid="{BAF7029A-A6A4-4963-B0E4-7FA6D7B1F08A}" name="Column8964"/>
    <tableColumn id="8991" xr3:uid="{FE107C94-BE7E-4190-BD53-B790174328F1}" name="Column8965"/>
    <tableColumn id="8992" xr3:uid="{74C3964F-ABDE-45CE-8AEA-F20BC7EA0D22}" name="Column8966"/>
    <tableColumn id="8993" xr3:uid="{BFD91719-2C55-44F0-9735-5CA8AA928DFE}" name="Column8967"/>
    <tableColumn id="8994" xr3:uid="{E781FCBC-8C35-45A9-A0A1-AB0A8D46514F}" name="Column8968"/>
    <tableColumn id="8995" xr3:uid="{73D3FF01-25A2-4EFE-A6EC-8E96317C852F}" name="Column8969"/>
    <tableColumn id="8996" xr3:uid="{3E5B5BFA-B0C2-4F56-BB84-D5E77A6A190A}" name="Column8970"/>
    <tableColumn id="8997" xr3:uid="{838E9C69-EF7C-4942-B62D-06A0B4BF1111}" name="Column8971"/>
    <tableColumn id="8998" xr3:uid="{4DFA7DE5-0FA7-4E09-8AB7-971EF17D5FDC}" name="Column8972"/>
    <tableColumn id="8999" xr3:uid="{E52DE1A2-E956-4A60-BF48-C5CC66B9E17D}" name="Column8973"/>
    <tableColumn id="9000" xr3:uid="{9D320A32-5366-4E30-812F-4589A09D7761}" name="Column8974"/>
    <tableColumn id="9001" xr3:uid="{0551FB36-A26B-4085-B51F-7FD5C8418E52}" name="Column8975"/>
    <tableColumn id="9002" xr3:uid="{AD5ACF0F-AC79-4ADD-A783-E4D3B74B2918}" name="Column8976"/>
    <tableColumn id="9003" xr3:uid="{75CEEA29-EC89-4BD7-9B85-59693CE743C9}" name="Column8977"/>
    <tableColumn id="9004" xr3:uid="{2FE4D694-22AF-48B9-BE47-FBC61EB27EF0}" name="Column8978"/>
    <tableColumn id="9005" xr3:uid="{48F61857-B8F6-46A4-B2CB-8E0376FF1964}" name="Column8979"/>
    <tableColumn id="9006" xr3:uid="{7B53A795-7416-4F90-9AB2-DDD5BEFE5BA9}" name="Column8980"/>
    <tableColumn id="9007" xr3:uid="{89A1D8F9-220F-4C3D-8895-C8537BB67AA1}" name="Column8981"/>
    <tableColumn id="9008" xr3:uid="{CB21CC9B-BDB9-4798-8C9B-F35A135253E3}" name="Column8982"/>
    <tableColumn id="9009" xr3:uid="{A1EF66E7-BE9A-4240-BF5E-CC6DC789E12F}" name="Column8983"/>
    <tableColumn id="9010" xr3:uid="{EF515C46-07F3-48FD-A7DB-200E6F4E1E39}" name="Column8984"/>
    <tableColumn id="9011" xr3:uid="{A48532D8-CF36-491A-9742-C16155FAAC0B}" name="Column8985"/>
    <tableColumn id="9012" xr3:uid="{BCCFEF0D-4185-44A7-8B6C-88F337DD52DC}" name="Column8986"/>
    <tableColumn id="9013" xr3:uid="{60F87E0F-FF09-4BB8-938C-97837E021276}" name="Column8987"/>
    <tableColumn id="9014" xr3:uid="{20D6B9ED-B3CC-4967-AF1D-ACE23544A267}" name="Column8988"/>
    <tableColumn id="9015" xr3:uid="{1C278051-2928-4D37-9D6E-C9DBFFE6B9B8}" name="Column8989"/>
    <tableColumn id="9016" xr3:uid="{43A995DD-7479-4B24-A015-2480258D9835}" name="Column8990"/>
    <tableColumn id="9017" xr3:uid="{C210F8DB-8536-48D1-999D-0EFF8AAD6046}" name="Column8991"/>
    <tableColumn id="9018" xr3:uid="{541B4D9C-C96B-4320-9E42-3841E52368CC}" name="Column8992"/>
    <tableColumn id="9019" xr3:uid="{D71FCE0F-748A-43C5-BB3D-AE819BD49F65}" name="Column8993"/>
    <tableColumn id="9020" xr3:uid="{DD8EBEBC-582A-4757-810E-9F73B57C4473}" name="Column8994"/>
    <tableColumn id="9021" xr3:uid="{42EA6EF2-7BAD-4406-8F9E-05D13CF03FE4}" name="Column8995"/>
    <tableColumn id="9022" xr3:uid="{1A7E9DD4-9E22-4131-880B-DA4F8A3E3832}" name="Column8996"/>
    <tableColumn id="9023" xr3:uid="{CBEC0017-9377-499D-85E8-0B24E4366077}" name="Column8997"/>
    <tableColumn id="9024" xr3:uid="{1A05ACF0-9AE9-41E2-BDA5-61D19D1E1EC7}" name="Column8998"/>
    <tableColumn id="9025" xr3:uid="{3898F356-C370-4DD4-8C39-4E2A35A59C54}" name="Column8999"/>
    <tableColumn id="9026" xr3:uid="{0FA7A9D4-C724-4B86-9D96-A09004EDD72C}" name="Column9000"/>
    <tableColumn id="9027" xr3:uid="{C9D2BD3F-8CAD-427C-8DA5-1E31E3A6E9BF}" name="Column9001"/>
    <tableColumn id="9028" xr3:uid="{670B70E2-21D7-4894-B3D2-9813CA52A528}" name="Column9002"/>
    <tableColumn id="9029" xr3:uid="{C9A5BB9B-5B69-4310-A265-A3B72D6A7F0C}" name="Column9003"/>
    <tableColumn id="9030" xr3:uid="{57089ACD-B7DE-4FCB-8AE0-3C29526BDCDE}" name="Column9004"/>
    <tableColumn id="9031" xr3:uid="{F8A01386-DF50-496C-9908-3AFAC71114CF}" name="Column9005"/>
    <tableColumn id="9032" xr3:uid="{AB139B3C-3278-4C6B-9F53-5708070DD083}" name="Column9006"/>
    <tableColumn id="9033" xr3:uid="{626283F7-B929-4651-9749-A32603BBC085}" name="Column9007"/>
    <tableColumn id="9034" xr3:uid="{60E6D0AC-A979-49EF-B700-EEC985919501}" name="Column9008"/>
    <tableColumn id="9035" xr3:uid="{3CA33DED-955D-45FD-9BA4-745F8788A45E}" name="Column9009"/>
    <tableColumn id="9036" xr3:uid="{4F2853A2-4B29-41B0-8F48-42D9EA5C8C9F}" name="Column9010"/>
    <tableColumn id="9037" xr3:uid="{EE347F57-51CF-4B9A-B7A3-DEC815D83A10}" name="Column9011"/>
    <tableColumn id="9038" xr3:uid="{0B47D32A-301C-45EB-B650-CC0E816B3635}" name="Column9012"/>
    <tableColumn id="9039" xr3:uid="{CFB203DA-2991-447D-879C-5D3D4960A018}" name="Column9013"/>
    <tableColumn id="9040" xr3:uid="{4542A63C-466C-49A6-93C7-B06273CED3D8}" name="Column9014"/>
    <tableColumn id="9041" xr3:uid="{B7F759AA-34DB-4967-B457-DE59EEF2B1E0}" name="Column9015"/>
    <tableColumn id="9042" xr3:uid="{B2D42A52-FE5A-4813-88E9-41ACB3563DD5}" name="Column9016"/>
    <tableColumn id="9043" xr3:uid="{3F54A5D1-6E02-4743-A291-980BDDD0497E}" name="Column9017"/>
    <tableColumn id="9044" xr3:uid="{EE44C0F3-05DB-4D90-B58F-6B498FE6A467}" name="Column9018"/>
    <tableColumn id="9045" xr3:uid="{7847FBF0-9ACD-4FCC-B2D4-CDF38DE7951C}" name="Column9019"/>
    <tableColumn id="9046" xr3:uid="{97DE3381-A2C7-40E0-AAFD-DD66E15AB8E0}" name="Column9020"/>
    <tableColumn id="9047" xr3:uid="{58D128BE-FB74-445D-AC84-A5BDF16D5DBC}" name="Column9021"/>
    <tableColumn id="9048" xr3:uid="{D1E1086E-A3E5-40B7-94A1-4C744D2ECAAD}" name="Column9022"/>
    <tableColumn id="9049" xr3:uid="{A26D0B80-9386-44C6-82B8-81551FD1730E}" name="Column9023"/>
    <tableColumn id="9050" xr3:uid="{A092F8F1-0B57-4C2C-BB33-4C1447C7E6FB}" name="Column9024"/>
    <tableColumn id="9051" xr3:uid="{F61F49ED-BAE3-4ACE-8042-312E7877E1C2}" name="Column9025"/>
    <tableColumn id="9052" xr3:uid="{9D36B467-9A4F-4EF6-A706-45E2791BC17B}" name="Column9026"/>
    <tableColumn id="9053" xr3:uid="{44BB2280-A2D1-420A-9125-CE486EE805D1}" name="Column9027"/>
    <tableColumn id="9054" xr3:uid="{EBE9F1BC-C3AC-4D28-A6B9-E60F2358C4BE}" name="Column9028"/>
    <tableColumn id="9055" xr3:uid="{5A4FBEE3-0BDB-43D2-8AA9-94B2D081530A}" name="Column9029"/>
    <tableColumn id="9056" xr3:uid="{1D09E860-169F-4739-8200-DCEBEEB3574B}" name="Column9030"/>
    <tableColumn id="9057" xr3:uid="{10C70C02-A4B3-44DD-812B-D135E82A3789}" name="Column9031"/>
    <tableColumn id="9058" xr3:uid="{075D78F1-E31F-464A-B428-42223D194D2A}" name="Column9032"/>
    <tableColumn id="9059" xr3:uid="{FD55D293-9676-407B-88FF-FB725EC31092}" name="Column9033"/>
    <tableColumn id="9060" xr3:uid="{967302C2-0AC1-48B9-9FF3-5812393ABD63}" name="Column9034"/>
    <tableColumn id="9061" xr3:uid="{A3A6FFA8-972A-4798-9C9D-397528F1EAF3}" name="Column9035"/>
    <tableColumn id="9062" xr3:uid="{06EC9742-48A1-46E1-BEA7-D31C7B15D9CF}" name="Column9036"/>
    <tableColumn id="9063" xr3:uid="{9742D002-0AB1-4D61-AE42-4311CDBDA5B1}" name="Column9037"/>
    <tableColumn id="9064" xr3:uid="{19A7213F-6382-4D4D-915C-09E15944F454}" name="Column9038"/>
    <tableColumn id="9065" xr3:uid="{E95BB769-9DB4-4A3F-9452-CEF4D63E662C}" name="Column9039"/>
    <tableColumn id="9066" xr3:uid="{412B183D-137B-4160-8FE5-D21A8681B04E}" name="Column9040"/>
    <tableColumn id="9067" xr3:uid="{ECE9B623-2CF7-4E17-B910-F218D9FB84F9}" name="Column9041"/>
    <tableColumn id="9068" xr3:uid="{8A2E637E-8A97-4069-BE0B-F13551D0592E}" name="Column9042"/>
    <tableColumn id="9069" xr3:uid="{A655F42F-886C-4258-905B-683CD381AF46}" name="Column9043"/>
    <tableColumn id="9070" xr3:uid="{FD5FDD40-6124-4459-9D8E-D327E4CD250A}" name="Column9044"/>
    <tableColumn id="9071" xr3:uid="{8DD80428-9485-4D52-8090-0D5A37C3D9BD}" name="Column9045"/>
    <tableColumn id="9072" xr3:uid="{98E6A816-C9D9-4EFB-9ACB-DD7236663829}" name="Column9046"/>
    <tableColumn id="9073" xr3:uid="{57B80D1F-24FA-4CC1-9178-E23BC4A45F1C}" name="Column9047"/>
    <tableColumn id="9074" xr3:uid="{84CB072C-DBD5-432A-8C12-DDB70A36B235}" name="Column9048"/>
    <tableColumn id="9075" xr3:uid="{548115AB-DA4E-4E1A-933C-FD55AF2AFF5B}" name="Column9049"/>
    <tableColumn id="9076" xr3:uid="{5C927734-B5F4-44B1-9DEA-7BFC357A891C}" name="Column9050"/>
    <tableColumn id="9077" xr3:uid="{E3042B89-9802-40AC-B7EA-0788725A90D8}" name="Column9051"/>
    <tableColumn id="9078" xr3:uid="{4A12E350-670C-4452-B19C-63C9DC13AE7D}" name="Column9052"/>
    <tableColumn id="9079" xr3:uid="{76919E60-E3E5-4CE6-A771-74B9D125B8C9}" name="Column9053"/>
    <tableColumn id="9080" xr3:uid="{EE21690A-048A-4DB1-BAF6-C211848BA79B}" name="Column9054"/>
    <tableColumn id="9081" xr3:uid="{2D77D11F-4722-4011-949F-07C584A01C07}" name="Column9055"/>
    <tableColumn id="9082" xr3:uid="{8E2AAFFE-AEC4-4A4A-B39C-EF7BE0BB79D1}" name="Column9056"/>
    <tableColumn id="9083" xr3:uid="{9A4F22D3-117E-4643-A89C-0F9830B04A90}" name="Column9057"/>
    <tableColumn id="9084" xr3:uid="{DC913184-8640-4612-A586-363DA5690DC3}" name="Column9058"/>
    <tableColumn id="9085" xr3:uid="{10E899F3-B285-46F8-AB76-6028117495EB}" name="Column9059"/>
    <tableColumn id="9086" xr3:uid="{51DA6B9F-0452-4C63-96AF-C461B459FE4F}" name="Column9060"/>
    <tableColumn id="9087" xr3:uid="{521EEC0D-7C5B-4179-9ADA-5E8D48468BBC}" name="Column9061"/>
    <tableColumn id="9088" xr3:uid="{9E834E6B-0BAE-4FA0-828B-BA41EE1032CE}" name="Column9062"/>
    <tableColumn id="9089" xr3:uid="{14CFE328-9886-4A2F-9CB3-9189BAA59F11}" name="Column9063"/>
    <tableColumn id="9090" xr3:uid="{F3B6C19C-105A-4165-BE8D-66EB73802727}" name="Column9064"/>
    <tableColumn id="9091" xr3:uid="{828EB712-4348-42DB-B603-0F4CDD7C318C}" name="Column9065"/>
    <tableColumn id="9092" xr3:uid="{9692883F-9042-42D2-AA07-1EE1AB5FD2F8}" name="Column9066"/>
    <tableColumn id="9093" xr3:uid="{412969A7-F52D-4263-B464-F45054977A86}" name="Column9067"/>
    <tableColumn id="9094" xr3:uid="{00CF3401-9649-4DB8-812A-7447EE97377A}" name="Column9068"/>
    <tableColumn id="9095" xr3:uid="{A9ABC737-B847-4A9E-A4C6-598E801972BF}" name="Column9069"/>
    <tableColumn id="9096" xr3:uid="{067039B5-7CF9-4B41-A598-BD620BA4278A}" name="Column9070"/>
    <tableColumn id="9097" xr3:uid="{56240198-8C5B-4E81-BD91-F24D4812C09C}" name="Column9071"/>
    <tableColumn id="9098" xr3:uid="{925DE17D-1367-454D-B82F-2010987544AD}" name="Column9072"/>
    <tableColumn id="9099" xr3:uid="{51DB004A-0C14-4FB6-B3BE-F3DC1DD57A25}" name="Column9073"/>
    <tableColumn id="9100" xr3:uid="{DF36DF26-EE61-4EDE-8479-108301B66CFD}" name="Column9074"/>
    <tableColumn id="9101" xr3:uid="{BC0ED934-B324-48E4-8370-EE05E7C1FCB2}" name="Column9075"/>
    <tableColumn id="9102" xr3:uid="{3263E8B2-0CBE-46FD-9413-88B866B5D7CD}" name="Column9076"/>
    <tableColumn id="9103" xr3:uid="{93457C95-6962-4F66-849E-0702A97D0958}" name="Column9077"/>
    <tableColumn id="9104" xr3:uid="{59DB222A-F096-4C0C-A8E9-DD98E9A4B742}" name="Column9078"/>
    <tableColumn id="9105" xr3:uid="{C8A12E9E-2E4E-4EE3-955F-B118592EF345}" name="Column9079"/>
    <tableColumn id="9106" xr3:uid="{B690D316-4AD7-4D16-AEC8-5AD8E423572A}" name="Column9080"/>
    <tableColumn id="9107" xr3:uid="{7676A644-0CA0-4156-BFF0-016E7BBA8D1F}" name="Column9081"/>
    <tableColumn id="9108" xr3:uid="{8A514D1C-EE73-4865-8437-4D54AE6A64AF}" name="Column9082"/>
    <tableColumn id="9109" xr3:uid="{1C41BB22-6DF9-400B-805C-4E0ABF27E3D6}" name="Column9083"/>
    <tableColumn id="9110" xr3:uid="{8E8EBCEE-8451-4B2E-A665-8251E08A67E7}" name="Column9084"/>
    <tableColumn id="9111" xr3:uid="{F3C6BDD2-AEF8-492B-AEB3-3C252695E5A8}" name="Column9085"/>
    <tableColumn id="9112" xr3:uid="{AE165C0A-FE1E-40CE-9EA7-5ACCDE6FF69F}" name="Column9086"/>
    <tableColumn id="9113" xr3:uid="{B96EDDA8-111F-49DE-9576-516C11CE83BC}" name="Column9087"/>
    <tableColumn id="9114" xr3:uid="{681F2361-3442-4DED-BCD7-43FE3C1F5A64}" name="Column9088"/>
    <tableColumn id="9115" xr3:uid="{A420192E-D9E2-4FCC-90A8-10254751F573}" name="Column9089"/>
    <tableColumn id="9116" xr3:uid="{EAB31CD4-DF54-4246-AD35-7C1DFECD56A9}" name="Column9090"/>
    <tableColumn id="9117" xr3:uid="{65D72B0F-C0D9-4939-8645-97350D9F3D22}" name="Column9091"/>
    <tableColumn id="9118" xr3:uid="{AC434E6E-D58C-41D0-B92C-C0945461361A}" name="Column9092"/>
    <tableColumn id="9119" xr3:uid="{3BC661AA-991F-4BFD-9F99-66165619BDBE}" name="Column9093"/>
    <tableColumn id="9120" xr3:uid="{96BE40ED-6D5A-4E58-84EA-6B21ED071094}" name="Column9094"/>
    <tableColumn id="9121" xr3:uid="{1ED592DD-45F4-48A7-9BD8-6AFB209EDB2A}" name="Column9095"/>
    <tableColumn id="9122" xr3:uid="{EAE56BDA-7798-4545-9190-51EC222A5E09}" name="Column9096"/>
    <tableColumn id="9123" xr3:uid="{E4DBBE85-72F5-4527-8DCD-1CB3D18BCB3B}" name="Column9097"/>
    <tableColumn id="9124" xr3:uid="{E63D325A-CC24-47D1-B3FD-9FDD1FC34834}" name="Column9098"/>
    <tableColumn id="9125" xr3:uid="{CC791D74-5D98-47E2-92B7-8632DB3F6DDE}" name="Column9099"/>
    <tableColumn id="9126" xr3:uid="{63A87905-AFA8-4918-BD05-75AEE6CBA535}" name="Column9100"/>
    <tableColumn id="9127" xr3:uid="{000AC852-AFF4-4CDA-BFF9-0B8DD2A6DC4B}" name="Column9101"/>
    <tableColumn id="9128" xr3:uid="{082F3AC4-9355-4E4D-BB9F-061F0464213C}" name="Column9102"/>
    <tableColumn id="9129" xr3:uid="{AB54D1A3-0893-4590-B4A9-D52565C2AE02}" name="Column9103"/>
    <tableColumn id="9130" xr3:uid="{AB42AF8F-5771-45F8-9F53-176399CAF2D3}" name="Column9104"/>
    <tableColumn id="9131" xr3:uid="{BE496273-C8C0-4E96-919B-2D7C1EBC14BE}" name="Column9105"/>
    <tableColumn id="9132" xr3:uid="{B0B96648-9A5C-44D8-A385-4A06755F5D4D}" name="Column9106"/>
    <tableColumn id="9133" xr3:uid="{4C655773-C047-423B-BDEC-6491BE943A15}" name="Column9107"/>
    <tableColumn id="9134" xr3:uid="{53152DF2-6F9D-4C42-B9FE-E98EDF57B6A8}" name="Column9108"/>
    <tableColumn id="9135" xr3:uid="{9EAE8655-3878-4024-8029-5741B512D5AF}" name="Column9109"/>
    <tableColumn id="9136" xr3:uid="{7661AF97-2712-4D7F-BF6B-8621CB8DD112}" name="Column9110"/>
    <tableColumn id="9137" xr3:uid="{F388B8FF-3D54-470E-BE54-F8AB6CDF135E}" name="Column9111"/>
    <tableColumn id="9138" xr3:uid="{82B17AFC-8BD2-404D-A9A5-88BA0418E31B}" name="Column9112"/>
    <tableColumn id="9139" xr3:uid="{1DC67B82-AB50-44A5-A719-C221EC109BFC}" name="Column9113"/>
    <tableColumn id="9140" xr3:uid="{1456C1CD-7A1E-4709-AF01-05D498F459C0}" name="Column9114"/>
    <tableColumn id="9141" xr3:uid="{6D218B4F-B22F-4D45-AF42-0FC278A01218}" name="Column9115"/>
    <tableColumn id="9142" xr3:uid="{90020C9E-AD8E-40EA-852C-03D38B4E5F9D}" name="Column9116"/>
    <tableColumn id="9143" xr3:uid="{BED54C95-201A-4657-9FF8-4787BC28C3D7}" name="Column9117"/>
    <tableColumn id="9144" xr3:uid="{0AEBB975-5C08-4B09-B732-C1A41A0F4978}" name="Column9118"/>
    <tableColumn id="9145" xr3:uid="{F5B2C09C-60B3-4D6F-8389-8C7CF3AEE6FA}" name="Column9119"/>
    <tableColumn id="9146" xr3:uid="{79305231-3249-42C1-85F0-DA4A85B4547B}" name="Column9120"/>
    <tableColumn id="9147" xr3:uid="{ADDD79E5-7152-4C27-940A-75932E937F5C}" name="Column9121"/>
    <tableColumn id="9148" xr3:uid="{16A0B574-B52E-4B34-AB8D-3B3ED6323954}" name="Column9122"/>
    <tableColumn id="9149" xr3:uid="{7F609B1B-E0BB-4F73-A724-DAD4034B3F98}" name="Column9123"/>
    <tableColumn id="9150" xr3:uid="{402950F5-5BF7-42EB-A7E5-B3DF79A98FEC}" name="Column9124"/>
    <tableColumn id="9151" xr3:uid="{EFFF12D9-D4E5-445D-B7A6-A7315DD03E5C}" name="Column9125"/>
    <tableColumn id="9152" xr3:uid="{49EB1935-6C4D-49D1-9DE6-862E1E4226CC}" name="Column9126"/>
    <tableColumn id="9153" xr3:uid="{8A636684-9B0D-4013-AE5F-FFF895EC7298}" name="Column9127"/>
    <tableColumn id="9154" xr3:uid="{7483065D-5630-43DD-AD61-4F0808A24E9A}" name="Column9128"/>
    <tableColumn id="9155" xr3:uid="{76C595AC-212E-4142-8CEF-5C37BFE13171}" name="Column9129"/>
    <tableColumn id="9156" xr3:uid="{F0444C4A-8351-4EDD-B1EC-44B916EFB8E0}" name="Column9130"/>
    <tableColumn id="9157" xr3:uid="{56E359D8-F8D1-481D-91E2-2B1F19574067}" name="Column9131"/>
    <tableColumn id="9158" xr3:uid="{94169F90-89A2-4162-8289-AD2C371F4EAC}" name="Column9132"/>
    <tableColumn id="9159" xr3:uid="{A0A19216-CDF1-4924-8042-D45E13B149E0}" name="Column9133"/>
    <tableColumn id="9160" xr3:uid="{BAC661A7-B004-450D-A89E-CE99D5A12872}" name="Column9134"/>
    <tableColumn id="9161" xr3:uid="{BA683232-E375-44D0-87E3-46A4BF3EE06A}" name="Column9135"/>
    <tableColumn id="9162" xr3:uid="{3E664183-5AEB-45EA-A3F4-1004E61C0A13}" name="Column9136"/>
    <tableColumn id="9163" xr3:uid="{48D74FF6-D6A1-47C0-A57C-DF1890F7EBB5}" name="Column9137"/>
    <tableColumn id="9164" xr3:uid="{D3FA80D9-348C-4D7B-A355-5324E8CAD1E2}" name="Column9138"/>
    <tableColumn id="9165" xr3:uid="{58EF7DF1-EA30-4611-A606-5702429298AA}" name="Column9139"/>
    <tableColumn id="9166" xr3:uid="{DBC6C59F-2A69-4DF7-B1F3-37775333F6CB}" name="Column9140"/>
    <tableColumn id="9167" xr3:uid="{683AD6E1-AB2D-465B-9D6C-131CFE3B8396}" name="Column9141"/>
    <tableColumn id="9168" xr3:uid="{CEC3B963-90D1-453F-A34C-F12B90D12BBD}" name="Column9142"/>
    <tableColumn id="9169" xr3:uid="{674FCBAD-8BF6-4733-AC0F-9197DEED0002}" name="Column9143"/>
    <tableColumn id="9170" xr3:uid="{EEB68785-24E4-423B-B7C1-E4FBED1C42E0}" name="Column9144"/>
    <tableColumn id="9171" xr3:uid="{4A5D41C3-F5F3-4970-8F2C-D20C0E6BE1C0}" name="Column9145"/>
    <tableColumn id="9172" xr3:uid="{431C9E39-BFCA-4181-A26B-AAEEA99C1855}" name="Column9146"/>
    <tableColumn id="9173" xr3:uid="{2BAFE4A5-1EE6-4231-8E3D-80DBD31B64CC}" name="Column9147"/>
    <tableColumn id="9174" xr3:uid="{33A303F3-CF97-44BB-AF7B-27119FEBEE7B}" name="Column9148"/>
    <tableColumn id="9175" xr3:uid="{D8DC40C8-7212-4B18-AC4E-D44C7287DCD5}" name="Column9149"/>
    <tableColumn id="9176" xr3:uid="{BEDD0BCA-966D-46E6-9F4D-4EC2C7C49A44}" name="Column9150"/>
    <tableColumn id="9177" xr3:uid="{8CD352E8-D81A-4905-BF50-ECA7DACF430F}" name="Column9151"/>
    <tableColumn id="9178" xr3:uid="{D657A643-883A-4773-B993-AFB53B6FDE16}" name="Column9152"/>
    <tableColumn id="9179" xr3:uid="{0D3E5D4B-9881-40DC-8347-AD8EDF2A7841}" name="Column9153"/>
    <tableColumn id="9180" xr3:uid="{AB32147F-3488-4D10-A777-EE40052E0DAE}" name="Column9154"/>
    <tableColumn id="9181" xr3:uid="{B6F20116-B085-4F21-AC7B-AFC0933845B0}" name="Column9155"/>
    <tableColumn id="9182" xr3:uid="{337F5951-D520-495C-B578-7C5C0E479E89}" name="Column9156"/>
    <tableColumn id="9183" xr3:uid="{20332E06-DED8-4D38-B6D4-CC93577DC097}" name="Column9157"/>
    <tableColumn id="9184" xr3:uid="{AB1AF9DB-CD91-419D-8B9D-5DEB645DACA7}" name="Column9158"/>
    <tableColumn id="9185" xr3:uid="{C43FCA0D-2B1B-4747-B387-D0DEC7B361FE}" name="Column9159"/>
    <tableColumn id="9186" xr3:uid="{C1D155D8-FCE6-4350-AE97-25DB047A2246}" name="Column9160"/>
    <tableColumn id="9187" xr3:uid="{4855142B-D88E-4578-A383-E248A8D8125C}" name="Column9161"/>
    <tableColumn id="9188" xr3:uid="{33C62A2B-7E3E-4899-B720-434243F1A87D}" name="Column9162"/>
    <tableColumn id="9189" xr3:uid="{83F42DE0-54DE-4570-9B7E-62B4BA791EE5}" name="Column9163"/>
    <tableColumn id="9190" xr3:uid="{64A610BE-3B6B-42D1-9F8D-EA640A6C4C22}" name="Column9164"/>
    <tableColumn id="9191" xr3:uid="{F381F18F-E156-42E9-A2EB-D7943AA760B6}" name="Column9165"/>
    <tableColumn id="9192" xr3:uid="{5D3D2FA0-6BA0-49BB-89FB-323A92ACA17D}" name="Column9166"/>
    <tableColumn id="9193" xr3:uid="{C19936AD-0C99-41D6-B216-0A8E5EAA6FA2}" name="Column9167"/>
    <tableColumn id="9194" xr3:uid="{AD005AD6-07F0-47A0-BA40-8577874AD538}" name="Column9168"/>
    <tableColumn id="9195" xr3:uid="{8D5439DA-7B29-45C9-8D17-E967AC3716CE}" name="Column9169"/>
    <tableColumn id="9196" xr3:uid="{5785BC27-53A2-4C68-A6F1-C5A3165C9CC1}" name="Column9170"/>
    <tableColumn id="9197" xr3:uid="{DD0BD541-399F-4864-9D97-E1FDE6ACACEE}" name="Column9171"/>
    <tableColumn id="9198" xr3:uid="{7D6FF2DF-99BF-4880-A302-B37758C21531}" name="Column9172"/>
    <tableColumn id="9199" xr3:uid="{856DA6F3-B167-4AAF-85F3-D92A0639B9EC}" name="Column9173"/>
    <tableColumn id="9200" xr3:uid="{311FF7F5-A5AF-4ED6-81D7-DCA78B86BF82}" name="Column9174"/>
    <tableColumn id="9201" xr3:uid="{A4D5893A-9BBE-49B5-A8C0-3C00302AD6C7}" name="Column9175"/>
    <tableColumn id="9202" xr3:uid="{5AB5A6A7-1F84-44FE-AC63-AE1B860A1C1D}" name="Column9176"/>
    <tableColumn id="9203" xr3:uid="{23CBF32F-1536-4A8C-9326-2388AB271AAD}" name="Column9177"/>
    <tableColumn id="9204" xr3:uid="{5D804D7C-38CE-4D0E-AC41-4949105C6660}" name="Column9178"/>
    <tableColumn id="9205" xr3:uid="{5DACEFB1-5416-4290-8A2E-A0277A20B322}" name="Column9179"/>
    <tableColumn id="9206" xr3:uid="{7C51BB02-59F4-4848-9EBA-B3984932E236}" name="Column9180"/>
    <tableColumn id="9207" xr3:uid="{6DE55F1D-3BD4-43B0-BB5A-BA843B2420D0}" name="Column9181"/>
    <tableColumn id="9208" xr3:uid="{93D97A97-F01C-4B9C-A2E6-7A9366E83135}" name="Column9182"/>
    <tableColumn id="9209" xr3:uid="{710144AC-FA88-476C-B7D7-CC5A344419D1}" name="Column9183"/>
    <tableColumn id="9210" xr3:uid="{F05076BD-A473-4C01-9E0C-34955399D419}" name="Column9184"/>
    <tableColumn id="9211" xr3:uid="{B789A24C-AA5D-4E7D-B8C6-C2799A7EF48F}" name="Column9185"/>
    <tableColumn id="9212" xr3:uid="{A9A44928-07B1-45DA-A77F-E215BF2BFC79}" name="Column9186"/>
    <tableColumn id="9213" xr3:uid="{1D6717CA-CB40-4990-9455-13E3D2688721}" name="Column9187"/>
    <tableColumn id="9214" xr3:uid="{23448421-570B-41E0-B790-B10226F5AAC3}" name="Column9188"/>
    <tableColumn id="9215" xr3:uid="{34838611-4B3A-4011-B7F5-067A4685C9EF}" name="Column9189"/>
    <tableColumn id="9216" xr3:uid="{AEFE8FAB-C417-4B66-8B99-6E2F2AF3CDAD}" name="Column9190"/>
    <tableColumn id="9217" xr3:uid="{FBEAC00F-2C20-419A-8286-00905AF0775F}" name="Column9191"/>
    <tableColumn id="9218" xr3:uid="{F74E89F7-C92A-4536-A99D-901BE591F887}" name="Column9192"/>
    <tableColumn id="9219" xr3:uid="{CE3FA67B-89D3-4514-B85F-D2490842E45B}" name="Column9193"/>
    <tableColumn id="9220" xr3:uid="{89695C35-2C55-4A32-B978-8EC5EDA69667}" name="Column9194"/>
    <tableColumn id="9221" xr3:uid="{9BEC2D3F-527E-4526-8D10-977293875CBC}" name="Column9195"/>
    <tableColumn id="9222" xr3:uid="{B52BDC06-9428-4D2A-ADD1-DCE187261DB5}" name="Column9196"/>
    <tableColumn id="9223" xr3:uid="{2AD90A8A-79A7-4D41-BB37-08F74BDEB9E9}" name="Column9197"/>
    <tableColumn id="9224" xr3:uid="{E380FDBF-CCFE-4BD2-8CB7-C8EF58FB6671}" name="Column9198"/>
    <tableColumn id="9225" xr3:uid="{45FAD057-D448-4B2C-92FB-F6905AC7A5FF}" name="Column9199"/>
    <tableColumn id="9226" xr3:uid="{1499680E-AEB0-4DC4-824C-0390BBFC941D}" name="Column9200"/>
    <tableColumn id="9227" xr3:uid="{DFE31CCC-0FBE-4782-AD58-A89B65E7826B}" name="Column9201"/>
    <tableColumn id="9228" xr3:uid="{F46DA33F-D6E5-4E06-AF23-66921F0BE7B8}" name="Column9202"/>
    <tableColumn id="9229" xr3:uid="{54FA7E9D-9FE3-438F-A028-CA859BEA5936}" name="Column9203"/>
    <tableColumn id="9230" xr3:uid="{1645BEE5-5124-4423-B527-EE3A2D99A2DA}" name="Column9204"/>
    <tableColumn id="9231" xr3:uid="{973E2F2F-3B90-46CA-99DA-077D20A0CEC8}" name="Column9205"/>
    <tableColumn id="9232" xr3:uid="{D5C95668-E690-42CA-BAE5-9B8202829D56}" name="Column9206"/>
    <tableColumn id="9233" xr3:uid="{0159D3FD-B48E-4257-82A6-9B9130BBA454}" name="Column9207"/>
    <tableColumn id="9234" xr3:uid="{A7EC8A3F-BA78-4BDD-BCBC-5DD71EE14BC3}" name="Column9208"/>
    <tableColumn id="9235" xr3:uid="{B5C92051-35B7-42F1-B3B3-6F4532242118}" name="Column9209"/>
    <tableColumn id="9236" xr3:uid="{83D1EA8E-579C-4887-A84D-64681D902FEB}" name="Column9210"/>
    <tableColumn id="9237" xr3:uid="{92E24986-CC34-42DB-BE9D-EB6360E38BE0}" name="Column9211"/>
    <tableColumn id="9238" xr3:uid="{D77884F0-F9A4-4922-A3FB-667C17ECC00E}" name="Column9212"/>
    <tableColumn id="9239" xr3:uid="{74644216-66CE-4253-9394-02656317DA93}" name="Column9213"/>
    <tableColumn id="9240" xr3:uid="{FAD59F0F-29A5-44E1-AE5A-71AD010D0805}" name="Column9214"/>
    <tableColumn id="9241" xr3:uid="{35F655D3-423C-4726-9A5F-3B51CC2A37AA}" name="Column9215"/>
    <tableColumn id="9242" xr3:uid="{F576569D-0218-4819-9AE0-19C8CE0700CC}" name="Column9216"/>
    <tableColumn id="9243" xr3:uid="{D1FBEDDE-D079-48FA-A6D5-D301B7C74913}" name="Column9217"/>
    <tableColumn id="9244" xr3:uid="{2459C2AB-B199-4AB1-B5A3-A608AAC39BD4}" name="Column9218"/>
    <tableColumn id="9245" xr3:uid="{7311ECED-C9FC-401E-8510-AAD4ED9B719B}" name="Column9219"/>
    <tableColumn id="9246" xr3:uid="{A6A08987-3BB5-42FC-ABF8-D27ABCA12379}" name="Column9220"/>
    <tableColumn id="9247" xr3:uid="{E303D0A5-ED5D-4B54-9836-745152D2BA92}" name="Column9221"/>
    <tableColumn id="9248" xr3:uid="{96A92C19-6569-493D-AED3-765D08ABD23A}" name="Column9222"/>
    <tableColumn id="9249" xr3:uid="{2E756B62-7CFC-4230-A240-1A4C0449C35C}" name="Column9223"/>
    <tableColumn id="9250" xr3:uid="{4B24EBBA-02A8-46F4-B455-FF1E0DF6528D}" name="Column9224"/>
    <tableColumn id="9251" xr3:uid="{10E6A3A4-41BC-4E97-8D91-66AFD2A5FE79}" name="Column9225"/>
    <tableColumn id="9252" xr3:uid="{9B6CE06A-E1B1-4634-BF05-0FCA0477CF26}" name="Column9226"/>
    <tableColumn id="9253" xr3:uid="{000B3998-487F-417F-8A3C-AB759BDA5955}" name="Column9227"/>
    <tableColumn id="9254" xr3:uid="{1BB9AC52-859B-4B9A-9788-B99EFA51A5F8}" name="Column9228"/>
    <tableColumn id="9255" xr3:uid="{54ABDBE5-0D9D-43EF-8B78-E71AA309C462}" name="Column9229"/>
    <tableColumn id="9256" xr3:uid="{9F410040-6C25-4486-B555-FB7ADB09205B}" name="Column9230"/>
    <tableColumn id="9257" xr3:uid="{2756A8A3-0896-497F-8B2F-D73BE18CF071}" name="Column9231"/>
    <tableColumn id="9258" xr3:uid="{80F04063-29A9-4224-BD30-5B9A153DF40D}" name="Column9232"/>
    <tableColumn id="9259" xr3:uid="{D5822E5D-8787-429A-B438-129A45B03BA0}" name="Column9233"/>
    <tableColumn id="9260" xr3:uid="{E91BAB3A-AD7F-4741-A260-7994F79DBD55}" name="Column9234"/>
    <tableColumn id="9261" xr3:uid="{02B546CF-0AFC-4C33-87C1-BD73090F3137}" name="Column9235"/>
    <tableColumn id="9262" xr3:uid="{364C46A4-0654-4338-A9AA-409D7022D727}" name="Column9236"/>
    <tableColumn id="9263" xr3:uid="{F5E10B23-87C2-4E69-8351-A3ED31A0157F}" name="Column9237"/>
    <tableColumn id="9264" xr3:uid="{852C2717-50A4-4FFF-9675-7747BB285B9F}" name="Column9238"/>
    <tableColumn id="9265" xr3:uid="{15BAC863-A281-4663-8CC3-A58D272FAF3C}" name="Column9239"/>
    <tableColumn id="9266" xr3:uid="{05A72AF3-6D4C-4F4E-BCA7-FF83A6D33CEB}" name="Column9240"/>
    <tableColumn id="9267" xr3:uid="{98129FA3-C38C-4149-8F2C-512FE19B0B80}" name="Column9241"/>
    <tableColumn id="9268" xr3:uid="{C36E38F1-DF47-438C-9DAD-542CA2C4D325}" name="Column9242"/>
    <tableColumn id="9269" xr3:uid="{F87DE969-E3C3-4236-8DFA-55F94AA3E0CF}" name="Column9243"/>
    <tableColumn id="9270" xr3:uid="{0B7ED670-1625-439B-988A-F37610EC6527}" name="Column9244"/>
    <tableColumn id="9271" xr3:uid="{68DA294A-C397-455F-B211-FE469DE0253B}" name="Column9245"/>
    <tableColumn id="9272" xr3:uid="{7C4E8527-F33E-497E-8CCE-F52BC586DD22}" name="Column9246"/>
    <tableColumn id="9273" xr3:uid="{9769AC1F-8B56-427C-9598-E4BEEC9E0CA5}" name="Column9247"/>
    <tableColumn id="9274" xr3:uid="{02AC5645-EB7B-40F3-B1EE-4887CEF45CEF}" name="Column9248"/>
    <tableColumn id="9275" xr3:uid="{B2A956EC-F60E-42CD-A553-A4F937CAD818}" name="Column9249"/>
    <tableColumn id="9276" xr3:uid="{BBBB1009-621D-42AA-B20A-734564DAB2AC}" name="Column9250"/>
    <tableColumn id="9277" xr3:uid="{0D818FF5-CD47-40C9-825C-F8E2D79E6850}" name="Column9251"/>
    <tableColumn id="9278" xr3:uid="{BF8F826C-7A34-4024-81FA-C23B35A0F352}" name="Column9252"/>
    <tableColumn id="9279" xr3:uid="{0CED3DBD-17A2-48EB-9099-673E567F58C3}" name="Column9253"/>
    <tableColumn id="9280" xr3:uid="{77B4354F-3B98-4717-9E65-259DC8B73D1C}" name="Column9254"/>
    <tableColumn id="9281" xr3:uid="{8E08FDD3-DCCB-4C31-BCD6-5ACE0FB1026F}" name="Column9255"/>
    <tableColumn id="9282" xr3:uid="{9CDB42DD-C800-42AF-BCBD-7DF326C69026}" name="Column9256"/>
    <tableColumn id="9283" xr3:uid="{532E07EE-2F45-40CE-B025-BACA06A4935E}" name="Column9257"/>
    <tableColumn id="9284" xr3:uid="{BE5C5510-0820-4206-9F3E-44B9E641016F}" name="Column9258"/>
    <tableColumn id="9285" xr3:uid="{1E9D9854-43FF-448F-9CC8-98BD52906909}" name="Column9259"/>
    <tableColumn id="9286" xr3:uid="{1D9EC43D-3B40-43E9-80C7-F637EDB4BD0D}" name="Column9260"/>
    <tableColumn id="9287" xr3:uid="{E1AEB006-1C33-4A84-9FC7-5BF805F29FF2}" name="Column9261"/>
    <tableColumn id="9288" xr3:uid="{42066A29-C243-4899-8E8C-DFD636CB0721}" name="Column9262"/>
    <tableColumn id="9289" xr3:uid="{0C8B8097-5742-4BC3-850B-7E2E524FC436}" name="Column9263"/>
    <tableColumn id="9290" xr3:uid="{929F0E6E-A2D8-48D1-898F-1DE5D3327C38}" name="Column9264"/>
    <tableColumn id="9291" xr3:uid="{08B2E818-5D72-4212-95CC-34485669709A}" name="Column9265"/>
    <tableColumn id="9292" xr3:uid="{FAB5759C-0475-48F3-9AC1-6DC844465DDA}" name="Column9266"/>
    <tableColumn id="9293" xr3:uid="{459A7B9E-6126-488E-8392-C2D00A29831F}" name="Column9267"/>
    <tableColumn id="9294" xr3:uid="{7C3DC679-5CFE-4DFB-A5D5-8528E016C4B3}" name="Column9268"/>
    <tableColumn id="9295" xr3:uid="{727695AB-913D-4C4F-BB47-0E664DA9692C}" name="Column9269"/>
    <tableColumn id="9296" xr3:uid="{013FB196-163C-418B-8157-21C8948E269C}" name="Column9270"/>
    <tableColumn id="9297" xr3:uid="{B396B976-D2E4-41BD-B029-78B5A5287E89}" name="Column9271"/>
    <tableColumn id="9298" xr3:uid="{67179552-56B6-4FF8-A309-23AED0A35DE1}" name="Column9272"/>
    <tableColumn id="9299" xr3:uid="{5747570A-C1A5-4043-9295-EF5DF69F18AA}" name="Column9273"/>
    <tableColumn id="9300" xr3:uid="{403B3759-C2B1-4719-B7EC-DEE9341683E1}" name="Column9274"/>
    <tableColumn id="9301" xr3:uid="{6D470F08-7049-4C4D-9B20-B688491BB426}" name="Column9275"/>
    <tableColumn id="9302" xr3:uid="{247663A0-04D9-4DD8-8025-92617A3AF87E}" name="Column9276"/>
    <tableColumn id="9303" xr3:uid="{AA0ABFD9-5108-4C4C-8A55-8A55ED956625}" name="Column9277"/>
    <tableColumn id="9304" xr3:uid="{6E5B965D-B9C9-443B-9C34-859BDCE9A75F}" name="Column9278"/>
    <tableColumn id="9305" xr3:uid="{9E8A2F87-B3F6-46F0-BB9A-924A2B37A33B}" name="Column9279"/>
    <tableColumn id="9306" xr3:uid="{C7C32256-B0D1-4133-B729-892A8F85936B}" name="Column9280"/>
    <tableColumn id="9307" xr3:uid="{AC3C8D73-FF3C-478A-847F-E09AE1C2CAB9}" name="Column9281"/>
    <tableColumn id="9308" xr3:uid="{D259E22E-6AA3-4E9A-B142-C111F61F31BA}" name="Column9282"/>
    <tableColumn id="9309" xr3:uid="{B4687D32-3805-4048-84A1-C28CEF20FA84}" name="Column9283"/>
    <tableColumn id="9310" xr3:uid="{102CA47E-266E-4C7C-A30C-78E945912990}" name="Column9284"/>
    <tableColumn id="9311" xr3:uid="{72E0E0EE-BE84-4B06-BD8D-D639F004A82D}" name="Column9285"/>
    <tableColumn id="9312" xr3:uid="{164040BF-091B-424C-9C0B-B1B4ABF45EBF}" name="Column9286"/>
    <tableColumn id="9313" xr3:uid="{58E44625-FA40-4276-9071-A5F1B17F46FC}" name="Column9287"/>
    <tableColumn id="9314" xr3:uid="{CC012275-1282-49BD-ABDB-A624074CA849}" name="Column9288"/>
    <tableColumn id="9315" xr3:uid="{4758A6DE-C957-4B5D-A832-4C4F8D71B784}" name="Column9289"/>
    <tableColumn id="9316" xr3:uid="{8BA23EB9-2511-4260-A07F-49C3FE0E3104}" name="Column9290"/>
    <tableColumn id="9317" xr3:uid="{309A2A3B-D2E5-44E9-A701-5B030183A851}" name="Column9291"/>
    <tableColumn id="9318" xr3:uid="{094E1F5D-EB00-4EE2-BB99-2A783B877300}" name="Column9292"/>
    <tableColumn id="9319" xr3:uid="{70B44396-9FFA-4D60-8610-1D4ABDDAB4A5}" name="Column9293"/>
    <tableColumn id="9320" xr3:uid="{17B46E4A-2468-4DE2-BE60-E5471C0D5A22}" name="Column9294"/>
    <tableColumn id="9321" xr3:uid="{7FB413CC-BA47-4640-8FC7-3827CFE3BF2D}" name="Column9295"/>
    <tableColumn id="9322" xr3:uid="{A36D8D15-F536-4C80-B477-49523EA722D2}" name="Column9296"/>
    <tableColumn id="9323" xr3:uid="{1ACECE53-BE70-4AA8-A5DA-809423E0EB17}" name="Column9297"/>
    <tableColumn id="9324" xr3:uid="{74FA2B41-2250-44FC-B1B9-14EE7B77C70C}" name="Column9298"/>
    <tableColumn id="9325" xr3:uid="{B1002DDB-2222-425A-A591-691BED50AA60}" name="Column9299"/>
    <tableColumn id="9326" xr3:uid="{FC69795C-1B9B-4949-A1B9-8AEF7830E8DF}" name="Column9300"/>
    <tableColumn id="9327" xr3:uid="{A653B203-0BFB-4211-94BD-B4FE4A7FE35C}" name="Column9301"/>
    <tableColumn id="9328" xr3:uid="{FD082442-6DDB-44DE-A6BC-869252FD1357}" name="Column9302"/>
    <tableColumn id="9329" xr3:uid="{54CA08AB-903D-408C-AE89-B7BEF24993C8}" name="Column9303"/>
    <tableColumn id="9330" xr3:uid="{294E748C-51B9-4A09-984F-8653296C3329}" name="Column9304"/>
    <tableColumn id="9331" xr3:uid="{FB36DB5B-AD04-4C34-B916-2D65FF861B77}" name="Column9305"/>
    <tableColumn id="9332" xr3:uid="{B4BEB377-7279-4E78-8A67-3CCA72E7A5F9}" name="Column9306"/>
    <tableColumn id="9333" xr3:uid="{621FC4B4-2337-441A-90B4-CED3F1CFA8FB}" name="Column9307"/>
    <tableColumn id="9334" xr3:uid="{6853DA64-CCAE-4592-8C98-888EB76455EC}" name="Column9308"/>
    <tableColumn id="9335" xr3:uid="{2319897B-66A8-40E6-B1F5-69678B52F740}" name="Column9309"/>
    <tableColumn id="9336" xr3:uid="{B3108BDD-29F8-4CD0-907E-67DF2C99481D}" name="Column9310"/>
    <tableColumn id="9337" xr3:uid="{F00100AA-6E7A-4505-9008-8E0D91C43591}" name="Column9311"/>
    <tableColumn id="9338" xr3:uid="{25707473-3017-48A4-A43C-15829FFAEDB7}" name="Column9312"/>
    <tableColumn id="9339" xr3:uid="{B79CD640-AEB1-46FD-AFB8-6E86A657F3B2}" name="Column9313"/>
    <tableColumn id="9340" xr3:uid="{60606D58-0E44-4101-86A1-FF32C2CBD002}" name="Column9314"/>
    <tableColumn id="9341" xr3:uid="{3ED11BCB-3773-49D3-81BA-EDE15669CAD9}" name="Column9315"/>
    <tableColumn id="9342" xr3:uid="{E9D8066B-CFC5-437B-AAFB-CF8FF19454DD}" name="Column9316"/>
    <tableColumn id="9343" xr3:uid="{B2E98A19-3E6F-49F7-A1F3-3C8BEDA6AAD6}" name="Column9317"/>
    <tableColumn id="9344" xr3:uid="{7F42FFB2-E99A-47E9-8ED4-E8F97FDAE35C}" name="Column9318"/>
    <tableColumn id="9345" xr3:uid="{A337A7A5-D474-4E15-B605-ACD7E4E78FD8}" name="Column9319"/>
    <tableColumn id="9346" xr3:uid="{91F3ECE6-77DD-4CA3-94D3-3E918C245FCA}" name="Column9320"/>
    <tableColumn id="9347" xr3:uid="{8B469EA3-6382-4C93-975F-614D70145747}" name="Column9321"/>
    <tableColumn id="9348" xr3:uid="{B7C74818-DC92-47C0-9BA3-9E56184824C0}" name="Column9322"/>
    <tableColumn id="9349" xr3:uid="{97BD5381-0959-412A-BC01-C493E5479902}" name="Column9323"/>
    <tableColumn id="9350" xr3:uid="{01B61EEB-0EB1-4073-8009-1E3E26CCC82F}" name="Column9324"/>
    <tableColumn id="9351" xr3:uid="{7022F71F-DE76-49D5-80A9-2563043579EB}" name="Column9325"/>
    <tableColumn id="9352" xr3:uid="{1906E7F0-73CA-4A2C-B882-6837EDDE04EA}" name="Column9326"/>
    <tableColumn id="9353" xr3:uid="{1C559F10-67E5-43DC-95AE-CF0487382733}" name="Column9327"/>
    <tableColumn id="9354" xr3:uid="{084A4AC2-FBEE-404D-90ED-DFD05D260072}" name="Column9328"/>
    <tableColumn id="9355" xr3:uid="{519B3535-0C51-48D0-B635-3BD51F227808}" name="Column9329"/>
    <tableColumn id="9356" xr3:uid="{18CA8E6B-9ABE-4798-BDDD-00D065931172}" name="Column9330"/>
    <tableColumn id="9357" xr3:uid="{A7120C21-4E68-4708-889D-5E82403418C7}" name="Column9331"/>
    <tableColumn id="9358" xr3:uid="{9D7D1C73-2B2F-4635-A3FC-7641AAC14383}" name="Column9332"/>
    <tableColumn id="9359" xr3:uid="{6F663AC7-D5BA-4FD7-86B0-58FEAEC9ACB3}" name="Column9333"/>
    <tableColumn id="9360" xr3:uid="{A481B82E-5718-46DE-8A4F-C8E869C68E02}" name="Column9334"/>
    <tableColumn id="9361" xr3:uid="{682B6699-5A8E-4154-A273-FF1BF07E820E}" name="Column9335"/>
    <tableColumn id="9362" xr3:uid="{C189C58B-E48D-49A9-9C33-64C5534E1837}" name="Column9336"/>
    <tableColumn id="9363" xr3:uid="{856639A3-A3F5-4780-A651-CDEBEE2DC117}" name="Column9337"/>
    <tableColumn id="9364" xr3:uid="{7C6177D2-A968-4544-8A62-78C18EF70B2D}" name="Column9338"/>
    <tableColumn id="9365" xr3:uid="{61A0C83F-502D-4E04-AF3F-D12269CA2D0C}" name="Column9339"/>
    <tableColumn id="9366" xr3:uid="{DC27C63C-F64F-4C37-9525-85A273B01946}" name="Column9340"/>
    <tableColumn id="9367" xr3:uid="{827E5C18-3471-4921-84E5-1BE5CE86915A}" name="Column9341"/>
    <tableColumn id="9368" xr3:uid="{6E4F5717-4B6E-4D29-BD4A-05AD1BC76892}" name="Column9342"/>
    <tableColumn id="9369" xr3:uid="{A8B5EF20-2E3A-4476-8E72-989AC5B78E36}" name="Column9343"/>
    <tableColumn id="9370" xr3:uid="{ABBB7DEA-8E38-47B4-B730-20F52B0F77B8}" name="Column9344"/>
    <tableColumn id="9371" xr3:uid="{88B0A5A1-97E1-4F8E-8ADD-35FE4034DCFB}" name="Column9345"/>
    <tableColumn id="9372" xr3:uid="{593435D4-6340-4B57-94E9-E1AB4F8ABA26}" name="Column9346"/>
    <tableColumn id="9373" xr3:uid="{7843A267-5702-421D-85FF-801FA915A07C}" name="Column9347"/>
    <tableColumn id="9374" xr3:uid="{54531EB1-669B-4133-8F10-F2B3D60B06F2}" name="Column9348"/>
    <tableColumn id="9375" xr3:uid="{DBA4F0F5-5734-4656-9FCC-DC2893E7CBF0}" name="Column9349"/>
    <tableColumn id="9376" xr3:uid="{7C37D1AC-9CA6-49A3-A3A9-4144231C05A5}" name="Column9350"/>
    <tableColumn id="9377" xr3:uid="{A98394FB-9961-4275-ADE3-99E277CD2E62}" name="Column9351"/>
    <tableColumn id="9378" xr3:uid="{E9AEDF51-DC96-436E-9E5F-B381961C5495}" name="Column9352"/>
    <tableColumn id="9379" xr3:uid="{4D93DE75-2D7A-48E1-9551-28AD89DDC6AE}" name="Column9353"/>
    <tableColumn id="9380" xr3:uid="{59DD073B-154F-4A14-8935-1FA177F0742A}" name="Column9354"/>
    <tableColumn id="9381" xr3:uid="{DBCA150C-3289-4C4D-9054-489EC9ECF30A}" name="Column9355"/>
    <tableColumn id="9382" xr3:uid="{202D540F-E50E-4386-828A-E5DCFE3663EC}" name="Column9356"/>
    <tableColumn id="9383" xr3:uid="{0A3678B6-18FF-4A61-9D42-BD5CC87D77E1}" name="Column9357"/>
    <tableColumn id="9384" xr3:uid="{37B91904-8BC9-43AB-85F2-5A1577509C65}" name="Column9358"/>
    <tableColumn id="9385" xr3:uid="{3B37FD13-2355-4F5A-8FA6-FEAA764B0FCA}" name="Column9359"/>
    <tableColumn id="9386" xr3:uid="{C86152D5-E471-4A2F-B9FA-7E76EA73F353}" name="Column9360"/>
    <tableColumn id="9387" xr3:uid="{DAC63176-2CFA-4268-9C13-76463DF00492}" name="Column9361"/>
    <tableColumn id="9388" xr3:uid="{B925EA9F-7F00-491E-AADC-06CE60025E65}" name="Column9362"/>
    <tableColumn id="9389" xr3:uid="{A261F8F5-8F71-4E37-8699-07B7609037B2}" name="Column9363"/>
    <tableColumn id="9390" xr3:uid="{C562556E-0AA5-4DEC-8E97-0DC6EAF14764}" name="Column9364"/>
    <tableColumn id="9391" xr3:uid="{63258B13-49FA-4B9E-9A05-B03352ABC3E3}" name="Column9365"/>
    <tableColumn id="9392" xr3:uid="{6D25230C-A9A9-443F-8A1C-7607DCEC628A}" name="Column9366"/>
    <tableColumn id="9393" xr3:uid="{B99FFC24-A4D8-4A17-AC0E-C4B7852AD87F}" name="Column9367"/>
    <tableColumn id="9394" xr3:uid="{43F80EF7-32F8-40E9-A8C8-3D84C5376452}" name="Column9368"/>
    <tableColumn id="9395" xr3:uid="{AEEB84B0-BA95-41AE-8910-8CFAE694E5EC}" name="Column9369"/>
    <tableColumn id="9396" xr3:uid="{26B333EC-814C-459E-B040-0B564FFBB7CA}" name="Column9370"/>
    <tableColumn id="9397" xr3:uid="{94D6E0FC-1379-4215-AE95-3F476BB8DFA1}" name="Column9371"/>
    <tableColumn id="9398" xr3:uid="{6658DF5F-56DE-442A-ADEA-270038A3AA1C}" name="Column9372"/>
    <tableColumn id="9399" xr3:uid="{54176F9D-E633-4A81-B49A-A35C68B2590F}" name="Column9373"/>
    <tableColumn id="9400" xr3:uid="{ECD761FE-ADFF-48B7-8A7F-2D2F9D786522}" name="Column9374"/>
    <tableColumn id="9401" xr3:uid="{CA8B00B0-82FC-4B9C-A1D4-D45B7DD3D735}" name="Column9375"/>
    <tableColumn id="9402" xr3:uid="{9E14C49D-D502-45F1-9003-5CF08E386D02}" name="Column9376"/>
    <tableColumn id="9403" xr3:uid="{3C347ECD-86A7-411C-8160-1EECD668AA17}" name="Column9377"/>
    <tableColumn id="9404" xr3:uid="{2BAEB626-9904-4268-B890-E9C955454729}" name="Column9378"/>
    <tableColumn id="9405" xr3:uid="{DAACF4D0-B62C-4349-8719-F025DDB463F7}" name="Column9379"/>
    <tableColumn id="9406" xr3:uid="{4A10B0A4-87EE-49F7-AEE8-C3E36B9473AE}" name="Column9380"/>
    <tableColumn id="9407" xr3:uid="{046118E0-2385-4045-ABBA-000E05D3232E}" name="Column9381"/>
    <tableColumn id="9408" xr3:uid="{A7457358-FBCB-4BEB-9CB7-BA15C5E35DA4}" name="Column9382"/>
    <tableColumn id="9409" xr3:uid="{25518591-0465-4918-B3D1-78A7ECD17FC4}" name="Column9383"/>
    <tableColumn id="9410" xr3:uid="{788A81E7-4A86-4BFE-8F02-D9E5DECE5300}" name="Column9384"/>
    <tableColumn id="9411" xr3:uid="{8E316753-074E-4D92-8B28-713300011DA0}" name="Column9385"/>
    <tableColumn id="9412" xr3:uid="{EF8991D4-DF6F-424A-8367-FB1BCE4B0294}" name="Column9386"/>
    <tableColumn id="9413" xr3:uid="{F8191DB1-2651-459A-A016-F9372448CA35}" name="Column9387"/>
    <tableColumn id="9414" xr3:uid="{497524A4-CBD1-4E66-813C-8AA164215576}" name="Column9388"/>
    <tableColumn id="9415" xr3:uid="{61A5DB51-7BCE-4076-BB0C-4C6DDB9B917D}" name="Column9389"/>
    <tableColumn id="9416" xr3:uid="{BB6350BD-1611-4763-890B-588003804F36}" name="Column9390"/>
    <tableColumn id="9417" xr3:uid="{21002ADA-EF29-4E34-8E1E-AA557E1ADC45}" name="Column9391"/>
    <tableColumn id="9418" xr3:uid="{5EF2B0F4-616C-4A46-AC54-2D8EBC0A873C}" name="Column9392"/>
    <tableColumn id="9419" xr3:uid="{5F3C8B46-DBED-435D-BDAC-73D23D8AFCF7}" name="Column9393"/>
    <tableColumn id="9420" xr3:uid="{669AEF3D-075A-404D-A728-5C5E8E7BD3A2}" name="Column9394"/>
    <tableColumn id="9421" xr3:uid="{BE1843F5-A57D-4592-8D14-A451FD735CEF}" name="Column9395"/>
    <tableColumn id="9422" xr3:uid="{A8E7AA7A-1775-407B-86E7-8BF7860D49AA}" name="Column9396"/>
    <tableColumn id="9423" xr3:uid="{37583941-8B39-4066-9775-06FCB3CADAA0}" name="Column9397"/>
    <tableColumn id="9424" xr3:uid="{4170C050-3CBE-420A-BF2D-053D866131C7}" name="Column9398"/>
    <tableColumn id="9425" xr3:uid="{E0AA640B-5F63-4EFE-B5F7-8E0B61F3E7E3}" name="Column9399"/>
    <tableColumn id="9426" xr3:uid="{24E3B701-5C31-421F-8820-F8D817240F95}" name="Column9400"/>
    <tableColumn id="9427" xr3:uid="{DDF5E2A5-4F7D-4357-A6D1-1803917D7931}" name="Column9401"/>
    <tableColumn id="9428" xr3:uid="{F8586E75-827C-4E04-B253-C711F4346110}" name="Column9402"/>
    <tableColumn id="9429" xr3:uid="{874FDA8C-9651-4D5D-B902-1B5EF08CD424}" name="Column9403"/>
    <tableColumn id="9430" xr3:uid="{726921C1-9383-47E0-9FDE-639CEB8F888B}" name="Column9404"/>
    <tableColumn id="9431" xr3:uid="{E2946EF0-B789-4C94-A8FF-141C7FC61CAE}" name="Column9405"/>
    <tableColumn id="9432" xr3:uid="{D7018E0B-C10A-4CBB-B5C3-EB94FC10B72D}" name="Column9406"/>
    <tableColumn id="9433" xr3:uid="{D7AF66E3-E044-477A-A27A-B1E1B4E09B6A}" name="Column9407"/>
    <tableColumn id="9434" xr3:uid="{C9FEE567-BEFA-45D6-A993-6F705651182B}" name="Column9408"/>
    <tableColumn id="9435" xr3:uid="{ED2AC1D6-B036-4402-B754-FAFAE409E618}" name="Column9409"/>
    <tableColumn id="9436" xr3:uid="{F36EA905-6F8B-4B0D-BFD9-15878E8D3CAE}" name="Column9410"/>
    <tableColumn id="9437" xr3:uid="{4CE1F1BF-141B-4111-91EF-0F79E248B335}" name="Column9411"/>
    <tableColumn id="9438" xr3:uid="{406F2A76-254A-4B3F-8310-3569FD4725BF}" name="Column9412"/>
    <tableColumn id="9439" xr3:uid="{B4C505DA-5BB5-47C9-9A66-678923D24529}" name="Column9413"/>
    <tableColumn id="9440" xr3:uid="{63052D03-B9BA-49B7-8909-37B05A70F8C1}" name="Column9414"/>
    <tableColumn id="9441" xr3:uid="{730FA2C9-C2E7-43C3-8703-BEF3E8227A86}" name="Column9415"/>
    <tableColumn id="9442" xr3:uid="{6EC223FF-B5BF-46AA-BA30-4CFDFF0BACAF}" name="Column9416"/>
    <tableColumn id="9443" xr3:uid="{BF1EDFDE-A195-4BDA-96C9-16E535EBF6C1}" name="Column9417"/>
    <tableColumn id="9444" xr3:uid="{7507F0DA-D480-492A-BCEA-7440E0B07311}" name="Column9418"/>
    <tableColumn id="9445" xr3:uid="{20880B88-B5E3-42BD-81A2-47C27D65C9EA}" name="Column9419"/>
    <tableColumn id="9446" xr3:uid="{FA7B3A04-796E-4CE7-87FA-A88F04027D55}" name="Column9420"/>
    <tableColumn id="9447" xr3:uid="{0EA8A400-7FC1-47CB-83D0-4F8D088A9ECF}" name="Column9421"/>
    <tableColumn id="9448" xr3:uid="{32F12067-1AB9-4A5E-AEF4-175A867BAB5C}" name="Column9422"/>
    <tableColumn id="9449" xr3:uid="{BEAE3963-71E0-4A46-A968-B930DD470941}" name="Column9423"/>
    <tableColumn id="9450" xr3:uid="{F622854C-E826-4EA7-A7B6-11FD27FA68E6}" name="Column9424"/>
    <tableColumn id="9451" xr3:uid="{63E17190-7103-4827-8AFF-B3C8FD7883EF}" name="Column9425"/>
    <tableColumn id="9452" xr3:uid="{BF3288F7-E13A-4750-ACF6-2FD2BEABCB94}" name="Column9426"/>
    <tableColumn id="9453" xr3:uid="{7C9E049B-B313-4E53-9054-63E664377961}" name="Column9427"/>
    <tableColumn id="9454" xr3:uid="{85163280-54D8-49EC-8287-110A0219954B}" name="Column9428"/>
    <tableColumn id="9455" xr3:uid="{87425ECE-63DC-4B47-B1AF-B71C4A6433B2}" name="Column9429"/>
    <tableColumn id="9456" xr3:uid="{6BF30D8A-40D9-4124-980A-405C9BE56887}" name="Column9430"/>
    <tableColumn id="9457" xr3:uid="{8FE1908D-55D1-429B-8367-14739739814E}" name="Column9431"/>
    <tableColumn id="9458" xr3:uid="{6C491B3C-2F7B-4508-8AC5-C036754AD93A}" name="Column9432"/>
    <tableColumn id="9459" xr3:uid="{95EB8931-8959-46B4-9CC8-F152633561ED}" name="Column9433"/>
    <tableColumn id="9460" xr3:uid="{45213032-418D-4841-A95E-5DFBE35A972B}" name="Column9434"/>
    <tableColumn id="9461" xr3:uid="{77BD0647-5BBF-4518-BE8A-3CAA110D795A}" name="Column9435"/>
    <tableColumn id="9462" xr3:uid="{3C610BD5-625C-4C20-A7C0-52E38585925B}" name="Column9436"/>
    <tableColumn id="9463" xr3:uid="{93B4EF47-BB4D-40A8-B20E-9B8873B738AB}" name="Column9437"/>
    <tableColumn id="9464" xr3:uid="{ADB88393-61AC-49DA-8573-127B49AAFBCC}" name="Column9438"/>
    <tableColumn id="9465" xr3:uid="{19AFDE4C-97C6-40E2-8423-A0E72755218A}" name="Column9439"/>
    <tableColumn id="9466" xr3:uid="{1080B4B3-C07C-4A5A-B355-1F065F94E2B4}" name="Column9440"/>
    <tableColumn id="9467" xr3:uid="{D4F26A62-9FA7-448F-BF34-C8302D45482A}" name="Column9441"/>
    <tableColumn id="9468" xr3:uid="{96192DCE-5DA6-48C5-8B72-7C468AB51716}" name="Column9442"/>
    <tableColumn id="9469" xr3:uid="{FDBEC5AF-1B8C-4515-AC2E-CAD7977BA7AE}" name="Column9443"/>
    <tableColumn id="9470" xr3:uid="{E07008CF-21F7-4EA0-9F8C-868EEF441410}" name="Column9444"/>
    <tableColumn id="9471" xr3:uid="{432B3662-BB57-445D-9152-6D135A56C26E}" name="Column9445"/>
    <tableColumn id="9472" xr3:uid="{2947B83F-D6BD-4984-BEAB-94020E6D1FAD}" name="Column9446"/>
    <tableColumn id="9473" xr3:uid="{9665C94E-DF74-4784-80C2-9728AAB591E4}" name="Column9447"/>
    <tableColumn id="9474" xr3:uid="{68C7E861-CFAA-438C-93F0-0A9ECDC59D66}" name="Column9448"/>
    <tableColumn id="9475" xr3:uid="{7DA74EAE-28E9-4CEE-8771-3769BC7319A7}" name="Column9449"/>
    <tableColumn id="9476" xr3:uid="{DEBA0480-ADE2-4BF5-9119-DAD4E5570619}" name="Column9450"/>
    <tableColumn id="9477" xr3:uid="{777CCD3B-82A6-4DD3-B258-78B8F0B3EA80}" name="Column9451"/>
    <tableColumn id="9478" xr3:uid="{81AB46FC-B819-4CBC-A777-EA3B12B24016}" name="Column9452"/>
    <tableColumn id="9479" xr3:uid="{3F6CA07B-4DDE-4401-846D-5D0E9001CAEF}" name="Column9453"/>
    <tableColumn id="9480" xr3:uid="{91E3B8CC-806C-4AE9-A563-B98AE316F1CF}" name="Column9454"/>
    <tableColumn id="9481" xr3:uid="{1028F49E-6684-4075-AC0E-E2E0DA0025F7}" name="Column9455"/>
    <tableColumn id="9482" xr3:uid="{4D7F4282-FC44-4C61-980A-66BABA5C1356}" name="Column9456"/>
    <tableColumn id="9483" xr3:uid="{4E656FA6-513B-4EB0-8D76-882E7D701230}" name="Column9457"/>
    <tableColumn id="9484" xr3:uid="{C872A343-BB30-4DF1-A406-C73AE3156425}" name="Column9458"/>
    <tableColumn id="9485" xr3:uid="{75D54A3C-F0BB-45AE-B22A-CADF6F6B62B1}" name="Column9459"/>
    <tableColumn id="9486" xr3:uid="{21707A0C-6DF5-495B-A4C1-6DDA3B5074D1}" name="Column9460"/>
    <tableColumn id="9487" xr3:uid="{0D6B3F34-6C54-45D4-84FD-97AD1100A5B1}" name="Column9461"/>
    <tableColumn id="9488" xr3:uid="{9F271B92-1534-460C-A418-98C0EA6D1E44}" name="Column9462"/>
    <tableColumn id="9489" xr3:uid="{5E7EF4C5-7DA3-446B-8925-7D3EF070D4B9}" name="Column9463"/>
    <tableColumn id="9490" xr3:uid="{CD5F561F-9E0D-40FC-8A99-2700CD880F13}" name="Column9464"/>
    <tableColumn id="9491" xr3:uid="{85824C45-4401-4B3D-BBD6-1032456FBCAF}" name="Column9465"/>
    <tableColumn id="9492" xr3:uid="{58E61A5A-FDB4-402B-BABA-241C99B20C67}" name="Column9466"/>
    <tableColumn id="9493" xr3:uid="{A2A99AED-B8AD-4B62-AE1C-9E7112016F0D}" name="Column9467"/>
    <tableColumn id="9494" xr3:uid="{BC2F9645-CF7E-4C1F-88C0-B1ECDDE0DB2C}" name="Column9468"/>
    <tableColumn id="9495" xr3:uid="{AD515579-DD0F-48B4-82B6-428B9F91FA3B}" name="Column9469"/>
    <tableColumn id="9496" xr3:uid="{3F4FEEA6-8C2C-4338-9EF1-A8B17463AEA2}" name="Column9470"/>
    <tableColumn id="9497" xr3:uid="{70B4EA93-F4E4-478E-BE8D-E2F41A7B3D29}" name="Column9471"/>
    <tableColumn id="9498" xr3:uid="{51A1510D-199C-4FF4-8A9F-536EE3F44D7B}" name="Column9472"/>
    <tableColumn id="9499" xr3:uid="{D9C402C5-994E-4EEB-B00D-2EB467F40E45}" name="Column9473"/>
    <tableColumn id="9500" xr3:uid="{9E8A5D7F-48C5-40F3-BF1E-40F196CC8F06}" name="Column9474"/>
    <tableColumn id="9501" xr3:uid="{33EA1073-A670-44FA-B00D-E5DF122EF243}" name="Column9475"/>
    <tableColumn id="9502" xr3:uid="{883DCC4A-FC24-4462-9339-B8D07637D562}" name="Column9476"/>
    <tableColumn id="9503" xr3:uid="{B428B773-9FEE-4038-83E6-00A058A72A8D}" name="Column9477"/>
    <tableColumn id="9504" xr3:uid="{026F288F-8463-469D-8DB7-5914602BA922}" name="Column9478"/>
    <tableColumn id="9505" xr3:uid="{2CB7101D-9E16-4D11-B494-C9089FE7CC72}" name="Column9479"/>
    <tableColumn id="9506" xr3:uid="{392DE47F-E333-495E-82A6-26C44C454F30}" name="Column9480"/>
    <tableColumn id="9507" xr3:uid="{6780030A-DE82-47D1-A3E2-99E92236FCE9}" name="Column9481"/>
    <tableColumn id="9508" xr3:uid="{C1728307-E156-472C-85FF-BEA7E7625D31}" name="Column9482"/>
    <tableColumn id="9509" xr3:uid="{D95D3C3F-EE88-4057-A8ED-5D750A630300}" name="Column9483"/>
    <tableColumn id="9510" xr3:uid="{C6C00D2B-4F43-4697-B6F8-FA3ADD79D44F}" name="Column9484"/>
    <tableColumn id="9511" xr3:uid="{DB041A85-3EB1-404E-8A65-053344E34378}" name="Column9485"/>
    <tableColumn id="9512" xr3:uid="{173B4471-B01D-4CE3-881C-D60DB0BE5980}" name="Column9486"/>
    <tableColumn id="9513" xr3:uid="{F330E47C-908A-4A8A-98FE-46905FF6DDC7}" name="Column9487"/>
    <tableColumn id="9514" xr3:uid="{34762A2D-F9D3-4C59-A0F9-A811800FBCBD}" name="Column9488"/>
    <tableColumn id="9515" xr3:uid="{CBBC713B-2B71-48BC-96DB-07E84F95B20D}" name="Column9489"/>
    <tableColumn id="9516" xr3:uid="{A7156C6A-C78C-44E5-A3CA-F74F0EA793E1}" name="Column9490"/>
    <tableColumn id="9517" xr3:uid="{40FD4FD0-DC62-4967-96F6-30D3B638438F}" name="Column9491"/>
    <tableColumn id="9518" xr3:uid="{8E2C6D84-7D79-4349-B641-21873B198E23}" name="Column9492"/>
    <tableColumn id="9519" xr3:uid="{7C03CD03-C0AF-4CFF-A9DD-A61E2330CEDB}" name="Column9493"/>
    <tableColumn id="9520" xr3:uid="{505241BF-B8DE-4DA4-B2D8-02261A9C11D6}" name="Column9494"/>
    <tableColumn id="9521" xr3:uid="{F772AA10-EF49-481D-86B6-1B50290F34D2}" name="Column9495"/>
    <tableColumn id="9522" xr3:uid="{C9EDDFE1-5F1E-43DB-98FB-FB5D26C17C37}" name="Column9496"/>
    <tableColumn id="9523" xr3:uid="{B9668D48-B647-46F2-853B-225A8F5A0B28}" name="Column9497"/>
    <tableColumn id="9524" xr3:uid="{FAEF729B-DDC0-4EEF-A1F7-1A5EF1941517}" name="Column9498"/>
    <tableColumn id="9525" xr3:uid="{B526D46C-FE92-468A-82D6-FB52564B4DAE}" name="Column9499"/>
    <tableColumn id="9526" xr3:uid="{2E98CA98-1456-4FEA-9A2C-67DA611E7FF7}" name="Column9500"/>
    <tableColumn id="9527" xr3:uid="{0324F0F5-F1C4-4459-B64C-68049D903C57}" name="Column9501"/>
    <tableColumn id="9528" xr3:uid="{78A2FA26-0634-44C2-B7A5-BF73B6EE5729}" name="Column9502"/>
    <tableColumn id="9529" xr3:uid="{5249C468-1DC7-4765-A121-016049D93EA2}" name="Column9503"/>
    <tableColumn id="9530" xr3:uid="{A40626D5-79D1-437A-9E27-E671F3C4A5D3}" name="Column9504"/>
    <tableColumn id="9531" xr3:uid="{6E0AF740-421E-4304-B4B4-F2E91D4E6098}" name="Column9505"/>
    <tableColumn id="9532" xr3:uid="{037E260B-9C0A-44C4-88A8-4CDFDB77A318}" name="Column9506"/>
    <tableColumn id="9533" xr3:uid="{78A1FB0E-45E9-4006-B242-0E738D7A4D5E}" name="Column9507"/>
    <tableColumn id="9534" xr3:uid="{B0F84332-3464-47AE-8FCA-0A06215C6204}" name="Column9508"/>
    <tableColumn id="9535" xr3:uid="{4E0FDFBC-03DC-42C0-B286-EE71F3A00ED1}" name="Column9509"/>
    <tableColumn id="9536" xr3:uid="{F6291F9D-D42B-4C1E-A88E-9A2596F8D164}" name="Column9510"/>
    <tableColumn id="9537" xr3:uid="{2915BA64-9E15-4D9F-B1CB-924D782B7622}" name="Column9511"/>
    <tableColumn id="9538" xr3:uid="{CBA7DC30-35F4-4D2A-98F2-265E87E62224}" name="Column9512"/>
    <tableColumn id="9539" xr3:uid="{06724F4B-6316-4259-896B-41814D8B2C9B}" name="Column9513"/>
    <tableColumn id="9540" xr3:uid="{6C15E559-6D50-4C08-800B-0AE473915B25}" name="Column9514"/>
    <tableColumn id="9541" xr3:uid="{4A70AC27-7347-4015-8311-4606C9634E4F}" name="Column9515"/>
    <tableColumn id="9542" xr3:uid="{6E1C4678-0D1B-4BD8-A2A0-BC49C3F6374D}" name="Column9516"/>
    <tableColumn id="9543" xr3:uid="{07A7BE05-16A7-4805-8069-11AD47BB0B53}" name="Column9517"/>
    <tableColumn id="9544" xr3:uid="{FB70B697-1AE6-4059-B6D4-FCE4F6E0735E}" name="Column9518"/>
    <tableColumn id="9545" xr3:uid="{3AD51230-E09E-4F60-8448-405253963008}" name="Column9519"/>
    <tableColumn id="9546" xr3:uid="{ECAB57CC-BA49-4B6D-B89D-0ED38CEE9C09}" name="Column9520"/>
    <tableColumn id="9547" xr3:uid="{10930491-12E5-4019-B4C7-0E104F8DA19C}" name="Column9521"/>
    <tableColumn id="9548" xr3:uid="{AFF29FF8-F113-43D5-9073-F4580912F7CC}" name="Column9522"/>
    <tableColumn id="9549" xr3:uid="{E8BE6B8E-B355-444E-820A-696183B7E3F0}" name="Column9523"/>
    <tableColumn id="9550" xr3:uid="{EB462FF3-9A79-4CDC-8B47-1B18559B5683}" name="Column9524"/>
    <tableColumn id="9551" xr3:uid="{3080B812-1F0F-48D3-B460-9231230CB9E7}" name="Column9525"/>
    <tableColumn id="9552" xr3:uid="{6885424E-6629-43A6-AF7D-EF4454CAF752}" name="Column9526"/>
    <tableColumn id="9553" xr3:uid="{9CFD48DD-4079-4AF0-95E0-460C7D353C49}" name="Column9527"/>
    <tableColumn id="9554" xr3:uid="{0C9EF666-A06E-468D-9A72-C486E507356F}" name="Column9528"/>
    <tableColumn id="9555" xr3:uid="{1EB7692B-8587-4D65-BCB8-54DF193A2610}" name="Column9529"/>
    <tableColumn id="9556" xr3:uid="{A65BF366-EE4A-412F-868B-A9B498FD6836}" name="Column9530"/>
    <tableColumn id="9557" xr3:uid="{05F7DB0B-79DE-485E-85F6-A10305C2318F}" name="Column9531"/>
    <tableColumn id="9558" xr3:uid="{E3EDCF7E-A4CE-4DDF-B48D-10D8C975C8B1}" name="Column9532"/>
    <tableColumn id="9559" xr3:uid="{44B7BB9F-AFED-40DC-A96D-8408E5CE6C40}" name="Column9533"/>
    <tableColumn id="9560" xr3:uid="{8618214E-B0EA-486A-A3CB-4263C95F4A56}" name="Column9534"/>
    <tableColumn id="9561" xr3:uid="{C55822FF-6FA6-4381-8FD6-BA276E99F195}" name="Column9535"/>
    <tableColumn id="9562" xr3:uid="{CD154F34-0DF4-40E5-902B-8D874FF5E4E1}" name="Column9536"/>
    <tableColumn id="9563" xr3:uid="{255DA75D-68D1-4720-8E01-056CABB5D343}" name="Column9537"/>
    <tableColumn id="9564" xr3:uid="{3DDA681A-21A3-41C5-A321-5C18CF8934AE}" name="Column9538"/>
    <tableColumn id="9565" xr3:uid="{9F230DD0-6141-411A-A047-E5F1FB5D1190}" name="Column9539"/>
    <tableColumn id="9566" xr3:uid="{C5B66072-546E-444E-B91A-0023F15F7B03}" name="Column9540"/>
    <tableColumn id="9567" xr3:uid="{2F87128A-D33C-4D0D-85CA-791F5E012A7B}" name="Column9541"/>
    <tableColumn id="9568" xr3:uid="{92ABC9E1-1AC2-4900-BB6D-BBFFC9468073}" name="Column9542"/>
    <tableColumn id="9569" xr3:uid="{1D907C3D-98AC-467F-8570-3BF6120C4E55}" name="Column9543"/>
    <tableColumn id="9570" xr3:uid="{696C2316-A82B-4E94-AF0D-990E25C9327D}" name="Column9544"/>
    <tableColumn id="9571" xr3:uid="{5D72BF06-3FFA-4C96-8AB3-6E63CA959B6E}" name="Column9545"/>
    <tableColumn id="9572" xr3:uid="{BB25C362-8936-49A2-A8CC-C47AD894D3F1}" name="Column9546"/>
    <tableColumn id="9573" xr3:uid="{DC62AE6C-7BC1-46AA-831C-F888112C3BBA}" name="Column9547"/>
    <tableColumn id="9574" xr3:uid="{F46C5712-255F-4F74-A90C-021879B9AB8F}" name="Column9548"/>
    <tableColumn id="9575" xr3:uid="{59701D09-F89B-4DBE-A9E8-68D313F7337B}" name="Column9549"/>
    <tableColumn id="9576" xr3:uid="{DFF1B989-8037-49E6-A533-AEEB07AA77F0}" name="Column9550"/>
    <tableColumn id="9577" xr3:uid="{D02C2A40-3611-4403-B202-E934946F8881}" name="Column9551"/>
    <tableColumn id="9578" xr3:uid="{606350AA-6BE5-44E2-BB8B-E522E0DB7D22}" name="Column9552"/>
    <tableColumn id="9579" xr3:uid="{8A37EEDC-9EAD-4A36-B85B-2215DCDA73B2}" name="Column9553"/>
    <tableColumn id="9580" xr3:uid="{BDBA2327-F243-4471-9B7E-D3B848F652C9}" name="Column9554"/>
    <tableColumn id="9581" xr3:uid="{2E13E733-3FEB-491F-9F19-B24932C20F43}" name="Column9555"/>
    <tableColumn id="9582" xr3:uid="{90C42B15-753B-46CE-B49D-7F5ADBCD38EC}" name="Column9556"/>
    <tableColumn id="9583" xr3:uid="{FBFD7C6D-9047-4E71-AA02-3B61953F93F9}" name="Column9557"/>
    <tableColumn id="9584" xr3:uid="{367D1E50-16F2-472E-B17D-8DCC173B13F7}" name="Column9558"/>
    <tableColumn id="9585" xr3:uid="{E6FC94B3-4123-475A-A81F-0B5C1162D8B2}" name="Column9559"/>
    <tableColumn id="9586" xr3:uid="{5EE0310D-3BD3-4B94-AC27-13AAC174D3C2}" name="Column9560"/>
    <tableColumn id="9587" xr3:uid="{B6E97979-C934-41E4-B0C8-474F663BDFB2}" name="Column9561"/>
    <tableColumn id="9588" xr3:uid="{A3CC994B-487E-4AB2-8CCB-57DEE7CA00CC}" name="Column9562"/>
    <tableColumn id="9589" xr3:uid="{8FD4AB18-31AB-45AD-B908-E8B966A67AE3}" name="Column9563"/>
    <tableColumn id="9590" xr3:uid="{FD3CAAD9-0B6B-4EAB-BCE1-A913387AF4D1}" name="Column9564"/>
    <tableColumn id="9591" xr3:uid="{8F9A9B91-7554-4F4F-B739-1535EBD5DF39}" name="Column9565"/>
    <tableColumn id="9592" xr3:uid="{887A0B02-68BB-4B09-A5E8-DB73DA2F17C0}" name="Column9566"/>
    <tableColumn id="9593" xr3:uid="{D061A73A-DF0D-4447-BAAD-4F313AF87C54}" name="Column9567"/>
    <tableColumn id="9594" xr3:uid="{3A2AC624-8B6A-40E6-B2E0-16FFE7CDF27E}" name="Column9568"/>
    <tableColumn id="9595" xr3:uid="{DC1BB2D8-135D-47C7-8073-D2E28F9AEA39}" name="Column9569"/>
    <tableColumn id="9596" xr3:uid="{DA30F075-9FF2-4C8B-9C25-2C98F0463345}" name="Column9570"/>
    <tableColumn id="9597" xr3:uid="{B075C264-2A49-46FC-963F-45C9F9CA156F}" name="Column9571"/>
    <tableColumn id="9598" xr3:uid="{FA65102C-389C-42C3-BA71-B3254576F588}" name="Column9572"/>
    <tableColumn id="9599" xr3:uid="{B6C6E31D-3DFB-4DAD-A3C2-2B51181B1851}" name="Column9573"/>
    <tableColumn id="9600" xr3:uid="{4028415B-22D2-4A1C-8E73-65CA937706EB}" name="Column9574"/>
    <tableColumn id="9601" xr3:uid="{8DEFFBEC-4053-4682-9BA2-618EA0AD646F}" name="Column9575"/>
    <tableColumn id="9602" xr3:uid="{EF3BA864-8CE3-42D5-B5D7-EFF50DB9D7FC}" name="Column9576"/>
    <tableColumn id="9603" xr3:uid="{FA3031AD-1383-406D-B2D2-8CEFF5162A2B}" name="Column9577"/>
    <tableColumn id="9604" xr3:uid="{9BFB636B-3C95-47FC-9E77-230E77CFB86D}" name="Column9578"/>
    <tableColumn id="9605" xr3:uid="{09FFE774-FE9F-475C-9EAB-294BE6BA799D}" name="Column9579"/>
    <tableColumn id="9606" xr3:uid="{5A9D27EE-82A3-48B7-B60A-7C1DE67894C2}" name="Column9580"/>
    <tableColumn id="9607" xr3:uid="{5A1698AC-B8FA-4631-A72E-E5BDA75D0D11}" name="Column9581"/>
    <tableColumn id="9608" xr3:uid="{C91E0FC7-BFA1-4B3B-AF40-EAF53523F76E}" name="Column9582"/>
    <tableColumn id="9609" xr3:uid="{2913A8A2-BDF6-4236-B061-138863359705}" name="Column9583"/>
    <tableColumn id="9610" xr3:uid="{3C4E2843-137E-46E1-9370-D1355705402E}" name="Column9584"/>
    <tableColumn id="9611" xr3:uid="{26324258-DAAB-4AE0-ABFF-BA7DF178D79D}" name="Column9585"/>
    <tableColumn id="9612" xr3:uid="{152D352C-8B91-4725-8001-F25387CA2CE0}" name="Column9586"/>
    <tableColumn id="9613" xr3:uid="{C868C641-B64F-4938-98B5-AEB757C943E0}" name="Column9587"/>
    <tableColumn id="9614" xr3:uid="{332AA95E-C096-402A-ADB4-CCC72D535C58}" name="Column9588"/>
    <tableColumn id="9615" xr3:uid="{E9204C0D-67C3-421F-B7CD-FAB360C45A83}" name="Column9589"/>
    <tableColumn id="9616" xr3:uid="{8F3DCAC5-D7DA-49BB-A44B-E8521EC60FB2}" name="Column9590"/>
    <tableColumn id="9617" xr3:uid="{242D1873-D01B-4475-85AE-4CD4CB1F23A0}" name="Column9591"/>
    <tableColumn id="9618" xr3:uid="{C8C4936E-B0C0-472D-9905-65F004851A30}" name="Column9592"/>
    <tableColumn id="9619" xr3:uid="{18AA6475-EA30-48F2-9FDE-2F1A5C334461}" name="Column9593"/>
    <tableColumn id="9620" xr3:uid="{498D9959-66B6-4D3E-BB02-0730DD4B6D83}" name="Column9594"/>
    <tableColumn id="9621" xr3:uid="{791A76A5-56E7-4D48-BBA7-A51A883D8DCA}" name="Column9595"/>
    <tableColumn id="9622" xr3:uid="{D70B573D-A589-4C8B-BBDC-B8AB07F65D16}" name="Column9596"/>
    <tableColumn id="9623" xr3:uid="{4B8FAD25-7F90-43C4-9620-578B5594FFFA}" name="Column9597"/>
    <tableColumn id="9624" xr3:uid="{FE8180C6-E592-48A6-9922-52B67DF8472D}" name="Column9598"/>
    <tableColumn id="9625" xr3:uid="{55A7A01C-5C9C-4641-BF10-3237979E53A4}" name="Column9599"/>
    <tableColumn id="9626" xr3:uid="{473DDD11-0A8D-489D-A9B0-537224D52596}" name="Column9600"/>
    <tableColumn id="9627" xr3:uid="{9EAE991C-B84D-4CF8-A432-B8FA6A686C85}" name="Column9601"/>
    <tableColumn id="9628" xr3:uid="{689419B4-9C65-4B87-8C37-78CDBDDE1C5F}" name="Column9602"/>
    <tableColumn id="9629" xr3:uid="{5092BA8B-160D-431B-8E7E-E3C196A850BA}" name="Column9603"/>
    <tableColumn id="9630" xr3:uid="{F6AF1D64-27A7-4410-9A68-3DE31664FEED}" name="Column9604"/>
    <tableColumn id="9631" xr3:uid="{1B4C2E84-74CC-4AFB-BB1F-9EA13255C96A}" name="Column9605"/>
    <tableColumn id="9632" xr3:uid="{0239335E-2CDF-4EBC-82EF-EE6F0A3212A9}" name="Column9606"/>
    <tableColumn id="9633" xr3:uid="{2825AB49-6992-4B4E-B865-0F3088C354E9}" name="Column9607"/>
    <tableColumn id="9634" xr3:uid="{F0398710-6953-4F13-9E70-2EA5CC2C62E6}" name="Column9608"/>
    <tableColumn id="9635" xr3:uid="{75737EDC-4E8F-4D50-9B52-FAA07A204CB3}" name="Column9609"/>
    <tableColumn id="9636" xr3:uid="{9B2A1153-6283-49DC-BB95-EA2736A46E12}" name="Column9610"/>
    <tableColumn id="9637" xr3:uid="{CA375FFC-B703-4EE5-B35A-9842E3B1BF8F}" name="Column9611"/>
    <tableColumn id="9638" xr3:uid="{75E6842E-C852-416B-B6A9-764841820BA5}" name="Column9612"/>
    <tableColumn id="9639" xr3:uid="{F7B17E33-B99B-401D-B224-229830438D74}" name="Column9613"/>
    <tableColumn id="9640" xr3:uid="{57714AA2-054F-4457-A955-4666AC4766EB}" name="Column9614"/>
    <tableColumn id="9641" xr3:uid="{1BFF618F-F90D-4322-88EB-49F4ADF9C4CA}" name="Column9615"/>
    <tableColumn id="9642" xr3:uid="{40EB9228-4AD0-4555-BBEC-48276DC4861B}" name="Column9616"/>
    <tableColumn id="9643" xr3:uid="{5B2FFECF-CFBB-4E83-930B-94D096C7DCD3}" name="Column9617"/>
    <tableColumn id="9644" xr3:uid="{5E228927-D137-446A-93D6-25E6B103E7A2}" name="Column9618"/>
    <tableColumn id="9645" xr3:uid="{D028F464-BCBC-4ED5-845B-7FD4AB86D79E}" name="Column9619"/>
    <tableColumn id="9646" xr3:uid="{35D639CE-1FA9-4802-9CB3-520990509507}" name="Column9620"/>
    <tableColumn id="9647" xr3:uid="{642CB76F-11F8-4CF2-8F7D-B260A2A052FB}" name="Column9621"/>
    <tableColumn id="9648" xr3:uid="{73DDE546-C793-4843-99BE-A99B47D694A0}" name="Column9622"/>
    <tableColumn id="9649" xr3:uid="{F67BAF6A-92B1-49C2-8C1E-6AEB8A21A397}" name="Column9623"/>
    <tableColumn id="9650" xr3:uid="{A31A57E3-05D7-4F9E-9E8B-E20591483C77}" name="Column9624"/>
    <tableColumn id="9651" xr3:uid="{F9EC94E0-992B-43FB-8CA6-7E25522D75F7}" name="Column9625"/>
    <tableColumn id="9652" xr3:uid="{3A853E78-589E-4CED-9EDB-A9B3B5CD20BF}" name="Column9626"/>
    <tableColumn id="9653" xr3:uid="{5C21E1FF-6E64-481C-B523-066C2164BA3D}" name="Column9627"/>
    <tableColumn id="9654" xr3:uid="{EA24376F-CEB8-49BA-87E2-F40A5BECB5AB}" name="Column9628"/>
    <tableColumn id="9655" xr3:uid="{9537D9ED-98E9-4E10-9116-5070E2651059}" name="Column9629"/>
    <tableColumn id="9656" xr3:uid="{ECCB2914-E808-4992-8E39-BD6BBC36F1F6}" name="Column9630"/>
    <tableColumn id="9657" xr3:uid="{F932597A-48E6-4C50-BE4D-34CE0717BA62}" name="Column9631"/>
    <tableColumn id="9658" xr3:uid="{45961D37-AE24-4CBC-82E1-D2FDDA44A473}" name="Column9632"/>
    <tableColumn id="9659" xr3:uid="{DB8B71FA-CC58-4045-90D1-A74BD9C9CA91}" name="Column9633"/>
    <tableColumn id="9660" xr3:uid="{CAA6C29E-E894-4420-86DE-D64CB3C8A968}" name="Column9634"/>
    <tableColumn id="9661" xr3:uid="{16D549AC-A66E-4F86-A28F-DFE07BE2F3CC}" name="Column9635"/>
    <tableColumn id="9662" xr3:uid="{B321A4CE-2E79-42FF-812D-597809755138}" name="Column9636"/>
    <tableColumn id="9663" xr3:uid="{5B84083C-209B-42AF-92FA-7315D3187D4D}" name="Column9637"/>
    <tableColumn id="9664" xr3:uid="{E25AAD63-AF5A-4974-BEBE-8DD135494776}" name="Column9638"/>
    <tableColumn id="9665" xr3:uid="{76DA7F1B-DF24-4A9E-A8AE-31F6BBEE5ACD}" name="Column9639"/>
    <tableColumn id="9666" xr3:uid="{DA211F24-536C-42E6-AE85-9EF766A77192}" name="Column9640"/>
    <tableColumn id="9667" xr3:uid="{5065F7CA-FB76-46B5-83DF-FA9E580B4266}" name="Column9641"/>
    <tableColumn id="9668" xr3:uid="{477FF362-B951-4C6F-9C55-D565399FD1A3}" name="Column9642"/>
    <tableColumn id="9669" xr3:uid="{CFABACCB-F4A9-44B0-9E58-1857AC048320}" name="Column9643"/>
    <tableColumn id="9670" xr3:uid="{5D282708-BF24-4636-A57E-EA10600655B4}" name="Column9644"/>
    <tableColumn id="9671" xr3:uid="{874DB2BF-8BCB-4A61-8F11-896A200493FC}" name="Column9645"/>
    <tableColumn id="9672" xr3:uid="{EA3C8A83-F198-4FBD-AE35-94B23A9B1628}" name="Column9646"/>
    <tableColumn id="9673" xr3:uid="{AA83B16B-E1FC-4F2D-B93F-D2E8B2FAEA14}" name="Column9647"/>
    <tableColumn id="9674" xr3:uid="{65112509-3F2B-4F99-B0BF-356073D210AC}" name="Column9648"/>
    <tableColumn id="9675" xr3:uid="{2DF006EC-FA4A-40B0-9B29-B6763460D5C1}" name="Column9649"/>
    <tableColumn id="9676" xr3:uid="{0C639AE4-2FA5-401C-839C-677AC5402044}" name="Column9650"/>
    <tableColumn id="9677" xr3:uid="{AC85F90B-FEEA-4674-B2F8-6826B0043EE8}" name="Column9651"/>
    <tableColumn id="9678" xr3:uid="{34961CBE-7513-4D4A-969F-182FB1A21EC0}" name="Column9652"/>
    <tableColumn id="9679" xr3:uid="{FD2F1BC7-B5FC-414A-A787-DD85C25AD2FB}" name="Column9653"/>
    <tableColumn id="9680" xr3:uid="{5D5CA6D7-EC6E-478B-9BB0-227A5E515B74}" name="Column9654"/>
    <tableColumn id="9681" xr3:uid="{2D7966C1-755E-462F-8E43-5A5DCC2C2E22}" name="Column9655"/>
    <tableColumn id="9682" xr3:uid="{91CF99AB-F41C-4AAA-8BF7-063AB492BB84}" name="Column9656"/>
    <tableColumn id="9683" xr3:uid="{795A6B1E-AEA0-4128-BC43-6FBD500E772A}" name="Column9657"/>
    <tableColumn id="9684" xr3:uid="{539081B9-0BB2-4F94-B1A4-B83FF783241B}" name="Column9658"/>
    <tableColumn id="9685" xr3:uid="{73EFD3ED-2ECB-4BFC-84C2-4F5EBA6E8C41}" name="Column9659"/>
    <tableColumn id="9686" xr3:uid="{8AA047FB-4492-4DED-A9D9-99C4CD5B6C3A}" name="Column9660"/>
    <tableColumn id="9687" xr3:uid="{A03F00A5-1998-4D92-8F29-8FACDD385E07}" name="Column9661"/>
    <tableColumn id="9688" xr3:uid="{35DCA1CB-C2AA-44D6-93AD-F5D257BF7B87}" name="Column9662"/>
    <tableColumn id="9689" xr3:uid="{C46AE803-645E-4F0F-AAE2-1C5C11008AE9}" name="Column9663"/>
    <tableColumn id="9690" xr3:uid="{8C70308A-2194-4B80-B046-2A56BE95F838}" name="Column9664"/>
    <tableColumn id="9691" xr3:uid="{F19738E8-AF3E-4C61-9FB2-76B52485860A}" name="Column9665"/>
    <tableColumn id="9692" xr3:uid="{B5A9244B-1C25-4F66-B0C3-64B40AB19885}" name="Column9666"/>
    <tableColumn id="9693" xr3:uid="{DE0F9BD1-D37C-493D-8795-6CE300F5E837}" name="Column9667"/>
    <tableColumn id="9694" xr3:uid="{DFE09CF7-3055-43AC-AB93-A1CA12E5D9AF}" name="Column9668"/>
    <tableColumn id="9695" xr3:uid="{F7D4CAE0-7BB1-456C-8263-8963C2948168}" name="Column9669"/>
    <tableColumn id="9696" xr3:uid="{FC5FF85A-4A50-4DB5-9893-2A188D502DAA}" name="Column9670"/>
    <tableColumn id="9697" xr3:uid="{9F84FB72-3494-4108-8247-AB1E3A02086C}" name="Column9671"/>
    <tableColumn id="9698" xr3:uid="{D9BBB4FD-58A0-457F-B49A-554989F89EB0}" name="Column9672"/>
    <tableColumn id="9699" xr3:uid="{23273DC5-2135-408A-966D-69E4B772A60A}" name="Column9673"/>
    <tableColumn id="9700" xr3:uid="{BE730A8C-4987-4334-BFE6-B3F0862D8B7E}" name="Column9674"/>
    <tableColumn id="9701" xr3:uid="{918EF273-63FC-4F1F-99E4-CE5C2957B9A0}" name="Column9675"/>
    <tableColumn id="9702" xr3:uid="{45C7F2FB-BD90-4FF1-BA5B-21E0396B81B2}" name="Column9676"/>
    <tableColumn id="9703" xr3:uid="{63914AB2-64FA-4565-8DE3-1E105C32B27A}" name="Column9677"/>
    <tableColumn id="9704" xr3:uid="{43A9CAE6-7F24-493D-8629-C018069AE8AD}" name="Column9678"/>
    <tableColumn id="9705" xr3:uid="{77E22679-D1AA-4090-BFBE-3FE9A6FFD108}" name="Column9679"/>
    <tableColumn id="9706" xr3:uid="{4B30607F-DBBB-45BB-BDB7-62540ABE64BF}" name="Column9680"/>
    <tableColumn id="9707" xr3:uid="{7EA6B43A-3399-494E-AD89-77A81850F770}" name="Column9681"/>
    <tableColumn id="9708" xr3:uid="{5CFC9D75-6745-4274-B9FE-F4D00DB96205}" name="Column9682"/>
    <tableColumn id="9709" xr3:uid="{22F98483-0474-482E-9368-804E73BC3418}" name="Column9683"/>
    <tableColumn id="9710" xr3:uid="{C0B7AC91-018C-4744-BB08-34885D9292CB}" name="Column9684"/>
    <tableColumn id="9711" xr3:uid="{A3FDEAFA-05CE-4194-83B1-2C1C8272C609}" name="Column9685"/>
    <tableColumn id="9712" xr3:uid="{4029F184-69DB-40E0-9E0F-2372ED7CF38C}" name="Column9686"/>
    <tableColumn id="9713" xr3:uid="{1DC53E8C-8E27-42AE-B184-D43A2D50D06A}" name="Column9687"/>
    <tableColumn id="9714" xr3:uid="{7B634FD9-D9B8-4021-AACB-703018E2433E}" name="Column9688"/>
    <tableColumn id="9715" xr3:uid="{D71509D0-0BCC-4E9E-A29E-1114A1BE94B5}" name="Column9689"/>
    <tableColumn id="9716" xr3:uid="{4C14B3B9-A4A4-4F05-B22B-BEC6C1A49005}" name="Column9690"/>
    <tableColumn id="9717" xr3:uid="{DE0937CF-F5B3-4480-9AAA-EE529C9FCB0B}" name="Column9691"/>
    <tableColumn id="9718" xr3:uid="{F233011E-4035-423C-AC45-7E5D99350CED}" name="Column9692"/>
    <tableColumn id="9719" xr3:uid="{B6B17C64-B8F2-4538-9B94-995A23BE5A97}" name="Column9693"/>
    <tableColumn id="9720" xr3:uid="{DA56A70E-DCE7-49C1-90A7-8575915AADBA}" name="Column9694"/>
    <tableColumn id="9721" xr3:uid="{5495EEC8-7D86-4F7C-A83D-6EA2A3FF5E3E}" name="Column9695"/>
    <tableColumn id="9722" xr3:uid="{D5B42CE1-DAD0-4EDC-9CAA-02322B794256}" name="Column9696"/>
    <tableColumn id="9723" xr3:uid="{B72246DA-9C70-4DDD-AA92-DC83BCD8A5CB}" name="Column9697"/>
    <tableColumn id="9724" xr3:uid="{BBF98EE3-2248-4FED-B4A8-AE46C820445A}" name="Column9698"/>
    <tableColumn id="9725" xr3:uid="{E4CFBC42-2A38-4D43-97BF-0A34B959190A}" name="Column9699"/>
    <tableColumn id="9726" xr3:uid="{55BA3B5D-E51D-403E-8331-E23436C40E55}" name="Column9700"/>
    <tableColumn id="9727" xr3:uid="{0236B9F7-B515-409F-8A55-306670D1FA28}" name="Column9701"/>
    <tableColumn id="9728" xr3:uid="{337E52DB-E347-452E-A0E0-B1DD4785CF46}" name="Column9702"/>
    <tableColumn id="9729" xr3:uid="{0C44B263-CD7E-4F30-AF1A-39F903253683}" name="Column9703"/>
    <tableColumn id="9730" xr3:uid="{59EAD476-C118-48D0-8AAB-D6AB18CEE6DC}" name="Column9704"/>
    <tableColumn id="9731" xr3:uid="{10616AD6-A903-42E9-82B3-E2EC2DD08980}" name="Column9705"/>
    <tableColumn id="9732" xr3:uid="{A17D6EE9-1E95-41BB-97AC-5FC2B3527ADE}" name="Column9706"/>
    <tableColumn id="9733" xr3:uid="{CCFB13FC-53FD-40A5-904B-C26482497133}" name="Column9707"/>
    <tableColumn id="9734" xr3:uid="{923189EC-5F24-4F80-AFCB-947370005D92}" name="Column9708"/>
    <tableColumn id="9735" xr3:uid="{3C9AD560-1ECE-4304-A54E-ABA7F5C66E5B}" name="Column9709"/>
    <tableColumn id="9736" xr3:uid="{8DC59A0A-DAF9-4927-96E2-7BC503EDE838}" name="Column9710"/>
    <tableColumn id="9737" xr3:uid="{1CBA4D65-8FFE-419B-B837-E6312A7E9298}" name="Column9711"/>
    <tableColumn id="9738" xr3:uid="{EB91A213-FDB1-4D77-BD50-D418F2901A9D}" name="Column9712"/>
    <tableColumn id="9739" xr3:uid="{4F72B99D-A783-40CB-AF03-5762B1F79915}" name="Column9713"/>
    <tableColumn id="9740" xr3:uid="{3BA84BE4-BEE2-4E27-8D6E-F912D71A772B}" name="Column9714"/>
    <tableColumn id="9741" xr3:uid="{9F8DD2BE-818F-4115-AB4C-018F9C931CF0}" name="Column9715"/>
    <tableColumn id="9742" xr3:uid="{08190BA4-9424-457A-BA45-9152829454ED}" name="Column9716"/>
    <tableColumn id="9743" xr3:uid="{A5BC3B98-E188-421C-8B99-7E050E26CDF8}" name="Column9717"/>
    <tableColumn id="9744" xr3:uid="{974FC505-D797-4D35-95D2-CD1781D1687E}" name="Column9718"/>
    <tableColumn id="9745" xr3:uid="{C2755149-4E82-4D57-8838-74DDB173CC7C}" name="Column9719"/>
    <tableColumn id="9746" xr3:uid="{444245A6-B156-4F27-8B38-2012BD6DC1EF}" name="Column9720"/>
    <tableColumn id="9747" xr3:uid="{3E5809AE-9354-435F-A832-C234ED905A0D}" name="Column9721"/>
    <tableColumn id="9748" xr3:uid="{70F445BD-160F-41D7-B5AB-07DD5DE59D4D}" name="Column9722"/>
    <tableColumn id="9749" xr3:uid="{804E2FE1-8480-4B90-A475-7911CEF59622}" name="Column9723"/>
    <tableColumn id="9750" xr3:uid="{4981AE48-BDC9-4501-AFCB-E1E2CF1AAED2}" name="Column9724"/>
    <tableColumn id="9751" xr3:uid="{2E18B633-E0FA-4DCB-8D2A-0D54AD11E484}" name="Column9725"/>
    <tableColumn id="9752" xr3:uid="{8F4BB4FB-0F81-4B32-8E06-C497FF9204F4}" name="Column9726"/>
    <tableColumn id="9753" xr3:uid="{AC0AC22E-3A89-41CA-829C-EA799279D97A}" name="Column9727"/>
    <tableColumn id="9754" xr3:uid="{6387C20E-FE12-404F-9E65-5670554A5B82}" name="Column9728"/>
    <tableColumn id="9755" xr3:uid="{40A49AB0-82F9-4148-9157-910004D59AC1}" name="Column9729"/>
    <tableColumn id="9756" xr3:uid="{E754C58D-6E3D-418B-A246-77566CDFBBBA}" name="Column9730"/>
    <tableColumn id="9757" xr3:uid="{AF980564-3DE8-4018-8CBD-FCA0365EEFA5}" name="Column9731"/>
    <tableColumn id="9758" xr3:uid="{DCB89B5A-31DA-44D0-97A3-6F394CF6CE07}" name="Column9732"/>
    <tableColumn id="9759" xr3:uid="{38772F92-A35D-4BF1-A49A-40BB26F63D15}" name="Column9733"/>
    <tableColumn id="9760" xr3:uid="{360A02BB-AA52-43F7-A115-806BC301EE50}" name="Column9734"/>
    <tableColumn id="9761" xr3:uid="{5791BBB1-B517-47B9-B47C-AB84D352892A}" name="Column9735"/>
    <tableColumn id="9762" xr3:uid="{6F023EA6-EEDB-4DD6-940F-841E54F20E84}" name="Column9736"/>
    <tableColumn id="9763" xr3:uid="{FC43FE88-FD00-4F53-8887-73184838CFB2}" name="Column9737"/>
    <tableColumn id="9764" xr3:uid="{A6945B46-A7FE-448D-A14B-C391059AA096}" name="Column9738"/>
    <tableColumn id="9765" xr3:uid="{58E9616E-549E-4A5E-904B-6D30A58B3553}" name="Column9739"/>
    <tableColumn id="9766" xr3:uid="{06975AFE-CDE1-4C7B-A128-A44736F63CE2}" name="Column9740"/>
    <tableColumn id="9767" xr3:uid="{1B960146-639E-40EA-BB12-0CA277CA3ED3}" name="Column9741"/>
    <tableColumn id="9768" xr3:uid="{EBB1C420-A647-485D-9C4B-2D3C4E35FAF0}" name="Column9742"/>
    <tableColumn id="9769" xr3:uid="{456397B7-6928-4582-B0E0-5F83BFDAF9F8}" name="Column9743"/>
    <tableColumn id="9770" xr3:uid="{C0540743-8D75-4F90-975E-1777176B43EE}" name="Column9744"/>
    <tableColumn id="9771" xr3:uid="{A1A102CC-D1C2-4CE8-9B88-A13D8FACB126}" name="Column9745"/>
    <tableColumn id="9772" xr3:uid="{CDA98B3C-2B49-4329-AC41-9163EDA19DCA}" name="Column9746"/>
    <tableColumn id="9773" xr3:uid="{1A40DB5F-2CB7-43A3-86D6-5275732B8EA2}" name="Column9747"/>
    <tableColumn id="9774" xr3:uid="{ED9CDB0A-8BF8-40AB-8D33-07548FECDEE6}" name="Column9748"/>
    <tableColumn id="9775" xr3:uid="{BC0CBAB8-D456-4BD7-BDE4-873ADDE473A4}" name="Column9749"/>
    <tableColumn id="9776" xr3:uid="{8A40B664-BBB2-4F39-B701-DFEA1B4210BF}" name="Column9750"/>
    <tableColumn id="9777" xr3:uid="{AB4D3466-E44E-40CE-B4FB-A2E5450BBE0D}" name="Column9751"/>
    <tableColumn id="9778" xr3:uid="{DF0DB6B1-491E-4285-844F-01FD054EF973}" name="Column9752"/>
    <tableColumn id="9779" xr3:uid="{D6E10A89-F865-4438-BEB3-BC2CC65AA9AD}" name="Column9753"/>
    <tableColumn id="9780" xr3:uid="{4776AE0D-0109-4CFC-886E-51C0EABC3E89}" name="Column9754"/>
    <tableColumn id="9781" xr3:uid="{C1BD6408-4592-4B5F-8593-B8951F96F8F2}" name="Column9755"/>
    <tableColumn id="9782" xr3:uid="{E3A7B781-3679-4913-8A66-28CB996CC94C}" name="Column9756"/>
    <tableColumn id="9783" xr3:uid="{2D83E6EE-2D78-4F74-BC19-F52523B1B3D3}" name="Column9757"/>
    <tableColumn id="9784" xr3:uid="{219694E5-7A89-4FCA-8AA4-FA912F08C68D}" name="Column9758"/>
    <tableColumn id="9785" xr3:uid="{86CD176E-8CAA-400D-9F31-E12D14367778}" name="Column9759"/>
    <tableColumn id="9786" xr3:uid="{9172D77B-6F9B-49AD-A90A-76EA41364EBF}" name="Column9760"/>
    <tableColumn id="9787" xr3:uid="{9DBEFAA7-869D-428A-97C4-207751B7D0B5}" name="Column9761"/>
    <tableColumn id="9788" xr3:uid="{48592056-96A4-4410-ADC6-85D9F664A108}" name="Column9762"/>
    <tableColumn id="9789" xr3:uid="{9E69384D-79D7-470E-AD46-287F4626B69F}" name="Column9763"/>
    <tableColumn id="9790" xr3:uid="{D9E884FE-377C-4EAD-AC03-F37EB0E4730D}" name="Column9764"/>
    <tableColumn id="9791" xr3:uid="{BE144A1B-5BA6-49DD-A10A-663B004272B5}" name="Column9765"/>
    <tableColumn id="9792" xr3:uid="{720EB581-8F9D-4470-AA62-27FABECD6E3C}" name="Column9766"/>
    <tableColumn id="9793" xr3:uid="{9E0F43EA-FA12-400E-9A6E-6D4255781CE3}" name="Column9767"/>
    <tableColumn id="9794" xr3:uid="{3C874E05-0C84-4DB8-9D93-6B544AAA0755}" name="Column9768"/>
    <tableColumn id="9795" xr3:uid="{F89C3F31-F680-4255-B7BE-BE647FCFA511}" name="Column9769"/>
    <tableColumn id="9796" xr3:uid="{97194865-C616-42F7-98E9-02F5FB4CD417}" name="Column9770"/>
    <tableColumn id="9797" xr3:uid="{3FEBD3CD-72B3-403E-B699-8C2645D072E7}" name="Column9771"/>
    <tableColumn id="9798" xr3:uid="{DBFDAB58-87F1-446C-BC45-BF3EA17F19D8}" name="Column9772"/>
    <tableColumn id="9799" xr3:uid="{FED2BDDF-30A4-435D-8C32-73DDB7A77FD5}" name="Column9773"/>
    <tableColumn id="9800" xr3:uid="{6E2A94B3-F490-441D-A99C-83AB48FEA515}" name="Column9774"/>
    <tableColumn id="9801" xr3:uid="{79E8305C-13FA-4928-918E-2C0248E1A5BA}" name="Column9775"/>
    <tableColumn id="9802" xr3:uid="{A056F0B3-C5C2-4FDC-B76D-8BB3F9345764}" name="Column9776"/>
    <tableColumn id="9803" xr3:uid="{6B3D053A-08C9-42EB-94B3-7BB80B054105}" name="Column9777"/>
    <tableColumn id="9804" xr3:uid="{B0180F77-71C3-4D66-AD83-FB8397D1DC63}" name="Column9778"/>
    <tableColumn id="9805" xr3:uid="{B5FA1B2D-F457-42C1-8755-C88D7463662E}" name="Column9779"/>
    <tableColumn id="9806" xr3:uid="{6458E18E-4359-4ECF-A322-B0B4B1683B2E}" name="Column9780"/>
    <tableColumn id="9807" xr3:uid="{FD094F89-D68D-4DFA-9E57-654D047C8D87}" name="Column9781"/>
    <tableColumn id="9808" xr3:uid="{DDFC8C65-96E0-4D90-9939-CA6D8D809B28}" name="Column9782"/>
    <tableColumn id="9809" xr3:uid="{F341FFE7-C739-404C-9E73-015B3F4A8EA5}" name="Column9783"/>
    <tableColumn id="9810" xr3:uid="{190276FA-3F68-48E5-AF7D-E779F5DD1747}" name="Column9784"/>
    <tableColumn id="9811" xr3:uid="{3EB8E17B-2728-4532-ACF3-7A2962FD790A}" name="Column9785"/>
    <tableColumn id="9812" xr3:uid="{856876C4-E067-4167-B08B-4359A304BC39}" name="Column9786"/>
    <tableColumn id="9813" xr3:uid="{EE2AB9B8-788A-411B-B932-A154609C0618}" name="Column9787"/>
    <tableColumn id="9814" xr3:uid="{DC29F97E-982A-4A8A-BAB9-31A98718735B}" name="Column9788"/>
    <tableColumn id="9815" xr3:uid="{54212BA3-6316-4AF6-8AC4-A5FB2E5B0E96}" name="Column9789"/>
    <tableColumn id="9816" xr3:uid="{5346DE95-DE22-468C-83DD-60C0D589F2C2}" name="Column9790"/>
    <tableColumn id="9817" xr3:uid="{CBE717FC-FAD9-4991-98AC-FFDE7FAD059C}" name="Column9791"/>
    <tableColumn id="9818" xr3:uid="{5643EEAC-E5E9-4478-B9CB-CCCF8727354F}" name="Column9792"/>
    <tableColumn id="9819" xr3:uid="{A1EAE099-12DA-4BE8-933C-2CDD79AC988B}" name="Column9793"/>
    <tableColumn id="9820" xr3:uid="{D4FB0A88-C6C6-4260-9945-E6D5905621BE}" name="Column9794"/>
    <tableColumn id="9821" xr3:uid="{C25A1E2D-CC29-4423-BA1A-33E59B2261DF}" name="Column9795"/>
    <tableColumn id="9822" xr3:uid="{897B11D3-45FF-4C95-A41D-33CD94517A91}" name="Column9796"/>
    <tableColumn id="9823" xr3:uid="{2AF7D210-379E-43B1-B7A8-E8A0C93AB913}" name="Column9797"/>
    <tableColumn id="9824" xr3:uid="{37145D3E-B3C8-4AD0-AAD7-D7D8E0F31DB2}" name="Column9798"/>
    <tableColumn id="9825" xr3:uid="{49B6DD73-D559-4D2D-BAFC-B37116CAC1AE}" name="Column9799"/>
    <tableColumn id="9826" xr3:uid="{855D8323-DFC2-4021-9DAD-D5FDFF0D88E8}" name="Column9800"/>
    <tableColumn id="9827" xr3:uid="{A63E4867-60C6-48DE-98C5-C1A77ADC8380}" name="Column9801"/>
    <tableColumn id="9828" xr3:uid="{631D6FDD-C35D-44B5-BBFC-1A2EDC4C83E0}" name="Column9802"/>
    <tableColumn id="9829" xr3:uid="{12ECA17C-E2E4-492E-9427-5D144A3D8E94}" name="Column9803"/>
    <tableColumn id="9830" xr3:uid="{73CA5C15-55D3-470D-AF9D-96DF758D5F39}" name="Column9804"/>
    <tableColumn id="9831" xr3:uid="{CC3DFF45-DBAF-4339-8B55-117F6B643A5D}" name="Column9805"/>
    <tableColumn id="9832" xr3:uid="{9190F44D-733E-49ED-8510-A1DDC3289D78}" name="Column9806"/>
    <tableColumn id="9833" xr3:uid="{04A5F8B9-7D5B-4D9D-A631-3BF0017F81D7}" name="Column9807"/>
    <tableColumn id="9834" xr3:uid="{2E3E34A1-AEB6-467E-88AC-F5DAEC6FDD4A}" name="Column9808"/>
    <tableColumn id="9835" xr3:uid="{F3773D6D-FFE0-4198-AC7B-1B92F6202A9D}" name="Column9809"/>
    <tableColumn id="9836" xr3:uid="{65E69891-C2E9-47A0-858A-73512F0E0B28}" name="Column9810"/>
    <tableColumn id="9837" xr3:uid="{EBDD31D0-7D49-4CA0-907D-64ADF7E76978}" name="Column9811"/>
    <tableColumn id="9838" xr3:uid="{27E4E35D-C1AE-4E02-A2F0-6C1E406CE5C7}" name="Column9812"/>
    <tableColumn id="9839" xr3:uid="{A8499E49-AE49-408E-8CB9-D8B4F9F3C218}" name="Column9813"/>
    <tableColumn id="9840" xr3:uid="{38F0E9CB-A7C8-4097-B1B3-1A9FA56A19BA}" name="Column9814"/>
    <tableColumn id="9841" xr3:uid="{A4DB7342-57BF-4B8E-A5E8-DE821158B7A2}" name="Column9815"/>
    <tableColumn id="9842" xr3:uid="{B8CF8834-95B7-4303-8F6E-49775893F255}" name="Column9816"/>
    <tableColumn id="9843" xr3:uid="{923BD56D-6865-4C1A-B360-38E96E54EEF4}" name="Column9817"/>
    <tableColumn id="9844" xr3:uid="{12AADE2C-2031-4644-8449-AF1295961D04}" name="Column9818"/>
    <tableColumn id="9845" xr3:uid="{89624E95-37BC-4608-B4C2-C88BB9DF223F}" name="Column9819"/>
    <tableColumn id="9846" xr3:uid="{B4E6088A-5BCD-4CB6-83B6-495B9B22D852}" name="Column9820"/>
    <tableColumn id="9847" xr3:uid="{4B7B4DC3-160A-43D0-B381-FAA4D3BC8262}" name="Column9821"/>
    <tableColumn id="9848" xr3:uid="{F466BE39-9AC3-4DA0-8635-D97D76F7A05B}" name="Column9822"/>
    <tableColumn id="9849" xr3:uid="{7A3F7C28-215F-4CA7-95E1-653C398BEC7B}" name="Column9823"/>
    <tableColumn id="9850" xr3:uid="{3F36B6D4-19B9-4F33-AF52-45C1A760C74B}" name="Column9824"/>
    <tableColumn id="9851" xr3:uid="{69D0FB5E-479E-4D89-87F0-927BE2F24782}" name="Column9825"/>
    <tableColumn id="9852" xr3:uid="{0FE36208-2FC0-48E9-ADC0-F1B60ACF301F}" name="Column9826"/>
    <tableColumn id="9853" xr3:uid="{1DC0942F-049C-45B4-BD43-1EA3ED1AA05E}" name="Column9827"/>
    <tableColumn id="9854" xr3:uid="{A259D348-0D3A-4C49-997A-7519AB16DD9C}" name="Column9828"/>
    <tableColumn id="9855" xr3:uid="{7737443F-EE64-49F5-9294-7D519E831246}" name="Column9829"/>
    <tableColumn id="9856" xr3:uid="{524118B1-1575-4777-AD54-AD9DFAABCDED}" name="Column9830"/>
    <tableColumn id="9857" xr3:uid="{04154563-6D72-4C6B-8004-17C5A5ECEE44}" name="Column9831"/>
    <tableColumn id="9858" xr3:uid="{6804C2D7-FC48-4168-8A5B-885A6D9FD442}" name="Column9832"/>
    <tableColumn id="9859" xr3:uid="{2EB55C15-67C4-48AA-B7AA-B4235C00792A}" name="Column9833"/>
    <tableColumn id="9860" xr3:uid="{EEC4F036-A250-447D-97C3-51E238CFE0EB}" name="Column9834"/>
    <tableColumn id="9861" xr3:uid="{88D99D78-E745-4620-B414-3D5ACF05BA7F}" name="Column9835"/>
    <tableColumn id="9862" xr3:uid="{2BCA3F6F-3084-444E-8C1B-9CEB82B9CA60}" name="Column9836"/>
    <tableColumn id="9863" xr3:uid="{F937EDBF-2D48-4DAC-9D29-90D6654CC7FF}" name="Column9837"/>
    <tableColumn id="9864" xr3:uid="{11B397BF-35C7-4722-A79F-A357E5546A63}" name="Column9838"/>
    <tableColumn id="9865" xr3:uid="{2B559D72-A7DB-46AA-9DE6-2AFB9F33B2CA}" name="Column9839"/>
    <tableColumn id="9866" xr3:uid="{5BC3A975-6E81-4AF9-9D1F-4485BEFE6D66}" name="Column9840"/>
    <tableColumn id="9867" xr3:uid="{D9E894A5-9E6F-4743-AE8C-7111ADF811BE}" name="Column9841"/>
    <tableColumn id="9868" xr3:uid="{81491FC2-5381-44E9-B28C-D01D130F8839}" name="Column9842"/>
    <tableColumn id="9869" xr3:uid="{31345A75-5F5C-4D2F-A0C2-CA545E325272}" name="Column9843"/>
    <tableColumn id="9870" xr3:uid="{8736B909-4529-44E8-B15E-6FB128ADDDF0}" name="Column9844"/>
    <tableColumn id="9871" xr3:uid="{DAB57EA3-7D39-4351-8F10-08BDA590C6F4}" name="Column9845"/>
    <tableColumn id="9872" xr3:uid="{35458437-AD96-413E-94F2-9E19B2824118}" name="Column9846"/>
    <tableColumn id="9873" xr3:uid="{3E956A1C-FFBA-4D7C-8B79-14716BE3C389}" name="Column9847"/>
    <tableColumn id="9874" xr3:uid="{89D48999-D7CE-42FA-8ED4-596EDFB73672}" name="Column9848"/>
    <tableColumn id="9875" xr3:uid="{322CB6DB-B59B-411B-8077-AA3BD625692F}" name="Column9849"/>
    <tableColumn id="9876" xr3:uid="{F3122A5E-A5A5-4EF2-B5D6-C664E3BF0F31}" name="Column9850"/>
    <tableColumn id="9877" xr3:uid="{51C176D9-6EED-496B-AE79-FD9C4F9E082E}" name="Column9851"/>
    <tableColumn id="9878" xr3:uid="{E6F9475B-C546-4412-8AA1-F4311AB94B78}" name="Column9852"/>
    <tableColumn id="9879" xr3:uid="{5F464BC8-242E-4AB0-BE78-AE7A031230E2}" name="Column9853"/>
    <tableColumn id="9880" xr3:uid="{1548F7B5-9384-482E-8720-1BB9D5D62071}" name="Column9854"/>
    <tableColumn id="9881" xr3:uid="{63F96D38-58C0-46E8-AD64-6D6A694F9F5B}" name="Column9855"/>
    <tableColumn id="9882" xr3:uid="{B26C785C-6CA1-4EDA-8404-B4B643EB8535}" name="Column9856"/>
    <tableColumn id="9883" xr3:uid="{C428B9F1-1C18-4FFC-892E-194B3A0ED0F9}" name="Column9857"/>
    <tableColumn id="9884" xr3:uid="{6C352B74-4742-4593-9919-FF7BC682F04B}" name="Column9858"/>
    <tableColumn id="9885" xr3:uid="{19DA7FCC-77CD-4F36-A19E-7992358F5E1D}" name="Column9859"/>
    <tableColumn id="9886" xr3:uid="{0C67333F-C9E3-4ECB-9050-D4ED619EB70A}" name="Column9860"/>
    <tableColumn id="9887" xr3:uid="{AD45113B-6A2A-4F78-9541-6AAA71529713}" name="Column9861"/>
    <tableColumn id="9888" xr3:uid="{4995D6A1-13D0-4E48-8667-2751163B291E}" name="Column9862"/>
    <tableColumn id="9889" xr3:uid="{4824029F-28C7-41B3-AA3E-774256063AC0}" name="Column9863"/>
    <tableColumn id="9890" xr3:uid="{8CBA8045-CE7A-43C8-A918-AE24A1141343}" name="Column9864"/>
    <tableColumn id="9891" xr3:uid="{08112006-CD0D-44A7-B365-9835ACAE9E55}" name="Column9865"/>
    <tableColumn id="9892" xr3:uid="{D41F1AA2-A4FE-4EB3-ABB0-B7D333E31D90}" name="Column9866"/>
    <tableColumn id="9893" xr3:uid="{597C652A-47ED-4A83-B074-80BC6906006E}" name="Column9867"/>
    <tableColumn id="9894" xr3:uid="{278D6823-2AD4-48B7-A612-CB3AA7A0E7FD}" name="Column9868"/>
    <tableColumn id="9895" xr3:uid="{00588C97-5B44-481B-8FEC-61C2B40FD215}" name="Column9869"/>
    <tableColumn id="9896" xr3:uid="{E7E903E3-6D5D-47D9-A87E-0EDE7A019BBF}" name="Column9870"/>
    <tableColumn id="9897" xr3:uid="{D5F262DD-7A6F-416B-90DF-7CDDFE8A958A}" name="Column9871"/>
    <tableColumn id="9898" xr3:uid="{4A65D5DA-EE07-4D32-9E68-91CAC7820A10}" name="Column9872"/>
    <tableColumn id="9899" xr3:uid="{E00B11E2-6F84-4A10-A1F9-4AD9852F4FAA}" name="Column9873"/>
    <tableColumn id="9900" xr3:uid="{43B3C218-5F77-4DF5-8FC7-F5877EC996B3}" name="Column9874"/>
    <tableColumn id="9901" xr3:uid="{311979A4-AFE6-4AB4-B579-17E03185A959}" name="Column9875"/>
    <tableColumn id="9902" xr3:uid="{FA0605BC-DCE2-4DC3-A90B-3DDCF072A523}" name="Column9876"/>
    <tableColumn id="9903" xr3:uid="{2A8C3EF2-EED0-41F0-B72F-363E064ADC30}" name="Column9877"/>
    <tableColumn id="9904" xr3:uid="{0A9D9613-5928-40BC-A691-0B24BCDD73C2}" name="Column9878"/>
    <tableColumn id="9905" xr3:uid="{E4D0684F-34F6-4F01-9D9E-D1BCB254A39F}" name="Column9879"/>
    <tableColumn id="9906" xr3:uid="{5EFCA37F-4004-4D05-BCE0-ABFE1E77C9CE}" name="Column9880"/>
    <tableColumn id="9907" xr3:uid="{5C61892C-30D7-4C6A-9CED-4F467B409E1B}" name="Column9881"/>
    <tableColumn id="9908" xr3:uid="{C0F97639-03FA-4A9B-B5B5-A6965372B933}" name="Column9882"/>
    <tableColumn id="9909" xr3:uid="{04807E7C-58E6-4E39-BFA8-6C39B728F613}" name="Column9883"/>
    <tableColumn id="9910" xr3:uid="{6493AC07-0212-485A-BC00-903F03823480}" name="Column9884"/>
    <tableColumn id="9911" xr3:uid="{55E11A30-1EB9-48D0-8B73-58F731AD4A46}" name="Column9885"/>
    <tableColumn id="9912" xr3:uid="{6923B689-93AA-4CBB-8AB1-02BC35719C23}" name="Column9886"/>
    <tableColumn id="9913" xr3:uid="{4F04BD24-9AE8-44A2-AFDA-721379701BEC}" name="Column9887"/>
    <tableColumn id="9914" xr3:uid="{BE5592BF-0629-4ABE-9E64-208177D621E5}" name="Column9888"/>
    <tableColumn id="9915" xr3:uid="{B3299382-5A8F-4A7F-BD0D-3CF83EE9D3DE}" name="Column9889"/>
    <tableColumn id="9916" xr3:uid="{9003CF63-BE37-4D3C-B7CA-4B69C7C53103}" name="Column9890"/>
    <tableColumn id="9917" xr3:uid="{88A26976-8699-40DB-ACE0-345FC1BA78DD}" name="Column9891"/>
    <tableColumn id="9918" xr3:uid="{943E5B97-771E-4E0D-9B07-B85948F758D9}" name="Column9892"/>
    <tableColumn id="9919" xr3:uid="{06039052-39FC-4FE5-8B87-D4C6F51D41C1}" name="Column9893"/>
    <tableColumn id="9920" xr3:uid="{A0B80CC9-7F88-4286-8B89-7210B776AD49}" name="Column9894"/>
    <tableColumn id="9921" xr3:uid="{C68D4C05-BAC1-4A9E-9086-E369EAC4C219}" name="Column9895"/>
    <tableColumn id="9922" xr3:uid="{D839D2E9-E3B0-424A-B43C-4B06DD9E0314}" name="Column9896"/>
    <tableColumn id="9923" xr3:uid="{B745F5F2-8046-46CB-92FD-0E93807EC4C3}" name="Column9897"/>
    <tableColumn id="9924" xr3:uid="{CCBF4EDE-B345-4C1B-A584-6C8F3DC1D88F}" name="Column9898"/>
    <tableColumn id="9925" xr3:uid="{DCE83DD2-720C-4B1D-BE16-5AE9A99A3957}" name="Column9899"/>
    <tableColumn id="9926" xr3:uid="{0F747CF7-9164-47CB-80FF-D5E1F635DCBC}" name="Column9900"/>
    <tableColumn id="9927" xr3:uid="{9A3D5A59-6648-49BB-81A7-B02F85201E0D}" name="Column9901"/>
    <tableColumn id="9928" xr3:uid="{6446FCDC-6B57-445E-B709-72907EE94333}" name="Column9902"/>
    <tableColumn id="9929" xr3:uid="{419C4CDD-06F7-4C49-BC22-5B32C0C52E32}" name="Column9903"/>
    <tableColumn id="9930" xr3:uid="{2EA20744-05DF-4BA9-B66E-41A9E34FE6F3}" name="Column9904"/>
    <tableColumn id="9931" xr3:uid="{F23A33D4-DAF6-42CA-82AF-81EE5F2728F2}" name="Column9905"/>
    <tableColumn id="9932" xr3:uid="{43B61772-837D-460D-9E34-89A04844D587}" name="Column9906"/>
    <tableColumn id="9933" xr3:uid="{F0E20CB3-362F-4588-966A-A8DE9C4EFD2C}" name="Column9907"/>
    <tableColumn id="9934" xr3:uid="{D48BC636-A268-4AEA-B3DC-24585D996E0D}" name="Column9908"/>
    <tableColumn id="9935" xr3:uid="{C2814875-21FD-488B-99A0-B255F7EB7DB4}" name="Column9909"/>
    <tableColumn id="9936" xr3:uid="{0C64C2CD-0078-4A41-AA61-566847B0FF35}" name="Column9910"/>
    <tableColumn id="9937" xr3:uid="{E707B716-BD79-4C36-BFAE-38DF70ED4930}" name="Column9911"/>
    <tableColumn id="9938" xr3:uid="{5FF23BD1-1A34-40CA-BBD0-429DEEA582AB}" name="Column9912"/>
    <tableColumn id="9939" xr3:uid="{C16E0630-F704-414B-88B6-0A11F6582AE5}" name="Column9913"/>
    <tableColumn id="9940" xr3:uid="{3D6AEF97-CBD3-4430-B5B8-556EC73B4C1B}" name="Column9914"/>
    <tableColumn id="9941" xr3:uid="{FC3C2DAF-FE06-40C2-92B0-69DFF2260E45}" name="Column9915"/>
    <tableColumn id="9942" xr3:uid="{A444BBC9-782F-4B15-A631-2F0D7911D419}" name="Column9916"/>
    <tableColumn id="9943" xr3:uid="{DEA40886-63AC-4897-8A4D-8AFD6F6FECCA}" name="Column9917"/>
    <tableColumn id="9944" xr3:uid="{6BDC5EBA-6926-4294-BB6E-0C78A31D39A1}" name="Column9918"/>
    <tableColumn id="9945" xr3:uid="{C965D575-86C8-4EC3-8617-2BC62FFB067E}" name="Column9919"/>
    <tableColumn id="9946" xr3:uid="{F4835E1E-AB03-4C9D-B17C-801EC8037DC0}" name="Column9920"/>
    <tableColumn id="9947" xr3:uid="{7FE75FAD-2F7F-45FC-A7C6-C73F369D43CA}" name="Column9921"/>
    <tableColumn id="9948" xr3:uid="{E63E3716-ED8F-4C15-A9EC-4F60D768EB4F}" name="Column9922"/>
    <tableColumn id="9949" xr3:uid="{A723F4F8-0394-4880-9167-F3C724F27D2E}" name="Column9923"/>
    <tableColumn id="9950" xr3:uid="{E006981B-9C8E-412C-B657-B34971284ED0}" name="Column9924"/>
    <tableColumn id="9951" xr3:uid="{9EF630AA-B4FE-4800-A77D-C1000B552D9A}" name="Column9925"/>
    <tableColumn id="9952" xr3:uid="{39F2DE48-9D15-4434-B59C-AF012FF0DB3B}" name="Column9926"/>
    <tableColumn id="9953" xr3:uid="{1ECEF17C-D844-4F06-9ACF-394A61430972}" name="Column9927"/>
    <tableColumn id="9954" xr3:uid="{0287A331-05DE-47CC-A26E-1DCB56503C8B}" name="Column9928"/>
    <tableColumn id="9955" xr3:uid="{D5007185-F058-44B9-9B9E-1D9FFFBC3106}" name="Column9929"/>
    <tableColumn id="9956" xr3:uid="{5F3DB39A-B3EC-4854-99C5-F85503C6100E}" name="Column9930"/>
    <tableColumn id="9957" xr3:uid="{0985C1BA-ABE2-49F0-998A-35F6455291F6}" name="Column9931"/>
    <tableColumn id="9958" xr3:uid="{E314DACB-A2F2-464F-81CB-DCB96DEA6AA3}" name="Column9932"/>
    <tableColumn id="9959" xr3:uid="{5F1CCEBB-0AE2-477E-8A31-B9460E3A654F}" name="Column9933"/>
    <tableColumn id="9960" xr3:uid="{4B1CF2ED-1DCE-4ACD-8F66-2FFF5F6DDB2B}" name="Column9934"/>
    <tableColumn id="9961" xr3:uid="{DAFDBBF9-F8E2-487C-99A4-E8F442410933}" name="Column9935"/>
    <tableColumn id="9962" xr3:uid="{F9C8981C-E33E-45B5-8FCF-4C2441CA216D}" name="Column9936"/>
    <tableColumn id="9963" xr3:uid="{75A5D03B-E301-4BE1-9789-DF5C8D998CF5}" name="Column9937"/>
    <tableColumn id="9964" xr3:uid="{D09EE10D-014D-4364-8351-B8BC2E854CAF}" name="Column9938"/>
    <tableColumn id="9965" xr3:uid="{27D900D1-4E0D-4F43-BDC9-1322E3CFDEFB}" name="Column9939"/>
    <tableColumn id="9966" xr3:uid="{1C86B918-4373-4D8C-B407-A613917E6378}" name="Column9940"/>
    <tableColumn id="9967" xr3:uid="{9FAB5C5C-6D66-4018-A66E-430DC692E46E}" name="Column9941"/>
    <tableColumn id="9968" xr3:uid="{A3AC13DE-0531-40A7-B7B1-9DE59B4A8B8E}" name="Column9942"/>
    <tableColumn id="9969" xr3:uid="{EDDDFA7B-DA66-4A57-8974-3E269F2123A4}" name="Column9943"/>
    <tableColumn id="9970" xr3:uid="{7052F296-C628-4677-B2A9-E1176B4EFCAB}" name="Column9944"/>
    <tableColumn id="9971" xr3:uid="{991B1CBB-B9DD-47CF-A2CB-D19FD0F4E808}" name="Column9945"/>
    <tableColumn id="9972" xr3:uid="{09D8D61A-9C47-4F8B-8898-6FABAE8199E3}" name="Column9946"/>
    <tableColumn id="9973" xr3:uid="{86062379-7C7D-4A52-9B46-F71C32CD6618}" name="Column9947"/>
    <tableColumn id="9974" xr3:uid="{52D24398-20E3-4CAB-853B-CF48BBDCC6C0}" name="Column9948"/>
    <tableColumn id="9975" xr3:uid="{CFABF445-7F99-4690-9A7E-B6899152CE13}" name="Column9949"/>
    <tableColumn id="9976" xr3:uid="{FC852C0B-EA51-4E3E-AF94-92374A4D2D3B}" name="Column9950"/>
    <tableColumn id="9977" xr3:uid="{748477DF-4084-47C6-B884-72A720187550}" name="Column9951"/>
    <tableColumn id="9978" xr3:uid="{BE92C73D-C99E-4ABA-8FD7-37F44299AD9D}" name="Column9952"/>
    <tableColumn id="9979" xr3:uid="{B865E357-BFC7-4CEF-9F92-4F673C1A4C7C}" name="Column9953"/>
    <tableColumn id="9980" xr3:uid="{AC239BFE-5C41-44A8-96D7-1732685F9EAB}" name="Column9954"/>
    <tableColumn id="9981" xr3:uid="{B8DC6AF1-42BD-4FDA-83B3-BDA74835B76F}" name="Column9955"/>
    <tableColumn id="9982" xr3:uid="{081807D4-435C-4E2C-8972-A75C81CDCF96}" name="Column9956"/>
    <tableColumn id="9983" xr3:uid="{1F9B43FA-93B8-437F-9EF1-833B2A3C0B55}" name="Column9957"/>
    <tableColumn id="9984" xr3:uid="{4757BE97-98CB-46DE-8826-BE94D9B4A6EF}" name="Column9958"/>
    <tableColumn id="9985" xr3:uid="{AE85DA27-D0A3-4C80-9671-854CDE878E6F}" name="Column9959"/>
    <tableColumn id="9986" xr3:uid="{1C1D38BF-39AA-403E-B558-7534C0232D48}" name="Column9960"/>
    <tableColumn id="9987" xr3:uid="{C7E164B5-C3B8-4EBF-9084-37B0F8C99A1E}" name="Column9961"/>
    <tableColumn id="9988" xr3:uid="{05BC68A2-30F2-464B-B31B-0423C0A2ECA5}" name="Column9962"/>
    <tableColumn id="9989" xr3:uid="{83701216-D049-410E-91CA-6B7470D5A6E1}" name="Column9963"/>
    <tableColumn id="9990" xr3:uid="{878FFF8B-B65A-4774-8F16-482E37EAEA3C}" name="Column9964"/>
    <tableColumn id="9991" xr3:uid="{CCA39737-4CBE-462E-AEDA-48EF975F3A63}" name="Column9965"/>
    <tableColumn id="9992" xr3:uid="{F1324BFE-8230-4FE1-9853-0E861AA9666A}" name="Column9966"/>
    <tableColumn id="9993" xr3:uid="{56ABAAA8-1BE4-4980-9B44-57D26C318BB1}" name="Column9967"/>
    <tableColumn id="9994" xr3:uid="{042C91A2-1A60-4317-B2A0-11A19A0E30ED}" name="Column9968"/>
    <tableColumn id="9995" xr3:uid="{90E9D70B-3430-48F6-9A05-03C368C38B66}" name="Column9969"/>
    <tableColumn id="9996" xr3:uid="{15441B5D-CF55-4C95-99C2-AE72BB4B6895}" name="Column9970"/>
    <tableColumn id="9997" xr3:uid="{3CC9E405-C72E-4FD8-8DBA-4FDBF3ABD006}" name="Column9971"/>
    <tableColumn id="9998" xr3:uid="{D6E307DA-FF82-4CD5-9AB2-13816E7C4D3E}" name="Column9972"/>
    <tableColumn id="9999" xr3:uid="{2AC51815-7FDD-4B95-A3D9-CD8A0B4F7645}" name="Column9973"/>
    <tableColumn id="10000" xr3:uid="{9B30989D-8509-4F31-95F8-F1E390109FDD}" name="Column9974"/>
    <tableColumn id="10001" xr3:uid="{40727881-4D96-489B-AD3A-9E605CE88987}" name="Column9975"/>
    <tableColumn id="10002" xr3:uid="{3B027004-3CEB-4A10-9F8D-12D34431DA3C}" name="Column9976"/>
    <tableColumn id="10003" xr3:uid="{B4E446B5-F88E-4A5B-80FF-B504FCA6C614}" name="Column9977"/>
    <tableColumn id="10004" xr3:uid="{C360E68C-1712-4E48-A386-47A45BD74CF0}" name="Column9978"/>
    <tableColumn id="10005" xr3:uid="{0F9D3A43-1876-4652-A9BA-00DF366F67AF}" name="Column9979"/>
    <tableColumn id="10006" xr3:uid="{11F8AC1A-1284-45B3-AA35-59AAF0EE462E}" name="Column9980"/>
    <tableColumn id="10007" xr3:uid="{046F8D4A-29D5-432C-9B93-D085F1450AEB}" name="Column9981"/>
    <tableColumn id="10008" xr3:uid="{ADD678C0-AE00-41B4-8418-43237A4F3FB1}" name="Column9982"/>
    <tableColumn id="10009" xr3:uid="{A9D808F3-D8A0-44E2-8153-89BCDD8B29D5}" name="Column9983"/>
    <tableColumn id="10010" xr3:uid="{504D16F3-6098-49A6-9E01-73E0CCD1671E}" name="Column9984"/>
    <tableColumn id="10011" xr3:uid="{C07BC566-8389-4447-A245-2CC512262C22}" name="Column9985"/>
    <tableColumn id="10012" xr3:uid="{0C61F962-C21B-4A03-B009-F9D80555ED81}" name="Column9986"/>
    <tableColumn id="10013" xr3:uid="{D71A0DEC-AE04-4D64-9FA1-1DC59961A338}" name="Column9987"/>
    <tableColumn id="10014" xr3:uid="{696E9D1F-499B-4895-B694-D74D5137EC00}" name="Column9988"/>
    <tableColumn id="10015" xr3:uid="{E8C442DB-5B73-4571-B5B4-85CB367683E0}" name="Column9989"/>
    <tableColumn id="10016" xr3:uid="{48DB8022-1102-41C4-8D39-F4233C1B37C1}" name="Column9990"/>
    <tableColumn id="10017" xr3:uid="{14B5683A-9B1E-4C49-A187-3FBB1451E4BC}" name="Column9991"/>
    <tableColumn id="10018" xr3:uid="{81C56D4F-6A23-4C20-9B84-88DFB1BB7838}" name="Column9992"/>
    <tableColumn id="10019" xr3:uid="{8FA32D34-AED5-43CA-9E20-3AF21A53B521}" name="Column9993"/>
    <tableColumn id="10020" xr3:uid="{88066267-9138-4BCD-9EC3-4557BF952483}" name="Column9994"/>
    <tableColumn id="10021" xr3:uid="{6871BF4F-5642-4216-8988-B5F2F8CE5148}" name="Column9995"/>
    <tableColumn id="10022" xr3:uid="{EB47BF6E-F431-4C22-83BC-FC2B946D9CF3}" name="Column9996"/>
    <tableColumn id="10023" xr3:uid="{A0D4452C-9A3A-4EA4-A2E8-D210DDB93E15}" name="Column9997"/>
    <tableColumn id="10024" xr3:uid="{D55A364C-C04E-49A9-9A94-CA481B00CF35}" name="Column9998"/>
    <tableColumn id="10025" xr3:uid="{AF282F80-0D45-4398-8214-491DC0B44637}" name="Column9999"/>
    <tableColumn id="10026" xr3:uid="{FDB1C653-5466-4B2F-95B3-EB3A9D16CD63}" name="Column10000"/>
    <tableColumn id="10027" xr3:uid="{665EC8A2-1B61-47E5-8AF6-2157993C25E2}" name="Column10001"/>
    <tableColumn id="10028" xr3:uid="{9F506B40-087C-45DB-89E2-681C9E1D954F}" name="Column10002"/>
    <tableColumn id="10029" xr3:uid="{4784C6CA-6C47-499A-A112-3B590D9ED60A}" name="Column10003"/>
    <tableColumn id="10030" xr3:uid="{8602FC8D-7F4E-4E74-8093-D29C8EDF288F}" name="Column10004"/>
    <tableColumn id="10031" xr3:uid="{EC3BD905-A7F3-473B-BDF0-8B3F41DF798F}" name="Column10005"/>
    <tableColumn id="10032" xr3:uid="{3B54F06B-01CE-4B8F-8123-D62916664CE6}" name="Column10006"/>
    <tableColumn id="10033" xr3:uid="{7F29DA8A-C002-47CA-9ADF-887DD15B3823}" name="Column10007"/>
    <tableColumn id="10034" xr3:uid="{C87CA7B3-1140-482F-AE45-E1DC0E6E9C3C}" name="Column10008"/>
    <tableColumn id="10035" xr3:uid="{B8954A8A-2973-451B-85EB-91F09B82CD33}" name="Column10009"/>
    <tableColumn id="10036" xr3:uid="{CD5E2C78-9389-4936-BB61-6D887A1049E7}" name="Column10010"/>
    <tableColumn id="10037" xr3:uid="{8572F1F3-1F56-4059-B5DF-4B6D33D8DC9A}" name="Column10011"/>
    <tableColumn id="10038" xr3:uid="{2FD46545-69D9-4883-99B5-60FD78CC5633}" name="Column10012"/>
    <tableColumn id="10039" xr3:uid="{EA399B39-DD83-4A21-8F89-D3E516709E32}" name="Column10013"/>
    <tableColumn id="10040" xr3:uid="{62E0D404-A00D-4617-B501-C4B1E44CA8D1}" name="Column10014"/>
    <tableColumn id="10041" xr3:uid="{ABB2E476-B0EE-4DAD-809F-25D694461EB4}" name="Column10015"/>
    <tableColumn id="10042" xr3:uid="{194B409D-1C45-4562-9809-A0F87CC005FD}" name="Column10016"/>
    <tableColumn id="10043" xr3:uid="{D4B8549C-B701-4598-B1DC-6663E83D8037}" name="Column10017"/>
    <tableColumn id="10044" xr3:uid="{71759C90-4AFB-4A15-A9A7-CEC84DC8D06A}" name="Column10018"/>
    <tableColumn id="10045" xr3:uid="{D7929630-CB5D-4516-B4CF-A6601D674FA9}" name="Column10019"/>
    <tableColumn id="10046" xr3:uid="{54BCEFC9-EE31-48BC-B5FB-2F2185783B61}" name="Column10020"/>
    <tableColumn id="10047" xr3:uid="{644B7F7A-64EF-4231-BA44-2BFD8A8AF9A6}" name="Column10021"/>
    <tableColumn id="10048" xr3:uid="{72107454-502F-4430-91EF-ACAE52BFF7EC}" name="Column10022"/>
    <tableColumn id="10049" xr3:uid="{82BFC5F3-A8B2-425C-BFD1-A0EED06B188F}" name="Column10023"/>
    <tableColumn id="10050" xr3:uid="{1B7A6EEF-59A0-438C-A33A-3C0BCCFB427B}" name="Column10024"/>
    <tableColumn id="10051" xr3:uid="{244DFEED-7140-406A-B195-70CADF697D48}" name="Column10025"/>
    <tableColumn id="10052" xr3:uid="{5303FE04-1301-41C9-BA90-7F9119FCF475}" name="Column10026"/>
    <tableColumn id="10053" xr3:uid="{5F7B77DE-7EA6-4659-92F7-A1455F9223B9}" name="Column10027"/>
    <tableColumn id="10054" xr3:uid="{486D3DD0-96E8-4CE5-996F-FEE29CBAA79B}" name="Column10028"/>
    <tableColumn id="10055" xr3:uid="{E716E320-2ADE-4102-A30C-3B3131410C04}" name="Column10029"/>
    <tableColumn id="10056" xr3:uid="{39552CB6-BDB2-48E1-8C3B-22CA4DFE139E}" name="Column10030"/>
    <tableColumn id="10057" xr3:uid="{DF576394-A977-446D-8655-FB956F8A6853}" name="Column10031"/>
    <tableColumn id="10058" xr3:uid="{F96840F6-CF1F-4689-A351-8A2E1B8CC6A1}" name="Column10032"/>
    <tableColumn id="10059" xr3:uid="{51FC7424-38AC-4697-BC29-9E66E2AD8BD6}" name="Column10033"/>
    <tableColumn id="10060" xr3:uid="{82CB6926-25D7-4680-9859-6ADD15EF37F7}" name="Column10034"/>
    <tableColumn id="10061" xr3:uid="{55CC1A3D-A49D-4EA0-A711-F1D689BD0EAA}" name="Column10035"/>
    <tableColumn id="10062" xr3:uid="{7F300B37-A1AC-4A3C-8164-11FB372F413C}" name="Column10036"/>
    <tableColumn id="10063" xr3:uid="{BBA64914-C85F-4B9A-A058-6B13496F1A4A}" name="Column10037"/>
    <tableColumn id="10064" xr3:uid="{AAC0BE63-157A-41C2-99A4-8FAC9A60939F}" name="Column10038"/>
    <tableColumn id="10065" xr3:uid="{0F7897E4-DA71-4506-A5E5-23CE2722C094}" name="Column10039"/>
    <tableColumn id="10066" xr3:uid="{B97EAEB7-5C73-47A8-8AAC-AC1243506074}" name="Column10040"/>
    <tableColumn id="10067" xr3:uid="{7CA10B02-60C1-43DD-8755-02F809296AD1}" name="Column10041"/>
    <tableColumn id="10068" xr3:uid="{8ACBD51F-FC9C-45B0-B0A5-17669ECAF060}" name="Column10042"/>
    <tableColumn id="10069" xr3:uid="{E408F9E3-B3EA-4782-8AF8-61E4C8E8F568}" name="Column10043"/>
    <tableColumn id="10070" xr3:uid="{282AF8B0-0F42-4873-90D1-D84E9D66AC89}" name="Column10044"/>
    <tableColumn id="10071" xr3:uid="{1B3C1E6B-DB4A-4F85-B643-B62BA7DCA1C4}" name="Column10045"/>
    <tableColumn id="10072" xr3:uid="{D9E566D1-F9A0-4B55-8C75-B384B06470B8}" name="Column10046"/>
    <tableColumn id="10073" xr3:uid="{F7C021B9-0EDE-45BF-88E5-0F5BDC6481CD}" name="Column10047"/>
    <tableColumn id="10074" xr3:uid="{3EE0ABD3-1BDE-4A35-B9F1-6CA2B4493DB5}" name="Column10048"/>
    <tableColumn id="10075" xr3:uid="{E2517C77-3DEA-4C97-8E25-C7B108760D1F}" name="Column10049"/>
    <tableColumn id="10076" xr3:uid="{B9981E49-9272-4E35-B269-45AC899DF2BC}" name="Column10050"/>
    <tableColumn id="10077" xr3:uid="{35D2A572-F584-40AE-865A-59C3FA3D361E}" name="Column10051"/>
    <tableColumn id="10078" xr3:uid="{73BE0286-2F62-43ED-8106-3062DD62DBFE}" name="Column10052"/>
    <tableColumn id="10079" xr3:uid="{25F62836-0B64-46A4-AB86-4BC0E1123CD8}" name="Column10053"/>
    <tableColumn id="10080" xr3:uid="{15BB4473-39E0-4722-8390-C6D976BDC3E4}" name="Column10054"/>
    <tableColumn id="10081" xr3:uid="{D1E5FBA4-B2A4-417C-88BD-689709EE6969}" name="Column10055"/>
    <tableColumn id="10082" xr3:uid="{BFBEBE36-9F4A-40BF-973E-73D34FB701D9}" name="Column10056"/>
    <tableColumn id="10083" xr3:uid="{40293D09-FAE5-4BAF-8B92-4370B008ED31}" name="Column10057"/>
    <tableColumn id="10084" xr3:uid="{CF3BAE1C-14A7-4C20-80A6-72CB812E0796}" name="Column10058"/>
    <tableColumn id="10085" xr3:uid="{F5588E26-DB1C-4099-A515-C9B83F29FA19}" name="Column10059"/>
    <tableColumn id="10086" xr3:uid="{4F7F287F-B44B-4A7C-A799-602909268DDA}" name="Column10060"/>
    <tableColumn id="10087" xr3:uid="{A1F29FA3-1B16-40B7-8E4F-93AF7D193BA8}" name="Column10061"/>
    <tableColumn id="10088" xr3:uid="{55DAC739-0EEB-4F32-ACF7-366E0BDD5A97}" name="Column10062"/>
    <tableColumn id="10089" xr3:uid="{8FDB617A-A817-4566-98BC-2C816A161A00}" name="Column10063"/>
    <tableColumn id="10090" xr3:uid="{568E1ADF-43F4-4200-9943-857F32C3AE87}" name="Column10064"/>
    <tableColumn id="10091" xr3:uid="{C740A9A4-3C11-4755-94E9-C4A4FF4E9009}" name="Column10065"/>
    <tableColumn id="10092" xr3:uid="{50FC8905-DFD8-4D50-9A07-2EF36F70FC62}" name="Column10066"/>
    <tableColumn id="10093" xr3:uid="{0FC929E1-97D6-474A-8421-1C40D2F05B90}" name="Column10067"/>
    <tableColumn id="10094" xr3:uid="{DA7BA01B-C39E-4FE5-AB0C-49F11731A98B}" name="Column10068"/>
    <tableColumn id="10095" xr3:uid="{F6A457E7-9606-4098-973A-2F1BFA615099}" name="Column10069"/>
    <tableColumn id="10096" xr3:uid="{D231BB26-81F7-484A-8CF5-8B87AD0CD729}" name="Column10070"/>
    <tableColumn id="10097" xr3:uid="{5E1F699E-A661-4792-8FDD-708F55DE1A9A}" name="Column10071"/>
    <tableColumn id="10098" xr3:uid="{EA81D461-0B8B-4CFB-BE57-DDD4B538D39D}" name="Column10072"/>
    <tableColumn id="10099" xr3:uid="{E959C980-1F90-4D1E-9E51-57503B72F437}" name="Column10073"/>
    <tableColumn id="10100" xr3:uid="{9FF4ED1D-9051-433B-8F46-92F9142C55DD}" name="Column10074"/>
    <tableColumn id="10101" xr3:uid="{2844F45F-B08D-4BEB-BD60-80BE8CD49D4B}" name="Column10075"/>
    <tableColumn id="10102" xr3:uid="{04353B60-C7F2-41AA-BA6A-46101738B75F}" name="Column10076"/>
    <tableColumn id="10103" xr3:uid="{96C2F00B-B268-44C0-83DA-FFCA1A8F9611}" name="Column10077"/>
    <tableColumn id="10104" xr3:uid="{6D9570FF-7A48-4CC9-A71F-6FB3E3E73F14}" name="Column10078"/>
    <tableColumn id="10105" xr3:uid="{A503F86F-5021-47FF-A019-082A8EDF8D5A}" name="Column10079"/>
    <tableColumn id="10106" xr3:uid="{AAB45617-A461-4131-B23D-0D18EEE9C56D}" name="Column10080"/>
    <tableColumn id="10107" xr3:uid="{B9C2F5B8-8974-41A9-B448-07ED88372BA2}" name="Column10081"/>
    <tableColumn id="10108" xr3:uid="{9AF8648A-59D2-45CA-AEAE-5B2A075D4078}" name="Column10082"/>
    <tableColumn id="10109" xr3:uid="{1C34F6D5-5BCB-4525-A35D-519D58CF1C91}" name="Column10083"/>
    <tableColumn id="10110" xr3:uid="{97CC9718-B419-4016-ABBB-B6482CE2D5E6}" name="Column10084"/>
    <tableColumn id="10111" xr3:uid="{8555D9ED-2EB1-4C43-B6B2-2C669A9DD3E5}" name="Column10085"/>
    <tableColumn id="10112" xr3:uid="{34BD6ECD-7C42-4804-9DF4-FA2881B9F95A}" name="Column10086"/>
    <tableColumn id="10113" xr3:uid="{59E74AC9-DFD0-4C3C-AE94-973C9D60D33F}" name="Column10087"/>
    <tableColumn id="10114" xr3:uid="{43DF03B6-228F-4F72-AF62-0A5596868F0E}" name="Column10088"/>
    <tableColumn id="10115" xr3:uid="{73BACD7C-8169-4E38-92E1-E56A5D58C0C6}" name="Column10089"/>
    <tableColumn id="10116" xr3:uid="{5A55B3EC-FF26-450C-AFFB-15EA47776CF8}" name="Column10090"/>
    <tableColumn id="10117" xr3:uid="{3ABDB1B5-F0FE-4165-A174-92A9E43284B0}" name="Column10091"/>
    <tableColumn id="10118" xr3:uid="{EEF3781A-BBC1-4EB1-8BF6-EF230D445ECF}" name="Column10092"/>
    <tableColumn id="10119" xr3:uid="{8779997E-C9A4-42B1-804B-E52B705DC0D9}" name="Column10093"/>
    <tableColumn id="10120" xr3:uid="{878770F4-3178-4FBB-A582-43706E84A9F2}" name="Column10094"/>
    <tableColumn id="10121" xr3:uid="{F59E47D6-90C5-449B-AAD2-A5AA8446414A}" name="Column10095"/>
    <tableColumn id="10122" xr3:uid="{3C73F8D8-913A-4229-966E-F1E78099EA6F}" name="Column10096"/>
    <tableColumn id="10123" xr3:uid="{C80D0585-10E6-4BAE-BF73-6138C2DBB67D}" name="Column10097"/>
    <tableColumn id="10124" xr3:uid="{07383AB9-D519-4DA0-9E59-D5414A6BC48C}" name="Column10098"/>
    <tableColumn id="10125" xr3:uid="{6B733964-21D9-4C84-AAD2-A4906B656926}" name="Column10099"/>
    <tableColumn id="10126" xr3:uid="{B4E154D4-7E27-4E02-B660-D19ED48A33C0}" name="Column10100"/>
    <tableColumn id="10127" xr3:uid="{13147092-524A-445D-B56D-8745BDD979E4}" name="Column10101"/>
    <tableColumn id="10128" xr3:uid="{D19906FE-238C-49EB-9478-9501C1CD7F04}" name="Column10102"/>
    <tableColumn id="10129" xr3:uid="{4597CD86-FD86-4A38-B9E4-603561B1E1F1}" name="Column10103"/>
    <tableColumn id="10130" xr3:uid="{3001DECE-072E-478A-B627-58DD943235A4}" name="Column10104"/>
    <tableColumn id="10131" xr3:uid="{77921636-E887-4EEB-AD57-DDDDE16311C1}" name="Column10105"/>
    <tableColumn id="10132" xr3:uid="{D45F3591-E96C-43BB-8436-D97F40880729}" name="Column10106"/>
    <tableColumn id="10133" xr3:uid="{AFFAF472-8C32-4606-A0F9-322AE368A153}" name="Column10107"/>
    <tableColumn id="10134" xr3:uid="{C1451ED9-22F3-4CEC-A87A-834B138D296B}" name="Column10108"/>
    <tableColumn id="10135" xr3:uid="{F31573DD-7473-43F3-A026-1946D4A5CD85}" name="Column10109"/>
    <tableColumn id="10136" xr3:uid="{73F386E2-83B1-4BF8-BC82-0EAAFC7A03B0}" name="Column10110"/>
    <tableColumn id="10137" xr3:uid="{23422033-47DC-4003-8E32-16F5AFA0F894}" name="Column10111"/>
    <tableColumn id="10138" xr3:uid="{98ADFD14-EC6A-4201-A554-90126382C369}" name="Column10112"/>
    <tableColumn id="10139" xr3:uid="{6A837D1F-9673-47A9-8C90-683B10A4AC23}" name="Column10113"/>
    <tableColumn id="10140" xr3:uid="{44EA74C4-209C-46D2-BEBE-9048ADBB520E}" name="Column10114"/>
    <tableColumn id="10141" xr3:uid="{CD33B078-09BA-4C74-BCAA-CC407591022B}" name="Column10115"/>
    <tableColumn id="10142" xr3:uid="{0414F2DC-2D32-497F-9BB2-D6493608AA76}" name="Column10116"/>
    <tableColumn id="10143" xr3:uid="{C39C9B43-0ECF-4B2D-BA65-997532B71DD7}" name="Column10117"/>
    <tableColumn id="10144" xr3:uid="{35DADEA6-ED2F-4036-887B-17A8CB053C69}" name="Column10118"/>
    <tableColumn id="10145" xr3:uid="{2820B47F-8553-4745-8C67-FAF94E31FDE2}" name="Column10119"/>
    <tableColumn id="10146" xr3:uid="{91FA3C94-534A-4578-9F17-AFC71D58037A}" name="Column10120"/>
    <tableColumn id="10147" xr3:uid="{F8F86D5E-2473-4559-A3EA-FCE5E7426D2B}" name="Column10121"/>
    <tableColumn id="10148" xr3:uid="{3CB90F29-2CFD-403E-BD00-BE6782953F2A}" name="Column10122"/>
    <tableColumn id="10149" xr3:uid="{D524EB45-2376-4E25-94B5-26511DDA02AF}" name="Column10123"/>
    <tableColumn id="10150" xr3:uid="{5105E128-E50F-44A1-AEE1-BCD8C35419B0}" name="Column10124"/>
    <tableColumn id="10151" xr3:uid="{2FF6145B-1FB0-4032-9D45-9A9A79962571}" name="Column10125"/>
    <tableColumn id="10152" xr3:uid="{C6779562-B089-4B40-8BEB-3206CEBD5199}" name="Column10126"/>
    <tableColumn id="10153" xr3:uid="{00F7EF99-C3DB-4CEE-8BEA-3394AD921383}" name="Column10127"/>
    <tableColumn id="10154" xr3:uid="{9AEEE9ED-FF7E-4AE1-A660-DF742D7D7304}" name="Column10128"/>
    <tableColumn id="10155" xr3:uid="{8AF1A333-FC37-43F2-A687-66D3DAE1DF9F}" name="Column10129"/>
    <tableColumn id="10156" xr3:uid="{75FC5374-F35D-4A98-9380-D7F8D4CC0F48}" name="Column10130"/>
    <tableColumn id="10157" xr3:uid="{07D2719F-8E33-4632-A219-E94F513353DE}" name="Column10131"/>
    <tableColumn id="10158" xr3:uid="{CCC584FE-A431-44FF-9458-E25259DE97CA}" name="Column10132"/>
    <tableColumn id="10159" xr3:uid="{ACBE8D1A-E8CE-4397-AB9B-8D1F228C9A9E}" name="Column10133"/>
    <tableColumn id="10160" xr3:uid="{0FEAB4E1-75FD-4F0D-9F62-DFA8D5B35B13}" name="Column10134"/>
    <tableColumn id="10161" xr3:uid="{4D98686E-C84A-4C1A-8EB2-FB904C11E7DC}" name="Column10135"/>
    <tableColumn id="10162" xr3:uid="{905DCAE8-7F4A-495D-84EC-018921E3BC31}" name="Column10136"/>
    <tableColumn id="10163" xr3:uid="{1A75A7FD-BFF2-4824-B2FB-1DD384DB3BFF}" name="Column10137"/>
    <tableColumn id="10164" xr3:uid="{048A6B18-113D-4F38-9824-424AAB7E3FF0}" name="Column10138"/>
    <tableColumn id="10165" xr3:uid="{5CC55D8B-6FFB-441D-BF49-18CF1AB7F07A}" name="Column10139"/>
    <tableColumn id="10166" xr3:uid="{0D13B0F1-6351-46C7-9A7C-A073AE9BFC5B}" name="Column10140"/>
    <tableColumn id="10167" xr3:uid="{727793C7-C01D-4B72-9B09-78E03BCC654A}" name="Column10141"/>
    <tableColumn id="10168" xr3:uid="{85CC9EF4-ABA5-4233-85EA-1B3F3551A8A9}" name="Column10142"/>
    <tableColumn id="10169" xr3:uid="{E43522B5-E096-46EA-B881-45D0AEC36D4C}" name="Column10143"/>
    <tableColumn id="10170" xr3:uid="{ED6D2DA6-216B-41AF-A9DB-E2602E7AE737}" name="Column10144"/>
    <tableColumn id="10171" xr3:uid="{639C6FCF-7A2B-46FB-9B11-273A8AC65AF0}" name="Column10145"/>
    <tableColumn id="10172" xr3:uid="{B124D9C0-912A-49EB-9FB8-80D59E3B9779}" name="Column10146"/>
    <tableColumn id="10173" xr3:uid="{7722F7D0-9F8C-470B-9D65-3C92A1ADEEB0}" name="Column10147"/>
    <tableColumn id="10174" xr3:uid="{ECA81B1A-21ED-4302-9333-5C042610C4E5}" name="Column10148"/>
    <tableColumn id="10175" xr3:uid="{1855EF85-95E7-415A-B1F6-9C8A5E29B833}" name="Column10149"/>
    <tableColumn id="10176" xr3:uid="{581DD257-FD13-484D-9012-E4418570EFA1}" name="Column10150"/>
    <tableColumn id="10177" xr3:uid="{45B362F0-5CCC-449B-A04A-54CC79D0291A}" name="Column10151"/>
    <tableColumn id="10178" xr3:uid="{07359AD0-20C9-4724-AFC7-FD411FB72664}" name="Column10152"/>
    <tableColumn id="10179" xr3:uid="{D4FD8EC4-A48C-472B-9075-1EE14AFEAC69}" name="Column10153"/>
    <tableColumn id="10180" xr3:uid="{00722689-1DD7-48F7-825D-0FFD4ADDB884}" name="Column10154"/>
    <tableColumn id="10181" xr3:uid="{292C82FB-908F-44AD-A43E-4E2DABEF607F}" name="Column10155"/>
    <tableColumn id="10182" xr3:uid="{E66FC109-8B37-4875-9AE3-C647228C7B93}" name="Column10156"/>
    <tableColumn id="10183" xr3:uid="{4E5C19BD-8737-461F-B397-7E9FD33F76BF}" name="Column10157"/>
    <tableColumn id="10184" xr3:uid="{FCBE0A3B-804D-471B-B2B8-CF337B1A8A37}" name="Column10158"/>
    <tableColumn id="10185" xr3:uid="{FBD20B39-1ECF-4471-87FE-D34F92399127}" name="Column10159"/>
    <tableColumn id="10186" xr3:uid="{6BF3FAAB-7690-4EA3-A7B2-F777F0E331A9}" name="Column10160"/>
    <tableColumn id="10187" xr3:uid="{9D34E326-18F5-4DE1-AE73-F82FBEB04265}" name="Column10161"/>
    <tableColumn id="10188" xr3:uid="{DED9E51D-52D2-4C6D-A71E-273F5037C24D}" name="Column10162"/>
    <tableColumn id="10189" xr3:uid="{7B23ED20-7274-4E4B-9C13-8A385D4874DA}" name="Column10163"/>
    <tableColumn id="10190" xr3:uid="{4570B518-AC7F-46A3-AB77-3373C2A79753}" name="Column10164"/>
    <tableColumn id="10191" xr3:uid="{1D2CAD07-0592-4186-A0CB-32937231EBAB}" name="Column10165"/>
    <tableColumn id="10192" xr3:uid="{3179C4A7-7AFB-44C4-A26C-477452AF1EAF}" name="Column10166"/>
    <tableColumn id="10193" xr3:uid="{F3E855A5-C38E-4D03-B1E4-22A99696C636}" name="Column10167"/>
    <tableColumn id="10194" xr3:uid="{123969AB-377B-4F51-BACD-840269028ABB}" name="Column10168"/>
    <tableColumn id="10195" xr3:uid="{F6A502B5-3F63-4C39-AB83-72893D60596B}" name="Column10169"/>
    <tableColumn id="10196" xr3:uid="{1AFF382B-250A-4D58-B01C-EF0988FF7D80}" name="Column10170"/>
    <tableColumn id="10197" xr3:uid="{F56EA2C9-714F-40D4-822E-EEF24DE34913}" name="Column10171"/>
    <tableColumn id="10198" xr3:uid="{95A403FE-570E-4877-BD93-F98ED850E424}" name="Column10172"/>
    <tableColumn id="10199" xr3:uid="{063F0910-B4E2-4DD1-B9D3-D17EF7032EA2}" name="Column10173"/>
    <tableColumn id="10200" xr3:uid="{D0C24648-54D7-4D63-8B1C-3EB960C7DF42}" name="Column10174"/>
    <tableColumn id="10201" xr3:uid="{E903EA71-F7A0-4341-A543-646823464CED}" name="Column10175"/>
    <tableColumn id="10202" xr3:uid="{7A0DF435-8CED-4D1F-9F4A-6E4BA0B544DF}" name="Column10176"/>
    <tableColumn id="10203" xr3:uid="{46A93947-6CB3-457E-A30A-98D4FF30569E}" name="Column10177"/>
    <tableColumn id="10204" xr3:uid="{86B977A3-AA08-4C07-A00A-63F028A7F679}" name="Column10178"/>
    <tableColumn id="10205" xr3:uid="{ED706FA7-850A-477B-B452-82429DEB412E}" name="Column10179"/>
    <tableColumn id="10206" xr3:uid="{585FEAA3-CB75-422B-A52B-4F3B1E6F485A}" name="Column10180"/>
    <tableColumn id="10207" xr3:uid="{E92EF58E-AAC7-440C-85AA-893CA180DF28}" name="Column10181"/>
    <tableColumn id="10208" xr3:uid="{0E8AEE69-24C9-4EA8-85D6-9F79A60281AD}" name="Column10182"/>
    <tableColumn id="10209" xr3:uid="{41A7C1A5-432E-4451-90D8-D89D55D95840}" name="Column10183"/>
    <tableColumn id="10210" xr3:uid="{4C681492-CBF3-41B7-A5B0-AFD44D144C2D}" name="Column10184"/>
    <tableColumn id="10211" xr3:uid="{F0096004-1C5A-4C22-8F44-C75F624C9C01}" name="Column10185"/>
    <tableColumn id="10212" xr3:uid="{3C3F1DA2-4567-47F5-B19B-73F5878C52B3}" name="Column10186"/>
    <tableColumn id="10213" xr3:uid="{03DD81BA-A342-4412-9B6A-AA91908456A1}" name="Column10187"/>
    <tableColumn id="10214" xr3:uid="{978318A6-46CC-4F32-9D7F-524B75425FF9}" name="Column10188"/>
    <tableColumn id="10215" xr3:uid="{477D3E3F-8FB4-4E60-B828-058BD226119F}" name="Column10189"/>
    <tableColumn id="10216" xr3:uid="{B78123F8-C701-4CAB-8BCD-C9E6B4F09ED6}" name="Column10190"/>
    <tableColumn id="10217" xr3:uid="{E3389717-A3F2-4D8A-976D-1BBE407E2788}" name="Column10191"/>
    <tableColumn id="10218" xr3:uid="{C5293A87-2152-4864-B713-4838576C5E0D}" name="Column10192"/>
    <tableColumn id="10219" xr3:uid="{3B861CED-D7FB-4CA7-9416-74D565864582}" name="Column10193"/>
    <tableColumn id="10220" xr3:uid="{CACAF236-C502-4DEB-8D01-F3672C282603}" name="Column10194"/>
    <tableColumn id="10221" xr3:uid="{4AD6995E-853E-46E1-AEBB-BFDE95099380}" name="Column10195"/>
    <tableColumn id="10222" xr3:uid="{F0A10958-10B1-4F83-A584-CAD32B312AC4}" name="Column10196"/>
    <tableColumn id="10223" xr3:uid="{78ABF2B2-D05A-4043-A62C-867A54372C26}" name="Column10197"/>
    <tableColumn id="10224" xr3:uid="{07591341-C98E-4C5C-9ED4-1B848E7CEB81}" name="Column10198"/>
    <tableColumn id="10225" xr3:uid="{58B04524-0155-4017-A82D-36807C02197F}" name="Column10199"/>
    <tableColumn id="10226" xr3:uid="{FE5FCAED-E6D9-4AEA-8A8C-93AF8E13CAE4}" name="Column10200"/>
    <tableColumn id="10227" xr3:uid="{50EBDD90-4009-467C-9D70-0098FEBA60D2}" name="Column10201"/>
    <tableColumn id="10228" xr3:uid="{BDFD1D86-00A8-4750-A292-41E5767C19DD}" name="Column10202"/>
    <tableColumn id="10229" xr3:uid="{4B37E8BC-1833-47CB-A610-673205608643}" name="Column10203"/>
    <tableColumn id="10230" xr3:uid="{472A0134-8047-43D9-AFDE-5F37157D23C3}" name="Column10204"/>
    <tableColumn id="10231" xr3:uid="{6315C023-AB0A-4019-BE91-427B78895597}" name="Column10205"/>
    <tableColumn id="10232" xr3:uid="{F786CC99-E870-4A55-BA43-D4F69C291338}" name="Column10206"/>
    <tableColumn id="10233" xr3:uid="{C280E618-2FC6-4A9E-9173-0EBF2C1E0F75}" name="Column10207"/>
    <tableColumn id="10234" xr3:uid="{271777A0-FBF5-40B2-9525-BB5A0490035D}" name="Column10208"/>
    <tableColumn id="10235" xr3:uid="{B1209BBD-91CA-456C-B91A-A9D8B1AF7CF1}" name="Column10209"/>
    <tableColumn id="10236" xr3:uid="{E739BDBA-B90A-4224-A6C7-F126289D503F}" name="Column10210"/>
    <tableColumn id="10237" xr3:uid="{04CAD38A-23B3-4652-B059-09829AC552EE}" name="Column10211"/>
    <tableColumn id="10238" xr3:uid="{28E6B935-4FBF-4A94-BCF3-BEAD0042F577}" name="Column10212"/>
    <tableColumn id="10239" xr3:uid="{002FB7E6-A7DC-4A7E-997F-E05C04212FAB}" name="Column10213"/>
    <tableColumn id="10240" xr3:uid="{AB538B53-ABB2-4D98-8807-D33409DFA63F}" name="Column10214"/>
    <tableColumn id="10241" xr3:uid="{9F3BBC8C-CAA6-4995-A4F2-E922D094447E}" name="Column10215"/>
    <tableColumn id="10242" xr3:uid="{01600229-911B-418F-A5E0-FABBBE1DC3A5}" name="Column10216"/>
    <tableColumn id="10243" xr3:uid="{CE731165-3383-4B51-9123-8F47882C22CD}" name="Column10217"/>
    <tableColumn id="10244" xr3:uid="{0DD921A2-0560-4DE6-8909-071B1384F7FB}" name="Column10218"/>
    <tableColumn id="10245" xr3:uid="{FACBFAAD-6356-42A7-A074-E4F5EAFCEF1E}" name="Column10219"/>
    <tableColumn id="10246" xr3:uid="{8D91FEB9-0AAA-4072-ACE9-8858499AE511}" name="Column10220"/>
    <tableColumn id="10247" xr3:uid="{D047A8C6-D2CF-4397-B2DE-DF7ED73ECBC1}" name="Column10221"/>
    <tableColumn id="10248" xr3:uid="{41F3CA96-C1B3-44FB-A67A-40F4F5D8B1D8}" name="Column10222"/>
    <tableColumn id="10249" xr3:uid="{89762E2F-A89C-4E33-9D1D-146A225AD050}" name="Column10223"/>
    <tableColumn id="10250" xr3:uid="{C127F320-2B66-4073-8148-797962F04354}" name="Column10224"/>
    <tableColumn id="10251" xr3:uid="{BF081B2A-BD27-442B-9C19-A3224900D025}" name="Column10225"/>
    <tableColumn id="10252" xr3:uid="{C6825485-A5C1-442A-AF8C-5EC57234B8ED}" name="Column10226"/>
    <tableColumn id="10253" xr3:uid="{9DAF1A56-0A02-45BD-AD34-6EF6AC4C59F2}" name="Column10227"/>
    <tableColumn id="10254" xr3:uid="{75E1CC75-BCA2-41E1-A443-CE6B1196F4FD}" name="Column10228"/>
    <tableColumn id="10255" xr3:uid="{FAF6B062-5C44-43E1-8D2C-B5EF7A202078}" name="Column10229"/>
    <tableColumn id="10256" xr3:uid="{2F5D028C-DD5C-40A9-B2AD-7A4643EC0FB7}" name="Column10230"/>
    <tableColumn id="10257" xr3:uid="{D1E62D28-3357-40DB-920D-A385393457BA}" name="Column10231"/>
    <tableColumn id="10258" xr3:uid="{B54A7900-288E-4844-ABAF-AD1F08EAC069}" name="Column10232"/>
    <tableColumn id="10259" xr3:uid="{EEFA6756-6ACE-4791-858C-CB51C1D5E721}" name="Column10233"/>
    <tableColumn id="10260" xr3:uid="{C72D848D-2945-4929-9237-21EF3FB305C1}" name="Column10234"/>
    <tableColumn id="10261" xr3:uid="{2DF4994D-9A31-44FC-BC9C-99CB303CC4A0}" name="Column10235"/>
    <tableColumn id="10262" xr3:uid="{BE1D2A8B-258C-42DC-BFEA-6242276E12C7}" name="Column10236"/>
    <tableColumn id="10263" xr3:uid="{E885D03E-D294-486A-8740-184BCD5A6F9C}" name="Column10237"/>
    <tableColumn id="10264" xr3:uid="{5A43BF0D-25E4-4F3D-83BF-F9F239E3BABB}" name="Column10238"/>
    <tableColumn id="10265" xr3:uid="{A38D764A-27F8-4946-B274-FB8D3B6329BA}" name="Column10239"/>
    <tableColumn id="10266" xr3:uid="{A0488F47-9C16-4D5C-B413-BC48BA42C191}" name="Column10240"/>
    <tableColumn id="10267" xr3:uid="{5858C92A-8F12-4974-AD4C-087A1F121B9B}" name="Column10241"/>
    <tableColumn id="10268" xr3:uid="{3C85CD14-E890-429F-B70B-4CAD78B46BBF}" name="Column10242"/>
    <tableColumn id="10269" xr3:uid="{EFE89F35-5C91-4B62-9488-60477D9736BC}" name="Column10243"/>
    <tableColumn id="10270" xr3:uid="{FFC6EDFF-1B72-45EC-A414-7AF693F79A43}" name="Column10244"/>
    <tableColumn id="10271" xr3:uid="{C307E485-3A66-4C01-B4CD-8850D0EDBB9B}" name="Column10245"/>
    <tableColumn id="10272" xr3:uid="{074CBB2D-130D-4297-9A92-CAF75637566E}" name="Column10246"/>
    <tableColumn id="10273" xr3:uid="{E4C09550-FA31-435A-AFDF-0E5E6EB24708}" name="Column10247"/>
    <tableColumn id="10274" xr3:uid="{0718CFDF-EF6F-4A5B-A60F-FEF5B80F932D}" name="Column10248"/>
    <tableColumn id="10275" xr3:uid="{6B9C8C01-B29A-4DD4-BA58-3E7586CD6508}" name="Column10249"/>
    <tableColumn id="10276" xr3:uid="{21A1D01D-383A-4272-997C-D7AA7539321A}" name="Column10250"/>
    <tableColumn id="10277" xr3:uid="{E4B87CF0-E9A8-4FC6-9FB8-0AAE5B23FFCF}" name="Column10251"/>
    <tableColumn id="10278" xr3:uid="{F92D80C8-1C36-4507-BE74-8F60175B9C3C}" name="Column10252"/>
    <tableColumn id="10279" xr3:uid="{8D131103-A5BB-4F4B-AE7D-2F044D7B6344}" name="Column10253"/>
    <tableColumn id="10280" xr3:uid="{56AA3F75-71A6-4A4A-ADD6-42506CFA3E87}" name="Column10254"/>
    <tableColumn id="10281" xr3:uid="{A6AECBB3-F6F5-4075-813A-1202A983ABFB}" name="Column10255"/>
    <tableColumn id="10282" xr3:uid="{E49CFFA9-3AD7-4188-9504-9C85798DB7DD}" name="Column10256"/>
    <tableColumn id="10283" xr3:uid="{980A2238-C472-420C-8A55-53E33EF50725}" name="Column10257"/>
    <tableColumn id="10284" xr3:uid="{14849557-AD19-4BB5-A50C-AA0159CF6B7B}" name="Column10258"/>
    <tableColumn id="10285" xr3:uid="{51E1AA2E-D12C-42EF-A2FD-1912AA35B8E0}" name="Column10259"/>
    <tableColumn id="10286" xr3:uid="{76A15BCA-508A-49CB-B7A2-3DA7B01E2985}" name="Column10260"/>
    <tableColumn id="10287" xr3:uid="{7DCA1670-CE4C-471B-A956-40775CC10F1B}" name="Column10261"/>
    <tableColumn id="10288" xr3:uid="{C5234081-7DB8-4F7F-97A7-6A0E567A3224}" name="Column10262"/>
    <tableColumn id="10289" xr3:uid="{E0922042-1C4F-48A2-AF9F-981FE960E4C2}" name="Column10263"/>
    <tableColumn id="10290" xr3:uid="{359A93AE-8AAD-42F5-A816-CC4E406C2622}" name="Column10264"/>
    <tableColumn id="10291" xr3:uid="{405BA62C-CF00-46FF-8DCD-84A46A1CBE75}" name="Column10265"/>
    <tableColumn id="10292" xr3:uid="{65EC7A51-A66E-4143-964B-2A9BE9854404}" name="Column10266"/>
    <tableColumn id="10293" xr3:uid="{522EED9F-81F0-449E-93D4-B1EEB8A1BD60}" name="Column10267"/>
    <tableColumn id="10294" xr3:uid="{A0151D01-D853-4295-A8E4-2C49EEA5682B}" name="Column10268"/>
    <tableColumn id="10295" xr3:uid="{993FE126-9CFE-4486-8C4E-DD4BC333AA4F}" name="Column10269"/>
    <tableColumn id="10296" xr3:uid="{7597B657-C020-46D5-8387-9DBE10689744}" name="Column10270"/>
    <tableColumn id="10297" xr3:uid="{F5001BC3-D331-466E-A999-5E3E4A438C45}" name="Column10271"/>
    <tableColumn id="10298" xr3:uid="{4C0D9D6B-2B96-4BF6-BF3B-40C8D19AD6F8}" name="Column10272"/>
    <tableColumn id="10299" xr3:uid="{C50C57AB-7FF0-4DAE-BF52-98D7B41C343C}" name="Column10273"/>
    <tableColumn id="10300" xr3:uid="{7C092C89-0B0A-4840-9391-1B07FC95E797}" name="Column10274"/>
    <tableColumn id="10301" xr3:uid="{F719A427-793F-4903-AD53-F00CA7ACA5B9}" name="Column10275"/>
    <tableColumn id="10302" xr3:uid="{5914ED2E-4DDA-41DB-8979-AE344E7917C7}" name="Column10276"/>
    <tableColumn id="10303" xr3:uid="{B2632A72-1AB2-4C43-A667-D624C42237C8}" name="Column10277"/>
    <tableColumn id="10304" xr3:uid="{5E0FF96F-9D5F-4016-8318-1B16FA2CC667}" name="Column10278"/>
    <tableColumn id="10305" xr3:uid="{8407D153-CE3A-430E-8B56-1418BF3C6BB6}" name="Column10279"/>
    <tableColumn id="10306" xr3:uid="{4956C497-EA86-4371-9219-19397BF00920}" name="Column10280"/>
    <tableColumn id="10307" xr3:uid="{74446A96-C2AC-4E23-BEEC-3137C340FDC4}" name="Column10281"/>
    <tableColumn id="10308" xr3:uid="{E780920F-48C9-42C6-861C-456B98261E32}" name="Column10282"/>
    <tableColumn id="10309" xr3:uid="{29B6A8BD-D45F-4F0C-8CE5-ACF33518F832}" name="Column10283"/>
    <tableColumn id="10310" xr3:uid="{0FE3B46F-D273-46A7-AB57-89ED80FF3ADD}" name="Column10284"/>
    <tableColumn id="10311" xr3:uid="{96F23BD9-F631-4402-9D43-4784DB4C3079}" name="Column10285"/>
    <tableColumn id="10312" xr3:uid="{63AE53DD-3F9C-467C-A2E1-4F6567F0F2E6}" name="Column10286"/>
    <tableColumn id="10313" xr3:uid="{CE6E706F-28DD-47FA-A7F0-C56CE33C7B70}" name="Column10287"/>
    <tableColumn id="10314" xr3:uid="{D3EB8BC3-DCBB-4B48-8D24-FA9BCC47BD64}" name="Column10288"/>
    <tableColumn id="10315" xr3:uid="{32712AA8-79DC-4411-9F83-B970C8F25904}" name="Column10289"/>
    <tableColumn id="10316" xr3:uid="{8C7454B4-F11F-49E2-A7FD-BADD93221EB2}" name="Column10290"/>
    <tableColumn id="10317" xr3:uid="{845E4B59-6E04-4278-8FF7-95FF7BBB0AEB}" name="Column10291"/>
    <tableColumn id="10318" xr3:uid="{AB38E2CD-9AB5-476B-82C7-1CE961A68F91}" name="Column10292"/>
    <tableColumn id="10319" xr3:uid="{ED57C0E7-3AC9-400B-A14A-9799FFCEB549}" name="Column10293"/>
    <tableColumn id="10320" xr3:uid="{5CC7A30E-3D10-4E2E-A708-08CBC02F45FE}" name="Column10294"/>
    <tableColumn id="10321" xr3:uid="{B89C43E4-5BA0-484E-9A2E-408E85CCCF70}" name="Column10295"/>
    <tableColumn id="10322" xr3:uid="{D484F5D1-AC24-4C37-80DC-3C59E2236E8A}" name="Column10296"/>
    <tableColumn id="10323" xr3:uid="{ADCAF6C7-DD31-4357-9476-6FC4B2FF9EBF}" name="Column10297"/>
    <tableColumn id="10324" xr3:uid="{E09C753E-9973-4FF1-8DB2-6B42ED5F512A}" name="Column10298"/>
    <tableColumn id="10325" xr3:uid="{10751CE3-95FC-4676-ADDD-515407D6F9DB}" name="Column10299"/>
    <tableColumn id="10326" xr3:uid="{2717C14C-0EA7-4C68-AB0D-A59C7AB4587E}" name="Column10300"/>
    <tableColumn id="10327" xr3:uid="{F08C81D6-498E-43AA-9A3E-697349981ACA}" name="Column10301"/>
    <tableColumn id="10328" xr3:uid="{AE56B4AE-F35F-438E-9F87-D804B4EE6181}" name="Column10302"/>
    <tableColumn id="10329" xr3:uid="{DB740EEB-3A83-4596-9E25-2A3F3238F416}" name="Column10303"/>
    <tableColumn id="10330" xr3:uid="{A1283ED5-203C-421E-896D-1BED4E38FCCF}" name="Column10304"/>
    <tableColumn id="10331" xr3:uid="{BB9AA616-1A1E-45C8-A119-A44410039D6B}" name="Column10305"/>
    <tableColumn id="10332" xr3:uid="{8848F5CE-C0AC-4C50-841B-65D7E7F9D2F2}" name="Column10306"/>
    <tableColumn id="10333" xr3:uid="{D8A2567D-CD86-4CEA-89C8-2299E9269A8C}" name="Column10307"/>
    <tableColumn id="10334" xr3:uid="{022D072B-C731-4183-851F-9E15F721EB60}" name="Column10308"/>
    <tableColumn id="10335" xr3:uid="{C4CE200A-374B-43A8-B884-6ABDA0ACFDBD}" name="Column10309"/>
    <tableColumn id="10336" xr3:uid="{A4182D33-D716-4925-A4CF-DA5FD5D67C83}" name="Column10310"/>
    <tableColumn id="10337" xr3:uid="{F12A806D-E367-458D-8733-6BAB6A867829}" name="Column10311"/>
    <tableColumn id="10338" xr3:uid="{96A6A102-5AC9-48F1-86FE-BE1DCE7EB1F2}" name="Column10312"/>
    <tableColumn id="10339" xr3:uid="{111F5E7E-3BAC-4BF2-8A0E-297FDE60D25D}" name="Column10313"/>
    <tableColumn id="10340" xr3:uid="{E3F4832B-C87D-4718-A519-5A8E08A6A8F0}" name="Column10314"/>
    <tableColumn id="10341" xr3:uid="{E048242F-ECED-4BB0-BBBF-2F01CFFAC69D}" name="Column10315"/>
    <tableColumn id="10342" xr3:uid="{9FA1F5AF-1024-490B-82F0-88CED529D158}" name="Column10316"/>
    <tableColumn id="10343" xr3:uid="{65EF7763-0E47-4CB7-BDD7-8FE3F0E37480}" name="Column10317"/>
    <tableColumn id="10344" xr3:uid="{2ADE9FBE-16C8-45C1-B2E5-7EE316878AB0}" name="Column10318"/>
    <tableColumn id="10345" xr3:uid="{6DC7783B-F48D-4FC4-A73B-E91D68088DE8}" name="Column10319"/>
    <tableColumn id="10346" xr3:uid="{7AD62D06-6269-45BB-921A-35865033B58F}" name="Column10320"/>
    <tableColumn id="10347" xr3:uid="{B46CF84F-7DFA-4D6F-ABEF-ACF591D2CDE9}" name="Column10321"/>
    <tableColumn id="10348" xr3:uid="{B36E5EE8-A871-446F-9246-F3689BAA4F95}" name="Column10322"/>
    <tableColumn id="10349" xr3:uid="{B9CCFD9E-F292-45C9-96DB-BFE1E049F53C}" name="Column10323"/>
    <tableColumn id="10350" xr3:uid="{8A95E0F3-0250-43B0-8C27-6FA2FF1A41C9}" name="Column10324"/>
    <tableColumn id="10351" xr3:uid="{DF6F1051-935E-44C2-8FA1-BF6C9A51C88C}" name="Column10325"/>
    <tableColumn id="10352" xr3:uid="{80D0D74C-A1DA-4019-AC68-E58371FD1EBD}" name="Column10326"/>
    <tableColumn id="10353" xr3:uid="{B4D9B30F-2ED4-4E9D-9330-A8F0E8FDD6FB}" name="Column10327"/>
    <tableColumn id="10354" xr3:uid="{EC534C75-744F-4814-8529-D292E7B4AF25}" name="Column10328"/>
    <tableColumn id="10355" xr3:uid="{2EADE3CC-A132-422F-BDCC-1C8B2BE0330A}" name="Column10329"/>
    <tableColumn id="10356" xr3:uid="{017E46B4-31D0-44B0-8E23-623BF54A64BC}" name="Column10330"/>
    <tableColumn id="10357" xr3:uid="{B4299818-A2DE-40B9-8C04-89E69BAFCB1A}" name="Column10331"/>
    <tableColumn id="10358" xr3:uid="{FE036477-C5B6-4D05-BD24-BF81E2CE3256}" name="Column10332"/>
    <tableColumn id="10359" xr3:uid="{840854E2-7F84-47EA-B54E-7185629438E4}" name="Column10333"/>
    <tableColumn id="10360" xr3:uid="{8EEBA16B-3C5D-498E-80CA-37576253B124}" name="Column10334"/>
    <tableColumn id="10361" xr3:uid="{FE613D7E-BAA2-4044-9CE8-EF293E9292B1}" name="Column10335"/>
    <tableColumn id="10362" xr3:uid="{BF52F3F0-6F92-463E-8446-ACBA35EDF3F4}" name="Column10336"/>
    <tableColumn id="10363" xr3:uid="{22AAC7E8-6E62-4176-A779-CAE208396E85}" name="Column10337"/>
    <tableColumn id="10364" xr3:uid="{16FEF3CE-4509-4500-B704-A94ECA29D770}" name="Column10338"/>
    <tableColumn id="10365" xr3:uid="{4FA8BED0-1226-4683-8269-3B6927B4F31E}" name="Column10339"/>
    <tableColumn id="10366" xr3:uid="{8907F205-5D1D-4043-8AAC-AB44AFD6421E}" name="Column10340"/>
    <tableColumn id="10367" xr3:uid="{349E1F17-A7A7-4401-8A4E-19C6183A834B}" name="Column10341"/>
    <tableColumn id="10368" xr3:uid="{5542E0F1-E5B7-4CFC-8A1B-15B6C816C4F3}" name="Column10342"/>
    <tableColumn id="10369" xr3:uid="{391A8146-DD28-4DD0-848A-A19A84133089}" name="Column10343"/>
    <tableColumn id="10370" xr3:uid="{33AB7083-3F35-4A32-AC89-579D5AB2E1FC}" name="Column10344"/>
    <tableColumn id="10371" xr3:uid="{48A647C2-DBF4-4B34-ACDC-66F0EAC215AE}" name="Column10345"/>
    <tableColumn id="10372" xr3:uid="{6134B42F-726D-4999-8DC1-6154E49C82BB}" name="Column10346"/>
    <tableColumn id="10373" xr3:uid="{2DEA5BF2-91E0-4CAD-9FEE-F8A265894BF1}" name="Column10347"/>
    <tableColumn id="10374" xr3:uid="{D306F200-C730-4737-A690-5FC50872727E}" name="Column10348"/>
    <tableColumn id="10375" xr3:uid="{76F023EE-AFF3-498C-B123-3DE1027BE5C4}" name="Column10349"/>
    <tableColumn id="10376" xr3:uid="{8BFE5750-9E55-4D7A-B2EB-186B7296A1AE}" name="Column10350"/>
    <tableColumn id="10377" xr3:uid="{F4191CB5-5E5C-40F2-AD4C-DC3E26FBA224}" name="Column10351"/>
    <tableColumn id="10378" xr3:uid="{314AF1C9-2F33-417D-9C93-EDD566541305}" name="Column10352"/>
    <tableColumn id="10379" xr3:uid="{88F2B687-B0C2-45F1-8EAB-FB09ED37E27B}" name="Column10353"/>
    <tableColumn id="10380" xr3:uid="{C0CFF557-C926-4ED6-8840-B1890A903A75}" name="Column10354"/>
    <tableColumn id="10381" xr3:uid="{2214BA71-309C-42D0-B361-4F8156E348A6}" name="Column10355"/>
    <tableColumn id="10382" xr3:uid="{C8DA5916-712A-4F7E-9410-3C89A85746E5}" name="Column10356"/>
    <tableColumn id="10383" xr3:uid="{9FD22F31-1793-4FF5-9799-B70F3B2BA24C}" name="Column10357"/>
    <tableColumn id="10384" xr3:uid="{9EC96AF7-EDEC-4F6A-845F-969FCEBDC95F}" name="Column10358"/>
    <tableColumn id="10385" xr3:uid="{CBC86062-BB4A-46E9-9698-9F2C607A74B8}" name="Column10359"/>
    <tableColumn id="10386" xr3:uid="{FA3FE09A-E403-4B7C-9480-E86D6115C68D}" name="Column10360"/>
    <tableColumn id="10387" xr3:uid="{C7D29455-1690-4D48-BCAC-A4B8309F3600}" name="Column10361"/>
    <tableColumn id="10388" xr3:uid="{BE8BB619-5E53-493C-8F18-38BF34D8B006}" name="Column10362"/>
    <tableColumn id="10389" xr3:uid="{EF2C5C15-3045-42AB-81C9-DDE6C9D2E7D1}" name="Column10363"/>
    <tableColumn id="10390" xr3:uid="{BCC3F74A-D309-41D4-BDA7-77B53CDA59DE}" name="Column10364"/>
    <tableColumn id="10391" xr3:uid="{82A1EFB1-54E6-448A-8699-52AF3CE2CE34}" name="Column10365"/>
    <tableColumn id="10392" xr3:uid="{923A73B5-86BE-4FBE-8BA1-9E6D0077C0BB}" name="Column10366"/>
    <tableColumn id="10393" xr3:uid="{42FAF065-E7CC-4185-9998-D8B43460E7FF}" name="Column10367"/>
    <tableColumn id="10394" xr3:uid="{ADCEBC11-B6C6-4855-853E-B63BADE74F85}" name="Column10368"/>
    <tableColumn id="10395" xr3:uid="{563991BB-F08D-40A3-8D80-377C733BD358}" name="Column10369"/>
    <tableColumn id="10396" xr3:uid="{C26E6515-F3A4-492B-91AC-ED4B045B2A27}" name="Column10370"/>
    <tableColumn id="10397" xr3:uid="{60856A3A-BD8C-4FEC-8BDF-C7723C9786C8}" name="Column10371"/>
    <tableColumn id="10398" xr3:uid="{DA735264-5D1D-403D-B3D6-03614C549645}" name="Column10372"/>
    <tableColumn id="10399" xr3:uid="{C7354527-70D4-4513-A0ED-ACB07B88841F}" name="Column10373"/>
    <tableColumn id="10400" xr3:uid="{02141CAB-9D04-4257-86E0-491DA3329A5E}" name="Column10374"/>
    <tableColumn id="10401" xr3:uid="{5CEC38FC-4CA1-4C8D-9B6A-09822AFA4E9E}" name="Column10375"/>
    <tableColumn id="10402" xr3:uid="{9F731DE2-192C-4EBC-9B9B-AD68D51B8F9C}" name="Column10376"/>
    <tableColumn id="10403" xr3:uid="{506FA0CC-0511-4E6D-A50D-F6B5D7C7CF45}" name="Column10377"/>
    <tableColumn id="10404" xr3:uid="{62CFAF2B-39B9-4272-9103-460BFEDC67C1}" name="Column10378"/>
    <tableColumn id="10405" xr3:uid="{B1C0BF31-0274-40E3-9C50-595B4DA2C67C}" name="Column10379"/>
    <tableColumn id="10406" xr3:uid="{8B87EEB6-8661-4155-A131-3ABB0666EF02}" name="Column10380"/>
    <tableColumn id="10407" xr3:uid="{1657E473-A22C-4712-8E27-7446AE5C28A5}" name="Column10381"/>
    <tableColumn id="10408" xr3:uid="{9FA4AE4D-2574-4789-8D59-46B29C068740}" name="Column10382"/>
    <tableColumn id="10409" xr3:uid="{FD2615A2-6738-4184-AD72-0A43E3801FB8}" name="Column10383"/>
    <tableColumn id="10410" xr3:uid="{43351560-550C-4C1F-865A-BF25826D6F8C}" name="Column10384"/>
    <tableColumn id="10411" xr3:uid="{32CD2985-09C5-4544-A43B-92A45DF25E8E}" name="Column10385"/>
    <tableColumn id="10412" xr3:uid="{597D1ACF-3A56-4A78-AEA6-6A82474F239D}" name="Column10386"/>
    <tableColumn id="10413" xr3:uid="{9C46B56A-791C-476B-A3EC-1FA29C1AA8F6}" name="Column10387"/>
    <tableColumn id="10414" xr3:uid="{0BC128DB-E8A7-47EF-8732-891A0F65371B}" name="Column10388"/>
    <tableColumn id="10415" xr3:uid="{124ED9B3-809E-44F4-983E-41AB4B7AE246}" name="Column10389"/>
    <tableColumn id="10416" xr3:uid="{D28DF18F-EB52-4DD3-AB59-3BEE92CFC3CF}" name="Column10390"/>
    <tableColumn id="10417" xr3:uid="{71B0E1BE-1C85-4E2E-A187-9748D7B20D95}" name="Column10391"/>
    <tableColumn id="10418" xr3:uid="{23A6FB60-49E3-46BD-A213-924DC516F311}" name="Column10392"/>
    <tableColumn id="10419" xr3:uid="{12E8C82F-8CFA-461F-9CAD-905DADBADC38}" name="Column10393"/>
    <tableColumn id="10420" xr3:uid="{485D9F4E-1ACD-49C0-9367-78C0823A804F}" name="Column10394"/>
    <tableColumn id="10421" xr3:uid="{82FFBA7B-D7D3-4055-9A95-F2735C6342A4}" name="Column10395"/>
    <tableColumn id="10422" xr3:uid="{D2886FBE-12B9-4D9F-B0BB-4D2EB7B84B73}" name="Column10396"/>
    <tableColumn id="10423" xr3:uid="{9CA018D8-5F4D-409E-8065-85367A7C39E2}" name="Column10397"/>
    <tableColumn id="10424" xr3:uid="{E17CE019-2AA7-4095-8E9E-D4599037CF87}" name="Column10398"/>
    <tableColumn id="10425" xr3:uid="{5E5C956D-8501-4DD4-9CD3-722710696194}" name="Column10399"/>
    <tableColumn id="10426" xr3:uid="{C69A0487-EBEC-4974-9753-412751A9A96D}" name="Column10400"/>
    <tableColumn id="10427" xr3:uid="{E78EC55B-CEE6-45C3-AED9-E3C3A3CBDB81}" name="Column10401"/>
    <tableColumn id="10428" xr3:uid="{A23BE304-7B7C-4A3E-95FD-710F89C9B422}" name="Column10402"/>
    <tableColumn id="10429" xr3:uid="{00235D64-6BE6-4060-A757-0F953506AB29}" name="Column10403"/>
    <tableColumn id="10430" xr3:uid="{400DDAE9-E596-4B10-A27C-7FDBCB534895}" name="Column10404"/>
    <tableColumn id="10431" xr3:uid="{B65ABE9C-3F41-4827-8950-A52C8A34ED83}" name="Column10405"/>
    <tableColumn id="10432" xr3:uid="{B0A1C7C7-E676-4CD4-B10D-DFE81B66C651}" name="Column10406"/>
    <tableColumn id="10433" xr3:uid="{0CFDACDF-E261-45E7-B2E7-6061C4CC9FA6}" name="Column10407"/>
    <tableColumn id="10434" xr3:uid="{E6CE0616-1150-4684-9DBA-7F98F44B5D46}" name="Column10408"/>
    <tableColumn id="10435" xr3:uid="{C64C7A2C-987F-4E77-9477-D5D846AE6C23}" name="Column10409"/>
    <tableColumn id="10436" xr3:uid="{985929A9-9407-4AAD-85A3-20F8EFF45735}" name="Column10410"/>
    <tableColumn id="10437" xr3:uid="{02CB07C3-0E09-44CC-ABBB-97F260F65C5F}" name="Column10411"/>
    <tableColumn id="10438" xr3:uid="{D9C316B7-C587-4D94-8760-3A96BF6768AB}" name="Column10412"/>
    <tableColumn id="10439" xr3:uid="{EC62A1E8-29B2-461D-AAC6-A9C0119A5DEF}" name="Column10413"/>
    <tableColumn id="10440" xr3:uid="{2187BDF6-8823-417F-A82B-DDEB4CAF8164}" name="Column10414"/>
    <tableColumn id="10441" xr3:uid="{E769F5EF-2E58-4062-A8A1-2DB60BE54D59}" name="Column10415"/>
    <tableColumn id="10442" xr3:uid="{4BB70F92-7C06-4182-87CC-FF15781494FA}" name="Column10416"/>
    <tableColumn id="10443" xr3:uid="{816467A7-3FF1-482B-B182-C236D89CBAA9}" name="Column10417"/>
    <tableColumn id="10444" xr3:uid="{27E50E29-500F-4ACF-A476-D74DAE9DC28D}" name="Column10418"/>
    <tableColumn id="10445" xr3:uid="{CEB56B24-2B09-4320-B598-837C7B3C182C}" name="Column10419"/>
    <tableColumn id="10446" xr3:uid="{55CBD70C-0124-4363-94AE-38835A992C18}" name="Column10420"/>
    <tableColumn id="10447" xr3:uid="{FF11433F-52BC-457E-B7CC-7D4D9B70237A}" name="Column10421"/>
    <tableColumn id="10448" xr3:uid="{45324F1B-6D4B-4B8F-BB34-C1128081978C}" name="Column10422"/>
    <tableColumn id="10449" xr3:uid="{DB867A49-A01F-466E-9775-FA646AEE710F}" name="Column10423"/>
    <tableColumn id="10450" xr3:uid="{9098CA06-1F40-4F22-910C-E97A454394E0}" name="Column10424"/>
    <tableColumn id="10451" xr3:uid="{27DD0758-1B0A-4282-8172-B7F9C88FC2EB}" name="Column10425"/>
    <tableColumn id="10452" xr3:uid="{B73BF4D7-74E1-46F9-B0DB-A619CE1AC80A}" name="Column10426"/>
    <tableColumn id="10453" xr3:uid="{8DC0F399-F49E-4A69-B727-37203CD28FE2}" name="Column10427"/>
    <tableColumn id="10454" xr3:uid="{A48C681F-8065-47A2-A693-479826988EB8}" name="Column10428"/>
    <tableColumn id="10455" xr3:uid="{00537B57-2778-4AD3-A30C-E36710922461}" name="Column10429"/>
    <tableColumn id="10456" xr3:uid="{1CCE3ABD-5E73-4A62-93E8-F5C8F4073655}" name="Column10430"/>
    <tableColumn id="10457" xr3:uid="{AC2BD6AC-93C5-48F9-9105-494687962446}" name="Column10431"/>
    <tableColumn id="10458" xr3:uid="{27386BC3-FDC1-4A2B-9FF0-DB756E2A2DC7}" name="Column10432"/>
    <tableColumn id="10459" xr3:uid="{6C6B2680-0AB8-43A3-B777-FC4D2867EF60}" name="Column10433"/>
    <tableColumn id="10460" xr3:uid="{0A1D9F7C-CF0F-4D99-9530-E3A6CA88027B}" name="Column10434"/>
    <tableColumn id="10461" xr3:uid="{347C675C-9A89-402C-BFC6-87F56840868B}" name="Column10435"/>
    <tableColumn id="10462" xr3:uid="{44A30CD9-45BB-4E62-B51F-41FFC2AFF92D}" name="Column10436"/>
    <tableColumn id="10463" xr3:uid="{F2F4AACE-27D1-4016-990D-8DFB7DBCAD5A}" name="Column10437"/>
    <tableColumn id="10464" xr3:uid="{F004E636-B68B-49F9-B2AE-536EC70E797A}" name="Column10438"/>
    <tableColumn id="10465" xr3:uid="{04B34F45-1DE5-4A52-99E7-149BDBE6E7CB}" name="Column10439"/>
    <tableColumn id="10466" xr3:uid="{4B025145-51DF-4DF8-A228-7B1FE1D83FE6}" name="Column10440"/>
    <tableColumn id="10467" xr3:uid="{B3194576-91A6-42B8-BDBD-3005599E7B75}" name="Column10441"/>
    <tableColumn id="10468" xr3:uid="{EECEEEA2-AE38-476C-877A-286CD71DEB82}" name="Column10442"/>
    <tableColumn id="10469" xr3:uid="{EBFD4E79-8835-4B00-B34D-DF533E3A2787}" name="Column10443"/>
    <tableColumn id="10470" xr3:uid="{B3319717-D0ED-437C-8D08-3A898DEDF898}" name="Column10444"/>
    <tableColumn id="10471" xr3:uid="{BDA0D5C4-3237-419B-AD65-E4CC0BAB9ABF}" name="Column10445"/>
    <tableColumn id="10472" xr3:uid="{E5CF62FD-E609-4E10-AD02-43A43A66742D}" name="Column10446"/>
    <tableColumn id="10473" xr3:uid="{2B6206EA-E06F-4009-84CA-E26FCAC1786F}" name="Column10447"/>
    <tableColumn id="10474" xr3:uid="{F13EA7E1-C1C8-481A-BBE2-27CCE4788980}" name="Column10448"/>
    <tableColumn id="10475" xr3:uid="{B98CD9D7-0240-4BC0-9659-0069DDACD221}" name="Column10449"/>
    <tableColumn id="10476" xr3:uid="{FCF1DE18-F565-48BD-B47B-4638A6A2B6A8}" name="Column10450"/>
    <tableColumn id="10477" xr3:uid="{C0904559-68DD-48B2-B3C7-E8A157E2B09B}" name="Column10451"/>
    <tableColumn id="10478" xr3:uid="{DE23F6AB-A91B-438E-8CDB-54B055CFA1CB}" name="Column10452"/>
    <tableColumn id="10479" xr3:uid="{574834E6-0906-4F06-8CC7-4B8D994A9427}" name="Column10453"/>
    <tableColumn id="10480" xr3:uid="{BC5309A1-92BE-4DF9-802E-A845E12EA9F5}" name="Column10454"/>
    <tableColumn id="10481" xr3:uid="{27711027-0C24-420F-A1D2-4EBE2CB38B92}" name="Column10455"/>
    <tableColumn id="10482" xr3:uid="{8C2C1E4D-65AA-40F2-A658-E8BE140255D6}" name="Column10456"/>
    <tableColumn id="10483" xr3:uid="{9769F41D-E170-4645-844E-54944DBF7CA3}" name="Column10457"/>
    <tableColumn id="10484" xr3:uid="{63AB9DA4-C2AE-4032-BD29-60E28A9E3889}" name="Column10458"/>
    <tableColumn id="10485" xr3:uid="{B1197D62-7EBF-4934-9B1F-957344F9F256}" name="Column10459"/>
    <tableColumn id="10486" xr3:uid="{79BD337E-719F-4DBB-A288-B92B249EAD5F}" name="Column10460"/>
    <tableColumn id="10487" xr3:uid="{B85EC1BB-13EC-4A36-98ED-E898A2D988CA}" name="Column10461"/>
    <tableColumn id="10488" xr3:uid="{2BEFD7C1-570E-4F33-861D-ECA1FFC1B1BD}" name="Column10462"/>
    <tableColumn id="10489" xr3:uid="{B772812E-813F-4BC9-8869-F6501AC91E0D}" name="Column10463"/>
    <tableColumn id="10490" xr3:uid="{DCC4A26A-6E27-4613-B76C-DA512C9B8FB6}" name="Column10464"/>
    <tableColumn id="10491" xr3:uid="{5AD92580-989A-4897-A909-29C674C23DB1}" name="Column10465"/>
    <tableColumn id="10492" xr3:uid="{A34C2E8C-D7B0-4AE5-ADBB-C35A5989D935}" name="Column10466"/>
    <tableColumn id="10493" xr3:uid="{F20DFBAB-1749-4980-A031-814B209C85C3}" name="Column10467"/>
    <tableColumn id="10494" xr3:uid="{17D661D2-4913-4DEE-A8F1-98540D3CF1C5}" name="Column10468"/>
    <tableColumn id="10495" xr3:uid="{1E42E8AF-1243-44BD-87AF-501274613F96}" name="Column10469"/>
    <tableColumn id="10496" xr3:uid="{42EB23F6-74DA-43C4-931A-93FB1E941088}" name="Column10470"/>
    <tableColumn id="10497" xr3:uid="{7F0B789E-0BF1-4241-BDD5-8DD884327DA6}" name="Column10471"/>
    <tableColumn id="10498" xr3:uid="{40CD15E1-AA54-4FDC-A863-C798C81CA758}" name="Column10472"/>
    <tableColumn id="10499" xr3:uid="{7076ED8B-493C-4321-99B9-D28A6B3627B1}" name="Column10473"/>
    <tableColumn id="10500" xr3:uid="{9542E1CA-7D9C-43C3-A77F-BB25C9DEEA91}" name="Column10474"/>
    <tableColumn id="10501" xr3:uid="{A194DCD8-75C3-4BC3-8B9F-0E7169A5800D}" name="Column10475"/>
    <tableColumn id="10502" xr3:uid="{DE201F56-A8EC-4535-9E31-DBAC2C5CF8A8}" name="Column10476"/>
    <tableColumn id="10503" xr3:uid="{EB6E91BF-2BDB-4EAA-A4A7-5B9BB269AC69}" name="Column10477"/>
    <tableColumn id="10504" xr3:uid="{2C4C8B48-768A-4928-B064-3734FB9FC6EF}" name="Column10478"/>
    <tableColumn id="10505" xr3:uid="{247BB067-025F-4D0B-BE30-1B63C9C837CD}" name="Column10479"/>
    <tableColumn id="10506" xr3:uid="{1D9C1903-C60F-40A3-B124-2C1D7003A3A8}" name="Column10480"/>
    <tableColumn id="10507" xr3:uid="{D39A4B9D-395C-4EE9-B736-4E286669E6BF}" name="Column10481"/>
    <tableColumn id="10508" xr3:uid="{E3BE35C2-1E67-417D-8618-1464E34D1B1E}" name="Column10482"/>
    <tableColumn id="10509" xr3:uid="{40C7AAD2-066F-4697-A519-C5728677B605}" name="Column10483"/>
    <tableColumn id="10510" xr3:uid="{E450B405-0DE6-4CB6-A0CF-1F342F7C659A}" name="Column10484"/>
    <tableColumn id="10511" xr3:uid="{44016386-655A-4A70-AE0F-F60B2E943653}" name="Column10485"/>
    <tableColumn id="10512" xr3:uid="{196093EA-6392-457E-8A73-A4DC834C4798}" name="Column10486"/>
    <tableColumn id="10513" xr3:uid="{EA98D3F6-2FFF-466E-B89F-2E09853A4822}" name="Column10487"/>
    <tableColumn id="10514" xr3:uid="{1DF4AAAA-2218-4F90-8207-CB73E7F04E60}" name="Column10488"/>
    <tableColumn id="10515" xr3:uid="{DD85564D-662B-4840-A5E2-8D99613A28C3}" name="Column10489"/>
    <tableColumn id="10516" xr3:uid="{BC583037-F3FE-4DAF-A6A2-C6A9F3595938}" name="Column10490"/>
    <tableColumn id="10517" xr3:uid="{40B3221F-CF45-45C3-B073-59CD038E9AF7}" name="Column10491"/>
    <tableColumn id="10518" xr3:uid="{B15DF694-C0DD-431C-BC12-5A65C4144B79}" name="Column10492"/>
    <tableColumn id="10519" xr3:uid="{8F1DAB0E-CFD0-4A92-B6E0-D750B26FB5D4}" name="Column10493"/>
    <tableColumn id="10520" xr3:uid="{809A53D4-88D2-417F-98C8-B5F4939FAB8E}" name="Column10494"/>
    <tableColumn id="10521" xr3:uid="{EFE04FA5-A020-455D-AA4C-46DC86BD6969}" name="Column10495"/>
    <tableColumn id="10522" xr3:uid="{F841577B-D415-4EBD-BA2A-CB51F81B6941}" name="Column10496"/>
    <tableColumn id="10523" xr3:uid="{B4BBBDE6-62B6-4C5C-98C9-0970ED47F22A}" name="Column10497"/>
    <tableColumn id="10524" xr3:uid="{E77C6770-9ABC-483D-A87D-B60623B433C7}" name="Column10498"/>
    <tableColumn id="10525" xr3:uid="{1B0CF2DE-8CEB-4039-BD82-E5E7487CB4CC}" name="Column10499"/>
    <tableColumn id="10526" xr3:uid="{50279818-042A-4121-A4AD-A376FF00C0E3}" name="Column10500"/>
    <tableColumn id="10527" xr3:uid="{64783DAB-6CF6-4691-BD9E-5772CC770ECD}" name="Column10501"/>
    <tableColumn id="10528" xr3:uid="{81BB605D-5833-4679-8806-58246E660B7E}" name="Column10502"/>
    <tableColumn id="10529" xr3:uid="{5CB7C389-CD99-4546-B9CD-E91A05C4A3B7}" name="Column10503"/>
    <tableColumn id="10530" xr3:uid="{D7356E56-85AE-4FD8-BDB7-E2D6765E394F}" name="Column10504"/>
    <tableColumn id="10531" xr3:uid="{A001A422-0D01-4C01-B109-A0C37474419E}" name="Column10505"/>
    <tableColumn id="10532" xr3:uid="{BE4F5B87-8D67-4065-A078-793A4A7D96D0}" name="Column10506"/>
    <tableColumn id="10533" xr3:uid="{A226A24F-101B-412C-B094-3562B188E880}" name="Column10507"/>
    <tableColumn id="10534" xr3:uid="{32CAE173-742C-4CCD-9F20-1B39B5F5AEC9}" name="Column10508"/>
    <tableColumn id="10535" xr3:uid="{712C982F-54AF-49D9-8244-2EEEDAAEBD64}" name="Column10509"/>
    <tableColumn id="10536" xr3:uid="{DE246A28-2646-49F2-AF55-F4F6895B8833}" name="Column10510"/>
    <tableColumn id="10537" xr3:uid="{FF972F97-F345-47D6-8320-E1A7F257A651}" name="Column10511"/>
    <tableColumn id="10538" xr3:uid="{DB0B9CB8-A5BF-4915-A33B-29981AE1080B}" name="Column10512"/>
    <tableColumn id="10539" xr3:uid="{082419EF-2F28-4FEB-8741-2BF36760E377}" name="Column10513"/>
    <tableColumn id="10540" xr3:uid="{435C5DAF-5A4E-46BC-8090-C541EB6E7EDA}" name="Column10514"/>
    <tableColumn id="10541" xr3:uid="{30133361-7E00-413B-B986-A3793C858B86}" name="Column10515"/>
    <tableColumn id="10542" xr3:uid="{FEC8D97A-5BAD-4926-9B13-7D637020B0C5}" name="Column10516"/>
    <tableColumn id="10543" xr3:uid="{B957EA02-F0A9-4108-9ACF-A55C5502AD2D}" name="Column10517"/>
    <tableColumn id="10544" xr3:uid="{FB71C682-EA76-4E36-9281-9F0DA7152999}" name="Column10518"/>
    <tableColumn id="10545" xr3:uid="{BD89517D-1BF1-475F-97B0-9A609AFE1D94}" name="Column10519"/>
    <tableColumn id="10546" xr3:uid="{A9C0E67C-9382-4B29-9B1F-125F0392ACB5}" name="Column10520"/>
    <tableColumn id="10547" xr3:uid="{57B5FC12-2B37-4448-A53B-E8C67B6B1C63}" name="Column10521"/>
    <tableColumn id="10548" xr3:uid="{FBD274A4-B7FF-4051-848C-D9660125D762}" name="Column10522"/>
    <tableColumn id="10549" xr3:uid="{56D2B3B8-F750-4F6B-9E1C-0BE02E6D1DA4}" name="Column10523"/>
    <tableColumn id="10550" xr3:uid="{11BFA214-7480-4054-9A01-47CFEE83FD1F}" name="Column10524"/>
    <tableColumn id="10551" xr3:uid="{17648D7B-D48D-4B40-8FAE-619DA3053CC9}" name="Column10525"/>
    <tableColumn id="10552" xr3:uid="{538ECBF8-F47A-487F-8222-20D810A90399}" name="Column10526"/>
    <tableColumn id="10553" xr3:uid="{9A6B1399-06E7-481C-90AE-ECD51E829017}" name="Column10527"/>
    <tableColumn id="10554" xr3:uid="{E74B567F-66D5-4D58-A9C4-539950071BC0}" name="Column10528"/>
    <tableColumn id="10555" xr3:uid="{4B486683-ADDB-47E5-8445-970B2A657A1C}" name="Column10529"/>
    <tableColumn id="10556" xr3:uid="{D51B2898-1153-4BE1-AD15-2BE2FFD53F02}" name="Column10530"/>
    <tableColumn id="10557" xr3:uid="{46385777-72AC-4D02-B44D-ADB1C52E0DDD}" name="Column10531"/>
    <tableColumn id="10558" xr3:uid="{AAC26CFD-E49A-44FB-A27E-D74808B02345}" name="Column10532"/>
    <tableColumn id="10559" xr3:uid="{EF51DAF0-784E-4DC5-8466-BED45F6E166D}" name="Column10533"/>
    <tableColumn id="10560" xr3:uid="{7A57FACB-C35D-4209-8495-BB637F9117D0}" name="Column10534"/>
    <tableColumn id="10561" xr3:uid="{8702130F-4A07-4F47-B147-6FC4076C230A}" name="Column10535"/>
    <tableColumn id="10562" xr3:uid="{ABC6D508-F52C-4000-ADEC-7453396D45AA}" name="Column10536"/>
    <tableColumn id="10563" xr3:uid="{625B4FF5-ECDB-440F-9C25-4F745A2F6D22}" name="Column10537"/>
    <tableColumn id="10564" xr3:uid="{E0D616AB-E8F7-4678-B82C-513FE3D5879F}" name="Column10538"/>
    <tableColumn id="10565" xr3:uid="{296EDD3A-406C-4672-83B5-141A585F7247}" name="Column10539"/>
    <tableColumn id="10566" xr3:uid="{2774B819-683D-4FD3-AB14-577F9F8DB3E4}" name="Column10540"/>
    <tableColumn id="10567" xr3:uid="{C3587791-C431-4781-A3C6-7EAE8FD8E303}" name="Column10541"/>
    <tableColumn id="10568" xr3:uid="{01E33E76-9DF1-48BA-961A-8E849EB7F162}" name="Column10542"/>
    <tableColumn id="10569" xr3:uid="{A2B8BE49-0018-4D65-889A-EB259769A592}" name="Column10543"/>
    <tableColumn id="10570" xr3:uid="{73CFAA06-1E79-4CD5-B6AD-17F933A07219}" name="Column10544"/>
    <tableColumn id="10571" xr3:uid="{0A600C5F-A8CE-42B9-9D43-89CB769DC136}" name="Column10545"/>
    <tableColumn id="10572" xr3:uid="{81A5214E-D954-4226-B017-EC60FE7EE51B}" name="Column10546"/>
    <tableColumn id="10573" xr3:uid="{20A604E2-1AEC-4868-B89F-B63E35E499AF}" name="Column10547"/>
    <tableColumn id="10574" xr3:uid="{AFD857B8-7682-4A99-B925-1CF55ECA64D2}" name="Column10548"/>
    <tableColumn id="10575" xr3:uid="{5DB05919-112D-487A-A44E-ED63CBFE3FDB}" name="Column10549"/>
    <tableColumn id="10576" xr3:uid="{9F74B3C9-D211-433D-926B-588F0358218F}" name="Column10550"/>
    <tableColumn id="10577" xr3:uid="{C49649CC-23A8-4B57-BFFD-EAC11A6022C9}" name="Column10551"/>
    <tableColumn id="10578" xr3:uid="{E85C0D1E-11C9-4645-A2A0-92592A82E63F}" name="Column10552"/>
    <tableColumn id="10579" xr3:uid="{4323A719-7F9A-45F7-B644-8C7636EE5981}" name="Column10553"/>
    <tableColumn id="10580" xr3:uid="{5070B2BA-0A30-4CA9-8431-CE04C4024197}" name="Column10554"/>
    <tableColumn id="10581" xr3:uid="{F879FCB9-7BFA-47C3-A62E-A2E10DB922DD}" name="Column10555"/>
    <tableColumn id="10582" xr3:uid="{42602AFB-6F8C-496D-B4E3-F860D30134A8}" name="Column10556"/>
    <tableColumn id="10583" xr3:uid="{424BB4CD-98E2-40B2-94C9-60CE3470396A}" name="Column10557"/>
    <tableColumn id="10584" xr3:uid="{5A219446-2BB4-454B-989E-617D957708A7}" name="Column10558"/>
    <tableColumn id="10585" xr3:uid="{5E69AA45-3536-40A7-9BB5-16A4F313D0CA}" name="Column10559"/>
    <tableColumn id="10586" xr3:uid="{97D2B1FC-CCFC-49A2-8214-8FC293C10263}" name="Column10560"/>
    <tableColumn id="10587" xr3:uid="{24F0F83D-B1DA-4212-96AA-F2E3D201094D}" name="Column10561"/>
    <tableColumn id="10588" xr3:uid="{7B965940-C9EF-42BA-ADA9-44CC1BFE30B4}" name="Column10562"/>
    <tableColumn id="10589" xr3:uid="{321F9946-169C-40E1-A5DF-D54056602F4D}" name="Column10563"/>
    <tableColumn id="10590" xr3:uid="{C7C119AB-C9AF-4CE7-A0F1-9BF74D95425F}" name="Column10564"/>
    <tableColumn id="10591" xr3:uid="{2DD63F73-22E5-4A77-8D91-19026D091AEC}" name="Column10565"/>
    <tableColumn id="10592" xr3:uid="{BCFE404C-BCFF-4253-8B9B-91879584C972}" name="Column10566"/>
    <tableColumn id="10593" xr3:uid="{AFFBA8BA-B0A6-4976-BA36-CF1098FBA4E0}" name="Column10567"/>
    <tableColumn id="10594" xr3:uid="{C9BC6E33-B78E-47E5-84DE-2C56F477A3BA}" name="Column10568"/>
    <tableColumn id="10595" xr3:uid="{C8203A70-92B7-4C82-9F9E-D36EDB829255}" name="Column10569"/>
    <tableColumn id="10596" xr3:uid="{6A565B09-00BD-4350-94C0-B0E8A99A667C}" name="Column10570"/>
    <tableColumn id="10597" xr3:uid="{F5244B1D-5A23-4A0D-8CD0-422889399EB0}" name="Column10571"/>
    <tableColumn id="10598" xr3:uid="{3333DA8D-79C5-46B5-94DC-5A753A30698D}" name="Column10572"/>
    <tableColumn id="10599" xr3:uid="{3E0ECF62-51FC-4200-9732-472307D5B93D}" name="Column10573"/>
    <tableColumn id="10600" xr3:uid="{2883C9FA-71B2-4B86-843A-54E31376B392}" name="Column10574"/>
    <tableColumn id="10601" xr3:uid="{FF392583-FA55-4AEE-8DF6-583F38A37EAB}" name="Column10575"/>
    <tableColumn id="10602" xr3:uid="{10DBDF46-15DF-4B3A-9E46-21B37B3757C2}" name="Column10576"/>
    <tableColumn id="10603" xr3:uid="{2A6CAFA6-5EB0-496C-A471-17A69677491E}" name="Column10577"/>
    <tableColumn id="10604" xr3:uid="{53E46204-4343-4E22-9CA5-69D00E75D7AF}" name="Column10578"/>
    <tableColumn id="10605" xr3:uid="{96E93B25-0511-4576-8B25-44D8A63663D8}" name="Column10579"/>
    <tableColumn id="10606" xr3:uid="{B2CD1E46-6DDB-4102-86A2-110BAC25F773}" name="Column10580"/>
    <tableColumn id="10607" xr3:uid="{C29BFD2F-F729-429E-9950-70FB5BD70EDA}" name="Column10581"/>
    <tableColumn id="10608" xr3:uid="{DC63261F-5F30-425F-90A6-F573DDCD110F}" name="Column10582"/>
    <tableColumn id="10609" xr3:uid="{BAE9BD7E-4882-4E67-9195-654F930AC92C}" name="Column10583"/>
    <tableColumn id="10610" xr3:uid="{7DE77032-83D2-4763-B38A-AB76080E4AA7}" name="Column10584"/>
    <tableColumn id="10611" xr3:uid="{3CFD2496-D2CC-41BF-862E-78598E6A059D}" name="Column10585"/>
    <tableColumn id="10612" xr3:uid="{38E69C90-6893-4460-8237-FC1E478BDC57}" name="Column10586"/>
    <tableColumn id="10613" xr3:uid="{5F1B7802-B564-4FCC-912F-C7E8CD7532BA}" name="Column10587"/>
    <tableColumn id="10614" xr3:uid="{40353F96-54AC-476B-884B-0B053138350A}" name="Column10588"/>
    <tableColumn id="10615" xr3:uid="{D58AA920-9F89-433A-90F6-E384FD7F7448}" name="Column10589"/>
    <tableColumn id="10616" xr3:uid="{C3BAAEA8-2969-41EC-BB3D-A05F4E9246DA}" name="Column10590"/>
    <tableColumn id="10617" xr3:uid="{C23D998A-4136-4E66-8C3D-52BC7480222E}" name="Column10591"/>
    <tableColumn id="10618" xr3:uid="{25309F4B-6ADF-40D5-BCB7-F5D8A7A4ACC6}" name="Column10592"/>
    <tableColumn id="10619" xr3:uid="{147A02B6-943A-44A4-B695-6BFB64F6702B}" name="Column10593"/>
    <tableColumn id="10620" xr3:uid="{0387FF72-B43F-4DB6-B644-67FB7E0571A7}" name="Column10594"/>
    <tableColumn id="10621" xr3:uid="{61455115-C77D-40C0-86C3-D69578509F20}" name="Column10595"/>
    <tableColumn id="10622" xr3:uid="{4773B91C-86A4-40AA-85BA-F7942AEE94D9}" name="Column10596"/>
    <tableColumn id="10623" xr3:uid="{9C47E89D-B21D-4C8F-B9D7-D7D9025BCB65}" name="Column10597"/>
    <tableColumn id="10624" xr3:uid="{8C98497B-68BC-4F65-8628-4FC1841D36C6}" name="Column10598"/>
    <tableColumn id="10625" xr3:uid="{EA0C05DB-9E1C-400A-BF46-619B6CBC7800}" name="Column10599"/>
    <tableColumn id="10626" xr3:uid="{B495B0B7-D8FB-435F-9DAE-7E73C8C946B7}" name="Column10600"/>
    <tableColumn id="10627" xr3:uid="{87239BA5-CBB3-4B0D-BBD6-109F3818CF5C}" name="Column10601"/>
    <tableColumn id="10628" xr3:uid="{EEE1D9FC-F646-4D8D-86B9-F26E7204861C}" name="Column10602"/>
    <tableColumn id="10629" xr3:uid="{176A3B54-71ED-44E0-A942-780D44415F49}" name="Column10603"/>
    <tableColumn id="10630" xr3:uid="{BE979F69-7092-481B-A8D4-363130D42591}" name="Column10604"/>
    <tableColumn id="10631" xr3:uid="{114961D6-EFF4-4FCA-A4E9-7CBA60ED23E2}" name="Column10605"/>
    <tableColumn id="10632" xr3:uid="{0EA4C17F-456C-4BB9-B240-8CD78691B1AA}" name="Column10606"/>
    <tableColumn id="10633" xr3:uid="{228153CE-1A33-4C1F-A3FB-8C98C480C8CC}" name="Column10607"/>
    <tableColumn id="10634" xr3:uid="{56277D61-5C4C-483D-BA60-401F9C27F230}" name="Column10608"/>
    <tableColumn id="10635" xr3:uid="{69CC9090-78A0-498D-916D-360FC66DD298}" name="Column10609"/>
    <tableColumn id="10636" xr3:uid="{AC54E6B7-89DB-440D-990F-D51F1C0A80A0}" name="Column10610"/>
    <tableColumn id="10637" xr3:uid="{EF4FCAC1-4216-418C-8E12-4AC0F8526589}" name="Column10611"/>
    <tableColumn id="10638" xr3:uid="{AD1EF75F-D7B5-486D-B759-6DED70C845D5}" name="Column10612"/>
    <tableColumn id="10639" xr3:uid="{3F265E20-452F-48D2-AB4C-FC9FCFA2040C}" name="Column10613"/>
    <tableColumn id="10640" xr3:uid="{D2113698-9D86-44B9-A7AB-10E2411C99A6}" name="Column10614"/>
    <tableColumn id="10641" xr3:uid="{80FAFA83-703A-4331-923B-FC0AAFD21F4D}" name="Column10615"/>
    <tableColumn id="10642" xr3:uid="{2CBE422C-CCDA-441A-9E0F-3D720448FFDC}" name="Column10616"/>
    <tableColumn id="10643" xr3:uid="{6458A55E-E1E3-4E07-934B-28FF209D3FA7}" name="Column10617"/>
    <tableColumn id="10644" xr3:uid="{03A6BD90-F41F-419C-A18C-07FB288347D7}" name="Column10618"/>
    <tableColumn id="10645" xr3:uid="{1B92FD45-DDB3-4415-BCB7-6ACBE39BE862}" name="Column10619"/>
    <tableColumn id="10646" xr3:uid="{9BC51AC3-227C-4358-86EC-6D984C636C0D}" name="Column10620"/>
    <tableColumn id="10647" xr3:uid="{A802E204-6ACE-4286-812D-05858E6E9A07}" name="Column10621"/>
    <tableColumn id="10648" xr3:uid="{02FDBE04-F48B-48BD-9AFB-8599F9864CDB}" name="Column10622"/>
    <tableColumn id="10649" xr3:uid="{8DC7514B-AEA0-4EC4-8499-C30B1F97E98B}" name="Column10623"/>
    <tableColumn id="10650" xr3:uid="{7D90CCF4-2E45-4042-903F-01BC27D35853}" name="Column10624"/>
    <tableColumn id="10651" xr3:uid="{37A08DE8-10ED-4F28-BD76-F1F56FAE89DB}" name="Column10625"/>
    <tableColumn id="10652" xr3:uid="{F0141743-A151-4FC1-BAD2-3EEFDA54F2C7}" name="Column10626"/>
    <tableColumn id="10653" xr3:uid="{C0CB697D-AAAB-435A-B13A-885E8D6F5131}" name="Column10627"/>
    <tableColumn id="10654" xr3:uid="{A1BE768B-8624-4C65-B378-50ED7D09443C}" name="Column10628"/>
    <tableColumn id="10655" xr3:uid="{1F7ABAA3-C220-4293-88E4-EF4C5C9AACE7}" name="Column10629"/>
    <tableColumn id="10656" xr3:uid="{EEB3553C-5536-4FEB-B3F5-D5026BAE1631}" name="Column10630"/>
    <tableColumn id="10657" xr3:uid="{36BCA083-22A4-4E98-B003-D38DD261E7A3}" name="Column10631"/>
    <tableColumn id="10658" xr3:uid="{A74442F5-151E-4558-9B7E-6FA3A96F98FA}" name="Column10632"/>
    <tableColumn id="10659" xr3:uid="{35293272-2783-4DB4-8D96-A40CA3288D38}" name="Column10633"/>
    <tableColumn id="10660" xr3:uid="{06A2173F-2BFC-4CEB-B0F6-39241DB7C746}" name="Column10634"/>
    <tableColumn id="10661" xr3:uid="{D95D61A7-B537-4BEB-8F11-36759FA1E1EC}" name="Column10635"/>
    <tableColumn id="10662" xr3:uid="{E17476C4-3001-4A1F-893F-329FFB4C404D}" name="Column10636"/>
    <tableColumn id="10663" xr3:uid="{148536A5-2208-4FE2-8EF2-641DD1F0CB77}" name="Column10637"/>
    <tableColumn id="10664" xr3:uid="{25F94F03-F594-44B3-8A05-4975D5680195}" name="Column10638"/>
    <tableColumn id="10665" xr3:uid="{34C8EDBB-602F-4F3C-B36C-37757FA6B32A}" name="Column10639"/>
    <tableColumn id="10666" xr3:uid="{6B8BC6CC-E461-40C3-9EB9-529AA1444392}" name="Column10640"/>
    <tableColumn id="10667" xr3:uid="{0C947262-A6CC-435B-BC33-48454A4B70FD}" name="Column10641"/>
    <tableColumn id="10668" xr3:uid="{B3AF5D2F-4A12-479F-B7C4-733902400449}" name="Column10642"/>
    <tableColumn id="10669" xr3:uid="{FB8AF3AC-6B6E-451E-9DFA-CE8223B85FE9}" name="Column10643"/>
    <tableColumn id="10670" xr3:uid="{2268341C-66CC-4646-A0F0-146B5CF9AC30}" name="Column10644"/>
    <tableColumn id="10671" xr3:uid="{3E1C07EB-B6B0-468E-99B0-8DDDB54624D7}" name="Column10645"/>
    <tableColumn id="10672" xr3:uid="{E3D7E10C-0FB3-4A93-A905-10C7B6E772CC}" name="Column10646"/>
    <tableColumn id="10673" xr3:uid="{617D2364-3F06-43D6-82B2-9E12EF91EED6}" name="Column10647"/>
    <tableColumn id="10674" xr3:uid="{ECB77A93-3C56-44E3-95E7-7B66EB2E99F0}" name="Column10648"/>
    <tableColumn id="10675" xr3:uid="{79DA42C4-CBFB-4B35-9949-F68AF9A81153}" name="Column10649"/>
    <tableColumn id="10676" xr3:uid="{DAAA504B-685A-4895-97E5-339F19D5E09E}" name="Column10650"/>
    <tableColumn id="10677" xr3:uid="{45D6D9C7-8991-48C1-854A-B9949C1E74FB}" name="Column10651"/>
    <tableColumn id="10678" xr3:uid="{28719105-7F92-48F4-BDC1-D2F345490D12}" name="Column10652"/>
    <tableColumn id="10679" xr3:uid="{221B34DF-7699-43D5-86B8-0561734F1591}" name="Column10653"/>
    <tableColumn id="10680" xr3:uid="{A93CE620-AE98-4EFA-8F59-BEBCC5F81F3D}" name="Column10654"/>
    <tableColumn id="10681" xr3:uid="{E59007B6-64F1-4AE0-A1F2-D5ACF4765DEC}" name="Column10655"/>
    <tableColumn id="10682" xr3:uid="{C2BD29A6-BDD0-40BF-A47F-25466248FD97}" name="Column10656"/>
    <tableColumn id="10683" xr3:uid="{981C7458-10BC-4CC2-8277-CC8AE8486A91}" name="Column10657"/>
    <tableColumn id="10684" xr3:uid="{1DDDEA8C-2019-44FD-A2E3-C57BDE40BE7B}" name="Column10658"/>
    <tableColumn id="10685" xr3:uid="{CFE7D895-5FEE-4F4D-882F-6305DFBA6348}" name="Column10659"/>
    <tableColumn id="10686" xr3:uid="{898F35E5-047D-4092-9484-6A8FF6612E78}" name="Column10660"/>
    <tableColumn id="10687" xr3:uid="{70E2F583-3E84-46EF-A420-40F657B5E99E}" name="Column10661"/>
    <tableColumn id="10688" xr3:uid="{6611EBD6-1543-4234-A80A-4E0C853D977B}" name="Column10662"/>
    <tableColumn id="10689" xr3:uid="{E095E1CC-144B-4349-92CD-77FC66039C46}" name="Column10663"/>
    <tableColumn id="10690" xr3:uid="{9D74EA07-8667-4CAF-8FF7-92694A4356A9}" name="Column10664"/>
    <tableColumn id="10691" xr3:uid="{351C8B93-88C1-4643-AB4C-84531676AF95}" name="Column10665"/>
    <tableColumn id="10692" xr3:uid="{4B257758-D49A-4662-A7F1-4BDFE8734E43}" name="Column10666"/>
    <tableColumn id="10693" xr3:uid="{7B38DD40-082A-4405-BB94-BF8CA77C487B}" name="Column10667"/>
    <tableColumn id="10694" xr3:uid="{38A055C8-30D2-47A5-9696-CB5CAD110949}" name="Column10668"/>
    <tableColumn id="10695" xr3:uid="{177AB7EB-C33C-4687-B719-C757BECAB7A3}" name="Column10669"/>
    <tableColumn id="10696" xr3:uid="{801E82BD-4509-4BE7-B50E-BA11C57B29F6}" name="Column10670"/>
    <tableColumn id="10697" xr3:uid="{B2575450-FC83-4321-AE0C-AEF62E72BA65}" name="Column10671"/>
    <tableColumn id="10698" xr3:uid="{5FF215C3-3B72-4667-9F42-48A2A94D9EFA}" name="Column10672"/>
    <tableColumn id="10699" xr3:uid="{0D69ED46-9090-4204-9C28-33FB585D9D6E}" name="Column10673"/>
    <tableColumn id="10700" xr3:uid="{15AD8571-F562-4AE8-A06C-AD9E05364DA0}" name="Column10674"/>
    <tableColumn id="10701" xr3:uid="{0DBA33A8-0623-4AB8-811A-5FEE8589B103}" name="Column10675"/>
    <tableColumn id="10702" xr3:uid="{D5C2131A-409D-41A2-BDA0-77D4C9CBFB54}" name="Column10676"/>
    <tableColumn id="10703" xr3:uid="{DB45AF6C-58F4-46D7-9A38-C434C8962FF7}" name="Column10677"/>
    <tableColumn id="10704" xr3:uid="{6FE38511-7FD0-4C95-80F6-FEEE6AAA52F6}" name="Column10678"/>
    <tableColumn id="10705" xr3:uid="{5455E45E-B755-40B1-8F5E-954654202810}" name="Column10679"/>
    <tableColumn id="10706" xr3:uid="{73ACA300-8527-4E11-A3FD-6A7C4AA48929}" name="Column10680"/>
    <tableColumn id="10707" xr3:uid="{C202C91B-187A-473F-B4D5-2E56E0836508}" name="Column10681"/>
    <tableColumn id="10708" xr3:uid="{C816DB5C-0ED9-428C-825A-69AF5B4028AC}" name="Column10682"/>
    <tableColumn id="10709" xr3:uid="{C98BD3F9-397D-4982-BB4E-020FE2BC6E84}" name="Column10683"/>
    <tableColumn id="10710" xr3:uid="{C46A68CC-225C-466A-9123-AD9F2D8E875D}" name="Column10684"/>
    <tableColumn id="10711" xr3:uid="{42E26D40-C14F-4B22-A317-64AA492E511C}" name="Column10685"/>
    <tableColumn id="10712" xr3:uid="{69375381-908F-4A88-9CF9-6DDAD703935E}" name="Column10686"/>
    <tableColumn id="10713" xr3:uid="{9E5E519D-1AB3-4D5B-9570-35E88F4A8889}" name="Column10687"/>
    <tableColumn id="10714" xr3:uid="{63AADC27-A9C8-4275-A53B-ABFC6A17B8BE}" name="Column10688"/>
    <tableColumn id="10715" xr3:uid="{DD2DCDEF-9A4E-4286-8B44-8603193D3746}" name="Column10689"/>
    <tableColumn id="10716" xr3:uid="{79C55A8F-85FB-43BE-9B95-5A24F316AA13}" name="Column10690"/>
    <tableColumn id="10717" xr3:uid="{8603D337-C8F7-4422-867F-D8B525BB5CF7}" name="Column10691"/>
    <tableColumn id="10718" xr3:uid="{3C510FE2-68F5-4AFB-B6AA-646B141B4056}" name="Column10692"/>
    <tableColumn id="10719" xr3:uid="{3462DD40-2C6C-4D70-ACA2-5BD044FE1836}" name="Column10693"/>
    <tableColumn id="10720" xr3:uid="{8B7E4E65-D86B-4107-AAD3-B1D76C157139}" name="Column10694"/>
    <tableColumn id="10721" xr3:uid="{6C2FFA87-2561-43B6-AC37-4DA278DB57D5}" name="Column10695"/>
    <tableColumn id="10722" xr3:uid="{34CC6D27-8C5C-414A-ADFC-5A693957425E}" name="Column10696"/>
    <tableColumn id="10723" xr3:uid="{C34E6758-73E7-41D7-98D3-D438961D82AB}" name="Column10697"/>
    <tableColumn id="10724" xr3:uid="{D38AA574-4F58-48EA-B9DA-30453D25EA9D}" name="Column10698"/>
    <tableColumn id="10725" xr3:uid="{449E10F4-D7CB-477F-B7B3-93A906BE4551}" name="Column10699"/>
    <tableColumn id="10726" xr3:uid="{F8915D99-D5C2-4EF1-9A03-929E8D8E6FB8}" name="Column10700"/>
    <tableColumn id="10727" xr3:uid="{EBA12F1A-8B3E-4561-9A31-841CE6CF18D7}" name="Column10701"/>
    <tableColumn id="10728" xr3:uid="{25C6253A-5564-403E-909D-5DB6646A797F}" name="Column10702"/>
    <tableColumn id="10729" xr3:uid="{2E03807A-55C2-4C49-A666-237D975199AF}" name="Column10703"/>
    <tableColumn id="10730" xr3:uid="{BE4A63CD-9575-48BB-9E15-60D7E3AB46A9}" name="Column10704"/>
    <tableColumn id="10731" xr3:uid="{4BB6FDBF-E0F9-4F47-AEC7-9E807DC23CB3}" name="Column10705"/>
    <tableColumn id="10732" xr3:uid="{B5988742-24A3-452D-893D-3679EAA20C56}" name="Column10706"/>
    <tableColumn id="10733" xr3:uid="{FCFAB1ED-5C0E-4958-B8C5-5A4F4E78E76E}" name="Column10707"/>
    <tableColumn id="10734" xr3:uid="{69BAC8B3-E071-460E-8817-9C1D6E8A8E82}" name="Column10708"/>
    <tableColumn id="10735" xr3:uid="{42A822B8-1252-4198-BD3E-D3A2FCA35712}" name="Column10709"/>
    <tableColumn id="10736" xr3:uid="{54142BBD-D50F-48F2-BD11-334F17039032}" name="Column10710"/>
    <tableColumn id="10737" xr3:uid="{5C8AA996-FDF4-46FC-B5CA-8ABBED88C7A7}" name="Column10711"/>
    <tableColumn id="10738" xr3:uid="{12D3D173-D314-473D-A971-B23BA0155630}" name="Column10712"/>
    <tableColumn id="10739" xr3:uid="{BA9F0BF5-8B30-4B6A-91F1-432FB5310CE5}" name="Column10713"/>
    <tableColumn id="10740" xr3:uid="{1E3407BE-9A25-449B-9552-D66883ED98B9}" name="Column10714"/>
    <tableColumn id="10741" xr3:uid="{53E0E3D7-1EAB-4442-9CBC-24B7559C7A4B}" name="Column10715"/>
    <tableColumn id="10742" xr3:uid="{6B708A05-65A5-4AE6-92AC-5EF216F5048A}" name="Column10716"/>
    <tableColumn id="10743" xr3:uid="{D8F7C18D-E884-42F0-817D-9758D2E9A39D}" name="Column10717"/>
    <tableColumn id="10744" xr3:uid="{AFAD09D1-537F-4EF7-990F-06214A3BD80E}" name="Column10718"/>
    <tableColumn id="10745" xr3:uid="{B6A9290A-3A2E-48CF-8172-960096093020}" name="Column10719"/>
    <tableColumn id="10746" xr3:uid="{7DA32577-94A7-466D-88AB-896BDA4BEF1E}" name="Column10720"/>
    <tableColumn id="10747" xr3:uid="{3BA85523-AAB5-4F38-A63A-1FA02CFE5660}" name="Column10721"/>
    <tableColumn id="10748" xr3:uid="{494B5356-4105-471F-9CE4-F60BD073439C}" name="Column10722"/>
    <tableColumn id="10749" xr3:uid="{324ACE24-33B4-4B88-9461-8FC26E6E381B}" name="Column10723"/>
    <tableColumn id="10750" xr3:uid="{B22CEACD-1FED-4587-85C8-6A1AB9E93669}" name="Column10724"/>
    <tableColumn id="10751" xr3:uid="{AE3A43C3-90FF-4F4C-9F79-4C1B354A5A28}" name="Column10725"/>
    <tableColumn id="10752" xr3:uid="{0AE33368-7EFC-4A7B-9E64-BD04649CF451}" name="Column10726"/>
    <tableColumn id="10753" xr3:uid="{19B00B91-393B-437E-9194-4E2FFA2A1A0A}" name="Column10727"/>
    <tableColumn id="10754" xr3:uid="{BE38FF0F-1B31-4F76-BA55-B9809AFBA692}" name="Column10728"/>
    <tableColumn id="10755" xr3:uid="{9D2FFDB7-6C93-42D7-8C8C-1F0A76BDE17D}" name="Column10729"/>
    <tableColumn id="10756" xr3:uid="{21C192B1-E4A0-4F58-80C6-BED8B697A716}" name="Column10730"/>
    <tableColumn id="10757" xr3:uid="{75F2ECD7-F43B-47BF-A135-608BC17119E2}" name="Column10731"/>
    <tableColumn id="10758" xr3:uid="{51A4DAFE-6BCB-4F28-B0D2-0F583CD4C315}" name="Column10732"/>
    <tableColumn id="10759" xr3:uid="{1038275B-1485-4CBB-B521-5A110C40B86C}" name="Column10733"/>
    <tableColumn id="10760" xr3:uid="{3EFFAA32-5F69-41C0-BF46-E3B6A727F73E}" name="Column10734"/>
    <tableColumn id="10761" xr3:uid="{3A0FFF9D-4442-4E03-89C8-2BFEB7EE18BD}" name="Column10735"/>
    <tableColumn id="10762" xr3:uid="{D6DEDCF8-6925-4705-B533-6A74145992E3}" name="Column10736"/>
    <tableColumn id="10763" xr3:uid="{91F9C2B6-9C73-4173-9407-95C37A71F4D5}" name="Column10737"/>
    <tableColumn id="10764" xr3:uid="{0F8B472D-5E89-49AD-B6E3-F78BE6E91DEA}" name="Column10738"/>
    <tableColumn id="10765" xr3:uid="{7869E152-657D-49B4-A8D9-FF2331EA9B93}" name="Column10739"/>
    <tableColumn id="10766" xr3:uid="{FC4F8EDD-B6CF-4953-8B74-1468573C8693}" name="Column10740"/>
    <tableColumn id="10767" xr3:uid="{E9443622-786F-496C-8805-F6538549C60D}" name="Column10741"/>
    <tableColumn id="10768" xr3:uid="{C5DFBB2A-E14A-46B3-83F6-D9696533CEA8}" name="Column10742"/>
    <tableColumn id="10769" xr3:uid="{D9E54B33-E926-4E8A-9667-63C5F236EF62}" name="Column10743"/>
    <tableColumn id="10770" xr3:uid="{2ACD8DB8-F0A8-4F0A-98F2-33A0B7017BBB}" name="Column10744"/>
    <tableColumn id="10771" xr3:uid="{36E1129A-0227-4765-9333-5E916F1CAEE7}" name="Column10745"/>
    <tableColumn id="10772" xr3:uid="{7B857916-8320-43F6-BD12-A491D12908CB}" name="Column10746"/>
    <tableColumn id="10773" xr3:uid="{32EE7F93-4819-4039-88C3-3FAFF2E12ACC}" name="Column10747"/>
    <tableColumn id="10774" xr3:uid="{C075F486-2C1E-48B5-ADEF-79FBC1589949}" name="Column10748"/>
    <tableColumn id="10775" xr3:uid="{338B7EAE-1020-4E6A-863C-93930433FE54}" name="Column10749"/>
    <tableColumn id="10776" xr3:uid="{720E4B01-D0C9-44EF-810B-01E68840E612}" name="Column10750"/>
    <tableColumn id="10777" xr3:uid="{FA3F1F2E-68A6-4A59-A145-2003D591A8F5}" name="Column10751"/>
    <tableColumn id="10778" xr3:uid="{7786CDD7-B689-4014-9BBE-188743F36803}" name="Column10752"/>
    <tableColumn id="10779" xr3:uid="{EAEEECBE-00E8-48AD-9749-669808A00F6B}" name="Column10753"/>
    <tableColumn id="10780" xr3:uid="{4B32063F-25A0-435E-A83B-53ED957DA8DB}" name="Column10754"/>
    <tableColumn id="10781" xr3:uid="{E653CEA6-1D4F-43C7-84F9-259BA216DEC2}" name="Column10755"/>
    <tableColumn id="10782" xr3:uid="{7DD36B07-7D7C-4280-B7D6-B553B0760167}" name="Column10756"/>
    <tableColumn id="10783" xr3:uid="{B9CD0CAD-C279-4BC7-8FF2-08ACB7E1CCEE}" name="Column10757"/>
    <tableColumn id="10784" xr3:uid="{662FC3A5-616E-42CD-AA43-3A269A0C4CF2}" name="Column10758"/>
    <tableColumn id="10785" xr3:uid="{23672CB4-0FD1-4AD6-A231-6F8CBB7C389B}" name="Column10759"/>
    <tableColumn id="10786" xr3:uid="{B7C6BCCB-2C76-4E0D-AB64-C4D1A79D9632}" name="Column10760"/>
    <tableColumn id="10787" xr3:uid="{01A01C00-7419-4ACC-A4CB-4893586DA74D}" name="Column10761"/>
    <tableColumn id="10788" xr3:uid="{A59E04F9-5148-48F4-A11C-F52380EB8081}" name="Column10762"/>
    <tableColumn id="10789" xr3:uid="{B5594857-EFAC-4500-B0C4-6FA90A9A99F4}" name="Column10763"/>
    <tableColumn id="10790" xr3:uid="{321D4F74-5CBB-4C01-A846-BFCE5CF0C0FA}" name="Column10764"/>
    <tableColumn id="10791" xr3:uid="{1536C685-A776-44F5-9C4E-3259977BCE73}" name="Column10765"/>
    <tableColumn id="10792" xr3:uid="{D6B7BAC2-89C4-4FCE-9D81-B9DBEF6ACCA3}" name="Column10766"/>
    <tableColumn id="10793" xr3:uid="{8E783724-89BD-4AA4-8898-AA33C3B27989}" name="Column10767"/>
    <tableColumn id="10794" xr3:uid="{5E566C7D-0973-4CCD-B61D-3405C2736399}" name="Column10768"/>
    <tableColumn id="10795" xr3:uid="{6DE7CA67-45FD-4FFB-ACBD-0AFF25EABE30}" name="Column10769"/>
    <tableColumn id="10796" xr3:uid="{343CC5C7-BF92-428B-91AA-CAFF361A3345}" name="Column10770"/>
    <tableColumn id="10797" xr3:uid="{ACC99C89-E23B-4B9E-B11C-7E1690E05909}" name="Column10771"/>
    <tableColumn id="10798" xr3:uid="{1A52D570-5C6F-4FFE-9D71-FDD1842C01DE}" name="Column10772"/>
    <tableColumn id="10799" xr3:uid="{29245012-4837-4E38-B793-72A342715553}" name="Column10773"/>
    <tableColumn id="10800" xr3:uid="{944AB4C7-EBD4-4BA6-B213-14AE59737C7A}" name="Column10774"/>
    <tableColumn id="10801" xr3:uid="{4FBCBC01-E80E-4A61-9E2D-7530824C49F7}" name="Column10775"/>
    <tableColumn id="10802" xr3:uid="{E1D80227-10F2-46E2-A072-5A1A85179973}" name="Column10776"/>
    <tableColumn id="10803" xr3:uid="{ADC4D1F9-19DC-4688-9224-D8E7DD9A3D9F}" name="Column10777"/>
    <tableColumn id="10804" xr3:uid="{0DE8F6EC-4734-433F-A1F3-46FC509DA4B2}" name="Column10778"/>
    <tableColumn id="10805" xr3:uid="{D8A92FA4-DBBF-4379-8DC9-B5E99A073816}" name="Column10779"/>
    <tableColumn id="10806" xr3:uid="{8DE0B791-DC14-40B5-A776-4BBD097AF8C1}" name="Column10780"/>
    <tableColumn id="10807" xr3:uid="{104C91A0-BBFC-4FB3-8B2C-5E7C2073F0E6}" name="Column10781"/>
    <tableColumn id="10808" xr3:uid="{2B0242B9-3A78-40AC-9C4A-1726A20CB201}" name="Column10782"/>
    <tableColumn id="10809" xr3:uid="{0E1B635B-CA36-474D-A95F-6B9499214C2B}" name="Column10783"/>
    <tableColumn id="10810" xr3:uid="{EFE153CE-D3DE-4F67-8F0A-B44C4FB116ED}" name="Column10784"/>
    <tableColumn id="10811" xr3:uid="{F1BC4657-6B86-4F59-8E15-AFF3D74EA6AD}" name="Column10785"/>
    <tableColumn id="10812" xr3:uid="{B2DF62E9-5D0E-4CBE-987D-2E9DA099F735}" name="Column10786"/>
    <tableColumn id="10813" xr3:uid="{7EEFFA35-AA37-4EAB-99CD-FB939ED14D3E}" name="Column10787"/>
    <tableColumn id="10814" xr3:uid="{7E3AFF63-89D4-454E-A1E3-EFDF98AE23CE}" name="Column10788"/>
    <tableColumn id="10815" xr3:uid="{FD70EA60-EF29-4E9B-915E-F744A976EE89}" name="Column10789"/>
    <tableColumn id="10816" xr3:uid="{E8D6D3CA-BCA4-4566-BDDB-64A481E33F9D}" name="Column10790"/>
    <tableColumn id="10817" xr3:uid="{BC71A5C5-DC68-473C-9A40-7DC048675BA5}" name="Column10791"/>
    <tableColumn id="10818" xr3:uid="{B2E8BD1E-06F3-4FA1-AB4D-8DC6F7030A85}" name="Column10792"/>
    <tableColumn id="10819" xr3:uid="{54E9D752-100F-44FE-81F0-83E1BCD59426}" name="Column10793"/>
    <tableColumn id="10820" xr3:uid="{88AD5DC0-2355-44F0-907B-95896A030851}" name="Column10794"/>
    <tableColumn id="10821" xr3:uid="{1E003159-C70B-4321-BD8C-7B78C7F1B729}" name="Column10795"/>
    <tableColumn id="10822" xr3:uid="{ED9A6346-DC23-4E41-ACE4-46F7BE44086B}" name="Column10796"/>
    <tableColumn id="10823" xr3:uid="{990BB59C-F170-4F84-9E7B-A1F47C8AFF25}" name="Column10797"/>
    <tableColumn id="10824" xr3:uid="{374348BC-5319-4595-84B0-E82B73199DE4}" name="Column10798"/>
    <tableColumn id="10825" xr3:uid="{081C9819-2696-4BF4-B8EA-80983AB2895C}" name="Column10799"/>
    <tableColumn id="10826" xr3:uid="{6F2F308E-88AE-4885-A6CA-71D6A470CA16}" name="Column10800"/>
    <tableColumn id="10827" xr3:uid="{691BA606-C2D7-4FF1-B179-D4FFC2B52B49}" name="Column10801"/>
    <tableColumn id="10828" xr3:uid="{8AE7FDF6-8994-4174-B54F-78EB0DF894E4}" name="Column10802"/>
    <tableColumn id="10829" xr3:uid="{AC252A77-51A2-42FF-BBF3-CADA58E3561C}" name="Column10803"/>
    <tableColumn id="10830" xr3:uid="{9766D3E2-F35D-4848-8865-525577E10B14}" name="Column10804"/>
    <tableColumn id="10831" xr3:uid="{628D7E28-3E3E-47A1-A5B8-784A90F67421}" name="Column10805"/>
    <tableColumn id="10832" xr3:uid="{5A12B7B1-D330-4EDD-84B4-A6982BCC2D04}" name="Column10806"/>
    <tableColumn id="10833" xr3:uid="{054E7E04-96B2-46E5-8008-D373529E249C}" name="Column10807"/>
    <tableColumn id="10834" xr3:uid="{B9F91060-42F7-49CE-B1D4-69741481281E}" name="Column10808"/>
    <tableColumn id="10835" xr3:uid="{D6060821-D200-47E1-9B7E-811DCB24E4A4}" name="Column10809"/>
    <tableColumn id="10836" xr3:uid="{1E5919B8-8D9E-4A76-9A54-9223BED56822}" name="Column10810"/>
    <tableColumn id="10837" xr3:uid="{35EB373B-0D16-42E5-8543-7BF7FC382AE8}" name="Column10811"/>
    <tableColumn id="10838" xr3:uid="{74025777-1FF3-46A6-838A-E5DFDD338BFF}" name="Column10812"/>
    <tableColumn id="10839" xr3:uid="{DEFB5061-A977-49E5-A14A-8931E6DF3B6D}" name="Column10813"/>
    <tableColumn id="10840" xr3:uid="{7622378C-40AD-424E-B8C8-13BD4347A7CC}" name="Column10814"/>
    <tableColumn id="10841" xr3:uid="{CC9F146E-DA4F-407E-AE74-393A67D9B6F1}" name="Column10815"/>
    <tableColumn id="10842" xr3:uid="{54A1B9A0-2A39-424F-8F7A-D42214F5A746}" name="Column10816"/>
    <tableColumn id="10843" xr3:uid="{07C6DCDD-DD2E-4946-A532-15045C914C24}" name="Column10817"/>
    <tableColumn id="10844" xr3:uid="{21C2A476-A6A5-40E8-96B7-B8382CE5B0EC}" name="Column10818"/>
    <tableColumn id="10845" xr3:uid="{46B3E0CC-DCA5-4B11-9FB0-0445C3829EC5}" name="Column10819"/>
    <tableColumn id="10846" xr3:uid="{C9DC320F-353F-44F8-8402-7E281DC84E39}" name="Column10820"/>
    <tableColumn id="10847" xr3:uid="{81B10011-D1BD-4272-877E-ECA167F98822}" name="Column10821"/>
    <tableColumn id="10848" xr3:uid="{A517D1A3-E739-46C5-9560-38736A463666}" name="Column10822"/>
    <tableColumn id="10849" xr3:uid="{0ADC9C63-7747-4827-BE27-6A78E3371AF6}" name="Column10823"/>
    <tableColumn id="10850" xr3:uid="{0B4AE93E-2819-4992-932C-A8759C1BE4FC}" name="Column10824"/>
    <tableColumn id="10851" xr3:uid="{8501F4BC-DE52-43A3-8EBA-DC3E0B4D48BF}" name="Column10825"/>
    <tableColumn id="10852" xr3:uid="{EC3E4DCF-5639-4260-B2A6-E102A87B646B}" name="Column10826"/>
    <tableColumn id="10853" xr3:uid="{1C724405-C548-44C4-8666-7543B6895E58}" name="Column10827"/>
    <tableColumn id="10854" xr3:uid="{FEECEDBA-FA59-4AB9-921D-9314767149C3}" name="Column10828"/>
    <tableColumn id="10855" xr3:uid="{31E222B3-0D92-415D-967A-3679C0746D3C}" name="Column10829"/>
    <tableColumn id="10856" xr3:uid="{49AF2453-C1F2-41FE-A5BE-9ED1E122EC02}" name="Column10830"/>
    <tableColumn id="10857" xr3:uid="{CC908DA9-9CB2-4C2F-A386-8FEFB480719B}" name="Column10831"/>
    <tableColumn id="10858" xr3:uid="{D9029E46-9DA6-4CF7-B88E-1FF4F468D40E}" name="Column10832"/>
    <tableColumn id="10859" xr3:uid="{ECEBA7B9-145D-48F2-9E15-A76C01D304AF}" name="Column10833"/>
    <tableColumn id="10860" xr3:uid="{8D0F9EBB-C00D-4BD1-A974-DCA7A4A5A5F7}" name="Column10834"/>
    <tableColumn id="10861" xr3:uid="{17725017-16DF-458D-B4B8-AB43AE1752F4}" name="Column10835"/>
    <tableColumn id="10862" xr3:uid="{AC5EDA25-EAF2-492A-BB50-A891B58FBA74}" name="Column10836"/>
    <tableColumn id="10863" xr3:uid="{08999119-B3C1-405A-A0D6-7F126BA80A6A}" name="Column10837"/>
    <tableColumn id="10864" xr3:uid="{6456A35D-7693-4D89-BEEC-92B716E74218}" name="Column10838"/>
    <tableColumn id="10865" xr3:uid="{032020FE-6AEC-4E3D-8D3F-E87F2F550BCE}" name="Column10839"/>
    <tableColumn id="10866" xr3:uid="{65FE7A9A-26FD-4B05-8440-42FB23E6659E}" name="Column10840"/>
    <tableColumn id="10867" xr3:uid="{123B1898-9F2E-45D7-9B6C-181EA1D68380}" name="Column10841"/>
    <tableColumn id="10868" xr3:uid="{35A3A63D-4244-4F12-9BFA-22320FB9445F}" name="Column10842"/>
    <tableColumn id="10869" xr3:uid="{AD3A1397-9E99-4D0B-A76E-4CF30FADDA01}" name="Column10843"/>
    <tableColumn id="10870" xr3:uid="{5FF36333-E0A5-4F62-8DE3-6FB4058AB9BE}" name="Column10844"/>
    <tableColumn id="10871" xr3:uid="{68107CC9-87BB-4622-A18B-FCE7F200576A}" name="Column10845"/>
    <tableColumn id="10872" xr3:uid="{33BE599A-7875-414D-A55B-0803FF6EA0A6}" name="Column10846"/>
    <tableColumn id="10873" xr3:uid="{09A75B4E-1F04-4D2F-8C69-C8BF55003085}" name="Column10847"/>
    <tableColumn id="10874" xr3:uid="{E06F2B31-5FD5-41AE-B8D0-8A200E95D9D6}" name="Column10848"/>
    <tableColumn id="10875" xr3:uid="{A46B4C5F-260A-41D3-9B85-ABA4BEDA53E4}" name="Column10849"/>
    <tableColumn id="10876" xr3:uid="{D5BE6C9D-E2BE-4E48-9CA6-017EC93D5162}" name="Column10850"/>
    <tableColumn id="10877" xr3:uid="{472DF3C3-3FA0-4708-861C-5C2114F59995}" name="Column10851"/>
    <tableColumn id="10878" xr3:uid="{8554435B-E59C-431E-935C-A154B85FD10A}" name="Column10852"/>
    <tableColumn id="10879" xr3:uid="{BBF5D89C-B13B-4307-8F60-BD2169AD18BF}" name="Column10853"/>
    <tableColumn id="10880" xr3:uid="{6E2793EE-CB2B-41CB-A767-00EB9B293974}" name="Column10854"/>
    <tableColumn id="10881" xr3:uid="{0CD44302-3C91-4280-801A-EC23BDF4BE1E}" name="Column10855"/>
    <tableColumn id="10882" xr3:uid="{F3742286-E504-4775-8527-833971D8F335}" name="Column10856"/>
    <tableColumn id="10883" xr3:uid="{C8E5AF7D-E3E4-42C0-9141-389B32608760}" name="Column10857"/>
    <tableColumn id="10884" xr3:uid="{8A9BC10B-0D91-4FDE-8774-520CEFABADC2}" name="Column10858"/>
    <tableColumn id="10885" xr3:uid="{49B647CC-1956-42BC-8106-429F0425E49E}" name="Column10859"/>
    <tableColumn id="10886" xr3:uid="{ACA207FD-421D-444D-A95B-8106F9D3E713}" name="Column10860"/>
    <tableColumn id="10887" xr3:uid="{BED27015-ED2D-4C79-9536-403EE252A030}" name="Column10861"/>
    <tableColumn id="10888" xr3:uid="{B679CE62-2F71-49E6-BD9B-570CEA417A14}" name="Column10862"/>
    <tableColumn id="10889" xr3:uid="{4628E70E-E5DC-432E-AA87-50A5E16033CB}" name="Column10863"/>
    <tableColumn id="10890" xr3:uid="{275B335C-13C5-40D1-8FB7-4C7774BD9E4E}" name="Column10864"/>
    <tableColumn id="10891" xr3:uid="{3986686E-23D5-40FE-A528-E6721D7C1A42}" name="Column10865"/>
    <tableColumn id="10892" xr3:uid="{E01E0128-FAC1-42E6-93ED-2D4024A3A37F}" name="Column10866"/>
    <tableColumn id="10893" xr3:uid="{81B119B2-711D-4428-8D34-B4CE2CBE2ABC}" name="Column10867"/>
    <tableColumn id="10894" xr3:uid="{AF9E84A8-4244-4102-8ED2-2902136B6A3C}" name="Column10868"/>
    <tableColumn id="10895" xr3:uid="{76A577DE-7B38-4203-9447-1374484A41CF}" name="Column10869"/>
    <tableColumn id="10896" xr3:uid="{724B502E-0E25-41CD-8064-8F5B9F95537D}" name="Column10870"/>
    <tableColumn id="10897" xr3:uid="{FAD15ABB-BAA1-4448-A1A4-3F906BBB8E0E}" name="Column10871"/>
    <tableColumn id="10898" xr3:uid="{ABFAA716-3588-46FE-BDC9-E589EC875A39}" name="Column10872"/>
    <tableColumn id="10899" xr3:uid="{07CB9112-5231-459D-9EF1-AACDA098A57D}" name="Column10873"/>
    <tableColumn id="10900" xr3:uid="{CDEC6695-33CE-462F-A082-A2569263F72B}" name="Column10874"/>
    <tableColumn id="10901" xr3:uid="{093C5929-A7FB-423C-B7B9-BB5DD16E4C08}" name="Column10875"/>
    <tableColumn id="10902" xr3:uid="{D688D173-CD5E-4110-A143-D6A20A862961}" name="Column10876"/>
    <tableColumn id="10903" xr3:uid="{2A075CAE-0BAB-4E87-A3DA-8566B8E01DB1}" name="Column10877"/>
    <tableColumn id="10904" xr3:uid="{906497FD-C2D0-4451-BF4B-D9F3F1C07328}" name="Column10878"/>
    <tableColumn id="10905" xr3:uid="{2596B8BD-B7A3-42C3-A503-D95139C98889}" name="Column10879"/>
    <tableColumn id="10906" xr3:uid="{5F77C562-EEA9-4A13-AF6F-F2004841555F}" name="Column10880"/>
    <tableColumn id="10907" xr3:uid="{1B2E7F41-D8F5-4757-8EF1-2C7E31C2FA5D}" name="Column10881"/>
    <tableColumn id="10908" xr3:uid="{BEA83C45-96FE-4811-A775-FFA3E6942A99}" name="Column10882"/>
    <tableColumn id="10909" xr3:uid="{77044212-39A5-4C70-8997-E3737669A4EA}" name="Column10883"/>
    <tableColumn id="10910" xr3:uid="{68AE7441-C2A4-46C1-9978-EF40A0767B3E}" name="Column10884"/>
    <tableColumn id="10911" xr3:uid="{33EBDA44-8613-459F-BD3B-182CB402590B}" name="Column10885"/>
    <tableColumn id="10912" xr3:uid="{4449EFE2-FF8A-42FF-91CC-446BB95F80B4}" name="Column10886"/>
    <tableColumn id="10913" xr3:uid="{47BE545F-313B-4F3B-B617-2D9F7B34BE21}" name="Column10887"/>
    <tableColumn id="10914" xr3:uid="{06D09846-1608-496D-BBF0-078B671E08A4}" name="Column10888"/>
    <tableColumn id="10915" xr3:uid="{3CC27530-244B-40A7-A840-7A8DB0CF060D}" name="Column10889"/>
    <tableColumn id="10916" xr3:uid="{B8E8EC2A-D486-430A-ABE2-277CEBD5B53B}" name="Column10890"/>
    <tableColumn id="10917" xr3:uid="{86AF01C6-B8EB-4FE5-9AB9-97099C0BE4B0}" name="Column10891"/>
    <tableColumn id="10918" xr3:uid="{1FF27F74-36E2-4132-8737-E58517FE78DA}" name="Column10892"/>
    <tableColumn id="10919" xr3:uid="{CDD11AE1-6863-496F-95C9-7546A2CC6B1F}" name="Column10893"/>
    <tableColumn id="10920" xr3:uid="{538AF32A-73B9-455F-9D19-4D4E4C626F57}" name="Column10894"/>
    <tableColumn id="10921" xr3:uid="{A973F663-935E-4368-B9A5-00BDEBF7AA09}" name="Column10895"/>
    <tableColumn id="10922" xr3:uid="{4F2C94F9-90C5-4A78-A32C-F5E1F5F496B1}" name="Column10896"/>
    <tableColumn id="10923" xr3:uid="{50DBAFA6-8122-4484-90B4-A31F26D98B25}" name="Column10897"/>
    <tableColumn id="10924" xr3:uid="{451D9B47-9C39-483D-B8EF-9A6BEA03013A}" name="Column10898"/>
    <tableColumn id="10925" xr3:uid="{B55D0C49-D4DD-4DF6-98B3-C6C6F54D8338}" name="Column10899"/>
    <tableColumn id="10926" xr3:uid="{ABBDFD17-844F-4B9A-AAB9-6904025778B9}" name="Column10900"/>
    <tableColumn id="10927" xr3:uid="{716CEB6F-E725-4BA5-8A0B-6960F0DFC78D}" name="Column10901"/>
    <tableColumn id="10928" xr3:uid="{F21D4956-1734-4B9F-BD48-07C76F6A925A}" name="Column10902"/>
    <tableColumn id="10929" xr3:uid="{BBD7136E-CA95-4DA4-902D-63A58F7510B6}" name="Column10903"/>
    <tableColumn id="10930" xr3:uid="{282CF7DC-76E5-4966-B79F-065114A7D2A1}" name="Column10904"/>
    <tableColumn id="10931" xr3:uid="{0B8881C8-E484-4243-AAFF-508A2DEA6E6F}" name="Column10905"/>
    <tableColumn id="10932" xr3:uid="{FD486618-6BF2-4137-87AD-A5E1C74E613B}" name="Column10906"/>
    <tableColumn id="10933" xr3:uid="{E7DFB12F-6115-4D72-A03C-94C62F13869B}" name="Column10907"/>
    <tableColumn id="10934" xr3:uid="{BE992E68-FDF1-4108-837B-678A431C125A}" name="Column10908"/>
    <tableColumn id="10935" xr3:uid="{C1B307F8-8BA3-4335-BAA5-2DA01DBC3149}" name="Column10909"/>
    <tableColumn id="10936" xr3:uid="{91354739-9B30-4534-B1D4-11A99C355838}" name="Column10910"/>
    <tableColumn id="10937" xr3:uid="{D1BB0811-F245-4DF0-AAD6-D3D6BFB0E89E}" name="Column10911"/>
    <tableColumn id="10938" xr3:uid="{414B4638-C52C-41A7-849D-E5ACF506C3FE}" name="Column10912"/>
    <tableColumn id="10939" xr3:uid="{A7DB0B83-6CC3-4A28-BDCB-1077D02E7EB1}" name="Column10913"/>
    <tableColumn id="10940" xr3:uid="{04F67605-9958-4750-9373-52AF649021B5}" name="Column10914"/>
    <tableColumn id="10941" xr3:uid="{504170F1-ACFA-40ED-9CB0-F0E5F95F485F}" name="Column10915"/>
    <tableColumn id="10942" xr3:uid="{123EDB47-8E71-409B-A4B7-76877B0A846E}" name="Column10916"/>
    <tableColumn id="10943" xr3:uid="{05389DEF-06EA-45AE-BFC5-C6E112DA1302}" name="Column10917"/>
    <tableColumn id="10944" xr3:uid="{9944FDD6-E493-4BAE-A948-8AA23B7224BE}" name="Column10918"/>
    <tableColumn id="10945" xr3:uid="{D883FBFF-8AA6-4905-894C-48D70ACA61FC}" name="Column10919"/>
    <tableColumn id="10946" xr3:uid="{BFDB9BDB-46AB-4024-A982-19558C0993E8}" name="Column10920"/>
    <tableColumn id="10947" xr3:uid="{96C1C6F0-5DB9-4C75-A4E3-FC232554427C}" name="Column10921"/>
    <tableColumn id="10948" xr3:uid="{EAC42961-182D-49F7-9D9C-B920032BF63B}" name="Column10922"/>
    <tableColumn id="10949" xr3:uid="{6D3166D0-0F82-4D23-B702-09C0752478A7}" name="Column10923"/>
    <tableColumn id="10950" xr3:uid="{661D32DA-A629-4D13-B36E-D3ED37CDCFDC}" name="Column10924"/>
    <tableColumn id="10951" xr3:uid="{601A42DC-DD52-4B0A-8CA0-3680E6F5BA5E}" name="Column10925"/>
    <tableColumn id="10952" xr3:uid="{2644372B-95CF-4EEE-9965-310B6B3BB0E0}" name="Column10926"/>
    <tableColumn id="10953" xr3:uid="{2C52FDF0-F1A3-4AF3-B614-D77216A1C92E}" name="Column10927"/>
    <tableColumn id="10954" xr3:uid="{426E42C6-F41D-4490-90A4-7D6B165C8185}" name="Column10928"/>
    <tableColumn id="10955" xr3:uid="{3D2F3816-0AA5-47CE-80EE-C0FF8B10A9C5}" name="Column10929"/>
    <tableColumn id="10956" xr3:uid="{1B712A72-2302-411E-973D-09F1A9628F44}" name="Column10930"/>
    <tableColumn id="10957" xr3:uid="{2D6A8F85-BBE3-495B-9648-C3525F7A6EA2}" name="Column10931"/>
    <tableColumn id="10958" xr3:uid="{B2B74488-92DC-408B-9248-494BE157A62B}" name="Column10932"/>
    <tableColumn id="10959" xr3:uid="{BCFAF954-FD30-4D5A-88BD-AB0B05F01D49}" name="Column10933"/>
    <tableColumn id="10960" xr3:uid="{48ACC088-894C-4D3F-BFC5-654697380B0C}" name="Column10934"/>
    <tableColumn id="10961" xr3:uid="{79E65498-58A9-44F5-9BEC-898E1F6722FF}" name="Column10935"/>
    <tableColumn id="10962" xr3:uid="{68A056E1-09DA-41DD-ACF7-191885775712}" name="Column10936"/>
    <tableColumn id="10963" xr3:uid="{C066419F-1F03-45E1-B245-3EC4C6DD8B17}" name="Column10937"/>
    <tableColumn id="10964" xr3:uid="{47A43847-6AC5-4115-AD94-3ADC9D0E7E25}" name="Column10938"/>
    <tableColumn id="10965" xr3:uid="{BE987A31-8147-4A5B-B078-9A7DF064DA22}" name="Column10939"/>
    <tableColumn id="10966" xr3:uid="{6E0AF6C2-1688-454B-8D12-0EF946F7A2E6}" name="Column10940"/>
    <tableColumn id="10967" xr3:uid="{38C71BF2-93D1-4F01-A532-8DE60011A834}" name="Column10941"/>
    <tableColumn id="10968" xr3:uid="{A11981CF-EBF6-4BA8-A875-0B95536BC4EE}" name="Column10942"/>
    <tableColumn id="10969" xr3:uid="{F704185C-71C2-47F8-860C-367A54AFAA91}" name="Column10943"/>
    <tableColumn id="10970" xr3:uid="{FDBBCFAD-F691-402E-B418-C0B5C1405AEA}" name="Column10944"/>
    <tableColumn id="10971" xr3:uid="{23A4440C-B153-4A74-9460-C96A1CA60C5E}" name="Column10945"/>
    <tableColumn id="10972" xr3:uid="{0E2FDD7D-5758-4374-9B3E-694B647C5C3E}" name="Column10946"/>
    <tableColumn id="10973" xr3:uid="{C364A2AB-CC50-44F2-A4E9-3A79CA6AE9B0}" name="Column10947"/>
    <tableColumn id="10974" xr3:uid="{A06D22DE-D841-41D1-9ED6-BFC846BBD957}" name="Column10948"/>
    <tableColumn id="10975" xr3:uid="{4135E30F-8F78-43A4-B088-EBF39955CFEE}" name="Column10949"/>
    <tableColumn id="10976" xr3:uid="{59BB4B1E-957E-43C3-B012-449799EE4E51}" name="Column10950"/>
    <tableColumn id="10977" xr3:uid="{A4C63156-3F31-468A-B976-0EF28D5983F4}" name="Column10951"/>
    <tableColumn id="10978" xr3:uid="{353F6410-0C40-45BF-9487-07117ABDAB2D}" name="Column10952"/>
    <tableColumn id="10979" xr3:uid="{E56B8FE5-2E3C-4E6E-A819-D284FAF8DCA6}" name="Column10953"/>
    <tableColumn id="10980" xr3:uid="{0B17A13F-C29D-4600-8E1D-73C6957D7887}" name="Column10954"/>
    <tableColumn id="10981" xr3:uid="{2D3BDC7D-5BBB-4F7E-A067-509CF572E5DC}" name="Column10955"/>
    <tableColumn id="10982" xr3:uid="{8F7BFFFB-9558-47C7-9919-B79343D9EC89}" name="Column10956"/>
    <tableColumn id="10983" xr3:uid="{3DB1EB55-77AD-41B1-A616-6051C5B92D9D}" name="Column10957"/>
    <tableColumn id="10984" xr3:uid="{2202367D-3975-4289-A8F6-BCB67702B7AC}" name="Column10958"/>
    <tableColumn id="10985" xr3:uid="{07FA541E-4FD5-4B3F-8DDF-CC328BE12EA3}" name="Column10959"/>
    <tableColumn id="10986" xr3:uid="{37D0ADD1-4304-4F1D-A303-C93F32FAE4E3}" name="Column10960"/>
    <tableColumn id="10987" xr3:uid="{52683DEA-CDAE-4BE0-9FBF-C0167195C22E}" name="Column10961"/>
    <tableColumn id="10988" xr3:uid="{407A0342-7640-4D23-9EFE-0C6CCE4A8F42}" name="Column10962"/>
    <tableColumn id="10989" xr3:uid="{8E27AF67-E71E-40D8-8438-20CBE23FE320}" name="Column10963"/>
    <tableColumn id="10990" xr3:uid="{45F7222C-2C4C-45D1-AC75-8D109435A297}" name="Column10964"/>
    <tableColumn id="10991" xr3:uid="{A899EB72-129C-4BD9-8DDC-DF64C69DDA81}" name="Column10965"/>
    <tableColumn id="10992" xr3:uid="{EA012609-8D31-4711-BA53-5369E768E0E2}" name="Column10966"/>
    <tableColumn id="10993" xr3:uid="{1D3E3BE8-AA21-4E1A-AADB-5CE035E5B9B9}" name="Column10967"/>
    <tableColumn id="10994" xr3:uid="{35E24F92-424A-4694-A33D-53763C8CA28C}" name="Column10968"/>
    <tableColumn id="10995" xr3:uid="{70F36BE9-73CE-4695-867E-501D49CBAC9D}" name="Column10969"/>
    <tableColumn id="10996" xr3:uid="{6AFDB357-6BD2-40FE-A405-38E1958DC41B}" name="Column10970"/>
    <tableColumn id="10997" xr3:uid="{B732D863-0F23-4F7B-9C2B-63EE7144DD19}" name="Column10971"/>
    <tableColumn id="10998" xr3:uid="{2C8785C0-EB93-414F-81FE-791B93F24F29}" name="Column10972"/>
    <tableColumn id="10999" xr3:uid="{E1A5E7ED-74D5-4788-B543-78836B1D4A20}" name="Column10973"/>
    <tableColumn id="11000" xr3:uid="{03AA2B38-5E87-4C05-89A8-149847765ED8}" name="Column10974"/>
    <tableColumn id="11001" xr3:uid="{461685C1-E7E5-42F2-BF64-932D6C96F7DE}" name="Column10975"/>
    <tableColumn id="11002" xr3:uid="{D40A596A-0B50-4681-BCB2-FCF674D5F4DE}" name="Column10976"/>
    <tableColumn id="11003" xr3:uid="{CF4A07E7-0726-46C0-B2D6-FE0C7F15481B}" name="Column10977"/>
    <tableColumn id="11004" xr3:uid="{0A813A9D-C18F-454C-AB35-3E660E8220F0}" name="Column10978"/>
    <tableColumn id="11005" xr3:uid="{E6BD0D56-DBA4-486A-8A1A-4555EA6786CE}" name="Column10979"/>
    <tableColumn id="11006" xr3:uid="{F9C3BBF2-C3B5-4EB7-A483-CEBE2FEB673D}" name="Column10980"/>
    <tableColumn id="11007" xr3:uid="{D11E7FF7-C0FE-454F-8FF4-C04B80C0EC58}" name="Column10981"/>
    <tableColumn id="11008" xr3:uid="{A33DB1C8-655F-423C-AEE7-C6E12ADB3578}" name="Column10982"/>
    <tableColumn id="11009" xr3:uid="{D042FBBC-1DE8-4C14-B1B3-EF67CF1C9292}" name="Column10983"/>
    <tableColumn id="11010" xr3:uid="{81FE5A21-9C95-4028-8762-46A801A9A244}" name="Column10984"/>
    <tableColumn id="11011" xr3:uid="{4F32F7F5-68BE-482B-ABE2-4F1AAFB5410A}" name="Column10985"/>
    <tableColumn id="11012" xr3:uid="{431BD4CC-320F-4A0F-9BA3-B77AB38C3497}" name="Column10986"/>
    <tableColumn id="11013" xr3:uid="{E2ECA021-8683-4527-9352-A9DF6967BF87}" name="Column10987"/>
    <tableColumn id="11014" xr3:uid="{2913F774-C662-4BE2-8568-03A01EAD8FDE}" name="Column10988"/>
    <tableColumn id="11015" xr3:uid="{05E0AC5B-1D5D-4D90-AB72-EBC6D08304E7}" name="Column10989"/>
    <tableColumn id="11016" xr3:uid="{281D91EC-5F2D-406D-A3CC-19F1A6835305}" name="Column10990"/>
    <tableColumn id="11017" xr3:uid="{B08E838D-7C14-4C7B-A92F-2934C8894136}" name="Column10991"/>
    <tableColumn id="11018" xr3:uid="{E577089B-DA24-4B52-BAD8-1511CDAAEC84}" name="Column10992"/>
    <tableColumn id="11019" xr3:uid="{0A9E49A1-34E2-4625-A0FE-88CA11F7A072}" name="Column10993"/>
    <tableColumn id="11020" xr3:uid="{ABFD9B1B-E86C-4568-8034-51099745B549}" name="Column10994"/>
    <tableColumn id="11021" xr3:uid="{A83F5CB5-C8F2-491C-991D-52FADE6D9043}" name="Column10995"/>
    <tableColumn id="11022" xr3:uid="{C0452E2B-98DD-442F-8C70-1A40D6A6508D}" name="Column10996"/>
    <tableColumn id="11023" xr3:uid="{FBF06637-B9EA-4C59-A99B-187512F43263}" name="Column10997"/>
    <tableColumn id="11024" xr3:uid="{44F22512-21F0-4349-AB1A-C82012C3B24A}" name="Column10998"/>
    <tableColumn id="11025" xr3:uid="{00E7C7F2-D2C9-4CF2-B67A-687824E2C3E3}" name="Column10999"/>
    <tableColumn id="11026" xr3:uid="{F2657E02-3BC5-4B12-8D13-129459AA633A}" name="Column11000"/>
    <tableColumn id="11027" xr3:uid="{45B978E4-B64C-4F4B-A7AB-2D1C81C3B499}" name="Column11001"/>
    <tableColumn id="11028" xr3:uid="{42A62C49-1CEA-40AD-81F3-C9F997E3CE1F}" name="Column11002"/>
    <tableColumn id="11029" xr3:uid="{C88E2D79-DFA0-4E1D-913C-90CE863E4583}" name="Column11003"/>
    <tableColumn id="11030" xr3:uid="{F120DED0-05E7-4FA6-991C-AAF650A57BCC}" name="Column11004"/>
    <tableColumn id="11031" xr3:uid="{36C5625F-AB19-4382-AF29-F233399D2507}" name="Column11005"/>
    <tableColumn id="11032" xr3:uid="{07B4E339-02BC-4E88-9AD6-42DA61227B70}" name="Column11006"/>
    <tableColumn id="11033" xr3:uid="{198E13D1-2707-4A0B-9815-D6BF9F7F81F0}" name="Column11007"/>
    <tableColumn id="11034" xr3:uid="{888F5838-BBD9-4C97-BA22-162981D90B3C}" name="Column11008"/>
    <tableColumn id="11035" xr3:uid="{0CC1D0F9-617D-4F57-A617-6C3C8760C27E}" name="Column11009"/>
    <tableColumn id="11036" xr3:uid="{EE612555-40AA-4533-8F70-812D0092E954}" name="Column11010"/>
    <tableColumn id="11037" xr3:uid="{0445DF2C-C464-483B-9ADB-88B1667C7F34}" name="Column11011"/>
    <tableColumn id="11038" xr3:uid="{A5088DB8-9553-411B-B447-ED8775C7290C}" name="Column11012"/>
    <tableColumn id="11039" xr3:uid="{876BCC61-E4A1-4A8A-BCDC-F2E4D1247ECD}" name="Column11013"/>
    <tableColumn id="11040" xr3:uid="{E92387B2-E245-4652-A5AB-33E8E279BB35}" name="Column11014"/>
    <tableColumn id="11041" xr3:uid="{83788E2A-2566-4C43-98E6-207F2D33E725}" name="Column11015"/>
    <tableColumn id="11042" xr3:uid="{041DE680-4DBE-41C7-A6FF-08DA37A9537C}" name="Column11016"/>
    <tableColumn id="11043" xr3:uid="{756EA470-71CE-45CB-9027-E1705293FD72}" name="Column11017"/>
    <tableColumn id="11044" xr3:uid="{22FE526D-0300-495E-AA24-8D886EBC2C00}" name="Column11018"/>
    <tableColumn id="11045" xr3:uid="{52A4F493-4785-44DE-B56F-9B0B284ACCA3}" name="Column11019"/>
    <tableColumn id="11046" xr3:uid="{9369AF5A-CC8A-4B1C-AD2C-1F4EC727F603}" name="Column11020"/>
    <tableColumn id="11047" xr3:uid="{349E50B7-A080-4600-85F7-D59BB422EF1B}" name="Column11021"/>
    <tableColumn id="11048" xr3:uid="{A2F65E52-35A8-4644-BB9A-EBB269A3B23A}" name="Column11022"/>
    <tableColumn id="11049" xr3:uid="{E809EB1B-F3FE-4FB7-98F9-B55BAFD8CDDF}" name="Column11023"/>
    <tableColumn id="11050" xr3:uid="{60AC03C0-4B36-4BAE-BE92-EFD118AA42FA}" name="Column11024"/>
    <tableColumn id="11051" xr3:uid="{C215930C-0530-4400-81C6-8023EB040C77}" name="Column11025"/>
    <tableColumn id="11052" xr3:uid="{DCA14735-BC6A-4393-B8C6-5F61F51C9D49}" name="Column11026"/>
    <tableColumn id="11053" xr3:uid="{F5CFF216-4394-4975-A5B4-F3E987197B1F}" name="Column11027"/>
    <tableColumn id="11054" xr3:uid="{CB65CDA2-8D29-4652-8AD2-B4B5D8542F0B}" name="Column11028"/>
    <tableColumn id="11055" xr3:uid="{835ADDB3-368B-4B65-883B-014D3030809E}" name="Column11029"/>
    <tableColumn id="11056" xr3:uid="{E30796F3-48A5-4562-ABF3-0B1DC62DB99E}" name="Column11030"/>
    <tableColumn id="11057" xr3:uid="{A50B317A-FADB-4D63-A40E-F62EE97BD288}" name="Column11031"/>
    <tableColumn id="11058" xr3:uid="{777ED68C-0A6F-4AD9-BE68-E9D7F88F69ED}" name="Column11032"/>
    <tableColumn id="11059" xr3:uid="{7E0F5A9C-903B-45F2-8C39-519691989BD4}" name="Column11033"/>
    <tableColumn id="11060" xr3:uid="{8811A570-DDFB-4740-8EA5-363894415CDA}" name="Column11034"/>
    <tableColumn id="11061" xr3:uid="{96867785-D29C-4AA5-9EED-E4C7FFFDCF01}" name="Column11035"/>
    <tableColumn id="11062" xr3:uid="{BE6C64AC-AE35-4CCD-89F8-F553FF03CA02}" name="Column11036"/>
    <tableColumn id="11063" xr3:uid="{83883F9A-9C83-4F85-880B-9F6F073971C1}" name="Column11037"/>
    <tableColumn id="11064" xr3:uid="{6476C556-F562-4B36-956C-83967911445D}" name="Column11038"/>
    <tableColumn id="11065" xr3:uid="{B3CDB336-0880-43FF-95A2-30C3C7022B0D}" name="Column11039"/>
    <tableColumn id="11066" xr3:uid="{240A6119-CF39-4CD8-BA03-76D4A15588C5}" name="Column11040"/>
    <tableColumn id="11067" xr3:uid="{21F0E9CB-FEED-48AC-B867-E23D44E3A1AF}" name="Column11041"/>
    <tableColumn id="11068" xr3:uid="{385C765F-30A6-4A47-BEE8-0A2089C8A058}" name="Column11042"/>
    <tableColumn id="11069" xr3:uid="{2C38F71D-BB20-427D-B549-095AA0083D9E}" name="Column11043"/>
    <tableColumn id="11070" xr3:uid="{DBF2965F-DD05-49C1-AAC7-456F14D6C5E5}" name="Column11044"/>
    <tableColumn id="11071" xr3:uid="{A94586CF-B230-4B7E-8587-B94C5B54E0B1}" name="Column11045"/>
    <tableColumn id="11072" xr3:uid="{307862F7-F1A5-4EA4-A633-1D4F065888F8}" name="Column11046"/>
    <tableColumn id="11073" xr3:uid="{3FDC4687-80F0-449A-90A5-EA324EA8ED55}" name="Column11047"/>
    <tableColumn id="11074" xr3:uid="{47E239D3-BA60-4F4E-9D48-E1EBB038998A}" name="Column11048"/>
    <tableColumn id="11075" xr3:uid="{F7AC008C-AA2B-45D8-86C0-4A9C9B58F082}" name="Column11049"/>
    <tableColumn id="11076" xr3:uid="{F8A00A50-1B3D-49F1-A362-1DB6CC69AA7F}" name="Column11050"/>
    <tableColumn id="11077" xr3:uid="{835BB3B4-679B-427D-8FFA-B1777817CEAF}" name="Column11051"/>
    <tableColumn id="11078" xr3:uid="{DC21B85A-D0D2-4E28-8621-2AA771C3248A}" name="Column11052"/>
    <tableColumn id="11079" xr3:uid="{DC3E95F7-D48A-47CF-9066-3BA521D405AE}" name="Column11053"/>
    <tableColumn id="11080" xr3:uid="{8C37A519-7C58-4E42-9C24-AED7E262F614}" name="Column11054"/>
    <tableColumn id="11081" xr3:uid="{57C22EAA-D49E-4912-B20A-D6D1C2DDF289}" name="Column11055"/>
    <tableColumn id="11082" xr3:uid="{146E29B0-904E-40B6-AB5A-958D58BF0E99}" name="Column11056"/>
    <tableColumn id="11083" xr3:uid="{E1A1F2EE-E49E-4161-AA05-DA4C6866B2E4}" name="Column11057"/>
    <tableColumn id="11084" xr3:uid="{ECCA088C-3C45-486A-9B5E-42487395DC91}" name="Column11058"/>
    <tableColumn id="11085" xr3:uid="{42A72C94-1611-4217-A32E-779D09B95D2C}" name="Column11059"/>
    <tableColumn id="11086" xr3:uid="{CA904C51-FDEA-4E78-A92C-D3777C0CE2C7}" name="Column11060"/>
    <tableColumn id="11087" xr3:uid="{DCBF2D26-3716-4304-AE4D-9DBFA0D2EF63}" name="Column11061"/>
    <tableColumn id="11088" xr3:uid="{F9B50A26-6E22-4F4E-B851-88F6A4E55D1E}" name="Column11062"/>
    <tableColumn id="11089" xr3:uid="{70489D61-851F-4B3E-BB4F-670CB35EB741}" name="Column11063"/>
    <tableColumn id="11090" xr3:uid="{05BBD543-5C5B-4AE8-9C06-80A2BA6D43C7}" name="Column11064"/>
    <tableColumn id="11091" xr3:uid="{260C7C03-FF4E-43C7-B8EC-3E5D4A42D4DF}" name="Column11065"/>
    <tableColumn id="11092" xr3:uid="{FAB65855-8F7C-4A3D-8A07-F86DD9C4D2C9}" name="Column11066"/>
    <tableColumn id="11093" xr3:uid="{10A30DFC-3F02-4175-BF5B-25A2A5D4CD64}" name="Column11067"/>
    <tableColumn id="11094" xr3:uid="{4C7939CA-62B9-4AC0-83E2-CB4DA4FA61CC}" name="Column11068"/>
    <tableColumn id="11095" xr3:uid="{1A71DEA1-DB3E-40AB-B879-CF27811CC5FB}" name="Column11069"/>
    <tableColumn id="11096" xr3:uid="{3C34C29B-E614-4755-9251-FCAC33DBC918}" name="Column11070"/>
    <tableColumn id="11097" xr3:uid="{E41C2F66-9985-4238-B727-AB8FA2A4C64B}" name="Column11071"/>
    <tableColumn id="11098" xr3:uid="{44EFC450-35AA-4DAE-AEB6-5D07639E4416}" name="Column11072"/>
    <tableColumn id="11099" xr3:uid="{BEBE61DE-7CCC-49B4-B4BD-85B8450EC9C6}" name="Column11073"/>
    <tableColumn id="11100" xr3:uid="{E8B1672F-A268-441C-9350-545A2D12C7EA}" name="Column11074"/>
    <tableColumn id="11101" xr3:uid="{4FD79994-290F-4C45-B5C5-3F32BCC1D590}" name="Column11075"/>
    <tableColumn id="11102" xr3:uid="{74F751F9-CA98-4E21-AE7D-9310615BEA94}" name="Column11076"/>
    <tableColumn id="11103" xr3:uid="{E6771672-46D4-4AEA-80C5-EC93BC1CC671}" name="Column11077"/>
    <tableColumn id="11104" xr3:uid="{8687A773-C6B5-47CB-B695-3CC8E8A7F24C}" name="Column11078"/>
    <tableColumn id="11105" xr3:uid="{90998E79-882E-4AAF-885E-BF51FD567E23}" name="Column11079"/>
    <tableColumn id="11106" xr3:uid="{1F3E0FF9-AB5F-49A5-9515-16B8D2BB298D}" name="Column11080"/>
    <tableColumn id="11107" xr3:uid="{3C74964E-8B5E-43BD-85B7-F918C736523C}" name="Column11081"/>
    <tableColumn id="11108" xr3:uid="{7877A010-A37D-466B-B28E-F470F76E8313}" name="Column11082"/>
    <tableColumn id="11109" xr3:uid="{AC3607C0-A50E-4827-BDA8-71694B738755}" name="Column11083"/>
    <tableColumn id="11110" xr3:uid="{F21A9653-6610-4A69-AE7E-F14E1F6995AA}" name="Column11084"/>
    <tableColumn id="11111" xr3:uid="{373B5C79-BF8F-45E5-A829-062FBA8FF506}" name="Column11085"/>
    <tableColumn id="11112" xr3:uid="{041D809D-6B5E-4008-B2F8-CAB8944825D0}" name="Column11086"/>
    <tableColumn id="11113" xr3:uid="{6F6B3C13-1F0B-466B-A4DD-1E537E5A57A8}" name="Column11087"/>
    <tableColumn id="11114" xr3:uid="{337C9786-8C3B-40AF-A263-C12FAAD607C0}" name="Column11088"/>
    <tableColumn id="11115" xr3:uid="{016D7D39-AFFE-40D3-9972-BCC9B7771927}" name="Column11089"/>
    <tableColumn id="11116" xr3:uid="{1BEEBDA4-AC4F-4C20-B261-351DA7A638DF}" name="Column11090"/>
    <tableColumn id="11117" xr3:uid="{92668566-5CA1-4056-92A8-F6EA88D78B9D}" name="Column11091"/>
    <tableColumn id="11118" xr3:uid="{950E935B-6246-4ECB-AD10-DF65ABCC44F0}" name="Column11092"/>
    <tableColumn id="11119" xr3:uid="{32B26DCF-8869-44C6-849A-AC8406704E48}" name="Column11093"/>
    <tableColumn id="11120" xr3:uid="{87E50B27-F468-4F99-A9D5-1D2C510D5C1E}" name="Column11094"/>
    <tableColumn id="11121" xr3:uid="{15C7BBDD-7CD8-48CE-9856-1FCD8DF1FDA6}" name="Column11095"/>
    <tableColumn id="11122" xr3:uid="{C897C96A-B713-4F91-AC12-0E0FBAF32189}" name="Column11096"/>
    <tableColumn id="11123" xr3:uid="{FE3E434C-7BD4-4BEA-B232-A8CD7135C062}" name="Column11097"/>
    <tableColumn id="11124" xr3:uid="{0A52F614-C296-4552-975F-800A0474AA85}" name="Column11098"/>
    <tableColumn id="11125" xr3:uid="{8037EE0B-364F-4A37-B85E-227DD7A6B496}" name="Column11099"/>
    <tableColumn id="11126" xr3:uid="{A2CC69D6-5304-4FE4-83E3-ECE0C741AE37}" name="Column11100"/>
    <tableColumn id="11127" xr3:uid="{28E98575-92A3-4B7B-9E71-7FEF4779B276}" name="Column11101"/>
    <tableColumn id="11128" xr3:uid="{BD20D2B6-D812-41A2-902D-E4D7958D3466}" name="Column11102"/>
    <tableColumn id="11129" xr3:uid="{3D474C15-AC9B-47FC-B074-FB5376E8B67F}" name="Column11103"/>
    <tableColumn id="11130" xr3:uid="{1983743C-5CBC-424E-95D9-DEE1E2B1BB3C}" name="Column11104"/>
    <tableColumn id="11131" xr3:uid="{835ED9D3-2153-40CB-A828-516A89FE2DBD}" name="Column11105"/>
    <tableColumn id="11132" xr3:uid="{644C542A-5BD7-456A-B639-97FB7C740D6A}" name="Column11106"/>
    <tableColumn id="11133" xr3:uid="{C7CEC904-56A0-4912-B725-CD9A74D2625C}" name="Column11107"/>
    <tableColumn id="11134" xr3:uid="{9F76B746-0EBE-4DF0-B0DB-37C52392AE76}" name="Column11108"/>
    <tableColumn id="11135" xr3:uid="{065A3425-2D0D-46CD-AAA6-8D266C0ECD05}" name="Column11109"/>
    <tableColumn id="11136" xr3:uid="{5F240E40-3AA6-4FCA-BED2-53171893E207}" name="Column11110"/>
    <tableColumn id="11137" xr3:uid="{0595DFCB-45E2-47B2-B339-BE328178E756}" name="Column11111"/>
    <tableColumn id="11138" xr3:uid="{CD99F9EF-FD8B-4225-85F9-D099221907B6}" name="Column11112"/>
    <tableColumn id="11139" xr3:uid="{45570783-B2DE-4D3E-9639-1DB7A6C113AE}" name="Column11113"/>
    <tableColumn id="11140" xr3:uid="{EE6FD3E0-0B05-4D77-88FC-06B7DC4AD644}" name="Column11114"/>
    <tableColumn id="11141" xr3:uid="{1775E393-F952-4AEC-ACA5-A9AC6CCF4F64}" name="Column11115"/>
    <tableColumn id="11142" xr3:uid="{DE8173C1-3B44-48EA-9369-16ABD51BE911}" name="Column11116"/>
    <tableColumn id="11143" xr3:uid="{11818C6C-FE04-497D-A9DC-046D676F87FE}" name="Column11117"/>
    <tableColumn id="11144" xr3:uid="{05B70C7F-B45F-4E31-9F71-7D89B426FEBF}" name="Column11118"/>
    <tableColumn id="11145" xr3:uid="{D839E4D1-4D70-40C1-A063-022CC3880222}" name="Column11119"/>
    <tableColumn id="11146" xr3:uid="{51B7FB1A-7B57-4CA0-993D-CAD4A9610E23}" name="Column11120"/>
    <tableColumn id="11147" xr3:uid="{8E0BD9B5-4255-4EF2-A2E9-8D7877A73571}" name="Column11121"/>
    <tableColumn id="11148" xr3:uid="{6F285A2D-F652-4F92-9700-B66835D41DDE}" name="Column11122"/>
    <tableColumn id="11149" xr3:uid="{B91E972D-C1BF-4786-B554-502B42C8D675}" name="Column11123"/>
    <tableColumn id="11150" xr3:uid="{2DF04CBE-E190-4029-83F5-B9A82CABD696}" name="Column11124"/>
    <tableColumn id="11151" xr3:uid="{EA5DAA61-55F8-4344-BC03-40AA94421795}" name="Column11125"/>
    <tableColumn id="11152" xr3:uid="{6399511D-9EB1-4419-BE9F-DDC034F551A0}" name="Column11126"/>
    <tableColumn id="11153" xr3:uid="{5C3A460F-DD48-4229-B0A1-DC7D7413FF57}" name="Column11127"/>
    <tableColumn id="11154" xr3:uid="{BF69BE16-58B0-4700-9283-69711C99A7C8}" name="Column11128"/>
    <tableColumn id="11155" xr3:uid="{F0C9F5C3-E66B-4859-B99D-31671475F484}" name="Column11129"/>
    <tableColumn id="11156" xr3:uid="{1F4D8C39-BDFB-4F10-BF80-04744D741349}" name="Column11130"/>
    <tableColumn id="11157" xr3:uid="{EBA3406D-009B-4973-B630-150F1BECFDFF}" name="Column11131"/>
    <tableColumn id="11158" xr3:uid="{7C0BB972-79FC-4F45-AAF9-E7C7380CE0EB}" name="Column11132"/>
    <tableColumn id="11159" xr3:uid="{5E3F2CB3-D4E8-420E-94FE-88E53D1C142C}" name="Column11133"/>
    <tableColumn id="11160" xr3:uid="{5AB06E0B-C71F-4757-A0BC-B96AF62E399D}" name="Column11134"/>
    <tableColumn id="11161" xr3:uid="{35AFBBB5-F87B-47C5-BBE6-39C32326811E}" name="Column11135"/>
    <tableColumn id="11162" xr3:uid="{E2201811-1B46-42E5-BF3D-B300F4C962E4}" name="Column11136"/>
    <tableColumn id="11163" xr3:uid="{0BE83E9B-938B-4588-AEFC-23A023BD71F0}" name="Column11137"/>
    <tableColumn id="11164" xr3:uid="{FDC162EB-D996-4A9C-A6AC-C0DEF0B81B15}" name="Column11138"/>
    <tableColumn id="11165" xr3:uid="{1ABD2E4F-6512-43B2-9C4B-7ED895E11228}" name="Column11139"/>
    <tableColumn id="11166" xr3:uid="{1F2DB057-6B9E-49E3-83AF-340C6065605A}" name="Column11140"/>
    <tableColumn id="11167" xr3:uid="{8E554642-7C4B-4DB7-A807-4F83F5902DA2}" name="Column11141"/>
    <tableColumn id="11168" xr3:uid="{9D6DD464-86C9-42C6-B2CB-7CA5E5246A4A}" name="Column11142"/>
    <tableColumn id="11169" xr3:uid="{6E581C03-E4B4-4ED9-B01C-6341681F3C1B}" name="Column11143"/>
    <tableColumn id="11170" xr3:uid="{8849AD19-F818-4AE9-BB85-46359F59AD51}" name="Column11144"/>
    <tableColumn id="11171" xr3:uid="{AE19DA7D-37DE-4F9C-A21C-D64ABC6ABD7D}" name="Column11145"/>
    <tableColumn id="11172" xr3:uid="{C3B9417E-056A-482B-BE0E-3DBDF95AB955}" name="Column11146"/>
    <tableColumn id="11173" xr3:uid="{B7C1FE58-F445-407B-BA68-9BA3EEC89ABB}" name="Column11147"/>
    <tableColumn id="11174" xr3:uid="{558892BE-14D2-468B-993D-F56068CC3F4B}" name="Column11148"/>
    <tableColumn id="11175" xr3:uid="{5355233C-E100-42DA-A592-5802453DA22F}" name="Column11149"/>
    <tableColumn id="11176" xr3:uid="{3F37AEDD-13C9-4FCC-91BA-C9E1AFDCB0D7}" name="Column11150"/>
    <tableColumn id="11177" xr3:uid="{7CADBCA2-4A19-41C3-BF73-3AF6E4771A5E}" name="Column11151"/>
    <tableColumn id="11178" xr3:uid="{91AE0F35-AC93-4656-BB71-1A1CB97C2700}" name="Column11152"/>
    <tableColumn id="11179" xr3:uid="{8D27E7A7-5376-43D0-9705-BFFCA398D86B}" name="Column11153"/>
    <tableColumn id="11180" xr3:uid="{4AF22B6C-AED6-4C06-AA03-654E19305CBD}" name="Column11154"/>
    <tableColumn id="11181" xr3:uid="{EBF86036-14B5-4D8B-A161-A43C9614B4CE}" name="Column11155"/>
    <tableColumn id="11182" xr3:uid="{E1BD8E7E-44D3-4307-B2AE-3A33231776A2}" name="Column11156"/>
    <tableColumn id="11183" xr3:uid="{50E8502B-7D2D-4EA5-BE4A-24666212D71B}" name="Column11157"/>
    <tableColumn id="11184" xr3:uid="{48B40417-0A04-4495-AD57-21F4CE9498F0}" name="Column11158"/>
    <tableColumn id="11185" xr3:uid="{97804A78-7720-4876-A45C-A5BEB6097EB5}" name="Column11159"/>
    <tableColumn id="11186" xr3:uid="{905E43BA-A1F6-44E6-8055-868BBF1E10FE}" name="Column11160"/>
    <tableColumn id="11187" xr3:uid="{174E4E2B-2B2D-4038-A32C-B556BE94E961}" name="Column11161"/>
    <tableColumn id="11188" xr3:uid="{01C9F13B-E395-4BC6-AB91-99875C7647BA}" name="Column11162"/>
    <tableColumn id="11189" xr3:uid="{0C2D84C7-85E7-4A04-8C63-C34433A61984}" name="Column11163"/>
    <tableColumn id="11190" xr3:uid="{358FFC3D-C210-4548-B2C5-A1766BCE6A4B}" name="Column11164"/>
    <tableColumn id="11191" xr3:uid="{788A27E0-B3A8-4C52-B903-60B386089FD1}" name="Column11165"/>
    <tableColumn id="11192" xr3:uid="{6E208796-72A6-49AB-8EA0-81D3BF4C42FF}" name="Column11166"/>
    <tableColumn id="11193" xr3:uid="{74F9B82C-C66B-4A27-8F84-54CE60A47F0B}" name="Column11167"/>
    <tableColumn id="11194" xr3:uid="{8CBD6DD0-74AB-4A30-BDC3-0B910D37FD2C}" name="Column11168"/>
    <tableColumn id="11195" xr3:uid="{E1C9E6FE-2006-49B3-AA10-847B312D9DBA}" name="Column11169"/>
    <tableColumn id="11196" xr3:uid="{6F19607F-71F3-425D-9122-D21AC6D36B08}" name="Column11170"/>
    <tableColumn id="11197" xr3:uid="{90206726-25CE-464D-A62C-0135F2DAD3E8}" name="Column11171"/>
    <tableColumn id="11198" xr3:uid="{CAA13B45-0DC8-4484-93EF-678B240E388D}" name="Column11172"/>
    <tableColumn id="11199" xr3:uid="{4F4EF4F4-2E4A-491A-AE6B-7386ED25431E}" name="Column11173"/>
    <tableColumn id="11200" xr3:uid="{44E49967-11AF-4B9E-A81D-4AD985367DA2}" name="Column11174"/>
    <tableColumn id="11201" xr3:uid="{D6C45A77-4700-4634-82C6-9E778D4C449F}" name="Column11175"/>
    <tableColumn id="11202" xr3:uid="{A06BA526-CEE5-42CA-9829-A1BF46C79DB1}" name="Column11176"/>
    <tableColumn id="11203" xr3:uid="{1C5F4EF5-37D4-44D5-80CD-4866BFC11A37}" name="Column11177"/>
    <tableColumn id="11204" xr3:uid="{60CAC7A4-261F-4F38-8A74-1C764349B6BE}" name="Column11178"/>
    <tableColumn id="11205" xr3:uid="{FBC163B4-D4D0-4BB9-BBE7-6B4C960F64FC}" name="Column11179"/>
    <tableColumn id="11206" xr3:uid="{CB1A64D4-475B-44BC-8003-B1B82DDFC71E}" name="Column11180"/>
    <tableColumn id="11207" xr3:uid="{486CF9F3-8F00-415A-84B9-9B75831856AD}" name="Column11181"/>
    <tableColumn id="11208" xr3:uid="{1CFCF7E9-4500-42B2-9C4E-F4B9FD2FE8A2}" name="Column11182"/>
    <tableColumn id="11209" xr3:uid="{7F13319D-7BB5-4370-B2CC-43BA2AF00184}" name="Column11183"/>
    <tableColumn id="11210" xr3:uid="{D4404569-F647-445A-BA8D-43CF74FFCC1F}" name="Column11184"/>
    <tableColumn id="11211" xr3:uid="{0BA9C5CE-779D-4138-8EF6-471C44EA7A70}" name="Column11185"/>
    <tableColumn id="11212" xr3:uid="{1F793292-2643-4374-A750-69BE6D8BF79A}" name="Column11186"/>
    <tableColumn id="11213" xr3:uid="{6F884032-BE80-4EDC-A175-CE24B0D6261B}" name="Column11187"/>
    <tableColumn id="11214" xr3:uid="{A7391895-A251-4E13-9D94-33FFE3DE4711}" name="Column11188"/>
    <tableColumn id="11215" xr3:uid="{57576246-9449-418D-815E-B79219602F86}" name="Column11189"/>
    <tableColumn id="11216" xr3:uid="{67C96CA2-8D04-4021-9CB4-A190054E0263}" name="Column11190"/>
    <tableColumn id="11217" xr3:uid="{447AACE9-834E-48A1-A0CC-4D8F4E54E2FA}" name="Column11191"/>
    <tableColumn id="11218" xr3:uid="{9CE489E5-7916-471E-95E9-03CCD60F4FB0}" name="Column11192"/>
    <tableColumn id="11219" xr3:uid="{95DCC321-33C6-4275-9931-5834C84C2EB7}" name="Column11193"/>
    <tableColumn id="11220" xr3:uid="{86AC4B93-847E-4951-B498-E16F1E4F23DA}" name="Column11194"/>
    <tableColumn id="11221" xr3:uid="{DCC3481D-A895-4555-B0FF-7B7F7BEB3E53}" name="Column11195"/>
    <tableColumn id="11222" xr3:uid="{8A9CF407-094E-4BFC-9F41-B8E581E0343C}" name="Column11196"/>
    <tableColumn id="11223" xr3:uid="{E10625D1-C1AC-4433-975F-D4BED39F154B}" name="Column11197"/>
    <tableColumn id="11224" xr3:uid="{4A9E8EC5-DBF3-4D31-A248-2B88214EB723}" name="Column11198"/>
    <tableColumn id="11225" xr3:uid="{F95ABDA5-A177-443F-800E-DF1E8E906C36}" name="Column11199"/>
    <tableColumn id="11226" xr3:uid="{F9A230EB-5EEB-43D5-A856-D8B4BB8C4EF3}" name="Column11200"/>
    <tableColumn id="11227" xr3:uid="{D3363090-288D-4DA5-A066-53EBD2FD2449}" name="Column11201"/>
    <tableColumn id="11228" xr3:uid="{C7DB8A12-B28E-4F18-B8E5-0BADEF17C81D}" name="Column11202"/>
    <tableColumn id="11229" xr3:uid="{855E4215-03CB-4961-B5DB-72CD073F6475}" name="Column11203"/>
    <tableColumn id="11230" xr3:uid="{DC2976B9-0F83-479F-8631-8F1A44F3C3F3}" name="Column11204"/>
    <tableColumn id="11231" xr3:uid="{2CDDB73D-8C81-4404-8357-C01BA8EFA2C5}" name="Column11205"/>
    <tableColumn id="11232" xr3:uid="{9028C212-7498-46E0-9558-7CF62079A2AF}" name="Column11206"/>
    <tableColumn id="11233" xr3:uid="{88A1890A-776F-435F-9DC9-646ED6AFE7F3}" name="Column11207"/>
    <tableColumn id="11234" xr3:uid="{9642DA62-91E8-4E2B-BB22-9DAEEC1D7CD6}" name="Column11208"/>
    <tableColumn id="11235" xr3:uid="{4961B25E-79E9-46D6-B259-0E5AC72904B3}" name="Column11209"/>
    <tableColumn id="11236" xr3:uid="{68BEE103-F2DC-4BB3-9AE6-1CE389968409}" name="Column11210"/>
    <tableColumn id="11237" xr3:uid="{6348CCF0-9C31-4A20-AEA3-7142FB38BCA6}" name="Column11211"/>
    <tableColumn id="11238" xr3:uid="{CDAF4ACE-37D5-41C7-B275-7B0A7F821E6D}" name="Column11212"/>
    <tableColumn id="11239" xr3:uid="{4F162BE3-5C22-48DF-850C-3F8BBAED8BBD}" name="Column11213"/>
    <tableColumn id="11240" xr3:uid="{E85D2ABE-E6DC-494B-9052-6FD84771658D}" name="Column11214"/>
    <tableColumn id="11241" xr3:uid="{464134C3-AD91-42ED-9D2A-277390741DBA}" name="Column11215"/>
    <tableColumn id="11242" xr3:uid="{DB99F69B-94A2-417F-A657-05FED878C170}" name="Column11216"/>
    <tableColumn id="11243" xr3:uid="{7FA9E2E5-CD53-45F2-B187-1C44DECE51FA}" name="Column11217"/>
    <tableColumn id="11244" xr3:uid="{DBFD1503-B61A-4BC8-AD4C-9A53AF495072}" name="Column11218"/>
    <tableColumn id="11245" xr3:uid="{76378433-A860-492E-8B42-AECB7CCA1C12}" name="Column11219"/>
    <tableColumn id="11246" xr3:uid="{7F7EC31D-FB0F-473B-9579-C36AEA5359DB}" name="Column11220"/>
    <tableColumn id="11247" xr3:uid="{014FA720-7CC7-4B3C-807D-0A4F0A24E735}" name="Column11221"/>
    <tableColumn id="11248" xr3:uid="{AF4C6369-F047-4472-902A-87D7960FA9D6}" name="Column11222"/>
    <tableColumn id="11249" xr3:uid="{BB573A03-DC83-4598-B098-0D2C626B75E3}" name="Column11223"/>
    <tableColumn id="11250" xr3:uid="{71CC4340-A044-4941-94B0-77DABED255E7}" name="Column11224"/>
    <tableColumn id="11251" xr3:uid="{41E4D059-A93F-4777-AD34-4C08327A2DA7}" name="Column11225"/>
    <tableColumn id="11252" xr3:uid="{1C5A48B4-A988-46BC-8F41-B54255F25B61}" name="Column11226"/>
    <tableColumn id="11253" xr3:uid="{09862395-47AD-47B0-85A1-FFD6455D850A}" name="Column11227"/>
    <tableColumn id="11254" xr3:uid="{DB9A324E-FF20-47DF-A92C-77D9A0C674BB}" name="Column11228"/>
    <tableColumn id="11255" xr3:uid="{880AED3D-5814-40D7-9C43-7EF0B9FF11D6}" name="Column11229"/>
    <tableColumn id="11256" xr3:uid="{3BE7D764-23BB-4B7E-91D8-428B3100EE97}" name="Column11230"/>
    <tableColumn id="11257" xr3:uid="{46F1B192-324B-4D23-BD5B-E9E6EF77B06C}" name="Column11231"/>
    <tableColumn id="11258" xr3:uid="{07DE32CE-1BE1-42D0-BC42-ECF3AEC83A94}" name="Column11232"/>
    <tableColumn id="11259" xr3:uid="{6C720EA7-E0D9-470C-AD04-CB883ED7D4AD}" name="Column11233"/>
    <tableColumn id="11260" xr3:uid="{9A15BF1E-1E3B-47D9-AE29-DFCF14BAFC9E}" name="Column11234"/>
    <tableColumn id="11261" xr3:uid="{F07C7D90-790E-4269-95FA-3AA265CFC8EF}" name="Column11235"/>
    <tableColumn id="11262" xr3:uid="{3CED6D8B-5564-48B1-97D1-A86C15BB2F06}" name="Column11236"/>
    <tableColumn id="11263" xr3:uid="{6C0C38D0-1F6D-4CD9-B6DB-96BAD96AB176}" name="Column11237"/>
    <tableColumn id="11264" xr3:uid="{5F816E92-FCDE-458A-A81B-D062B3853E81}" name="Column11238"/>
    <tableColumn id="11265" xr3:uid="{6CEE4D72-CEC5-4C40-9EEE-666D3FA13D61}" name="Column11239"/>
    <tableColumn id="11266" xr3:uid="{94873D89-060A-4803-B7F6-BB1A05DE9258}" name="Column11240"/>
    <tableColumn id="11267" xr3:uid="{A2721E43-03E7-4917-A352-8C7A014F73D3}" name="Column11241"/>
    <tableColumn id="11268" xr3:uid="{529BB366-3AAD-4E23-B995-91574BC13F86}" name="Column11242"/>
    <tableColumn id="11269" xr3:uid="{CDBA69BC-E8FC-4AE8-BA32-D7700CF1A4A8}" name="Column11243"/>
    <tableColumn id="11270" xr3:uid="{AED3F5F8-61F3-49D3-948C-D72587E98145}" name="Column11244"/>
    <tableColumn id="11271" xr3:uid="{96EEA49A-01CB-4C70-97CD-57F5AAFF09A5}" name="Column11245"/>
    <tableColumn id="11272" xr3:uid="{D8A3A67E-CA61-459F-BDC5-4CDCF884CC92}" name="Column11246"/>
    <tableColumn id="11273" xr3:uid="{C9431355-A92A-48E0-B101-53F74FC22887}" name="Column11247"/>
    <tableColumn id="11274" xr3:uid="{6B0EA307-7F02-47C8-BC39-5AD63E773514}" name="Column11248"/>
    <tableColumn id="11275" xr3:uid="{4C43C0E6-1583-44AA-9FBC-2584FF4B4458}" name="Column11249"/>
    <tableColumn id="11276" xr3:uid="{94D3A7A7-77A5-41C5-97DA-A14003134929}" name="Column11250"/>
    <tableColumn id="11277" xr3:uid="{E0E7D649-FD40-4086-A3C5-6EBDBB96DF3D}" name="Column11251"/>
    <tableColumn id="11278" xr3:uid="{1DCE92C8-4C66-414D-8FC4-F1035DEEA87B}" name="Column11252"/>
    <tableColumn id="11279" xr3:uid="{5B94C898-1895-4D34-A53E-AB5556E63559}" name="Column11253"/>
    <tableColumn id="11280" xr3:uid="{90D6C774-7833-4F79-9626-9005B0188AAE}" name="Column11254"/>
    <tableColumn id="11281" xr3:uid="{65465405-AE38-49AF-A693-4C6377821D26}" name="Column11255"/>
    <tableColumn id="11282" xr3:uid="{ED991AC4-B1FF-4483-AC05-553A9442EB4D}" name="Column11256"/>
    <tableColumn id="11283" xr3:uid="{BAB8416F-6D2C-4064-9703-9276A7A4C787}" name="Column11257"/>
    <tableColumn id="11284" xr3:uid="{035CAB3E-EF54-4E20-8971-E828BDECF3B1}" name="Column11258"/>
    <tableColumn id="11285" xr3:uid="{7B190DF2-1848-40F6-BCD3-C1FF020B7FC8}" name="Column11259"/>
    <tableColumn id="11286" xr3:uid="{0582F027-F5F3-4CF9-9529-D7212E3AC6EE}" name="Column11260"/>
    <tableColumn id="11287" xr3:uid="{767BE223-F88B-4EC5-8C75-CB476449585B}" name="Column11261"/>
    <tableColumn id="11288" xr3:uid="{528E3C1B-9B13-4C9F-91B0-86BB7FA2625A}" name="Column11262"/>
    <tableColumn id="11289" xr3:uid="{04C66A75-88AD-4878-ABB3-E4508B1DDF39}" name="Column11263"/>
    <tableColumn id="11290" xr3:uid="{4B7E1B9D-2B88-47EE-BB4C-68D2E438FFF4}" name="Column11264"/>
    <tableColumn id="11291" xr3:uid="{5C037089-FD51-44A3-A3BE-64F9EB17B769}" name="Column11265"/>
    <tableColumn id="11292" xr3:uid="{44508E9E-28DE-4903-857F-81B250DA61DA}" name="Column11266"/>
    <tableColumn id="11293" xr3:uid="{36891FEE-CBA4-4BCE-9AA8-2527BBA22AAD}" name="Column11267"/>
    <tableColumn id="11294" xr3:uid="{329E26DB-645D-487F-A4FF-83B6D06EDAE7}" name="Column11268"/>
    <tableColumn id="11295" xr3:uid="{22EF50BD-6E59-49D9-A5C1-94A4F049FB93}" name="Column11269"/>
    <tableColumn id="11296" xr3:uid="{063B2A8C-5739-4195-957E-0D188A2552C9}" name="Column11270"/>
    <tableColumn id="11297" xr3:uid="{D2502E03-1093-4E1B-8A5D-DB0BB686AF2D}" name="Column11271"/>
    <tableColumn id="11298" xr3:uid="{35DA9BB6-CE92-4043-9856-477BE8C3F999}" name="Column11272"/>
    <tableColumn id="11299" xr3:uid="{0552F224-7824-440A-B4FB-C1B87D627043}" name="Column11273"/>
    <tableColumn id="11300" xr3:uid="{36CD5F5F-4017-4231-A5C0-8AF8D9145358}" name="Column11274"/>
    <tableColumn id="11301" xr3:uid="{05EA6BE8-1686-4C29-8174-D56A6B080602}" name="Column11275"/>
    <tableColumn id="11302" xr3:uid="{4E24014E-57B8-439A-9728-9DB97924462D}" name="Column11276"/>
    <tableColumn id="11303" xr3:uid="{9873788B-9954-4AB9-8687-B34D39366F28}" name="Column11277"/>
    <tableColumn id="11304" xr3:uid="{556E85D1-0005-476C-8A33-5445F7B451D1}" name="Column11278"/>
    <tableColumn id="11305" xr3:uid="{9241DCD2-BD35-4469-AA7D-8C32D3E0103F}" name="Column11279"/>
    <tableColumn id="11306" xr3:uid="{4541B13E-9513-4B76-BFB8-BFFB535B0988}" name="Column11280"/>
    <tableColumn id="11307" xr3:uid="{97253667-BCFC-4CD2-B690-7A8D2E274355}" name="Column11281"/>
    <tableColumn id="11308" xr3:uid="{EC3D4E72-EB7A-4B13-925F-48EC8410B870}" name="Column11282"/>
    <tableColumn id="11309" xr3:uid="{CAF3235C-9269-4115-A188-2B4345BA6A61}" name="Column11283"/>
    <tableColumn id="11310" xr3:uid="{D47DAA2B-478B-4CCE-A9C5-D59B9969FACE}" name="Column11284"/>
    <tableColumn id="11311" xr3:uid="{99B14B54-8598-4013-9916-FCECBEED95AA}" name="Column11285"/>
    <tableColumn id="11312" xr3:uid="{56BBF81D-A338-46C5-95A1-E5FEE6BAA270}" name="Column11286"/>
    <tableColumn id="11313" xr3:uid="{C1C1DBE1-8723-4E3B-A45A-CC4A3A3B6210}" name="Column11287"/>
    <tableColumn id="11314" xr3:uid="{E80A5307-B6CF-485B-9219-DAAFA0D353A6}" name="Column11288"/>
    <tableColumn id="11315" xr3:uid="{4594B3C6-49CF-4A49-9674-3637D1324800}" name="Column11289"/>
    <tableColumn id="11316" xr3:uid="{2F55246A-D3EC-4B77-9753-791F7F82845A}" name="Column11290"/>
    <tableColumn id="11317" xr3:uid="{5B6E5F95-CA25-4C32-B6DD-069C035D67AE}" name="Column11291"/>
    <tableColumn id="11318" xr3:uid="{00B9E12C-21C8-44C4-A52B-8AA51BF8DDCB}" name="Column11292"/>
    <tableColumn id="11319" xr3:uid="{86D0EA08-F784-4376-AB0C-B9CEE19422CE}" name="Column11293"/>
    <tableColumn id="11320" xr3:uid="{D18162AE-37BD-49BF-811E-7E3ADF040B10}" name="Column11294"/>
    <tableColumn id="11321" xr3:uid="{2E52DC96-A628-4CA8-B373-D22FD52FD176}" name="Column11295"/>
    <tableColumn id="11322" xr3:uid="{D3FEDD23-D957-4B5B-897E-C69746BB1750}" name="Column11296"/>
    <tableColumn id="11323" xr3:uid="{8A6FFF17-7CF5-4387-A7EC-1422F8E48388}" name="Column11297"/>
    <tableColumn id="11324" xr3:uid="{9AAD8343-18B1-4D8A-AD23-6E78FCF4ECFB}" name="Column11298"/>
    <tableColumn id="11325" xr3:uid="{1A86B21A-AA13-4CC7-A18D-FD583AE91A02}" name="Column11299"/>
    <tableColumn id="11326" xr3:uid="{14877E22-DD80-4E11-8BD3-438B105AE2E1}" name="Column11300"/>
    <tableColumn id="11327" xr3:uid="{77C8DBA8-9964-4FAD-A13D-40290E22E09E}" name="Column11301"/>
    <tableColumn id="11328" xr3:uid="{F6135818-9D25-454F-95E1-5B2DC44A9DF1}" name="Column11302"/>
    <tableColumn id="11329" xr3:uid="{2EAE6E9C-D2DD-4878-AADD-A6B0E9FEF0E0}" name="Column11303"/>
    <tableColumn id="11330" xr3:uid="{CBB6D495-9E11-4337-ACAA-84434439F161}" name="Column11304"/>
    <tableColumn id="11331" xr3:uid="{A6430370-77CB-483F-BF44-E8D9A7D32D02}" name="Column11305"/>
    <tableColumn id="11332" xr3:uid="{517217AA-86CA-49CD-8383-E25C07EA49D5}" name="Column11306"/>
    <tableColumn id="11333" xr3:uid="{26506245-34F9-4C45-9E92-A3420257A33D}" name="Column11307"/>
    <tableColumn id="11334" xr3:uid="{37F3E00F-9519-4F7C-9E9D-64F3F788D1FB}" name="Column11308"/>
    <tableColumn id="11335" xr3:uid="{E65B0636-7035-47FF-A2F8-53E4899F3403}" name="Column11309"/>
    <tableColumn id="11336" xr3:uid="{1B5BBF59-E2EB-4AC0-9FDD-4C89208DDA1A}" name="Column11310"/>
    <tableColumn id="11337" xr3:uid="{503F139C-3F30-4A43-A37B-18E0853BF192}" name="Column11311"/>
    <tableColumn id="11338" xr3:uid="{28273ACE-9B6B-4CC1-A13F-BC6FE74AC34F}" name="Column11312"/>
    <tableColumn id="11339" xr3:uid="{AB50C5E2-5B60-4ACB-AB15-AEB06440C844}" name="Column11313"/>
    <tableColumn id="11340" xr3:uid="{7B9AAC78-A68F-40FB-8643-73823C453CD0}" name="Column11314"/>
    <tableColumn id="11341" xr3:uid="{3BC7F877-8000-4D4C-B18A-BD5B688986E7}" name="Column11315"/>
    <tableColumn id="11342" xr3:uid="{201DE26A-4D32-4740-BE17-029ECF3CB6DE}" name="Column11316"/>
    <tableColumn id="11343" xr3:uid="{EB665573-D61D-40DC-B7E3-324E7167F1D0}" name="Column11317"/>
    <tableColumn id="11344" xr3:uid="{EB928C4A-D123-49B7-8DA3-73EDB0B53726}" name="Column11318"/>
    <tableColumn id="11345" xr3:uid="{3C3678AE-1C59-4567-92FC-FE6345B9FDE5}" name="Column11319"/>
    <tableColumn id="11346" xr3:uid="{BC5C3C4A-AA83-4705-B880-637F68FF6759}" name="Column11320"/>
    <tableColumn id="11347" xr3:uid="{ECC0344F-9F4C-4E79-B8AF-F3A5FDAADDC1}" name="Column11321"/>
    <tableColumn id="11348" xr3:uid="{967FDAA0-B368-491E-8D8A-4B550EFCBEA6}" name="Column11322"/>
    <tableColumn id="11349" xr3:uid="{96C60221-F7CC-4A7E-9087-F22D00B15E95}" name="Column11323"/>
    <tableColumn id="11350" xr3:uid="{FB84F17A-496E-408A-A9AA-7583B009A6E6}" name="Column11324"/>
    <tableColumn id="11351" xr3:uid="{DEAB9E08-4F3E-46BE-9785-806B60CDDCFD}" name="Column11325"/>
    <tableColumn id="11352" xr3:uid="{FEA95B6B-70FD-4F5C-AB6C-45EE7AB2B5A6}" name="Column11326"/>
    <tableColumn id="11353" xr3:uid="{DBDB91FA-FFFC-4447-B43D-3CF70CE56AB6}" name="Column11327"/>
    <tableColumn id="11354" xr3:uid="{7C2F95F0-2A77-4048-B42B-CFEA3102FDDE}" name="Column11328"/>
    <tableColumn id="11355" xr3:uid="{9AF1CC13-A8B4-4FF0-9276-3289E3327994}" name="Column11329"/>
    <tableColumn id="11356" xr3:uid="{2293696B-578E-4C31-8F21-3E38529F51BC}" name="Column11330"/>
    <tableColumn id="11357" xr3:uid="{2964441A-5339-4BF6-BFC5-CA12B9B8989F}" name="Column11331"/>
    <tableColumn id="11358" xr3:uid="{CBD03040-DFFF-443F-9734-8ADB1AEE7C11}" name="Column11332"/>
    <tableColumn id="11359" xr3:uid="{FD19D8D7-90F2-45F8-AB55-C76E41DD1A90}" name="Column11333"/>
    <tableColumn id="11360" xr3:uid="{24F02180-2DDD-445A-861E-8B952B595605}" name="Column11334"/>
    <tableColumn id="11361" xr3:uid="{EA5E7C3E-6F34-4352-8E7A-F1AC5DB1674F}" name="Column11335"/>
    <tableColumn id="11362" xr3:uid="{3FA6E8C2-E16B-49CA-9544-891A4BA7C486}" name="Column11336"/>
    <tableColumn id="11363" xr3:uid="{A05C0DD1-C074-4600-B0AA-A538D1E56733}" name="Column11337"/>
    <tableColumn id="11364" xr3:uid="{E8D8D908-AA91-40BF-8C06-88F89B473E3D}" name="Column11338"/>
    <tableColumn id="11365" xr3:uid="{C7F4AFDA-159F-42B4-9352-8B1E3EC08FAD}" name="Column11339"/>
    <tableColumn id="11366" xr3:uid="{E428783D-EFEA-45D7-8F24-AB9459FAD867}" name="Column11340"/>
    <tableColumn id="11367" xr3:uid="{E1B0FBF9-85BD-4AF6-8F80-0E89BF8C2EF9}" name="Column11341"/>
    <tableColumn id="11368" xr3:uid="{DFEB8C8E-446A-46DE-8D69-FE04E8980999}" name="Column11342"/>
    <tableColumn id="11369" xr3:uid="{3B498092-6D5C-40E4-A4F6-DF5EE39E9EA7}" name="Column11343"/>
    <tableColumn id="11370" xr3:uid="{4DEDF7C5-AB60-47F1-A1BC-3B004EFD0FE7}" name="Column11344"/>
    <tableColumn id="11371" xr3:uid="{57956FE1-DB0D-49C9-B731-747387DDAC1C}" name="Column11345"/>
    <tableColumn id="11372" xr3:uid="{BF1B7D17-9102-42D6-BD01-BF274C1FBA3C}" name="Column11346"/>
    <tableColumn id="11373" xr3:uid="{824DB47B-1584-4E42-8A18-E1E4BD587F3C}" name="Column11347"/>
    <tableColumn id="11374" xr3:uid="{EB7A4F09-E69B-4919-86F4-81561100B4A7}" name="Column11348"/>
    <tableColumn id="11375" xr3:uid="{4ED6AF39-A202-4370-A3B5-93BB1625B30D}" name="Column11349"/>
    <tableColumn id="11376" xr3:uid="{CF94C37C-9B5C-4CD8-890E-135B9AAAB5C5}" name="Column11350"/>
    <tableColumn id="11377" xr3:uid="{35414DA5-0232-49E1-AC2D-22CA37C3B5A1}" name="Column11351"/>
    <tableColumn id="11378" xr3:uid="{5812BA52-92BA-414B-A427-8C8FE50F7023}" name="Column11352"/>
    <tableColumn id="11379" xr3:uid="{BC8383E0-D103-4C19-9F80-080BCC69C048}" name="Column11353"/>
    <tableColumn id="11380" xr3:uid="{407A1680-200F-4F1D-81B1-D58794C4C199}" name="Column11354"/>
    <tableColumn id="11381" xr3:uid="{45EC2B3A-A969-4854-98A2-BD7F462EBA5D}" name="Column11355"/>
    <tableColumn id="11382" xr3:uid="{CA7E6C5F-2427-48C6-A304-118C2F8AAD69}" name="Column11356"/>
    <tableColumn id="11383" xr3:uid="{82B38148-F934-4B2F-ADA3-9F1C50A90208}" name="Column11357"/>
    <tableColumn id="11384" xr3:uid="{548091B4-8577-46D8-820E-AC8DE32F874C}" name="Column11358"/>
    <tableColumn id="11385" xr3:uid="{BB4C5D5C-2D1F-4EC1-B3E8-DA91F4F5E90C}" name="Column11359"/>
    <tableColumn id="11386" xr3:uid="{D39934E9-5F7E-4C5A-93B0-30478C369FFE}" name="Column11360"/>
    <tableColumn id="11387" xr3:uid="{18EFFEC3-E239-4096-95B5-D088F47A2513}" name="Column11361"/>
    <tableColumn id="11388" xr3:uid="{6A34F34C-9801-4792-807F-B733B35D5137}" name="Column11362"/>
    <tableColumn id="11389" xr3:uid="{C4D777BF-D237-4085-9090-1D1A3FCBAD07}" name="Column11363"/>
    <tableColumn id="11390" xr3:uid="{0AD1A7DA-E9AD-48F9-9699-0942E9A5FD8A}" name="Column11364"/>
    <tableColumn id="11391" xr3:uid="{E7A94306-A766-47D5-880C-230A2A111B8E}" name="Column11365"/>
    <tableColumn id="11392" xr3:uid="{35F4C5A1-E751-4AA3-AE11-F7618938B0F3}" name="Column11366"/>
    <tableColumn id="11393" xr3:uid="{2F6DA096-2301-4A66-A777-A6DFC36A56C3}" name="Column11367"/>
    <tableColumn id="11394" xr3:uid="{C494936D-C9C0-4B71-ABDE-54F934BF8081}" name="Column11368"/>
    <tableColumn id="11395" xr3:uid="{6952F0D4-BBDD-458F-85B9-D188D69A49C4}" name="Column11369"/>
    <tableColumn id="11396" xr3:uid="{9FC13FE3-AC70-460C-94A0-92463A198216}" name="Column11370"/>
    <tableColumn id="11397" xr3:uid="{D03E7D92-3D5B-4A2B-ABAB-6C2E4F7A0F7E}" name="Column11371"/>
    <tableColumn id="11398" xr3:uid="{394AE9E8-21F0-497D-95DE-B7519F209624}" name="Column11372"/>
    <tableColumn id="11399" xr3:uid="{596A854E-FAD3-4D22-83EA-AEA0F7D95D7D}" name="Column11373"/>
    <tableColumn id="11400" xr3:uid="{6260E3A6-6AF7-4A4D-AE3F-0B093D5372E3}" name="Column11374"/>
    <tableColumn id="11401" xr3:uid="{26BF59CC-7BCF-416A-A4A9-C2532D5818FF}" name="Column11375"/>
    <tableColumn id="11402" xr3:uid="{2A9ACF39-7FAF-48C4-B213-334C62A35C37}" name="Column11376"/>
    <tableColumn id="11403" xr3:uid="{0D8AE9CB-4686-42B8-B2A0-19356A4F0C1F}" name="Column11377"/>
    <tableColumn id="11404" xr3:uid="{C991D6E2-0C8C-4F4C-8364-C59BEB07C398}" name="Column11378"/>
    <tableColumn id="11405" xr3:uid="{212B43D0-6D76-4989-9DF2-175B1932064D}" name="Column11379"/>
    <tableColumn id="11406" xr3:uid="{142CCF87-34FB-49F7-83B3-E1A7B2B19DD3}" name="Column11380"/>
    <tableColumn id="11407" xr3:uid="{E00CD9FA-E356-4739-9298-618625FA6C78}" name="Column11381"/>
    <tableColumn id="11408" xr3:uid="{E2DD925F-E238-4A8D-A5B3-362463B3CD4C}" name="Column11382"/>
    <tableColumn id="11409" xr3:uid="{40AA9DEC-895B-4487-9991-A7834D1A0069}" name="Column11383"/>
    <tableColumn id="11410" xr3:uid="{ACCFBFA7-A8D5-423D-B4C1-FBBEF2AC7721}" name="Column11384"/>
    <tableColumn id="11411" xr3:uid="{67F226F3-F5EE-4F5B-B7AE-16ADEDC0F4B5}" name="Column11385"/>
    <tableColumn id="11412" xr3:uid="{0D6E1595-0505-4803-AA64-8EADE252BAAD}" name="Column11386"/>
    <tableColumn id="11413" xr3:uid="{FBDCDCE9-A90C-4313-8153-F8BE9B2EE59E}" name="Column11387"/>
    <tableColumn id="11414" xr3:uid="{73919928-4E9E-4C22-99BD-E41008100B79}" name="Column11388"/>
    <tableColumn id="11415" xr3:uid="{BA1917E5-FE64-4301-AAF3-ADC013F90EEA}" name="Column11389"/>
    <tableColumn id="11416" xr3:uid="{98C51AE4-4955-4711-A9F3-A3AAA35B0808}" name="Column11390"/>
    <tableColumn id="11417" xr3:uid="{1ACD2714-E4C5-4512-8015-06551D33F2F9}" name="Column11391"/>
    <tableColumn id="11418" xr3:uid="{CFF90CC1-1E0A-4255-849E-70387A64EF41}" name="Column11392"/>
    <tableColumn id="11419" xr3:uid="{28F75F4D-2418-4FE9-BD6D-2D7A6E67A768}" name="Column11393"/>
    <tableColumn id="11420" xr3:uid="{B4D4B397-D261-44D9-AA39-BAE5AB64A6C8}" name="Column11394"/>
    <tableColumn id="11421" xr3:uid="{00A8CF44-D43E-4DFC-8D91-A3DE2D67C2E0}" name="Column11395"/>
    <tableColumn id="11422" xr3:uid="{252FC8F0-799E-4299-BB2A-C7AC99E06482}" name="Column11396"/>
    <tableColumn id="11423" xr3:uid="{6C7872E2-378E-40A7-B61A-E70D70B5CE1A}" name="Column11397"/>
    <tableColumn id="11424" xr3:uid="{BFFDCE81-C1CF-469F-B008-EC844F15CA41}" name="Column11398"/>
    <tableColumn id="11425" xr3:uid="{861BC269-6577-4E79-9C1B-B408629B9176}" name="Column11399"/>
    <tableColumn id="11426" xr3:uid="{571DA236-4DF8-4A37-A706-B24A778B7118}" name="Column11400"/>
    <tableColumn id="11427" xr3:uid="{C648A260-4E3D-4865-8E40-4197FE24A090}" name="Column11401"/>
    <tableColumn id="11428" xr3:uid="{FE4724E1-FCD8-4EB1-99CF-273B07ECAD5C}" name="Column11402"/>
    <tableColumn id="11429" xr3:uid="{33A18704-A037-4177-B151-A8ED38DC7486}" name="Column11403"/>
    <tableColumn id="11430" xr3:uid="{5CAA0DBD-23F8-41CC-B0C8-5E280B9C853A}" name="Column11404"/>
    <tableColumn id="11431" xr3:uid="{6FE30A27-BBCE-445C-A05C-33CAF63AD607}" name="Column11405"/>
    <tableColumn id="11432" xr3:uid="{A65860A7-9D20-40A3-A350-DEE9B319EAA8}" name="Column11406"/>
    <tableColumn id="11433" xr3:uid="{E1FC5E5A-5AA8-446D-B46B-B211191F67FE}" name="Column11407"/>
    <tableColumn id="11434" xr3:uid="{79D9CB57-1EA3-4780-A010-B02159C20400}" name="Column11408"/>
    <tableColumn id="11435" xr3:uid="{5A62801C-D7D3-4EBA-BFC6-84F645C93C96}" name="Column11409"/>
    <tableColumn id="11436" xr3:uid="{8C7DC82B-252E-49B0-8928-7E51307F1EFF}" name="Column11410"/>
    <tableColumn id="11437" xr3:uid="{3E9B723A-232A-4504-B916-6150B5D2D047}" name="Column11411"/>
    <tableColumn id="11438" xr3:uid="{B82A658A-8943-4864-8736-321D57DDAAF3}" name="Column11412"/>
    <tableColumn id="11439" xr3:uid="{7602AE93-7D2D-43C6-AF9B-2E0C72EE99F1}" name="Column11413"/>
    <tableColumn id="11440" xr3:uid="{4C7F5129-91E7-4F7D-A549-3F772969C18A}" name="Column11414"/>
    <tableColumn id="11441" xr3:uid="{1851B1AA-EAE8-4331-A337-466980EA7A82}" name="Column11415"/>
    <tableColumn id="11442" xr3:uid="{F260176E-53E8-408A-9963-F14AE18BAF96}" name="Column11416"/>
    <tableColumn id="11443" xr3:uid="{2A62E82A-BB26-480B-9935-9D6E98477CC3}" name="Column11417"/>
    <tableColumn id="11444" xr3:uid="{2BA36D11-0B3E-4B36-A03D-63E7DF20C4CD}" name="Column11418"/>
    <tableColumn id="11445" xr3:uid="{AD990615-7E61-4858-9459-47DCF38DCF67}" name="Column11419"/>
    <tableColumn id="11446" xr3:uid="{D0BA3471-4B4D-4A0D-B29A-E0F74FB22A38}" name="Column11420"/>
    <tableColumn id="11447" xr3:uid="{46BEF6B8-B608-4AAF-89AE-3A5867F03F2A}" name="Column11421"/>
    <tableColumn id="11448" xr3:uid="{A40B212A-2F75-4E78-8F83-956AF0B2B5E5}" name="Column11422"/>
    <tableColumn id="11449" xr3:uid="{E660E239-8B59-494A-A1A2-E8FCB06B490E}" name="Column11423"/>
    <tableColumn id="11450" xr3:uid="{6F570D12-5B81-48E5-BF90-E3CF576BF677}" name="Column11424"/>
    <tableColumn id="11451" xr3:uid="{642C9372-457E-46D9-A6A3-AEC23D1BD2D1}" name="Column11425"/>
    <tableColumn id="11452" xr3:uid="{445A65D7-6141-40DE-8342-4BED216AFBBD}" name="Column11426"/>
    <tableColumn id="11453" xr3:uid="{62FE96EC-6E0E-452C-AD6C-6EDD96D5F547}" name="Column11427"/>
    <tableColumn id="11454" xr3:uid="{D29F347E-D276-475C-A345-2948D3CFA995}" name="Column11428"/>
    <tableColumn id="11455" xr3:uid="{66E1B5BE-4DA7-4F7E-8B07-C7D1DFDCD6DA}" name="Column11429"/>
    <tableColumn id="11456" xr3:uid="{2A1D03A7-C10F-4DF2-A250-1814F8FE68C0}" name="Column11430"/>
    <tableColumn id="11457" xr3:uid="{80A34B83-AEAA-41E1-863E-D65D5B9B0BAF}" name="Column11431"/>
    <tableColumn id="11458" xr3:uid="{C2FED8BD-F5C3-4E42-8F0D-8EC93079B66B}" name="Column11432"/>
    <tableColumn id="11459" xr3:uid="{AC22D59C-BBC9-4471-83A4-EEAB1A41D259}" name="Column11433"/>
    <tableColumn id="11460" xr3:uid="{D65605C1-ABC6-4D28-9FB6-95AD96A0264A}" name="Column11434"/>
    <tableColumn id="11461" xr3:uid="{63949E5A-7647-4FDF-9E8E-96319A19784E}" name="Column11435"/>
    <tableColumn id="11462" xr3:uid="{AF0C98D9-BC01-42F9-BCE4-21E6E14C8E5F}" name="Column11436"/>
    <tableColumn id="11463" xr3:uid="{29656E10-6A21-4455-BEC7-5E96371C20C6}" name="Column11437"/>
    <tableColumn id="11464" xr3:uid="{828E0EF8-90EA-409D-86B5-11C7253DC28E}" name="Column11438"/>
    <tableColumn id="11465" xr3:uid="{8A303718-B5DC-4406-A038-FAB99F501025}" name="Column11439"/>
    <tableColumn id="11466" xr3:uid="{4C18E33F-1EA7-453A-9A98-F63790AD2247}" name="Column11440"/>
    <tableColumn id="11467" xr3:uid="{2AD028E7-1F39-4A97-B876-713B8E721F91}" name="Column11441"/>
    <tableColumn id="11468" xr3:uid="{6A3072DE-C842-4D37-B60C-99FABF9F850C}" name="Column11442"/>
    <tableColumn id="11469" xr3:uid="{A35CCA27-5B2E-42FC-818D-CC9F97951FF9}" name="Column11443"/>
    <tableColumn id="11470" xr3:uid="{88F36838-C5A8-4089-B9D6-7602C10CE8E2}" name="Column11444"/>
    <tableColumn id="11471" xr3:uid="{622A0A79-796C-442A-94DD-FFD26E0B06B9}" name="Column11445"/>
    <tableColumn id="11472" xr3:uid="{C37F0480-EAA6-466E-8DD2-4960EEFCB37A}" name="Column11446"/>
    <tableColumn id="11473" xr3:uid="{1FCA7534-268C-4770-94CA-92A20BD097C7}" name="Column11447"/>
    <tableColumn id="11474" xr3:uid="{84E79690-5FBB-417E-9803-FB5342D2DB90}" name="Column11448"/>
    <tableColumn id="11475" xr3:uid="{B6A58B94-CA8B-4E4B-A0A0-8CAED718A1B1}" name="Column11449"/>
    <tableColumn id="11476" xr3:uid="{E4599D78-8922-4E4A-8970-8AFB4A7DB8C3}" name="Column11450"/>
    <tableColumn id="11477" xr3:uid="{8684FFBE-2DAD-4848-8ADE-83BBA123FC24}" name="Column11451"/>
    <tableColumn id="11478" xr3:uid="{0161E104-5EE3-42AA-AB37-8BEF25FBC7DE}" name="Column11452"/>
    <tableColumn id="11479" xr3:uid="{9FED5646-6E09-4043-8AF9-229F77F63127}" name="Column11453"/>
    <tableColumn id="11480" xr3:uid="{AEF234FA-E551-4647-B49E-A565078511BF}" name="Column11454"/>
    <tableColumn id="11481" xr3:uid="{B64CF236-8454-4DD1-BAB3-5C4B0ABF1111}" name="Column11455"/>
    <tableColumn id="11482" xr3:uid="{3F75DACD-8495-4C82-B374-53DCC6972C31}" name="Column11456"/>
    <tableColumn id="11483" xr3:uid="{5D3A300B-8483-46E0-BE83-16674D97BEDB}" name="Column11457"/>
    <tableColumn id="11484" xr3:uid="{52ECC32D-7DFD-4347-9813-10C7F0852902}" name="Column11458"/>
    <tableColumn id="11485" xr3:uid="{D663B7C6-8703-453D-98BA-83619E90F3FC}" name="Column11459"/>
    <tableColumn id="11486" xr3:uid="{880B3E92-219F-4638-A21F-4CA596317B18}" name="Column11460"/>
    <tableColumn id="11487" xr3:uid="{6772D4A9-27FC-4ED2-B059-08864097F5A3}" name="Column11461"/>
    <tableColumn id="11488" xr3:uid="{AA64156F-D3D1-46E4-A166-BD0CD4210A17}" name="Column11462"/>
    <tableColumn id="11489" xr3:uid="{1113653C-6521-4A6B-9820-C9A32AFE83ED}" name="Column11463"/>
    <tableColumn id="11490" xr3:uid="{5541DA48-648C-4F8F-BBE5-369807D8F3AC}" name="Column11464"/>
    <tableColumn id="11491" xr3:uid="{CDADF9C7-312C-4296-A061-D5F8A97F45C2}" name="Column11465"/>
    <tableColumn id="11492" xr3:uid="{DACCD6E2-29C6-4ACB-B7F0-4A3D78F64EE6}" name="Column11466"/>
    <tableColumn id="11493" xr3:uid="{591445E5-CEDC-42A2-9307-2F22082830D9}" name="Column11467"/>
    <tableColumn id="11494" xr3:uid="{021AE8CE-6C01-4E21-BB70-8CCCDF99D21A}" name="Column11468"/>
    <tableColumn id="11495" xr3:uid="{F8D98A2B-A2EB-410E-8803-6A008AD82B8E}" name="Column11469"/>
    <tableColumn id="11496" xr3:uid="{AAFA58C1-90E0-4C5D-9060-10E2CD19F036}" name="Column11470"/>
    <tableColumn id="11497" xr3:uid="{8AB15B12-2391-4B3C-97CA-A7DABE5BB840}" name="Column11471"/>
    <tableColumn id="11498" xr3:uid="{F53F6E5F-D992-4F78-9F95-C3F1F38C687F}" name="Column11472"/>
    <tableColumn id="11499" xr3:uid="{40AD873C-0874-4D4E-B530-5D3DF1D7034C}" name="Column11473"/>
    <tableColumn id="11500" xr3:uid="{27DD5EC7-6291-448E-84F8-9552D037A7F3}" name="Column11474"/>
    <tableColumn id="11501" xr3:uid="{C64110BB-8733-4F8C-8011-D7B73B46FAEB}" name="Column11475"/>
    <tableColumn id="11502" xr3:uid="{05021BC4-8177-400B-A94A-D6A3E6206194}" name="Column11476"/>
    <tableColumn id="11503" xr3:uid="{D27F576A-DAC1-4470-89FF-D5B06773CDB5}" name="Column11477"/>
    <tableColumn id="11504" xr3:uid="{A3DCDE55-8088-4F9C-B596-CB1ADA1FF4A3}" name="Column11478"/>
    <tableColumn id="11505" xr3:uid="{F08304B8-9C5E-4584-AABF-B61C784690A4}" name="Column11479"/>
    <tableColumn id="11506" xr3:uid="{22E4388F-64AC-42F3-8BD3-808A0DF2163E}" name="Column11480"/>
    <tableColumn id="11507" xr3:uid="{19088273-095A-45DD-97CF-9688F979FE10}" name="Column11481"/>
    <tableColumn id="11508" xr3:uid="{04D81513-D0F9-468A-9B26-C88F89526A91}" name="Column11482"/>
    <tableColumn id="11509" xr3:uid="{CB1EE552-6936-47B9-BEF0-851B7253AA11}" name="Column11483"/>
    <tableColumn id="11510" xr3:uid="{62AAF814-1371-4C02-B86B-1824D94072D6}" name="Column11484"/>
    <tableColumn id="11511" xr3:uid="{620F3F8C-A2E9-4168-8E7E-D540F3095BB7}" name="Column11485"/>
    <tableColumn id="11512" xr3:uid="{3F266804-336D-4145-B496-8A8634495754}" name="Column11486"/>
    <tableColumn id="11513" xr3:uid="{882018CD-DBCB-47B1-A263-629A46FB20D0}" name="Column11487"/>
    <tableColumn id="11514" xr3:uid="{67347CD2-74A0-4D90-A226-4B7EA78A044C}" name="Column11488"/>
    <tableColumn id="11515" xr3:uid="{FA0F2B27-51FC-441B-9B82-2AA1600BB698}" name="Column11489"/>
    <tableColumn id="11516" xr3:uid="{6ABE5611-0269-41CF-8178-F33729923733}" name="Column11490"/>
    <tableColumn id="11517" xr3:uid="{7D5C2404-F545-406A-A755-D57278EA073E}" name="Column11491"/>
    <tableColumn id="11518" xr3:uid="{616BAB3E-E1C8-4A86-AFA9-FA37EA44AFF7}" name="Column11492"/>
    <tableColumn id="11519" xr3:uid="{D05DA790-9680-441B-A40F-070CD18E2B77}" name="Column11493"/>
    <tableColumn id="11520" xr3:uid="{902D02C6-E3D1-47C9-9E96-1B398E216477}" name="Column11494"/>
    <tableColumn id="11521" xr3:uid="{0EB4ADAB-37E8-4A6A-8787-D719FAB168B2}" name="Column11495"/>
    <tableColumn id="11522" xr3:uid="{80C3D49C-46E2-4083-B7C9-C1644D7FC1F4}" name="Column11496"/>
    <tableColumn id="11523" xr3:uid="{65D08ACC-56D5-432E-B1B7-74C3B77266B3}" name="Column11497"/>
    <tableColumn id="11524" xr3:uid="{034C620D-FD72-4238-A90C-88C2BBA220B3}" name="Column11498"/>
    <tableColumn id="11525" xr3:uid="{05DB8E22-A197-48D3-8B92-4BD233A5E136}" name="Column11499"/>
    <tableColumn id="11526" xr3:uid="{1CA916E4-D1A0-4E47-9497-73306CF96471}" name="Column11500"/>
    <tableColumn id="11527" xr3:uid="{F2EA5F83-4468-4569-B29B-80DF966101D8}" name="Column11501"/>
    <tableColumn id="11528" xr3:uid="{8AA607AC-7F03-4CBA-959D-F2F1DDC3D1DB}" name="Column11502"/>
    <tableColumn id="11529" xr3:uid="{F2A0C237-B1C8-4E2B-B6E9-5ED2B68B69C9}" name="Column11503"/>
    <tableColumn id="11530" xr3:uid="{6429A730-F138-43CC-B48C-91CA3CEA17E6}" name="Column11504"/>
    <tableColumn id="11531" xr3:uid="{82B44DA1-F876-42C4-97A2-E3AA38925600}" name="Column11505"/>
    <tableColumn id="11532" xr3:uid="{28907F66-7F14-489B-8E11-D05FAA666ECA}" name="Column11506"/>
    <tableColumn id="11533" xr3:uid="{A6BBABF2-B26E-4822-8998-8514406BC8F4}" name="Column11507"/>
    <tableColumn id="11534" xr3:uid="{24FF5BDB-728F-4B46-AB4E-9DECCCEE390B}" name="Column11508"/>
    <tableColumn id="11535" xr3:uid="{CA182DEA-2497-47C4-B787-E628AE7AA29B}" name="Column11509"/>
    <tableColumn id="11536" xr3:uid="{E44AB964-D304-418A-9A38-DF8FEB68E616}" name="Column11510"/>
    <tableColumn id="11537" xr3:uid="{D186F989-C64F-47B5-BE1E-F3ED1F9CF4C6}" name="Column11511"/>
    <tableColumn id="11538" xr3:uid="{4F2ECC4E-FB59-472F-B019-A2776CC26731}" name="Column11512"/>
    <tableColumn id="11539" xr3:uid="{330A6D3C-D716-4972-9FF6-87EBA51D1D9F}" name="Column11513"/>
    <tableColumn id="11540" xr3:uid="{FE5C2D00-AEF8-4690-81F5-C073460B7740}" name="Column11514"/>
    <tableColumn id="11541" xr3:uid="{84631DB4-CCBE-4F14-BE36-45B6F4048D0F}" name="Column11515"/>
    <tableColumn id="11542" xr3:uid="{39F51B67-04F1-4F95-B45D-211DA5F6E8B7}" name="Column11516"/>
    <tableColumn id="11543" xr3:uid="{5F3E9C03-2C30-4E52-95B0-F77253CD2279}" name="Column11517"/>
    <tableColumn id="11544" xr3:uid="{5A14A9AA-B07A-403C-983E-089D3F2C1BB4}" name="Column11518"/>
    <tableColumn id="11545" xr3:uid="{0A2B8089-64AB-469A-AD34-6117FA496489}" name="Column11519"/>
    <tableColumn id="11546" xr3:uid="{C5013EA3-965D-435B-A91A-6050B3CA232B}" name="Column11520"/>
    <tableColumn id="11547" xr3:uid="{CD670069-A827-4107-98CB-8FF3A4B16020}" name="Column11521"/>
    <tableColumn id="11548" xr3:uid="{D9B3D71A-5782-4A79-9485-65C532202BD1}" name="Column11522"/>
    <tableColumn id="11549" xr3:uid="{84972915-1EEB-4FE5-A5AF-D3F1F58E2054}" name="Column11523"/>
    <tableColumn id="11550" xr3:uid="{D4FC63C6-2EA9-46C5-99DB-055028298788}" name="Column11524"/>
    <tableColumn id="11551" xr3:uid="{4529A0F9-E562-47CA-BBF9-65790AA38A8E}" name="Column11525"/>
    <tableColumn id="11552" xr3:uid="{B96527FF-FFBD-49FF-911E-2521586B8330}" name="Column11526"/>
    <tableColumn id="11553" xr3:uid="{9718BEEA-C3A2-4FD4-B140-C402B6C4FF89}" name="Column11527"/>
    <tableColumn id="11554" xr3:uid="{6DBA05A7-2CD7-4C1B-BB91-224D1567EF30}" name="Column11528"/>
    <tableColumn id="11555" xr3:uid="{016E2D82-74DD-4711-B213-808E0DC30D52}" name="Column11529"/>
    <tableColumn id="11556" xr3:uid="{8AF9B055-5CA6-4086-BBEF-593181CCDBDB}" name="Column11530"/>
    <tableColumn id="11557" xr3:uid="{263DE347-44B8-40B7-A38A-D9979062AB20}" name="Column11531"/>
    <tableColumn id="11558" xr3:uid="{D84A8588-A376-4E51-A556-B21DF18AD6F8}" name="Column11532"/>
    <tableColumn id="11559" xr3:uid="{0DA7D1E9-7449-4B7E-AC20-49E17C1DC278}" name="Column11533"/>
    <tableColumn id="11560" xr3:uid="{99EA8CC0-3EFC-4692-9BA9-2D3F895B284A}" name="Column11534"/>
    <tableColumn id="11561" xr3:uid="{D593CB9D-910A-42D7-BA0E-C7F1311357A1}" name="Column11535"/>
    <tableColumn id="11562" xr3:uid="{02ED64FB-06D3-42A1-B81A-5EDABF44F561}" name="Column11536"/>
    <tableColumn id="11563" xr3:uid="{15D96D9A-0E5E-4DEF-8251-75B9A0CF76EA}" name="Column11537"/>
    <tableColumn id="11564" xr3:uid="{C61470ED-919C-465D-BDCB-27FC7E0DB54A}" name="Column11538"/>
    <tableColumn id="11565" xr3:uid="{72E56956-EE7E-45B2-BECF-5C9DAC641DF3}" name="Column11539"/>
    <tableColumn id="11566" xr3:uid="{E7841A32-2E35-4842-88CF-DD07E433477E}" name="Column11540"/>
    <tableColumn id="11567" xr3:uid="{4655E801-8E9F-4834-93B4-8341637FB2AD}" name="Column11541"/>
    <tableColumn id="11568" xr3:uid="{719324A0-F353-469E-94DA-3D5A71715619}" name="Column11542"/>
    <tableColumn id="11569" xr3:uid="{9E5B2D62-B453-4823-9A43-1F4CC371511A}" name="Column11543"/>
    <tableColumn id="11570" xr3:uid="{681FC34C-76C4-4BDF-B2E3-81A2A4C480D5}" name="Column11544"/>
    <tableColumn id="11571" xr3:uid="{EDF367A0-BDCF-4A87-AA6D-C0FDDFEF215F}" name="Column11545"/>
    <tableColumn id="11572" xr3:uid="{7D9CBF57-58A7-4595-86AC-4FFBDC8534B3}" name="Column11546"/>
    <tableColumn id="11573" xr3:uid="{11224E47-AB5A-4B66-9D5B-1E25DF72C307}" name="Column11547"/>
    <tableColumn id="11574" xr3:uid="{85B247A4-A7B5-42B9-852B-6CBC20043BBD}" name="Column11548"/>
    <tableColumn id="11575" xr3:uid="{493B0EDC-F770-4AA3-83EB-AFB00B55A8BC}" name="Column11549"/>
    <tableColumn id="11576" xr3:uid="{B712A80C-C71D-4C2D-AF61-ECF22907E8FD}" name="Column11550"/>
    <tableColumn id="11577" xr3:uid="{EF8E79D7-8C0D-4AB0-B329-3A10B09E9C3C}" name="Column11551"/>
    <tableColumn id="11578" xr3:uid="{F9EEF27E-C707-4D3A-951B-A716E30E5048}" name="Column11552"/>
    <tableColumn id="11579" xr3:uid="{787FC92C-0039-4B87-8D31-2BF73729D5F1}" name="Column11553"/>
    <tableColumn id="11580" xr3:uid="{4952ED1F-E62E-4EC7-A55B-386EED25BA0F}" name="Column11554"/>
    <tableColumn id="11581" xr3:uid="{62D8F004-46B0-4B7C-B9E2-E57CCCEDE8D5}" name="Column11555"/>
    <tableColumn id="11582" xr3:uid="{E48D03E8-4492-463A-AD5B-0B4E3B1FF05D}" name="Column11556"/>
    <tableColumn id="11583" xr3:uid="{8FFE4841-9542-4E2D-8629-4B5513A0300A}" name="Column11557"/>
    <tableColumn id="11584" xr3:uid="{17F1899D-4A88-4D96-85B9-8C2E9BE1A32D}" name="Column11558"/>
    <tableColumn id="11585" xr3:uid="{25C30160-C8F4-4AFA-9A8A-0F81DDB3C3AA}" name="Column11559"/>
    <tableColumn id="11586" xr3:uid="{D426BC59-41CB-4B11-AFB7-16DD025B3B36}" name="Column11560"/>
    <tableColumn id="11587" xr3:uid="{F1178687-1C8E-48EE-A575-6288E0B6F4CA}" name="Column11561"/>
    <tableColumn id="11588" xr3:uid="{68635837-AA3C-44D1-BA90-58FD2FBAC378}" name="Column11562"/>
    <tableColumn id="11589" xr3:uid="{C9FB8FF6-D08F-4A48-8664-864AB796E6A3}" name="Column11563"/>
    <tableColumn id="11590" xr3:uid="{9EF0411D-3E1D-4684-80B8-515BC6FE7A90}" name="Column11564"/>
    <tableColumn id="11591" xr3:uid="{11F3A0B3-65BC-41E8-93EB-AFBF301CEDD2}" name="Column11565"/>
    <tableColumn id="11592" xr3:uid="{E667CAE8-4828-4E53-9419-5B6A42E0E7CB}" name="Column11566"/>
    <tableColumn id="11593" xr3:uid="{789911DC-1CD5-42B6-901F-842A99053BD5}" name="Column11567"/>
    <tableColumn id="11594" xr3:uid="{58208E01-F1F0-49C8-B7F7-DACF57BD785A}" name="Column11568"/>
    <tableColumn id="11595" xr3:uid="{6349DA03-5BF7-426C-A98C-727896AD5F80}" name="Column11569"/>
    <tableColumn id="11596" xr3:uid="{96587EEB-5413-4382-B4F3-6FEBF22616D1}" name="Column11570"/>
    <tableColumn id="11597" xr3:uid="{13B6156E-A654-4BD8-A7C5-33C09A2F17E3}" name="Column11571"/>
    <tableColumn id="11598" xr3:uid="{873BA6B1-AD8A-423B-919E-18A84BD140A6}" name="Column11572"/>
    <tableColumn id="11599" xr3:uid="{29A1FFA0-0BB8-461F-866E-95A98BE3B860}" name="Column11573"/>
    <tableColumn id="11600" xr3:uid="{114F85BD-CDDB-4C04-9207-E1199F2C45E8}" name="Column11574"/>
    <tableColumn id="11601" xr3:uid="{82FC5F45-15B2-4D9F-A384-50AD440AE898}" name="Column11575"/>
    <tableColumn id="11602" xr3:uid="{64672914-90A0-4753-A8F4-2AC5AF131571}" name="Column11576"/>
    <tableColumn id="11603" xr3:uid="{EEE7E2DC-CF22-4525-B5EF-97D17F2DD54F}" name="Column11577"/>
    <tableColumn id="11604" xr3:uid="{CF22D6F9-A9E5-4CCE-914A-5C5D2F1FD131}" name="Column11578"/>
    <tableColumn id="11605" xr3:uid="{DD640761-631B-4319-8791-CB73D2AB5EF8}" name="Column11579"/>
    <tableColumn id="11606" xr3:uid="{BBC3CE4F-0034-4D94-B5BD-40EEA588C8B8}" name="Column11580"/>
    <tableColumn id="11607" xr3:uid="{6FB2398F-0ED1-4153-A869-241DCA2DF4EF}" name="Column11581"/>
    <tableColumn id="11608" xr3:uid="{E33A4FB9-54C2-4116-A278-83F35FB54A7C}" name="Column11582"/>
    <tableColumn id="11609" xr3:uid="{9A0C3D68-3589-4C5C-A796-3FC83F266259}" name="Column11583"/>
    <tableColumn id="11610" xr3:uid="{9BE1DCE0-3D75-4235-9589-6CF2B6BD37D3}" name="Column11584"/>
    <tableColumn id="11611" xr3:uid="{4BC8456A-89D0-4BCE-974A-C2FA060AD1D8}" name="Column11585"/>
    <tableColumn id="11612" xr3:uid="{E602C9CE-B0A2-4D20-BAFF-E2B7148807A0}" name="Column11586"/>
    <tableColumn id="11613" xr3:uid="{A4840FE8-10A1-4350-A45F-FC1F65A1A0A3}" name="Column11587"/>
    <tableColumn id="11614" xr3:uid="{177B945A-D833-4D97-ACBF-724A051C9891}" name="Column11588"/>
    <tableColumn id="11615" xr3:uid="{463B9828-D70D-4B8D-9519-3164351C33E9}" name="Column11589"/>
    <tableColumn id="11616" xr3:uid="{B0A003F5-65EE-4613-93B6-16D0733B33B9}" name="Column11590"/>
    <tableColumn id="11617" xr3:uid="{A7B1D751-4DDE-4E17-9D5C-D02E18917CFB}" name="Column11591"/>
    <tableColumn id="11618" xr3:uid="{8173CB83-2014-4CC7-A605-AE669D4687CD}" name="Column11592"/>
    <tableColumn id="11619" xr3:uid="{09A89442-EF79-4F80-ADEE-5B24A53F883C}" name="Column11593"/>
    <tableColumn id="11620" xr3:uid="{A225A60B-13DB-4B1F-AB14-F3FFE5D34089}" name="Column11594"/>
    <tableColumn id="11621" xr3:uid="{B768604D-18CB-4636-BE8D-36B87FC3B1C7}" name="Column11595"/>
    <tableColumn id="11622" xr3:uid="{F4C19BF2-B13C-4DD2-AA14-EFBAFF481475}" name="Column11596"/>
    <tableColumn id="11623" xr3:uid="{794A23D7-2421-4A28-82EC-7E9674426735}" name="Column11597"/>
    <tableColumn id="11624" xr3:uid="{3926952E-AB4A-4463-8DBB-4EE46F75026B}" name="Column11598"/>
    <tableColumn id="11625" xr3:uid="{A5154E20-FA84-4C1E-A078-4E4F24B78E8E}" name="Column11599"/>
    <tableColumn id="11626" xr3:uid="{FF526039-5E6F-43F5-AD50-5332A3B73215}" name="Column11600"/>
    <tableColumn id="11627" xr3:uid="{3E85BACA-E58C-4E74-BDF9-786B8BE5ED15}" name="Column11601"/>
    <tableColumn id="11628" xr3:uid="{E4BF92E4-F9E2-4A54-8EC9-DF120D252FDF}" name="Column11602"/>
    <tableColumn id="11629" xr3:uid="{FF15E60C-A25A-4081-9FB6-32B846C8B090}" name="Column11603"/>
    <tableColumn id="11630" xr3:uid="{23B12330-B99B-4B22-A830-4EE0E18D5E5F}" name="Column11604"/>
    <tableColumn id="11631" xr3:uid="{A04904C3-8CF3-4487-820C-5CC4514194B7}" name="Column11605"/>
    <tableColumn id="11632" xr3:uid="{2BACF9F3-6A2B-4340-B83E-3172FE35A863}" name="Column11606"/>
    <tableColumn id="11633" xr3:uid="{42593273-506A-40B3-AE0E-CD3B4AE52878}" name="Column11607"/>
    <tableColumn id="11634" xr3:uid="{17F5C330-352F-49A3-A9F2-47D93B42FE61}" name="Column11608"/>
    <tableColumn id="11635" xr3:uid="{CE914786-DD9F-4B3D-8E99-1A3A66215A09}" name="Column11609"/>
    <tableColumn id="11636" xr3:uid="{E6BB215F-A9A0-41EE-A087-06FE088A1FA7}" name="Column11610"/>
    <tableColumn id="11637" xr3:uid="{A2B8B830-1777-41DE-A575-22BF40889944}" name="Column11611"/>
    <tableColumn id="11638" xr3:uid="{C56D60C0-81FE-418A-9AEE-CD72B0996904}" name="Column11612"/>
    <tableColumn id="11639" xr3:uid="{659198A3-7EB6-4776-A3B7-E8F8D58014E9}" name="Column11613"/>
    <tableColumn id="11640" xr3:uid="{54117204-13C2-4959-8015-ACCE19588FA5}" name="Column11614"/>
    <tableColumn id="11641" xr3:uid="{0177EF67-FD8A-4374-A22F-1E00A1359B56}" name="Column11615"/>
    <tableColumn id="11642" xr3:uid="{24EEEDC2-9312-4F6E-A338-80A6E79AD92A}" name="Column11616"/>
    <tableColumn id="11643" xr3:uid="{6546384D-34F2-4D6E-97D9-EF8D7B56E77A}" name="Column11617"/>
    <tableColumn id="11644" xr3:uid="{5A964ED5-5700-4F32-BF3A-1BCE5D75AC3B}" name="Column11618"/>
    <tableColumn id="11645" xr3:uid="{6A3C6CE5-9EA1-4595-9A8F-555F9B08E783}" name="Column11619"/>
    <tableColumn id="11646" xr3:uid="{0C0B63B1-3ADE-46CB-96AE-560B85904E1B}" name="Column11620"/>
    <tableColumn id="11647" xr3:uid="{72CB2386-CC6C-4AD0-8898-01A7B631BA0D}" name="Column11621"/>
    <tableColumn id="11648" xr3:uid="{1C0C7DB1-5DDF-4AC8-AA57-5AD0B862386C}" name="Column11622"/>
    <tableColumn id="11649" xr3:uid="{E428BD2A-3BD8-4FEE-8127-A373A48737CE}" name="Column11623"/>
    <tableColumn id="11650" xr3:uid="{2CDA4080-E43E-4652-9398-4CCDF38D3BEC}" name="Column11624"/>
    <tableColumn id="11651" xr3:uid="{DC650831-A5E9-4F79-A89E-589D285E9011}" name="Column11625"/>
    <tableColumn id="11652" xr3:uid="{51948F5A-E27E-4364-882E-0B5C3D46F8B1}" name="Column11626"/>
    <tableColumn id="11653" xr3:uid="{A49ACF15-4809-4109-8598-D92EC9818A6D}" name="Column11627"/>
    <tableColumn id="11654" xr3:uid="{A2E66FAF-AA9C-4B10-B0CA-E6F3691B20D5}" name="Column11628"/>
    <tableColumn id="11655" xr3:uid="{435DDB64-DA45-4F8B-BF95-A5E41613BBE8}" name="Column11629"/>
    <tableColumn id="11656" xr3:uid="{6631DA0E-AC41-405C-8066-2DB9AD46A6F4}" name="Column11630"/>
    <tableColumn id="11657" xr3:uid="{5EB68C41-2BB6-4A8A-8426-F9D1F9A82FA9}" name="Column11631"/>
    <tableColumn id="11658" xr3:uid="{3F48F3F0-875D-4B03-8021-74C39FE40CED}" name="Column11632"/>
    <tableColumn id="11659" xr3:uid="{71AA6778-A0C0-4AC5-BB93-66CB78C40AD1}" name="Column11633"/>
    <tableColumn id="11660" xr3:uid="{52CC2597-B9EC-40A3-B828-B781C7DA886B}" name="Column11634"/>
    <tableColumn id="11661" xr3:uid="{A846C6C0-B586-428E-85A5-76471B09C928}" name="Column11635"/>
    <tableColumn id="11662" xr3:uid="{336124B9-7774-44DD-95D4-6B2D9929C0CB}" name="Column11636"/>
    <tableColumn id="11663" xr3:uid="{2E0705A9-8435-4A83-9A59-427A2E6A6CE3}" name="Column11637"/>
    <tableColumn id="11664" xr3:uid="{C48DEEB1-9DDD-407A-8264-CDE6691D14B1}" name="Column11638"/>
    <tableColumn id="11665" xr3:uid="{E8271624-1733-4A97-9321-7A14B64B8E6A}" name="Column11639"/>
    <tableColumn id="11666" xr3:uid="{B3EA65B8-1CA7-4A0E-BE1F-0C0254F36594}" name="Column11640"/>
    <tableColumn id="11667" xr3:uid="{BAF24A3F-FF77-4EF5-BE7C-E6A0E6DA64D3}" name="Column11641"/>
    <tableColumn id="11668" xr3:uid="{D07CA0A5-737B-4362-9D1B-5D6337F8CB49}" name="Column11642"/>
    <tableColumn id="11669" xr3:uid="{A9626ABF-9241-40A6-A2FB-38E7B3DDEEA6}" name="Column11643"/>
    <tableColumn id="11670" xr3:uid="{E9861FE9-EFC1-4717-89BE-5713ED51CA56}" name="Column11644"/>
    <tableColumn id="11671" xr3:uid="{B688C8DA-0F1C-43F2-9830-DCA9344600E0}" name="Column11645"/>
    <tableColumn id="11672" xr3:uid="{201068D4-C4E3-42C4-9418-48F5C2B4497F}" name="Column11646"/>
    <tableColumn id="11673" xr3:uid="{C04A5695-B17E-45D0-992B-F992692CA58F}" name="Column11647"/>
    <tableColumn id="11674" xr3:uid="{763399BF-2585-4E25-869C-665EB30580B1}" name="Column11648"/>
    <tableColumn id="11675" xr3:uid="{396D7017-FBFD-4F7D-B37E-D22A4A302DBF}" name="Column11649"/>
    <tableColumn id="11676" xr3:uid="{08D2AF53-4A5E-4E5A-855C-2CBCA4ED45BE}" name="Column11650"/>
    <tableColumn id="11677" xr3:uid="{CCCDB305-D298-47BD-8366-397F5337B98B}" name="Column11651"/>
    <tableColumn id="11678" xr3:uid="{286892F9-53E5-4209-A6A0-4D312855190E}" name="Column11652"/>
    <tableColumn id="11679" xr3:uid="{50091B85-3C34-406D-BF7C-1FC17B98BF44}" name="Column11653"/>
    <tableColumn id="11680" xr3:uid="{4C078347-D49F-4DB2-AF28-5A489026BAB1}" name="Column11654"/>
    <tableColumn id="11681" xr3:uid="{E00C4DE7-957C-4156-B3C3-B0EF63A3A5B0}" name="Column11655"/>
    <tableColumn id="11682" xr3:uid="{21122F94-EC55-4CBD-A8A4-8EE5F9104370}" name="Column11656"/>
    <tableColumn id="11683" xr3:uid="{C7AECA44-E2D7-4E5E-B851-32E1CCE91DAE}" name="Column11657"/>
    <tableColumn id="11684" xr3:uid="{62B3D4C8-A5A0-443D-B0D1-BE3876AD3E2E}" name="Column11658"/>
    <tableColumn id="11685" xr3:uid="{9CD6C3E4-A773-4DEC-8004-93363161D1EE}" name="Column11659"/>
    <tableColumn id="11686" xr3:uid="{51FC5955-65C2-4C8F-A951-D158865E9936}" name="Column11660"/>
    <tableColumn id="11687" xr3:uid="{B156E51D-7C2C-4BB0-AE1D-1D06F28355D2}" name="Column11661"/>
    <tableColumn id="11688" xr3:uid="{EE13E24D-B16B-42A4-988C-EC3A020AD066}" name="Column11662"/>
    <tableColumn id="11689" xr3:uid="{3C2345B2-251C-4A70-A95F-C4BF02E353AE}" name="Column11663"/>
    <tableColumn id="11690" xr3:uid="{AB7C1E2C-456A-42F3-BAB1-CA4D8B573254}" name="Column11664"/>
    <tableColumn id="11691" xr3:uid="{03A51A01-6865-432C-9567-DA2D3CF1E5FD}" name="Column11665"/>
    <tableColumn id="11692" xr3:uid="{8A46E870-18B0-48E4-9CCA-B6602195A098}" name="Column11666"/>
    <tableColumn id="11693" xr3:uid="{7B7D8F55-DDBD-4CC5-9CBA-C5F46DC547F2}" name="Column11667"/>
    <tableColumn id="11694" xr3:uid="{CE230F13-8D8A-4D01-8EFE-DFE92BDB3497}" name="Column11668"/>
    <tableColumn id="11695" xr3:uid="{20DEF6A6-0E2E-4A60-8FDD-37D8C3BE0EB9}" name="Column11669"/>
    <tableColumn id="11696" xr3:uid="{DA23EC18-9E04-4FA0-8F2F-04BC78B07BD0}" name="Column11670"/>
    <tableColumn id="11697" xr3:uid="{12CBA19C-3AC6-4CC4-A31D-D8C25F714016}" name="Column11671"/>
    <tableColumn id="11698" xr3:uid="{0D3A004B-A711-4262-A5EF-0F71D0C3AC1C}" name="Column11672"/>
    <tableColumn id="11699" xr3:uid="{E38DC0D0-250F-4C3E-A3CD-3E20213F8EE9}" name="Column11673"/>
    <tableColumn id="11700" xr3:uid="{6BA38A7A-61B0-492F-9155-F8D030136890}" name="Column11674"/>
    <tableColumn id="11701" xr3:uid="{1CDB3EF6-5F9B-42C7-9651-7F4B7A4C84B3}" name="Column11675"/>
    <tableColumn id="11702" xr3:uid="{945D2023-2FCE-4468-830A-6C6A169F96FB}" name="Column11676"/>
    <tableColumn id="11703" xr3:uid="{D70BA31D-471F-46D8-88A4-64B94A34B646}" name="Column11677"/>
    <tableColumn id="11704" xr3:uid="{1FFF8544-CE5A-4F2A-8E07-ABB4AC134BEC}" name="Column11678"/>
    <tableColumn id="11705" xr3:uid="{8C1760C3-01C2-4A98-AD6B-FB6F95328D6C}" name="Column11679"/>
    <tableColumn id="11706" xr3:uid="{31D829A9-20B0-4358-92AE-4CDB49091120}" name="Column11680"/>
    <tableColumn id="11707" xr3:uid="{524EF117-6047-44F3-AC80-108C3BCE5B6C}" name="Column11681"/>
    <tableColumn id="11708" xr3:uid="{DC13ABEA-80B9-4615-AE04-F85F8BCFADE4}" name="Column11682"/>
    <tableColumn id="11709" xr3:uid="{7A2C609B-6330-40BA-B557-611A144B9349}" name="Column11683"/>
    <tableColumn id="11710" xr3:uid="{DC3F358F-C616-4274-88A1-62CF257FE00A}" name="Column11684"/>
    <tableColumn id="11711" xr3:uid="{96EB43F9-5BF7-4F84-B59F-C7B76AE97FB7}" name="Column11685"/>
    <tableColumn id="11712" xr3:uid="{2B48A10E-F2A5-4C73-BD0E-4DA6F60BAEBB}" name="Column11686"/>
    <tableColumn id="11713" xr3:uid="{EE34B6DB-3197-4D17-8865-A015287E2FA7}" name="Column11687"/>
    <tableColumn id="11714" xr3:uid="{BF3FB5D4-2CEE-4C32-9DAC-B6AE3812C00D}" name="Column11688"/>
    <tableColumn id="11715" xr3:uid="{64FDFA83-3D31-4909-974B-F89496314A66}" name="Column11689"/>
    <tableColumn id="11716" xr3:uid="{6D668775-2D20-43A8-A852-04BA3FB521BD}" name="Column11690"/>
    <tableColumn id="11717" xr3:uid="{56B89A46-F1FD-4EBA-A41B-1A826F4E6D2C}" name="Column11691"/>
    <tableColumn id="11718" xr3:uid="{BCF1A901-3180-4240-9732-DF70CB3E70DB}" name="Column11692"/>
    <tableColumn id="11719" xr3:uid="{BFD9C520-1E42-448B-90C8-478B42EDCB33}" name="Column11693"/>
    <tableColumn id="11720" xr3:uid="{8EA37C0F-BB5E-424E-AF2A-5681B4CFE908}" name="Column11694"/>
    <tableColumn id="11721" xr3:uid="{12127524-389D-4580-A30F-8F765009EC7D}" name="Column11695"/>
    <tableColumn id="11722" xr3:uid="{5B0DD655-2497-455A-9BF6-28FB94FD7E87}" name="Column11696"/>
    <tableColumn id="11723" xr3:uid="{2B77832A-3D91-4901-92BF-945A20AB06F0}" name="Column11697"/>
    <tableColumn id="11724" xr3:uid="{3CEE75B9-A765-4CFC-98C1-E7049456C6F5}" name="Column11698"/>
    <tableColumn id="11725" xr3:uid="{87CCF353-BA67-4B50-ADF9-0633EBB9BFE7}" name="Column11699"/>
    <tableColumn id="11726" xr3:uid="{5F120E61-7A43-45EE-BEA5-5FC4029513AD}" name="Column11700"/>
    <tableColumn id="11727" xr3:uid="{2D49097F-C93E-4368-8D34-D434CA9C6611}" name="Column11701"/>
    <tableColumn id="11728" xr3:uid="{58FAB0A4-FEA2-4FA7-977A-53F88F0FE262}" name="Column11702"/>
    <tableColumn id="11729" xr3:uid="{8457F2E5-939B-4AF7-B08E-FEE0AF113C39}" name="Column11703"/>
    <tableColumn id="11730" xr3:uid="{68815C5A-F0F9-48DF-93AD-47297589D218}" name="Column11704"/>
    <tableColumn id="11731" xr3:uid="{B80A31E5-83F8-4F97-84C5-D44C71FAFBC6}" name="Column11705"/>
    <tableColumn id="11732" xr3:uid="{FE4D0A68-04E1-4120-878E-095FB01CEB6A}" name="Column11706"/>
    <tableColumn id="11733" xr3:uid="{2B8B9759-81F0-4C5F-8795-3345F7F13069}" name="Column11707"/>
    <tableColumn id="11734" xr3:uid="{66AD5133-81A9-4AE6-B1AF-FFDFF38CB93F}" name="Column11708"/>
    <tableColumn id="11735" xr3:uid="{35402664-7F8E-442F-85AE-73D5230C0A1A}" name="Column11709"/>
    <tableColumn id="11736" xr3:uid="{CFE49894-D1E5-4C59-A925-E8D69BA4AE95}" name="Column11710"/>
    <tableColumn id="11737" xr3:uid="{593BBA8E-1550-4FA2-9096-7AC1D89227DD}" name="Column11711"/>
    <tableColumn id="11738" xr3:uid="{9A1D491F-D01A-4905-90BE-5E353E2803D2}" name="Column11712"/>
    <tableColumn id="11739" xr3:uid="{AFBF6011-D6ED-4406-A660-B3E0CEFA60E0}" name="Column11713"/>
    <tableColumn id="11740" xr3:uid="{169E8F48-B46A-4C88-896E-CABBCABCBB89}" name="Column11714"/>
    <tableColumn id="11741" xr3:uid="{01E655E7-7D83-4FFF-AE57-B3ABAB71AD6A}" name="Column11715"/>
    <tableColumn id="11742" xr3:uid="{6C45939E-8E6C-4CC5-BE04-3160C9EDD20A}" name="Column11716"/>
    <tableColumn id="11743" xr3:uid="{B56989F9-DE62-4114-BBAA-DFA2BC5CD4D7}" name="Column11717"/>
    <tableColumn id="11744" xr3:uid="{90B77E86-5350-4406-BEB5-48BDDACFEF17}" name="Column11718"/>
    <tableColumn id="11745" xr3:uid="{1C552C86-88AB-4574-8C2E-26F8DDE20D8B}" name="Column11719"/>
    <tableColumn id="11746" xr3:uid="{94B6F33A-2BC9-49CF-A5BA-3AD9B78CE088}" name="Column11720"/>
    <tableColumn id="11747" xr3:uid="{76587C63-2F0F-4B91-BECB-DDFE135FFCAE}" name="Column11721"/>
    <tableColumn id="11748" xr3:uid="{163EB870-1546-400D-9D29-390862F68656}" name="Column11722"/>
    <tableColumn id="11749" xr3:uid="{4355B504-BADF-4580-9A2D-5CB4CF32CC65}" name="Column11723"/>
    <tableColumn id="11750" xr3:uid="{ABE537F4-3425-42D4-96EF-46EAB660F77F}" name="Column11724"/>
    <tableColumn id="11751" xr3:uid="{C3326B17-63CC-44F0-926B-EDA9775835F5}" name="Column11725"/>
    <tableColumn id="11752" xr3:uid="{D016E072-BAA4-4D3D-AD5C-87F7892CED27}" name="Column11726"/>
    <tableColumn id="11753" xr3:uid="{F883DF17-A079-4836-9ED7-A6390A90B533}" name="Column11727"/>
    <tableColumn id="11754" xr3:uid="{0B25E9CC-64CF-4634-B778-41DEDD69D820}" name="Column11728"/>
    <tableColumn id="11755" xr3:uid="{046FB83D-B5AD-4C1D-8BCF-B495CF500085}" name="Column11729"/>
    <tableColumn id="11756" xr3:uid="{4BB41A9A-3C2F-4707-8B4E-9F21C98B78F7}" name="Column11730"/>
    <tableColumn id="11757" xr3:uid="{DD6C999D-C870-4203-9D31-FB782EA4AD7A}" name="Column11731"/>
    <tableColumn id="11758" xr3:uid="{F3A858E1-D396-402C-BEC0-543FC9832918}" name="Column11732"/>
    <tableColumn id="11759" xr3:uid="{B913D6A4-1A83-4749-A795-21AF63DB347A}" name="Column11733"/>
    <tableColumn id="11760" xr3:uid="{D8AF75DE-02F8-44CA-86E9-47891A1BB531}" name="Column11734"/>
    <tableColumn id="11761" xr3:uid="{878456AF-1F68-494A-A1C0-22736B5B4FA5}" name="Column11735"/>
    <tableColumn id="11762" xr3:uid="{CAD28D20-B6F9-4459-8F5B-DEC86A18CCC4}" name="Column11736"/>
    <tableColumn id="11763" xr3:uid="{5F3DBC83-676F-4E91-BDF2-C42E7D5EBE08}" name="Column11737"/>
    <tableColumn id="11764" xr3:uid="{2054BC58-75A9-4E07-AC86-AFBF74228284}" name="Column11738"/>
    <tableColumn id="11765" xr3:uid="{2661DCC3-FB2D-4DF5-9290-9EF112A93E37}" name="Column11739"/>
    <tableColumn id="11766" xr3:uid="{70FD64FA-5C12-47F0-BF82-0542F0F6095C}" name="Column11740"/>
    <tableColumn id="11767" xr3:uid="{B0268518-96DF-41FF-90AD-2725F34B74B7}" name="Column11741"/>
    <tableColumn id="11768" xr3:uid="{40E5C983-5B01-4AF7-914E-55EB1B24C5C7}" name="Column11742"/>
    <tableColumn id="11769" xr3:uid="{B06E2E03-7BA8-443F-8E05-1CDEACEDD132}" name="Column11743"/>
    <tableColumn id="11770" xr3:uid="{55E91084-86AE-46A6-810B-6E3F6D0E3A07}" name="Column11744"/>
    <tableColumn id="11771" xr3:uid="{D1207EE3-9FBD-420F-90C9-8910BCAB43AC}" name="Column11745"/>
    <tableColumn id="11772" xr3:uid="{F8A5D7C0-A52D-4035-BFFF-37760D74C094}" name="Column11746"/>
    <tableColumn id="11773" xr3:uid="{6D7697FE-6046-4EFA-BA27-B8B110F49B1C}" name="Column11747"/>
    <tableColumn id="11774" xr3:uid="{5EF49092-497C-47EC-AD0B-F6217E7DD630}" name="Column11748"/>
    <tableColumn id="11775" xr3:uid="{8BCEC433-1414-4424-9F47-215DAB83C47A}" name="Column11749"/>
    <tableColumn id="11776" xr3:uid="{9743DD15-4EC3-4C5E-A95A-FAEC216B1C65}" name="Column11750"/>
    <tableColumn id="11777" xr3:uid="{049EFED4-AEF3-4E1B-A531-DD0D968809DC}" name="Column11751"/>
    <tableColumn id="11778" xr3:uid="{11EF627E-ED31-416A-B74E-CE41F3581630}" name="Column11752"/>
    <tableColumn id="11779" xr3:uid="{CC8095DF-CBE6-4609-A9B8-F819F66B1527}" name="Column11753"/>
    <tableColumn id="11780" xr3:uid="{1E1A03B2-AFF8-46E5-BB74-BA790F3C90BB}" name="Column11754"/>
    <tableColumn id="11781" xr3:uid="{8AD48D82-E759-448C-9FF3-2310BC3E502C}" name="Column11755"/>
    <tableColumn id="11782" xr3:uid="{B55C0BB1-0A1F-4689-B2E7-027A8B25F43A}" name="Column11756"/>
    <tableColumn id="11783" xr3:uid="{069AD366-E5BF-456E-86BD-D472048F37BB}" name="Column11757"/>
    <tableColumn id="11784" xr3:uid="{9513D521-0FE1-4439-9581-ED24C4AD4ACA}" name="Column11758"/>
    <tableColumn id="11785" xr3:uid="{9810B187-54A6-4ABF-84FB-C3A29FD1FC8C}" name="Column11759"/>
    <tableColumn id="11786" xr3:uid="{76EE6321-766F-4A29-94E9-824761F05FD0}" name="Column11760"/>
    <tableColumn id="11787" xr3:uid="{046230C8-0ADF-48AB-B171-56AC76B6038C}" name="Column11761"/>
    <tableColumn id="11788" xr3:uid="{04D5630E-DF94-47B4-B72E-5A7C10BA64F0}" name="Column11762"/>
    <tableColumn id="11789" xr3:uid="{4CD4B965-5BA8-4FA5-8FA7-95BBAFEB25F3}" name="Column11763"/>
    <tableColumn id="11790" xr3:uid="{E6C1284A-2E4A-42B3-B1D8-0BA1176BC98D}" name="Column11764"/>
    <tableColumn id="11791" xr3:uid="{26B66751-A5A2-4126-8C91-0AE4ADD0A5E2}" name="Column11765"/>
    <tableColumn id="11792" xr3:uid="{F9580204-5DFF-4070-9AF1-86B7BCD103FF}" name="Column11766"/>
    <tableColumn id="11793" xr3:uid="{5FECCB75-2631-4B00-9FEA-4F7E30FAE3C5}" name="Column11767"/>
    <tableColumn id="11794" xr3:uid="{A5B8F0B6-9798-47D9-BBCA-D81639A99A71}" name="Column11768"/>
    <tableColumn id="11795" xr3:uid="{D954FBD3-5E62-4CF9-BA57-2583697B9BAA}" name="Column11769"/>
    <tableColumn id="11796" xr3:uid="{A5625B65-6009-4A93-A85C-3B9A333D3130}" name="Column11770"/>
    <tableColumn id="11797" xr3:uid="{B98124CA-699A-4E27-A86E-C45AD87F37F6}" name="Column11771"/>
    <tableColumn id="11798" xr3:uid="{E711E870-4A95-4D8A-88C9-60FF8AD68BAF}" name="Column11772"/>
    <tableColumn id="11799" xr3:uid="{DED73136-B0B6-4233-A373-83C773716ED0}" name="Column11773"/>
    <tableColumn id="11800" xr3:uid="{EBD58D24-0C80-4116-89D7-32CD4442F204}" name="Column11774"/>
    <tableColumn id="11801" xr3:uid="{092021A5-12AF-4E03-9DD5-5CE0D3FB78F0}" name="Column11775"/>
    <tableColumn id="11802" xr3:uid="{D95BA21C-069A-4752-9CE5-F63F3359A00A}" name="Column11776"/>
    <tableColumn id="11803" xr3:uid="{B48C5950-2FDA-4618-923A-FCFFC4063BD7}" name="Column11777"/>
    <tableColumn id="11804" xr3:uid="{FD440F6F-708A-4E63-B445-F61E80CE6276}" name="Column11778"/>
    <tableColumn id="11805" xr3:uid="{40859605-6069-482B-A286-43116ACD74FE}" name="Column11779"/>
    <tableColumn id="11806" xr3:uid="{4F840EA3-8452-441B-9ABD-9F339AA6E415}" name="Column11780"/>
    <tableColumn id="11807" xr3:uid="{9FFCD6A4-7DAB-4024-9448-3BA2E35AAB3C}" name="Column11781"/>
    <tableColumn id="11808" xr3:uid="{4321706E-69C6-46EB-8F83-E27C1D4A8217}" name="Column11782"/>
    <tableColumn id="11809" xr3:uid="{2A7C5033-A626-4B68-B4B5-92AEAF7ABB2A}" name="Column11783"/>
    <tableColumn id="11810" xr3:uid="{F8BEBB15-C1E7-47AB-B8E9-EA0FAE9E5776}" name="Column11784"/>
    <tableColumn id="11811" xr3:uid="{32797779-EF80-4FE2-A252-69300BD2EBC8}" name="Column11785"/>
    <tableColumn id="11812" xr3:uid="{271600C8-7803-4326-933C-626B2E0AEF6A}" name="Column11786"/>
    <tableColumn id="11813" xr3:uid="{35AECEAF-2998-4D38-9B20-F2611F0F6D9A}" name="Column11787"/>
    <tableColumn id="11814" xr3:uid="{45A294F0-52B1-4E46-ABA8-9864344D5720}" name="Column11788"/>
    <tableColumn id="11815" xr3:uid="{EB66FDC3-524D-4BE6-8EED-D3A09E487C39}" name="Column11789"/>
    <tableColumn id="11816" xr3:uid="{8BABF4E5-F40C-45AF-B8EE-8563AB1A0FA3}" name="Column11790"/>
    <tableColumn id="11817" xr3:uid="{E40E00C1-3469-40ED-BA04-B4C237B2D68D}" name="Column11791"/>
    <tableColumn id="11818" xr3:uid="{038FAE5D-19E9-42EE-9DE9-BE49290ECB79}" name="Column11792"/>
    <tableColumn id="11819" xr3:uid="{E5A1AE90-E550-4733-A7FF-030644F7C0AE}" name="Column11793"/>
    <tableColumn id="11820" xr3:uid="{2BAF10BE-B8E7-4904-9A15-50058155B783}" name="Column11794"/>
    <tableColumn id="11821" xr3:uid="{50E93047-B4A3-462A-B742-E91D908ABA4E}" name="Column11795"/>
    <tableColumn id="11822" xr3:uid="{1B39D10C-3C25-40B5-BB1D-A583BB5442B4}" name="Column11796"/>
    <tableColumn id="11823" xr3:uid="{6367847C-1AF6-4BCB-BF70-54857C86230D}" name="Column11797"/>
    <tableColumn id="11824" xr3:uid="{D58FDBDB-0EBE-4464-AE4C-912087F36630}" name="Column11798"/>
    <tableColumn id="11825" xr3:uid="{5C6DAAAC-A3C9-48CA-B325-470B96D0867B}" name="Column11799"/>
    <tableColumn id="11826" xr3:uid="{01D2DD0C-F2D9-4728-AAB9-05B2F7FC6A22}" name="Column11800"/>
    <tableColumn id="11827" xr3:uid="{56DB844B-24B8-4582-89F1-DB89D7B081CF}" name="Column11801"/>
    <tableColumn id="11828" xr3:uid="{1BFC7BA2-615C-4E81-A2F8-0B0A28A21703}" name="Column11802"/>
    <tableColumn id="11829" xr3:uid="{113788EA-2A67-45E7-B7E6-6A6443E9B5EB}" name="Column11803"/>
    <tableColumn id="11830" xr3:uid="{A4A5BA4E-E407-463E-AFF8-DF4C506AF3DE}" name="Column11804"/>
    <tableColumn id="11831" xr3:uid="{D1CF2283-6735-4944-AD6D-BEEB2A26C515}" name="Column11805"/>
    <tableColumn id="11832" xr3:uid="{1BA16404-DCF6-41D3-89A3-5900543AD12A}" name="Column11806"/>
    <tableColumn id="11833" xr3:uid="{B4055110-8B6A-403B-B5A9-435F71E27FF2}" name="Column11807"/>
    <tableColumn id="11834" xr3:uid="{B62FA5D4-DBAD-4A37-903D-D35D402546AA}" name="Column11808"/>
    <tableColumn id="11835" xr3:uid="{36C4446D-52D9-49D3-B921-F7462FCCAF68}" name="Column11809"/>
    <tableColumn id="11836" xr3:uid="{E9A8EBF8-1D0D-47B5-AA9A-FB95452A8A0F}" name="Column11810"/>
    <tableColumn id="11837" xr3:uid="{16A498E9-FDB1-4073-8E84-9B7D772E96CE}" name="Column11811"/>
    <tableColumn id="11838" xr3:uid="{E3B2A500-1F52-4159-9440-2CCF549C832A}" name="Column11812"/>
    <tableColumn id="11839" xr3:uid="{38DABF29-5FBB-4C6D-A509-176F4148CE31}" name="Column11813"/>
    <tableColumn id="11840" xr3:uid="{F9866BBC-09A2-4341-BFDA-AD5E1814491F}" name="Column11814"/>
    <tableColumn id="11841" xr3:uid="{B92D8515-C6A6-4D4F-A36E-6A0289B47FE5}" name="Column11815"/>
    <tableColumn id="11842" xr3:uid="{80B55C30-B9A5-4836-8EC5-B39B89B79DCF}" name="Column11816"/>
    <tableColumn id="11843" xr3:uid="{27A05E95-A891-4627-AD58-EBD3EB6ED064}" name="Column11817"/>
    <tableColumn id="11844" xr3:uid="{CA443CA9-15BD-4F59-9F48-FA3F2131D86E}" name="Column11818"/>
    <tableColumn id="11845" xr3:uid="{FD4B5525-CB27-4AA9-9082-223EA43A93C1}" name="Column11819"/>
    <tableColumn id="11846" xr3:uid="{87F9B14F-CA4F-4D9B-9EA3-8D22F0C2AAB3}" name="Column11820"/>
    <tableColumn id="11847" xr3:uid="{7022ECC8-0A61-487D-A335-69E702328A71}" name="Column11821"/>
    <tableColumn id="11848" xr3:uid="{4F90C61F-5636-421C-8406-231337DC5D2A}" name="Column11822"/>
    <tableColumn id="11849" xr3:uid="{451BD270-BAD3-4067-9E8D-6A867AEB6009}" name="Column11823"/>
    <tableColumn id="11850" xr3:uid="{AAAA8325-ABF0-4C36-A468-3D5D74579EF5}" name="Column11824"/>
    <tableColumn id="11851" xr3:uid="{7BEA5567-1CCD-4677-871C-D2B028CA401F}" name="Column11825"/>
    <tableColumn id="11852" xr3:uid="{47ABC003-603E-41EF-A97C-76BF2E23CFAE}" name="Column11826"/>
    <tableColumn id="11853" xr3:uid="{731ABCCD-72B0-46BA-BE4C-C4386C835A49}" name="Column11827"/>
    <tableColumn id="11854" xr3:uid="{DFEEDD61-5953-44D2-934E-3A845DE8BABD}" name="Column11828"/>
    <tableColumn id="11855" xr3:uid="{595CC04F-06AE-4E73-B9F6-9ABC651270B4}" name="Column11829"/>
    <tableColumn id="11856" xr3:uid="{77615099-6587-4A9C-81E6-764300B9FAE6}" name="Column11830"/>
    <tableColumn id="11857" xr3:uid="{81A3F12D-3CFB-4D79-84ED-7741BAED62E4}" name="Column11831"/>
    <tableColumn id="11858" xr3:uid="{2E0FB5F6-32AA-4568-8CA6-90C264BB3950}" name="Column11832"/>
    <tableColumn id="11859" xr3:uid="{FCD8B90A-A94C-4093-AD59-B971FFF47E1E}" name="Column11833"/>
    <tableColumn id="11860" xr3:uid="{2A3919EC-8764-435F-A015-6D10D31882B7}" name="Column11834"/>
    <tableColumn id="11861" xr3:uid="{DA7717C1-FB82-4A74-8D36-80DF62CC19BF}" name="Column11835"/>
    <tableColumn id="11862" xr3:uid="{F9286535-4F8A-4AE5-80FA-21C436E651CF}" name="Column11836"/>
    <tableColumn id="11863" xr3:uid="{C34236DD-5F6E-4F50-ABE8-743CB99EA1A8}" name="Column11837"/>
    <tableColumn id="11864" xr3:uid="{F64B0CF2-2BCA-48D4-A3A7-6A60A7525075}" name="Column11838"/>
    <tableColumn id="11865" xr3:uid="{3C19283F-23FE-4CA8-945D-488E774E715C}" name="Column11839"/>
    <tableColumn id="11866" xr3:uid="{D9939275-EC2E-4254-946E-54E828BDB213}" name="Column11840"/>
    <tableColumn id="11867" xr3:uid="{74A8E33B-6581-4C47-9CC7-37A32A90DE99}" name="Column11841"/>
    <tableColumn id="11868" xr3:uid="{39F3220B-484C-40DD-BEDC-4C0773223A17}" name="Column11842"/>
    <tableColumn id="11869" xr3:uid="{2D75BC1B-8FF1-4CAB-919D-B0FF7460A54C}" name="Column11843"/>
    <tableColumn id="11870" xr3:uid="{D9242DAB-DC46-4E2B-B542-36423BA4479E}" name="Column11844"/>
    <tableColumn id="11871" xr3:uid="{53B22CB9-8E84-449F-93AB-2D95F56028BD}" name="Column11845"/>
    <tableColumn id="11872" xr3:uid="{662813DC-7380-48AC-9A24-702A37A51917}" name="Column11846"/>
    <tableColumn id="11873" xr3:uid="{77F33C7E-21A7-4101-91FB-21904C80B953}" name="Column11847"/>
    <tableColumn id="11874" xr3:uid="{DB35DFA1-700B-42FA-85B3-268D6A96C1F7}" name="Column11848"/>
    <tableColumn id="11875" xr3:uid="{E1DF3F47-9703-488F-B0AE-4CB32C272071}" name="Column11849"/>
    <tableColumn id="11876" xr3:uid="{99875AC2-F7EE-4F23-A2FB-0CF27BA7C41F}" name="Column11850"/>
    <tableColumn id="11877" xr3:uid="{689C0AB5-229E-4EDD-AEA2-A8167EC38330}" name="Column11851"/>
    <tableColumn id="11878" xr3:uid="{4B1C7677-8D2A-4BC2-AD11-4E571C1C67AF}" name="Column11852"/>
    <tableColumn id="11879" xr3:uid="{27FDDB03-4C9A-4A20-886C-3ACDA1096CBF}" name="Column11853"/>
    <tableColumn id="11880" xr3:uid="{32224174-CAAA-4EC5-8B3B-EB9B9C82F00F}" name="Column11854"/>
    <tableColumn id="11881" xr3:uid="{CFBA566F-C2D7-4706-8F7A-3552FC8C8432}" name="Column11855"/>
    <tableColumn id="11882" xr3:uid="{7C67043D-80DE-4704-BCE0-2BA3B859FE19}" name="Column11856"/>
    <tableColumn id="11883" xr3:uid="{E5FD2A03-E0E1-444F-B668-F4173F3B1566}" name="Column11857"/>
    <tableColumn id="11884" xr3:uid="{9B851489-BFBA-4091-9E03-37B9EF182CB8}" name="Column11858"/>
    <tableColumn id="11885" xr3:uid="{5A3C7D98-9150-476A-AC30-3987CBED24D1}" name="Column11859"/>
    <tableColumn id="11886" xr3:uid="{B3D6CE1B-14E3-40A8-ACFE-3747E327DA83}" name="Column11860"/>
    <tableColumn id="11887" xr3:uid="{DE597272-2B95-4B65-B3B8-39765FBA2A32}" name="Column11861"/>
    <tableColumn id="11888" xr3:uid="{3A70EFB4-5A92-4467-8051-C55DB1982366}" name="Column11862"/>
    <tableColumn id="11889" xr3:uid="{210C60DE-FD89-445A-9792-DDE8DD834958}" name="Column11863"/>
    <tableColumn id="11890" xr3:uid="{A19E04BF-40B1-4392-B7C9-4767D716D236}" name="Column11864"/>
    <tableColumn id="11891" xr3:uid="{698E1006-9E0B-4A11-B4C4-10E43558E723}" name="Column11865"/>
    <tableColumn id="11892" xr3:uid="{CB7B6E02-4788-460C-BDAF-7B2ACF774369}" name="Column11866"/>
    <tableColumn id="11893" xr3:uid="{57729C0E-4C02-4DC5-B52B-636B4404C11F}" name="Column11867"/>
    <tableColumn id="11894" xr3:uid="{9AD99DEE-94E1-41CA-ABE7-3EDB14FBE667}" name="Column11868"/>
    <tableColumn id="11895" xr3:uid="{D6311041-6F5F-4E7D-AE9A-D297380D4D0C}" name="Column11869"/>
    <tableColumn id="11896" xr3:uid="{E7E878FE-2544-4823-B25A-F4762C08F09A}" name="Column11870"/>
    <tableColumn id="11897" xr3:uid="{8923150C-6302-4B23-968B-3E8E84637573}" name="Column11871"/>
    <tableColumn id="11898" xr3:uid="{320CDAF7-4DD1-452D-8269-70231A5BFC07}" name="Column11872"/>
    <tableColumn id="11899" xr3:uid="{0D44EE08-0889-41C9-A746-302931743823}" name="Column11873"/>
    <tableColumn id="11900" xr3:uid="{548A4358-C305-4A95-A811-506EA1174D42}" name="Column11874"/>
    <tableColumn id="11901" xr3:uid="{B3297FB7-B621-410A-95D5-CE62590FC7C2}" name="Column11875"/>
    <tableColumn id="11902" xr3:uid="{EDFF0C0E-0A57-4E20-871C-61FC85AB4F1D}" name="Column11876"/>
    <tableColumn id="11903" xr3:uid="{9CB6191E-9B9C-43C5-BE62-68C31C0EF11E}" name="Column11877"/>
    <tableColumn id="11904" xr3:uid="{5043E5B3-BC10-48F4-A76D-E416AAFC105E}" name="Column11878"/>
    <tableColumn id="11905" xr3:uid="{D6B07A48-C7E2-47DE-80A1-3FD8C86696E1}" name="Column11879"/>
    <tableColumn id="11906" xr3:uid="{A8263C86-08D5-4118-B19F-AA2450F21429}" name="Column11880"/>
    <tableColumn id="11907" xr3:uid="{718E19A7-DC50-40CE-8AAB-E72F429DBAA7}" name="Column11881"/>
    <tableColumn id="11908" xr3:uid="{4D9E42BB-1954-4776-A222-F2FF026CA1D4}" name="Column11882"/>
    <tableColumn id="11909" xr3:uid="{794895DB-E905-4E29-9749-ECC29090D676}" name="Column11883"/>
    <tableColumn id="11910" xr3:uid="{1840A251-32A7-4E9B-B1C4-ADDC338763FB}" name="Column11884"/>
    <tableColumn id="11911" xr3:uid="{67C33821-3E78-40EF-9A06-A032115212C7}" name="Column11885"/>
    <tableColumn id="11912" xr3:uid="{ACA0DE5B-FF80-4262-B472-D3B114AA5EB1}" name="Column11886"/>
    <tableColumn id="11913" xr3:uid="{43846FC5-62D9-4307-8DFB-F85298838554}" name="Column11887"/>
    <tableColumn id="11914" xr3:uid="{CC531AEF-E8D2-4E54-84CD-41E4780A80EE}" name="Column11888"/>
    <tableColumn id="11915" xr3:uid="{9A7A1543-03F4-469F-8B30-3D7C3284DA8D}" name="Column11889"/>
    <tableColumn id="11916" xr3:uid="{49EA8341-2ABD-4547-ABF7-219B49C13B06}" name="Column11890"/>
    <tableColumn id="11917" xr3:uid="{C393342F-39D6-48AA-A003-F4CE17EC4954}" name="Column11891"/>
    <tableColumn id="11918" xr3:uid="{B28135ED-3851-4CB6-A4DE-E9D7ADF4E3DA}" name="Column11892"/>
    <tableColumn id="11919" xr3:uid="{14564CD4-F8FF-4356-BE47-C49A5C49AC42}" name="Column11893"/>
    <tableColumn id="11920" xr3:uid="{2AE18AE5-5F4B-40E6-B244-50314957AD82}" name="Column11894"/>
    <tableColumn id="11921" xr3:uid="{6F709624-F85F-4AA7-8603-FA15E0FC9326}" name="Column11895"/>
    <tableColumn id="11922" xr3:uid="{013C493C-02C3-4AC6-A640-0BA5818CAF3D}" name="Column11896"/>
    <tableColumn id="11923" xr3:uid="{A4536C7E-263E-4C6D-90B1-4A04FE6D0B75}" name="Column11897"/>
    <tableColumn id="11924" xr3:uid="{FC3851CB-443B-430F-BE29-38BF11A11CEE}" name="Column11898"/>
    <tableColumn id="11925" xr3:uid="{BB96E747-552A-4320-A280-DD4A2C631A35}" name="Column11899"/>
    <tableColumn id="11926" xr3:uid="{0027901F-7A76-4AAE-9147-E8492DCA99C3}" name="Column11900"/>
    <tableColumn id="11927" xr3:uid="{7AEFB075-5978-4EB5-AA31-3101F6854675}" name="Column11901"/>
    <tableColumn id="11928" xr3:uid="{47C1268C-E518-47DC-9F57-6F59D9914700}" name="Column11902"/>
    <tableColumn id="11929" xr3:uid="{664159A9-9074-412D-B980-AC3014FBA1B1}" name="Column11903"/>
    <tableColumn id="11930" xr3:uid="{E5BC21FE-2CCF-4B75-82C2-0661DE1EB77A}" name="Column11904"/>
    <tableColumn id="11931" xr3:uid="{22FBA4CC-E3EC-46F7-A682-B83AF1782F92}" name="Column11905"/>
    <tableColumn id="11932" xr3:uid="{1E5B28D7-A046-443E-9474-B3003F9EB413}" name="Column11906"/>
    <tableColumn id="11933" xr3:uid="{20094B01-0EC4-4741-B2F0-F2361BC00916}" name="Column11907"/>
    <tableColumn id="11934" xr3:uid="{FD67F912-5495-4DC6-B195-F19B69689977}" name="Column11908"/>
    <tableColumn id="11935" xr3:uid="{A5A70368-D04A-493B-9C9F-68BD89E92564}" name="Column11909"/>
    <tableColumn id="11936" xr3:uid="{0B27FC5D-2139-4BD7-9302-8800F2110B06}" name="Column11910"/>
    <tableColumn id="11937" xr3:uid="{4A677855-2489-43A0-8129-7591F5BCBAA0}" name="Column11911"/>
    <tableColumn id="11938" xr3:uid="{06AC42F8-861E-4B65-B293-57181EA88BC4}" name="Column11912"/>
    <tableColumn id="11939" xr3:uid="{4F3AAE43-8757-43D5-9903-8376B72D764D}" name="Column11913"/>
    <tableColumn id="11940" xr3:uid="{D7B43377-72CD-4048-9334-3F6061A1E29F}" name="Column11914"/>
    <tableColumn id="11941" xr3:uid="{DE425311-58B6-4978-B202-C13B8EDF1178}" name="Column11915"/>
    <tableColumn id="11942" xr3:uid="{1BA8472B-2497-48BA-88EE-B6AF993D2AB6}" name="Column11916"/>
    <tableColumn id="11943" xr3:uid="{115C2D77-E447-4953-943F-76BE29DBECD7}" name="Column11917"/>
    <tableColumn id="11944" xr3:uid="{A1C999D7-F6DC-4D15-9F12-0BA15BA37005}" name="Column11918"/>
    <tableColumn id="11945" xr3:uid="{C1A59816-C075-4661-B5EB-6CB63B8E57B0}" name="Column11919"/>
    <tableColumn id="11946" xr3:uid="{7E6F5BA6-2F1F-49A9-8DD1-104198C568B9}" name="Column11920"/>
    <tableColumn id="11947" xr3:uid="{1BC47288-E3CC-40C9-A7A1-13AB3BF1D471}" name="Column11921"/>
    <tableColumn id="11948" xr3:uid="{1728FCA1-BF4F-40C8-8804-19E979D46556}" name="Column11922"/>
    <tableColumn id="11949" xr3:uid="{2E24D541-94E9-477A-A49D-A9F935127231}" name="Column11923"/>
    <tableColumn id="11950" xr3:uid="{8E76BCA1-4EC9-408B-9145-D1E1600BA962}" name="Column11924"/>
    <tableColumn id="11951" xr3:uid="{B5FBBED9-E2C3-4F42-892E-C7E4CDFDEB19}" name="Column11925"/>
    <tableColumn id="11952" xr3:uid="{EAEFF666-1D72-4359-9A4F-583CF137A740}" name="Column11926"/>
    <tableColumn id="11953" xr3:uid="{58239933-F8B4-45B8-B9AF-7F7F145507D9}" name="Column11927"/>
    <tableColumn id="11954" xr3:uid="{8174459C-6E7E-4F9A-8F1B-0F0390F8EB4D}" name="Column11928"/>
    <tableColumn id="11955" xr3:uid="{EABBF19F-53A6-463D-BDE8-A9F76574A548}" name="Column11929"/>
    <tableColumn id="11956" xr3:uid="{DF773C2D-A101-4DA6-83DC-4FD24B006184}" name="Column11930"/>
    <tableColumn id="11957" xr3:uid="{CEA7BD06-8585-441A-A3BF-4108B6ED0560}" name="Column11931"/>
    <tableColumn id="11958" xr3:uid="{B706C9E6-7EE6-4B28-B20E-E1FF4322BFD7}" name="Column11932"/>
    <tableColumn id="11959" xr3:uid="{3F08A8CC-382A-433D-95C3-C3796A135345}" name="Column11933"/>
    <tableColumn id="11960" xr3:uid="{6A2F782F-8EBA-4DEF-9F97-3307E93EFCB2}" name="Column11934"/>
    <tableColumn id="11961" xr3:uid="{EBCBAD81-CA04-479B-89C1-19647C08E96D}" name="Column11935"/>
    <tableColumn id="11962" xr3:uid="{57366AE3-7ED4-4502-B057-0F8116C8567C}" name="Column11936"/>
    <tableColumn id="11963" xr3:uid="{4287BD08-9853-4244-8656-4F0F4045321D}" name="Column11937"/>
    <tableColumn id="11964" xr3:uid="{131AC43F-4E9C-416B-9A39-0441F31D782A}" name="Column11938"/>
    <tableColumn id="11965" xr3:uid="{525688A5-0702-43BB-99AA-2832E8C1A8F5}" name="Column11939"/>
    <tableColumn id="11966" xr3:uid="{3B0ACB9F-1C99-4F42-B5CC-50A3AF62401F}" name="Column11940"/>
    <tableColumn id="11967" xr3:uid="{49860D42-22D9-4D9D-940E-C6FB8530AC6D}" name="Column11941"/>
    <tableColumn id="11968" xr3:uid="{5A1E2228-2DD3-4168-878C-7953D72FDD7B}" name="Column11942"/>
    <tableColumn id="11969" xr3:uid="{43159F88-77D4-4D13-831E-D817EDA19E56}" name="Column11943"/>
    <tableColumn id="11970" xr3:uid="{5EA25540-2816-4374-8A3E-5972D39DD8B2}" name="Column11944"/>
    <tableColumn id="11971" xr3:uid="{EA67A98C-9286-4CF6-8AFF-604A87168521}" name="Column11945"/>
    <tableColumn id="11972" xr3:uid="{F8BC3B78-C15F-4332-92E9-1C3BEF25D378}" name="Column11946"/>
    <tableColumn id="11973" xr3:uid="{237B11F7-1F9E-4CDA-874D-F2A458DCF08E}" name="Column11947"/>
    <tableColumn id="11974" xr3:uid="{27D8A9A9-5B7A-44EB-8FCB-B7FF46738519}" name="Column11948"/>
    <tableColumn id="11975" xr3:uid="{A4997092-836E-4668-B2BA-CD1CFB7675ED}" name="Column11949"/>
    <tableColumn id="11976" xr3:uid="{87B41B4F-9EE2-41E4-A259-5EAAB549EF97}" name="Column11950"/>
    <tableColumn id="11977" xr3:uid="{89DB9F35-DB54-4B8F-8754-0F383FDFF719}" name="Column11951"/>
    <tableColumn id="11978" xr3:uid="{58C1E06D-2689-4234-AF25-7C9C5BABC19C}" name="Column11952"/>
    <tableColumn id="11979" xr3:uid="{F71074BA-628D-4638-AA5D-534C277D19D3}" name="Column11953"/>
    <tableColumn id="11980" xr3:uid="{363A7E1B-9FA2-4AB7-8EFB-B4E25926F372}" name="Column11954"/>
    <tableColumn id="11981" xr3:uid="{0747FD70-2DAC-472E-8F7A-097B1348F318}" name="Column11955"/>
    <tableColumn id="11982" xr3:uid="{0D144CEE-3770-4CAB-8B95-8B5E7706B6EE}" name="Column11956"/>
    <tableColumn id="11983" xr3:uid="{63E69574-1A2A-41E4-A9BB-A1310556A842}" name="Column11957"/>
    <tableColumn id="11984" xr3:uid="{FAB6D235-84CB-46B5-8EE6-D557C6CFB268}" name="Column11958"/>
    <tableColumn id="11985" xr3:uid="{8D0FBA93-803B-46E3-80AF-A4DE8E2523C6}" name="Column11959"/>
    <tableColumn id="11986" xr3:uid="{B453449F-6630-48CD-A33D-3DA536594008}" name="Column11960"/>
    <tableColumn id="11987" xr3:uid="{4C060568-61CD-4908-9D4A-C9FF69A90C20}" name="Column11961"/>
    <tableColumn id="11988" xr3:uid="{9F1562CD-12D3-4476-B0E5-BF76AFB9CA02}" name="Column11962"/>
    <tableColumn id="11989" xr3:uid="{8604F0C1-6DDD-4262-9E15-003529A352AC}" name="Column11963"/>
    <tableColumn id="11990" xr3:uid="{C79897CD-F315-42F2-9B6C-A6A4CB5FD305}" name="Column11964"/>
    <tableColumn id="11991" xr3:uid="{8724AB82-5A54-4714-B024-E5EDE26F8252}" name="Column11965"/>
    <tableColumn id="11992" xr3:uid="{2623A5EC-01BA-4201-AFB2-74ED239FCAAA}" name="Column11966"/>
    <tableColumn id="11993" xr3:uid="{A2CE7952-1952-4EC7-ABC9-F3D53D15E423}" name="Column11967"/>
    <tableColumn id="11994" xr3:uid="{840385E7-A6D4-4064-8DB1-382589D7B043}" name="Column11968"/>
    <tableColumn id="11995" xr3:uid="{DE14232D-F356-4B96-B66B-F20E29127B70}" name="Column11969"/>
    <tableColumn id="11996" xr3:uid="{BAEB2381-9CFA-4E76-99F0-35A96D1A7C65}" name="Column11970"/>
    <tableColumn id="11997" xr3:uid="{F8ACD9D2-3683-4634-A7B1-82D6565A67B1}" name="Column11971"/>
    <tableColumn id="11998" xr3:uid="{96CC3C6C-0328-4DC9-B196-88000F60593E}" name="Column11972"/>
    <tableColumn id="11999" xr3:uid="{29CFAA08-1E69-41B7-8EF9-955E2C1B88E1}" name="Column11973"/>
    <tableColumn id="12000" xr3:uid="{F6F8CB19-3401-4450-8B0A-0FF47403EAA8}" name="Column11974"/>
    <tableColumn id="12001" xr3:uid="{A1BC29BF-5336-4D95-B8E0-58F8ADE2E8FD}" name="Column11975"/>
    <tableColumn id="12002" xr3:uid="{B8547928-55BF-4A12-BEF0-0723C7DAC3D7}" name="Column11976"/>
    <tableColumn id="12003" xr3:uid="{24639A0C-F8AD-4830-B0F4-2961462B3706}" name="Column11977"/>
    <tableColumn id="12004" xr3:uid="{13196DE1-D6CC-4C46-BBA3-D59ADFD63D11}" name="Column11978"/>
    <tableColumn id="12005" xr3:uid="{E836D4BA-BBD8-42DB-A90C-EF8C84CAC2BF}" name="Column11979"/>
    <tableColumn id="12006" xr3:uid="{D1043F57-1805-45AB-85F7-3AD40CADBFB0}" name="Column11980"/>
    <tableColumn id="12007" xr3:uid="{1A6DB314-28FA-41EB-B46B-DB721E177700}" name="Column11981"/>
    <tableColumn id="12008" xr3:uid="{3E010FBF-6BD7-41AE-B3D3-B4ABA9DCA308}" name="Column11982"/>
    <tableColumn id="12009" xr3:uid="{209EE59D-16D6-41DB-85E3-0C4EE32CD2F8}" name="Column11983"/>
    <tableColumn id="12010" xr3:uid="{986A4B9E-357C-46B4-BFCB-9BB1E87417FC}" name="Column11984"/>
    <tableColumn id="12011" xr3:uid="{FE503E10-2E3D-4DC6-95D4-DDB44E093B33}" name="Column11985"/>
    <tableColumn id="12012" xr3:uid="{45CFBAF2-8F87-41E9-BCF3-570E9BA5C80C}" name="Column11986"/>
    <tableColumn id="12013" xr3:uid="{533CD438-CC8A-46D0-824A-331D26836E22}" name="Column11987"/>
    <tableColumn id="12014" xr3:uid="{BBE656A1-E651-479D-A1E2-FAE92247F9B4}" name="Column11988"/>
    <tableColumn id="12015" xr3:uid="{30E09F5A-BAE0-44AB-8EBC-8D01161D80FD}" name="Column11989"/>
    <tableColumn id="12016" xr3:uid="{6966A3BD-3DC0-4D80-AE2C-32B5F6887017}" name="Column11990"/>
    <tableColumn id="12017" xr3:uid="{79B99E62-BA17-4332-BDCF-889253A33EE7}" name="Column11991"/>
    <tableColumn id="12018" xr3:uid="{945EB9E4-A8CB-4938-A9D3-77F4B75493BA}" name="Column11992"/>
    <tableColumn id="12019" xr3:uid="{041C9508-1DFA-4746-860F-2C4C4F1124CD}" name="Column11993"/>
    <tableColumn id="12020" xr3:uid="{4686862E-2B96-4A49-9271-8876C54AC702}" name="Column11994"/>
    <tableColumn id="12021" xr3:uid="{D11088FB-B7FA-415B-960A-25C17278D3A8}" name="Column11995"/>
    <tableColumn id="12022" xr3:uid="{F57BA9CC-6F11-4BF8-8557-330D7E71AFAF}" name="Column11996"/>
    <tableColumn id="12023" xr3:uid="{C4C42BC6-D7EA-4229-B3C1-A463EE48634A}" name="Column11997"/>
    <tableColumn id="12024" xr3:uid="{C6A8991A-E0FF-4A2D-A170-4A2309310F58}" name="Column11998"/>
    <tableColumn id="12025" xr3:uid="{611AC43F-059D-4C13-948A-831CB78DE4CD}" name="Column11999"/>
    <tableColumn id="12026" xr3:uid="{E25D65EA-A0B1-4FE3-9BCD-76F3FA230508}" name="Column12000"/>
    <tableColumn id="12027" xr3:uid="{D3D5944B-4519-4D2E-982B-E580A517D136}" name="Column12001"/>
    <tableColumn id="12028" xr3:uid="{0E7DB381-E6CA-4598-8482-3404BB83AB1A}" name="Column12002"/>
    <tableColumn id="12029" xr3:uid="{ADCF558A-4CBF-4FCC-B149-0A4FB1043AA8}" name="Column12003"/>
    <tableColumn id="12030" xr3:uid="{F0017DCB-0DBB-469E-8987-B54DA265031F}" name="Column12004"/>
    <tableColumn id="12031" xr3:uid="{B02956A9-484E-4F78-A901-4DF01A84CFB0}" name="Column12005"/>
    <tableColumn id="12032" xr3:uid="{44DB6444-35A0-4C59-ABA7-8653AC621E86}" name="Column12006"/>
    <tableColumn id="12033" xr3:uid="{8667BD8E-886B-489F-9858-470D99DC05C8}" name="Column12007"/>
    <tableColumn id="12034" xr3:uid="{B96F59ED-9096-434E-AA32-E56F9AEC67D5}" name="Column12008"/>
    <tableColumn id="12035" xr3:uid="{5F64D2E7-91B3-42DA-A89B-39CD7A20DF82}" name="Column12009"/>
    <tableColumn id="12036" xr3:uid="{D24533B3-E860-40E9-BA0F-347993E67DCB}" name="Column12010"/>
    <tableColumn id="12037" xr3:uid="{64F1C547-2CE8-434F-B40D-F17A798FBAC6}" name="Column12011"/>
    <tableColumn id="12038" xr3:uid="{EE59E87F-7C29-4503-9811-1FF0CC83A9A9}" name="Column12012"/>
    <tableColumn id="12039" xr3:uid="{420B87A7-1B8A-4ACB-AC90-C1718E238CC1}" name="Column12013"/>
    <tableColumn id="12040" xr3:uid="{4C8E6AF9-DE0C-46CF-A434-D1170CB81B93}" name="Column12014"/>
    <tableColumn id="12041" xr3:uid="{BACD4DC1-9406-4215-8D97-C8DEEB2D7E2C}" name="Column12015"/>
    <tableColumn id="12042" xr3:uid="{6A227DC7-4EBD-4B0C-94B1-CF5A63AC2811}" name="Column12016"/>
    <tableColumn id="12043" xr3:uid="{53EB479F-DC75-4915-AFBD-71B7516A9D9F}" name="Column12017"/>
    <tableColumn id="12044" xr3:uid="{37E5D555-CD0D-43D6-8D34-DAE49097F08C}" name="Column12018"/>
    <tableColumn id="12045" xr3:uid="{E59446DB-DCEB-458F-AAE7-A58ACED8CFA6}" name="Column12019"/>
    <tableColumn id="12046" xr3:uid="{03F5B63D-80E2-4C99-B3EA-A82EDFB65C2E}" name="Column12020"/>
    <tableColumn id="12047" xr3:uid="{DBCCB945-C2B7-4B10-8544-411697264A43}" name="Column12021"/>
    <tableColumn id="12048" xr3:uid="{B6713534-A1A7-4A0F-9ABB-60B551CC3C2D}" name="Column12022"/>
    <tableColumn id="12049" xr3:uid="{D2D561F1-7DDD-41F1-8D85-25B0A11340EA}" name="Column12023"/>
    <tableColumn id="12050" xr3:uid="{85A72C2B-F774-4669-B9BD-5BC5D38EB647}" name="Column12024"/>
    <tableColumn id="12051" xr3:uid="{6814A628-3471-4288-A73E-813E75F2EFFA}" name="Column12025"/>
    <tableColumn id="12052" xr3:uid="{9CED0AE0-4EDC-442F-8206-C4D14BD74BBF}" name="Column12026"/>
    <tableColumn id="12053" xr3:uid="{9597902E-CED3-4BAB-9054-39140881B243}" name="Column12027"/>
    <tableColumn id="12054" xr3:uid="{09F2ACE4-E45E-4EF8-B787-0C62A3AA6B69}" name="Column12028"/>
    <tableColumn id="12055" xr3:uid="{F1FB7714-0B4B-48E3-9762-0248786CA1D6}" name="Column12029"/>
    <tableColumn id="12056" xr3:uid="{CD0E18F9-C8D4-4BE4-8A3A-C5180DB5698B}" name="Column12030"/>
    <tableColumn id="12057" xr3:uid="{B2E2E3B6-D185-454F-AC47-DCBB02E4DA21}" name="Column12031"/>
    <tableColumn id="12058" xr3:uid="{17407114-C9EC-4696-B04A-3B1DBF3F8479}" name="Column12032"/>
    <tableColumn id="12059" xr3:uid="{FBD5968C-7CAE-49E0-A4B2-3B2EEA40C0C9}" name="Column12033"/>
    <tableColumn id="12060" xr3:uid="{DA355F69-747E-4669-BE0B-34411A9137B0}" name="Column12034"/>
    <tableColumn id="12061" xr3:uid="{1DACE84C-B1F6-4BEE-9F33-0D958A32D0DA}" name="Column12035"/>
    <tableColumn id="12062" xr3:uid="{58232A4C-F325-42C2-AE35-38DADC13F7D6}" name="Column12036"/>
    <tableColumn id="12063" xr3:uid="{AB0445BE-5605-40E8-87E7-71599DAE86E4}" name="Column12037"/>
    <tableColumn id="12064" xr3:uid="{6059FE56-8C4A-43A7-9846-4C628C8A2CCB}" name="Column12038"/>
    <tableColumn id="12065" xr3:uid="{D4BA2DB9-B6CA-44FA-B0A1-A7920500D7C1}" name="Column12039"/>
    <tableColumn id="12066" xr3:uid="{834B02C9-6267-495D-942F-557D0A452EC3}" name="Column12040"/>
    <tableColumn id="12067" xr3:uid="{56E02736-E7B4-4284-9C95-6B55A3469B5C}" name="Column12041"/>
    <tableColumn id="12068" xr3:uid="{B3FFAE0B-C517-4AEF-B866-0EEC6EF76CD8}" name="Column12042"/>
    <tableColumn id="12069" xr3:uid="{D995BEA1-FE53-4D57-BEDC-E0E44D2A4ADF}" name="Column12043"/>
    <tableColumn id="12070" xr3:uid="{94A775A7-6C8D-4875-9F5F-2B147F8712DF}" name="Column12044"/>
    <tableColumn id="12071" xr3:uid="{8121A4BA-BD77-4F1A-A8A5-02D7DEE40E44}" name="Column12045"/>
    <tableColumn id="12072" xr3:uid="{734F7137-9467-4E4B-9E42-C78A0694392C}" name="Column12046"/>
    <tableColumn id="12073" xr3:uid="{2BE46306-19E6-4073-B6DB-2A0494F6F25C}" name="Column12047"/>
    <tableColumn id="12074" xr3:uid="{AF5ACC90-08A3-40D1-859B-358425B5C2D4}" name="Column12048"/>
    <tableColumn id="12075" xr3:uid="{1FD4B3B5-B3C0-4E3A-80CE-E8968798AB47}" name="Column12049"/>
    <tableColumn id="12076" xr3:uid="{0F3100BB-DF1C-4488-9AFF-D5ACF14D0359}" name="Column12050"/>
    <tableColumn id="12077" xr3:uid="{712DFF67-12CC-49CA-A48B-37D724A1E0F7}" name="Column12051"/>
    <tableColumn id="12078" xr3:uid="{24EB575F-A1E0-45A4-AAD6-8CE3664D050C}" name="Column12052"/>
    <tableColumn id="12079" xr3:uid="{F6149AC4-DAA9-4EEE-A6AC-244C3319D338}" name="Column12053"/>
    <tableColumn id="12080" xr3:uid="{22A6F8D7-EEB1-4EEC-B769-A7AD7EA1EB3E}" name="Column12054"/>
    <tableColumn id="12081" xr3:uid="{DEF1B1E3-6361-4E7B-B70F-7D338785B57E}" name="Column12055"/>
    <tableColumn id="12082" xr3:uid="{30F20959-0D05-441C-A2D7-68AEEC5DEA41}" name="Column12056"/>
    <tableColumn id="12083" xr3:uid="{9DE163E0-9AAC-4078-AD0B-602CF51E27A9}" name="Column12057"/>
    <tableColumn id="12084" xr3:uid="{E963F975-D5ED-4120-BB2A-DCC349AC0F38}" name="Column12058"/>
    <tableColumn id="12085" xr3:uid="{E4B07B35-1090-47BD-B661-DB8874519B45}" name="Column12059"/>
    <tableColumn id="12086" xr3:uid="{AD8EA475-1F83-4F22-AEE4-6F94C1B37371}" name="Column12060"/>
    <tableColumn id="12087" xr3:uid="{6EDF0A14-323C-4BA1-B832-CC7D934D8519}" name="Column12061"/>
    <tableColumn id="12088" xr3:uid="{8B1BEA58-BFF3-4AFD-861A-2AE0DF4B6D09}" name="Column12062"/>
    <tableColumn id="12089" xr3:uid="{2BCDB14E-BD06-4385-AB8A-1291CD5977F9}" name="Column12063"/>
    <tableColumn id="12090" xr3:uid="{43046F5B-BF3B-497C-AB85-07FC018E1CCF}" name="Column12064"/>
    <tableColumn id="12091" xr3:uid="{B45497EB-9B7E-4FC9-BD99-F939671D4C7C}" name="Column12065"/>
    <tableColumn id="12092" xr3:uid="{A5A95E9E-231A-4530-B0D8-C97B3B39C6AF}" name="Column12066"/>
    <tableColumn id="12093" xr3:uid="{7DAAE246-291B-4993-9BE0-23E54B060357}" name="Column12067"/>
    <tableColumn id="12094" xr3:uid="{214D4242-2C11-4838-9101-A7D969A87529}" name="Column12068"/>
    <tableColumn id="12095" xr3:uid="{A383800E-2771-41D8-A25B-6D0D02A66B1B}" name="Column12069"/>
    <tableColumn id="12096" xr3:uid="{9F39C095-40CB-4D88-B469-360C376A638C}" name="Column12070"/>
    <tableColumn id="12097" xr3:uid="{3E5DA8F9-624A-45F7-98A9-E00C897B65D0}" name="Column12071"/>
    <tableColumn id="12098" xr3:uid="{9D8B32FF-CCBF-44CA-8864-6989CA398F51}" name="Column12072"/>
    <tableColumn id="12099" xr3:uid="{608F1246-1604-45CC-BCEC-5D9D79801E76}" name="Column12073"/>
    <tableColumn id="12100" xr3:uid="{E8BFECAF-74D8-4EB7-BA8C-406C188D6022}" name="Column12074"/>
    <tableColumn id="12101" xr3:uid="{6E848D00-25DA-46D9-BC97-89A16F523AEC}" name="Column12075"/>
    <tableColumn id="12102" xr3:uid="{649E8477-B706-4F3E-B676-12987BB926C6}" name="Column12076"/>
    <tableColumn id="12103" xr3:uid="{8AB6C3EB-C895-4246-AADB-7736C3F4D82A}" name="Column12077"/>
    <tableColumn id="12104" xr3:uid="{967C4BEB-771F-4666-8F80-0A63F0B05D69}" name="Column12078"/>
    <tableColumn id="12105" xr3:uid="{91C191CE-763B-4766-8887-DE02B1ED796A}" name="Column12079"/>
    <tableColumn id="12106" xr3:uid="{506469C4-D3DF-4437-89EC-CDA2250A2603}" name="Column12080"/>
    <tableColumn id="12107" xr3:uid="{298076FB-9F2A-4EB2-953D-663B3BEC9905}" name="Column12081"/>
    <tableColumn id="12108" xr3:uid="{455EF7AC-4F01-4437-ABED-491A17900E64}" name="Column12082"/>
    <tableColumn id="12109" xr3:uid="{97C7FB0D-361B-491F-91FB-FEA85E4E6D92}" name="Column12083"/>
    <tableColumn id="12110" xr3:uid="{84697B9F-A06A-45A9-AFDA-E74B89B30329}" name="Column12084"/>
    <tableColumn id="12111" xr3:uid="{813E3391-F59D-4F2E-8589-A3019454C1E5}" name="Column12085"/>
    <tableColumn id="12112" xr3:uid="{74B247EB-3459-494C-B123-0AE3A715192B}" name="Column12086"/>
    <tableColumn id="12113" xr3:uid="{A1FC87F2-3F07-4FA9-9892-C90783A0A96F}" name="Column12087"/>
    <tableColumn id="12114" xr3:uid="{73BF74A7-60FA-4E9B-A3F1-9371A647E6EF}" name="Column12088"/>
    <tableColumn id="12115" xr3:uid="{424E3841-77D0-47BA-A8B0-6973B6CB47E4}" name="Column12089"/>
    <tableColumn id="12116" xr3:uid="{8865F349-A4BC-46A8-8D1D-75826A5D35DA}" name="Column12090"/>
    <tableColumn id="12117" xr3:uid="{3266CD0F-2CE7-4093-AF3B-1EDBDC80B715}" name="Column12091"/>
    <tableColumn id="12118" xr3:uid="{BFF32E10-B162-49CF-B582-072A6564571A}" name="Column12092"/>
    <tableColumn id="12119" xr3:uid="{0AD98A42-53CA-45DB-9034-3877F802602F}" name="Column12093"/>
    <tableColumn id="12120" xr3:uid="{B08DDCCD-97E5-43B9-989B-56C8D2042B94}" name="Column12094"/>
    <tableColumn id="12121" xr3:uid="{A61E06EE-5115-46BE-BB31-A52C01D20BF8}" name="Column12095"/>
    <tableColumn id="12122" xr3:uid="{626F332F-09CE-4674-9DB6-73D478AD8E94}" name="Column12096"/>
    <tableColumn id="12123" xr3:uid="{A710545F-6ADF-427D-8C9B-A45EF109AD4B}" name="Column12097"/>
    <tableColumn id="12124" xr3:uid="{4C8E2C29-7491-4E21-9A6D-F6FEB8C93184}" name="Column12098"/>
    <tableColumn id="12125" xr3:uid="{C7C35771-0BF0-4D64-838C-84B27F07E72A}" name="Column12099"/>
    <tableColumn id="12126" xr3:uid="{0A8F089B-0A11-46C3-92F6-5C7AEA45B6A6}" name="Column12100"/>
    <tableColumn id="12127" xr3:uid="{0BD03376-8ED1-44FF-AC27-8D9AB28EB0F2}" name="Column12101"/>
    <tableColumn id="12128" xr3:uid="{CD347635-CA32-48B4-92BE-E976FB2A7246}" name="Column12102"/>
    <tableColumn id="12129" xr3:uid="{DA71E95E-38CF-40F2-A1C3-EF46265EC681}" name="Column12103"/>
    <tableColumn id="12130" xr3:uid="{D9C7EC66-D88E-4384-B8AD-EEC7BBCE0DF1}" name="Column12104"/>
    <tableColumn id="12131" xr3:uid="{9FF54401-2D0C-4572-8D54-80C33F7ECD1E}" name="Column12105"/>
    <tableColumn id="12132" xr3:uid="{0C674F2C-4AAD-4F26-AC19-E796D1C0A868}" name="Column12106"/>
    <tableColumn id="12133" xr3:uid="{FD4398BB-16D6-492E-9C31-984B1B4BA309}" name="Column12107"/>
    <tableColumn id="12134" xr3:uid="{D93A93C7-0976-4A52-AEE9-55E19683732D}" name="Column12108"/>
    <tableColumn id="12135" xr3:uid="{DD314874-F59E-4541-8534-42804BDB7254}" name="Column12109"/>
    <tableColumn id="12136" xr3:uid="{9095FC68-F1EE-4E6F-9E82-2B8B28271C34}" name="Column12110"/>
    <tableColumn id="12137" xr3:uid="{07150BD1-D801-4C02-B8AE-3DE66D8C0037}" name="Column12111"/>
    <tableColumn id="12138" xr3:uid="{F11A581A-F954-404D-A946-47465C7F0125}" name="Column12112"/>
    <tableColumn id="12139" xr3:uid="{908367EA-2B79-45B5-8C5F-DE16ADA89D38}" name="Column12113"/>
    <tableColumn id="12140" xr3:uid="{51DECADC-1A37-49BD-AD76-33B84A6F8D30}" name="Column12114"/>
    <tableColumn id="12141" xr3:uid="{6792339D-C754-434A-A791-3F0140E98E6A}" name="Column12115"/>
    <tableColumn id="12142" xr3:uid="{2C505246-F8CF-4962-8E2F-673DACF0DE61}" name="Column12116"/>
    <tableColumn id="12143" xr3:uid="{22BFA60A-9704-4ECA-A285-94B0BEBE3E8C}" name="Column12117"/>
    <tableColumn id="12144" xr3:uid="{8675BA25-C397-4D83-B1EA-87723C0D9E3C}" name="Column12118"/>
    <tableColumn id="12145" xr3:uid="{B9469B6B-36EB-4287-A056-B4957C446BE6}" name="Column12119"/>
    <tableColumn id="12146" xr3:uid="{F5255534-FCCA-4407-AC90-0AFC716FF841}" name="Column12120"/>
    <tableColumn id="12147" xr3:uid="{704E1FCC-2E7D-42B3-877A-DE3B261733B3}" name="Column12121"/>
    <tableColumn id="12148" xr3:uid="{12874461-6423-4CE6-B616-826C2B98A766}" name="Column12122"/>
    <tableColumn id="12149" xr3:uid="{3E17AC74-CBFC-4B70-95AB-C26505A06E3D}" name="Column12123"/>
    <tableColumn id="12150" xr3:uid="{F128607E-28CB-434D-B9C3-120D2FC17B64}" name="Column12124"/>
    <tableColumn id="12151" xr3:uid="{5FFCF883-0E24-4F3F-A0C1-C05EBF516484}" name="Column12125"/>
    <tableColumn id="12152" xr3:uid="{310C9679-0F66-45AC-B03D-563E2A3B9413}" name="Column12126"/>
    <tableColumn id="12153" xr3:uid="{5B5CD5AC-A0CD-4D7C-AEDF-863A4ABF3E9C}" name="Column12127"/>
    <tableColumn id="12154" xr3:uid="{713D38FC-36E8-49FF-92EB-A9DDF6B0B7AD}" name="Column12128"/>
    <tableColumn id="12155" xr3:uid="{46B8661E-3BE6-4395-B639-5008D4AE689B}" name="Column12129"/>
    <tableColumn id="12156" xr3:uid="{F6AF6CD4-4F4D-466E-AA64-AD45EF4C0322}" name="Column12130"/>
    <tableColumn id="12157" xr3:uid="{186D7267-FD60-4837-9789-3418445CD372}" name="Column12131"/>
    <tableColumn id="12158" xr3:uid="{D0CAA0F8-25DF-406E-93B6-017AF0611B8D}" name="Column12132"/>
    <tableColumn id="12159" xr3:uid="{1FFFD13C-81C4-4698-B81A-B79BDE67A968}" name="Column12133"/>
    <tableColumn id="12160" xr3:uid="{ACC01CA3-DE8E-4870-AB49-95076AE91295}" name="Column12134"/>
    <tableColumn id="12161" xr3:uid="{477228A5-94EB-4A41-97A6-A8E0F72B09C3}" name="Column12135"/>
    <tableColumn id="12162" xr3:uid="{ED5EDE70-29A6-4E97-BA88-DB0EE6ED7A45}" name="Column12136"/>
    <tableColumn id="12163" xr3:uid="{2D2C591D-407E-41C6-9AFF-5F85892B6014}" name="Column12137"/>
    <tableColumn id="12164" xr3:uid="{B0ADB892-45F9-4B8D-81BF-9CB8A807FAF4}" name="Column12138"/>
    <tableColumn id="12165" xr3:uid="{E374C1EF-00FD-4904-B622-13CE8BBAA948}" name="Column12139"/>
    <tableColumn id="12166" xr3:uid="{8DC0BC87-0D71-4428-AFD0-96018D946211}" name="Column12140"/>
    <tableColumn id="12167" xr3:uid="{8FBBB1D1-F8F4-4F1F-85E5-E87D5AB8F91F}" name="Column12141"/>
    <tableColumn id="12168" xr3:uid="{8FC70E63-D631-467C-B556-B1DD3DAF8AE1}" name="Column12142"/>
    <tableColumn id="12169" xr3:uid="{FBB08D22-9F86-48BE-831D-BC600DFDEBF1}" name="Column12143"/>
    <tableColumn id="12170" xr3:uid="{68FF5234-A722-41E2-B46D-23C9CBCD48EC}" name="Column12144"/>
    <tableColumn id="12171" xr3:uid="{7FC009F6-19AA-4231-BDF9-38E94162D185}" name="Column12145"/>
    <tableColumn id="12172" xr3:uid="{05A03E37-86DA-4B5F-90BB-2AD516FBDA8D}" name="Column12146"/>
    <tableColumn id="12173" xr3:uid="{79715D08-E907-4250-8D60-5B4E1997E7AC}" name="Column12147"/>
    <tableColumn id="12174" xr3:uid="{E205C7C5-1FE8-4795-A380-D5AEEB4F5C1F}" name="Column12148"/>
    <tableColumn id="12175" xr3:uid="{1B048E4C-7785-4B7B-BCBA-8DA6ECC83546}" name="Column12149"/>
    <tableColumn id="12176" xr3:uid="{2DD8316E-ABFF-47EE-BDA3-512963685D4B}" name="Column12150"/>
    <tableColumn id="12177" xr3:uid="{D5E8B78E-D304-4ECD-88BB-1525EF990EBE}" name="Column12151"/>
    <tableColumn id="12178" xr3:uid="{838EA54F-2432-492F-886D-BA85535137C5}" name="Column12152"/>
    <tableColumn id="12179" xr3:uid="{E2A0FE70-37EC-4AA8-A786-F6CA7E917C43}" name="Column12153"/>
    <tableColumn id="12180" xr3:uid="{8164F1F5-DB5A-4D7B-BDCD-5542CF561031}" name="Column12154"/>
    <tableColumn id="12181" xr3:uid="{09823B64-F8B3-432E-BF44-9C6B99A657EA}" name="Column12155"/>
    <tableColumn id="12182" xr3:uid="{246F7B69-59EE-4782-ADCE-810429538FBF}" name="Column12156"/>
    <tableColumn id="12183" xr3:uid="{16114B3C-10CE-4EF4-9323-62E566FC7EDE}" name="Column12157"/>
    <tableColumn id="12184" xr3:uid="{6A2D28B3-685B-48BB-83D5-CF371C6B8125}" name="Column12158"/>
    <tableColumn id="12185" xr3:uid="{456CE18A-B02D-4849-8FA9-E37D50256433}" name="Column12159"/>
    <tableColumn id="12186" xr3:uid="{C8C5EED0-306B-434A-93A0-910F7E2BE9E8}" name="Column12160"/>
    <tableColumn id="12187" xr3:uid="{0AB34E4D-BDCB-48CA-8757-D2F755323595}" name="Column12161"/>
    <tableColumn id="12188" xr3:uid="{2966C2E6-9E8A-4C0B-948C-99AA113414F6}" name="Column12162"/>
    <tableColumn id="12189" xr3:uid="{265CB616-54BE-4491-875C-B98DCBDFFBB5}" name="Column12163"/>
    <tableColumn id="12190" xr3:uid="{8C4D5247-CB83-4578-828E-584223786A27}" name="Column12164"/>
    <tableColumn id="12191" xr3:uid="{609DD084-E734-46EB-90F4-8346B4D544F7}" name="Column12165"/>
    <tableColumn id="12192" xr3:uid="{D3BCA39E-08E9-4B95-B33C-2E0B6EA1EC7A}" name="Column12166"/>
    <tableColumn id="12193" xr3:uid="{094C73CE-D612-48CE-9D32-255ADCC57076}" name="Column12167"/>
    <tableColumn id="12194" xr3:uid="{BEE5C4F4-C1C4-4F5B-A7BC-9B5755EB5547}" name="Column12168"/>
    <tableColumn id="12195" xr3:uid="{26776BFC-1376-418B-8CA7-871AA708CF49}" name="Column12169"/>
    <tableColumn id="12196" xr3:uid="{FAB37026-F4EA-492F-BB51-70F7CE6BEE15}" name="Column12170"/>
    <tableColumn id="12197" xr3:uid="{CDB1853B-B6F3-4B35-BFD6-CE2605A97C5C}" name="Column12171"/>
    <tableColumn id="12198" xr3:uid="{020AAC72-09B9-4D7A-9046-C459A76A8316}" name="Column12172"/>
    <tableColumn id="12199" xr3:uid="{7077857C-A96B-4DFC-83E2-E0518AA68DA1}" name="Column12173"/>
    <tableColumn id="12200" xr3:uid="{62C5C3E3-1D5C-4C2F-92F1-A7FA9D0DFD1A}" name="Column12174"/>
    <tableColumn id="12201" xr3:uid="{7428A152-4EFB-46C0-B243-712D2AF13330}" name="Column12175"/>
    <tableColumn id="12202" xr3:uid="{347D8BC8-365E-4686-A3A1-8173644C9D44}" name="Column12176"/>
    <tableColumn id="12203" xr3:uid="{94C2DBDC-269E-45FE-BEA1-81B68F679040}" name="Column12177"/>
    <tableColumn id="12204" xr3:uid="{290E5F75-3C3E-48AF-9777-56A7E9A926E8}" name="Column12178"/>
    <tableColumn id="12205" xr3:uid="{C704D5A1-1E1B-4678-89B6-55A26AA7FEC2}" name="Column12179"/>
    <tableColumn id="12206" xr3:uid="{34F2CB48-35D3-4419-B923-F9E34914D00D}" name="Column12180"/>
    <tableColumn id="12207" xr3:uid="{C38D61E0-E772-4B14-B99A-539296111628}" name="Column12181"/>
    <tableColumn id="12208" xr3:uid="{3D4F445C-EBB4-4177-9FF8-9C53C7468FE8}" name="Column12182"/>
    <tableColumn id="12209" xr3:uid="{D354D6FC-163B-40DC-BF07-350082D959D5}" name="Column12183"/>
    <tableColumn id="12210" xr3:uid="{B2652E8B-DF80-4482-82A2-BC208276EFDB}" name="Column12184"/>
    <tableColumn id="12211" xr3:uid="{F0D99519-5870-410C-9E84-655E05579AC1}" name="Column12185"/>
    <tableColumn id="12212" xr3:uid="{CE3D827B-47EE-4E85-8761-BB4AC7FFA9D5}" name="Column12186"/>
    <tableColumn id="12213" xr3:uid="{C367813C-C938-489D-9018-B6ECF856716C}" name="Column12187"/>
    <tableColumn id="12214" xr3:uid="{AFED1B86-A492-498F-9BCE-104180E0773F}" name="Column12188"/>
    <tableColumn id="12215" xr3:uid="{C8087963-A197-4FAC-B700-5EC3B6B2FF64}" name="Column12189"/>
    <tableColumn id="12216" xr3:uid="{75B25FC4-84DE-4A2B-93C8-9987AA7C8CF6}" name="Column12190"/>
    <tableColumn id="12217" xr3:uid="{D5442A5E-8769-4858-A890-61E2513518A6}" name="Column12191"/>
    <tableColumn id="12218" xr3:uid="{9A56E871-8DF8-498E-B77A-FE5CCF4D53B0}" name="Column12192"/>
    <tableColumn id="12219" xr3:uid="{FC320BE9-D8F9-4274-8F9E-3CFE22559BFB}" name="Column12193"/>
    <tableColumn id="12220" xr3:uid="{80A89321-EAA2-43ED-B64E-C5A8EA308997}" name="Column12194"/>
    <tableColumn id="12221" xr3:uid="{E75DF61C-A02A-4AE5-8049-DB38740A78A5}" name="Column12195"/>
    <tableColumn id="12222" xr3:uid="{8A2561DC-34F6-4F60-92C4-905847470790}" name="Column12196"/>
    <tableColumn id="12223" xr3:uid="{0F8F5404-BBD2-4814-B76B-14EA16AA917F}" name="Column12197"/>
    <tableColumn id="12224" xr3:uid="{EA32B588-766D-4C96-A0B1-CB66E5F17503}" name="Column12198"/>
    <tableColumn id="12225" xr3:uid="{B7694100-8E33-457F-9927-D0BA2A0BAE6C}" name="Column12199"/>
    <tableColumn id="12226" xr3:uid="{3DBA7390-2EA7-4941-A3D1-736AA0895F02}" name="Column12200"/>
    <tableColumn id="12227" xr3:uid="{A5AEF9DC-9BB0-4CAB-AD93-6624870FAFAF}" name="Column12201"/>
    <tableColumn id="12228" xr3:uid="{6B9E86E3-73A2-467B-AD73-D53EA0671926}" name="Column12202"/>
    <tableColumn id="12229" xr3:uid="{00428F3A-D429-44BB-A36E-70DE7F9F03FA}" name="Column12203"/>
    <tableColumn id="12230" xr3:uid="{545259B6-09F0-4D77-85F1-C3ACA8BE3B45}" name="Column12204"/>
    <tableColumn id="12231" xr3:uid="{C574C951-CEC1-482F-8AEA-CF3B618E6538}" name="Column12205"/>
    <tableColumn id="12232" xr3:uid="{91A6BC83-1D16-43B4-A8E8-7312439732F0}" name="Column12206"/>
    <tableColumn id="12233" xr3:uid="{65B8EB51-AAE5-46E4-A683-71C0D32988B1}" name="Column12207"/>
    <tableColumn id="12234" xr3:uid="{750B3FB1-C812-4F81-9963-E182294DA275}" name="Column12208"/>
    <tableColumn id="12235" xr3:uid="{AF268C72-FE57-492D-8058-6ED12DBAEAC7}" name="Column12209"/>
    <tableColumn id="12236" xr3:uid="{5BCE6626-EE3A-4C3D-AD7A-F83C3E42D8D0}" name="Column12210"/>
    <tableColumn id="12237" xr3:uid="{A6C75CA2-0F52-4533-847E-E16B577605AE}" name="Column12211"/>
    <tableColumn id="12238" xr3:uid="{C6B496CA-558B-45B2-8713-B52F3E804FB1}" name="Column12212"/>
    <tableColumn id="12239" xr3:uid="{98326415-F9E0-49E6-ABE7-EF60F7D299E5}" name="Column12213"/>
    <tableColumn id="12240" xr3:uid="{128262E7-06B0-4E79-BFE2-1DB7A4544E44}" name="Column12214"/>
    <tableColumn id="12241" xr3:uid="{790DC59D-E348-42C8-8DA8-AEF90715DB54}" name="Column12215"/>
    <tableColumn id="12242" xr3:uid="{88B6E479-4DBA-4412-A152-639A47589452}" name="Column12216"/>
    <tableColumn id="12243" xr3:uid="{65220D9A-F462-43C4-82CC-834BC762445E}" name="Column12217"/>
    <tableColumn id="12244" xr3:uid="{8AE3A1F3-0906-4D0F-A8B1-4498CDC12A75}" name="Column12218"/>
    <tableColumn id="12245" xr3:uid="{76AB7FC2-B8C5-43F8-9F1C-97CFE11BB75E}" name="Column12219"/>
    <tableColumn id="12246" xr3:uid="{5C75C588-B615-479A-95DD-9FBEF1D2F367}" name="Column12220"/>
    <tableColumn id="12247" xr3:uid="{040A51C0-4EE3-4E75-A973-38763A435759}" name="Column12221"/>
    <tableColumn id="12248" xr3:uid="{950DADE3-9B65-49C3-9AFC-DD53AF3FC257}" name="Column12222"/>
    <tableColumn id="12249" xr3:uid="{73A08C44-C067-4BC2-950E-C88AC95DA222}" name="Column12223"/>
    <tableColumn id="12250" xr3:uid="{5868114D-572D-473A-B4A6-088B0A1E3836}" name="Column12224"/>
    <tableColumn id="12251" xr3:uid="{B4D19E97-F444-4E7C-8FF0-F25A376A1B80}" name="Column12225"/>
    <tableColumn id="12252" xr3:uid="{67B89826-0871-4220-AC81-4176F92045FA}" name="Column12226"/>
    <tableColumn id="12253" xr3:uid="{BCFBC2E5-320F-4755-A890-2F7E5DBEBFAC}" name="Column12227"/>
    <tableColumn id="12254" xr3:uid="{81947324-A658-4CA2-8BBF-D75F347CE2A2}" name="Column12228"/>
    <tableColumn id="12255" xr3:uid="{EE1190E6-AD5E-4B9A-9653-410EC30AE4A2}" name="Column12229"/>
    <tableColumn id="12256" xr3:uid="{CEA8732F-5691-4F37-8608-5E1DD84E0235}" name="Column12230"/>
    <tableColumn id="12257" xr3:uid="{E66EE664-0F0A-4376-A407-53B16A3617B7}" name="Column12231"/>
    <tableColumn id="12258" xr3:uid="{4AA9049C-47B0-4C88-A907-7868845D7A4C}" name="Column12232"/>
    <tableColumn id="12259" xr3:uid="{8B5AD376-A61B-4203-BDAB-FE534A8621C2}" name="Column12233"/>
    <tableColumn id="12260" xr3:uid="{3242C17E-65DA-4BEE-8308-B05D75608916}" name="Column12234"/>
    <tableColumn id="12261" xr3:uid="{7803F93F-F04F-46DE-8F68-60D545534175}" name="Column12235"/>
    <tableColumn id="12262" xr3:uid="{51B11BC9-D056-47FE-9AD7-EF89E9324BB3}" name="Column12236"/>
    <tableColumn id="12263" xr3:uid="{573D199C-AFBC-4F80-98B2-B6DC5145D498}" name="Column12237"/>
    <tableColumn id="12264" xr3:uid="{C4D1E580-09C9-42AF-BDA8-C22CA6901F94}" name="Column12238"/>
    <tableColumn id="12265" xr3:uid="{7697D010-A955-45C7-8CB6-19BC6E38CA4D}" name="Column12239"/>
    <tableColumn id="12266" xr3:uid="{EECBEBE6-804A-4AD3-B5A0-86DB8D5E191B}" name="Column12240"/>
    <tableColumn id="12267" xr3:uid="{627C7077-FECE-4544-B9B2-7DE43D7DCA5A}" name="Column12241"/>
    <tableColumn id="12268" xr3:uid="{8120F8B7-00A3-41F2-B066-785EDA9AF08A}" name="Column12242"/>
    <tableColumn id="12269" xr3:uid="{F43CF0F9-EA82-4441-9FBA-883039C6B797}" name="Column12243"/>
    <tableColumn id="12270" xr3:uid="{17230B43-96BB-4F52-B108-E2CB6A0DFAFB}" name="Column12244"/>
    <tableColumn id="12271" xr3:uid="{58948BF4-A692-4E12-A4F7-7D63E34C8E4C}" name="Column12245"/>
    <tableColumn id="12272" xr3:uid="{08111DA7-C6B7-4B00-A605-B194FED853D1}" name="Column12246"/>
    <tableColumn id="12273" xr3:uid="{75B95B18-0D29-4DA4-8EFE-B5E91BEC51DC}" name="Column12247"/>
    <tableColumn id="12274" xr3:uid="{26908BDD-758B-4FCC-BDE3-D0E75206DCCE}" name="Column12248"/>
    <tableColumn id="12275" xr3:uid="{664FB250-0904-43DB-AFFA-DA30D65F8F91}" name="Column12249"/>
    <tableColumn id="12276" xr3:uid="{FE54AB82-66C0-4C0E-B0D3-111DA21B61D6}" name="Column12250"/>
    <tableColumn id="12277" xr3:uid="{0157DE3D-53EA-49CE-B057-920085A3FEEE}" name="Column12251"/>
    <tableColumn id="12278" xr3:uid="{8DBC4378-89FF-4705-AD40-6BF9D98EFF7B}" name="Column12252"/>
    <tableColumn id="12279" xr3:uid="{2632ED48-CCAD-47ED-9400-6D18E2874E91}" name="Column12253"/>
    <tableColumn id="12280" xr3:uid="{295EAF95-3AD7-49B9-81FA-46C90726ABDF}" name="Column12254"/>
    <tableColumn id="12281" xr3:uid="{5102AF87-BB90-4C19-812A-1FD2D466F154}" name="Column12255"/>
    <tableColumn id="12282" xr3:uid="{D0ACDAC4-FB26-496C-A245-5CDA659BFDBC}" name="Column12256"/>
    <tableColumn id="12283" xr3:uid="{52FB1112-C391-412F-86DA-CA7F6E3BCAE3}" name="Column12257"/>
    <tableColumn id="12284" xr3:uid="{C99E6BBB-62B9-402A-B179-A3F4D9F9C3E7}" name="Column12258"/>
    <tableColumn id="12285" xr3:uid="{AB11965B-36ED-47C3-AD46-A9C6DAD60915}" name="Column12259"/>
    <tableColumn id="12286" xr3:uid="{B8E39E25-0133-45FB-A8C4-DE2FCCE18F54}" name="Column12260"/>
    <tableColumn id="12287" xr3:uid="{D39040E0-3F14-4613-B51E-4073869349CE}" name="Column12261"/>
    <tableColumn id="12288" xr3:uid="{C7253459-E4F8-4DD6-8776-8BA3E9CEDD73}" name="Column12262"/>
    <tableColumn id="12289" xr3:uid="{24B05A5B-2034-4711-B05C-1F9E35F5C2AF}" name="Column12263"/>
    <tableColumn id="12290" xr3:uid="{B2880A94-098F-4FB3-963A-84C31323144C}" name="Column12264"/>
    <tableColumn id="12291" xr3:uid="{86E9E32C-62B8-4A85-AE7D-20B43E9F6DFB}" name="Column12265"/>
    <tableColumn id="12292" xr3:uid="{896003A8-806F-4A06-AB8D-0FAA480D1D2A}" name="Column12266"/>
    <tableColumn id="12293" xr3:uid="{B0C70D76-F2D8-4F89-B138-1C1117F59EBC}" name="Column12267"/>
    <tableColumn id="12294" xr3:uid="{138124FB-6D84-44BD-87A0-2B9E496B1226}" name="Column12268"/>
    <tableColumn id="12295" xr3:uid="{F3468703-C711-4DB4-B72C-DC40663D9BFA}" name="Column12269"/>
    <tableColumn id="12296" xr3:uid="{3EF81F1B-BAE9-4BA1-9453-9BF7FE74BB61}" name="Column12270"/>
    <tableColumn id="12297" xr3:uid="{CF33C0EC-AC4E-4D33-920D-C8DC1F11346C}" name="Column12271"/>
    <tableColumn id="12298" xr3:uid="{67675F31-38A4-4BB2-A328-695BAE6B1D43}" name="Column12272"/>
    <tableColumn id="12299" xr3:uid="{6F21A801-A706-4E62-9D69-10C539C8CE17}" name="Column12273"/>
    <tableColumn id="12300" xr3:uid="{2692F5CA-BB58-4E31-8628-6E96D58F8F9C}" name="Column12274"/>
    <tableColumn id="12301" xr3:uid="{5C4DBB26-AFD8-4D26-B05F-92C9DF9B0BD4}" name="Column12275"/>
    <tableColumn id="12302" xr3:uid="{03B239E6-887B-45D1-9D41-4C8B9AC50014}" name="Column12276"/>
    <tableColumn id="12303" xr3:uid="{35981ECB-7248-42EF-8522-CEA2C99DDDC4}" name="Column12277"/>
    <tableColumn id="12304" xr3:uid="{D8559EB6-4D6F-4389-99FF-FACEF35CCC8A}" name="Column12278"/>
    <tableColumn id="12305" xr3:uid="{69DEB4C4-D149-4FC1-81ED-BE27D588E404}" name="Column12279"/>
    <tableColumn id="12306" xr3:uid="{C4E296F2-2792-42F3-8D1F-DABFB4947FE7}" name="Column12280"/>
    <tableColumn id="12307" xr3:uid="{33F69B8D-32BC-459F-B6C2-075ED04EE041}" name="Column12281"/>
    <tableColumn id="12308" xr3:uid="{9209FB76-59AE-48B3-9716-1CE2A858CC3C}" name="Column12282"/>
    <tableColumn id="12309" xr3:uid="{0C0EADD4-98D8-4391-B3C3-3C37103ACEB4}" name="Column12283"/>
    <tableColumn id="12310" xr3:uid="{9266F2AE-192E-4F9F-975D-4C0DD2115D13}" name="Column12284"/>
    <tableColumn id="12311" xr3:uid="{6271AB62-EBAF-4DE9-B63F-6D594E14EB75}" name="Column12285"/>
    <tableColumn id="12312" xr3:uid="{110F3D35-E7CD-43B3-A2D2-E5F620C2E4D4}" name="Column12286"/>
    <tableColumn id="12313" xr3:uid="{69AE2DE2-67CE-44AD-90CB-ADCD66834F9C}" name="Column12287"/>
    <tableColumn id="12314" xr3:uid="{5D83C54A-1552-426A-AACF-2FD6513BA07A}" name="Column12288"/>
    <tableColumn id="12315" xr3:uid="{47ECA0E2-0592-4D40-9882-5F768BE49075}" name="Column12289"/>
    <tableColumn id="12316" xr3:uid="{50D88DC5-5FF2-4869-8301-9F164B81D397}" name="Column12290"/>
    <tableColumn id="12317" xr3:uid="{FE7854EB-A567-408D-BCBD-6D86D231702E}" name="Column12291"/>
    <tableColumn id="12318" xr3:uid="{BBC80313-F50D-4939-B519-95847D7CBA7E}" name="Column12292"/>
    <tableColumn id="12319" xr3:uid="{4332780F-5E83-4D9B-960D-442EB2FF0243}" name="Column12293"/>
    <tableColumn id="12320" xr3:uid="{79F51506-ED85-449D-AE9F-F0964E967550}" name="Column12294"/>
    <tableColumn id="12321" xr3:uid="{4EBD24F8-D910-4FF1-8064-141E1D5EBD73}" name="Column12295"/>
    <tableColumn id="12322" xr3:uid="{9B452CA6-E0E2-4ABD-8DE5-43B4FF3E2B15}" name="Column12296"/>
    <tableColumn id="12323" xr3:uid="{1297EA2C-9061-4A22-80EB-72D070F31252}" name="Column12297"/>
    <tableColumn id="12324" xr3:uid="{CBABBC3F-C16A-4D05-95D5-CB6FCF10F202}" name="Column12298"/>
    <tableColumn id="12325" xr3:uid="{88F3EAEE-43AB-41F1-8C48-DFD7DC656B94}" name="Column12299"/>
    <tableColumn id="12326" xr3:uid="{93460472-C040-4D68-A41A-2D0F666FE638}" name="Column12300"/>
    <tableColumn id="12327" xr3:uid="{668BAFF8-AB79-48CE-A7D8-B8A039B43BBD}" name="Column12301"/>
    <tableColumn id="12328" xr3:uid="{CF57447C-4767-478F-8CE8-82B4C487B69A}" name="Column12302"/>
    <tableColumn id="12329" xr3:uid="{E316E020-FB43-4887-B308-6218A20F956B}" name="Column12303"/>
    <tableColumn id="12330" xr3:uid="{91E5CE59-9F70-433F-A71E-BA1F9069CE0E}" name="Column12304"/>
    <tableColumn id="12331" xr3:uid="{CBCBABBA-004D-4975-AF02-72290C1F469A}" name="Column12305"/>
    <tableColumn id="12332" xr3:uid="{136E2B20-7D58-421F-A316-BB297B6118C6}" name="Column12306"/>
    <tableColumn id="12333" xr3:uid="{57D1A235-9997-4ACB-A9A7-213132618F69}" name="Column12307"/>
    <tableColumn id="12334" xr3:uid="{6998931F-A892-4F2E-9214-19DFE1649881}" name="Column12308"/>
    <tableColumn id="12335" xr3:uid="{80736A4F-BD5D-4997-A118-D9924C133192}" name="Column12309"/>
    <tableColumn id="12336" xr3:uid="{4F4CBF7D-F674-4892-9BBB-8ECE1540E377}" name="Column12310"/>
    <tableColumn id="12337" xr3:uid="{74166D4E-7639-4712-9BCD-6AC1D6F98A05}" name="Column12311"/>
    <tableColumn id="12338" xr3:uid="{1DB9780C-5FAC-4BF4-AE3C-2C7AB8CF89F7}" name="Column12312"/>
    <tableColumn id="12339" xr3:uid="{704089C9-F257-49C9-8EE5-33D42F0A6B4A}" name="Column12313"/>
    <tableColumn id="12340" xr3:uid="{286526CD-B054-4BE0-8F75-C8DB740FC97E}" name="Column12314"/>
    <tableColumn id="12341" xr3:uid="{6E48B292-EF99-44CE-8523-FAAE387A4CDF}" name="Column12315"/>
    <tableColumn id="12342" xr3:uid="{C2887CAE-F7AA-425F-9331-1931570032D2}" name="Column12316"/>
    <tableColumn id="12343" xr3:uid="{0F8156DC-F24C-4FA2-8896-2CCA44649C7A}" name="Column12317"/>
    <tableColumn id="12344" xr3:uid="{EAF5BA26-549B-4E72-9FD3-D0032683CBF9}" name="Column12318"/>
    <tableColumn id="12345" xr3:uid="{B58F96AD-7658-4FFF-8D4D-8FC1D6B740FB}" name="Column12319"/>
    <tableColumn id="12346" xr3:uid="{FAF31762-8D19-436C-BF99-C01C98CC760B}" name="Column12320"/>
    <tableColumn id="12347" xr3:uid="{D852153E-91BB-4240-8C3C-14E18D40D8AB}" name="Column12321"/>
    <tableColumn id="12348" xr3:uid="{0F6BEA1D-1654-4DBD-9B9B-02D457B51C90}" name="Column12322"/>
    <tableColumn id="12349" xr3:uid="{8A3840EF-9A33-4AFD-B71E-8E00B0D2C6CE}" name="Column12323"/>
    <tableColumn id="12350" xr3:uid="{4C5972FB-455D-4A18-8800-BC5B2F0A73B1}" name="Column12324"/>
    <tableColumn id="12351" xr3:uid="{AFB454B8-275C-4FC1-8A3F-6AF08306E171}" name="Column12325"/>
    <tableColumn id="12352" xr3:uid="{12F6DBB4-0EF8-403C-8497-74C9E314E079}" name="Column12326"/>
    <tableColumn id="12353" xr3:uid="{0A09BB46-04E8-4BCA-B7A8-2CCC16619F85}" name="Column12327"/>
    <tableColumn id="12354" xr3:uid="{2FC6AD1F-4A32-4832-8EF6-D587D09170C6}" name="Column12328"/>
    <tableColumn id="12355" xr3:uid="{C3F61E15-FD18-41D8-B8B9-EE41D6A6D169}" name="Column12329"/>
    <tableColumn id="12356" xr3:uid="{0F58CAB5-9D9A-4D57-9ADC-7B564A24CF84}" name="Column12330"/>
    <tableColumn id="12357" xr3:uid="{2CE53113-5081-42E7-997D-D6F5AA20593E}" name="Column12331"/>
    <tableColumn id="12358" xr3:uid="{830DAC8D-0D35-4B66-B917-9CD9251AF5F2}" name="Column12332"/>
    <tableColumn id="12359" xr3:uid="{FDF4486F-C6C7-4F42-8469-0B734258142C}" name="Column12333"/>
    <tableColumn id="12360" xr3:uid="{F8D3E88F-7402-47D6-8F83-E903B8090183}" name="Column12334"/>
    <tableColumn id="12361" xr3:uid="{5D18882F-4A4A-4948-A567-CDCCFCA56103}" name="Column12335"/>
    <tableColumn id="12362" xr3:uid="{E9D26C88-5671-4C82-BF64-17BCD6891157}" name="Column12336"/>
    <tableColumn id="12363" xr3:uid="{B62F818C-5662-4BE6-8080-01E981FBB301}" name="Column12337"/>
    <tableColumn id="12364" xr3:uid="{1850BD77-F1CC-420A-B2FD-06F202F9D953}" name="Column12338"/>
    <tableColumn id="12365" xr3:uid="{D5AC94B2-EE3D-4508-86EB-658A8F6A6827}" name="Column12339"/>
    <tableColumn id="12366" xr3:uid="{5521F377-2270-4CCB-8FFE-C6C7F5883C77}" name="Column12340"/>
    <tableColumn id="12367" xr3:uid="{392AF93E-3E0A-494A-B7DF-EF286F5197C2}" name="Column12341"/>
    <tableColumn id="12368" xr3:uid="{5791D02C-C752-4263-B19A-CBFA8127654B}" name="Column12342"/>
    <tableColumn id="12369" xr3:uid="{913189C6-5240-4C1D-B5F8-220517635EFF}" name="Column12343"/>
    <tableColumn id="12370" xr3:uid="{1145684D-8BCB-41E9-A0AC-7A362FC257F7}" name="Column12344"/>
    <tableColumn id="12371" xr3:uid="{7EE5270D-FE09-4BF4-8239-C1279B0FCC11}" name="Column12345"/>
    <tableColumn id="12372" xr3:uid="{A9C740C4-43A2-44DB-B9D0-7677752DE3B7}" name="Column12346"/>
    <tableColumn id="12373" xr3:uid="{6D6DC33C-6041-4853-A265-F5538B5C98C4}" name="Column12347"/>
    <tableColumn id="12374" xr3:uid="{515B467E-A116-4A1D-902E-AE746F7EE013}" name="Column12348"/>
    <tableColumn id="12375" xr3:uid="{242AB4D3-1424-4681-B8B2-86B5CEC59A74}" name="Column12349"/>
    <tableColumn id="12376" xr3:uid="{4148A752-3858-4ECA-86E0-8A2F66EF4816}" name="Column12350"/>
    <tableColumn id="12377" xr3:uid="{2E2FA530-4B19-4F59-B45F-775777CB7042}" name="Column12351"/>
    <tableColumn id="12378" xr3:uid="{618C2B34-1F5C-4B84-ADC0-BC7CA3FD29E0}" name="Column12352"/>
    <tableColumn id="12379" xr3:uid="{C709E216-33EA-4918-8429-BD10A957AE91}" name="Column12353"/>
    <tableColumn id="12380" xr3:uid="{90A78481-747F-4A95-86EA-F8B62C17292E}" name="Column12354"/>
    <tableColumn id="12381" xr3:uid="{FD7A2431-CD35-4F24-87C2-A19EA8A3D41C}" name="Column12355"/>
    <tableColumn id="12382" xr3:uid="{6968965A-C658-4B29-9EFE-2AEBFE1873E5}" name="Column12356"/>
    <tableColumn id="12383" xr3:uid="{4C78D6A1-3954-4928-BFE4-3F19E3A115ED}" name="Column12357"/>
    <tableColumn id="12384" xr3:uid="{A3D48D68-C804-442D-89E3-85F43A140BB8}" name="Column12358"/>
    <tableColumn id="12385" xr3:uid="{E3834F32-0CE8-4411-B784-B1EBF727ED1A}" name="Column12359"/>
    <tableColumn id="12386" xr3:uid="{8807FD1B-8396-440F-9FF8-ECFAFDD31615}" name="Column12360"/>
    <tableColumn id="12387" xr3:uid="{E53CEA6E-FF6D-4201-8AC6-38258F42EEA8}" name="Column12361"/>
    <tableColumn id="12388" xr3:uid="{0215F9B4-4A64-48E7-9F65-3A01B391EDEA}" name="Column12362"/>
    <tableColumn id="12389" xr3:uid="{BCB5CC81-FD9C-44B7-95A5-2F43924D1003}" name="Column12363"/>
    <tableColumn id="12390" xr3:uid="{948D25F2-4C59-42B5-8B76-5AB2CDD5B9C6}" name="Column12364"/>
    <tableColumn id="12391" xr3:uid="{A14EF483-0EDA-4960-A246-D6D28CC7F473}" name="Column12365"/>
    <tableColumn id="12392" xr3:uid="{54DBE83A-F934-441D-8D95-ED4846EF517F}" name="Column12366"/>
    <tableColumn id="12393" xr3:uid="{01D6FD83-14E8-4D6B-B393-9960B9DC81AB}" name="Column12367"/>
    <tableColumn id="12394" xr3:uid="{7138EE23-351B-4DCA-8D85-CFA340C90D29}" name="Column12368"/>
    <tableColumn id="12395" xr3:uid="{39C684A7-73FC-47A9-8709-8C5EFFF3EB51}" name="Column12369"/>
    <tableColumn id="12396" xr3:uid="{3D85CC58-3DC1-41D1-ACCE-2C19BE8312E4}" name="Column12370"/>
    <tableColumn id="12397" xr3:uid="{6EF6CC98-719B-4469-B227-036873755C59}" name="Column12371"/>
    <tableColumn id="12398" xr3:uid="{9B273310-392E-4ECE-A7B4-8F3FF986B114}" name="Column12372"/>
    <tableColumn id="12399" xr3:uid="{6E68E389-1E64-4B49-BAF2-7F9EFE8A5163}" name="Column12373"/>
    <tableColumn id="12400" xr3:uid="{1BA1AF5C-B15F-4599-AE31-A05E6717CA3E}" name="Column12374"/>
    <tableColumn id="12401" xr3:uid="{7E0C137D-A0F1-4475-B42F-39076D643275}" name="Column12375"/>
    <tableColumn id="12402" xr3:uid="{1B63F68D-DB66-42C2-AB53-24A691CC7710}" name="Column12376"/>
    <tableColumn id="12403" xr3:uid="{5B305479-3530-4547-8275-3870DDCEC3A7}" name="Column12377"/>
    <tableColumn id="12404" xr3:uid="{E77080C6-F3CA-4BBF-AE72-CFA286273462}" name="Column12378"/>
    <tableColumn id="12405" xr3:uid="{7B040D90-7A3C-4311-8E36-DB7633B4847F}" name="Column12379"/>
    <tableColumn id="12406" xr3:uid="{7ACDE812-5937-4A14-AF65-8233816D1771}" name="Column12380"/>
    <tableColumn id="12407" xr3:uid="{3077190F-D2DA-4421-BE52-18AF16B0B6FE}" name="Column12381"/>
    <tableColumn id="12408" xr3:uid="{39100D91-2E3F-4D96-AD8B-6C4A36C252E7}" name="Column12382"/>
    <tableColumn id="12409" xr3:uid="{C2784495-CCDF-4C80-9A54-A7C24FB7162C}" name="Column12383"/>
    <tableColumn id="12410" xr3:uid="{AC4D4CE5-D438-41F2-903D-4558DBF2C8E4}" name="Column12384"/>
    <tableColumn id="12411" xr3:uid="{046F4A19-574B-4D9A-9F5C-15ED876B9870}" name="Column12385"/>
    <tableColumn id="12412" xr3:uid="{D34262F2-A78D-42C5-90A8-02324ED2EB7B}" name="Column12386"/>
    <tableColumn id="12413" xr3:uid="{F9738D0E-9EDD-4FD3-8AEA-71D13CD2F303}" name="Column12387"/>
    <tableColumn id="12414" xr3:uid="{FE27C6D8-4A1A-490B-A8E3-638E0959DAF9}" name="Column12388"/>
    <tableColumn id="12415" xr3:uid="{779739B0-2009-41B6-9A94-F479FAD94919}" name="Column12389"/>
    <tableColumn id="12416" xr3:uid="{D5BCE6AB-3938-4630-8BE1-4032AAEDABD4}" name="Column12390"/>
    <tableColumn id="12417" xr3:uid="{01D1A89A-9609-4023-8A42-05EAC92017C1}" name="Column12391"/>
    <tableColumn id="12418" xr3:uid="{21DD033F-9800-4A7C-8F7D-59560B4D173A}" name="Column12392"/>
    <tableColumn id="12419" xr3:uid="{A373756B-6753-42E8-BE76-84898545264C}" name="Column12393"/>
    <tableColumn id="12420" xr3:uid="{070481B7-62FE-4E93-A2BC-19736B224ADA}" name="Column12394"/>
    <tableColumn id="12421" xr3:uid="{FEA59286-8BF2-4B5C-88A3-64BA8CB536C0}" name="Column12395"/>
    <tableColumn id="12422" xr3:uid="{3B2C54E6-561A-40F3-B8B7-B9FD5319BC2B}" name="Column12396"/>
    <tableColumn id="12423" xr3:uid="{CE8D20DC-DE19-4311-B82D-5CA927F114D5}" name="Column12397"/>
    <tableColumn id="12424" xr3:uid="{77D36B83-6D7A-44A3-B773-49AFC76456A3}" name="Column12398"/>
    <tableColumn id="12425" xr3:uid="{0B17538C-CD51-450D-A6C7-89A652E8CD81}" name="Column12399"/>
    <tableColumn id="12426" xr3:uid="{112F8688-EFF3-46D9-9B67-C336DC385AB1}" name="Column12400"/>
    <tableColumn id="12427" xr3:uid="{3DE563ED-FF7D-485C-8D61-09DCEBBC401C}" name="Column12401"/>
    <tableColumn id="12428" xr3:uid="{64B20118-A0D9-415E-BFA1-2361637B8371}" name="Column12402"/>
    <tableColumn id="12429" xr3:uid="{84DF25E9-9C37-4E1D-B3F9-7B38C80D7AD8}" name="Column12403"/>
    <tableColumn id="12430" xr3:uid="{EF83A5B7-1565-4E09-BC37-6BC091A36236}" name="Column12404"/>
    <tableColumn id="12431" xr3:uid="{03A701C6-A47F-4823-895D-6B7D0F8F2640}" name="Column12405"/>
    <tableColumn id="12432" xr3:uid="{C0C0A099-4261-4B4D-83EA-7E35B4EC0C67}" name="Column12406"/>
    <tableColumn id="12433" xr3:uid="{42921684-A772-4542-9047-50FE2A5F3C33}" name="Column12407"/>
    <tableColumn id="12434" xr3:uid="{78470327-AE71-4807-B6C6-5E73F301CC91}" name="Column12408"/>
    <tableColumn id="12435" xr3:uid="{BE918B52-0D3E-4F74-8957-CB11559F4C8F}" name="Column12409"/>
    <tableColumn id="12436" xr3:uid="{A55194D6-4CD6-4941-8D23-9EDEDA3449EF}" name="Column12410"/>
    <tableColumn id="12437" xr3:uid="{51CD5D3F-119F-4EC8-8B4A-FF89B0C8AA62}" name="Column12411"/>
    <tableColumn id="12438" xr3:uid="{90E76A61-9540-4E04-977C-2EEFF8CB728C}" name="Column12412"/>
    <tableColumn id="12439" xr3:uid="{4D0EF833-5F31-4978-9621-DF16316EE978}" name="Column12413"/>
    <tableColumn id="12440" xr3:uid="{CC1AAC9F-0136-4299-B8A4-68A6B4974944}" name="Column12414"/>
    <tableColumn id="12441" xr3:uid="{9A3F8437-D5FA-43D9-A1DE-DBA34C2D522E}" name="Column12415"/>
    <tableColumn id="12442" xr3:uid="{18CC2251-D06F-4146-BDAA-59B86157A37A}" name="Column12416"/>
    <tableColumn id="12443" xr3:uid="{90B1DEB0-E1F4-4655-88D3-4DB1F929F4BA}" name="Column12417"/>
    <tableColumn id="12444" xr3:uid="{D1D6AA4B-423C-4096-BD34-E9383377DBBB}" name="Column12418"/>
    <tableColumn id="12445" xr3:uid="{0D2588A9-5D68-48EA-A1A2-0FA7B5CA1152}" name="Column12419"/>
    <tableColumn id="12446" xr3:uid="{DB8EF120-EA9B-4F64-BC8C-640F45F9A311}" name="Column12420"/>
    <tableColumn id="12447" xr3:uid="{2E75C373-C6E6-43AC-BE09-6E673465A213}" name="Column12421"/>
    <tableColumn id="12448" xr3:uid="{44411036-85EE-45F0-81AA-43BE9F8D57B4}" name="Column12422"/>
    <tableColumn id="12449" xr3:uid="{27BAFDB8-1199-4D6E-BC71-85964132BA91}" name="Column12423"/>
    <tableColumn id="12450" xr3:uid="{D9A9D1C7-3128-4821-96D6-669CFB31BF5A}" name="Column12424"/>
    <tableColumn id="12451" xr3:uid="{A5AC2B22-716A-4A1D-8A7F-F91C9AADDEFE}" name="Column12425"/>
    <tableColumn id="12452" xr3:uid="{87C1690F-3F3F-4D26-960B-A21561AF5B50}" name="Column12426"/>
    <tableColumn id="12453" xr3:uid="{24C866F5-B8A9-46A1-8F9C-2FCDE5CD6112}" name="Column12427"/>
    <tableColumn id="12454" xr3:uid="{43E83C3E-51C9-4086-A59B-4631BF13367B}" name="Column12428"/>
    <tableColumn id="12455" xr3:uid="{3A629236-C1FE-42B9-BE4F-DBF98C9F721F}" name="Column12429"/>
    <tableColumn id="12456" xr3:uid="{9F20DB88-1FAF-497D-83F7-605EDD3E5623}" name="Column12430"/>
    <tableColumn id="12457" xr3:uid="{8EBEAE6D-6D13-4FB9-9553-346951EFA394}" name="Column12431"/>
    <tableColumn id="12458" xr3:uid="{2885CB46-A16A-4175-8179-7F67F8958771}" name="Column12432"/>
    <tableColumn id="12459" xr3:uid="{C2C42092-BD7D-4107-B5AA-EA601921AA09}" name="Column12433"/>
    <tableColumn id="12460" xr3:uid="{EA1912C5-490F-43D3-A8E1-ADED38899B9C}" name="Column12434"/>
    <tableColumn id="12461" xr3:uid="{1A0903BF-B624-4231-938D-B2D8DE3A0EED}" name="Column12435"/>
    <tableColumn id="12462" xr3:uid="{ED52D6C8-B617-4A06-9D37-9EC0F279CC17}" name="Column12436"/>
    <tableColumn id="12463" xr3:uid="{4AF1A678-9082-4080-A111-F171FE79BCA7}" name="Column12437"/>
    <tableColumn id="12464" xr3:uid="{B90D558D-D963-42BE-80E1-EA5B4E6358EA}" name="Column12438"/>
    <tableColumn id="12465" xr3:uid="{9C46F6E9-CF0F-4BF7-883D-A68CDECBA0C2}" name="Column12439"/>
    <tableColumn id="12466" xr3:uid="{18B59456-939B-402E-BE16-1CF82B82BA61}" name="Column12440"/>
    <tableColumn id="12467" xr3:uid="{B3CB3E3D-2F11-48E2-B1BF-4C06F3CB798B}" name="Column12441"/>
    <tableColumn id="12468" xr3:uid="{33418CFB-AE28-46D9-9C73-49BAA3533095}" name="Column12442"/>
    <tableColumn id="12469" xr3:uid="{5EA07E3B-DB8F-4FCF-83FA-3FEED298AC3F}" name="Column12443"/>
    <tableColumn id="12470" xr3:uid="{BF22A79F-5B1D-48F3-ACA8-18ABA86BD74B}" name="Column12444"/>
    <tableColumn id="12471" xr3:uid="{B0AB14B4-3D81-41F8-B08C-C8CD09544EBA}" name="Column12445"/>
    <tableColumn id="12472" xr3:uid="{56940846-4FE4-4311-A3E4-005957A88A9E}" name="Column12446"/>
    <tableColumn id="12473" xr3:uid="{942B86AA-7C83-4FA9-A442-A0B4E9508E5D}" name="Column12447"/>
    <tableColumn id="12474" xr3:uid="{21A94755-A3BE-4FFC-8A0E-CCC570BCE9EA}" name="Column12448"/>
    <tableColumn id="12475" xr3:uid="{FD25F2F5-B4D5-4F68-BEE9-837CEA2E7AFE}" name="Column12449"/>
    <tableColumn id="12476" xr3:uid="{4E702C8D-5443-4722-859C-39C6921587C1}" name="Column12450"/>
    <tableColumn id="12477" xr3:uid="{B77B2851-561D-4EC1-A3DB-A6632FC4A1F1}" name="Column12451"/>
    <tableColumn id="12478" xr3:uid="{63CF0984-C4CA-4D8A-B333-EF0A1414C911}" name="Column12452"/>
    <tableColumn id="12479" xr3:uid="{14451F31-26E2-4D91-BAC2-375CCE33B69A}" name="Column12453"/>
    <tableColumn id="12480" xr3:uid="{E10B3917-EBE3-4C77-AFDF-CD555EECCAAD}" name="Column12454"/>
    <tableColumn id="12481" xr3:uid="{B4483361-9F19-423B-89FF-784D9D88AD1B}" name="Column12455"/>
    <tableColumn id="12482" xr3:uid="{CF01CEF6-6981-40D9-B796-10009AB63A3D}" name="Column12456"/>
    <tableColumn id="12483" xr3:uid="{0EC3FAF7-8D8A-498E-A73C-6F5016DEAAFC}" name="Column12457"/>
    <tableColumn id="12484" xr3:uid="{98D1C9B9-9EDB-4937-BB25-ADB236E6FBC4}" name="Column12458"/>
    <tableColumn id="12485" xr3:uid="{CA908DB6-A757-441C-A920-084FA921C81B}" name="Column12459"/>
    <tableColumn id="12486" xr3:uid="{12BB6379-3DDA-4A19-BEA7-C9915BF9ED0B}" name="Column12460"/>
    <tableColumn id="12487" xr3:uid="{0AA29139-399D-45AA-A035-50EA2690BF3C}" name="Column12461"/>
    <tableColumn id="12488" xr3:uid="{3C6BCE40-2A2B-4176-A778-F1902EEBF426}" name="Column12462"/>
    <tableColumn id="12489" xr3:uid="{D374CE0E-A89A-406C-ABD8-7574AA905976}" name="Column12463"/>
    <tableColumn id="12490" xr3:uid="{0C7EC037-E5FD-4689-9B53-19F4C76DFF56}" name="Column12464"/>
    <tableColumn id="12491" xr3:uid="{DCB09E9B-F360-4F7E-98D0-E986A954501D}" name="Column12465"/>
    <tableColumn id="12492" xr3:uid="{53EC33AA-A226-48B1-9B63-0F6F5BFCE807}" name="Column12466"/>
    <tableColumn id="12493" xr3:uid="{E490DE4E-F812-4FB9-8F54-92C1632B0AE9}" name="Column12467"/>
    <tableColumn id="12494" xr3:uid="{70960C52-520A-47C7-8FF9-8CCD0AE86F63}" name="Column12468"/>
    <tableColumn id="12495" xr3:uid="{C3D95B6F-9CFB-4CE8-BBCF-23898C42A21A}" name="Column12469"/>
    <tableColumn id="12496" xr3:uid="{A5CD36B6-C048-4247-87A6-9C3418C8915D}" name="Column12470"/>
    <tableColumn id="12497" xr3:uid="{7F032992-9D42-4960-83A9-19F67C29C182}" name="Column12471"/>
    <tableColumn id="12498" xr3:uid="{0DCAD5BD-9543-43B2-9146-0CC9C61569E8}" name="Column12472"/>
    <tableColumn id="12499" xr3:uid="{4F43EE34-146F-4FAD-860E-A6A5D4D8777D}" name="Column12473"/>
    <tableColumn id="12500" xr3:uid="{E0ED381E-80F4-454C-9C85-A708EE8EB0E7}" name="Column12474"/>
    <tableColumn id="12501" xr3:uid="{F14622C2-B4D6-4DCE-8692-2706BE7B85E1}" name="Column12475"/>
    <tableColumn id="12502" xr3:uid="{C4774B0D-F1DE-41BD-AC60-E21641D46D86}" name="Column12476"/>
    <tableColumn id="12503" xr3:uid="{57DBD55C-2262-4A85-A0EB-3EC6D517BA5E}" name="Column12477"/>
    <tableColumn id="12504" xr3:uid="{86728014-399F-4D1D-9964-EE5581C4E11E}" name="Column12478"/>
    <tableColumn id="12505" xr3:uid="{9B6A8629-76A1-414A-BCBC-C2EF4523FBF8}" name="Column12479"/>
    <tableColumn id="12506" xr3:uid="{84E46C5F-6D72-46E2-B54B-036077C7C1CD}" name="Column12480"/>
    <tableColumn id="12507" xr3:uid="{7F62366E-FFBB-4F4F-BE77-0D55ED2836B5}" name="Column12481"/>
    <tableColumn id="12508" xr3:uid="{F1FF5A7A-0819-4B58-9CB5-9D1888FA5DE8}" name="Column12482"/>
    <tableColumn id="12509" xr3:uid="{4537112B-61FC-4857-ADB3-1E03478CD06F}" name="Column12483"/>
    <tableColumn id="12510" xr3:uid="{660FDDCC-5768-480E-B3BC-7A39C681D333}" name="Column12484"/>
    <tableColumn id="12511" xr3:uid="{BDFBC6CB-852B-40EF-AD2E-3CF28CF242CE}" name="Column12485"/>
    <tableColumn id="12512" xr3:uid="{66904C14-EB09-4014-B183-6D474802682D}" name="Column12486"/>
    <tableColumn id="12513" xr3:uid="{FB8FA608-8D4B-4F7E-862F-EB6DF4EEE6CE}" name="Column12487"/>
    <tableColumn id="12514" xr3:uid="{FFC2412A-B2CA-4D1D-B43F-9048B4749136}" name="Column12488"/>
    <tableColumn id="12515" xr3:uid="{41D7B9F1-F909-4D50-91BB-74FC417C8A74}" name="Column12489"/>
    <tableColumn id="12516" xr3:uid="{0A527E1E-BD6E-4EAD-B088-5D03D629428F}" name="Column12490"/>
    <tableColumn id="12517" xr3:uid="{5ACBCAE5-FDBA-4760-97B8-46AE1772E4E6}" name="Column12491"/>
    <tableColumn id="12518" xr3:uid="{50111D0E-DFE5-4199-86A7-B7CBE578F334}" name="Column12492"/>
    <tableColumn id="12519" xr3:uid="{4ADA9E48-6ED5-43A8-B69E-4ABDA8A310CA}" name="Column12493"/>
    <tableColumn id="12520" xr3:uid="{CD9EA2A6-CFD8-4F3F-9E39-B35848D74B84}" name="Column12494"/>
    <tableColumn id="12521" xr3:uid="{2753EC20-96AE-4075-8671-AB595D3C7618}" name="Column12495"/>
    <tableColumn id="12522" xr3:uid="{B174F3FC-9CC1-43E8-AABF-C63135035BB9}" name="Column12496"/>
    <tableColumn id="12523" xr3:uid="{E5D42202-3EBA-437E-A97B-5FD1E88C7750}" name="Column12497"/>
    <tableColumn id="12524" xr3:uid="{DB5F4E4F-106F-4D16-8CF3-6D26441B3A03}" name="Column12498"/>
    <tableColumn id="12525" xr3:uid="{387DA575-A272-47D5-80B3-0EF8DAED436D}" name="Column12499"/>
    <tableColumn id="12526" xr3:uid="{0A5754B4-C3EB-4527-A877-4C90E51DE82E}" name="Column12500"/>
    <tableColumn id="12527" xr3:uid="{ACEF89CC-F532-4F8F-93A0-59A3B471DFF2}" name="Column12501"/>
    <tableColumn id="12528" xr3:uid="{9F88D94E-7CDC-40DA-A3E2-FD1CE63D54AA}" name="Column12502"/>
    <tableColumn id="12529" xr3:uid="{39ACE47C-5054-4B3C-8F56-804BBB9CF3D6}" name="Column12503"/>
    <tableColumn id="12530" xr3:uid="{4D8789FA-E3C7-4556-9D04-59BD59850C7B}" name="Column12504"/>
    <tableColumn id="12531" xr3:uid="{8CF96A95-36FF-4539-80A4-D714477324D8}" name="Column12505"/>
    <tableColumn id="12532" xr3:uid="{6A5FDD41-3C1C-4E1C-A9EE-8F6B97FFDAEC}" name="Column12506"/>
    <tableColumn id="12533" xr3:uid="{DF8B952F-703F-4E85-993F-B65598AF1DC4}" name="Column12507"/>
    <tableColumn id="12534" xr3:uid="{DDF820DE-4853-4255-AD36-03305C34FE63}" name="Column12508"/>
    <tableColumn id="12535" xr3:uid="{C8A346E1-14FF-4A20-B070-D348FFEE8FE0}" name="Column12509"/>
    <tableColumn id="12536" xr3:uid="{86AC38DD-88B7-4726-AADD-9A2B93724683}" name="Column12510"/>
    <tableColumn id="12537" xr3:uid="{F378C6FA-AA86-43DF-89F9-F56BF931D493}" name="Column12511"/>
    <tableColumn id="12538" xr3:uid="{658A402B-DC5F-48D4-974F-169D9B6AF5BF}" name="Column12512"/>
    <tableColumn id="12539" xr3:uid="{B111364B-CD09-4B9F-870E-E3D78593C172}" name="Column12513"/>
    <tableColumn id="12540" xr3:uid="{6E89D8E8-AD1A-478C-A4BB-E6FE145D12BC}" name="Column12514"/>
    <tableColumn id="12541" xr3:uid="{82587C94-10F6-4544-A5CE-B7058DBDA7DB}" name="Column12515"/>
    <tableColumn id="12542" xr3:uid="{84C9F0BF-F1B5-47A5-901E-6ECAC892FF78}" name="Column12516"/>
    <tableColumn id="12543" xr3:uid="{FEDD894C-0EE6-4298-9A44-4BF9802E31E1}" name="Column12517"/>
    <tableColumn id="12544" xr3:uid="{48D104E5-1E8D-4A21-AAA7-E0470D112C91}" name="Column12518"/>
    <tableColumn id="12545" xr3:uid="{7C05FD26-63A1-432B-B5C5-7F6A302A4072}" name="Column12519"/>
    <tableColumn id="12546" xr3:uid="{66ACD062-F6EC-468A-A5EB-37797238B099}" name="Column12520"/>
    <tableColumn id="12547" xr3:uid="{11E91BF1-823B-4314-91EB-50B4746D33DD}" name="Column12521"/>
    <tableColumn id="12548" xr3:uid="{FB3F317F-CF40-482D-A04F-2349739AF42B}" name="Column12522"/>
    <tableColumn id="12549" xr3:uid="{C57DEA7A-A488-415D-A242-B79953DE5A09}" name="Column12523"/>
    <tableColumn id="12550" xr3:uid="{11D77360-DECC-456D-89C1-1BC771D2845A}" name="Column12524"/>
    <tableColumn id="12551" xr3:uid="{8AFA8774-2FB5-48FF-97DD-F6220CBA0BA0}" name="Column12525"/>
    <tableColumn id="12552" xr3:uid="{F47FBCE6-3BEF-40C2-9340-BD30C54853DD}" name="Column12526"/>
    <tableColumn id="12553" xr3:uid="{3AF026A4-411E-4486-8B1D-C8C6B8194827}" name="Column12527"/>
    <tableColumn id="12554" xr3:uid="{9AA234CB-38B0-45FF-BFBA-ED8217280D63}" name="Column12528"/>
    <tableColumn id="12555" xr3:uid="{A7C24D8B-97E0-460E-AF9D-519A32F40058}" name="Column12529"/>
    <tableColumn id="12556" xr3:uid="{677349E8-2D2C-4C02-9741-25B9C0FD9340}" name="Column12530"/>
    <tableColumn id="12557" xr3:uid="{CCBAAD82-A2F0-4065-87CE-0EAA2482F3E8}" name="Column12531"/>
    <tableColumn id="12558" xr3:uid="{CCF773EF-5DB5-4E89-A1C0-3732F47E83ED}" name="Column12532"/>
    <tableColumn id="12559" xr3:uid="{B7174920-70C3-494F-9266-C9DE65DAEF9C}" name="Column12533"/>
    <tableColumn id="12560" xr3:uid="{39910211-5AC8-4DCE-AB3C-6095AC6C8FD9}" name="Column12534"/>
    <tableColumn id="12561" xr3:uid="{C252E3C9-C692-42D5-A947-68AC5AF922E0}" name="Column12535"/>
    <tableColumn id="12562" xr3:uid="{365C7204-56AC-410D-B1B3-6562CA2078B7}" name="Column12536"/>
    <tableColumn id="12563" xr3:uid="{2E9DF719-9CF2-4023-ABDE-89E3D8CC003B}" name="Column12537"/>
    <tableColumn id="12564" xr3:uid="{03373BD3-1F50-4796-9BB9-7025858C294B}" name="Column12538"/>
    <tableColumn id="12565" xr3:uid="{784069E0-B4B2-448E-9877-07BFFC175209}" name="Column12539"/>
    <tableColumn id="12566" xr3:uid="{68F74383-5170-4033-B027-E0BF3DBA3B99}" name="Column12540"/>
    <tableColumn id="12567" xr3:uid="{81B316A2-1599-4986-A0FD-B44060DA8302}" name="Column12541"/>
    <tableColumn id="12568" xr3:uid="{F3302876-C981-4FD4-B97E-A1669D7AF23E}" name="Column12542"/>
    <tableColumn id="12569" xr3:uid="{034047F1-7FFF-41CB-A267-C51A4B845827}" name="Column12543"/>
    <tableColumn id="12570" xr3:uid="{AFA0E380-91F6-4DA5-ADEC-0F3620D6CBDB}" name="Column12544"/>
    <tableColumn id="12571" xr3:uid="{1A8799BC-9352-4CD0-B0B6-68AC49BAA09A}" name="Column12545"/>
    <tableColumn id="12572" xr3:uid="{B8876391-E41D-4ABC-8601-D40D1331029C}" name="Column12546"/>
    <tableColumn id="12573" xr3:uid="{276123E2-0B93-4D5D-93E4-C59C2BCD71E6}" name="Column12547"/>
    <tableColumn id="12574" xr3:uid="{A07A1CF2-C5AA-4C70-AE4A-16FB47A7FA8A}" name="Column12548"/>
    <tableColumn id="12575" xr3:uid="{68CF5A20-1C8F-4576-A17F-80556CCFC8B8}" name="Column12549"/>
    <tableColumn id="12576" xr3:uid="{DE6B554A-283F-4DB5-91BE-6657FB0CDED8}" name="Column12550"/>
    <tableColumn id="12577" xr3:uid="{2BCDC044-F7ED-45BD-BEEC-8FEBB7680F42}" name="Column12551"/>
    <tableColumn id="12578" xr3:uid="{B6CB013C-7EC9-4F5D-956A-A8EBB7FFEAAA}" name="Column12552"/>
    <tableColumn id="12579" xr3:uid="{AF6F1A4C-AFD0-4408-9C22-30F8B582B7F6}" name="Column12553"/>
    <tableColumn id="12580" xr3:uid="{685E7135-FE37-4D60-84A9-DE00C14B72C6}" name="Column12554"/>
    <tableColumn id="12581" xr3:uid="{16A82962-712E-496A-9678-A1063EC4EDDA}" name="Column12555"/>
    <tableColumn id="12582" xr3:uid="{2762559A-4BB8-4630-B83A-5A2882B122DB}" name="Column12556"/>
    <tableColumn id="12583" xr3:uid="{8476A0BD-A9E2-4A64-A461-27F8267B99DE}" name="Column12557"/>
    <tableColumn id="12584" xr3:uid="{1FFF2322-50ED-411C-BEA3-6A2B5194CB8D}" name="Column12558"/>
    <tableColumn id="12585" xr3:uid="{AC26B271-C737-4780-8666-C664C0231F1B}" name="Column12559"/>
    <tableColumn id="12586" xr3:uid="{12568FC1-3E69-48D3-A429-EE1F96AE5E80}" name="Column12560"/>
    <tableColumn id="12587" xr3:uid="{2D89B1FB-63A3-4014-8208-8EC93012AF11}" name="Column12561"/>
    <tableColumn id="12588" xr3:uid="{D0F2C8AF-81C6-4F57-8393-95EFA3C71781}" name="Column12562"/>
    <tableColumn id="12589" xr3:uid="{ADE7AE80-F484-4D12-83F3-8C6A74906D0D}" name="Column12563"/>
    <tableColumn id="12590" xr3:uid="{B1960006-84F1-4294-B0CE-9F3C9CF3A9A3}" name="Column12564"/>
    <tableColumn id="12591" xr3:uid="{FE670689-E1BC-4ADE-A3FB-C1D3F6C189A6}" name="Column12565"/>
    <tableColumn id="12592" xr3:uid="{4B0448F9-76D4-4CAF-8E68-E6A84E119495}" name="Column12566"/>
    <tableColumn id="12593" xr3:uid="{2C8CE38D-B975-4722-AA1C-CC64536670C9}" name="Column12567"/>
    <tableColumn id="12594" xr3:uid="{FD772690-EA65-408D-860E-C1F7B1335DC5}" name="Column12568"/>
    <tableColumn id="12595" xr3:uid="{796C0A93-48D8-4ACE-B1A6-D39F7F60B32C}" name="Column12569"/>
    <tableColumn id="12596" xr3:uid="{F46F5C23-AEE3-426F-A136-360A8F90A22F}" name="Column12570"/>
    <tableColumn id="12597" xr3:uid="{512516BA-4726-4452-943D-F9B5D039467C}" name="Column12571"/>
    <tableColumn id="12598" xr3:uid="{A72F940F-86E3-4995-A454-3093BF027BD3}" name="Column12572"/>
    <tableColumn id="12599" xr3:uid="{CB26B100-8622-4B2A-B057-9E3680DA4DDE}" name="Column12573"/>
    <tableColumn id="12600" xr3:uid="{E49F863D-AF73-4337-94A0-EE07F42D14B7}" name="Column12574"/>
    <tableColumn id="12601" xr3:uid="{4542131E-44D7-4F00-85C0-7043B2385BC6}" name="Column12575"/>
    <tableColumn id="12602" xr3:uid="{04E34489-AC45-4B92-9682-6ED7F36324B6}" name="Column12576"/>
    <tableColumn id="12603" xr3:uid="{B266D023-3C60-484A-975A-D2007A97D20B}" name="Column12577"/>
    <tableColumn id="12604" xr3:uid="{04D42766-7909-4E09-8174-B3F573796382}" name="Column12578"/>
    <tableColumn id="12605" xr3:uid="{01D2AA1B-3BBA-4FF7-9752-EFC8F6FECEB8}" name="Column12579"/>
    <tableColumn id="12606" xr3:uid="{01F12670-B977-406B-97F6-4EA3EA0C1B8C}" name="Column12580"/>
    <tableColumn id="12607" xr3:uid="{3A78B11C-F011-4D10-9CDB-917B365C5F40}" name="Column12581"/>
    <tableColumn id="12608" xr3:uid="{6F957714-B5CE-44E1-9D55-8561F1765B4F}" name="Column12582"/>
    <tableColumn id="12609" xr3:uid="{43E996B6-4159-4098-B7F7-0A65AE38F04A}" name="Column12583"/>
    <tableColumn id="12610" xr3:uid="{16100B43-9F37-4761-A597-3D7EC5697E7A}" name="Column12584"/>
    <tableColumn id="12611" xr3:uid="{174D8EFC-DCA0-4E17-866D-67E3A3991EC1}" name="Column12585"/>
    <tableColumn id="12612" xr3:uid="{B10C1850-916A-4EDD-8B4B-2BF358DD54DC}" name="Column12586"/>
    <tableColumn id="12613" xr3:uid="{8B9168EB-7241-4A4C-8F5B-B05E629D0E7A}" name="Column12587"/>
    <tableColumn id="12614" xr3:uid="{364D18E3-51BC-4327-837B-833AC62B8417}" name="Column12588"/>
    <tableColumn id="12615" xr3:uid="{DB4A780F-B299-4803-A8B5-BB51D72303F8}" name="Column12589"/>
    <tableColumn id="12616" xr3:uid="{1E0594BA-1C57-47D1-9D7B-79AF25800812}" name="Column12590"/>
    <tableColumn id="12617" xr3:uid="{93799AA4-8D70-4440-A143-F047002C3E28}" name="Column12591"/>
    <tableColumn id="12618" xr3:uid="{94281A64-1548-4C35-805A-E21B5AA63BA3}" name="Column12592"/>
    <tableColumn id="12619" xr3:uid="{6E6451B5-79C9-4035-A2E2-157CCDA27467}" name="Column12593"/>
    <tableColumn id="12620" xr3:uid="{AF0D3C29-3B8E-459C-B4C0-619A67924EEC}" name="Column12594"/>
    <tableColumn id="12621" xr3:uid="{F02B8297-B20B-482E-9B37-E2536EC0FA24}" name="Column12595"/>
    <tableColumn id="12622" xr3:uid="{30718770-A2DB-4EC0-B4C1-6467C28789A9}" name="Column12596"/>
    <tableColumn id="12623" xr3:uid="{3DCC9ECE-40F9-45D2-8693-4CA895712FE9}" name="Column12597"/>
    <tableColumn id="12624" xr3:uid="{4793165F-1810-492E-8665-58262EECA186}" name="Column12598"/>
    <tableColumn id="12625" xr3:uid="{A334784F-92EC-4A88-91A1-283337F42237}" name="Column12599"/>
    <tableColumn id="12626" xr3:uid="{9F64C317-8BCA-4433-830F-EF9B340E760A}" name="Column12600"/>
    <tableColumn id="12627" xr3:uid="{290A5942-6705-4AE1-9C8A-7D54AFB53A77}" name="Column12601"/>
    <tableColumn id="12628" xr3:uid="{D1B2A782-E4D7-4DA6-BF36-AF05DBE99D54}" name="Column12602"/>
    <tableColumn id="12629" xr3:uid="{38143280-5E36-4D9D-8397-433A31CF5055}" name="Column12603"/>
    <tableColumn id="12630" xr3:uid="{09152664-A454-441C-8589-8E210A6E0C3C}" name="Column12604"/>
    <tableColumn id="12631" xr3:uid="{B7EBE936-B6A6-40AF-9E05-7897817B11B4}" name="Column12605"/>
    <tableColumn id="12632" xr3:uid="{5AE4EDA1-CF8E-47E8-8B04-25ECC0BF2260}" name="Column12606"/>
    <tableColumn id="12633" xr3:uid="{C980121B-4794-498D-A9B2-2BA4499BECF1}" name="Column12607"/>
    <tableColumn id="12634" xr3:uid="{2CF662F6-A029-4163-A17D-5D5EA236CCC8}" name="Column12608"/>
    <tableColumn id="12635" xr3:uid="{2F62317A-C3C7-4A7A-B3EC-AB759CA9D3D8}" name="Column12609"/>
    <tableColumn id="12636" xr3:uid="{8488A55D-3E02-4B8D-B7A1-A8C67D10A13F}" name="Column12610"/>
    <tableColumn id="12637" xr3:uid="{39AF1C3A-6611-4D59-8B68-E9079C69916A}" name="Column12611"/>
    <tableColumn id="12638" xr3:uid="{C2A80FEF-C320-4F6E-B467-3DA6C28DDACA}" name="Column12612"/>
    <tableColumn id="12639" xr3:uid="{A7BE61C2-EC39-48F4-B430-FED8208F4DD3}" name="Column12613"/>
    <tableColumn id="12640" xr3:uid="{D820E65F-8267-4C15-A83D-715508438665}" name="Column12614"/>
    <tableColumn id="12641" xr3:uid="{B8FAD948-2291-40DC-B1A2-5A75452E3F21}" name="Column12615"/>
    <tableColumn id="12642" xr3:uid="{7702EB38-78CE-470A-85AE-DD1A8394CF2D}" name="Column12616"/>
    <tableColumn id="12643" xr3:uid="{87FBD4DF-0DC0-4FB4-95F2-E75A20EC5317}" name="Column12617"/>
    <tableColumn id="12644" xr3:uid="{95921044-81A0-4DC1-AC5D-90DFF56D732D}" name="Column12618"/>
    <tableColumn id="12645" xr3:uid="{9EA8B1C9-EC28-444F-8DD6-980FC1150354}" name="Column12619"/>
    <tableColumn id="12646" xr3:uid="{4449DB1A-EBF4-4706-9D2C-E0E7C3C3B249}" name="Column12620"/>
    <tableColumn id="12647" xr3:uid="{6C0EC204-A225-418B-9C24-28D8074F10D4}" name="Column12621"/>
    <tableColumn id="12648" xr3:uid="{2A0754D0-0287-4B06-AA05-63BDBAC7CFBA}" name="Column12622"/>
    <tableColumn id="12649" xr3:uid="{9D923CCC-79C2-4AC3-89EC-34B5929DF099}" name="Column12623"/>
    <tableColumn id="12650" xr3:uid="{3869D3B8-DBFC-431D-87D9-E7DB149FDBB8}" name="Column12624"/>
    <tableColumn id="12651" xr3:uid="{EB555240-30BD-43DF-8D34-1336C9B35A98}" name="Column12625"/>
    <tableColumn id="12652" xr3:uid="{CCD0EFC9-2FC0-42EB-A3A5-6E89241F964F}" name="Column12626"/>
    <tableColumn id="12653" xr3:uid="{C4B28478-A71F-4A62-8999-07A23CF7DD38}" name="Column12627"/>
    <tableColumn id="12654" xr3:uid="{172912EF-F0C7-4BA9-9F3D-1F2830434751}" name="Column12628"/>
    <tableColumn id="12655" xr3:uid="{D5C830F4-497B-43C2-9673-FDE89A73ACD2}" name="Column12629"/>
    <tableColumn id="12656" xr3:uid="{FA045DE3-6735-4D81-B298-AEE584903B0C}" name="Column12630"/>
    <tableColumn id="12657" xr3:uid="{C8439B8B-3A7A-408C-B627-43F9F9B03ACC}" name="Column12631"/>
    <tableColumn id="12658" xr3:uid="{F26E07FB-75D6-4036-ABE6-E35DB295C5ED}" name="Column12632"/>
    <tableColumn id="12659" xr3:uid="{C82DAE58-8438-482F-A4B7-52BD72A35B79}" name="Column12633"/>
    <tableColumn id="12660" xr3:uid="{BB19CA1F-3E32-4794-B0CF-F90D2EE8F04F}" name="Column12634"/>
    <tableColumn id="12661" xr3:uid="{E2EC8B3B-01FD-4AD5-BAB4-6CE4090BC1E1}" name="Column12635"/>
    <tableColumn id="12662" xr3:uid="{77596848-1758-4C26-B14D-FE68659D32CC}" name="Column12636"/>
    <tableColumn id="12663" xr3:uid="{888C4AC5-2B68-4618-ADEA-827CBA2F7F95}" name="Column12637"/>
    <tableColumn id="12664" xr3:uid="{4CE665D1-412E-444F-BDB7-2E5FB06B7C38}" name="Column12638"/>
    <tableColumn id="12665" xr3:uid="{DF940D81-2FC1-48F0-95E7-E256D61B2090}" name="Column12639"/>
    <tableColumn id="12666" xr3:uid="{B33BAA9F-1918-49E5-9510-FFDB19D4C8E0}" name="Column12640"/>
    <tableColumn id="12667" xr3:uid="{551A9187-CB8A-4B1D-84D4-265896F4734B}" name="Column12641"/>
    <tableColumn id="12668" xr3:uid="{09665416-CD76-4F37-815A-B83BBF2CF749}" name="Column12642"/>
    <tableColumn id="12669" xr3:uid="{816EFFDF-5870-4E06-AE3E-3C727F624730}" name="Column12643"/>
    <tableColumn id="12670" xr3:uid="{E0A6DEAD-3120-4FF4-85E2-EA8BC49A4DA2}" name="Column12644"/>
    <tableColumn id="12671" xr3:uid="{49B96CB0-BD45-46FF-BF3C-7689B57380F5}" name="Column12645"/>
    <tableColumn id="12672" xr3:uid="{F97FA226-A486-47A0-8DD7-5F2A90637587}" name="Column12646"/>
    <tableColumn id="12673" xr3:uid="{ACCB0C49-143A-4D0E-AD51-338178171FC8}" name="Column12647"/>
    <tableColumn id="12674" xr3:uid="{B765AE36-3155-4DC8-A6EF-658F5DA51D16}" name="Column12648"/>
    <tableColumn id="12675" xr3:uid="{D6FECC4F-ABE7-47D6-AA71-4A9B66AC4E40}" name="Column12649"/>
    <tableColumn id="12676" xr3:uid="{50AE1E1E-653F-4847-A664-293AFDF74E6F}" name="Column12650"/>
    <tableColumn id="12677" xr3:uid="{2FEB67A3-CD7F-4CAA-93AE-8C314BE4FDF9}" name="Column12651"/>
    <tableColumn id="12678" xr3:uid="{5117FD9B-37C3-4395-A390-778B755A267F}" name="Column12652"/>
    <tableColumn id="12679" xr3:uid="{6374DB3E-71CB-4D8E-92C0-DDEC6F7497D6}" name="Column12653"/>
    <tableColumn id="12680" xr3:uid="{9BBBEFDF-05BF-4FE6-994B-5DDB6728567F}" name="Column12654"/>
    <tableColumn id="12681" xr3:uid="{6DA2731A-8C53-49CA-B475-F9056645E1C4}" name="Column12655"/>
    <tableColumn id="12682" xr3:uid="{E8EE5B1B-0ECD-4A56-94F7-7C831E5EEF9A}" name="Column12656"/>
    <tableColumn id="12683" xr3:uid="{07928D9B-E3AF-4CB2-AEE6-B0721EE7CF24}" name="Column12657"/>
    <tableColumn id="12684" xr3:uid="{98B24923-5E83-4EFD-B348-546D0B8385CB}" name="Column12658"/>
    <tableColumn id="12685" xr3:uid="{6619350A-5B9E-4A0D-82F2-7A3C9FE5C215}" name="Column12659"/>
    <tableColumn id="12686" xr3:uid="{97C05AA2-FCDD-4429-9F79-B7CACE32EE1D}" name="Column12660"/>
    <tableColumn id="12687" xr3:uid="{CD60EDEA-2C40-4977-9B35-E99DBD1D4877}" name="Column12661"/>
    <tableColumn id="12688" xr3:uid="{3E3B22F0-2F5B-4048-82F6-1680E82AFCD3}" name="Column12662"/>
    <tableColumn id="12689" xr3:uid="{71737566-75A9-4CB9-BF95-97F3E5D39CCE}" name="Column12663"/>
    <tableColumn id="12690" xr3:uid="{7A5B6140-27BE-4E24-8114-2D0D09FE8DA2}" name="Column12664"/>
    <tableColumn id="12691" xr3:uid="{9BA6B92B-D86F-4DF9-87AA-543892E0808A}" name="Column12665"/>
    <tableColumn id="12692" xr3:uid="{288ED540-9A11-45ED-806B-6F403C2C77A4}" name="Column12666"/>
    <tableColumn id="12693" xr3:uid="{9C5DCD1C-66B5-4FB5-8142-97451E614542}" name="Column12667"/>
    <tableColumn id="12694" xr3:uid="{C51DA0BE-19D9-43A8-9881-D61DF1BF87FA}" name="Column12668"/>
    <tableColumn id="12695" xr3:uid="{6A609D9D-987D-4FA6-9F41-2F2DC83FD70D}" name="Column12669"/>
    <tableColumn id="12696" xr3:uid="{61149EF4-664A-4AB8-A65F-BC23B7EB656A}" name="Column12670"/>
    <tableColumn id="12697" xr3:uid="{3D14E574-494E-405C-A90A-C63B25EE18CE}" name="Column12671"/>
    <tableColumn id="12698" xr3:uid="{B3A71FFA-DAE6-4AD9-9595-A75F18D6DA5B}" name="Column12672"/>
    <tableColumn id="12699" xr3:uid="{103132FA-8530-4738-BA68-B14361B786C3}" name="Column12673"/>
    <tableColumn id="12700" xr3:uid="{643AC4A6-C458-4454-88AC-50A26B3C306D}" name="Column12674"/>
    <tableColumn id="12701" xr3:uid="{7CA1882A-4BD3-4717-AAB6-3CD6BAB22B17}" name="Column12675"/>
    <tableColumn id="12702" xr3:uid="{9C15AE20-F00C-43F6-8C65-946B2747A36A}" name="Column12676"/>
    <tableColumn id="12703" xr3:uid="{A680AF8A-F90B-409E-9409-F0AB7648472B}" name="Column12677"/>
    <tableColumn id="12704" xr3:uid="{F6C55F0A-B122-4BAB-9BA9-031D28643CAC}" name="Column12678"/>
    <tableColumn id="12705" xr3:uid="{82EA347D-C308-4FF9-9777-23706C72569D}" name="Column12679"/>
    <tableColumn id="12706" xr3:uid="{2D785D49-6290-4EA0-A388-AEF1BC3E245C}" name="Column12680"/>
    <tableColumn id="12707" xr3:uid="{C5B53C85-78DD-49F3-9486-47D2E3292F28}" name="Column12681"/>
    <tableColumn id="12708" xr3:uid="{7FA357B8-4CDE-4144-B851-A769AEB3C5D6}" name="Column12682"/>
    <tableColumn id="12709" xr3:uid="{EA7E0905-E42F-49F8-8393-01F532CDC275}" name="Column12683"/>
    <tableColumn id="12710" xr3:uid="{65DEF8D3-6FD2-4516-8AFA-76B04C124058}" name="Column12684"/>
    <tableColumn id="12711" xr3:uid="{9808DFB1-8E91-48FA-A347-67DD94B3A947}" name="Column12685"/>
    <tableColumn id="12712" xr3:uid="{4515B30F-FB79-4160-9918-C68271C374A4}" name="Column12686"/>
    <tableColumn id="12713" xr3:uid="{EE93973D-AE8C-4CA0-9DAD-3290100964D4}" name="Column12687"/>
    <tableColumn id="12714" xr3:uid="{3838A22B-D8C2-445D-A8B4-FA2AB76F4B38}" name="Column12688"/>
    <tableColumn id="12715" xr3:uid="{634249CC-1C94-407A-805F-F39FB1E83431}" name="Column12689"/>
    <tableColumn id="12716" xr3:uid="{1D061D09-99C7-47EF-9264-4B528688C683}" name="Column12690"/>
    <tableColumn id="12717" xr3:uid="{4710D6AA-17D5-4FAA-B81F-CB0F24E553C0}" name="Column12691"/>
    <tableColumn id="12718" xr3:uid="{C0E57BE6-3F93-4FAF-B6CB-20D8C1A69BCD}" name="Column12692"/>
    <tableColumn id="12719" xr3:uid="{F480EB2C-DCBA-4AA7-AB72-15E0B6562DF7}" name="Column12693"/>
    <tableColumn id="12720" xr3:uid="{6904C0BB-BEA1-4EB7-954B-979076C67CEF}" name="Column12694"/>
    <tableColumn id="12721" xr3:uid="{733B39E4-BCDA-4C30-A72B-6436F4B6A2CF}" name="Column12695"/>
    <tableColumn id="12722" xr3:uid="{533B4078-EA9A-46FB-862A-AE0B824B88E6}" name="Column12696"/>
    <tableColumn id="12723" xr3:uid="{BA678A83-5BC0-4DD2-9779-D1C03D9831B1}" name="Column12697"/>
    <tableColumn id="12724" xr3:uid="{D2DAE10D-7DC9-492B-8842-F5B0F150C2FC}" name="Column12698"/>
    <tableColumn id="12725" xr3:uid="{E0D0635E-66E7-473F-9318-382A2CBE6DE3}" name="Column12699"/>
    <tableColumn id="12726" xr3:uid="{A58A9800-971F-4560-8479-1AC6337D3D74}" name="Column12700"/>
    <tableColumn id="12727" xr3:uid="{E2913E7F-773E-4B54-B49D-D75EE3B86D36}" name="Column12701"/>
    <tableColumn id="12728" xr3:uid="{BD7D047B-D3B7-4E7D-AC6C-C2E0B5D7B8CE}" name="Column12702"/>
    <tableColumn id="12729" xr3:uid="{E1953A70-8B4E-41BF-A586-79448DCC2783}" name="Column12703"/>
    <tableColumn id="12730" xr3:uid="{BC5355FA-6825-4D52-8F5A-DD2F941FC4D4}" name="Column12704"/>
    <tableColumn id="12731" xr3:uid="{ED6C53B7-7F3D-42EF-A4FD-5F13CD9647D7}" name="Column12705"/>
    <tableColumn id="12732" xr3:uid="{CB358396-F751-4C26-AEF8-D4EFA1068742}" name="Column12706"/>
    <tableColumn id="12733" xr3:uid="{FC3405F4-5241-4056-8F46-C37BAC13E538}" name="Column12707"/>
    <tableColumn id="12734" xr3:uid="{DF95C420-8D85-4899-9757-2C820494B853}" name="Column12708"/>
    <tableColumn id="12735" xr3:uid="{E9E55F36-57A3-4ECD-B95F-795788A55614}" name="Column12709"/>
    <tableColumn id="12736" xr3:uid="{5D824E88-EBEE-44FC-9029-4CA51D6F21A1}" name="Column12710"/>
    <tableColumn id="12737" xr3:uid="{987745F3-0424-4A0E-9CDB-6F3F6103FAF5}" name="Column12711"/>
    <tableColumn id="12738" xr3:uid="{0CF03D4F-6742-473D-91DF-6DF27BD41563}" name="Column12712"/>
    <tableColumn id="12739" xr3:uid="{DA863C4A-249B-4489-A581-5D039D04842B}" name="Column12713"/>
    <tableColumn id="12740" xr3:uid="{CD44B895-38B3-44D2-83CC-898D92865B0F}" name="Column12714"/>
    <tableColumn id="12741" xr3:uid="{B6710DE7-CA6A-495E-A367-37B7D801F580}" name="Column12715"/>
    <tableColumn id="12742" xr3:uid="{34A24475-3CD6-4D05-A35A-901238AAE6CA}" name="Column12716"/>
    <tableColumn id="12743" xr3:uid="{CBDDCEDA-C4E7-41C4-870B-BF3CA222DC46}" name="Column12717"/>
    <tableColumn id="12744" xr3:uid="{5F2A98E9-ED18-4E7F-9C9A-0D029715BFD8}" name="Column12718"/>
    <tableColumn id="12745" xr3:uid="{2AB3DC2C-C36B-46BE-84E0-F200E2D3DF98}" name="Column12719"/>
    <tableColumn id="12746" xr3:uid="{7B456FBC-00EA-46E0-9D8F-392D4A093E77}" name="Column12720"/>
    <tableColumn id="12747" xr3:uid="{621E494C-E744-43DF-8089-E90275489545}" name="Column12721"/>
    <tableColumn id="12748" xr3:uid="{080EFF3A-0799-4E07-B1C4-3BDFF0BC59BE}" name="Column12722"/>
    <tableColumn id="12749" xr3:uid="{509809EF-A7DD-49C0-B1C2-60E1580EE920}" name="Column12723"/>
    <tableColumn id="12750" xr3:uid="{3AA24786-A7C2-4700-B1DC-E675674E0CD9}" name="Column12724"/>
    <tableColumn id="12751" xr3:uid="{21C84149-4219-461F-AF14-0F7F2691835E}" name="Column12725"/>
    <tableColumn id="12752" xr3:uid="{C3F43FAA-E734-467C-8857-578332DFF146}" name="Column12726"/>
    <tableColumn id="12753" xr3:uid="{D9C62976-8A12-47C6-8A3B-D632C267F138}" name="Column12727"/>
    <tableColumn id="12754" xr3:uid="{386B706A-23E0-4524-A66F-AD54D2E0E178}" name="Column12728"/>
    <tableColumn id="12755" xr3:uid="{50D7E3D2-1253-4A49-A92D-AD4443DB8567}" name="Column12729"/>
    <tableColumn id="12756" xr3:uid="{DE490416-AADF-4AD9-A52C-877DCAC3F28D}" name="Column12730"/>
    <tableColumn id="12757" xr3:uid="{57608DAB-C004-4E30-AA4B-2E8BD7EB1330}" name="Column12731"/>
    <tableColumn id="12758" xr3:uid="{701A7B19-12BF-4081-B3BF-93DED24E5845}" name="Column12732"/>
    <tableColumn id="12759" xr3:uid="{D73F9AD1-AB6B-4FB2-955B-070B0617DF36}" name="Column12733"/>
    <tableColumn id="12760" xr3:uid="{D9AA7502-0424-4D46-A5D1-8817A1F5F173}" name="Column12734"/>
    <tableColumn id="12761" xr3:uid="{5FA40D89-27CD-48A4-AF9C-CFFB1E5A1470}" name="Column12735"/>
    <tableColumn id="12762" xr3:uid="{E47EC405-2AE4-4DA9-A1A3-DB29129FA006}" name="Column12736"/>
    <tableColumn id="12763" xr3:uid="{59325A5A-A962-4F61-88E5-AE367B5F6E1F}" name="Column12737"/>
    <tableColumn id="12764" xr3:uid="{EE871C1C-61DA-4AD3-BEA1-B49EA40E34FB}" name="Column12738"/>
    <tableColumn id="12765" xr3:uid="{6EDD855D-9D6A-40B8-BA81-A9D049DBC68B}" name="Column12739"/>
    <tableColumn id="12766" xr3:uid="{CC7D9061-022E-48AC-8D04-DFB905CADDB6}" name="Column12740"/>
    <tableColumn id="12767" xr3:uid="{5D1AFFCC-7CA9-4BB2-B657-376CFCA83677}" name="Column12741"/>
    <tableColumn id="12768" xr3:uid="{142DB3F6-3CDF-481C-ABE0-35D04171ABF0}" name="Column12742"/>
    <tableColumn id="12769" xr3:uid="{AA1976DF-553E-49BA-9164-E04EA1E97DA8}" name="Column12743"/>
    <tableColumn id="12770" xr3:uid="{0CE1A6A1-A7C6-420E-AEC3-889C04A50012}" name="Column12744"/>
    <tableColumn id="12771" xr3:uid="{7063530F-56DF-462D-8C46-FEF7A8F523A1}" name="Column12745"/>
    <tableColumn id="12772" xr3:uid="{58D69085-E3B0-408E-8D7A-B054862A0D38}" name="Column12746"/>
    <tableColumn id="12773" xr3:uid="{7179A1FA-2E2E-446F-882E-2F5154629BA0}" name="Column12747"/>
    <tableColumn id="12774" xr3:uid="{2111AB04-331E-47CA-9217-CC04F169A195}" name="Column12748"/>
    <tableColumn id="12775" xr3:uid="{24B90203-05D3-43E6-B421-681366616DCD}" name="Column12749"/>
    <tableColumn id="12776" xr3:uid="{E67B6161-2B82-4452-A223-89C7D9C13670}" name="Column12750"/>
    <tableColumn id="12777" xr3:uid="{AB649222-B47E-4E69-AAD3-791BB506D02D}" name="Column12751"/>
    <tableColumn id="12778" xr3:uid="{E957CD20-2A02-40E6-AE92-9D6E438BF5C8}" name="Column12752"/>
    <tableColumn id="12779" xr3:uid="{FD6EA009-A825-4963-A9B3-8B9CB02EABA0}" name="Column12753"/>
    <tableColumn id="12780" xr3:uid="{B017D627-DCD2-4E2B-8E5C-F5440FC5C8C1}" name="Column12754"/>
    <tableColumn id="12781" xr3:uid="{BBB81989-56BB-45C0-A76D-BC5594C3EA11}" name="Column12755"/>
    <tableColumn id="12782" xr3:uid="{3F38FC9E-7E1A-45AE-81BF-65D3532F21AF}" name="Column12756"/>
    <tableColumn id="12783" xr3:uid="{EB338A32-7934-462F-8F04-887D4704DA03}" name="Column12757"/>
    <tableColumn id="12784" xr3:uid="{618D2FCD-7FDF-4A20-A226-EAA3CCF66763}" name="Column12758"/>
    <tableColumn id="12785" xr3:uid="{D670E07B-2374-4551-9F40-27743F4361B4}" name="Column12759"/>
    <tableColumn id="12786" xr3:uid="{119F897A-0C5E-43F4-848C-D5FDB9F54F0C}" name="Column12760"/>
    <tableColumn id="12787" xr3:uid="{1C1B2073-FA1D-46CD-BCA8-DE89EAFC19A2}" name="Column12761"/>
    <tableColumn id="12788" xr3:uid="{E768D993-32EB-4049-8D13-C3238066FAFA}" name="Column12762"/>
    <tableColumn id="12789" xr3:uid="{7ABDAF04-AE5E-4F30-BF40-46A5A0EBEEB5}" name="Column12763"/>
    <tableColumn id="12790" xr3:uid="{156167D3-8C8F-4BCD-918D-94DCBD08351B}" name="Column12764"/>
    <tableColumn id="12791" xr3:uid="{F397BEDE-6CE1-471E-8148-8AED60DD9CDF}" name="Column12765"/>
    <tableColumn id="12792" xr3:uid="{F66BCBB1-B688-4CA6-AA83-21AED904992A}" name="Column12766"/>
    <tableColumn id="12793" xr3:uid="{AF8D35A4-84DA-4B84-91FB-D4819CFF046F}" name="Column12767"/>
    <tableColumn id="12794" xr3:uid="{DF90CB5A-9C61-4B6D-9237-0327155F04CA}" name="Column12768"/>
    <tableColumn id="12795" xr3:uid="{36C68BC0-D658-4929-8D2D-FFAC64BF6B35}" name="Column12769"/>
    <tableColumn id="12796" xr3:uid="{A483005F-98EA-4FBC-AE60-E4122172D14C}" name="Column12770"/>
    <tableColumn id="12797" xr3:uid="{6DC79C74-1DA9-4547-A68E-D9773EA43AF3}" name="Column12771"/>
    <tableColumn id="12798" xr3:uid="{F5459113-ACC2-45B1-8E56-FDD4022C1681}" name="Column12772"/>
    <tableColumn id="12799" xr3:uid="{A271248B-5A76-40E2-AD30-9EFD15CE0E3B}" name="Column12773"/>
    <tableColumn id="12800" xr3:uid="{5A72FAD1-C82C-4E07-917E-0D33EA0285F3}" name="Column12774"/>
    <tableColumn id="12801" xr3:uid="{20D02FB7-30D2-4499-B91E-CFF8C3372C08}" name="Column12775"/>
    <tableColumn id="12802" xr3:uid="{0B8CD259-A91A-4620-8B8D-D134186DFCA4}" name="Column12776"/>
    <tableColumn id="12803" xr3:uid="{C7FFD0B5-E3D1-4AA8-B512-A92296CB8C6C}" name="Column12777"/>
    <tableColumn id="12804" xr3:uid="{AB2689EC-9D6D-4783-9C5A-2E1C5F7E4AFC}" name="Column12778"/>
    <tableColumn id="12805" xr3:uid="{9F554F29-7C40-4637-815D-FF4C85DDA1CA}" name="Column12779"/>
    <tableColumn id="12806" xr3:uid="{383B3723-D87C-4893-9311-EF6FF7CFB790}" name="Column12780"/>
    <tableColumn id="12807" xr3:uid="{F2A881EB-34FB-4D1F-8F3F-8449460AB169}" name="Column12781"/>
    <tableColumn id="12808" xr3:uid="{16239837-F8A3-45A5-9394-95A0C99B5B4A}" name="Column12782"/>
    <tableColumn id="12809" xr3:uid="{B475F76F-67D0-458D-913C-FBEFDEDB80D2}" name="Column12783"/>
    <tableColumn id="12810" xr3:uid="{A3D85D06-6A0D-4172-8465-D977C68DEB69}" name="Column12784"/>
    <tableColumn id="12811" xr3:uid="{6EB2912F-229A-4ADA-9585-7F67B139E4EC}" name="Column12785"/>
    <tableColumn id="12812" xr3:uid="{D8076EB1-EB12-434D-9706-18C81514C1BE}" name="Column12786"/>
    <tableColumn id="12813" xr3:uid="{710FBDBE-A262-4904-A759-1179269AB1D1}" name="Column12787"/>
    <tableColumn id="12814" xr3:uid="{A3A43FE0-858B-4788-B747-C99C899C635D}" name="Column12788"/>
    <tableColumn id="12815" xr3:uid="{C03E2B78-3DBA-40BF-B960-650CD57B4655}" name="Column12789"/>
    <tableColumn id="12816" xr3:uid="{2BE4FE42-E015-4E8D-BDFF-EC09D6D52E4B}" name="Column12790"/>
    <tableColumn id="12817" xr3:uid="{C5645B9C-9834-4083-AF0E-329BE11CCA7F}" name="Column12791"/>
    <tableColumn id="12818" xr3:uid="{9076759E-E84A-4754-A0BA-7C1F47ED3126}" name="Column12792"/>
    <tableColumn id="12819" xr3:uid="{7EDA570B-7550-46BD-A191-63B6BFCBF6CC}" name="Column12793"/>
    <tableColumn id="12820" xr3:uid="{18111186-CF54-4145-9800-A78EC7073E7A}" name="Column12794"/>
    <tableColumn id="12821" xr3:uid="{A94F61EE-9D74-499F-9E6F-9B2BF52D529D}" name="Column12795"/>
    <tableColumn id="12822" xr3:uid="{5C43A8FA-B1F1-4017-8F88-89560688B981}" name="Column12796"/>
    <tableColumn id="12823" xr3:uid="{3098BD4B-2EAE-46DD-A7BF-75673E264BFF}" name="Column12797"/>
    <tableColumn id="12824" xr3:uid="{BC98C0AD-6545-4A65-B3DE-8944FA5FED85}" name="Column12798"/>
    <tableColumn id="12825" xr3:uid="{E2FC708E-9AE9-4A46-A8FD-EA6380D58107}" name="Column12799"/>
    <tableColumn id="12826" xr3:uid="{44F6D2B1-8A1B-477E-81FC-8A53B8FE2130}" name="Column12800"/>
    <tableColumn id="12827" xr3:uid="{77A74C5C-32B4-4685-8810-760123456388}" name="Column12801"/>
    <tableColumn id="12828" xr3:uid="{227A557D-43C5-47C3-92E4-74BC22EAB9E9}" name="Column12802"/>
    <tableColumn id="12829" xr3:uid="{71AFEC1A-FB5C-47D1-8A24-A8B4F6032865}" name="Column12803"/>
    <tableColumn id="12830" xr3:uid="{0B5A07F5-A90A-4399-BF4B-5AC03564FAB1}" name="Column12804"/>
    <tableColumn id="12831" xr3:uid="{B4900CCE-A921-4170-AECF-FD94EEC8B382}" name="Column12805"/>
    <tableColumn id="12832" xr3:uid="{B03E01CD-A6F5-43E0-8733-26AEED65BF22}" name="Column12806"/>
    <tableColumn id="12833" xr3:uid="{5224705F-B0C3-4EE4-923A-0FAD41022D80}" name="Column12807"/>
    <tableColumn id="12834" xr3:uid="{A299AFFF-EBE4-4E68-9201-C577531BCBE6}" name="Column12808"/>
    <tableColumn id="12835" xr3:uid="{07911DFC-E6BA-41AD-86B8-AF1B972E593A}" name="Column12809"/>
    <tableColumn id="12836" xr3:uid="{FA6725A2-EDCB-49DC-BFBE-3A2AE83D3CCC}" name="Column12810"/>
    <tableColumn id="12837" xr3:uid="{F1E9E1CD-6BCB-4ABF-9C0C-20D7862EFD53}" name="Column12811"/>
    <tableColumn id="12838" xr3:uid="{61762B44-AB6C-4F0E-ABC6-7AEB9FD923AA}" name="Column12812"/>
    <tableColumn id="12839" xr3:uid="{8FB4645D-AED5-495B-993F-A498337A5895}" name="Column12813"/>
    <tableColumn id="12840" xr3:uid="{1E4DF84A-42AD-48E9-91A1-A748B1ED0978}" name="Column12814"/>
    <tableColumn id="12841" xr3:uid="{03A0AE29-19E2-477A-A88B-D08FF73CE7BD}" name="Column12815"/>
    <tableColumn id="12842" xr3:uid="{8F0582F3-6440-44E6-AFF3-17BA262EA2BF}" name="Column12816"/>
    <tableColumn id="12843" xr3:uid="{66BC2BC6-2ED7-49A8-A0D4-8CB0204CBE0A}" name="Column12817"/>
    <tableColumn id="12844" xr3:uid="{74BECA99-8C9B-4574-BE75-F65C5966A051}" name="Column12818"/>
    <tableColumn id="12845" xr3:uid="{E5AE4216-CA9E-4AF8-BEF1-FCD19BDCF03F}" name="Column12819"/>
    <tableColumn id="12846" xr3:uid="{D00F359C-874E-4990-B605-313C9F356945}" name="Column12820"/>
    <tableColumn id="12847" xr3:uid="{FA55BC24-B966-4088-948B-C999FD9316B3}" name="Column12821"/>
    <tableColumn id="12848" xr3:uid="{4FD2A973-5488-4391-AC0C-7F23499ADE92}" name="Column12822"/>
    <tableColumn id="12849" xr3:uid="{BD31DF31-F305-4F0A-831B-9A09915A046A}" name="Column12823"/>
    <tableColumn id="12850" xr3:uid="{77A4A3C5-6498-4BA3-9F6E-70AA1EEF1064}" name="Column12824"/>
    <tableColumn id="12851" xr3:uid="{28A31482-AB65-4484-BC3D-C14C1852448D}" name="Column12825"/>
    <tableColumn id="12852" xr3:uid="{0EE7A31F-1E25-4F91-9570-D8AE1A69F17A}" name="Column12826"/>
    <tableColumn id="12853" xr3:uid="{E51414B0-B7D7-4016-A6AF-CCD3453B9CA1}" name="Column12827"/>
    <tableColumn id="12854" xr3:uid="{BA4187D7-2F54-4C61-B62E-AE57A2FF0D79}" name="Column12828"/>
    <tableColumn id="12855" xr3:uid="{5AA2180A-70F5-42C6-BF03-FFF962CB0DA1}" name="Column12829"/>
    <tableColumn id="12856" xr3:uid="{BBB00EE4-3722-48F6-B0F1-F7331E9FABF6}" name="Column12830"/>
    <tableColumn id="12857" xr3:uid="{8C619998-8C3F-42C1-95C4-3D4FE8CDBF82}" name="Column12831"/>
    <tableColumn id="12858" xr3:uid="{C3CD3376-ECBA-485E-AC71-01F7AE73250D}" name="Column12832"/>
    <tableColumn id="12859" xr3:uid="{621FA327-89C4-4174-A4B9-333A79F00128}" name="Column12833"/>
    <tableColumn id="12860" xr3:uid="{C4DD226D-D719-438B-8C52-02D8D88887EA}" name="Column12834"/>
    <tableColumn id="12861" xr3:uid="{1129F012-70F6-4100-8A35-9E7D35631BD4}" name="Column12835"/>
    <tableColumn id="12862" xr3:uid="{A43A991C-D501-41D6-8782-AFDD3B3EB2F6}" name="Column12836"/>
    <tableColumn id="12863" xr3:uid="{369590BA-C7FF-4F34-A8EC-A9B194FCD28A}" name="Column12837"/>
    <tableColumn id="12864" xr3:uid="{8A211959-5AFE-4053-9A3C-0EE040B9DF67}" name="Column12838"/>
    <tableColumn id="12865" xr3:uid="{CCF981BF-8469-4690-9B7E-43DE78EC1E09}" name="Column12839"/>
    <tableColumn id="12866" xr3:uid="{DD09A694-7A50-4FDB-B4BC-D6FA55BC73E4}" name="Column12840"/>
    <tableColumn id="12867" xr3:uid="{3480BAEA-962A-40F6-806F-41C88E888ACE}" name="Column12841"/>
    <tableColumn id="12868" xr3:uid="{3390B643-0B44-4AD5-A0EE-9CF19694E63D}" name="Column12842"/>
    <tableColumn id="12869" xr3:uid="{12383EF6-8A1A-45D6-B001-830E13B0F482}" name="Column12843"/>
    <tableColumn id="12870" xr3:uid="{1A3F5D8C-5B6A-495D-B999-C5A06F4DED86}" name="Column12844"/>
    <tableColumn id="12871" xr3:uid="{CD1506C5-5760-41DE-B250-E91C5557AE3F}" name="Column12845"/>
    <tableColumn id="12872" xr3:uid="{A98BCBCC-796A-40E6-8000-BC9C0B3519CC}" name="Column12846"/>
    <tableColumn id="12873" xr3:uid="{D1B2CBE0-9F0D-4338-B020-A66328FC5E33}" name="Column12847"/>
    <tableColumn id="12874" xr3:uid="{1C9572C0-76EB-4570-8F84-74CB0C22E169}" name="Column12848"/>
    <tableColumn id="12875" xr3:uid="{8FB566AC-CB44-4203-9176-F85121780912}" name="Column12849"/>
    <tableColumn id="12876" xr3:uid="{47B09F79-3B68-49B1-A659-4D88B7CD4259}" name="Column12850"/>
    <tableColumn id="12877" xr3:uid="{C7275F4E-55C4-4AC3-B6FF-5D4731E9CECF}" name="Column12851"/>
    <tableColumn id="12878" xr3:uid="{02F3E82E-0E06-4814-A21B-E71E2FF3FC1E}" name="Column12852"/>
    <tableColumn id="12879" xr3:uid="{5884BF45-687A-4C17-9641-6401BA598C0D}" name="Column12853"/>
    <tableColumn id="12880" xr3:uid="{BFEB6DDB-4442-4C4F-B016-BAC6D8FCABF3}" name="Column12854"/>
    <tableColumn id="12881" xr3:uid="{F4723802-4EC7-4E59-822D-9FD1FD28E020}" name="Column12855"/>
    <tableColumn id="12882" xr3:uid="{2CF7B090-B444-419A-B0E1-F87DA5FA5FEA}" name="Column12856"/>
    <tableColumn id="12883" xr3:uid="{70F6D3A0-D014-49A2-BFA0-09920FA3B141}" name="Column12857"/>
    <tableColumn id="12884" xr3:uid="{47DA4E6F-0100-4736-A50D-42F6AE526C8B}" name="Column12858"/>
    <tableColumn id="12885" xr3:uid="{75F8FEB6-BADE-4538-A995-F9044D6F59A2}" name="Column12859"/>
    <tableColumn id="12886" xr3:uid="{BB372017-EC4C-420E-B455-D8B1C6313F2F}" name="Column12860"/>
    <tableColumn id="12887" xr3:uid="{9E2811B2-1F74-4E78-96EB-3DDBA6BE644C}" name="Column12861"/>
    <tableColumn id="12888" xr3:uid="{BAC7A21D-D256-4366-BB49-5B962DB54DD2}" name="Column12862"/>
    <tableColumn id="12889" xr3:uid="{1E3C45A0-0F71-4764-B5BF-13CC50EA9F55}" name="Column12863"/>
    <tableColumn id="12890" xr3:uid="{F54C7291-6CE8-4DFC-A790-8982582D9DEF}" name="Column12864"/>
    <tableColumn id="12891" xr3:uid="{F05682DE-250A-428C-AF61-DBD25606F30B}" name="Column12865"/>
    <tableColumn id="12892" xr3:uid="{CFEAAC8C-6CFA-4A4C-B0FE-FCA90670BE53}" name="Column12866"/>
    <tableColumn id="12893" xr3:uid="{36BB0DC5-027A-4AC3-B68F-C3E0752E5AE1}" name="Column12867"/>
    <tableColumn id="12894" xr3:uid="{301742C5-4B7C-47B5-A22C-002AFA28CE18}" name="Column12868"/>
    <tableColumn id="12895" xr3:uid="{56522371-64A8-4F88-9543-FFAA796BCA60}" name="Column12869"/>
    <tableColumn id="12896" xr3:uid="{B1E55A4C-DB00-42DA-96E3-0B52543ABB66}" name="Column12870"/>
    <tableColumn id="12897" xr3:uid="{D6762941-0D3C-45FD-8E31-4D155AC34D6C}" name="Column12871"/>
    <tableColumn id="12898" xr3:uid="{51542582-1D1B-4438-9EEF-53AE4D6DACEB}" name="Column12872"/>
    <tableColumn id="12899" xr3:uid="{DFBFE6EB-6D11-49ED-A1E1-11AF8FF795BC}" name="Column12873"/>
    <tableColumn id="12900" xr3:uid="{1359F41D-0999-45C9-A848-E93620DDABB6}" name="Column12874"/>
    <tableColumn id="12901" xr3:uid="{3A6FAEDD-9AB3-444D-B6BA-2E7F06AA6509}" name="Column12875"/>
    <tableColumn id="12902" xr3:uid="{CC8AA10D-57F6-4401-80E0-845D259738D0}" name="Column12876"/>
    <tableColumn id="12903" xr3:uid="{0F355E08-776E-410E-802D-58A6B5DD539D}" name="Column12877"/>
    <tableColumn id="12904" xr3:uid="{0D4BFC60-FD7C-4463-8A74-1B4BB2622188}" name="Column12878"/>
    <tableColumn id="12905" xr3:uid="{4A446221-D2FE-450C-B956-2EEFC6A60C6F}" name="Column12879"/>
    <tableColumn id="12906" xr3:uid="{7AA4A73D-ED92-4EB7-B74F-749254168CFD}" name="Column12880"/>
    <tableColumn id="12907" xr3:uid="{CA430738-978D-46DA-88A4-AD04087E288C}" name="Column12881"/>
    <tableColumn id="12908" xr3:uid="{D0A83B12-444C-4717-86E1-3298F2ABEF0F}" name="Column12882"/>
    <tableColumn id="12909" xr3:uid="{43275243-BADC-4616-BDD5-3255BB4048AE}" name="Column12883"/>
    <tableColumn id="12910" xr3:uid="{253B1FC6-9AAC-4F41-B2B1-6C9D71DAFF63}" name="Column12884"/>
    <tableColumn id="12911" xr3:uid="{FF7B3E9A-2ACB-4074-8EA3-577B7E0D4187}" name="Column12885"/>
    <tableColumn id="12912" xr3:uid="{B956A9EC-C48C-4D40-A858-2A7339368747}" name="Column12886"/>
    <tableColumn id="12913" xr3:uid="{A8043ED6-14D7-42EB-B6FF-D38EFE771B31}" name="Column12887"/>
    <tableColumn id="12914" xr3:uid="{AF2E5167-DB6D-47F5-9D43-E4437C6B15A2}" name="Column12888"/>
    <tableColumn id="12915" xr3:uid="{6D0EDC62-8FBC-4A6C-AFE7-1FF41F4CCFBC}" name="Column12889"/>
    <tableColumn id="12916" xr3:uid="{5634B72E-D407-4311-AAD9-030174E987F8}" name="Column12890"/>
    <tableColumn id="12917" xr3:uid="{FC819EC3-EECF-4E37-9FE3-EE217C4334AE}" name="Column12891"/>
    <tableColumn id="12918" xr3:uid="{CE029B41-3431-47DF-8D4A-B9E0B662D396}" name="Column12892"/>
    <tableColumn id="12919" xr3:uid="{40497E51-ECC6-498B-8863-E34CCC821426}" name="Column12893"/>
    <tableColumn id="12920" xr3:uid="{0B9AEADB-1105-4F0D-9AEC-EE12DD5F91C6}" name="Column12894"/>
    <tableColumn id="12921" xr3:uid="{454F80F2-2A92-4884-8DE4-58FD9441A0F6}" name="Column12895"/>
    <tableColumn id="12922" xr3:uid="{1C796752-3F65-4D32-9D1C-7A2ABDF775E2}" name="Column12896"/>
    <tableColumn id="12923" xr3:uid="{321A2011-F6C8-4E15-9D5D-513E89FC9086}" name="Column12897"/>
    <tableColumn id="12924" xr3:uid="{6D45E2A1-DF54-4CD2-BAA3-318B69205DA6}" name="Column12898"/>
    <tableColumn id="12925" xr3:uid="{2E4D1D78-7943-4020-93DE-B05AEC840FD9}" name="Column12899"/>
    <tableColumn id="12926" xr3:uid="{85B847B2-F5B9-4624-8446-86D2B2887B14}" name="Column12900"/>
    <tableColumn id="12927" xr3:uid="{37D6FFC4-A89D-467F-87AC-CA7C090E9E71}" name="Column12901"/>
    <tableColumn id="12928" xr3:uid="{F576FF09-B265-4CF5-B8D6-9554C77086E5}" name="Column12902"/>
    <tableColumn id="12929" xr3:uid="{77887419-F1F9-4FC2-9A54-73BB9A1316B1}" name="Column12903"/>
    <tableColumn id="12930" xr3:uid="{82EA2844-4199-4E07-BE29-CD860F7996D5}" name="Column12904"/>
    <tableColumn id="12931" xr3:uid="{17BE7D67-D632-4F58-9CBF-4E231FD66CE3}" name="Column12905"/>
    <tableColumn id="12932" xr3:uid="{595364FF-E7A3-42F8-9BC5-7DFDFDEFBD6F}" name="Column12906"/>
    <tableColumn id="12933" xr3:uid="{9738A58C-4D15-453D-9863-84EE82896F54}" name="Column12907"/>
    <tableColumn id="12934" xr3:uid="{4D499A92-BDA2-41F6-9FAF-4B9CCED7F5E3}" name="Column12908"/>
    <tableColumn id="12935" xr3:uid="{01122CF0-E5D9-4B26-BD27-38D3624F249D}" name="Column12909"/>
    <tableColumn id="12936" xr3:uid="{E172333A-6E48-402E-A3F3-8FBBA3B363C2}" name="Column12910"/>
    <tableColumn id="12937" xr3:uid="{4C61B7D5-260B-4135-8F20-DE5A8AE975E8}" name="Column12911"/>
    <tableColumn id="12938" xr3:uid="{682CBC55-6A79-446C-AF66-238D027F3F9E}" name="Column12912"/>
    <tableColumn id="12939" xr3:uid="{4D942BE4-E419-4312-85BE-559E2529C010}" name="Column12913"/>
    <tableColumn id="12940" xr3:uid="{52E15501-25A4-4F57-9BA8-4EA1002F12E2}" name="Column12914"/>
    <tableColumn id="12941" xr3:uid="{9D4147B9-B311-4CC7-8404-B2D330DC6CE0}" name="Column12915"/>
    <tableColumn id="12942" xr3:uid="{ECD8B711-D39E-4ECB-95D3-DAF57702EE55}" name="Column12916"/>
    <tableColumn id="12943" xr3:uid="{E251DAF1-A318-438C-80A9-010E2B33EF29}" name="Column12917"/>
    <tableColumn id="12944" xr3:uid="{D25B3E99-53B5-44D5-A920-4419035A8BB6}" name="Column12918"/>
    <tableColumn id="12945" xr3:uid="{70C319DF-DB80-45C9-888C-FC1ADE1BAB93}" name="Column12919"/>
    <tableColumn id="12946" xr3:uid="{21BE736E-D64B-4B04-B677-FDF50F3EE297}" name="Column12920"/>
    <tableColumn id="12947" xr3:uid="{B5D69918-5E93-429C-8AD4-3F24F8724DF7}" name="Column12921"/>
    <tableColumn id="12948" xr3:uid="{802273D5-51F9-408A-9C3F-AF4648AAAD19}" name="Column12922"/>
    <tableColumn id="12949" xr3:uid="{6E546A85-5889-4C6A-B71C-D9DB266FE9AB}" name="Column12923"/>
    <tableColumn id="12950" xr3:uid="{28CA6EBF-AF01-407F-9331-7E6EEE0EDA56}" name="Column12924"/>
    <tableColumn id="12951" xr3:uid="{8F3C1316-B1AF-4D59-95A2-8BC7B03592A1}" name="Column12925"/>
    <tableColumn id="12952" xr3:uid="{EAC30137-5F39-4837-85EC-94A96D7CCE0C}" name="Column12926"/>
    <tableColumn id="12953" xr3:uid="{AE76EB74-5229-4E72-853A-CB7B0D201CF1}" name="Column12927"/>
    <tableColumn id="12954" xr3:uid="{B4F5F56C-8729-40CA-A726-F7E5A4B40532}" name="Column12928"/>
    <tableColumn id="12955" xr3:uid="{F246BB28-DE65-4BBE-861B-9B5CE109C1CB}" name="Column12929"/>
    <tableColumn id="12956" xr3:uid="{7BC22B8C-5DD4-4782-BE03-DB1FE8DA2959}" name="Column12930"/>
    <tableColumn id="12957" xr3:uid="{71138F6C-F8FA-4420-91E3-9CF4913699FC}" name="Column12931"/>
    <tableColumn id="12958" xr3:uid="{FFDCEBAD-F5E0-4C7E-9D8A-208924BC94D4}" name="Column12932"/>
    <tableColumn id="12959" xr3:uid="{9E57AB84-AF0C-4183-982B-F6EA55D5C630}" name="Column12933"/>
    <tableColumn id="12960" xr3:uid="{0168E9BE-4F90-4A34-B965-F65F0A3DF9A3}" name="Column12934"/>
    <tableColumn id="12961" xr3:uid="{768E1E72-1DA1-4B3B-9266-75BE5B2E0557}" name="Column12935"/>
    <tableColumn id="12962" xr3:uid="{70D49162-2E0D-4FBF-9929-D2E2154FFE9D}" name="Column12936"/>
    <tableColumn id="12963" xr3:uid="{80BE173C-1AD6-45BE-9387-C216DDFCFD8A}" name="Column12937"/>
    <tableColumn id="12964" xr3:uid="{FA4127F2-D1DB-4918-A632-ABA1D665CC31}" name="Column12938"/>
    <tableColumn id="12965" xr3:uid="{CEA50C95-9786-4DC3-9355-AD870DE46141}" name="Column12939"/>
    <tableColumn id="12966" xr3:uid="{597ADF96-DC92-41B2-B4C2-3C00AC01361E}" name="Column12940"/>
    <tableColumn id="12967" xr3:uid="{0298DEFF-B83F-4F6F-887F-B711CD0A24E2}" name="Column12941"/>
    <tableColumn id="12968" xr3:uid="{B6ADF1A0-7A94-4504-926D-DEF55C269235}" name="Column12942"/>
    <tableColumn id="12969" xr3:uid="{86C4CB64-1A7F-45F3-A9C6-0379E62B224E}" name="Column12943"/>
    <tableColumn id="12970" xr3:uid="{F1E89416-D699-4905-A791-7523AF36F75A}" name="Column12944"/>
    <tableColumn id="12971" xr3:uid="{12E408C0-E807-4F0D-B149-B30B94FCBE7E}" name="Column12945"/>
    <tableColumn id="12972" xr3:uid="{F960A43F-5881-4ADA-9C02-0D0BD201629B}" name="Column12946"/>
    <tableColumn id="12973" xr3:uid="{8829A8F4-EBD8-4441-BFE2-1CAFDC6A9A93}" name="Column12947"/>
    <tableColumn id="12974" xr3:uid="{A7CDD222-94C2-4176-931B-96121F0D74E8}" name="Column12948"/>
    <tableColumn id="12975" xr3:uid="{FBD5069A-36AA-4D9D-8C12-A68AFB9A3439}" name="Column12949"/>
    <tableColumn id="12976" xr3:uid="{2B1AA131-B03E-40D4-B773-05C93D66144F}" name="Column12950"/>
    <tableColumn id="12977" xr3:uid="{FA5DF952-3581-4844-96C9-B50B21A9BF88}" name="Column12951"/>
    <tableColumn id="12978" xr3:uid="{21F1ED02-8FF3-4CA4-909C-B39F534517D8}" name="Column12952"/>
    <tableColumn id="12979" xr3:uid="{68B758BF-6370-4195-A7AD-C3039E50B48A}" name="Column12953"/>
    <tableColumn id="12980" xr3:uid="{DE20F84B-84CB-4DA5-B694-EBE0FF9FB42D}" name="Column12954"/>
    <tableColumn id="12981" xr3:uid="{5F408526-17C5-4268-BC92-09DD9475C9C8}" name="Column12955"/>
    <tableColumn id="12982" xr3:uid="{10BECA82-D8AD-481F-BA29-E231DC25686F}" name="Column12956"/>
    <tableColumn id="12983" xr3:uid="{A5E4D524-DCA5-4F89-81B9-FD027E8FC320}" name="Column12957"/>
    <tableColumn id="12984" xr3:uid="{23D89134-C5BD-48F7-9251-320EB4BE4AE0}" name="Column12958"/>
    <tableColumn id="12985" xr3:uid="{D4AB0C4E-B5E4-4432-BABB-BD791FD52A22}" name="Column12959"/>
    <tableColumn id="12986" xr3:uid="{4C41F6F3-27BC-418D-B541-DEB9050A1F69}" name="Column12960"/>
    <tableColumn id="12987" xr3:uid="{1E9F2CE2-476E-4B1B-A48B-6E6A66D82253}" name="Column12961"/>
    <tableColumn id="12988" xr3:uid="{AE851C14-AAB4-4356-983D-511FC775775E}" name="Column12962"/>
    <tableColumn id="12989" xr3:uid="{1F6ED53F-AB82-4C4B-B499-2E04431FE0C1}" name="Column12963"/>
    <tableColumn id="12990" xr3:uid="{9A898711-4577-48B5-9E20-426A2C4736FC}" name="Column12964"/>
    <tableColumn id="12991" xr3:uid="{ED496BAD-0E9E-44CF-8177-C557D10BD81B}" name="Column12965"/>
    <tableColumn id="12992" xr3:uid="{463175B8-AABB-4D8F-BE8C-80CEE033ED7C}" name="Column12966"/>
    <tableColumn id="12993" xr3:uid="{9E4138D9-959B-4E13-B46A-82981F0B4AE7}" name="Column12967"/>
    <tableColumn id="12994" xr3:uid="{CA5BCA04-AAFA-4802-8E68-8D3F80C3B0E3}" name="Column12968"/>
    <tableColumn id="12995" xr3:uid="{934CF800-C37F-4678-984A-1DF3E2A7876E}" name="Column12969"/>
    <tableColumn id="12996" xr3:uid="{A8182ED0-09C2-4FAF-8372-DFC77846BD73}" name="Column12970"/>
    <tableColumn id="12997" xr3:uid="{81EEF250-3685-4B67-9F87-DED7B9CBEE27}" name="Column12971"/>
    <tableColumn id="12998" xr3:uid="{EC8D9CFE-DC33-4D1B-AE53-3642FA88904B}" name="Column12972"/>
    <tableColumn id="12999" xr3:uid="{0852DC9B-472A-433B-A76B-9ECCEB4590D8}" name="Column12973"/>
    <tableColumn id="13000" xr3:uid="{62DB2942-79CF-463E-8512-9A96AA9E3505}" name="Column12974"/>
    <tableColumn id="13001" xr3:uid="{C03AEE19-211E-4C80-8A44-B15C7ADA99F3}" name="Column12975"/>
    <tableColumn id="13002" xr3:uid="{4E6872E9-D599-42B4-8191-D97129F4FB17}" name="Column12976"/>
    <tableColumn id="13003" xr3:uid="{15707DE4-A87D-4A53-A15B-9F73A63B5DF8}" name="Column12977"/>
    <tableColumn id="13004" xr3:uid="{E86D4EE8-FE45-4971-A88E-38B64320041C}" name="Column12978"/>
    <tableColumn id="13005" xr3:uid="{14A14E24-745B-4203-B592-3EE2F3591ED1}" name="Column12979"/>
    <tableColumn id="13006" xr3:uid="{D6C40E8B-00D9-4EDC-8DE4-386584B28BEE}" name="Column12980"/>
    <tableColumn id="13007" xr3:uid="{0BA89E28-5484-4C9C-96CA-DD3CC7B10CC8}" name="Column12981"/>
    <tableColumn id="13008" xr3:uid="{CD46A0D3-C15C-4BC6-A82E-EAE7A766376A}" name="Column12982"/>
    <tableColumn id="13009" xr3:uid="{9EA9450C-FA14-403A-BEB2-3AB6816AD307}" name="Column12983"/>
    <tableColumn id="13010" xr3:uid="{4BB45B11-9540-497D-A8C5-96F7D3248C60}" name="Column12984"/>
    <tableColumn id="13011" xr3:uid="{26BCBC47-03CD-4A14-815C-1A2CFEB8C615}" name="Column12985"/>
    <tableColumn id="13012" xr3:uid="{60532571-E540-41F2-8405-F4BDA1A7C260}" name="Column12986"/>
    <tableColumn id="13013" xr3:uid="{E97F891D-AEF5-4290-BEE1-9A231E629928}" name="Column12987"/>
    <tableColumn id="13014" xr3:uid="{005CD326-04E9-4EB8-BB79-A3FE1E0C4BAC}" name="Column12988"/>
    <tableColumn id="13015" xr3:uid="{81A9236C-95A7-469A-ABA7-A58D08284402}" name="Column12989"/>
    <tableColumn id="13016" xr3:uid="{3FF5DA9C-4BEA-4E6F-BC82-FB678C0FA373}" name="Column12990"/>
    <tableColumn id="13017" xr3:uid="{54ED5EC3-5410-4B5F-8BE2-50C2EC898300}" name="Column12991"/>
    <tableColumn id="13018" xr3:uid="{BA5FD14D-4D4E-4B75-8394-60BED1D6BD54}" name="Column12992"/>
    <tableColumn id="13019" xr3:uid="{8CDE7211-8F9A-4024-B4C1-6F241DDAE4A3}" name="Column12993"/>
    <tableColumn id="13020" xr3:uid="{E47437AE-1C7D-45D8-B9A4-866BF508647A}" name="Column12994"/>
    <tableColumn id="13021" xr3:uid="{D8FA813C-9F63-4575-8CF1-9195DD822679}" name="Column12995"/>
    <tableColumn id="13022" xr3:uid="{B8D08D48-7BF5-4F82-AD57-E53220778FF0}" name="Column12996"/>
    <tableColumn id="13023" xr3:uid="{7A53F10C-C768-4DC9-845F-6E4985E2DD5A}" name="Column12997"/>
    <tableColumn id="13024" xr3:uid="{C48BE113-042D-4D76-A670-4117EE0B9AFC}" name="Column12998"/>
    <tableColumn id="13025" xr3:uid="{58A9523E-FDD0-4900-AF86-F9D28250259E}" name="Column12999"/>
    <tableColumn id="13026" xr3:uid="{676C3F5A-51A2-49AC-A96D-5270E1F28715}" name="Column13000"/>
    <tableColumn id="13027" xr3:uid="{FB7B2979-1120-41A4-8179-A49892B47BBA}" name="Column13001"/>
    <tableColumn id="13028" xr3:uid="{0EB0EA3C-D996-4A4C-92AF-F637311ED31E}" name="Column13002"/>
    <tableColumn id="13029" xr3:uid="{DC5EA93D-AB74-4BAC-8E04-7B9A131ACB67}" name="Column13003"/>
    <tableColumn id="13030" xr3:uid="{82DA2C0F-69D9-4964-B628-1AB67AD52263}" name="Column13004"/>
    <tableColumn id="13031" xr3:uid="{E67383AA-F0BD-4786-853F-41CF17F1B120}" name="Column13005"/>
    <tableColumn id="13032" xr3:uid="{F942E827-B5E9-49B3-92FF-20BB3CDE6432}" name="Column13006"/>
    <tableColumn id="13033" xr3:uid="{713811B8-E647-41AB-B30B-05F9A13D8076}" name="Column13007"/>
    <tableColumn id="13034" xr3:uid="{35076F7A-1803-44DF-B62A-271DAF0BFFE6}" name="Column13008"/>
    <tableColumn id="13035" xr3:uid="{D5B8C848-BE25-4921-8631-776B341BFE1F}" name="Column13009"/>
    <tableColumn id="13036" xr3:uid="{81D32D81-BB05-4455-B96A-FC81FA4BE7E1}" name="Column13010"/>
    <tableColumn id="13037" xr3:uid="{84D3B144-740D-4843-8797-9CC031E9F36D}" name="Column13011"/>
    <tableColumn id="13038" xr3:uid="{AD2A892F-6B54-478B-97A6-AD4EF613BDEA}" name="Column13012"/>
    <tableColumn id="13039" xr3:uid="{737A1D1A-519B-436D-8DB9-D0FCCB238111}" name="Column13013"/>
    <tableColumn id="13040" xr3:uid="{7D187CF5-DB58-4BAD-AE34-4C04903B8B0C}" name="Column13014"/>
    <tableColumn id="13041" xr3:uid="{4D1EBA14-CC75-467F-B592-C77AD5F99B03}" name="Column13015"/>
    <tableColumn id="13042" xr3:uid="{47A5E0CC-92E7-4E0D-97DF-38DA8A5AF26B}" name="Column13016"/>
    <tableColumn id="13043" xr3:uid="{E8015357-4662-483A-9611-CAF45FF0C841}" name="Column13017"/>
    <tableColumn id="13044" xr3:uid="{7111D1D6-48E5-46EF-B7A5-8968DB4C793B}" name="Column13018"/>
    <tableColumn id="13045" xr3:uid="{127AEF08-D52B-48E9-BB2B-B8B98920132C}" name="Column13019"/>
    <tableColumn id="13046" xr3:uid="{1180804C-18B3-49D7-A641-C06940305A9C}" name="Column13020"/>
    <tableColumn id="13047" xr3:uid="{7D4E0744-CC11-4546-9E0E-74937A05188A}" name="Column13021"/>
    <tableColumn id="13048" xr3:uid="{8FE65B99-2CB8-47C6-9ED6-4AD0F3E19DD7}" name="Column13022"/>
    <tableColumn id="13049" xr3:uid="{E8681333-F3EF-42D4-AA49-74B5BC3CE41B}" name="Column13023"/>
    <tableColumn id="13050" xr3:uid="{8ECF154C-155F-4970-A47F-E428582B2DBC}" name="Column13024"/>
    <tableColumn id="13051" xr3:uid="{2A4F2271-2D29-4B35-989A-ECB3854DD9AB}" name="Column13025"/>
    <tableColumn id="13052" xr3:uid="{C5A733D2-3B39-4B08-859B-31EF0847308D}" name="Column13026"/>
    <tableColumn id="13053" xr3:uid="{3C8E17DD-DEAA-4293-90B3-6F22040FCC72}" name="Column13027"/>
    <tableColumn id="13054" xr3:uid="{370AA01C-CD4D-4B8A-ADF4-8C34DB470BC4}" name="Column13028"/>
    <tableColumn id="13055" xr3:uid="{E37D2C33-C606-4796-9F13-432913A6217D}" name="Column13029"/>
    <tableColumn id="13056" xr3:uid="{6D73F73C-743D-4143-918C-051941D25051}" name="Column13030"/>
    <tableColumn id="13057" xr3:uid="{A1E4F108-0D9D-4221-8B7D-6AC7BA88A039}" name="Column13031"/>
    <tableColumn id="13058" xr3:uid="{55C7729A-2CEF-459C-8CCB-A1A6E9870E05}" name="Column13032"/>
    <tableColumn id="13059" xr3:uid="{9E690BA6-4003-48D1-8B30-E65BAD7DC07E}" name="Column13033"/>
    <tableColumn id="13060" xr3:uid="{D4C92950-1EAE-4D17-937E-8F915875DA80}" name="Column13034"/>
    <tableColumn id="13061" xr3:uid="{86B5BC25-5DC6-4D18-8133-225C76BC8F09}" name="Column13035"/>
    <tableColumn id="13062" xr3:uid="{3AF4F266-4C23-4A70-800A-E227A1B51E5C}" name="Column13036"/>
    <tableColumn id="13063" xr3:uid="{8C3F4E55-475C-492B-BDDE-073A9E8766CB}" name="Column13037"/>
    <tableColumn id="13064" xr3:uid="{15EC034C-603F-414F-AC2F-24EBF681F1C9}" name="Column13038"/>
    <tableColumn id="13065" xr3:uid="{98E6DE7E-F677-4F61-9855-53A9F8767862}" name="Column13039"/>
    <tableColumn id="13066" xr3:uid="{36B11471-C8E1-4DC9-ABEE-F8FA1EAC5B07}" name="Column13040"/>
    <tableColumn id="13067" xr3:uid="{6D8C5BAD-89C2-45D6-9516-78995C29CE8A}" name="Column13041"/>
    <tableColumn id="13068" xr3:uid="{3034D4F0-3036-4C3F-885D-3F0D5091EC65}" name="Column13042"/>
    <tableColumn id="13069" xr3:uid="{EC84C39F-EC2B-4457-B16D-19A58092D1BC}" name="Column13043"/>
    <tableColumn id="13070" xr3:uid="{DD65E8D1-6BD2-4B2A-ABB0-C59FBA043839}" name="Column13044"/>
    <tableColumn id="13071" xr3:uid="{CD413EDA-4856-4179-88ED-D39DF6EA40CB}" name="Column13045"/>
    <tableColumn id="13072" xr3:uid="{C2E64E89-A003-436A-91FB-99471F1183C6}" name="Column13046"/>
    <tableColumn id="13073" xr3:uid="{869E8312-63BB-4272-82DF-5621E4A97024}" name="Column13047"/>
    <tableColumn id="13074" xr3:uid="{D30B03B4-6AB9-4020-A33C-FD0AB9BEAF53}" name="Column13048"/>
    <tableColumn id="13075" xr3:uid="{28901131-A977-4306-8403-26F6098F8D06}" name="Column13049"/>
    <tableColumn id="13076" xr3:uid="{AEBFD337-3D6E-440A-BE10-57832BC580C0}" name="Column13050"/>
    <tableColumn id="13077" xr3:uid="{F0AEEBBE-7F99-439E-BF01-F39B7AC3DC9D}" name="Column13051"/>
    <tableColumn id="13078" xr3:uid="{0A5D1DDF-81C1-4E52-A122-5EA5D631389B}" name="Column13052"/>
    <tableColumn id="13079" xr3:uid="{6D739374-EC39-402A-AB47-818EA2DA552F}" name="Column13053"/>
    <tableColumn id="13080" xr3:uid="{7805C4A1-76AA-46C2-BBDB-7AF5ED660A90}" name="Column13054"/>
    <tableColumn id="13081" xr3:uid="{6BCC6669-75B8-4DD1-B0DC-65BBFF05591F}" name="Column13055"/>
    <tableColumn id="13082" xr3:uid="{62C333B2-33C3-4351-BBDC-334BB110DADB}" name="Column13056"/>
    <tableColumn id="13083" xr3:uid="{06C424A1-E7C4-4640-95D9-06AD223B4333}" name="Column13057"/>
    <tableColumn id="13084" xr3:uid="{17504AEB-A4E5-477F-B62C-BA249ECC1E9A}" name="Column13058"/>
    <tableColumn id="13085" xr3:uid="{ACE8DBA9-39B1-4235-983B-345D18D3C58B}" name="Column13059"/>
    <tableColumn id="13086" xr3:uid="{5C8C85E2-37A1-4CD9-A09D-05D5A8DD3BFD}" name="Column13060"/>
    <tableColumn id="13087" xr3:uid="{8FFB5B69-EF1D-4EB5-848E-614B029B7E21}" name="Column13061"/>
    <tableColumn id="13088" xr3:uid="{B0D1E8BB-3F75-47DA-A538-7DCD9DBBC23C}" name="Column13062"/>
    <tableColumn id="13089" xr3:uid="{8AC8C289-EE3D-4CD3-8E4C-ECC0FABB1BFE}" name="Column13063"/>
    <tableColumn id="13090" xr3:uid="{F48F7655-0FE1-422B-8A85-0B5A861D2700}" name="Column13064"/>
    <tableColumn id="13091" xr3:uid="{A05AFDF9-D782-4E7A-9091-35FAC46FE1AA}" name="Column13065"/>
    <tableColumn id="13092" xr3:uid="{DF3EB2D4-4AF6-46CF-ABF6-394327ED10CC}" name="Column13066"/>
    <tableColumn id="13093" xr3:uid="{9EDBD2E8-394C-4E19-A9DF-21CA2ADF1A8C}" name="Column13067"/>
    <tableColumn id="13094" xr3:uid="{D841B4BB-4117-4783-8323-51F9DE87ECDE}" name="Column13068"/>
    <tableColumn id="13095" xr3:uid="{71739422-9A22-444C-AF4A-B0F08ECDD909}" name="Column13069"/>
    <tableColumn id="13096" xr3:uid="{12856442-78A2-4A0E-A6DE-952EBEEE5AB0}" name="Column13070"/>
    <tableColumn id="13097" xr3:uid="{C9E43384-D364-42DF-97AB-B7624A258D36}" name="Column13071"/>
    <tableColumn id="13098" xr3:uid="{55AD0BD1-1F53-41EE-9F21-B5DD28715B9E}" name="Column13072"/>
    <tableColumn id="13099" xr3:uid="{3BB825A6-2ACE-4E71-A0E2-D8604BF0E4E5}" name="Column13073"/>
    <tableColumn id="13100" xr3:uid="{BBDCF3E5-C34B-4441-88E4-29D4B04C5001}" name="Column13074"/>
    <tableColumn id="13101" xr3:uid="{73FF6E09-4979-44DC-97BC-C97FE32B585E}" name="Column13075"/>
    <tableColumn id="13102" xr3:uid="{D28CEA29-0DA6-4CD9-824A-4086320F936F}" name="Column13076"/>
    <tableColumn id="13103" xr3:uid="{AC4D2DE8-128B-4228-943B-8145167A6D16}" name="Column13077"/>
    <tableColumn id="13104" xr3:uid="{7AF8E2EC-7A4F-4D75-8A5A-2966838218E1}" name="Column13078"/>
    <tableColumn id="13105" xr3:uid="{416A8476-8009-435D-A483-3B65CEA7A92A}" name="Column13079"/>
    <tableColumn id="13106" xr3:uid="{94924AA2-EC8E-47E5-A365-99104305BB5D}" name="Column13080"/>
    <tableColumn id="13107" xr3:uid="{003EEFED-2FA5-4407-BFD4-082DEF289F3B}" name="Column13081"/>
    <tableColumn id="13108" xr3:uid="{BA6F32AF-A312-40D2-AB7B-2C0D95248F8F}" name="Column13082"/>
    <tableColumn id="13109" xr3:uid="{38B7A9E9-2936-4D6F-9058-064ED3C5CFF9}" name="Column13083"/>
    <tableColumn id="13110" xr3:uid="{41AE2729-CA19-4195-9720-980EC8BFCA1D}" name="Column13084"/>
    <tableColumn id="13111" xr3:uid="{5FA45692-0E02-4A27-BEC0-C709CDE99170}" name="Column13085"/>
    <tableColumn id="13112" xr3:uid="{889F5B41-5472-4851-89C2-BADF374FA9B4}" name="Column13086"/>
    <tableColumn id="13113" xr3:uid="{7D9B9904-BB2C-4CF5-B010-BF3176FFE247}" name="Column13087"/>
    <tableColumn id="13114" xr3:uid="{964C0103-1220-4891-BCBD-90E83071A5A6}" name="Column13088"/>
    <tableColumn id="13115" xr3:uid="{2E7A1306-953D-41CD-9744-756A3C402CF9}" name="Column13089"/>
    <tableColumn id="13116" xr3:uid="{5F77533F-FCDA-4607-856A-50C7CCD07F8B}" name="Column13090"/>
    <tableColumn id="13117" xr3:uid="{71A8AF6C-4CF0-4E48-A869-CAE358F2A8DD}" name="Column13091"/>
    <tableColumn id="13118" xr3:uid="{6AD75C5F-0BC0-4CB8-99CD-27DB058BE2E4}" name="Column13092"/>
    <tableColumn id="13119" xr3:uid="{3EEDD5CB-EF20-4D9B-AFF4-6E590637B1E7}" name="Column13093"/>
    <tableColumn id="13120" xr3:uid="{CB5A7FC2-CAAD-4CB7-A4FF-94729A44E182}" name="Column13094"/>
    <tableColumn id="13121" xr3:uid="{E110277C-F2A0-4424-BF9F-181AB59C2C65}" name="Column13095"/>
    <tableColumn id="13122" xr3:uid="{E33F1E7A-208D-48DC-94CA-9EA677F27BC8}" name="Column13096"/>
    <tableColumn id="13123" xr3:uid="{860F91D2-6D94-4C96-8554-FD1C1B77C53D}" name="Column13097"/>
    <tableColumn id="13124" xr3:uid="{03080497-01C1-4197-A14C-9259891184B3}" name="Column13098"/>
    <tableColumn id="13125" xr3:uid="{BB2E6DF9-988B-456A-952D-DA57A0EEC3FC}" name="Column13099"/>
    <tableColumn id="13126" xr3:uid="{80970E32-5900-406F-A257-0FA815D157F5}" name="Column13100"/>
    <tableColumn id="13127" xr3:uid="{A16F1C76-4C14-402B-BC58-BA6C0E5DB134}" name="Column13101"/>
    <tableColumn id="13128" xr3:uid="{37E22839-1192-46A6-B8C0-CF739E183541}" name="Column13102"/>
    <tableColumn id="13129" xr3:uid="{CF47B15E-C57E-4DEA-95FB-6236004EE716}" name="Column13103"/>
    <tableColumn id="13130" xr3:uid="{37F6A243-A71B-4808-B819-83B779146CF3}" name="Column13104"/>
    <tableColumn id="13131" xr3:uid="{AFBC2354-507D-4EC6-A309-2DE4A6B3B678}" name="Column13105"/>
    <tableColumn id="13132" xr3:uid="{7647A376-ED74-45C0-BED2-DE998B646EFF}" name="Column13106"/>
    <tableColumn id="13133" xr3:uid="{C282C3A6-6E8F-4C0B-91BA-294B74A2D438}" name="Column13107"/>
    <tableColumn id="13134" xr3:uid="{F37900A5-3FB7-4F22-B520-CECA13A6A526}" name="Column13108"/>
    <tableColumn id="13135" xr3:uid="{9897F983-2F35-4BFC-B95B-F88599C1178A}" name="Column13109"/>
    <tableColumn id="13136" xr3:uid="{8173A2D6-871A-4EA9-9B6A-4F710FC0816D}" name="Column13110"/>
    <tableColumn id="13137" xr3:uid="{6193CB64-9890-4A70-955B-AEFCC93F7022}" name="Column13111"/>
    <tableColumn id="13138" xr3:uid="{5BA49E5A-494A-4B1E-B20E-E74136DA525D}" name="Column13112"/>
    <tableColumn id="13139" xr3:uid="{89B414DB-5959-4461-BBF1-9F5D825B0340}" name="Column13113"/>
    <tableColumn id="13140" xr3:uid="{D6DEAED6-26E0-43DA-A346-7917EA20B952}" name="Column13114"/>
    <tableColumn id="13141" xr3:uid="{39B8F33A-19E4-484A-AFCA-7F5D57F0C523}" name="Column13115"/>
    <tableColumn id="13142" xr3:uid="{10B7E970-BBD5-4E03-BFA8-34E9010B94CC}" name="Column13116"/>
    <tableColumn id="13143" xr3:uid="{CAA52E9C-D4CE-4615-823D-FBCF10328929}" name="Column13117"/>
    <tableColumn id="13144" xr3:uid="{52F14821-A43F-4248-BDC6-5B95B720A671}" name="Column13118"/>
    <tableColumn id="13145" xr3:uid="{3B13C37C-7D55-4661-97E3-048A6283AE4F}" name="Column13119"/>
    <tableColumn id="13146" xr3:uid="{5213F8F2-B03D-43AB-B84A-5189D53F0533}" name="Column13120"/>
    <tableColumn id="13147" xr3:uid="{D08EE7B3-1EDE-459E-A64A-64805CF9166A}" name="Column13121"/>
    <tableColumn id="13148" xr3:uid="{59E817C6-40AF-415A-BAFA-241DE938308F}" name="Column13122"/>
    <tableColumn id="13149" xr3:uid="{67D6296D-5BFB-4CB9-9905-4FB89CB6C5BE}" name="Column13123"/>
    <tableColumn id="13150" xr3:uid="{D64BCDA2-F8D3-4534-B844-6C23F74C33DE}" name="Column13124"/>
    <tableColumn id="13151" xr3:uid="{BFFDEA50-479D-4E01-9934-00FF0663FC4D}" name="Column13125"/>
    <tableColumn id="13152" xr3:uid="{FDE573D6-F782-4DA2-8279-2E70F85FC254}" name="Column13126"/>
    <tableColumn id="13153" xr3:uid="{6B143C38-4FC3-48C2-9A31-D411DED7AA5B}" name="Column13127"/>
    <tableColumn id="13154" xr3:uid="{25C7B265-CFF8-47E5-9E7B-8FCB0ADCB43F}" name="Column13128"/>
    <tableColumn id="13155" xr3:uid="{A3E87F82-30D8-4DEC-BE29-467A18A7A092}" name="Column13129"/>
    <tableColumn id="13156" xr3:uid="{30AAF24D-4671-4369-B00E-D7E9A44FBA6D}" name="Column13130"/>
    <tableColumn id="13157" xr3:uid="{DFC060AF-3D02-49CC-8019-F6DA03FA6852}" name="Column13131"/>
    <tableColumn id="13158" xr3:uid="{E97D3FCC-17C8-4078-9BC5-75A830350A62}" name="Column13132"/>
    <tableColumn id="13159" xr3:uid="{B76D2E00-05FE-4D58-AF14-F85CECBF3D35}" name="Column13133"/>
    <tableColumn id="13160" xr3:uid="{979F59A2-E27A-4E84-8177-95EA440FB18F}" name="Column13134"/>
    <tableColumn id="13161" xr3:uid="{4C26FE06-D638-4B0F-A52B-E550F803748C}" name="Column13135"/>
    <tableColumn id="13162" xr3:uid="{748503AC-65D4-4B2B-B66C-2AA8A7F5B672}" name="Column13136"/>
    <tableColumn id="13163" xr3:uid="{83D67ADB-9387-4E7E-B5BF-549A1680B036}" name="Column13137"/>
    <tableColumn id="13164" xr3:uid="{2F3B19F7-4A97-4AA1-BC79-27B66D52C109}" name="Column13138"/>
    <tableColumn id="13165" xr3:uid="{63A422AE-EF6B-4C22-B00E-D3A628C97B7B}" name="Column13139"/>
    <tableColumn id="13166" xr3:uid="{5450A3C3-41D1-47C7-AED3-81277626587D}" name="Column13140"/>
    <tableColumn id="13167" xr3:uid="{19E711AF-505D-4FEA-88ED-D8A0EC5ABF87}" name="Column13141"/>
    <tableColumn id="13168" xr3:uid="{1C61A560-9842-411F-BCA5-E4B696786D29}" name="Column13142"/>
    <tableColumn id="13169" xr3:uid="{3FE781FF-3A26-4E22-A43C-30958A5278A4}" name="Column13143"/>
    <tableColumn id="13170" xr3:uid="{4157419D-DE3B-4297-BB88-A9B89ACBE0D8}" name="Column13144"/>
    <tableColumn id="13171" xr3:uid="{4C3BCDB7-09F9-4BEE-B116-707EBA5161A6}" name="Column13145"/>
    <tableColumn id="13172" xr3:uid="{537ABC05-1041-40C0-B347-C6565FF0B070}" name="Column13146"/>
    <tableColumn id="13173" xr3:uid="{C65FA5D7-FDB7-47D4-B0D6-C9912CD14C62}" name="Column13147"/>
    <tableColumn id="13174" xr3:uid="{8B703F78-459A-460B-A7C7-F577B18D5906}" name="Column13148"/>
    <tableColumn id="13175" xr3:uid="{76F46DB7-71B1-40F2-9051-D5C03889F57C}" name="Column13149"/>
    <tableColumn id="13176" xr3:uid="{7D7683DC-F9F5-412C-9145-CAB02D38D985}" name="Column13150"/>
    <tableColumn id="13177" xr3:uid="{4DBFAA47-88E3-4481-8438-7636730544CB}" name="Column13151"/>
    <tableColumn id="13178" xr3:uid="{7863E547-C6CB-4891-8BC7-C048AE8BBE38}" name="Column13152"/>
    <tableColumn id="13179" xr3:uid="{D32E392B-1B2F-4F0C-B2DB-4AEE4428E7D0}" name="Column13153"/>
    <tableColumn id="13180" xr3:uid="{60F28A0A-39BD-4BFB-8BA3-22F68A11ED51}" name="Column13154"/>
    <tableColumn id="13181" xr3:uid="{142BBE04-9829-4EFF-8C52-FF7FAE08AB8F}" name="Column13155"/>
    <tableColumn id="13182" xr3:uid="{93100AC3-B472-4DD2-93A3-6403163C8387}" name="Column13156"/>
    <tableColumn id="13183" xr3:uid="{5AA1CFF8-E7C0-4CD3-B17E-30C7E4B8CEA2}" name="Column13157"/>
    <tableColumn id="13184" xr3:uid="{FAFDDEFF-9AC1-4800-AFD5-B4C3E775D2B5}" name="Column13158"/>
    <tableColumn id="13185" xr3:uid="{BE292E9A-DCFF-458A-BFBE-195D5209D7E1}" name="Column13159"/>
    <tableColumn id="13186" xr3:uid="{55C2A24E-B48F-4117-83D7-7298B2A60F2D}" name="Column13160"/>
    <tableColumn id="13187" xr3:uid="{A094D711-D311-4716-9A9C-1BCC2B95DCB9}" name="Column13161"/>
    <tableColumn id="13188" xr3:uid="{D4432A45-BBC7-423D-933F-611D56BAA6C2}" name="Column13162"/>
    <tableColumn id="13189" xr3:uid="{A3DFE251-D1A6-4ABD-ADCF-A931222F02D8}" name="Column13163"/>
    <tableColumn id="13190" xr3:uid="{740A025E-B911-47F1-A4C8-21E34A95EDB2}" name="Column13164"/>
    <tableColumn id="13191" xr3:uid="{195B1DC3-9A29-4151-B4C1-98598DBF33FB}" name="Column13165"/>
    <tableColumn id="13192" xr3:uid="{622449BC-0E1A-45F5-B9BA-0770E9E1644B}" name="Column13166"/>
    <tableColumn id="13193" xr3:uid="{67BC2FB4-CD38-4BB2-9574-3E42CD81EF69}" name="Column13167"/>
    <tableColumn id="13194" xr3:uid="{953DE01E-2144-401D-B42F-5B9119BF1BFB}" name="Column13168"/>
    <tableColumn id="13195" xr3:uid="{B5FC6796-1660-4849-A888-B809E04EF14F}" name="Column13169"/>
    <tableColumn id="13196" xr3:uid="{44C46F70-F7F6-48BB-8937-F40F86E4399C}" name="Column13170"/>
    <tableColumn id="13197" xr3:uid="{2477F6E4-B8C1-4339-B313-FDA787E1937C}" name="Column13171"/>
    <tableColumn id="13198" xr3:uid="{1977B6E1-E822-4C3E-851C-33E59488BE4D}" name="Column13172"/>
    <tableColumn id="13199" xr3:uid="{7AE1BB13-B0C4-4A99-9D8D-EF217754866B}" name="Column13173"/>
    <tableColumn id="13200" xr3:uid="{495BEBB4-B13B-466F-97CC-AC0C33A7F6B1}" name="Column13174"/>
    <tableColumn id="13201" xr3:uid="{ED96B6B0-535F-4598-80CE-1A132B862D6D}" name="Column13175"/>
    <tableColumn id="13202" xr3:uid="{FFB079EE-90A3-4434-91ED-EEE32E90BCE2}" name="Column13176"/>
    <tableColumn id="13203" xr3:uid="{2D345897-12B0-4E14-88BF-863C209BCBC6}" name="Column13177"/>
    <tableColumn id="13204" xr3:uid="{33613F74-8739-4570-8317-D20A6E313E2A}" name="Column13178"/>
    <tableColumn id="13205" xr3:uid="{B8183659-F5FB-4454-BED5-3D4E4477D274}" name="Column13179"/>
    <tableColumn id="13206" xr3:uid="{56B654E0-B245-425E-8382-F17835991FF7}" name="Column13180"/>
    <tableColumn id="13207" xr3:uid="{0E147455-FE3F-4FE9-A266-3A0E65EE00FC}" name="Column13181"/>
    <tableColumn id="13208" xr3:uid="{5DFC0385-E207-4682-A98A-EC5C8D40682F}" name="Column13182"/>
    <tableColumn id="13209" xr3:uid="{C477798E-7FB9-4DB1-A50F-56420DEC8149}" name="Column13183"/>
    <tableColumn id="13210" xr3:uid="{0FEE3BB5-AEFB-458E-A32F-892E5B77424C}" name="Column13184"/>
    <tableColumn id="13211" xr3:uid="{309CF39F-D99B-46CB-8820-ED8F81FC8F1B}" name="Column13185"/>
    <tableColumn id="13212" xr3:uid="{3280914D-0D8E-4D79-8B82-EED156EB28B3}" name="Column13186"/>
    <tableColumn id="13213" xr3:uid="{74AA755F-4293-4C3A-B141-3CD96BD612F8}" name="Column13187"/>
    <tableColumn id="13214" xr3:uid="{A7057F6F-7013-4B2F-AAA0-8695C1958EAA}" name="Column13188"/>
    <tableColumn id="13215" xr3:uid="{A9192EDD-70DB-4928-BBC8-6604F3A84D36}" name="Column13189"/>
    <tableColumn id="13216" xr3:uid="{A32B3998-1E02-4D7D-BEFC-47155F5333B2}" name="Column13190"/>
    <tableColumn id="13217" xr3:uid="{D49F2BBC-A088-4699-8D4E-E4CC12E530CB}" name="Column13191"/>
    <tableColumn id="13218" xr3:uid="{497058B7-38E5-4262-80E1-C91E41E5DB7F}" name="Column13192"/>
    <tableColumn id="13219" xr3:uid="{F7F2E040-1EAC-4AE6-ADA0-9892BF8E67DA}" name="Column13193"/>
    <tableColumn id="13220" xr3:uid="{371C5B96-1BA5-4792-952E-C8B4E43F549D}" name="Column13194"/>
    <tableColumn id="13221" xr3:uid="{15C13A11-F6E5-4A44-8606-14FF80406695}" name="Column13195"/>
    <tableColumn id="13222" xr3:uid="{77F9D6C7-13E6-46D4-8710-70370E03470F}" name="Column13196"/>
    <tableColumn id="13223" xr3:uid="{9180E920-80B7-4BD9-96CE-BFC9CE6B34F0}" name="Column13197"/>
    <tableColumn id="13224" xr3:uid="{3062F220-EBE7-4866-A685-79CC589CF8FC}" name="Column13198"/>
    <tableColumn id="13225" xr3:uid="{832C1948-ED81-4E1E-AA35-E720E5BE571F}" name="Column13199"/>
    <tableColumn id="13226" xr3:uid="{3FDAECF5-4FDF-4ECA-AFF6-F62F6D2A8263}" name="Column13200"/>
    <tableColumn id="13227" xr3:uid="{B5DC565D-4866-4368-9852-8B657429EE14}" name="Column13201"/>
    <tableColumn id="13228" xr3:uid="{27F0DE1A-9420-44A0-B722-D8440260982D}" name="Column13202"/>
    <tableColumn id="13229" xr3:uid="{6E447E62-462D-4138-8F2E-D7A9C37763DE}" name="Column13203"/>
    <tableColumn id="13230" xr3:uid="{B502891B-7416-41CF-961D-F6C6FEDE85FB}" name="Column13204"/>
    <tableColumn id="13231" xr3:uid="{75E062DB-3CD4-4FA1-949D-E0B12AB8A10E}" name="Column13205"/>
    <tableColumn id="13232" xr3:uid="{BDB918CD-64A9-4E87-85EA-CB42E16F48BC}" name="Column13206"/>
    <tableColumn id="13233" xr3:uid="{1F404133-BB2E-4D77-BA9C-55334EF645B0}" name="Column13207"/>
    <tableColumn id="13234" xr3:uid="{493D03B6-055B-488F-8BE7-D1E35D980761}" name="Column13208"/>
    <tableColumn id="13235" xr3:uid="{D876C017-04D7-43C2-AA68-1012C23FC512}" name="Column13209"/>
    <tableColumn id="13236" xr3:uid="{4ACDD7AE-0AD1-4222-A719-77470ECD7F0A}" name="Column13210"/>
    <tableColumn id="13237" xr3:uid="{D6B315FE-E241-4937-9630-2639D87A37BD}" name="Column13211"/>
    <tableColumn id="13238" xr3:uid="{88A336BA-7532-41EA-952A-11DC547A3328}" name="Column13212"/>
    <tableColumn id="13239" xr3:uid="{43272C12-907D-4E62-ACF1-B86FC9AFE3B5}" name="Column13213"/>
    <tableColumn id="13240" xr3:uid="{71D89C5A-2CDC-408E-8B8D-CC0E95FB7A94}" name="Column13214"/>
    <tableColumn id="13241" xr3:uid="{4443C4FD-69C7-4F3E-9C9A-513BF7B80B83}" name="Column13215"/>
    <tableColumn id="13242" xr3:uid="{050D751D-C117-461D-AAAD-AB88FA506032}" name="Column13216"/>
    <tableColumn id="13243" xr3:uid="{62158CD6-9BB0-40FA-B5D7-788BD0B24C1E}" name="Column13217"/>
    <tableColumn id="13244" xr3:uid="{8221D6A3-E04D-4DC7-982E-313147EA00C6}" name="Column13218"/>
    <tableColumn id="13245" xr3:uid="{733B2108-6573-4581-BC40-9541B88B8C9B}" name="Column13219"/>
    <tableColumn id="13246" xr3:uid="{A71E441D-EE26-4789-A8F9-A7A98990C0DB}" name="Column13220"/>
    <tableColumn id="13247" xr3:uid="{EFE09C9B-C339-420B-8366-C9676EC5AB00}" name="Column13221"/>
    <tableColumn id="13248" xr3:uid="{582013F0-642C-45F9-8F3E-2D648F487779}" name="Column13222"/>
    <tableColumn id="13249" xr3:uid="{D18374B3-043D-4476-A6B7-F1E254A03D64}" name="Column13223"/>
    <tableColumn id="13250" xr3:uid="{003F7EEE-80A9-4552-8908-E84C1B50A201}" name="Column13224"/>
    <tableColumn id="13251" xr3:uid="{DED42A47-98B6-4EB7-BE20-7D407DE268A0}" name="Column13225"/>
    <tableColumn id="13252" xr3:uid="{52F7A1D5-BFE7-4ADB-B66A-A61BD178B99A}" name="Column13226"/>
    <tableColumn id="13253" xr3:uid="{0994581F-1D35-40E2-A297-FB7B15C68D31}" name="Column13227"/>
    <tableColumn id="13254" xr3:uid="{2A75075A-FF72-4380-AB23-E03F6FEE9146}" name="Column13228"/>
    <tableColumn id="13255" xr3:uid="{881551BD-EAEA-41EC-AEAE-D7F2A1D9B1C6}" name="Column13229"/>
    <tableColumn id="13256" xr3:uid="{BF0AFE02-9B68-4E5B-AF52-B324619CD23F}" name="Column13230"/>
    <tableColumn id="13257" xr3:uid="{2F680A05-7125-4D1D-AEEC-4A767A79091E}" name="Column13231"/>
    <tableColumn id="13258" xr3:uid="{B8FEE274-3216-4788-9B22-8CA6E8C11DEE}" name="Column13232"/>
    <tableColumn id="13259" xr3:uid="{CD0EAFDA-263A-4022-AC38-C723D38C8CFE}" name="Column13233"/>
    <tableColumn id="13260" xr3:uid="{83F3F8CD-3BAA-4480-9C73-8A3B2644012C}" name="Column13234"/>
    <tableColumn id="13261" xr3:uid="{1B0308FA-180D-4831-9175-CDD287994832}" name="Column13235"/>
    <tableColumn id="13262" xr3:uid="{226FD11A-8A0A-4839-B6A0-8CEB7DA1829D}" name="Column13236"/>
    <tableColumn id="13263" xr3:uid="{536F5CD8-3A51-4A25-A388-D0494E4AF613}" name="Column13237"/>
    <tableColumn id="13264" xr3:uid="{00B0DB6D-26A1-4904-B0C9-2449DC624C6B}" name="Column13238"/>
    <tableColumn id="13265" xr3:uid="{6D3BFCFA-0A84-4AAC-B8EE-F02AE65619D1}" name="Column13239"/>
    <tableColumn id="13266" xr3:uid="{76B5ECB7-6B6F-4FBC-8963-DEFAA8A387E8}" name="Column13240"/>
    <tableColumn id="13267" xr3:uid="{DE5F7E19-A859-4B6D-88EE-F5F5037E6FCF}" name="Column13241"/>
    <tableColumn id="13268" xr3:uid="{528653D6-FD02-4DBC-B745-3BD1E36CAE7F}" name="Column13242"/>
    <tableColumn id="13269" xr3:uid="{2A3C8BA7-D395-4101-B0E2-E9FC895269A5}" name="Column13243"/>
    <tableColumn id="13270" xr3:uid="{4DCD47F6-98F7-4972-9295-6723E8EF56C7}" name="Column13244"/>
    <tableColumn id="13271" xr3:uid="{81B5C6CD-3983-46FF-A76A-96CCD66AA64B}" name="Column13245"/>
    <tableColumn id="13272" xr3:uid="{40DE1FF0-92DC-4B02-8777-AFE1CD5F1715}" name="Column13246"/>
    <tableColumn id="13273" xr3:uid="{81D7AA81-42CD-4C37-A1E3-3DAE8E6158D4}" name="Column13247"/>
    <tableColumn id="13274" xr3:uid="{A8FD01F2-B016-4EBA-B27C-CBF36A895A5E}" name="Column13248"/>
    <tableColumn id="13275" xr3:uid="{E54776DB-517F-40C7-94FE-D421EF708556}" name="Column13249"/>
    <tableColumn id="13276" xr3:uid="{0D7E0551-D0F1-4B49-9CBC-63ACC580E5EB}" name="Column13250"/>
    <tableColumn id="13277" xr3:uid="{3B4B7674-0D64-41F4-9979-6DB6D6EB9F03}" name="Column13251"/>
    <tableColumn id="13278" xr3:uid="{B77B79E1-37D3-4698-AAA9-30EF3B2FA19D}" name="Column13252"/>
    <tableColumn id="13279" xr3:uid="{98DD49C7-C759-4338-8A68-BB603D47A696}" name="Column13253"/>
    <tableColumn id="13280" xr3:uid="{04B293D0-1207-4538-A3E1-939D044B61AD}" name="Column13254"/>
    <tableColumn id="13281" xr3:uid="{6AA57427-3485-45A4-9996-E3C919B54583}" name="Column13255"/>
    <tableColumn id="13282" xr3:uid="{5F1C49DA-7469-48CF-9515-721BF0BBB734}" name="Column13256"/>
    <tableColumn id="13283" xr3:uid="{B92F65C5-BF73-4403-9CCB-C066FF4166A0}" name="Column13257"/>
    <tableColumn id="13284" xr3:uid="{651E4397-9BD3-4A0E-8E22-417DCBBD51B8}" name="Column13258"/>
    <tableColumn id="13285" xr3:uid="{58E623AC-6FD5-4A81-BFE2-B0BC0CB4C33F}" name="Column13259"/>
    <tableColumn id="13286" xr3:uid="{1FCE2667-4B1B-44DF-A6CD-18033CEA3923}" name="Column13260"/>
    <tableColumn id="13287" xr3:uid="{0B6A5650-7051-4DD0-916C-593D01B9C324}" name="Column13261"/>
    <tableColumn id="13288" xr3:uid="{9992E567-A756-44A1-8EDF-FE3B444DFF6B}" name="Column13262"/>
    <tableColumn id="13289" xr3:uid="{9423547E-4807-4315-939A-C1C6E37083A9}" name="Column13263"/>
    <tableColumn id="13290" xr3:uid="{117A8581-8511-43DD-A3ED-C9188B0CEC07}" name="Column13264"/>
    <tableColumn id="13291" xr3:uid="{37BED165-4BFD-4811-9CF5-593C4D9EE28F}" name="Column13265"/>
    <tableColumn id="13292" xr3:uid="{E564B74D-B3F0-48C0-BDC8-CDA04D580F81}" name="Column13266"/>
    <tableColumn id="13293" xr3:uid="{9F84938D-984C-425A-89E3-D1447A4B6324}" name="Column13267"/>
    <tableColumn id="13294" xr3:uid="{F3A9527F-A750-4931-8007-6F22667EB6CE}" name="Column13268"/>
    <tableColumn id="13295" xr3:uid="{9891DC5D-FB28-4AF9-A6ED-81108D6B4A0D}" name="Column13269"/>
    <tableColumn id="13296" xr3:uid="{709B35E0-9497-4A96-9EC1-3C7E2F298D34}" name="Column13270"/>
    <tableColumn id="13297" xr3:uid="{E4AE558B-C0B1-41F2-B38C-178A6EAEEFB9}" name="Column13271"/>
    <tableColumn id="13298" xr3:uid="{F759D946-5DC7-450E-A358-672AA937E04E}" name="Column13272"/>
    <tableColumn id="13299" xr3:uid="{C251159A-3A8B-47EB-A998-DECF24944D6B}" name="Column13273"/>
    <tableColumn id="13300" xr3:uid="{56055EEE-C227-478F-A580-E78445E9C58F}" name="Column13274"/>
    <tableColumn id="13301" xr3:uid="{5BF532D7-BC58-4573-8DEC-5E4FFCF5B601}" name="Column13275"/>
    <tableColumn id="13302" xr3:uid="{482079BF-C487-4886-B25F-87C0CDCB427C}" name="Column13276"/>
    <tableColumn id="13303" xr3:uid="{07FA4149-FD9F-4FF9-93DE-A4E4803D0A9A}" name="Column13277"/>
    <tableColumn id="13304" xr3:uid="{4448371B-EDE8-4DD2-BBA9-A56EC72E8545}" name="Column13278"/>
    <tableColumn id="13305" xr3:uid="{9706F241-0346-43D0-BCA8-3E77D1F82F2D}" name="Column13279"/>
    <tableColumn id="13306" xr3:uid="{09D7E94F-C152-4587-A26F-AD4C3FCB705A}" name="Column13280"/>
    <tableColumn id="13307" xr3:uid="{FCAB30EA-C4F3-4E98-A9A1-5DA10435D370}" name="Column13281"/>
    <tableColumn id="13308" xr3:uid="{A90300B1-2D9B-4426-AC61-59BC66010FC1}" name="Column13282"/>
    <tableColumn id="13309" xr3:uid="{5843AF9C-BA10-4E73-A50E-49EFE7ABA60E}" name="Column13283"/>
    <tableColumn id="13310" xr3:uid="{3ABACA6A-EFDE-4BDC-A9D6-EB2639A8FBA0}" name="Column13284"/>
    <tableColumn id="13311" xr3:uid="{866C96E0-A63F-460E-9561-8DB6B1E68A79}" name="Column13285"/>
    <tableColumn id="13312" xr3:uid="{99B7637E-2ADD-4CD9-B9E6-F69434297345}" name="Column13286"/>
    <tableColumn id="13313" xr3:uid="{9A4B9D80-8D54-44BC-86D1-61F9805453B0}" name="Column13287"/>
    <tableColumn id="13314" xr3:uid="{315AB4C8-4236-4636-A65B-78D4CFEE0176}" name="Column13288"/>
    <tableColumn id="13315" xr3:uid="{F003DF52-FDF2-452D-AE39-07E186C7B9F8}" name="Column13289"/>
    <tableColumn id="13316" xr3:uid="{048ED43E-A679-43DC-A1E3-FC6C6B3C152F}" name="Column13290"/>
    <tableColumn id="13317" xr3:uid="{43AECFBB-C1D2-49B0-BF21-3F94BB361D14}" name="Column13291"/>
    <tableColumn id="13318" xr3:uid="{750F9E9D-F908-4D97-BF7F-7AB0599C88ED}" name="Column13292"/>
    <tableColumn id="13319" xr3:uid="{09CB3C77-B362-450E-8A67-35184EA9A362}" name="Column13293"/>
    <tableColumn id="13320" xr3:uid="{BB4AA914-4B8C-4C1A-9B4A-A7AC29C81A1D}" name="Column13294"/>
    <tableColumn id="13321" xr3:uid="{B43D6ABC-5A1B-4E7A-A776-41B41A095E7E}" name="Column13295"/>
    <tableColumn id="13322" xr3:uid="{E101391B-63A4-4E4F-B258-C1CD895E7108}" name="Column13296"/>
    <tableColumn id="13323" xr3:uid="{22D27EFA-6B1F-4F2F-AEC1-EFEEDD568575}" name="Column13297"/>
    <tableColumn id="13324" xr3:uid="{1C5319A1-E85D-4090-A76E-4221055D3D90}" name="Column13298"/>
    <tableColumn id="13325" xr3:uid="{3B3D7875-8C44-435F-9208-B0C9999435EB}" name="Column13299"/>
    <tableColumn id="13326" xr3:uid="{5B0386CE-4234-44AD-8CD1-15141482D588}" name="Column13300"/>
    <tableColumn id="13327" xr3:uid="{533A60AE-8DE8-4E42-AAC2-53AD7FE75260}" name="Column13301"/>
    <tableColumn id="13328" xr3:uid="{7240C3A6-0AE7-4290-9E72-3B353536BC7D}" name="Column13302"/>
    <tableColumn id="13329" xr3:uid="{762FD0B5-CBFD-4D0E-84EB-428BCE1DE738}" name="Column13303"/>
    <tableColumn id="13330" xr3:uid="{1FA83FCC-1E64-424D-A795-B3EC7F76A6AA}" name="Column13304"/>
    <tableColumn id="13331" xr3:uid="{D3B41910-9DA7-4521-B2F1-C19B4A997350}" name="Column13305"/>
    <tableColumn id="13332" xr3:uid="{64D9A4F7-5292-4A58-9ACB-B5F64FB433B8}" name="Column13306"/>
    <tableColumn id="13333" xr3:uid="{0C62B495-E742-4165-A846-A8D7355CF585}" name="Column13307"/>
    <tableColumn id="13334" xr3:uid="{1DDA9172-E103-4393-B4D4-4749D517EA4E}" name="Column13308"/>
    <tableColumn id="13335" xr3:uid="{EC9F59D5-8A3B-4EB8-854A-2300872876EF}" name="Column13309"/>
    <tableColumn id="13336" xr3:uid="{D601579B-C666-4BAD-B1A4-476C22B0B100}" name="Column13310"/>
    <tableColumn id="13337" xr3:uid="{500B0FAF-72C3-43C8-B36A-23C980E521E0}" name="Column13311"/>
    <tableColumn id="13338" xr3:uid="{25079AF8-2FCD-4D76-8BD2-95F32A8E9035}" name="Column13312"/>
    <tableColumn id="13339" xr3:uid="{179D67F2-AF70-4157-BBFA-87124A3F7B27}" name="Column13313"/>
    <tableColumn id="13340" xr3:uid="{8C0A0FAA-2E6E-4804-9520-7F0EDC7161E2}" name="Column13314"/>
    <tableColumn id="13341" xr3:uid="{F70AC386-0D23-4238-B439-2174BD5F3E48}" name="Column13315"/>
    <tableColumn id="13342" xr3:uid="{6B6F5499-6FCD-4DDD-B96F-2ABD81AFBD94}" name="Column13316"/>
    <tableColumn id="13343" xr3:uid="{09D7055E-E612-4DDB-85B0-DAF71598F0BD}" name="Column13317"/>
    <tableColumn id="13344" xr3:uid="{9E72FF82-E38A-465F-B28F-76A11B8DD5F7}" name="Column13318"/>
    <tableColumn id="13345" xr3:uid="{652AAB10-25A4-44F3-BC44-2A67C8416E80}" name="Column13319"/>
    <tableColumn id="13346" xr3:uid="{C3E0536D-3EF6-4E8D-A7D7-61707F87C9F0}" name="Column13320"/>
    <tableColumn id="13347" xr3:uid="{2E8A95C9-0101-4078-B872-936C933197A4}" name="Column13321"/>
    <tableColumn id="13348" xr3:uid="{897529B2-2A24-4E78-8175-F32EA319D925}" name="Column13322"/>
    <tableColumn id="13349" xr3:uid="{6EBE8FA0-2545-4428-81E5-1DB5DD3CA568}" name="Column13323"/>
    <tableColumn id="13350" xr3:uid="{4C9F833B-4025-4299-A2E9-1BD6920DAEF7}" name="Column13324"/>
    <tableColumn id="13351" xr3:uid="{FD4F53FF-DC9F-4931-AEF6-ED41A3CA8455}" name="Column13325"/>
    <tableColumn id="13352" xr3:uid="{5D586732-4665-4E37-AFBF-3840F769DA71}" name="Column13326"/>
    <tableColumn id="13353" xr3:uid="{0DFA2615-B160-4A28-841F-0017AB5A7AC0}" name="Column13327"/>
    <tableColumn id="13354" xr3:uid="{D8FCBA25-37A2-41E9-9711-80DF5F0305CE}" name="Column13328"/>
    <tableColumn id="13355" xr3:uid="{A0ACF0E4-F6EE-4456-AAD9-5403F4673300}" name="Column13329"/>
    <tableColumn id="13356" xr3:uid="{7866108B-2A4B-4D29-B296-009855A1BF05}" name="Column13330"/>
    <tableColumn id="13357" xr3:uid="{621D76EE-FB67-4533-A8F7-14F0970DB785}" name="Column13331"/>
    <tableColumn id="13358" xr3:uid="{C8111B26-0CC0-4B3B-9C2F-8592FA7E6E6D}" name="Column13332"/>
    <tableColumn id="13359" xr3:uid="{2E71C93B-2B8D-4277-BE20-3369EFB5B8F7}" name="Column13333"/>
    <tableColumn id="13360" xr3:uid="{16611BE2-B26E-4F1A-9940-DEBFC01A3A9F}" name="Column13334"/>
    <tableColumn id="13361" xr3:uid="{B292E245-16CD-410F-8766-BE88A55B194D}" name="Column13335"/>
    <tableColumn id="13362" xr3:uid="{08A3783A-4EC5-4C4F-BF80-20F2193B2344}" name="Column13336"/>
    <tableColumn id="13363" xr3:uid="{BAAF55D8-A19A-4629-8F93-F5C41C5BD260}" name="Column13337"/>
    <tableColumn id="13364" xr3:uid="{CBEC9F42-48A2-4F3C-8580-5342915BE689}" name="Column13338"/>
    <tableColumn id="13365" xr3:uid="{27A509BA-4DA3-4FA0-849A-C8ABA9CBA6A2}" name="Column13339"/>
    <tableColumn id="13366" xr3:uid="{397F2F76-D34E-4CA8-88A7-94D0F7A5CE13}" name="Column13340"/>
    <tableColumn id="13367" xr3:uid="{6A6BFE69-21D9-488F-B0A0-B7A2D1B60072}" name="Column13341"/>
    <tableColumn id="13368" xr3:uid="{037DEECB-8E7C-402F-9A3F-B6AC7C5DF43A}" name="Column13342"/>
    <tableColumn id="13369" xr3:uid="{7A560F74-3ECB-4207-B406-98EDCB108898}" name="Column13343"/>
    <tableColumn id="13370" xr3:uid="{EEF4EDDA-0C58-4653-96D7-FC095C46768A}" name="Column13344"/>
    <tableColumn id="13371" xr3:uid="{24C4DF9A-F813-4920-9F60-0F96D2E9111E}" name="Column13345"/>
    <tableColumn id="13372" xr3:uid="{61177DE2-1831-4A61-92BB-3C34F3E96E79}" name="Column13346"/>
    <tableColumn id="13373" xr3:uid="{BA29B689-D86B-41A2-862D-EE61A10D99F8}" name="Column13347"/>
    <tableColumn id="13374" xr3:uid="{DC9CAD06-C5E9-48B5-B029-9954EBC72090}" name="Column13348"/>
    <tableColumn id="13375" xr3:uid="{DC9BB7FA-4744-495E-AA56-373FADDE25E3}" name="Column13349"/>
    <tableColumn id="13376" xr3:uid="{DA0BDEB8-CCEB-4A1D-A697-3C6D7F9B497F}" name="Column13350"/>
    <tableColumn id="13377" xr3:uid="{B598B6F1-42AE-4A69-AB11-2BA9BD960085}" name="Column13351"/>
    <tableColumn id="13378" xr3:uid="{A829349C-A6DD-4A74-88B8-E4C4AC7F3E51}" name="Column13352"/>
    <tableColumn id="13379" xr3:uid="{5DB134F6-114C-42F3-8D9C-0E4FD9A56426}" name="Column13353"/>
    <tableColumn id="13380" xr3:uid="{205AC4CF-307A-4B57-B33D-8DBCD49B440C}" name="Column13354"/>
    <tableColumn id="13381" xr3:uid="{9BDC76D1-05E9-4217-8CFC-082A97204160}" name="Column13355"/>
    <tableColumn id="13382" xr3:uid="{9AD6EF50-09A7-4808-962A-94283A4579A1}" name="Column13356"/>
    <tableColumn id="13383" xr3:uid="{10DB77E9-10B1-4579-8602-231F13BCBF69}" name="Column13357"/>
    <tableColumn id="13384" xr3:uid="{F891484D-79B1-441B-9266-B1D56A7D8386}" name="Column13358"/>
    <tableColumn id="13385" xr3:uid="{010CEB95-9FF7-4D76-9763-D2073B457334}" name="Column13359"/>
    <tableColumn id="13386" xr3:uid="{E7323594-4C6B-4729-B8E7-64369CBE8453}" name="Column13360"/>
    <tableColumn id="13387" xr3:uid="{FCD03CB2-1409-4FB6-8BAC-49CDABD222EB}" name="Column13361"/>
    <tableColumn id="13388" xr3:uid="{87D770BD-7E36-483C-AF21-41FB43AC0139}" name="Column13362"/>
    <tableColumn id="13389" xr3:uid="{C61BF598-44C3-4777-86AB-B603ABDD54FA}" name="Column13363"/>
    <tableColumn id="13390" xr3:uid="{EBFBC3B9-F1BA-4A64-8D5B-0A19FBDDFED7}" name="Column13364"/>
    <tableColumn id="13391" xr3:uid="{E7CD148D-E36B-419B-BD7B-A84D4C422804}" name="Column13365"/>
    <tableColumn id="13392" xr3:uid="{51DAC00E-C3F8-463B-A47A-244CD590D399}" name="Column13366"/>
    <tableColumn id="13393" xr3:uid="{4B7C4097-97CC-42FE-844E-3ACBF1F0AC9E}" name="Column13367"/>
    <tableColumn id="13394" xr3:uid="{5B365D8A-B6B0-42FB-A6B8-DB505A4C8990}" name="Column13368"/>
    <tableColumn id="13395" xr3:uid="{135523E1-0101-46EE-9199-39A5B3D30D51}" name="Column13369"/>
    <tableColumn id="13396" xr3:uid="{AFBCC1A2-1ED4-49A8-BF2D-400CCD73091C}" name="Column13370"/>
    <tableColumn id="13397" xr3:uid="{1BC444F3-3594-46B2-9505-6F5B50A59EDD}" name="Column13371"/>
    <tableColumn id="13398" xr3:uid="{73CC9906-90EF-4A14-AD72-B65218238466}" name="Column13372"/>
    <tableColumn id="13399" xr3:uid="{ECC0466C-AFDC-42B8-92CE-E5DB463A1720}" name="Column13373"/>
    <tableColumn id="13400" xr3:uid="{38F35729-7CA5-4525-8DFF-FA2DCF2CE2C4}" name="Column13374"/>
    <tableColumn id="13401" xr3:uid="{AB5171A2-CB60-4EF4-B81A-2B5C7E88EB37}" name="Column13375"/>
    <tableColumn id="13402" xr3:uid="{55C784C0-7A24-4550-877F-F10E04F97A5F}" name="Column13376"/>
    <tableColumn id="13403" xr3:uid="{CCD55F9C-7F73-495F-BAB0-164921B923AD}" name="Column13377"/>
    <tableColumn id="13404" xr3:uid="{3038618E-2D3F-4A8B-A953-01C8406E1D32}" name="Column13378"/>
    <tableColumn id="13405" xr3:uid="{8C9C2EBC-61AE-4EAC-AA8E-29F6C5CC905A}" name="Column13379"/>
    <tableColumn id="13406" xr3:uid="{CE43723C-E7CC-4B47-A63C-F8F2B249F205}" name="Column13380"/>
    <tableColumn id="13407" xr3:uid="{76B5FB17-8C51-4B2E-8CE7-B00340BC6B2C}" name="Column13381"/>
    <tableColumn id="13408" xr3:uid="{3711BA21-1198-4B3F-BC1B-3E8B08AA6DAA}" name="Column13382"/>
    <tableColumn id="13409" xr3:uid="{A00F0489-6728-4E0F-A8DE-825C549E4648}" name="Column13383"/>
    <tableColumn id="13410" xr3:uid="{FF234151-164D-4635-A3E0-299A6CC9F598}" name="Column13384"/>
    <tableColumn id="13411" xr3:uid="{30063EEF-F833-43F0-AD37-D28E5138A0D8}" name="Column13385"/>
    <tableColumn id="13412" xr3:uid="{A09301FD-CEA0-4648-B322-34563161D041}" name="Column13386"/>
    <tableColumn id="13413" xr3:uid="{8489E5C4-76E0-41B4-81DC-901F99DA5EF7}" name="Column13387"/>
    <tableColumn id="13414" xr3:uid="{77F288DC-5AAE-476B-8D8D-52EF4C123FF1}" name="Column13388"/>
    <tableColumn id="13415" xr3:uid="{EEB84DF3-D95B-4541-94CD-1A6DB4631734}" name="Column13389"/>
    <tableColumn id="13416" xr3:uid="{058C11D5-D260-4ECF-9BD7-06FB0EF20E58}" name="Column13390"/>
    <tableColumn id="13417" xr3:uid="{185EDE04-1589-499C-A597-429E1471F01C}" name="Column13391"/>
    <tableColumn id="13418" xr3:uid="{E1E45F3E-8D8F-4425-8D7E-341835107728}" name="Column13392"/>
    <tableColumn id="13419" xr3:uid="{246A10AA-CE7F-43C4-A2C0-6316F0164A71}" name="Column13393"/>
    <tableColumn id="13420" xr3:uid="{8AFDAB05-6EF2-4707-99AE-708521BF3B1F}" name="Column13394"/>
    <tableColumn id="13421" xr3:uid="{CED6A5B2-DC63-42A7-BD3B-C7A2F9FEA677}" name="Column13395"/>
    <tableColumn id="13422" xr3:uid="{A2A19282-07C2-413A-AB6E-89E7ABC438F0}" name="Column13396"/>
    <tableColumn id="13423" xr3:uid="{0EB67AC7-CBEC-43AD-AAA0-7AE630885E4B}" name="Column13397"/>
    <tableColumn id="13424" xr3:uid="{F22BF6E8-DB80-4D8C-903B-13F9FB8F8A21}" name="Column13398"/>
    <tableColumn id="13425" xr3:uid="{E09BC677-5B75-47E9-B77E-12C185FB7D1F}" name="Column13399"/>
    <tableColumn id="13426" xr3:uid="{CA41B160-20B1-4C8A-89C4-190D2B116E1E}" name="Column13400"/>
    <tableColumn id="13427" xr3:uid="{4B7BA251-4A81-4FDB-94C9-ECEAD14B8F1A}" name="Column13401"/>
    <tableColumn id="13428" xr3:uid="{D03188BE-7508-4E79-9576-A18CF8113885}" name="Column13402"/>
    <tableColumn id="13429" xr3:uid="{645B58D0-28AC-47CA-9F99-775FF0BD5329}" name="Column13403"/>
    <tableColumn id="13430" xr3:uid="{0C18D10C-D4C1-48CB-B8D3-9E56F5E67BEC}" name="Column13404"/>
    <tableColumn id="13431" xr3:uid="{4F46DD6C-4007-4366-A477-3ABAFE008711}" name="Column13405"/>
    <tableColumn id="13432" xr3:uid="{6FB515CE-D1D3-426F-A25D-BD9F1799521E}" name="Column13406"/>
    <tableColumn id="13433" xr3:uid="{4DB292A2-2980-4586-80F5-F1F684FB5B28}" name="Column13407"/>
    <tableColumn id="13434" xr3:uid="{543E602E-C7AC-4E19-95AE-E16F85345F2D}" name="Column13408"/>
    <tableColumn id="13435" xr3:uid="{53CA4285-3720-4A71-9D53-4D47BEC65BD8}" name="Column13409"/>
    <tableColumn id="13436" xr3:uid="{5B53C611-7462-4B9F-B709-4212E39B2E41}" name="Column13410"/>
    <tableColumn id="13437" xr3:uid="{0C53E12B-E3DB-41D9-BBEE-EFB4B5D728BA}" name="Column13411"/>
    <tableColumn id="13438" xr3:uid="{D14603F8-7F0B-46DD-970B-8F1606EB0FA8}" name="Column13412"/>
    <tableColumn id="13439" xr3:uid="{A5AE3BA0-9755-4FF9-9372-EC4F1A23C455}" name="Column13413"/>
    <tableColumn id="13440" xr3:uid="{E2B1475C-949B-49A9-AA2A-063D03C0D84F}" name="Column13414"/>
    <tableColumn id="13441" xr3:uid="{216456B2-EA41-4963-9CFC-36205A0ABDBD}" name="Column13415"/>
    <tableColumn id="13442" xr3:uid="{20B6C31C-8428-4298-9EF3-9EDCB2C7B629}" name="Column13416"/>
    <tableColumn id="13443" xr3:uid="{A72F16CC-F2ED-4834-97A6-19490EDA1435}" name="Column13417"/>
    <tableColumn id="13444" xr3:uid="{47A60FA3-FD16-42ED-9EA2-0DCB211B7A2B}" name="Column13418"/>
    <tableColumn id="13445" xr3:uid="{B04061DA-EC04-4AA0-B68D-ECC8A433A42B}" name="Column13419"/>
    <tableColumn id="13446" xr3:uid="{3C7197C5-FE35-4C4F-B276-2E8BDA6D5E4A}" name="Column13420"/>
    <tableColumn id="13447" xr3:uid="{E4650CBC-0031-42D3-9B26-4212514C2BB8}" name="Column13421"/>
    <tableColumn id="13448" xr3:uid="{1357148C-A0F4-4887-AC7A-3CC5C96C954C}" name="Column13422"/>
    <tableColumn id="13449" xr3:uid="{16B23598-F87A-4A22-B868-782A43839A17}" name="Column13423"/>
    <tableColumn id="13450" xr3:uid="{FBFD0340-B87A-418F-B1AA-AD97868E98D0}" name="Column13424"/>
    <tableColumn id="13451" xr3:uid="{41536588-2053-4930-8806-EC5200F7B018}" name="Column13425"/>
    <tableColumn id="13452" xr3:uid="{A39D6156-B374-4FD9-8B1F-01113973991A}" name="Column13426"/>
    <tableColumn id="13453" xr3:uid="{B999C7EB-42B0-4C11-B3F8-56191D58BA26}" name="Column13427"/>
    <tableColumn id="13454" xr3:uid="{865E960A-D0C8-497E-B415-C3343F7EE4B5}" name="Column13428"/>
    <tableColumn id="13455" xr3:uid="{1716AE7E-529A-4C68-8119-8DFA57D96C63}" name="Column13429"/>
    <tableColumn id="13456" xr3:uid="{3D8C4F59-D149-4B74-B193-8C5FC976813D}" name="Column13430"/>
    <tableColumn id="13457" xr3:uid="{E655C584-38CA-41E6-8A38-BF75FA4ECBF6}" name="Column13431"/>
    <tableColumn id="13458" xr3:uid="{6B090C1B-DB4E-4F69-9880-0F1D0D73C862}" name="Column13432"/>
    <tableColumn id="13459" xr3:uid="{659F01E9-D17C-447E-8B1B-41EB4A1A4B6C}" name="Column13433"/>
    <tableColumn id="13460" xr3:uid="{D3579DAE-16B4-4433-A11B-68C85C616EF4}" name="Column13434"/>
    <tableColumn id="13461" xr3:uid="{D349C161-6A28-4D21-8392-509C591B43B7}" name="Column13435"/>
    <tableColumn id="13462" xr3:uid="{111B41C1-9838-471A-B331-5A830493653A}" name="Column13436"/>
    <tableColumn id="13463" xr3:uid="{F9E7CBE2-4CB4-417B-8681-64F4683B80BC}" name="Column13437"/>
    <tableColumn id="13464" xr3:uid="{AD142F1A-E17A-4398-8F7C-583DEA1C4D32}" name="Column13438"/>
    <tableColumn id="13465" xr3:uid="{1AFCFD33-E016-4972-8C1F-EB4802E90105}" name="Column13439"/>
    <tableColumn id="13466" xr3:uid="{0E5D090A-54BB-4056-A73D-A977540CA616}" name="Column13440"/>
    <tableColumn id="13467" xr3:uid="{FB89B371-F22F-4D2A-AF1F-103776012A1B}" name="Column13441"/>
    <tableColumn id="13468" xr3:uid="{72A958CF-6CA4-437C-8D63-3A5D8B682249}" name="Column13442"/>
    <tableColumn id="13469" xr3:uid="{AC678B6B-2BBF-40CF-932A-7AA6024CFF2A}" name="Column13443"/>
    <tableColumn id="13470" xr3:uid="{C8B598E0-EDD5-4BB9-AE46-FF8C8A228BDB}" name="Column13444"/>
    <tableColumn id="13471" xr3:uid="{51A2B7CC-FD3E-4E19-9879-8FD8EE1E8829}" name="Column13445"/>
    <tableColumn id="13472" xr3:uid="{25E326DB-2CE2-421E-ABC9-0FBF69F05A21}" name="Column13446"/>
    <tableColumn id="13473" xr3:uid="{686F3092-E5EC-4476-A695-3973A39EF963}" name="Column13447"/>
    <tableColumn id="13474" xr3:uid="{2CA5CB13-968A-4745-89FA-48AE099159F6}" name="Column13448"/>
    <tableColumn id="13475" xr3:uid="{599A66D6-D305-4AF1-A687-4E92995FA5D9}" name="Column13449"/>
    <tableColumn id="13476" xr3:uid="{FD033A60-D819-4036-B3D9-269004C8DD09}" name="Column13450"/>
    <tableColumn id="13477" xr3:uid="{BF7C3F2E-1D6F-4E15-AC1C-8C691853847C}" name="Column13451"/>
    <tableColumn id="13478" xr3:uid="{DC8D51BA-D9D1-49C2-AECF-A8A8AF1AE8AE}" name="Column13452"/>
    <tableColumn id="13479" xr3:uid="{0465036E-C38E-439C-86D7-301CEDF8AB42}" name="Column13453"/>
    <tableColumn id="13480" xr3:uid="{E279D403-C705-4EE7-A3A2-8FAE18FA1C30}" name="Column13454"/>
    <tableColumn id="13481" xr3:uid="{FFFD3F85-BB13-4F92-8C45-1BBF86F0BD54}" name="Column13455"/>
    <tableColumn id="13482" xr3:uid="{44C62392-52FE-4B31-A297-4959918C51B5}" name="Column13456"/>
    <tableColumn id="13483" xr3:uid="{33DCFEF7-872B-4B8D-B164-BF6F54266527}" name="Column13457"/>
    <tableColumn id="13484" xr3:uid="{75D4C6EB-9F5C-4A27-B153-0C5FD7173B1F}" name="Column13458"/>
    <tableColumn id="13485" xr3:uid="{5FEFE8BF-58E0-4F64-8D01-1822C2E8C592}" name="Column13459"/>
    <tableColumn id="13486" xr3:uid="{21A1F334-64C1-4120-A87D-F57E303E0747}" name="Column13460"/>
    <tableColumn id="13487" xr3:uid="{4153AB03-BCA4-45AA-823C-1CCDCA7D6062}" name="Column13461"/>
    <tableColumn id="13488" xr3:uid="{FF781DDE-CCF8-4A1A-B19C-77E307D73CAB}" name="Column13462"/>
    <tableColumn id="13489" xr3:uid="{E58BF761-230E-47E9-B553-2443B6EF2F2B}" name="Column13463"/>
    <tableColumn id="13490" xr3:uid="{CA3587B0-CE7E-4AAB-96AA-F2976F0C55DC}" name="Column13464"/>
    <tableColumn id="13491" xr3:uid="{89109933-6745-4244-922E-3849A1DDEA1E}" name="Column13465"/>
    <tableColumn id="13492" xr3:uid="{9269056C-8418-4056-9E01-D25DD4947488}" name="Column13466"/>
    <tableColumn id="13493" xr3:uid="{5474A2E4-06C7-4204-9912-28EBEC26B556}" name="Column13467"/>
    <tableColumn id="13494" xr3:uid="{13C86442-F517-4061-9B19-9DCA2BF6AAEC}" name="Column13468"/>
    <tableColumn id="13495" xr3:uid="{3E734DB2-4E88-4734-906A-B7A6CBC35FBE}" name="Column13469"/>
    <tableColumn id="13496" xr3:uid="{043244AD-43F1-4429-9315-525B3506572F}" name="Column13470"/>
    <tableColumn id="13497" xr3:uid="{DAAC4C9B-67D1-409E-AD66-499605ABBE8D}" name="Column13471"/>
    <tableColumn id="13498" xr3:uid="{D1E3C580-F97D-4913-90B3-47BEF9D9934B}" name="Column13472"/>
    <tableColumn id="13499" xr3:uid="{FB5EC9CF-3E4B-4A10-B654-22D810A445BE}" name="Column13473"/>
    <tableColumn id="13500" xr3:uid="{306A4C31-B59A-4052-BFF9-C5EE9B121E87}" name="Column13474"/>
    <tableColumn id="13501" xr3:uid="{ECEA17F8-9AB4-48FA-A8D6-C5A17C076344}" name="Column13475"/>
    <tableColumn id="13502" xr3:uid="{7ABE5234-6EA6-4122-B5D2-200DCC2F1304}" name="Column13476"/>
    <tableColumn id="13503" xr3:uid="{E82F170A-F887-4A20-8A45-5357A1A3C259}" name="Column13477"/>
    <tableColumn id="13504" xr3:uid="{63A3A3B4-922B-41EF-91ED-E9F4507CD532}" name="Column13478"/>
    <tableColumn id="13505" xr3:uid="{B4FBA320-EDDD-4F69-AC8C-A09B3069D5B2}" name="Column13479"/>
    <tableColumn id="13506" xr3:uid="{A558CAFB-D9D2-4AFE-942A-D1CF986584AD}" name="Column13480"/>
    <tableColumn id="13507" xr3:uid="{78DBF5D8-5667-4DA2-8D04-50E7AB53BF5E}" name="Column13481"/>
    <tableColumn id="13508" xr3:uid="{0DB3FF98-8D6C-42C0-B01E-6A349AF0B636}" name="Column13482"/>
    <tableColumn id="13509" xr3:uid="{36B61CFF-0CAC-4DF5-B6C6-255AB46129F5}" name="Column13483"/>
    <tableColumn id="13510" xr3:uid="{6DADD7AE-ABBB-4D11-90B3-237FC8D9E2CF}" name="Column13484"/>
    <tableColumn id="13511" xr3:uid="{E83495A5-CF78-4A75-906E-277765C8C61D}" name="Column13485"/>
    <tableColumn id="13512" xr3:uid="{C0002535-550B-4FEC-B578-0CA3DAB9775E}" name="Column13486"/>
    <tableColumn id="13513" xr3:uid="{527CBABD-DB64-4C15-880E-345F57336310}" name="Column13487"/>
    <tableColumn id="13514" xr3:uid="{A38F7100-FD5E-4BDC-B427-1E1170D148CC}" name="Column13488"/>
    <tableColumn id="13515" xr3:uid="{989A3929-1C7F-41E9-A085-692BBF5B5058}" name="Column13489"/>
    <tableColumn id="13516" xr3:uid="{BE38398B-890F-4304-9D31-E13FCE97D215}" name="Column13490"/>
    <tableColumn id="13517" xr3:uid="{7057AF68-B869-4A82-A6EE-E42F2C1423C8}" name="Column13491"/>
    <tableColumn id="13518" xr3:uid="{AD58CE99-D717-400A-B618-A7CDC2311F1E}" name="Column13492"/>
    <tableColumn id="13519" xr3:uid="{782E7396-E74E-4B70-B09D-248B23421517}" name="Column13493"/>
    <tableColumn id="13520" xr3:uid="{4495A4D0-7F69-440A-9528-66C59D001B95}" name="Column13494"/>
    <tableColumn id="13521" xr3:uid="{2D57599C-0372-4E8D-BDD7-16B29BC2AD0F}" name="Column13495"/>
    <tableColumn id="13522" xr3:uid="{14F26DA5-0171-45DE-889B-2D5B84A917F3}" name="Column13496"/>
    <tableColumn id="13523" xr3:uid="{EFE77C67-B239-429B-814E-C3928FB55BEE}" name="Column13497"/>
    <tableColumn id="13524" xr3:uid="{CA0F57BB-EE76-4263-95B6-8A26AF11C950}" name="Column13498"/>
    <tableColumn id="13525" xr3:uid="{B4E2963E-4E1A-44C5-96CE-5AD43FBE3E63}" name="Column13499"/>
    <tableColumn id="13526" xr3:uid="{55817AFC-E3B6-436C-BBA4-054B96E40B3B}" name="Column13500"/>
    <tableColumn id="13527" xr3:uid="{089A2800-AA94-4EAB-B69D-02FF9EFCD9E5}" name="Column13501"/>
    <tableColumn id="13528" xr3:uid="{C922B60C-BF67-4C14-921F-BBA808EA483B}" name="Column13502"/>
    <tableColumn id="13529" xr3:uid="{60D2868E-A457-4F48-87F6-524401B468EF}" name="Column13503"/>
    <tableColumn id="13530" xr3:uid="{44CBF69E-56D9-4498-9D82-DDBFF5E3A545}" name="Column13504"/>
    <tableColumn id="13531" xr3:uid="{CA8E87FC-89B4-4749-B50B-7FCF5EFDFCEC}" name="Column13505"/>
    <tableColumn id="13532" xr3:uid="{EACB3B7C-BA45-4DA1-BC28-6EB777D726CE}" name="Column13506"/>
    <tableColumn id="13533" xr3:uid="{1F1FFA6D-CADD-4018-98FD-B2440A64F394}" name="Column13507"/>
    <tableColumn id="13534" xr3:uid="{7AB509B5-C42D-4344-8F5A-356BCAC8E734}" name="Column13508"/>
    <tableColumn id="13535" xr3:uid="{5044C0DE-F98E-46AA-B7B4-18FC746889FD}" name="Column13509"/>
    <tableColumn id="13536" xr3:uid="{56A85666-5AD3-40A0-8386-13C55F105280}" name="Column13510"/>
    <tableColumn id="13537" xr3:uid="{755B8A33-B942-42FB-9779-95D96CD49715}" name="Column13511"/>
    <tableColumn id="13538" xr3:uid="{D2EB5E1C-742B-4762-A264-648A7C5EE19F}" name="Column13512"/>
    <tableColumn id="13539" xr3:uid="{AEA9B993-AED3-4BA2-85D8-983FF591D9A8}" name="Column13513"/>
    <tableColumn id="13540" xr3:uid="{DEBB8F86-1D90-477B-8AE2-9B6F90F7EEA3}" name="Column13514"/>
    <tableColumn id="13541" xr3:uid="{BC2DB0B1-782D-4AE2-9968-222339E09F6B}" name="Column13515"/>
    <tableColumn id="13542" xr3:uid="{9733E9F0-1AD8-40CC-A8BC-51D71423AC4A}" name="Column13516"/>
    <tableColumn id="13543" xr3:uid="{A46D1607-98C9-40C9-8163-CB8734CAA634}" name="Column13517"/>
    <tableColumn id="13544" xr3:uid="{24C6887E-BC26-47FC-9292-43FD5769DDCB}" name="Column13518"/>
    <tableColumn id="13545" xr3:uid="{9DFF84B7-CBA8-4F59-AD7E-31123C7A9C7D}" name="Column13519"/>
    <tableColumn id="13546" xr3:uid="{B797B764-DE48-4A3E-9F47-21143688CCB3}" name="Column13520"/>
    <tableColumn id="13547" xr3:uid="{B2E0FCF7-02C4-40E3-B75A-2618CC34F12B}" name="Column13521"/>
    <tableColumn id="13548" xr3:uid="{93AD9424-00CF-4ABA-9DD2-E70FBF1ECC36}" name="Column13522"/>
    <tableColumn id="13549" xr3:uid="{A998EB95-14E2-4A68-AEB9-ED8549F73010}" name="Column13523"/>
    <tableColumn id="13550" xr3:uid="{E44C1A40-B42D-44A7-B633-7E4477EB7677}" name="Column13524"/>
    <tableColumn id="13551" xr3:uid="{F7A2BA8C-76ED-4247-988A-F841608C625E}" name="Column13525"/>
    <tableColumn id="13552" xr3:uid="{A66AEE8B-8854-477F-A91F-60469A337C97}" name="Column13526"/>
    <tableColumn id="13553" xr3:uid="{D7E87491-3050-4EA1-9A7B-4AEBD0FC6806}" name="Column13527"/>
    <tableColumn id="13554" xr3:uid="{987497C1-7E0D-4146-B4DC-47B830809558}" name="Column13528"/>
    <tableColumn id="13555" xr3:uid="{D7A7B17E-6C7C-4BDA-BE3E-C52F6EDD58A2}" name="Column13529"/>
    <tableColumn id="13556" xr3:uid="{386CB9B7-AFC8-4198-8096-5CB568C6C25A}" name="Column13530"/>
    <tableColumn id="13557" xr3:uid="{795E8B2E-9B31-43A5-AB5B-6046E86967C8}" name="Column13531"/>
    <tableColumn id="13558" xr3:uid="{59EC17E1-E69E-4F71-82D5-34FCB5ABCA2C}" name="Column13532"/>
    <tableColumn id="13559" xr3:uid="{07CF385F-6104-491E-8AA2-33E2B38180B1}" name="Column13533"/>
    <tableColumn id="13560" xr3:uid="{0CC90A62-3173-4930-AB5E-D5DA98C49F11}" name="Column13534"/>
    <tableColumn id="13561" xr3:uid="{4B8D2211-7167-4FF0-89B8-1D441DD8202F}" name="Column13535"/>
    <tableColumn id="13562" xr3:uid="{FDC25836-7484-45A8-A43C-3EAD1618CA93}" name="Column13536"/>
    <tableColumn id="13563" xr3:uid="{57B39BA5-94A7-4018-9D29-63FB83C0296B}" name="Column13537"/>
    <tableColumn id="13564" xr3:uid="{D10027C9-7FDA-4850-ADE0-C3A45953682C}" name="Column13538"/>
    <tableColumn id="13565" xr3:uid="{9EDFC163-3B72-405E-ADA9-943AC67932F4}" name="Column13539"/>
    <tableColumn id="13566" xr3:uid="{93081358-DFA5-4169-8FB4-62A37B711FAE}" name="Column13540"/>
    <tableColumn id="13567" xr3:uid="{9DEDC3C2-333A-4DDB-B104-1D1B2154C78B}" name="Column13541"/>
    <tableColumn id="13568" xr3:uid="{FFC6B383-4B1F-4876-ABC4-E947D922791D}" name="Column13542"/>
    <tableColumn id="13569" xr3:uid="{6607CF7F-229C-4964-A896-015E2D68806D}" name="Column13543"/>
    <tableColumn id="13570" xr3:uid="{F9DBCB5D-0829-4D22-972C-B9078204B842}" name="Column13544"/>
    <tableColumn id="13571" xr3:uid="{806AC271-FC7A-489E-8CC7-169076192B6B}" name="Column13545"/>
    <tableColumn id="13572" xr3:uid="{3D174525-1FD2-40C4-B14A-3899CA9AC83D}" name="Column13546"/>
    <tableColumn id="13573" xr3:uid="{7E814CA1-C707-43DC-A6E2-038F569C08D2}" name="Column13547"/>
    <tableColumn id="13574" xr3:uid="{E73131A9-C18E-4E10-9D12-6E2D371EA4EC}" name="Column13548"/>
    <tableColumn id="13575" xr3:uid="{0558870A-9CA0-431A-80AA-02C39DE5A99F}" name="Column13549"/>
    <tableColumn id="13576" xr3:uid="{47BE6F46-DD36-47E0-BDB5-46F2FB32BCE6}" name="Column13550"/>
    <tableColumn id="13577" xr3:uid="{A4E1CDD5-ABBB-463A-AD1C-AEF734440CFE}" name="Column13551"/>
    <tableColumn id="13578" xr3:uid="{988E3D66-DE0B-4DCB-B25E-4C3D57CE8C9F}" name="Column13552"/>
    <tableColumn id="13579" xr3:uid="{620B1461-7AA8-4BB6-AB58-FF201539F41E}" name="Column13553"/>
    <tableColumn id="13580" xr3:uid="{E8A12E4A-3FB8-4FEE-AFA2-760237518A8C}" name="Column13554"/>
    <tableColumn id="13581" xr3:uid="{77DA5E0F-2579-4E4B-9907-F0689D640304}" name="Column13555"/>
    <tableColumn id="13582" xr3:uid="{66797C82-F6F6-452E-B552-9869E36E6368}" name="Column13556"/>
    <tableColumn id="13583" xr3:uid="{CC9BB42E-E418-4F23-ABEF-AC34FF015CFB}" name="Column13557"/>
    <tableColumn id="13584" xr3:uid="{5C6338DD-3DA1-4009-8FE2-B8C36289D4A6}" name="Column13558"/>
    <tableColumn id="13585" xr3:uid="{F1CB3663-347D-45A8-8921-96DE45F95BA1}" name="Column13559"/>
    <tableColumn id="13586" xr3:uid="{46AAB310-E650-42A0-82CE-B12C8C4F8DB8}" name="Column13560"/>
    <tableColumn id="13587" xr3:uid="{2CF11D01-BACE-4A26-8DFC-332FE00906C6}" name="Column13561"/>
    <tableColumn id="13588" xr3:uid="{A67C9EDB-E727-465C-B2B9-70D924CF5191}" name="Column13562"/>
    <tableColumn id="13589" xr3:uid="{F0F60ED4-DBA8-40DB-A8B4-943512E17485}" name="Column13563"/>
    <tableColumn id="13590" xr3:uid="{1ED496D7-7A95-41AC-9E75-E215FB2431D1}" name="Column13564"/>
    <tableColumn id="13591" xr3:uid="{BD23813B-39C3-4D15-9CEC-18D4224915B7}" name="Column13565"/>
    <tableColumn id="13592" xr3:uid="{D0555C44-FD4A-429A-9BB2-41D76C534E85}" name="Column13566"/>
    <tableColumn id="13593" xr3:uid="{9D78CD8B-B1E7-4BBB-B092-E72A83C43615}" name="Column13567"/>
    <tableColumn id="13594" xr3:uid="{D9890CBF-750B-4AE1-B258-A877FC6E3E4F}" name="Column13568"/>
    <tableColumn id="13595" xr3:uid="{3E9D4C8F-58E0-4FDD-9C3F-FB81DEF8B2EC}" name="Column13569"/>
    <tableColumn id="13596" xr3:uid="{D838C820-5C61-43E3-8245-5BE19CA7F234}" name="Column13570"/>
    <tableColumn id="13597" xr3:uid="{91FD735F-76CB-4FFA-A8DB-E2ACB3F5B4C7}" name="Column13571"/>
    <tableColumn id="13598" xr3:uid="{6CBDCD7F-744B-437F-860B-87085C5692C2}" name="Column13572"/>
    <tableColumn id="13599" xr3:uid="{E17C4943-844F-4121-B716-9E4DE2B2CF04}" name="Column13573"/>
    <tableColumn id="13600" xr3:uid="{FF073898-9984-4070-A4E4-2319C0D76C8A}" name="Column13574"/>
    <tableColumn id="13601" xr3:uid="{F89E9B52-400B-41D2-8231-AB3018562F91}" name="Column13575"/>
    <tableColumn id="13602" xr3:uid="{4318A37B-F89F-4D55-8B69-39D25E726CF5}" name="Column13576"/>
    <tableColumn id="13603" xr3:uid="{9E3828FD-1D6E-4234-91C0-D9E1915E3350}" name="Column13577"/>
    <tableColumn id="13604" xr3:uid="{7BDA26A4-210A-48E7-B9D3-FB90C6BF9028}" name="Column13578"/>
    <tableColumn id="13605" xr3:uid="{B0DDB293-BF37-4D74-A09A-38451DB829E2}" name="Column13579"/>
    <tableColumn id="13606" xr3:uid="{8281EE58-407F-4404-AB24-2C62391B8E13}" name="Column13580"/>
    <tableColumn id="13607" xr3:uid="{F78D49E2-AAE7-4D1B-8A1C-93DCCB745562}" name="Column13581"/>
    <tableColumn id="13608" xr3:uid="{8CA1AD27-0E95-45B7-83D1-D3D312A472EE}" name="Column13582"/>
    <tableColumn id="13609" xr3:uid="{510BB405-5BAF-415F-B14A-8650F482D2AC}" name="Column13583"/>
    <tableColumn id="13610" xr3:uid="{844B7E5B-3021-444A-81DD-13C743A0E09F}" name="Column13584"/>
    <tableColumn id="13611" xr3:uid="{977E9229-64F0-43AF-BCCF-6B3E25366286}" name="Column13585"/>
    <tableColumn id="13612" xr3:uid="{B643ED17-B3D9-4D0D-A579-3E6A064A6B35}" name="Column13586"/>
    <tableColumn id="13613" xr3:uid="{05DFF031-66A6-43E8-9D60-41C355DF6D76}" name="Column13587"/>
    <tableColumn id="13614" xr3:uid="{A6B6AAAF-0DFD-4E19-ACF7-F2CE0A34C9E1}" name="Column13588"/>
    <tableColumn id="13615" xr3:uid="{FA202339-700D-491A-B636-FF927988E4CD}" name="Column13589"/>
    <tableColumn id="13616" xr3:uid="{884D6FE9-092F-4980-97FC-7DBF6A9A7636}" name="Column13590"/>
    <tableColumn id="13617" xr3:uid="{6C24008C-108C-4830-B936-304FAED9F2AA}" name="Column13591"/>
    <tableColumn id="13618" xr3:uid="{83A211C2-E8EF-45FC-A401-CC017A4E2BDD}" name="Column13592"/>
    <tableColumn id="13619" xr3:uid="{86F24B7E-24A0-438F-B0D4-BFF27E43BEEF}" name="Column13593"/>
    <tableColumn id="13620" xr3:uid="{3DE77949-F6A8-46E7-919B-9D6E327FCD3B}" name="Column13594"/>
    <tableColumn id="13621" xr3:uid="{C158ABBA-3588-4653-8948-4D57F2DFB649}" name="Column13595"/>
    <tableColumn id="13622" xr3:uid="{13E6B5A3-D23E-48DE-A987-4EA57ED2E8D3}" name="Column13596"/>
    <tableColumn id="13623" xr3:uid="{26372CB0-7511-4FD9-891B-55656D163936}" name="Column13597"/>
    <tableColumn id="13624" xr3:uid="{6D737374-2B11-4631-BF21-A8D8FAFFC523}" name="Column13598"/>
    <tableColumn id="13625" xr3:uid="{BE703ABE-BDE3-4DBC-920D-7279C907252C}" name="Column13599"/>
    <tableColumn id="13626" xr3:uid="{7C5AFF4E-82F8-447B-A55D-18F1CC02D965}" name="Column13600"/>
    <tableColumn id="13627" xr3:uid="{CC6AD30E-B1F7-4F56-A00A-A4E728492634}" name="Column13601"/>
    <tableColumn id="13628" xr3:uid="{47C94E92-9F77-4728-BC3D-3B70E4C72544}" name="Column13602"/>
    <tableColumn id="13629" xr3:uid="{C1367233-C7D3-4CD2-B084-ADDEFDE3F0CF}" name="Column13603"/>
    <tableColumn id="13630" xr3:uid="{8AA61D02-786D-430B-978F-CB4393809727}" name="Column13604"/>
    <tableColumn id="13631" xr3:uid="{DB750B4F-3165-4A81-B13C-25DE3123A73C}" name="Column13605"/>
    <tableColumn id="13632" xr3:uid="{32CC0691-2863-4C49-BEA7-35EF441FB669}" name="Column13606"/>
    <tableColumn id="13633" xr3:uid="{ABF8BB70-ED67-43A6-B942-C37E4646FF30}" name="Column13607"/>
    <tableColumn id="13634" xr3:uid="{FA5FE8C8-C7D0-4265-A462-0A1C3BE51909}" name="Column13608"/>
    <tableColumn id="13635" xr3:uid="{627BD469-C05E-419A-A816-21FC7A1B8AC0}" name="Column13609"/>
    <tableColumn id="13636" xr3:uid="{868F8A71-87AD-41E5-AE25-25540DB54D13}" name="Column13610"/>
    <tableColumn id="13637" xr3:uid="{BC253EB2-EB5D-48F2-8D73-CC922EB17CFC}" name="Column13611"/>
    <tableColumn id="13638" xr3:uid="{7A240525-1674-4BC3-9C4D-16F1BA6FA86B}" name="Column13612"/>
    <tableColumn id="13639" xr3:uid="{D346B26A-FC41-47F1-BC56-A672E84CDEA2}" name="Column13613"/>
    <tableColumn id="13640" xr3:uid="{75D50AAF-71E1-4A38-8426-4CC717D2E44F}" name="Column13614"/>
    <tableColumn id="13641" xr3:uid="{71AE6C19-6E9E-45EB-A9C3-3AAAC39A031A}" name="Column13615"/>
    <tableColumn id="13642" xr3:uid="{DAB9DB1C-F3F3-4ABB-A277-6ECBE8B987A4}" name="Column13616"/>
    <tableColumn id="13643" xr3:uid="{54222CDF-32FE-4F24-9D13-9409F6018C8F}" name="Column13617"/>
    <tableColumn id="13644" xr3:uid="{9E5038E0-A45F-4619-B585-48B66B8AAFA3}" name="Column13618"/>
    <tableColumn id="13645" xr3:uid="{3DBA884D-4AAB-45B4-AA45-DE1E706B9367}" name="Column13619"/>
    <tableColumn id="13646" xr3:uid="{79ADF143-9552-49E2-B276-E87ACF22B7EE}" name="Column13620"/>
    <tableColumn id="13647" xr3:uid="{52A37442-4A40-4BA1-8BC3-AE31C8F9673E}" name="Column13621"/>
    <tableColumn id="13648" xr3:uid="{5F6CC66E-E76B-43A1-92D7-DEBD60D17E80}" name="Column13622"/>
    <tableColumn id="13649" xr3:uid="{C9D7C107-973A-481D-BAD5-B909770AAADB}" name="Column13623"/>
    <tableColumn id="13650" xr3:uid="{39BD4225-4417-41A5-856F-BB8E95122F7E}" name="Column13624"/>
    <tableColumn id="13651" xr3:uid="{4947E0B1-6057-47AD-B494-BBC11D572B8E}" name="Column13625"/>
    <tableColumn id="13652" xr3:uid="{54246467-1157-4D36-8351-CDF9831ABA0C}" name="Column13626"/>
    <tableColumn id="13653" xr3:uid="{331052C4-2BDC-4E24-9717-7761C1F98107}" name="Column13627"/>
    <tableColumn id="13654" xr3:uid="{1DDF7593-A636-4B5D-B6AF-3D534351BD6B}" name="Column13628"/>
    <tableColumn id="13655" xr3:uid="{78FAABFD-0A3E-4A0B-BE93-9DFE6494175F}" name="Column13629"/>
    <tableColumn id="13656" xr3:uid="{4B580DF8-BF83-49B5-9D3A-326D0636DCB7}" name="Column13630"/>
    <tableColumn id="13657" xr3:uid="{0CCC1A1A-4BBD-4BF0-BFF5-AE5C249854A2}" name="Column13631"/>
    <tableColumn id="13658" xr3:uid="{9028E251-DC5D-4A0C-A7B6-8DF85399A3EF}" name="Column13632"/>
    <tableColumn id="13659" xr3:uid="{79EB99FD-8E8D-422A-8F20-3BFD115BAC4C}" name="Column13633"/>
    <tableColumn id="13660" xr3:uid="{E32F4D48-BEB6-4A8B-B9AB-170723F5E751}" name="Column13634"/>
    <tableColumn id="13661" xr3:uid="{AA755192-443C-43A4-B973-BBFB43A1B0C0}" name="Column13635"/>
    <tableColumn id="13662" xr3:uid="{36DB9B76-7648-43C1-B394-3F46E54CB5B7}" name="Column13636"/>
    <tableColumn id="13663" xr3:uid="{96FB60FA-71A1-4D94-B897-D9C1B28F044F}" name="Column13637"/>
    <tableColumn id="13664" xr3:uid="{301AFBB4-14C3-4C65-A1C0-9DA12E4986D0}" name="Column13638"/>
    <tableColumn id="13665" xr3:uid="{F948A5C1-6F28-4E1B-9DEB-1767CB58218F}" name="Column13639"/>
    <tableColumn id="13666" xr3:uid="{326B08C0-926C-40C0-AF25-9BA59823852F}" name="Column13640"/>
    <tableColumn id="13667" xr3:uid="{1CB8329A-4152-4985-8751-90D14F46736B}" name="Column13641"/>
    <tableColumn id="13668" xr3:uid="{D6E1BA94-D356-4D76-93A3-DA30B4D05816}" name="Column13642"/>
    <tableColumn id="13669" xr3:uid="{23B04EE0-A5FD-4811-86E2-4D199B7D98E5}" name="Column13643"/>
    <tableColumn id="13670" xr3:uid="{A98C0D45-8912-4001-B858-0274C85B4D2D}" name="Column13644"/>
    <tableColumn id="13671" xr3:uid="{DD9B5C19-5D2E-49F9-9A55-84A3C8FD3E80}" name="Column13645"/>
    <tableColumn id="13672" xr3:uid="{5B22929D-63EA-4AF1-9A26-8200D848429C}" name="Column13646"/>
    <tableColumn id="13673" xr3:uid="{3AEE271A-A470-4C06-A821-309A43AD499F}" name="Column13647"/>
    <tableColumn id="13674" xr3:uid="{F2F5D2F2-71B5-49A6-A3C2-E15196E33231}" name="Column13648"/>
    <tableColumn id="13675" xr3:uid="{95C7D924-8574-41BF-A64B-7863374ED373}" name="Column13649"/>
    <tableColumn id="13676" xr3:uid="{92624536-9D89-428C-B136-685ECDFA61D4}" name="Column13650"/>
    <tableColumn id="13677" xr3:uid="{CF9FE771-51CD-48AB-81EB-5133CC0E011C}" name="Column13651"/>
    <tableColumn id="13678" xr3:uid="{6085FEEA-F301-4E35-A5F3-7C3103D04210}" name="Column13652"/>
    <tableColumn id="13679" xr3:uid="{BCF108B1-0360-47CE-A22F-77AA5E2E6EDB}" name="Column13653"/>
    <tableColumn id="13680" xr3:uid="{6DFD8660-B3ED-4FBF-9985-028DA4DC8D0F}" name="Column13654"/>
    <tableColumn id="13681" xr3:uid="{71BBA872-DF2B-4E73-A57B-5EFD27BFFFDA}" name="Column13655"/>
    <tableColumn id="13682" xr3:uid="{08D9AD59-776B-45E1-9940-127C8FFBA83D}" name="Column13656"/>
    <tableColumn id="13683" xr3:uid="{1F9B170B-37FA-43C4-80C6-1651877240C7}" name="Column13657"/>
    <tableColumn id="13684" xr3:uid="{1EAB8B88-34BB-4FEF-A62C-4278C6625BC8}" name="Column13658"/>
    <tableColumn id="13685" xr3:uid="{ADC47104-0300-4343-A112-B868114CD78E}" name="Column13659"/>
    <tableColumn id="13686" xr3:uid="{F0B77597-B6E5-4192-A501-72F36DE16745}" name="Column13660"/>
    <tableColumn id="13687" xr3:uid="{00541E10-1B23-4691-8C0A-B74B59847689}" name="Column13661"/>
    <tableColumn id="13688" xr3:uid="{42EACA42-6EDF-4748-B8ED-664BB3524E95}" name="Column13662"/>
    <tableColumn id="13689" xr3:uid="{961C9ED3-9327-4484-8075-C975AFB6AA38}" name="Column13663"/>
    <tableColumn id="13690" xr3:uid="{2D15B0F3-D9FC-41A4-A6B6-764A18937994}" name="Column13664"/>
    <tableColumn id="13691" xr3:uid="{18713415-FD8E-427C-9E81-745B7D7EE0D5}" name="Column13665"/>
    <tableColumn id="13692" xr3:uid="{B8A122CF-DF81-4AA1-A155-69D81896E99F}" name="Column13666"/>
    <tableColumn id="13693" xr3:uid="{EF1F8E57-BA6C-413F-A676-A9CAAC127F63}" name="Column13667"/>
    <tableColumn id="13694" xr3:uid="{3C1D94FA-CFA8-4F0F-B20B-F4AB71DCD7C9}" name="Column13668"/>
    <tableColumn id="13695" xr3:uid="{5C5D3EA1-9749-48CF-9648-3EE90E10A49F}" name="Column13669"/>
    <tableColumn id="13696" xr3:uid="{5AC77F2A-3A54-4AA3-AB28-4DB1A3DC74DE}" name="Column13670"/>
    <tableColumn id="13697" xr3:uid="{E6905DA2-B33B-429A-8184-4AF74B9FAF22}" name="Column13671"/>
    <tableColumn id="13698" xr3:uid="{0AAB26B9-E8DD-4424-A3C0-95E597B04F00}" name="Column13672"/>
    <tableColumn id="13699" xr3:uid="{90D03B9F-1608-45E6-B13E-B4DE85716F1A}" name="Column13673"/>
    <tableColumn id="13700" xr3:uid="{5B328A5B-4BA2-4557-AFA2-492B6494D754}" name="Column13674"/>
    <tableColumn id="13701" xr3:uid="{53ADA5B7-DAD7-4E48-9740-C5A20C49092D}" name="Column13675"/>
    <tableColumn id="13702" xr3:uid="{FCE1827F-D98E-41F1-B3C7-F0345ECA3BE0}" name="Column13676"/>
    <tableColumn id="13703" xr3:uid="{DB93936D-7D76-4DC7-A60C-1987A6EE60D1}" name="Column13677"/>
    <tableColumn id="13704" xr3:uid="{44C2C186-D20F-4B52-9A32-E7690EF6CE7C}" name="Column13678"/>
    <tableColumn id="13705" xr3:uid="{CE2E7718-483E-4785-AE24-0DD701F0626E}" name="Column13679"/>
    <tableColumn id="13706" xr3:uid="{8C130BFB-CCAF-4988-A3D9-2449CC30030B}" name="Column13680"/>
    <tableColumn id="13707" xr3:uid="{9D26DB84-9219-4069-944B-86CFFDFE1026}" name="Column13681"/>
    <tableColumn id="13708" xr3:uid="{8D7575DD-CA93-4CCB-A395-BCE7AE24E609}" name="Column13682"/>
    <tableColumn id="13709" xr3:uid="{44278030-A415-484D-8927-F975767CCE18}" name="Column13683"/>
    <tableColumn id="13710" xr3:uid="{399638F9-1E45-4775-B8B9-393A1B693823}" name="Column13684"/>
    <tableColumn id="13711" xr3:uid="{3AE2B844-0708-4173-80D5-768EBCCD9B9A}" name="Column13685"/>
    <tableColumn id="13712" xr3:uid="{4588F06D-FC75-4307-900E-EAB30B89942C}" name="Column13686"/>
    <tableColumn id="13713" xr3:uid="{952C535C-9F4D-4C03-B845-1B2909A4AA00}" name="Column13687"/>
    <tableColumn id="13714" xr3:uid="{5C4024CD-089C-4111-8C83-6C0EA9ECFEE4}" name="Column13688"/>
    <tableColumn id="13715" xr3:uid="{9A72383C-C169-47A3-875D-FD4A3ECB659E}" name="Column13689"/>
    <tableColumn id="13716" xr3:uid="{A5F9613C-8541-47C4-86F0-B918C2681567}" name="Column13690"/>
    <tableColumn id="13717" xr3:uid="{A7F7420D-8B0A-4139-A4BA-424804F3FD5F}" name="Column13691"/>
    <tableColumn id="13718" xr3:uid="{77BF00C2-3A7C-4050-B75F-6C3D4E7EDD7D}" name="Column13692"/>
    <tableColumn id="13719" xr3:uid="{8BAC8DF7-AFD3-4BDD-AD6C-DA5510989777}" name="Column13693"/>
    <tableColumn id="13720" xr3:uid="{E9B93447-62A6-4D6A-A583-A99407AADB4E}" name="Column13694"/>
    <tableColumn id="13721" xr3:uid="{264C03E8-AD5C-47D4-91AC-ED95A35E0182}" name="Column13695"/>
    <tableColumn id="13722" xr3:uid="{F4F848F2-2239-4472-A96D-3010A5584CEB}" name="Column13696"/>
    <tableColumn id="13723" xr3:uid="{2535D160-16CC-407F-8C41-7E16E7EAF442}" name="Column13697"/>
    <tableColumn id="13724" xr3:uid="{16FABDD5-EDAD-4E07-B080-80901E83E360}" name="Column13698"/>
    <tableColumn id="13725" xr3:uid="{D14D02CD-5A99-4B07-95FE-CB06B20ECF6F}" name="Column13699"/>
    <tableColumn id="13726" xr3:uid="{E169305E-9509-413E-BAE0-6C82191471FD}" name="Column13700"/>
    <tableColumn id="13727" xr3:uid="{F8171871-8F19-46DE-9B09-83AA0DFA5E81}" name="Column13701"/>
    <tableColumn id="13728" xr3:uid="{119F7B61-2D4A-4017-A8BE-8630D1D790F1}" name="Column13702"/>
    <tableColumn id="13729" xr3:uid="{58E1D417-F40C-4CC5-9443-07DFA3115B1C}" name="Column13703"/>
    <tableColumn id="13730" xr3:uid="{6B869297-83BF-4345-BFA1-7C39134064E4}" name="Column13704"/>
    <tableColumn id="13731" xr3:uid="{2C11F654-1E14-4078-B59B-64FF7D827F48}" name="Column13705"/>
    <tableColumn id="13732" xr3:uid="{41ADDC40-EF7F-4A4C-8C85-590E0290BEAB}" name="Column13706"/>
    <tableColumn id="13733" xr3:uid="{F7437980-3343-4852-851B-782E061A23DD}" name="Column13707"/>
    <tableColumn id="13734" xr3:uid="{B871A3BB-0FCE-4A34-B8F3-71CCA23E2CBF}" name="Column13708"/>
    <tableColumn id="13735" xr3:uid="{42653EE2-D09C-46E7-B6E2-C6C64E1D4EAD}" name="Column13709"/>
    <tableColumn id="13736" xr3:uid="{CCA225A5-3755-4581-8B74-474FF5F7CB0F}" name="Column13710"/>
    <tableColumn id="13737" xr3:uid="{DAA8283D-AF58-4545-B5FE-CCF3B0EB3EEF}" name="Column13711"/>
    <tableColumn id="13738" xr3:uid="{169BD635-D051-4137-9367-55E96F0B411F}" name="Column13712"/>
    <tableColumn id="13739" xr3:uid="{54769785-A265-4890-B30B-0033106B220B}" name="Column13713"/>
    <tableColumn id="13740" xr3:uid="{758DA8D5-C5BD-4D4A-A4E5-2531506AFDD1}" name="Column13714"/>
    <tableColumn id="13741" xr3:uid="{E77373F0-1E15-420E-AA86-7E470192C155}" name="Column13715"/>
    <tableColumn id="13742" xr3:uid="{36B48D9B-7EB5-4199-8491-08D1E2D498EB}" name="Column13716"/>
    <tableColumn id="13743" xr3:uid="{A218BA92-5F77-40C8-A0E4-4D7D06105D9E}" name="Column13717"/>
    <tableColumn id="13744" xr3:uid="{296F2397-EC50-44D3-949D-FAB8770D075A}" name="Column13718"/>
    <tableColumn id="13745" xr3:uid="{2970F7E1-204B-41A5-AEA9-17C2619DF21F}" name="Column13719"/>
    <tableColumn id="13746" xr3:uid="{E702FCAC-71DE-4E51-909B-DCE9E646D466}" name="Column13720"/>
    <tableColumn id="13747" xr3:uid="{97FCB0B4-46BE-4C41-A6FD-AB6DD60C8F45}" name="Column13721"/>
    <tableColumn id="13748" xr3:uid="{C587EBB2-4559-4E9F-BF53-5D2EC702053B}" name="Column13722"/>
    <tableColumn id="13749" xr3:uid="{48C7261B-4067-4625-8D9D-6AE4A1DAE656}" name="Column13723"/>
    <tableColumn id="13750" xr3:uid="{F582ECFE-7C33-402D-907C-9824C0D5F37E}" name="Column13724"/>
    <tableColumn id="13751" xr3:uid="{4B2C8005-F26A-40FA-B273-08031F1FA6FB}" name="Column13725"/>
    <tableColumn id="13752" xr3:uid="{77E78C9D-4E39-4B70-81E1-8CC5DE2E1CB0}" name="Column13726"/>
    <tableColumn id="13753" xr3:uid="{4372D481-6FA0-4EF2-883E-311C08FB2728}" name="Column13727"/>
    <tableColumn id="13754" xr3:uid="{19DE06BD-3885-4525-A0DE-D10C059A3655}" name="Column13728"/>
    <tableColumn id="13755" xr3:uid="{63781E9C-38CA-4B5E-87F7-BF0D3DFF717C}" name="Column13729"/>
    <tableColumn id="13756" xr3:uid="{E58D3B6F-B988-44CF-84FB-E8B54D9F8CA5}" name="Column13730"/>
    <tableColumn id="13757" xr3:uid="{85D29ED6-1537-4B7A-B8A9-FE5A324BF26B}" name="Column13731"/>
    <tableColumn id="13758" xr3:uid="{0BFF945F-1F19-4188-BCD8-A38E24BF6F63}" name="Column13732"/>
    <tableColumn id="13759" xr3:uid="{EE2E5DCD-87D7-405D-8E1A-5E7509638BA0}" name="Column13733"/>
    <tableColumn id="13760" xr3:uid="{91F16245-CF19-41B3-8A08-08FC7C402D0B}" name="Column13734"/>
    <tableColumn id="13761" xr3:uid="{5021279A-CF08-49B4-8EB1-F460F3D63E2B}" name="Column13735"/>
    <tableColumn id="13762" xr3:uid="{61EBEB72-2B3D-4E51-9275-5B96BE5CB5BC}" name="Column13736"/>
    <tableColumn id="13763" xr3:uid="{7A8FE255-A009-4D36-893B-AE1A7A93EE0E}" name="Column13737"/>
    <tableColumn id="13764" xr3:uid="{65ED9435-FC4F-48A7-BB95-59852535E03B}" name="Column13738"/>
    <tableColumn id="13765" xr3:uid="{385844AC-9EE6-41FF-9268-3D75E905BA52}" name="Column13739"/>
    <tableColumn id="13766" xr3:uid="{7D1AE466-CB05-45A7-BB71-0549042FA81B}" name="Column13740"/>
    <tableColumn id="13767" xr3:uid="{BC2823C5-57DD-4DB3-BB73-79F9784311E0}" name="Column13741"/>
    <tableColumn id="13768" xr3:uid="{2D49FF2A-67F3-4FB9-9C05-B79D7243A045}" name="Column13742"/>
    <tableColumn id="13769" xr3:uid="{79A364E0-BDB3-4DA5-90DA-33EE74578D52}" name="Column13743"/>
    <tableColumn id="13770" xr3:uid="{7CB49795-2507-4F61-8C70-E027195096E2}" name="Column13744"/>
    <tableColumn id="13771" xr3:uid="{0389585C-BA97-48D5-9DF6-9BDFF9D61804}" name="Column13745"/>
    <tableColumn id="13772" xr3:uid="{79BC2EA4-FA4C-472A-A127-7189043D40DE}" name="Column13746"/>
    <tableColumn id="13773" xr3:uid="{C54DDE05-BF62-47E4-8126-4F3C3A929912}" name="Column13747"/>
    <tableColumn id="13774" xr3:uid="{43E8872E-64C8-4901-BEC4-8BE73B635655}" name="Column13748"/>
    <tableColumn id="13775" xr3:uid="{5BC49E55-3F5B-4E58-A47E-6FC3E8E1E934}" name="Column13749"/>
    <tableColumn id="13776" xr3:uid="{33AB9407-4E3C-4F24-B38F-FA09ADF450C4}" name="Column13750"/>
    <tableColumn id="13777" xr3:uid="{8977C0D3-70D4-4E12-81F8-5EC724BAD9D6}" name="Column13751"/>
    <tableColumn id="13778" xr3:uid="{F02AAD4F-09DF-49A1-9D99-12736566C792}" name="Column13752"/>
    <tableColumn id="13779" xr3:uid="{CA8B64D6-D93A-415D-9BE0-FB7DEF903918}" name="Column13753"/>
    <tableColumn id="13780" xr3:uid="{BB0DE25D-B8B4-4788-A16D-3DDBE56C2DC8}" name="Column13754"/>
    <tableColumn id="13781" xr3:uid="{E067C913-4E26-4740-9B39-5547190722AD}" name="Column13755"/>
    <tableColumn id="13782" xr3:uid="{F3DD3259-C198-482F-B67D-4BB9F3AF95E2}" name="Column13756"/>
    <tableColumn id="13783" xr3:uid="{02FEDA0F-FEE9-4DF8-8900-F9F43F8537D1}" name="Column13757"/>
    <tableColumn id="13784" xr3:uid="{EAE9C48C-D604-47F4-BF9D-EABE9D6EE227}" name="Column13758"/>
    <tableColumn id="13785" xr3:uid="{1F27DFF8-08DD-4702-B5A3-73F9E382EB00}" name="Column13759"/>
    <tableColumn id="13786" xr3:uid="{1B018867-72CD-4815-A77D-B763655B6A14}" name="Column13760"/>
    <tableColumn id="13787" xr3:uid="{9684BF3D-7F75-4CA5-A513-1638C7FF9AE9}" name="Column13761"/>
    <tableColumn id="13788" xr3:uid="{75F33353-55F4-470F-B70A-B39ACC0B4C72}" name="Column13762"/>
    <tableColumn id="13789" xr3:uid="{FF8B2066-C23C-4208-A357-BB29718F6674}" name="Column13763"/>
    <tableColumn id="13790" xr3:uid="{2D056641-4173-4DF1-B0D7-D03CADD5B241}" name="Column13764"/>
    <tableColumn id="13791" xr3:uid="{AA1C5176-22BD-43E8-BDAF-65E9FC623F67}" name="Column13765"/>
    <tableColumn id="13792" xr3:uid="{26AF47B1-2847-47E8-B30B-164127F8AF0B}" name="Column13766"/>
    <tableColumn id="13793" xr3:uid="{29985288-E337-421D-A811-3E31F33D026C}" name="Column13767"/>
    <tableColumn id="13794" xr3:uid="{18B0547B-43AB-4AB6-AEC4-E63B5CF192FB}" name="Column13768"/>
    <tableColumn id="13795" xr3:uid="{6B2A1D98-0D3E-4318-97DE-A61F5C49A536}" name="Column13769"/>
    <tableColumn id="13796" xr3:uid="{30C57216-AB22-4E19-ABF3-4F3F945D9558}" name="Column13770"/>
    <tableColumn id="13797" xr3:uid="{5B4B5A7D-6718-4230-807B-84CF36093A47}" name="Column13771"/>
    <tableColumn id="13798" xr3:uid="{B5EE87C3-1376-495E-8835-876F2E67484A}" name="Column13772"/>
    <tableColumn id="13799" xr3:uid="{18A42FE2-0FD2-492E-B8B3-3DD9B3007603}" name="Column13773"/>
    <tableColumn id="13800" xr3:uid="{653196D4-1122-4745-8793-78EDAEF4153C}" name="Column13774"/>
    <tableColumn id="13801" xr3:uid="{47EA3FAF-A5AF-4D59-A942-7421B62BAB5C}" name="Column13775"/>
    <tableColumn id="13802" xr3:uid="{91A93C3A-1A8C-49AD-8C8A-20E1F415D0C6}" name="Column13776"/>
    <tableColumn id="13803" xr3:uid="{B8071971-D5A7-4B5E-8037-7BD791482497}" name="Column13777"/>
    <tableColumn id="13804" xr3:uid="{22930BE8-E6BC-4A03-B62A-C292125DD498}" name="Column13778"/>
    <tableColumn id="13805" xr3:uid="{E3E0C2D0-DCB4-4DFF-997F-799274C9BA6B}" name="Column13779"/>
    <tableColumn id="13806" xr3:uid="{FFDAB2A1-B15C-471F-85C1-907C2B354AF1}" name="Column13780"/>
    <tableColumn id="13807" xr3:uid="{71737EDE-82BD-418B-B6E6-3C54F40A8893}" name="Column13781"/>
    <tableColumn id="13808" xr3:uid="{1730FB6F-8BB9-4D69-9989-38A0C73DED26}" name="Column13782"/>
    <tableColumn id="13809" xr3:uid="{E320DA40-9812-4914-B5DC-EE02737F5609}" name="Column13783"/>
    <tableColumn id="13810" xr3:uid="{928CA4A8-3DC1-4F2F-99EA-6A6ED65CABB8}" name="Column13784"/>
    <tableColumn id="13811" xr3:uid="{47E192B8-37DF-427E-801A-080163C3CB36}" name="Column13785"/>
    <tableColumn id="13812" xr3:uid="{045B391F-3F17-4732-A331-649769C6B1EC}" name="Column13786"/>
    <tableColumn id="13813" xr3:uid="{610A7D42-D1EF-43AC-A54E-0FDF2262D925}" name="Column13787"/>
    <tableColumn id="13814" xr3:uid="{E5E7104F-3480-4BDF-B727-793566A9C301}" name="Column13788"/>
    <tableColumn id="13815" xr3:uid="{2FF250D8-37B5-4340-90A0-391E43066729}" name="Column13789"/>
    <tableColumn id="13816" xr3:uid="{666387F2-9B45-4F01-B3A4-9C55931DC35E}" name="Column13790"/>
    <tableColumn id="13817" xr3:uid="{DA85252B-D595-4430-8FA3-6AAD9F236E42}" name="Column13791"/>
    <tableColumn id="13818" xr3:uid="{8F418D87-8811-41C2-AB9A-6B4004EDE1C4}" name="Column13792"/>
    <tableColumn id="13819" xr3:uid="{82068089-3EC0-45FE-A4F8-1BADDE1FD803}" name="Column13793"/>
    <tableColumn id="13820" xr3:uid="{47487E15-D4DB-4D2F-9EAB-85FBD7872484}" name="Column13794"/>
    <tableColumn id="13821" xr3:uid="{B3B1E708-58A9-411F-847D-CE4A08D3C5A3}" name="Column13795"/>
    <tableColumn id="13822" xr3:uid="{6DB21EF3-8B4E-40B9-96D1-66D7E17E1950}" name="Column13796"/>
    <tableColumn id="13823" xr3:uid="{B5E739BC-0C12-46FA-83A5-1EA163714ABA}" name="Column13797"/>
    <tableColumn id="13824" xr3:uid="{2377CABA-8A8E-4DD8-BEA9-10C2C35554FC}" name="Column13798"/>
    <tableColumn id="13825" xr3:uid="{2B25B06B-58FE-48B6-9E0F-864118592FEB}" name="Column13799"/>
    <tableColumn id="13826" xr3:uid="{ACA0A3B5-E975-42DD-A28C-E930307A6BFB}" name="Column13800"/>
    <tableColumn id="13827" xr3:uid="{B495B328-7170-4CB5-A0C0-4553B1E927A3}" name="Column13801"/>
    <tableColumn id="13828" xr3:uid="{F42AA144-5827-4D44-A6C0-36FF4BED4B42}" name="Column13802"/>
    <tableColumn id="13829" xr3:uid="{891876FB-C07F-4EBC-AC7E-DE75B98B73D8}" name="Column13803"/>
    <tableColumn id="13830" xr3:uid="{FF0A00F6-98A7-4430-97A1-2067233E6BAA}" name="Column13804"/>
    <tableColumn id="13831" xr3:uid="{BCFC0945-30A1-427D-97E2-4AD6D9091E87}" name="Column13805"/>
    <tableColumn id="13832" xr3:uid="{4D236267-9069-4034-A42D-108464FB0B28}" name="Column13806"/>
    <tableColumn id="13833" xr3:uid="{E9E83D0C-9526-457D-B9CC-70E0D0EAFA3E}" name="Column13807"/>
    <tableColumn id="13834" xr3:uid="{377FCEA3-8146-4158-AF4B-D485F7C912E7}" name="Column13808"/>
    <tableColumn id="13835" xr3:uid="{D00B5292-0C83-4799-B25A-5448113C2568}" name="Column13809"/>
    <tableColumn id="13836" xr3:uid="{D9CC70D4-4A2B-4BD4-87E2-5777D8E28E86}" name="Column13810"/>
    <tableColumn id="13837" xr3:uid="{19B8BE9B-072A-4B9D-9D03-448EC9BE9B82}" name="Column13811"/>
    <tableColumn id="13838" xr3:uid="{7D8676E1-7BA7-4596-942F-96C99340D438}" name="Column13812"/>
    <tableColumn id="13839" xr3:uid="{C0721394-2A3A-43CD-AE48-4C14C6586943}" name="Column13813"/>
    <tableColumn id="13840" xr3:uid="{849BC2F3-93DD-44B5-A3B3-42C2B98B67B5}" name="Column13814"/>
    <tableColumn id="13841" xr3:uid="{4D48CEF2-DC7F-44AE-96AF-F3379108A96C}" name="Column13815"/>
    <tableColumn id="13842" xr3:uid="{3803B257-47FE-4C59-87A9-18BCA9B8E7B5}" name="Column13816"/>
    <tableColumn id="13843" xr3:uid="{6651A120-D614-4508-9417-20E9DD22A8A3}" name="Column13817"/>
    <tableColumn id="13844" xr3:uid="{26FD0D35-A1C2-4DC2-9BC4-1CAABB757325}" name="Column13818"/>
    <tableColumn id="13845" xr3:uid="{47437EED-A657-4DBA-9D6A-B1E77E0403B3}" name="Column13819"/>
    <tableColumn id="13846" xr3:uid="{71AE80FC-2395-48CF-907D-4E42062ED731}" name="Column13820"/>
    <tableColumn id="13847" xr3:uid="{5669394A-BC9A-4BC6-873A-6BE0380DCC5C}" name="Column13821"/>
    <tableColumn id="13848" xr3:uid="{C2CDF076-3ED0-462D-A5FA-505967B9C5CA}" name="Column13822"/>
    <tableColumn id="13849" xr3:uid="{D064B30B-E93C-40A6-A974-3179DA12867B}" name="Column13823"/>
    <tableColumn id="13850" xr3:uid="{37AC2E76-9992-4ABD-9144-352694CDFD31}" name="Column13824"/>
    <tableColumn id="13851" xr3:uid="{A9A72012-9B7A-45B9-BA0F-637EFB8CB536}" name="Column13825"/>
    <tableColumn id="13852" xr3:uid="{10FE4B50-D492-4EB7-B449-E0AF8038CCAB}" name="Column13826"/>
    <tableColumn id="13853" xr3:uid="{C77C6C3B-2140-4968-AA76-13958D95E66A}" name="Column13827"/>
    <tableColumn id="13854" xr3:uid="{500710C6-1D68-460C-843A-915740A74D68}" name="Column13828"/>
    <tableColumn id="13855" xr3:uid="{35F3A5E7-B094-4299-8EFC-C71FAD89391F}" name="Column13829"/>
    <tableColumn id="13856" xr3:uid="{640C3605-BCD3-4C6E-B4F2-F6DFA0C3F258}" name="Column13830"/>
    <tableColumn id="13857" xr3:uid="{9CED295F-8A6B-4C97-9A87-DCFFF5556DE8}" name="Column13831"/>
    <tableColumn id="13858" xr3:uid="{E6670496-EFCA-4871-B2BA-1AB386488D7C}" name="Column13832"/>
    <tableColumn id="13859" xr3:uid="{D0BB7683-FE40-47B7-BD63-DE8BCC0E0907}" name="Column13833"/>
    <tableColumn id="13860" xr3:uid="{34CE0089-9B3A-4215-9D81-EE393554878A}" name="Column13834"/>
    <tableColumn id="13861" xr3:uid="{3E2822F2-D59B-4CBF-B417-A94864982036}" name="Column13835"/>
    <tableColumn id="13862" xr3:uid="{903E1399-6260-4D0F-A55E-3CE46BAFC9D7}" name="Column13836"/>
    <tableColumn id="13863" xr3:uid="{5B87C683-1DF4-493B-88E5-D3A63D256772}" name="Column13837"/>
    <tableColumn id="13864" xr3:uid="{0F1DD57E-F51B-480F-8355-76FDB0F98145}" name="Column13838"/>
    <tableColumn id="13865" xr3:uid="{45E9C8C9-4F69-44DD-AB8C-407999C39B67}" name="Column13839"/>
    <tableColumn id="13866" xr3:uid="{5AC4AE92-655E-435F-BD63-69164FF87970}" name="Column13840"/>
    <tableColumn id="13867" xr3:uid="{46DD9773-D98B-488C-BDE9-E62ECB70DE24}" name="Column13841"/>
    <tableColumn id="13868" xr3:uid="{23A17786-4E1B-44A9-B325-95279F7740A9}" name="Column13842"/>
    <tableColumn id="13869" xr3:uid="{1E5FD067-D419-445B-8491-24F60ECAA31D}" name="Column13843"/>
    <tableColumn id="13870" xr3:uid="{30963571-8B77-4BD3-B238-11B110CF5D6D}" name="Column13844"/>
    <tableColumn id="13871" xr3:uid="{FB78A1B1-22C9-4CE2-9838-6EF2566E8A71}" name="Column13845"/>
    <tableColumn id="13872" xr3:uid="{4DF32430-366A-4410-847F-C547FA0B0330}" name="Column13846"/>
    <tableColumn id="13873" xr3:uid="{80378F83-D7C1-41A9-92C2-9F5A40A81B1E}" name="Column13847"/>
    <tableColumn id="13874" xr3:uid="{D15EBD93-7A2B-4B66-B696-360A3D23515D}" name="Column13848"/>
    <tableColumn id="13875" xr3:uid="{54E81B5E-7BCF-432C-9B6A-E968EC31D573}" name="Column13849"/>
    <tableColumn id="13876" xr3:uid="{FB153FDB-D279-4835-9DB8-CEB4E5904D19}" name="Column13850"/>
    <tableColumn id="13877" xr3:uid="{3BA71A82-A7D9-44C0-85CB-E745290F8525}" name="Column13851"/>
    <tableColumn id="13878" xr3:uid="{191F92D9-5354-4935-857E-86C71201C366}" name="Column13852"/>
    <tableColumn id="13879" xr3:uid="{ADBE1B66-7E95-4206-A20C-047C24F3DE8D}" name="Column13853"/>
    <tableColumn id="13880" xr3:uid="{BAEECBEE-03F9-4D46-8AE9-5517249A7F4A}" name="Column13854"/>
    <tableColumn id="13881" xr3:uid="{4CA6F6E0-6CBC-4B17-A2C9-B1F7FC7321B0}" name="Column13855"/>
    <tableColumn id="13882" xr3:uid="{7546F316-01DE-4A2A-902F-A73D10165D49}" name="Column13856"/>
    <tableColumn id="13883" xr3:uid="{211CE606-F719-45C4-8D7C-6C67E052E3A9}" name="Column13857"/>
    <tableColumn id="13884" xr3:uid="{1465D4AC-211D-4856-A9E7-85208A2B6221}" name="Column13858"/>
    <tableColumn id="13885" xr3:uid="{D1D1D4FF-A9C2-428A-96DB-3C06D48F05CC}" name="Column13859"/>
    <tableColumn id="13886" xr3:uid="{879067EF-FEF7-4B47-B8D1-7592A5668A8D}" name="Column13860"/>
    <tableColumn id="13887" xr3:uid="{42DEAB3B-8A7D-47F3-BBD7-9660B38ECF6A}" name="Column13861"/>
    <tableColumn id="13888" xr3:uid="{8A30FE53-1BE4-41D4-9108-D2A445599483}" name="Column13862"/>
    <tableColumn id="13889" xr3:uid="{944C64CD-7C6C-4000-8F6D-F2BA05576EA3}" name="Column13863"/>
    <tableColumn id="13890" xr3:uid="{C392F8A1-8CB7-49D1-B7B8-DA71DC224097}" name="Column13864"/>
    <tableColumn id="13891" xr3:uid="{61272141-F371-42D6-B87B-AF6C8485C43B}" name="Column13865"/>
    <tableColumn id="13892" xr3:uid="{B1E43274-D79C-4305-925C-0973F50CDE09}" name="Column13866"/>
    <tableColumn id="13893" xr3:uid="{FD2BED00-FFE9-471A-AE2E-FECB2ECE37C0}" name="Column13867"/>
    <tableColumn id="13894" xr3:uid="{82751126-242C-484E-A7B2-7F3BFC78B365}" name="Column13868"/>
    <tableColumn id="13895" xr3:uid="{88127616-CAD4-4738-9E89-A29CE011F429}" name="Column13869"/>
    <tableColumn id="13896" xr3:uid="{57027623-E1E5-40F0-98DC-65676EA2982F}" name="Column13870"/>
    <tableColumn id="13897" xr3:uid="{4EDA16F8-3076-41C6-8148-739DB3F17A51}" name="Column13871"/>
    <tableColumn id="13898" xr3:uid="{A120DCC5-A07F-4B9C-A2B6-3267ED8861D9}" name="Column13872"/>
    <tableColumn id="13899" xr3:uid="{627A3472-12AD-45FA-B8AB-4B659B300C26}" name="Column13873"/>
    <tableColumn id="13900" xr3:uid="{BC6A0D28-D563-4835-9186-9EA39DC41C6E}" name="Column13874"/>
    <tableColumn id="13901" xr3:uid="{40AA1CF0-8660-49CA-A1AB-A5FB4DA6D79F}" name="Column13875"/>
    <tableColumn id="13902" xr3:uid="{693ABF95-8712-4BE4-A1B4-CCA2AA22A914}" name="Column13876"/>
    <tableColumn id="13903" xr3:uid="{63B863DD-F091-4248-AEEF-6A1712EF9F4F}" name="Column13877"/>
    <tableColumn id="13904" xr3:uid="{EFF86134-277B-471E-9599-2788D6E8DBB5}" name="Column13878"/>
    <tableColumn id="13905" xr3:uid="{2E0B997B-FE30-4C37-BBC5-5B9BCE78CFA8}" name="Column13879"/>
    <tableColumn id="13906" xr3:uid="{9B296148-4A99-4F67-9BE4-75A2F7875118}" name="Column13880"/>
    <tableColumn id="13907" xr3:uid="{F5B4B030-5A20-4409-8CE3-905E0FB32FAA}" name="Column13881"/>
    <tableColumn id="13908" xr3:uid="{88145E39-CE70-4468-8DDA-21CACBF937A9}" name="Column13882"/>
    <tableColumn id="13909" xr3:uid="{2615D08D-090A-47B0-8C37-4E975B2BDCE5}" name="Column13883"/>
    <tableColumn id="13910" xr3:uid="{27B9A37D-71D6-4EA2-AEBA-38AC5F4BEAC2}" name="Column13884"/>
    <tableColumn id="13911" xr3:uid="{A1858CF5-A546-4836-886B-3FAE35340840}" name="Column13885"/>
    <tableColumn id="13912" xr3:uid="{AB0D122C-6F34-4210-8723-2799DB8407FE}" name="Column13886"/>
    <tableColumn id="13913" xr3:uid="{3BADBA0F-5A25-41B4-B3B8-0BF8837C5494}" name="Column13887"/>
    <tableColumn id="13914" xr3:uid="{7D1569C0-E988-4DA9-B1B6-9802838C2FBC}" name="Column13888"/>
    <tableColumn id="13915" xr3:uid="{4FD9AF19-A430-4723-AD80-A8EABD60F205}" name="Column13889"/>
    <tableColumn id="13916" xr3:uid="{3E6DFA0E-0782-4BAB-A610-AAFDDECB8AE8}" name="Column13890"/>
    <tableColumn id="13917" xr3:uid="{E7BCB530-CBBF-49AA-9FBF-D0B35432ABAE}" name="Column13891"/>
    <tableColumn id="13918" xr3:uid="{003170BA-AFCD-424C-BD0D-322A04B45A42}" name="Column13892"/>
    <tableColumn id="13919" xr3:uid="{4A85DC71-69FE-4883-B700-DF490222EC27}" name="Column13893"/>
    <tableColumn id="13920" xr3:uid="{DAC6BF6C-5503-4EF1-86F6-DF8B59CB192A}" name="Column13894"/>
    <tableColumn id="13921" xr3:uid="{E744E0E5-437D-46F8-A42A-E0E3053D2CC5}" name="Column13895"/>
    <tableColumn id="13922" xr3:uid="{8A1A08FF-ABE5-4228-A177-D0ACDE857679}" name="Column13896"/>
    <tableColumn id="13923" xr3:uid="{1AE7E32D-FFB1-4B8E-8E98-CA83532C51DD}" name="Column13897"/>
    <tableColumn id="13924" xr3:uid="{554FB250-ED93-4BD2-BAB9-803D12833F3D}" name="Column13898"/>
    <tableColumn id="13925" xr3:uid="{034E52C5-8D11-4A2A-80D1-3E4A931E6B2C}" name="Column13899"/>
    <tableColumn id="13926" xr3:uid="{D2AD43C6-F6BB-4756-B8F9-F34E497A0804}" name="Column13900"/>
    <tableColumn id="13927" xr3:uid="{8E565642-387C-4FD6-BF22-539D94785F60}" name="Column13901"/>
    <tableColumn id="13928" xr3:uid="{99952C47-4BA9-4F04-ADC8-CA5CEAEE0238}" name="Column13902"/>
    <tableColumn id="13929" xr3:uid="{17920109-CF5C-4793-9120-F45081E15B92}" name="Column13903"/>
    <tableColumn id="13930" xr3:uid="{90FA19C9-96CB-4940-99BA-7871F9608305}" name="Column13904"/>
    <tableColumn id="13931" xr3:uid="{E97EC4DE-82D2-4041-AC38-2A8DA42EDE68}" name="Column13905"/>
    <tableColumn id="13932" xr3:uid="{1C0808B9-B8C8-4AC9-B9FE-565254F8EA64}" name="Column13906"/>
    <tableColumn id="13933" xr3:uid="{0D83B4B6-BEE7-448A-8890-961E3873C40F}" name="Column13907"/>
    <tableColumn id="13934" xr3:uid="{6A6ECC1A-27DE-4B8F-84B0-A6733B609D3C}" name="Column13908"/>
    <tableColumn id="13935" xr3:uid="{1C2D1015-5780-40BC-857E-8E97F50D8E72}" name="Column13909"/>
    <tableColumn id="13936" xr3:uid="{6105B87E-1334-4CE6-9509-97C03E6D9A9A}" name="Column13910"/>
    <tableColumn id="13937" xr3:uid="{82087E91-2620-4A9C-BFA5-3ED35804FF19}" name="Column13911"/>
    <tableColumn id="13938" xr3:uid="{FE42B0D1-B3F6-4571-9FB8-1F04F038656D}" name="Column13912"/>
    <tableColumn id="13939" xr3:uid="{0B68F741-0A43-48A8-A981-242E84B6CBDE}" name="Column13913"/>
    <tableColumn id="13940" xr3:uid="{A7ABB2F9-4EC7-4458-9C41-AAEFBB03341F}" name="Column13914"/>
    <tableColumn id="13941" xr3:uid="{33F0028B-BDD4-4BD8-9CCE-21440565E0C6}" name="Column13915"/>
    <tableColumn id="13942" xr3:uid="{6D20E36A-B9FC-423A-9F86-C3984B3C058A}" name="Column13916"/>
    <tableColumn id="13943" xr3:uid="{495B9D7F-EDC1-4A50-A415-49FEF86CEEB8}" name="Column13917"/>
    <tableColumn id="13944" xr3:uid="{5A18CB88-B2FC-4D03-98B8-40DCEE0C7AC8}" name="Column13918"/>
    <tableColumn id="13945" xr3:uid="{AD864DFF-ED9A-4696-B742-C01B0701FEDC}" name="Column13919"/>
    <tableColumn id="13946" xr3:uid="{13285B1D-45BC-4D67-B86D-DBB0FB6500F1}" name="Column13920"/>
    <tableColumn id="13947" xr3:uid="{02C9DC16-762E-46A2-A428-6CD4B045DB8A}" name="Column13921"/>
    <tableColumn id="13948" xr3:uid="{D38A7CDE-DB4E-40D2-924C-9CAEAC36FAA8}" name="Column13922"/>
    <tableColumn id="13949" xr3:uid="{BA89B1F1-4D1A-4F5E-A4E0-674A4BCD5568}" name="Column13923"/>
    <tableColumn id="13950" xr3:uid="{6BB6D055-7AA9-4F73-87E2-BB6BB3900A34}" name="Column13924"/>
    <tableColumn id="13951" xr3:uid="{FFC3CE3A-9172-4A3D-85D7-2C807B03228A}" name="Column13925"/>
    <tableColumn id="13952" xr3:uid="{18D9D740-8D58-46A8-BF03-8A865A97E683}" name="Column13926"/>
    <tableColumn id="13953" xr3:uid="{1D3C494E-BC6F-4B9C-9B20-01D7C0AB3245}" name="Column13927"/>
    <tableColumn id="13954" xr3:uid="{2B6FC12C-394D-4130-B609-D9C36EDE695C}" name="Column13928"/>
    <tableColumn id="13955" xr3:uid="{D9EF64C0-0902-4E53-8227-6AC4ED32C9E7}" name="Column13929"/>
    <tableColumn id="13956" xr3:uid="{B3641688-B281-48F1-B008-482BE464318C}" name="Column13930"/>
    <tableColumn id="13957" xr3:uid="{E91C3D20-86D4-4A24-9A58-D7F0DA9FA6AB}" name="Column13931"/>
    <tableColumn id="13958" xr3:uid="{29AD8C15-1429-4C2B-A931-E79E49AE1382}" name="Column13932"/>
    <tableColumn id="13959" xr3:uid="{44B0673C-2013-449D-836F-A5C413EC0375}" name="Column13933"/>
    <tableColumn id="13960" xr3:uid="{A9B9CCC1-3D27-48A6-A9DD-3E554469229C}" name="Column13934"/>
    <tableColumn id="13961" xr3:uid="{97675224-F2B3-4926-8E07-94D806188A6E}" name="Column13935"/>
    <tableColumn id="13962" xr3:uid="{E2D860ED-7DAE-4D4B-986E-7EC9C917742B}" name="Column13936"/>
    <tableColumn id="13963" xr3:uid="{3E991A2A-AF00-42CC-8D3E-B3C9AA49EA43}" name="Column13937"/>
    <tableColumn id="13964" xr3:uid="{7E43F273-D7EB-4420-905F-93253435AE5D}" name="Column13938"/>
    <tableColumn id="13965" xr3:uid="{D4F6B6D8-1D32-49DE-89BE-213950E72061}" name="Column13939"/>
    <tableColumn id="13966" xr3:uid="{BAB2C7A3-6288-4DAA-AF7C-BD6486E4D2DA}" name="Column13940"/>
    <tableColumn id="13967" xr3:uid="{613B3594-61DD-4F17-AB1B-8180D1C0AF9A}" name="Column13941"/>
    <tableColumn id="13968" xr3:uid="{68AFE4C3-E911-4C2F-8958-102BA739499E}" name="Column13942"/>
    <tableColumn id="13969" xr3:uid="{0549249D-677A-46AC-A260-042F21901FE2}" name="Column13943"/>
    <tableColumn id="13970" xr3:uid="{75D08113-0834-49FF-B06E-14F1220A3D87}" name="Column13944"/>
    <tableColumn id="13971" xr3:uid="{489DB682-5C7B-4E62-A0CE-CBC5862D537A}" name="Column13945"/>
    <tableColumn id="13972" xr3:uid="{CB4ADB5D-4A06-4600-9D17-F7C10E513B77}" name="Column13946"/>
    <tableColumn id="13973" xr3:uid="{DECDDF64-EDAF-4A21-913D-8A35E2C697B3}" name="Column13947"/>
    <tableColumn id="13974" xr3:uid="{BAD83348-BEB3-4766-AD98-CAEB20EE4D98}" name="Column13948"/>
    <tableColumn id="13975" xr3:uid="{55A6F13B-20B4-41F3-A3FF-C4A07721891C}" name="Column13949"/>
    <tableColumn id="13976" xr3:uid="{C2A72EA8-E960-40A3-8797-CF5E41024713}" name="Column13950"/>
    <tableColumn id="13977" xr3:uid="{E95EA7E5-1DD9-40C2-915D-F52654D7A1EC}" name="Column13951"/>
    <tableColumn id="13978" xr3:uid="{B94DFE74-2B81-4E94-9737-E2ED145EBB65}" name="Column13952"/>
    <tableColumn id="13979" xr3:uid="{E450F840-5F56-44C6-8C88-802EDB0AAD66}" name="Column13953"/>
    <tableColumn id="13980" xr3:uid="{63A58783-EDEE-4521-91EB-6C44616B7242}" name="Column13954"/>
    <tableColumn id="13981" xr3:uid="{E949DFD0-857D-45C5-A924-D292C38333D8}" name="Column13955"/>
    <tableColumn id="13982" xr3:uid="{FD85E74F-4B96-42CD-A515-E5EBC1BFA28E}" name="Column13956"/>
    <tableColumn id="13983" xr3:uid="{26B99DE8-13CC-44E4-9201-9B4B9CEA4BCF}" name="Column13957"/>
    <tableColumn id="13984" xr3:uid="{0AAEDA5F-4851-4155-8FA6-66D0D7F4845C}" name="Column13958"/>
    <tableColumn id="13985" xr3:uid="{068D596E-C47B-4014-8F36-DDF031A3132C}" name="Column13959"/>
    <tableColumn id="13986" xr3:uid="{BC666058-2A7D-4BFC-A85D-1D3F83713E6C}" name="Column13960"/>
    <tableColumn id="13987" xr3:uid="{C6545C30-FD19-40FE-B732-EED10AB87AEE}" name="Column13961"/>
    <tableColumn id="13988" xr3:uid="{83AB3811-651C-4681-9713-53F392A60ECA}" name="Column13962"/>
    <tableColumn id="13989" xr3:uid="{82892A83-4888-4BCF-A351-042C64613505}" name="Column13963"/>
    <tableColumn id="13990" xr3:uid="{433B40CD-9860-4E13-BE51-644C2A50DEAA}" name="Column13964"/>
    <tableColumn id="13991" xr3:uid="{67354AA6-468E-4834-90B5-67C6EFC578E9}" name="Column13965"/>
    <tableColumn id="13992" xr3:uid="{00FD9618-58C9-4207-AA67-A6E85C557ADB}" name="Column13966"/>
    <tableColumn id="13993" xr3:uid="{87CEA102-11A3-414F-9FA2-83E7ADDBB3F2}" name="Column13967"/>
    <tableColumn id="13994" xr3:uid="{58333E9A-B427-4FD5-A40D-49FAB8F46CD5}" name="Column13968"/>
    <tableColumn id="13995" xr3:uid="{574F454E-38F7-4D23-9F7A-FA8B964D53B8}" name="Column13969"/>
    <tableColumn id="13996" xr3:uid="{D88DB880-62A2-4D96-A020-6A1E72471A7A}" name="Column13970"/>
    <tableColumn id="13997" xr3:uid="{922B0938-D4AE-4B62-8D23-60624A3EB522}" name="Column13971"/>
    <tableColumn id="13998" xr3:uid="{DECB812B-6488-4959-8C0A-5B291B9E5109}" name="Column13972"/>
    <tableColumn id="13999" xr3:uid="{4EB8247C-3535-49D7-8EEE-8B3F320DE0BB}" name="Column13973"/>
    <tableColumn id="14000" xr3:uid="{28D0C150-663D-4C50-B2EC-ACBCE84767AA}" name="Column13974"/>
    <tableColumn id="14001" xr3:uid="{F98B9348-0FD1-4DCE-9E36-E653FA778A1E}" name="Column13975"/>
    <tableColumn id="14002" xr3:uid="{4485C5A3-E871-4F4C-ABA6-E3D7702457F4}" name="Column13976"/>
    <tableColumn id="14003" xr3:uid="{762B22D5-0DEC-450D-9118-6A63E8F45567}" name="Column13977"/>
    <tableColumn id="14004" xr3:uid="{778275C5-6629-4441-B7C4-E96BBC7256A7}" name="Column13978"/>
    <tableColumn id="14005" xr3:uid="{AA11DA87-E8B1-4872-AC2E-2A3BD29AA47B}" name="Column13979"/>
    <tableColumn id="14006" xr3:uid="{8559254A-BB87-4283-BDC9-8A9F7F2760DE}" name="Column13980"/>
    <tableColumn id="14007" xr3:uid="{F52EED39-5D40-4B48-AF6E-7E5278C60CAD}" name="Column13981"/>
    <tableColumn id="14008" xr3:uid="{5B74EB22-A879-41A1-876B-5C2041EC3AD3}" name="Column13982"/>
    <tableColumn id="14009" xr3:uid="{82961A63-D1C0-4D51-9532-5BC6F99CFF5E}" name="Column13983"/>
    <tableColumn id="14010" xr3:uid="{241B2C2D-ECA1-4B91-B770-EA83C1EC50CD}" name="Column13984"/>
    <tableColumn id="14011" xr3:uid="{1F69DAC1-D68D-499B-A370-09E09BA4CE83}" name="Column13985"/>
    <tableColumn id="14012" xr3:uid="{641C3E3D-29FD-448D-BF12-2A910595E2FF}" name="Column13986"/>
    <tableColumn id="14013" xr3:uid="{B78231C3-24DC-45F8-A5BC-2FA6529FA87B}" name="Column13987"/>
    <tableColumn id="14014" xr3:uid="{1F936C76-AAD3-4C69-AE6D-453BD5DCE76D}" name="Column13988"/>
    <tableColumn id="14015" xr3:uid="{78CC2BDB-5845-4A51-BA2A-E32DCC3FC81C}" name="Column13989"/>
    <tableColumn id="14016" xr3:uid="{D476E23E-43EF-4333-AF26-F2D116128E03}" name="Column13990"/>
    <tableColumn id="14017" xr3:uid="{B0168F55-1A25-46ED-9981-F3089A8DE8F1}" name="Column13991"/>
    <tableColumn id="14018" xr3:uid="{BD0A75C4-43DB-4CAF-9001-AFA7E117FBAF}" name="Column13992"/>
    <tableColumn id="14019" xr3:uid="{2055DA7E-A2EC-481E-B1A9-7F63C8352B19}" name="Column13993"/>
    <tableColumn id="14020" xr3:uid="{E2F83868-A84D-4F02-B5E5-2CBAB101F12D}" name="Column13994"/>
    <tableColumn id="14021" xr3:uid="{53E70136-AE53-450F-AD2B-B00EC173A465}" name="Column13995"/>
    <tableColumn id="14022" xr3:uid="{0FF5E2B7-64B2-4C19-9954-8C206373B962}" name="Column13996"/>
    <tableColumn id="14023" xr3:uid="{D1D3DD87-C45E-4ECC-BA9B-3835C64DBFD8}" name="Column13997"/>
    <tableColumn id="14024" xr3:uid="{5766BAFC-7343-4878-8854-1BB6BDA5BF4E}" name="Column13998"/>
    <tableColumn id="14025" xr3:uid="{A15468E7-A62C-44ED-8EFA-1C24357E9360}" name="Column13999"/>
    <tableColumn id="14026" xr3:uid="{2F50CA8C-AE7D-45AD-89F4-00B4CF23E23E}" name="Column14000"/>
    <tableColumn id="14027" xr3:uid="{40966E45-3204-4E54-AA9E-4DCDBE73F980}" name="Column14001"/>
    <tableColumn id="14028" xr3:uid="{4A0BF65D-3FFC-453D-BA47-BE77367327DC}" name="Column14002"/>
    <tableColumn id="14029" xr3:uid="{E9ADA6CE-57F3-43F9-A5A8-17CCB46D8F61}" name="Column14003"/>
    <tableColumn id="14030" xr3:uid="{C7D0563C-F3EF-45BE-8166-8394536BC782}" name="Column14004"/>
    <tableColumn id="14031" xr3:uid="{93B60AC5-F224-43FF-B79F-A1E7A531364E}" name="Column14005"/>
    <tableColumn id="14032" xr3:uid="{FFDB1B98-50AB-4EFD-A5E9-2E05A3341AE6}" name="Column14006"/>
    <tableColumn id="14033" xr3:uid="{E074932C-56A4-4425-8D5B-636F4C414ACF}" name="Column14007"/>
    <tableColumn id="14034" xr3:uid="{77BA191C-941C-424C-9B66-73C536904280}" name="Column14008"/>
    <tableColumn id="14035" xr3:uid="{EBEA5665-907D-4F00-B317-8EFC96CD549F}" name="Column14009"/>
    <tableColumn id="14036" xr3:uid="{8BBA2143-C29E-4D36-8059-05740022F127}" name="Column14010"/>
    <tableColumn id="14037" xr3:uid="{ECBBEF39-8E08-48BC-8446-8960ABA1CFC2}" name="Column14011"/>
    <tableColumn id="14038" xr3:uid="{9245B584-A87C-41BC-B096-EEFD8F01DFA6}" name="Column14012"/>
    <tableColumn id="14039" xr3:uid="{79A6A2F5-748B-4A76-A561-104038C9579F}" name="Column14013"/>
    <tableColumn id="14040" xr3:uid="{BC9DF89A-0B7E-4AD2-A217-FDB73A0CC821}" name="Column14014"/>
    <tableColumn id="14041" xr3:uid="{CC9212EA-6E65-4DA3-AC26-B0A21869261F}" name="Column14015"/>
    <tableColumn id="14042" xr3:uid="{F10BDC8C-B6D3-4257-8A45-96E2509C8296}" name="Column14016"/>
    <tableColumn id="14043" xr3:uid="{E9E3979F-BE45-4B1C-BAE9-426357ACA06E}" name="Column14017"/>
    <tableColumn id="14044" xr3:uid="{EC2218F0-140D-486A-A2EE-E371D5A5BDB4}" name="Column14018"/>
    <tableColumn id="14045" xr3:uid="{6908C55E-47CF-4BC3-A4EC-F9BB7D485EFE}" name="Column14019"/>
    <tableColumn id="14046" xr3:uid="{7AE44C96-89FC-49C0-993D-B47311FFC791}" name="Column14020"/>
    <tableColumn id="14047" xr3:uid="{729DEAEF-8176-48B2-8FF9-6776B9DC3545}" name="Column14021"/>
    <tableColumn id="14048" xr3:uid="{D0DF05F8-9E51-4037-B2C4-55E88A4B56B4}" name="Column14022"/>
    <tableColumn id="14049" xr3:uid="{77096BC2-3FF5-4158-AF10-2DBF14D92F91}" name="Column14023"/>
    <tableColumn id="14050" xr3:uid="{7ACFCF34-1A43-411C-8D09-9E1AAA383627}" name="Column14024"/>
    <tableColumn id="14051" xr3:uid="{DEDE4E76-75F1-4413-8ADB-0AF9CADE2720}" name="Column14025"/>
    <tableColumn id="14052" xr3:uid="{DF2787AF-FF4E-45B1-9671-3F96E975A748}" name="Column14026"/>
    <tableColumn id="14053" xr3:uid="{3449AD39-7CE1-41DA-AD05-C71E0927B0E8}" name="Column14027"/>
    <tableColumn id="14054" xr3:uid="{FAB84918-91DD-499F-B374-3C823CF2B4C4}" name="Column14028"/>
    <tableColumn id="14055" xr3:uid="{7DCD5958-625A-4337-8057-C2EE051B2E6E}" name="Column14029"/>
    <tableColumn id="14056" xr3:uid="{05181E1A-5413-469E-8FDA-7854104712C8}" name="Column14030"/>
    <tableColumn id="14057" xr3:uid="{015CE570-38F8-44CD-A3E6-D54FEDDE548F}" name="Column14031"/>
    <tableColumn id="14058" xr3:uid="{5CEED80E-E0F5-4E3E-AB7D-393C756573D8}" name="Column14032"/>
    <tableColumn id="14059" xr3:uid="{19877372-12E2-48E4-A3FC-2486637F00C5}" name="Column14033"/>
    <tableColumn id="14060" xr3:uid="{28C565E9-B9C7-418B-8B09-3D0E468DDA25}" name="Column14034"/>
    <tableColumn id="14061" xr3:uid="{EF243A2D-5AB3-4574-A06A-12CFB7632FC5}" name="Column14035"/>
    <tableColumn id="14062" xr3:uid="{B0FC9EF6-D3CB-4092-93BB-868184D4690E}" name="Column14036"/>
    <tableColumn id="14063" xr3:uid="{84F5888F-18E2-40AE-A4B6-2EDA8848A7F6}" name="Column14037"/>
    <tableColumn id="14064" xr3:uid="{29B65E9D-5E21-4D74-A488-DE40524E3F8D}" name="Column14038"/>
    <tableColumn id="14065" xr3:uid="{6F0F3C70-DF6F-4567-A655-25E64E308042}" name="Column14039"/>
    <tableColumn id="14066" xr3:uid="{1E208B42-D148-48D0-873B-C2B22734FED0}" name="Column14040"/>
    <tableColumn id="14067" xr3:uid="{778F185E-BF27-4463-9FDD-4EE174295CA0}" name="Column14041"/>
    <tableColumn id="14068" xr3:uid="{7182AF7C-E24B-418B-9021-9F5389B00598}" name="Column14042"/>
    <tableColumn id="14069" xr3:uid="{F28CA45F-0867-4823-95C6-3B68E97BCA4B}" name="Column14043"/>
    <tableColumn id="14070" xr3:uid="{996FD4DF-A7FA-4AFE-9508-BA27180936CE}" name="Column14044"/>
    <tableColumn id="14071" xr3:uid="{5A827443-FC5F-4791-85BD-FBBA8FCF4DB8}" name="Column14045"/>
    <tableColumn id="14072" xr3:uid="{C75BF579-665E-4424-8B42-18A32ADF4054}" name="Column14046"/>
    <tableColumn id="14073" xr3:uid="{ECBB9DED-11CA-4468-B467-C9F01D90370E}" name="Column14047"/>
    <tableColumn id="14074" xr3:uid="{686CF254-0E73-4A12-9D86-35BAB44AC72E}" name="Column14048"/>
    <tableColumn id="14075" xr3:uid="{31995A8E-456F-4E8E-B13F-9984DC90816D}" name="Column14049"/>
    <tableColumn id="14076" xr3:uid="{67461F08-AB8A-41C7-9C96-97248EBEA5A9}" name="Column14050"/>
    <tableColumn id="14077" xr3:uid="{2A748FD0-2007-42D0-B942-8D8DECA80969}" name="Column14051"/>
    <tableColumn id="14078" xr3:uid="{9F5DEE95-9AD7-44D8-8E1A-015C9A03585E}" name="Column14052"/>
    <tableColumn id="14079" xr3:uid="{B7D58DD6-DB26-46BC-B874-3FC19DF2FF17}" name="Column14053"/>
    <tableColumn id="14080" xr3:uid="{0C394EE3-974C-4503-B8EF-B362F09C9564}" name="Column14054"/>
    <tableColumn id="14081" xr3:uid="{DC911139-8959-4009-9DA5-051A2C06E9BF}" name="Column14055"/>
    <tableColumn id="14082" xr3:uid="{9FE26145-67D1-49C3-9237-D9134893D64A}" name="Column14056"/>
    <tableColumn id="14083" xr3:uid="{7DEFFDEC-FF00-4064-9E4D-2F276BE47836}" name="Column14057"/>
    <tableColumn id="14084" xr3:uid="{038CA62C-B3C8-4262-B603-BC17698FF138}" name="Column14058"/>
    <tableColumn id="14085" xr3:uid="{DA5CC092-D9A1-43EB-BAD8-4B58B21D3148}" name="Column14059"/>
    <tableColumn id="14086" xr3:uid="{ABBAB91A-E21C-4046-85D2-0642D1ED8C6A}" name="Column14060"/>
    <tableColumn id="14087" xr3:uid="{43689C2B-445F-4A70-8BE0-7E97FB5E53BB}" name="Column14061"/>
    <tableColumn id="14088" xr3:uid="{F6131D27-FD66-47BB-9BF5-D38A880C3C38}" name="Column14062"/>
    <tableColumn id="14089" xr3:uid="{3FF99415-F7EE-4A9B-8534-C3DE8AD84DC8}" name="Column14063"/>
    <tableColumn id="14090" xr3:uid="{957E4CDA-E8F6-4EDD-96C7-C938DACC0E55}" name="Column14064"/>
    <tableColumn id="14091" xr3:uid="{1496B823-CDFE-4FB0-8755-BD7BA41AF96C}" name="Column14065"/>
    <tableColumn id="14092" xr3:uid="{A728C0E1-0E85-4B28-933F-F9145FE8AE4E}" name="Column14066"/>
    <tableColumn id="14093" xr3:uid="{4FD432C9-E729-4264-9CEA-215752E29819}" name="Column14067"/>
    <tableColumn id="14094" xr3:uid="{B232E901-AC4B-400D-A1D8-91E794F687E4}" name="Column14068"/>
    <tableColumn id="14095" xr3:uid="{639A5440-ED19-48EA-A559-747A691F0062}" name="Column14069"/>
    <tableColumn id="14096" xr3:uid="{DF7DF628-F228-4EE1-B9F6-1E00C5579D82}" name="Column14070"/>
    <tableColumn id="14097" xr3:uid="{1E204CB6-F620-4C1D-8E55-3B05C6955D09}" name="Column14071"/>
    <tableColumn id="14098" xr3:uid="{E4BF5D1C-062B-4F9E-A6AA-F374AAA8A1FB}" name="Column14072"/>
    <tableColumn id="14099" xr3:uid="{C1FE2AF1-4095-4BAA-8840-AB8AB7F2FECC}" name="Column14073"/>
    <tableColumn id="14100" xr3:uid="{935DB11F-676C-4292-B89D-230BE10E580B}" name="Column14074"/>
    <tableColumn id="14101" xr3:uid="{B84D7EE8-EA5F-4FA7-B8C5-F7D2AA991B90}" name="Column14075"/>
    <tableColumn id="14102" xr3:uid="{AF0BB7C5-43A8-49C2-825E-5F5F8412773B}" name="Column14076"/>
    <tableColumn id="14103" xr3:uid="{CBA3F3E1-DDD7-42C9-9DC4-D6BC8FE29B38}" name="Column14077"/>
    <tableColumn id="14104" xr3:uid="{46B13E90-6A97-4CFD-9B3F-096836745ED2}" name="Column14078"/>
    <tableColumn id="14105" xr3:uid="{E37F7C63-A705-43A3-98A1-40010A4DD6F8}" name="Column14079"/>
    <tableColumn id="14106" xr3:uid="{26B5DAFD-CB95-4B5B-9D4A-991F40599F90}" name="Column14080"/>
    <tableColumn id="14107" xr3:uid="{2DED0038-A665-4DED-8AE1-363295A60375}" name="Column14081"/>
    <tableColumn id="14108" xr3:uid="{E9E66D8B-312F-4620-9B59-DB772C77DA55}" name="Column14082"/>
    <tableColumn id="14109" xr3:uid="{79FD8862-F55D-4A0C-AE91-AA34043E3897}" name="Column14083"/>
    <tableColumn id="14110" xr3:uid="{89BA05FC-F7B9-4A2C-859E-FA045E9FC897}" name="Column14084"/>
    <tableColumn id="14111" xr3:uid="{F9737304-2B21-415B-97D2-DA0212F0224A}" name="Column14085"/>
    <tableColumn id="14112" xr3:uid="{26638F56-9B62-4949-9910-3F1973E64B72}" name="Column14086"/>
    <tableColumn id="14113" xr3:uid="{5BE1D99B-B026-4A05-9162-5488078C5A61}" name="Column14087"/>
    <tableColumn id="14114" xr3:uid="{58326D7F-D0FB-46F6-82F4-DD9587ECEA77}" name="Column14088"/>
    <tableColumn id="14115" xr3:uid="{67EA2CCA-EA2A-457E-93D6-BB08C092ADB4}" name="Column14089"/>
    <tableColumn id="14116" xr3:uid="{CF8BB8D3-6C1D-4AEF-9F85-634B8A38802C}" name="Column14090"/>
    <tableColumn id="14117" xr3:uid="{D3083E9D-2F0F-4C85-BF4C-46A3B6FE5643}" name="Column14091"/>
    <tableColumn id="14118" xr3:uid="{64EEF1BB-58D7-4A70-B84E-DDDFB3B10614}" name="Column14092"/>
    <tableColumn id="14119" xr3:uid="{F5393F48-5357-45CE-98F8-482FAF135E84}" name="Column14093"/>
    <tableColumn id="14120" xr3:uid="{431DDC6F-1F9D-41F6-AD81-52F33DC65B92}" name="Column14094"/>
    <tableColumn id="14121" xr3:uid="{F9936214-B914-41C0-B46F-694ACDB5875F}" name="Column14095"/>
    <tableColumn id="14122" xr3:uid="{4020A6ED-EA10-41C2-9859-6075D32F6173}" name="Column14096"/>
    <tableColumn id="14123" xr3:uid="{A837055C-5BB6-465C-A148-94B0735DBD30}" name="Column14097"/>
    <tableColumn id="14124" xr3:uid="{FB784F9B-E43F-4063-A99F-026B04C941B8}" name="Column14098"/>
    <tableColumn id="14125" xr3:uid="{8EF06EE4-8873-474A-B6FE-E0D34C7297C6}" name="Column14099"/>
    <tableColumn id="14126" xr3:uid="{139A95D9-55CE-4FE8-BD80-A3CC2477EB29}" name="Column14100"/>
    <tableColumn id="14127" xr3:uid="{4BF2378B-8F40-43C1-A913-D863C839BD38}" name="Column14101"/>
    <tableColumn id="14128" xr3:uid="{998C247D-E8AE-4931-B1CE-E8EEA7860AFA}" name="Column14102"/>
    <tableColumn id="14129" xr3:uid="{2F82227A-E3AD-4093-B871-D6630DBB6EC6}" name="Column14103"/>
    <tableColumn id="14130" xr3:uid="{26BAE180-6FC5-41C7-9E1C-1DB541942834}" name="Column14104"/>
    <tableColumn id="14131" xr3:uid="{4EE7621F-6579-460A-87EC-6BFCF8BEB312}" name="Column14105"/>
    <tableColumn id="14132" xr3:uid="{F8913326-6670-4270-9A64-2DAF9930050C}" name="Column14106"/>
    <tableColumn id="14133" xr3:uid="{D9769045-6ACD-45DE-B9DB-193E942E44A1}" name="Column14107"/>
    <tableColumn id="14134" xr3:uid="{448E80E4-70C6-4678-AC24-B29CEF26F072}" name="Column14108"/>
    <tableColumn id="14135" xr3:uid="{47020668-F26B-4095-8354-0BF55FF919E5}" name="Column14109"/>
    <tableColumn id="14136" xr3:uid="{27E0BD43-4D2F-411D-8D87-6EDC173DABBE}" name="Column14110"/>
    <tableColumn id="14137" xr3:uid="{C805DC34-3D79-4FFF-89A2-BCE54390D1F4}" name="Column14111"/>
    <tableColumn id="14138" xr3:uid="{06FEA723-A025-4C04-8EE4-E125EC397F19}" name="Column14112"/>
    <tableColumn id="14139" xr3:uid="{516C9D73-C256-47C0-8EE3-D2C1EBCA3D65}" name="Column14113"/>
    <tableColumn id="14140" xr3:uid="{4D94DEC5-BE1E-4AF7-9D06-2AB6577B5371}" name="Column14114"/>
    <tableColumn id="14141" xr3:uid="{D88AE90B-7385-42E5-A051-B9CA8E8561AA}" name="Column14115"/>
    <tableColumn id="14142" xr3:uid="{CF598541-E778-4C78-8B18-6C59F1404E92}" name="Column14116"/>
    <tableColumn id="14143" xr3:uid="{4E2133D1-5EAC-428F-BB3A-D94E951E39AD}" name="Column14117"/>
    <tableColumn id="14144" xr3:uid="{347DB2A5-891F-4C6B-9D0E-0137A78F823E}" name="Column14118"/>
    <tableColumn id="14145" xr3:uid="{F366C770-C288-40A8-BE10-B7EBC7ABB876}" name="Column14119"/>
    <tableColumn id="14146" xr3:uid="{78C698CA-D738-4EA3-A1CD-309BF5F581DE}" name="Column14120"/>
    <tableColumn id="14147" xr3:uid="{C670F6FC-3BC4-4C21-8C00-A6AC24DD9DC8}" name="Column14121"/>
    <tableColumn id="14148" xr3:uid="{8173373D-20EC-48EE-AD32-A6A383F02293}" name="Column14122"/>
    <tableColumn id="14149" xr3:uid="{1A9BD40A-7260-44C6-953C-1D06B4B4E13A}" name="Column14123"/>
    <tableColumn id="14150" xr3:uid="{D1310BAC-A470-4598-8C1D-61AD0A84B773}" name="Column14124"/>
    <tableColumn id="14151" xr3:uid="{69A3DC03-AE9F-455F-A996-62B4ADBF5DE0}" name="Column14125"/>
    <tableColumn id="14152" xr3:uid="{B29559F4-0338-4DED-8C84-39DDCC3FD810}" name="Column14126"/>
    <tableColumn id="14153" xr3:uid="{FB985298-8836-47A5-A571-1229D3A099AD}" name="Column14127"/>
    <tableColumn id="14154" xr3:uid="{94A135D4-B0A5-410E-93DD-EDB601B7B4B5}" name="Column14128"/>
    <tableColumn id="14155" xr3:uid="{71C37C70-6ACD-4E85-9535-20FD35F82334}" name="Column14129"/>
    <tableColumn id="14156" xr3:uid="{FB41DA86-3814-4A65-9096-AFA82B5C7161}" name="Column14130"/>
    <tableColumn id="14157" xr3:uid="{6EB10CCA-7C84-44E9-AA3B-12EAFC35CD1A}" name="Column14131"/>
    <tableColumn id="14158" xr3:uid="{A4868EF1-2E37-4EA8-ADC1-38BAE0C83315}" name="Column14132"/>
    <tableColumn id="14159" xr3:uid="{1CD92E85-7F27-4E80-8D0B-8752F03FA717}" name="Column14133"/>
    <tableColumn id="14160" xr3:uid="{7C47FF90-DD08-4360-9E90-E5086EE79AC0}" name="Column14134"/>
    <tableColumn id="14161" xr3:uid="{F02B8F2F-E928-462E-BDD1-8B24AA867D91}" name="Column14135"/>
    <tableColumn id="14162" xr3:uid="{D526CA4F-DCFF-44FE-8BE3-B1B4F089E8F8}" name="Column14136"/>
    <tableColumn id="14163" xr3:uid="{BE3494B1-C32F-4EDB-85D9-9ED6980F646C}" name="Column14137"/>
    <tableColumn id="14164" xr3:uid="{BFD001F8-43F2-4161-B4C5-7DD0A64DA1BF}" name="Column14138"/>
    <tableColumn id="14165" xr3:uid="{253270B6-B7F9-48F0-984C-9EFEA697C491}" name="Column14139"/>
    <tableColumn id="14166" xr3:uid="{DDA3BCC1-29D7-4DB5-98C6-6098B46D3DE7}" name="Column14140"/>
    <tableColumn id="14167" xr3:uid="{4B1F02E6-30C3-4855-9EF5-6797744FCA03}" name="Column14141"/>
    <tableColumn id="14168" xr3:uid="{4600494C-54EF-47D7-97B0-B22C2F56B4A1}" name="Column14142"/>
    <tableColumn id="14169" xr3:uid="{C1AC13FD-2E66-4689-922D-A459A24103CF}" name="Column14143"/>
    <tableColumn id="14170" xr3:uid="{FAA0E5BF-DB3E-4B8E-87C4-1ABE149A0F9C}" name="Column14144"/>
    <tableColumn id="14171" xr3:uid="{60D0CECB-DDF5-4858-AB61-D7B88BC029D6}" name="Column14145"/>
    <tableColumn id="14172" xr3:uid="{EFAF3E20-5146-478C-9033-A606C0AAC991}" name="Column14146"/>
    <tableColumn id="14173" xr3:uid="{3C5B67B8-1504-4C6A-934E-E8A95C7B7505}" name="Column14147"/>
    <tableColumn id="14174" xr3:uid="{1C39595D-0672-4F65-891B-C155BA5F1532}" name="Column14148"/>
    <tableColumn id="14175" xr3:uid="{A699E1F5-9F5B-4853-99C8-5ADFC5A7786B}" name="Column14149"/>
    <tableColumn id="14176" xr3:uid="{001809DA-569C-4742-905E-EBADD47726CA}" name="Column14150"/>
    <tableColumn id="14177" xr3:uid="{F32E2491-A586-47BC-8EBA-8FB37FFEC7C4}" name="Column14151"/>
    <tableColumn id="14178" xr3:uid="{8B78D304-BE5D-4460-A941-89CE46445E7D}" name="Column14152"/>
    <tableColumn id="14179" xr3:uid="{6CFC4612-7C66-4CE0-B228-90396D0DCB99}" name="Column14153"/>
    <tableColumn id="14180" xr3:uid="{FA5CC89C-8314-43F0-B9DC-D44966F935B2}" name="Column14154"/>
    <tableColumn id="14181" xr3:uid="{56F0D1BE-CF35-44BB-98EC-B4F09DB27D60}" name="Column14155"/>
    <tableColumn id="14182" xr3:uid="{F8EAF14F-EAA8-4B82-AFE2-CF1D63507B0B}" name="Column14156"/>
    <tableColumn id="14183" xr3:uid="{DB63FFFB-23C6-404D-9C32-8C7278CFBD89}" name="Column14157"/>
    <tableColumn id="14184" xr3:uid="{8533D96D-46B2-499B-B7C0-E235DDE13585}" name="Column14158"/>
    <tableColumn id="14185" xr3:uid="{0E724A36-A904-4FD8-8587-3A768F2A1E78}" name="Column14159"/>
    <tableColumn id="14186" xr3:uid="{E0DB1390-A6F2-40C1-900C-BC6122EDC9FE}" name="Column14160"/>
    <tableColumn id="14187" xr3:uid="{29C2A71F-FAC7-49F2-8814-6628B3AA2202}" name="Column14161"/>
    <tableColumn id="14188" xr3:uid="{27EEDCB1-4F94-427C-B00B-CFAF12A2042D}" name="Column14162"/>
    <tableColumn id="14189" xr3:uid="{FC919AA0-B9A8-4C09-9924-1081176CD520}" name="Column14163"/>
    <tableColumn id="14190" xr3:uid="{FF19C16C-05A2-43A5-808F-9E0D407DFF44}" name="Column14164"/>
    <tableColumn id="14191" xr3:uid="{39D8FDD1-4659-4C1E-B150-A781975E0724}" name="Column14165"/>
    <tableColumn id="14192" xr3:uid="{494480E7-3BC9-44CC-80C0-5CD0EBD300AE}" name="Column14166"/>
    <tableColumn id="14193" xr3:uid="{D7ACE718-04E5-416A-9675-81068F29B57B}" name="Column14167"/>
    <tableColumn id="14194" xr3:uid="{88A2F3C7-9AAB-4C3E-80FF-FA48B76042CC}" name="Column14168"/>
    <tableColumn id="14195" xr3:uid="{92DDC71A-E7C0-47A0-B63A-47A28993B5B5}" name="Column14169"/>
    <tableColumn id="14196" xr3:uid="{C8FFBFC6-6E4D-4F7C-A60B-AE12A8590105}" name="Column14170"/>
    <tableColumn id="14197" xr3:uid="{111DB140-67FB-4F11-84E3-CC4FF7EA158D}" name="Column14171"/>
    <tableColumn id="14198" xr3:uid="{5EE17F8D-354C-4C50-BF87-BE89CAACE4FF}" name="Column14172"/>
    <tableColumn id="14199" xr3:uid="{D43306F1-B26A-4476-B9DC-5546EFDB4245}" name="Column14173"/>
    <tableColumn id="14200" xr3:uid="{78BF2856-78D2-4DD1-A946-1B0703CE558C}" name="Column14174"/>
    <tableColumn id="14201" xr3:uid="{21DA8667-B06B-496A-8BAA-1B0240A2E9ED}" name="Column14175"/>
    <tableColumn id="14202" xr3:uid="{44734E6F-9F9C-445F-A408-6FB64299A10F}" name="Column14176"/>
    <tableColumn id="14203" xr3:uid="{DCA9715A-9A45-4CF2-AFBE-9B86D0301880}" name="Column14177"/>
    <tableColumn id="14204" xr3:uid="{16C1FD79-99CD-4B0C-AB81-42AAB1C567BF}" name="Column14178"/>
    <tableColumn id="14205" xr3:uid="{AD9C1E77-3851-4387-A99A-8503C31A87C7}" name="Column14179"/>
    <tableColumn id="14206" xr3:uid="{3825CD9E-9F5E-4F75-A518-11CC7C5C03AA}" name="Column14180"/>
    <tableColumn id="14207" xr3:uid="{4C52D5E2-4601-4454-B3DE-F2AF3D2E5DA3}" name="Column14181"/>
    <tableColumn id="14208" xr3:uid="{6F06FD2E-8D1F-491B-AA9F-8FF5AD582FD2}" name="Column14182"/>
    <tableColumn id="14209" xr3:uid="{8FE3516F-8149-49CB-A70A-E70AD7EBF3EC}" name="Column14183"/>
    <tableColumn id="14210" xr3:uid="{83EADB6B-8857-4A3A-BC97-B0ADAA9833AF}" name="Column14184"/>
    <tableColumn id="14211" xr3:uid="{530C92CB-89DD-4D07-AF33-0E68E7A6833D}" name="Column14185"/>
    <tableColumn id="14212" xr3:uid="{F7BA5B80-C0A5-4776-A2C3-E528CD7CF82B}" name="Column14186"/>
    <tableColumn id="14213" xr3:uid="{8C5267AF-00E9-4243-A574-203624D0D44D}" name="Column14187"/>
    <tableColumn id="14214" xr3:uid="{EEC3942C-4CC0-42B4-8194-C8581AE99472}" name="Column14188"/>
    <tableColumn id="14215" xr3:uid="{21ED7A93-0C0C-4C79-968E-FB9A68FCA9F1}" name="Column14189"/>
    <tableColumn id="14216" xr3:uid="{D2E3C81B-4E61-4406-B624-2202AD903F2D}" name="Column14190"/>
    <tableColumn id="14217" xr3:uid="{F34132ED-80F0-4DD5-8B29-9DAF0DAA367B}" name="Column14191"/>
    <tableColumn id="14218" xr3:uid="{425AC82F-50D4-4AC6-985B-878CE5F7C465}" name="Column14192"/>
    <tableColumn id="14219" xr3:uid="{953DFCED-1094-4A73-8366-F0200F4BDC11}" name="Column14193"/>
    <tableColumn id="14220" xr3:uid="{4C0C2CD6-5106-4B71-B855-444434F0BBF7}" name="Column14194"/>
    <tableColumn id="14221" xr3:uid="{6A68C67F-E4CB-4973-AF91-12A0CC379DC4}" name="Column14195"/>
    <tableColumn id="14222" xr3:uid="{E757ACA4-0EB1-4DCC-9162-F97A056878BC}" name="Column14196"/>
    <tableColumn id="14223" xr3:uid="{36C1E90A-3940-45A6-8771-FB9B86D42871}" name="Column14197"/>
    <tableColumn id="14224" xr3:uid="{DCF7DBF3-CDAC-4279-BFF3-AF7532BE6326}" name="Column14198"/>
    <tableColumn id="14225" xr3:uid="{FF295215-7C25-4DFA-85AC-3F855D8AF316}" name="Column14199"/>
    <tableColumn id="14226" xr3:uid="{C4501A2B-4628-4831-A0F4-12263EA570D1}" name="Column14200"/>
    <tableColumn id="14227" xr3:uid="{4F4A38AC-8727-4B68-BCB0-D4830366FDA2}" name="Column14201"/>
    <tableColumn id="14228" xr3:uid="{B9F9AC73-AD64-45C9-B465-C3E463155A74}" name="Column14202"/>
    <tableColumn id="14229" xr3:uid="{651F06F7-7B72-415D-9537-BBFA9288446C}" name="Column14203"/>
    <tableColumn id="14230" xr3:uid="{AE10DDEC-7B45-4996-B49E-2BC06917C01B}" name="Column14204"/>
    <tableColumn id="14231" xr3:uid="{58C49E3C-CC8D-4195-82F8-8FF1A0E835A3}" name="Column14205"/>
    <tableColumn id="14232" xr3:uid="{FD99923E-08EE-4301-B726-56AF09E927C3}" name="Column14206"/>
    <tableColumn id="14233" xr3:uid="{08267998-FF6B-4970-B609-68AC52B8A47C}" name="Column14207"/>
    <tableColumn id="14234" xr3:uid="{04DD0413-1ECB-4483-9523-9EEA0888BA8D}" name="Column14208"/>
    <tableColumn id="14235" xr3:uid="{FF306F65-4945-48AA-A6F5-819DEF4F7252}" name="Column14209"/>
    <tableColumn id="14236" xr3:uid="{54216C71-F560-4551-B7CC-3BCA780050E5}" name="Column14210"/>
    <tableColumn id="14237" xr3:uid="{2854A779-9061-4557-A5A0-3B2D20A24903}" name="Column14211"/>
    <tableColumn id="14238" xr3:uid="{F5429D42-F68C-4029-9F62-5D318DB9EEF9}" name="Column14212"/>
    <tableColumn id="14239" xr3:uid="{F016A3D1-9584-4CEF-82D7-C942ACDA02BA}" name="Column14213"/>
    <tableColumn id="14240" xr3:uid="{D79F34FD-1E4B-43DB-BD8F-392F139B30C5}" name="Column14214"/>
    <tableColumn id="14241" xr3:uid="{1612EC39-7906-429B-A17B-E6E835CC7835}" name="Column14215"/>
    <tableColumn id="14242" xr3:uid="{FBE5E640-6CAD-4B24-81DC-F040F23A7A4F}" name="Column14216"/>
    <tableColumn id="14243" xr3:uid="{495B2578-1367-4EFC-BE86-E30E7BAEFE01}" name="Column14217"/>
    <tableColumn id="14244" xr3:uid="{9E5E5436-1D1F-40DC-B205-C43D95DF0077}" name="Column14218"/>
    <tableColumn id="14245" xr3:uid="{614CBEA4-FF91-4F61-9DE3-D364204A4FAC}" name="Column14219"/>
    <tableColumn id="14246" xr3:uid="{4FE71CAA-2B15-4856-98E8-AC942B5ABAE6}" name="Column14220"/>
    <tableColumn id="14247" xr3:uid="{31189EDC-094B-4A3A-86B8-D8362406A4EF}" name="Column14221"/>
    <tableColumn id="14248" xr3:uid="{068270E4-DD85-43B6-9FBC-C1FA4A054F51}" name="Column14222"/>
    <tableColumn id="14249" xr3:uid="{9F68AC55-4E4C-4109-A46E-D5B469DEE40D}" name="Column14223"/>
    <tableColumn id="14250" xr3:uid="{1504078F-6D33-433B-8B06-820F994514CB}" name="Column14224"/>
    <tableColumn id="14251" xr3:uid="{572D3927-3D97-4E86-8271-2A8A779E2255}" name="Column14225"/>
    <tableColumn id="14252" xr3:uid="{34C791A2-BF70-4608-8152-90F36DF192F3}" name="Column14226"/>
    <tableColumn id="14253" xr3:uid="{4CBA2797-7B56-45C6-8D66-77CE01A3DD5D}" name="Column14227"/>
    <tableColumn id="14254" xr3:uid="{33A8D8B3-963A-4D8C-B313-D2BE9E206933}" name="Column14228"/>
    <tableColumn id="14255" xr3:uid="{EBF38EFF-7230-40C3-86C0-60890DBE08FB}" name="Column14229"/>
    <tableColumn id="14256" xr3:uid="{2496A6D3-17B1-4810-AB68-17C3BBFD79F9}" name="Column14230"/>
    <tableColumn id="14257" xr3:uid="{7269F05E-D702-409F-BCF0-F20D22285613}" name="Column14231"/>
    <tableColumn id="14258" xr3:uid="{6474924C-290A-40E8-918B-F3103F8F24D4}" name="Column14232"/>
    <tableColumn id="14259" xr3:uid="{8ECDEA0A-E6FE-4B53-9F37-91E2DF8BF1E1}" name="Column14233"/>
    <tableColumn id="14260" xr3:uid="{6D43D1CF-D3A6-433F-BDF1-AB4E186637CB}" name="Column14234"/>
    <tableColumn id="14261" xr3:uid="{72668CDC-BC68-4BDD-9C0A-3595879CBC44}" name="Column14235"/>
    <tableColumn id="14262" xr3:uid="{F481F707-D8CF-4E9C-88FB-74C42907B123}" name="Column14236"/>
    <tableColumn id="14263" xr3:uid="{88E49B75-BA3B-415C-894B-9A08B4282B31}" name="Column14237"/>
    <tableColumn id="14264" xr3:uid="{F3E1C693-A757-422D-9A62-27F8759DA44B}" name="Column14238"/>
    <tableColumn id="14265" xr3:uid="{2E7F8B23-85EA-4B7F-987E-E964133AF47D}" name="Column14239"/>
    <tableColumn id="14266" xr3:uid="{335EEE54-226D-49CC-A7D7-C5AC1AC80C12}" name="Column14240"/>
    <tableColumn id="14267" xr3:uid="{7E25AE1A-7332-45A3-869E-5CA3134070A1}" name="Column14241"/>
    <tableColumn id="14268" xr3:uid="{580B3798-4ED3-4BAF-9DEC-37724C582967}" name="Column14242"/>
    <tableColumn id="14269" xr3:uid="{848DECCC-79B3-4397-89B0-E36E7694275E}" name="Column14243"/>
    <tableColumn id="14270" xr3:uid="{FB4CF42A-E6F4-400A-B372-C3DBAD3E92A5}" name="Column14244"/>
    <tableColumn id="14271" xr3:uid="{1F485F52-F89B-40C7-BBBB-29808CAD3AAE}" name="Column14245"/>
    <tableColumn id="14272" xr3:uid="{7A11FC7A-9EF4-4F9A-96A6-3E95FF44BCD7}" name="Column14246"/>
    <tableColumn id="14273" xr3:uid="{3A940A40-2FB2-4F19-811D-36D98330662C}" name="Column14247"/>
    <tableColumn id="14274" xr3:uid="{5BD8752C-E120-4D6D-8B23-95458DFC3C34}" name="Column14248"/>
    <tableColumn id="14275" xr3:uid="{532CEB3B-7693-467D-9E3B-8D666D60145C}" name="Column14249"/>
    <tableColumn id="14276" xr3:uid="{8F5103D0-A3D8-4824-B56C-F27061FC779B}" name="Column14250"/>
    <tableColumn id="14277" xr3:uid="{4A88A7DC-DD61-40B6-A076-7E6467202763}" name="Column14251"/>
    <tableColumn id="14278" xr3:uid="{877E1E34-21AE-4A20-B48C-94BDF6369B3F}" name="Column14252"/>
    <tableColumn id="14279" xr3:uid="{BE1A7677-0606-4B5B-95BF-99F75F675D12}" name="Column14253"/>
    <tableColumn id="14280" xr3:uid="{605E6C24-DAE1-4F9F-85D4-71FE95E2738B}" name="Column14254"/>
    <tableColumn id="14281" xr3:uid="{4D5FBD8D-217A-4846-A482-A694D587AC89}" name="Column14255"/>
    <tableColumn id="14282" xr3:uid="{0EFD3826-D6F7-4584-AF9A-4905217FC1E9}" name="Column14256"/>
    <tableColumn id="14283" xr3:uid="{37CC4574-B9D4-4B9B-999C-97C197403FAE}" name="Column14257"/>
    <tableColumn id="14284" xr3:uid="{005144A7-FE06-418E-B807-32874A2D3CB8}" name="Column14258"/>
    <tableColumn id="14285" xr3:uid="{21A8903A-77F2-45C4-975B-21736579AD84}" name="Column14259"/>
    <tableColumn id="14286" xr3:uid="{C80ABF24-DB1A-443B-94BF-0F8441A372EE}" name="Column14260"/>
    <tableColumn id="14287" xr3:uid="{6DD26F37-FBAC-43D1-9776-2732B7F4D363}" name="Column14261"/>
    <tableColumn id="14288" xr3:uid="{303E4F5F-C8AA-4CC1-B9E5-652955437F4E}" name="Column14262"/>
    <tableColumn id="14289" xr3:uid="{A1588D77-A16E-4E28-B558-5C0FBC8EB025}" name="Column14263"/>
    <tableColumn id="14290" xr3:uid="{0E38166B-651E-41A3-8AB4-45D7CA363B8D}" name="Column14264"/>
    <tableColumn id="14291" xr3:uid="{A891F239-A748-429F-8F69-BF9B53BB0424}" name="Column14265"/>
    <tableColumn id="14292" xr3:uid="{F9823F99-186B-4B1F-940A-4E8C725A3D2D}" name="Column14266"/>
    <tableColumn id="14293" xr3:uid="{9CE36A55-888F-4266-A922-C70A1431BDA4}" name="Column14267"/>
    <tableColumn id="14294" xr3:uid="{FA01D70A-60E1-4043-8F61-B9F9E6AE808F}" name="Column14268"/>
    <tableColumn id="14295" xr3:uid="{2626CE82-32D6-40D4-A038-3D78A8CF8292}" name="Column14269"/>
    <tableColumn id="14296" xr3:uid="{D801260E-E6C1-419C-9000-66833B9C244F}" name="Column14270"/>
    <tableColumn id="14297" xr3:uid="{F7AF5F7B-286B-4042-8BF2-637FE9A500DC}" name="Column14271"/>
    <tableColumn id="14298" xr3:uid="{6407EB07-2285-42D2-B563-234C96AD4344}" name="Column14272"/>
    <tableColumn id="14299" xr3:uid="{44CB299A-ED58-4A90-BC6D-929453FC7BD2}" name="Column14273"/>
    <tableColumn id="14300" xr3:uid="{DB437FB9-11B7-4187-BA0C-69704F002156}" name="Column14274"/>
    <tableColumn id="14301" xr3:uid="{003B8630-4E8D-4BBB-BC57-C21412F28256}" name="Column14275"/>
    <tableColumn id="14302" xr3:uid="{EAE00C2E-9F90-4D56-ADF9-1F1E4F9A3BCE}" name="Column14276"/>
    <tableColumn id="14303" xr3:uid="{AC66D5B7-5943-447C-AA36-09C1B41EB3DA}" name="Column14277"/>
    <tableColumn id="14304" xr3:uid="{F0424177-3150-4628-B68F-6B65B5407EC0}" name="Column14278"/>
    <tableColumn id="14305" xr3:uid="{6659203D-C172-4CB1-B5EF-FBA3C1AE492B}" name="Column14279"/>
    <tableColumn id="14306" xr3:uid="{78F8C48F-9AFF-40AB-A251-6E2CB4481235}" name="Column14280"/>
    <tableColumn id="14307" xr3:uid="{D04295EC-FCF9-4634-AD3C-10A66657E328}" name="Column14281"/>
    <tableColumn id="14308" xr3:uid="{4F50D711-CAAA-4597-A7D7-53FE7C9046F0}" name="Column14282"/>
    <tableColumn id="14309" xr3:uid="{600BB496-A130-47A4-B84C-8BFE8545CA69}" name="Column14283"/>
    <tableColumn id="14310" xr3:uid="{2345B8DA-9031-4320-84FE-484AEA4BC214}" name="Column14284"/>
    <tableColumn id="14311" xr3:uid="{2CEFD032-570C-4451-A1DE-2407AD748215}" name="Column14285"/>
    <tableColumn id="14312" xr3:uid="{47235D44-EB6E-4A44-9EE7-A77A9B917651}" name="Column14286"/>
    <tableColumn id="14313" xr3:uid="{D32B7C6F-FC61-40CC-884B-E2736DF6C3BB}" name="Column14287"/>
    <tableColumn id="14314" xr3:uid="{C59679D9-5E0C-4277-B4CD-1B562A0047FC}" name="Column14288"/>
    <tableColumn id="14315" xr3:uid="{78CC1930-2DC5-4AFE-B508-46B031672814}" name="Column14289"/>
    <tableColumn id="14316" xr3:uid="{D8CAE1C3-CC8D-4AFC-BCE2-EE2DD4B4F1D3}" name="Column14290"/>
    <tableColumn id="14317" xr3:uid="{EA16A3B9-1245-4400-A873-E29F277D8552}" name="Column14291"/>
    <tableColumn id="14318" xr3:uid="{D406C040-24AA-4218-9700-10DA441516CB}" name="Column14292"/>
    <tableColumn id="14319" xr3:uid="{5596ECC1-29C5-4063-A90D-EEE4358A882D}" name="Column14293"/>
    <tableColumn id="14320" xr3:uid="{28FF3BCE-A981-45B9-872B-789470B67536}" name="Column14294"/>
    <tableColumn id="14321" xr3:uid="{693A2AE6-53B4-4FDB-895D-7673AB64F685}" name="Column14295"/>
    <tableColumn id="14322" xr3:uid="{444E828B-ABE2-4042-9721-F85ABFD1E5BE}" name="Column14296"/>
    <tableColumn id="14323" xr3:uid="{3A70F915-021A-4651-BEBA-969D0014BBE3}" name="Column14297"/>
    <tableColumn id="14324" xr3:uid="{38B2A0DD-3861-4E68-BDC3-F62C5F7A2B71}" name="Column14298"/>
    <tableColumn id="14325" xr3:uid="{99512518-952A-479E-B66D-818B3A2DC884}" name="Column14299"/>
    <tableColumn id="14326" xr3:uid="{AD04A3F5-D905-406D-B6AC-B1B58403AAA7}" name="Column14300"/>
    <tableColumn id="14327" xr3:uid="{63C62B80-669D-45F3-B0D2-64B4225B619B}" name="Column14301"/>
    <tableColumn id="14328" xr3:uid="{BF33AE06-E260-4DF5-A17C-56364B50D466}" name="Column14302"/>
    <tableColumn id="14329" xr3:uid="{1CAB9065-CCDF-475F-B044-C4DBF18765A3}" name="Column14303"/>
    <tableColumn id="14330" xr3:uid="{33878170-07C3-47F1-A3B5-30E335B60580}" name="Column14304"/>
    <tableColumn id="14331" xr3:uid="{5456A7C8-1580-4E3E-87D8-D754CA1778D1}" name="Column14305"/>
    <tableColumn id="14332" xr3:uid="{9D9A1AFD-0FEF-46F0-B08B-851FEEC3DA83}" name="Column14306"/>
    <tableColumn id="14333" xr3:uid="{4EBCE659-0D3F-4123-97AF-A933D5B028FF}" name="Column14307"/>
    <tableColumn id="14334" xr3:uid="{281726EF-CE8E-4DDF-A1FF-0C200B00689D}" name="Column14308"/>
    <tableColumn id="14335" xr3:uid="{F03D8AC5-6047-4A47-B713-FD9C60E81F39}" name="Column14309"/>
    <tableColumn id="14336" xr3:uid="{0A639D6C-0692-4CAC-ABF4-034B5043615F}" name="Column14310"/>
    <tableColumn id="14337" xr3:uid="{E7F55696-9B42-4106-9D81-E98546A12A66}" name="Column14311"/>
    <tableColumn id="14338" xr3:uid="{713CF1F8-12D8-431A-8C4D-6B1CDC4F10FF}" name="Column14312"/>
    <tableColumn id="14339" xr3:uid="{99D07F2E-B0CF-4A1A-9EC7-3767A05B03C4}" name="Column14313"/>
    <tableColumn id="14340" xr3:uid="{8E63CE60-ECC2-4BD9-A517-ABDBF16D48C5}" name="Column14314"/>
    <tableColumn id="14341" xr3:uid="{B52DE1F0-19E1-44F4-9570-9E8D7EBB9B3E}" name="Column14315"/>
    <tableColumn id="14342" xr3:uid="{47C768FF-064D-4377-A9A3-5749D526B4E3}" name="Column14316"/>
    <tableColumn id="14343" xr3:uid="{5205EDBC-B24A-4490-896B-F74623FFA853}" name="Column14317"/>
    <tableColumn id="14344" xr3:uid="{7BA14455-0ECC-4BA6-AA9B-C2011F37ADCD}" name="Column14318"/>
    <tableColumn id="14345" xr3:uid="{7AF7E471-1EBB-482E-8395-FBAE2ADA2DC2}" name="Column14319"/>
    <tableColumn id="14346" xr3:uid="{9D0B6544-0838-4504-8CF0-395876E1842A}" name="Column14320"/>
    <tableColumn id="14347" xr3:uid="{41A1B514-803E-40EC-9621-AC5EDDA0A01B}" name="Column14321"/>
    <tableColumn id="14348" xr3:uid="{66966160-EBFA-439B-8694-13F0075F2C6A}" name="Column14322"/>
    <tableColumn id="14349" xr3:uid="{60A34E8E-8FA7-4199-962F-C09491814DE2}" name="Column14323"/>
    <tableColumn id="14350" xr3:uid="{9431431D-B48A-402E-978E-81715F16BB68}" name="Column14324"/>
    <tableColumn id="14351" xr3:uid="{A1CE3A48-15F7-4F94-A4D0-0E6D4820F630}" name="Column14325"/>
    <tableColumn id="14352" xr3:uid="{3762480A-19AB-46AB-956B-9F99D5AECFEE}" name="Column14326"/>
    <tableColumn id="14353" xr3:uid="{ED2FD004-B763-4CCA-BEC6-A716BF0CBD5E}" name="Column14327"/>
    <tableColumn id="14354" xr3:uid="{A3ED9348-B983-4E40-B82B-A3897D4A6BC6}" name="Column14328"/>
    <tableColumn id="14355" xr3:uid="{EE6D6919-9557-464A-B3F1-3F9EEAE4B9E3}" name="Column14329"/>
    <tableColumn id="14356" xr3:uid="{DB3C9A1C-50F2-4432-8CA6-1D1BD10C1B8B}" name="Column14330"/>
    <tableColumn id="14357" xr3:uid="{5ACF9880-14E2-4140-ACAC-C1969796CEDE}" name="Column14331"/>
    <tableColumn id="14358" xr3:uid="{83F5BC69-5464-412B-9281-A408960AD865}" name="Column14332"/>
    <tableColumn id="14359" xr3:uid="{7B7490C8-FD81-4D57-A560-A91E30737DA7}" name="Column14333"/>
    <tableColumn id="14360" xr3:uid="{16D2B785-5EDD-4239-B809-916F62F6A7BA}" name="Column14334"/>
    <tableColumn id="14361" xr3:uid="{F1DB1FF6-F5CC-4FD0-AB6F-47FC33FDA9F2}" name="Column14335"/>
    <tableColumn id="14362" xr3:uid="{C02E6929-96D3-4095-A58F-BC4D960127BB}" name="Column14336"/>
    <tableColumn id="14363" xr3:uid="{8864ECF3-349E-4821-A126-9E31F785BDEC}" name="Column14337"/>
    <tableColumn id="14364" xr3:uid="{1C37FB00-66C4-46F0-ABBB-E0B9C7F9C7C8}" name="Column14338"/>
    <tableColumn id="14365" xr3:uid="{3A35F8D8-1185-45FD-8F20-FB7D55058602}" name="Column14339"/>
    <tableColumn id="14366" xr3:uid="{2B8BB534-05EA-45F0-BF00-05878077EDFE}" name="Column14340"/>
    <tableColumn id="14367" xr3:uid="{B49787F5-2499-46FE-AC42-4AA6CE1B54AF}" name="Column14341"/>
    <tableColumn id="14368" xr3:uid="{0F918583-FCA0-4A13-A2C0-752348A0661A}" name="Column14342"/>
    <tableColumn id="14369" xr3:uid="{F8102A0B-FD6C-4B96-A4E9-EBD0981090BF}" name="Column14343"/>
    <tableColumn id="14370" xr3:uid="{238DA235-209A-4CD5-A68F-53E33A22824E}" name="Column14344"/>
    <tableColumn id="14371" xr3:uid="{9E93B1B7-C05A-4E90-B33F-3EB760A68CD6}" name="Column14345"/>
    <tableColumn id="14372" xr3:uid="{92E4A6CE-6D16-48E7-9A6A-7A2F51E94D9B}" name="Column14346"/>
    <tableColumn id="14373" xr3:uid="{3430C241-E402-421A-AF50-44F4BB9011C2}" name="Column14347"/>
    <tableColumn id="14374" xr3:uid="{9413045B-8E5C-4A11-B7B6-3726C300BD36}" name="Column14348"/>
    <tableColumn id="14375" xr3:uid="{C11E8150-C118-40ED-BCC4-BF05F80FEA5A}" name="Column14349"/>
    <tableColumn id="14376" xr3:uid="{3C5592E6-C424-48D7-9B4F-506B19569D1A}" name="Column14350"/>
    <tableColumn id="14377" xr3:uid="{090A4A43-F0A5-4141-A630-21CD9D352EC6}" name="Column14351"/>
    <tableColumn id="14378" xr3:uid="{C08B5D2D-0995-4FC2-8B4A-2ED30E43AECF}" name="Column14352"/>
    <tableColumn id="14379" xr3:uid="{F708F820-7BAE-4B08-871E-68264EBB81D9}" name="Column14353"/>
    <tableColumn id="14380" xr3:uid="{2480BDB4-8131-48CF-B2EA-B81686806A6B}" name="Column14354"/>
    <tableColumn id="14381" xr3:uid="{F589C303-A519-4C20-941F-0E78B449A503}" name="Column14355"/>
    <tableColumn id="14382" xr3:uid="{989A73C5-8FD2-4A36-900E-B0EC19E36045}" name="Column14356"/>
    <tableColumn id="14383" xr3:uid="{391CDB72-28A8-4BAB-884C-0D54CE581841}" name="Column14357"/>
    <tableColumn id="14384" xr3:uid="{72A91071-8E17-4D82-9F63-BA200753754F}" name="Column14358"/>
    <tableColumn id="14385" xr3:uid="{66F6838E-AC31-4097-BDD8-9A7F983DE946}" name="Column14359"/>
    <tableColumn id="14386" xr3:uid="{0351391B-E522-4CC1-B66B-B39C1EB75824}" name="Column14360"/>
    <tableColumn id="14387" xr3:uid="{21D4EA89-15F4-422C-8D8A-B8B9C8E4257A}" name="Column14361"/>
    <tableColumn id="14388" xr3:uid="{A3E7A451-7FF7-46AD-87D5-F6CF882E6B75}" name="Column14362"/>
    <tableColumn id="14389" xr3:uid="{4BCA4AED-6340-404D-8C2B-9631CA583F3C}" name="Column14363"/>
    <tableColumn id="14390" xr3:uid="{055F0AB7-0F32-4085-B941-1D5D26B27039}" name="Column14364"/>
    <tableColumn id="14391" xr3:uid="{76A3D37B-C69F-47A9-BB8E-F2BB347C2201}" name="Column14365"/>
    <tableColumn id="14392" xr3:uid="{57158A36-9352-45B7-B2A7-DCDC8FBB2C45}" name="Column14366"/>
    <tableColumn id="14393" xr3:uid="{9D083187-38EB-4696-AC88-FA8B183E0806}" name="Column14367"/>
    <tableColumn id="14394" xr3:uid="{4CAE552E-803D-4E50-8123-D3D55A8A1D2F}" name="Column14368"/>
    <tableColumn id="14395" xr3:uid="{C4007A4C-A8B3-4918-83F4-71657DB6856E}" name="Column14369"/>
    <tableColumn id="14396" xr3:uid="{A5D282C4-526C-433F-8B7D-4978E6E67A86}" name="Column14370"/>
    <tableColumn id="14397" xr3:uid="{D0E3587A-DB63-4222-9608-CD358862E8ED}" name="Column14371"/>
    <tableColumn id="14398" xr3:uid="{D9532461-EA4A-4013-B3C5-F434665773C2}" name="Column14372"/>
    <tableColumn id="14399" xr3:uid="{9C599459-7BB6-4784-B7EF-2B870C5E784C}" name="Column14373"/>
    <tableColumn id="14400" xr3:uid="{9C3713C7-0183-4EC8-BC36-8F70E569AF07}" name="Column14374"/>
    <tableColumn id="14401" xr3:uid="{FA00B2D1-45F6-43DB-A64B-68E3217AE6E0}" name="Column14375"/>
    <tableColumn id="14402" xr3:uid="{ED35669C-00C3-43BB-B695-F0328BAA7B50}" name="Column14376"/>
    <tableColumn id="14403" xr3:uid="{C3F6F62F-04CE-4FB7-8B44-6E3E76EEFE65}" name="Column14377"/>
    <tableColumn id="14404" xr3:uid="{7288F3B2-9A18-42C4-8F97-5D9D7CA8532A}" name="Column14378"/>
    <tableColumn id="14405" xr3:uid="{E7FF757C-635B-460B-92E9-A47061399246}" name="Column14379"/>
    <tableColumn id="14406" xr3:uid="{FC8802D1-B2BD-4749-96F7-C8AE4CDBEEA4}" name="Column14380"/>
    <tableColumn id="14407" xr3:uid="{59A5566B-2B33-4652-B074-9AC5DA374221}" name="Column14381"/>
    <tableColumn id="14408" xr3:uid="{B4BF0E3D-43B2-437B-A240-56D444A34224}" name="Column14382"/>
    <tableColumn id="14409" xr3:uid="{DDC9BF61-C015-47A6-97FF-DFB87251AD5C}" name="Column14383"/>
    <tableColumn id="14410" xr3:uid="{833BD078-1597-4449-8EC6-58242E0EF02B}" name="Column14384"/>
    <tableColumn id="14411" xr3:uid="{DC50B6D2-286A-4C82-9D12-5EF7BDD322FC}" name="Column14385"/>
    <tableColumn id="14412" xr3:uid="{30F2185D-E101-4448-8868-F4730B681180}" name="Column14386"/>
    <tableColumn id="14413" xr3:uid="{035B519E-8E02-4A27-B69E-B380F4F3403D}" name="Column14387"/>
    <tableColumn id="14414" xr3:uid="{82FE1D74-D0EA-41DC-8551-B96E3E105335}" name="Column14388"/>
    <tableColumn id="14415" xr3:uid="{84BB07B0-CE7A-44F1-8670-27DC1EB73EA0}" name="Column14389"/>
    <tableColumn id="14416" xr3:uid="{236673C0-E372-484B-817D-CF66B5638941}" name="Column14390"/>
    <tableColumn id="14417" xr3:uid="{908B7AE1-AB7E-4DEB-9DB3-BC8091495105}" name="Column14391"/>
    <tableColumn id="14418" xr3:uid="{ABD8ABB0-4546-4CF2-915F-46BFDD285939}" name="Column14392"/>
    <tableColumn id="14419" xr3:uid="{2CBC9633-AED9-4AFC-980E-E774CB170FB2}" name="Column14393"/>
    <tableColumn id="14420" xr3:uid="{480613B3-D7F9-4BDB-9E59-9967FEE7E16A}" name="Column14394"/>
    <tableColumn id="14421" xr3:uid="{EDEB435C-9515-4853-B5E3-05A648C17D6A}" name="Column14395"/>
    <tableColumn id="14422" xr3:uid="{84F3FC20-B8FE-42A2-8E85-A92FF5BEB012}" name="Column14396"/>
    <tableColumn id="14423" xr3:uid="{7AE606BF-0472-4986-8DD7-0C5CE373E924}" name="Column14397"/>
    <tableColumn id="14424" xr3:uid="{21D4FC10-DD1D-49EA-B9F5-ADE6FCF17492}" name="Column14398"/>
    <tableColumn id="14425" xr3:uid="{C90538DF-6CC7-4C5C-BFFD-7DE529929E23}" name="Column14399"/>
    <tableColumn id="14426" xr3:uid="{069E5772-1012-422F-9833-DC8E2011CB99}" name="Column14400"/>
    <tableColumn id="14427" xr3:uid="{D84D6FEB-7267-4BC7-BB5A-CF6C0316A876}" name="Column14401"/>
    <tableColumn id="14428" xr3:uid="{344D6816-14D1-4070-82A7-C4D28FD89F9F}" name="Column14402"/>
    <tableColumn id="14429" xr3:uid="{DBFA3F00-806C-4F0A-9DC0-943C9788FC10}" name="Column14403"/>
    <tableColumn id="14430" xr3:uid="{E634E168-37E8-4CD6-B6FE-07AD77DB4B6A}" name="Column14404"/>
    <tableColumn id="14431" xr3:uid="{F1AE9975-ADE9-45E9-900C-1EB2D02CAB17}" name="Column14405"/>
    <tableColumn id="14432" xr3:uid="{7B16450A-385D-4132-A8DE-2CE0CEA1BD8C}" name="Column14406"/>
    <tableColumn id="14433" xr3:uid="{CFABAEBC-E48F-4F1B-B49A-5D3F101A3361}" name="Column14407"/>
    <tableColumn id="14434" xr3:uid="{4D9EF830-6D4E-45CC-BBA8-4DD912EDC082}" name="Column14408"/>
    <tableColumn id="14435" xr3:uid="{09D4DA3F-E894-458F-8A2D-EBDEEC6A75E6}" name="Column14409"/>
    <tableColumn id="14436" xr3:uid="{DD1C958E-AC2C-4C1D-B4F1-32752DC424FB}" name="Column14410"/>
    <tableColumn id="14437" xr3:uid="{85138A63-29A4-4BF5-9FF4-7F09F926ED89}" name="Column14411"/>
    <tableColumn id="14438" xr3:uid="{1FA7E00E-A13F-4371-9599-63B38235F9CF}" name="Column14412"/>
    <tableColumn id="14439" xr3:uid="{C20EBD3D-6B55-4A9F-B123-1E4B86D36595}" name="Column14413"/>
    <tableColumn id="14440" xr3:uid="{BD0E857D-FE23-45DD-A093-141F6A578040}" name="Column14414"/>
    <tableColumn id="14441" xr3:uid="{2FF375EE-8169-4ED5-9BED-D0BC09E58D6A}" name="Column14415"/>
    <tableColumn id="14442" xr3:uid="{1022C29C-EA9C-44CD-A579-7ED8DA0551F4}" name="Column14416"/>
    <tableColumn id="14443" xr3:uid="{BA727DF2-7360-43F5-88C6-1C353366E6C4}" name="Column14417"/>
    <tableColumn id="14444" xr3:uid="{D3FC34C4-94C1-4D28-8176-32D51B965D28}" name="Column14418"/>
    <tableColumn id="14445" xr3:uid="{24F2BDE6-B198-4B96-8B82-65A35B8BB6A1}" name="Column14419"/>
    <tableColumn id="14446" xr3:uid="{14CEC28C-3B67-4C98-A36A-4A3997208C0D}" name="Column14420"/>
    <tableColumn id="14447" xr3:uid="{E208D446-1B17-4C63-8E97-49DADB73D616}" name="Column14421"/>
    <tableColumn id="14448" xr3:uid="{D6169A05-5BCC-4E97-9D99-B1991D743CA5}" name="Column14422"/>
    <tableColumn id="14449" xr3:uid="{93D98C11-74EF-4D5D-B46C-058768BC2EFB}" name="Column14423"/>
    <tableColumn id="14450" xr3:uid="{BCD20260-6417-4CE7-8EC0-54C573FB732B}" name="Column14424"/>
    <tableColumn id="14451" xr3:uid="{BB9BD178-4B96-44A5-9229-F1FBC6413FB5}" name="Column14425"/>
    <tableColumn id="14452" xr3:uid="{C3762957-153B-4C63-BCFA-DC39301D4E18}" name="Column14426"/>
    <tableColumn id="14453" xr3:uid="{8623049A-8AD6-4DAE-8F57-3CDB733672B7}" name="Column14427"/>
    <tableColumn id="14454" xr3:uid="{3451AA64-89EB-47F5-B0E1-E3AC5F03E1A5}" name="Column14428"/>
    <tableColumn id="14455" xr3:uid="{7228D31E-1205-44CF-AF5B-FF5450F7B57F}" name="Column14429"/>
    <tableColumn id="14456" xr3:uid="{601BD379-9EFF-4467-9F85-EA7FEC50ECC7}" name="Column14430"/>
    <tableColumn id="14457" xr3:uid="{6BD87B12-0DA2-47CA-B497-4D62BDDB0CD0}" name="Column14431"/>
    <tableColumn id="14458" xr3:uid="{837C34ED-2ADF-49AD-9023-E5120E8C6682}" name="Column14432"/>
    <tableColumn id="14459" xr3:uid="{AA6E5E19-B742-470A-A15F-D773132766E0}" name="Column14433"/>
    <tableColumn id="14460" xr3:uid="{A5D66DDB-0122-4C93-A7CB-1A1B96C4054D}" name="Column14434"/>
    <tableColumn id="14461" xr3:uid="{E12A626D-AA9F-46D6-B652-114B722EF038}" name="Column14435"/>
    <tableColumn id="14462" xr3:uid="{557F194F-0240-4F2F-80BD-1915C2FE274F}" name="Column14436"/>
    <tableColumn id="14463" xr3:uid="{D38E4A40-F481-48A8-84FF-D29092EA120A}" name="Column14437"/>
    <tableColumn id="14464" xr3:uid="{FA3387AC-1AEB-4261-BB01-A894D516B01F}" name="Column14438"/>
    <tableColumn id="14465" xr3:uid="{4CFAB24E-73F2-4680-B285-3F6AC121BA6A}" name="Column14439"/>
    <tableColumn id="14466" xr3:uid="{164B75A3-C9F4-4F05-957F-2194456308D0}" name="Column14440"/>
    <tableColumn id="14467" xr3:uid="{2A6250A8-E142-4C8F-B2EF-0D19787369B9}" name="Column14441"/>
    <tableColumn id="14468" xr3:uid="{6A81635E-FCD7-4551-844E-CAAC175C90AE}" name="Column14442"/>
    <tableColumn id="14469" xr3:uid="{4258AF25-C2FF-4F5F-95E7-5A21AEBC4D86}" name="Column14443"/>
    <tableColumn id="14470" xr3:uid="{BC921331-7355-4638-B592-74204482ED1B}" name="Column14444"/>
    <tableColumn id="14471" xr3:uid="{32394D6E-56AF-4D6D-95F9-FE23544F458B}" name="Column14445"/>
    <tableColumn id="14472" xr3:uid="{170A9DC2-F97E-4BE4-99DE-302233746573}" name="Column14446"/>
    <tableColumn id="14473" xr3:uid="{69A6E843-29E6-4BFF-999C-9EF119096D9D}" name="Column14447"/>
    <tableColumn id="14474" xr3:uid="{B4398839-6F05-42CD-B17D-A3C8E00E1B57}" name="Column14448"/>
    <tableColumn id="14475" xr3:uid="{13C0E839-3DD1-4B11-8962-FC297C3A0D78}" name="Column14449"/>
    <tableColumn id="14476" xr3:uid="{0A6230D6-6FD0-4575-AF49-7C5126CE1EA8}" name="Column14450"/>
    <tableColumn id="14477" xr3:uid="{04381DD0-94AE-411D-B839-356696F49EC0}" name="Column14451"/>
    <tableColumn id="14478" xr3:uid="{123F7DC4-6C4F-4630-9B92-6F870D151729}" name="Column14452"/>
    <tableColumn id="14479" xr3:uid="{F926359C-BE53-4AC4-AE54-E842761585DA}" name="Column14453"/>
    <tableColumn id="14480" xr3:uid="{07976EC9-BD23-4407-969D-5F08B6142925}" name="Column14454"/>
    <tableColumn id="14481" xr3:uid="{A2968474-8391-49BC-8DD9-C38596CCFB42}" name="Column14455"/>
    <tableColumn id="14482" xr3:uid="{2825AB33-295D-400C-8963-62DA1DF29FA8}" name="Column14456"/>
    <tableColumn id="14483" xr3:uid="{19E67C5E-6D38-4CB7-B7C4-8A7919F23178}" name="Column14457"/>
    <tableColumn id="14484" xr3:uid="{15B877AE-2519-4327-A01A-940D21CF71F3}" name="Column14458"/>
    <tableColumn id="14485" xr3:uid="{724C3E3D-4214-4533-9665-146700C758F0}" name="Column14459"/>
    <tableColumn id="14486" xr3:uid="{8775CA46-B29C-4380-A282-354C68DA29D5}" name="Column14460"/>
    <tableColumn id="14487" xr3:uid="{E26252F6-ADC6-4A04-AD07-8DFF3FB161B6}" name="Column14461"/>
    <tableColumn id="14488" xr3:uid="{3B20A487-D77C-46D0-9487-A8AE55F1787A}" name="Column14462"/>
    <tableColumn id="14489" xr3:uid="{9C938E8C-88DB-4A3D-9EB8-357ADBD75A77}" name="Column14463"/>
    <tableColumn id="14490" xr3:uid="{438446EE-271D-470E-ADAF-5628868F7D1F}" name="Column14464"/>
    <tableColumn id="14491" xr3:uid="{E01B1CE0-6E8E-4476-BD64-51B0AADC31B3}" name="Column14465"/>
    <tableColumn id="14492" xr3:uid="{DE9E636C-651E-4D3E-8C3C-DF2F290284D4}" name="Column14466"/>
    <tableColumn id="14493" xr3:uid="{C0695BD3-C75C-4BAE-BF3B-E2DC6EF019AA}" name="Column14467"/>
    <tableColumn id="14494" xr3:uid="{090E5C62-FC3A-4859-9BE8-2818681B8D95}" name="Column14468"/>
    <tableColumn id="14495" xr3:uid="{3311E6C8-F2E0-4FD7-9E18-16D96035B936}" name="Column14469"/>
    <tableColumn id="14496" xr3:uid="{E7371AB9-1F6F-4351-935D-D770515EE06D}" name="Column14470"/>
    <tableColumn id="14497" xr3:uid="{3EF2F7D3-0497-45FC-86D9-D60BFBFA9058}" name="Column14471"/>
    <tableColumn id="14498" xr3:uid="{D24BBB03-998C-4521-91B3-595053FA20A6}" name="Column14472"/>
    <tableColumn id="14499" xr3:uid="{EF828A28-B839-4A54-8996-A6182B502323}" name="Column14473"/>
    <tableColumn id="14500" xr3:uid="{2A036375-B7EA-47A2-905E-72059AC5FEA3}" name="Column14474"/>
    <tableColumn id="14501" xr3:uid="{CA3B7AA0-C0AE-434E-9C44-861DA8F6CE14}" name="Column14475"/>
    <tableColumn id="14502" xr3:uid="{1113F713-1FDA-43DF-8222-5EF5D8FF7B5E}" name="Column14476"/>
    <tableColumn id="14503" xr3:uid="{FB94DE78-73AC-4E79-9DE8-C66926CDEF6D}" name="Column14477"/>
    <tableColumn id="14504" xr3:uid="{718D92B7-7E86-43CD-BB88-DD3B1635DD48}" name="Column14478"/>
    <tableColumn id="14505" xr3:uid="{B9803690-0A6A-48F3-89D4-908F839FB5CE}" name="Column14479"/>
    <tableColumn id="14506" xr3:uid="{16D37C8C-0DE6-4178-BFDC-1B6ADA1E8E74}" name="Column14480"/>
    <tableColumn id="14507" xr3:uid="{7C31D699-58A0-4814-89AD-8B8DD1B6458D}" name="Column14481"/>
    <tableColumn id="14508" xr3:uid="{39496278-4A77-4E40-A46F-7E4B155BE589}" name="Column14482"/>
    <tableColumn id="14509" xr3:uid="{AEDD0C5B-0239-4752-BD6E-A0F4E6A7DFA0}" name="Column14483"/>
    <tableColumn id="14510" xr3:uid="{B78F2C1F-3CBA-4DAB-B69B-97D9A769B694}" name="Column14484"/>
    <tableColumn id="14511" xr3:uid="{6EBE61B5-FCFE-4AA8-AC9F-AB122E1EED8C}" name="Column14485"/>
    <tableColumn id="14512" xr3:uid="{2FC245DA-D253-45B5-B42E-87D0EEB4B15D}" name="Column14486"/>
    <tableColumn id="14513" xr3:uid="{757EB757-7F9C-472B-8AD3-29862F1518DA}" name="Column14487"/>
    <tableColumn id="14514" xr3:uid="{658D2C35-7C07-4C5E-A8F9-28F5B2FA4126}" name="Column14488"/>
    <tableColumn id="14515" xr3:uid="{6A4D601C-6E56-4784-A665-990A8DA0D791}" name="Column14489"/>
    <tableColumn id="14516" xr3:uid="{3432384C-698D-40FC-A039-A92E607AEF66}" name="Column14490"/>
    <tableColumn id="14517" xr3:uid="{EAB556BE-7ECF-4887-B549-7D0154778D77}" name="Column14491"/>
    <tableColumn id="14518" xr3:uid="{F9CFE113-0992-431D-83D1-EA87EBBB095D}" name="Column14492"/>
    <tableColumn id="14519" xr3:uid="{8D6FF4D6-4CA7-4443-848C-7BC3376AC963}" name="Column14493"/>
    <tableColumn id="14520" xr3:uid="{27784DD1-21AE-409E-8155-1EAAF221BC00}" name="Column14494"/>
    <tableColumn id="14521" xr3:uid="{84A9385F-0BB5-4A51-9D7C-65A6878457B4}" name="Column14495"/>
    <tableColumn id="14522" xr3:uid="{1EBCA27C-BB58-4424-A48B-DB2C60908D67}" name="Column14496"/>
    <tableColumn id="14523" xr3:uid="{F855DCB8-4177-428C-956C-5578FFEEC358}" name="Column14497"/>
    <tableColumn id="14524" xr3:uid="{6450FEC6-B98B-4B08-8207-5A3E3838596B}" name="Column14498"/>
    <tableColumn id="14525" xr3:uid="{1796E458-212D-4089-B188-315CD7F11AE3}" name="Column14499"/>
    <tableColumn id="14526" xr3:uid="{49C7343B-5242-412A-86FC-BC0B530E95B4}" name="Column14500"/>
    <tableColumn id="14527" xr3:uid="{0140B910-0363-4D07-A46D-42FF983BC85E}" name="Column14501"/>
    <tableColumn id="14528" xr3:uid="{0FB42CD8-F613-484D-9D43-169012095642}" name="Column14502"/>
    <tableColumn id="14529" xr3:uid="{6630BAFF-1B7C-4CAD-959D-F6C56B40FD87}" name="Column14503"/>
    <tableColumn id="14530" xr3:uid="{A7E9269B-51DE-4536-940D-9D4016BEE727}" name="Column14504"/>
    <tableColumn id="14531" xr3:uid="{FF626052-6AFB-4628-A130-D59CBF1B29A2}" name="Column14505"/>
    <tableColumn id="14532" xr3:uid="{54CA8BE6-2D9A-41C6-A4B9-2ADA6ACDA6AA}" name="Column14506"/>
    <tableColumn id="14533" xr3:uid="{B1553FEF-17E9-4CE4-8CAA-14A750D64997}" name="Column14507"/>
    <tableColumn id="14534" xr3:uid="{DE8F14FB-1944-4FFA-9924-1FD72C0754D7}" name="Column14508"/>
    <tableColumn id="14535" xr3:uid="{BE5DD3E9-1EE8-4F57-BC4F-06AE76325C36}" name="Column14509"/>
    <tableColumn id="14536" xr3:uid="{061D2FF3-93CF-457E-A3E1-BB6460352181}" name="Column14510"/>
    <tableColumn id="14537" xr3:uid="{58BAF1D0-E943-4F85-9410-4F40C0DF39CB}" name="Column14511"/>
    <tableColumn id="14538" xr3:uid="{DB20B51C-9209-4D5B-AFF9-3102913BF2C0}" name="Column14512"/>
    <tableColumn id="14539" xr3:uid="{1AB1E66E-2C61-4CA1-85F1-0ADC24B238A6}" name="Column14513"/>
    <tableColumn id="14540" xr3:uid="{D3C6242C-7B85-4C44-A8BA-EA60CF2228E2}" name="Column14514"/>
    <tableColumn id="14541" xr3:uid="{04D63EA2-293D-4616-AFB3-1D939B8BA286}" name="Column14515"/>
    <tableColumn id="14542" xr3:uid="{B393864A-BF42-4B7C-AE31-B6C5E3CC208B}" name="Column14516"/>
    <tableColumn id="14543" xr3:uid="{F5BDD500-74B6-4EAF-8E3D-5B3008718507}" name="Column14517"/>
    <tableColumn id="14544" xr3:uid="{7E95AFA6-61BB-4F6B-8294-5326DE5E40C8}" name="Column14518"/>
    <tableColumn id="14545" xr3:uid="{B6A6DDD5-5363-4565-8162-03CF5C67CE26}" name="Column14519"/>
    <tableColumn id="14546" xr3:uid="{9843F1F6-641A-47AE-B963-2ABBA6EEE8E8}" name="Column14520"/>
    <tableColumn id="14547" xr3:uid="{0A73658D-3943-47DD-B04A-696859854C04}" name="Column14521"/>
    <tableColumn id="14548" xr3:uid="{DBDB1868-B849-48BB-9023-0558F60B2030}" name="Column14522"/>
    <tableColumn id="14549" xr3:uid="{3E8438BF-DA0F-47F3-8A61-5DF8FC5BC9AC}" name="Column14523"/>
    <tableColumn id="14550" xr3:uid="{78044054-EAB1-4BA2-B2DD-99DF89A42D23}" name="Column14524"/>
    <tableColumn id="14551" xr3:uid="{150F9AA3-D3A5-4DE2-A298-E3ACAB3DD4D7}" name="Column14525"/>
    <tableColumn id="14552" xr3:uid="{2EF462CF-0D62-417C-9F97-63E1F8959F4A}" name="Column14526"/>
    <tableColumn id="14553" xr3:uid="{703C023D-8C23-4B2A-A66F-805F9771C696}" name="Column14527"/>
    <tableColumn id="14554" xr3:uid="{3ED3309C-03B3-48EB-A784-44CC74B2839D}" name="Column14528"/>
    <tableColumn id="14555" xr3:uid="{670CD5F1-8361-4976-9CC0-62AB9AE623D9}" name="Column14529"/>
    <tableColumn id="14556" xr3:uid="{C41C7045-B6BA-4EB5-8A04-B7D6D8DF3FE9}" name="Column14530"/>
    <tableColumn id="14557" xr3:uid="{5997B90C-5D45-42DB-A05A-ADD40B5762DC}" name="Column14531"/>
    <tableColumn id="14558" xr3:uid="{913B7F0D-26A7-487E-87BF-BFBE540D6600}" name="Column14532"/>
    <tableColumn id="14559" xr3:uid="{B1EF7755-1AC6-4110-912B-CF40B6FB4041}" name="Column14533"/>
    <tableColumn id="14560" xr3:uid="{F51AD3FA-1E2C-4D4A-8167-8182D43810DA}" name="Column14534"/>
    <tableColumn id="14561" xr3:uid="{795B0790-0CCA-465D-9BF5-5E46F6570DEC}" name="Column14535"/>
    <tableColumn id="14562" xr3:uid="{06675897-49BF-475D-865A-F20ACE68EFF3}" name="Column14536"/>
    <tableColumn id="14563" xr3:uid="{1575FEBF-FC69-4427-884E-B4327391CB41}" name="Column14537"/>
    <tableColumn id="14564" xr3:uid="{B43CFFEB-9AF1-4602-BDB7-5631B5014C4D}" name="Column14538"/>
    <tableColumn id="14565" xr3:uid="{9359C2B2-21C4-423A-B89D-C056E93365D0}" name="Column14539"/>
    <tableColumn id="14566" xr3:uid="{E6D4F1E8-DDD0-4712-897C-09125C127A6D}" name="Column14540"/>
    <tableColumn id="14567" xr3:uid="{3BD1E4DE-00FE-4A75-A594-BF491F720117}" name="Column14541"/>
    <tableColumn id="14568" xr3:uid="{5ABB8A02-9040-42AC-BCD3-8E36028B129A}" name="Column14542"/>
    <tableColumn id="14569" xr3:uid="{2E2B1838-E48A-4CD4-A716-72AE9F395E82}" name="Column14543"/>
    <tableColumn id="14570" xr3:uid="{25A92D8F-3CC9-42B6-80B2-334D63015E86}" name="Column14544"/>
    <tableColumn id="14571" xr3:uid="{42DF9FD5-2FA6-487A-BD02-E7395DF121A3}" name="Column14545"/>
    <tableColumn id="14572" xr3:uid="{424812B5-3A43-4A31-9265-15D5A055B63C}" name="Column14546"/>
    <tableColumn id="14573" xr3:uid="{EA006437-ED9F-43EF-B15C-A293BF987C77}" name="Column14547"/>
    <tableColumn id="14574" xr3:uid="{41E637D2-111B-4BFF-BF3B-1016F52858F0}" name="Column14548"/>
    <tableColumn id="14575" xr3:uid="{A7ACC765-DE43-4B49-8D2C-33FA867A0D95}" name="Column14549"/>
    <tableColumn id="14576" xr3:uid="{9DE1B5DC-7205-4CB1-AF05-94F39655C48B}" name="Column14550"/>
    <tableColumn id="14577" xr3:uid="{D2FAFAB2-810F-4328-AFC7-0CA51888C8EE}" name="Column14551"/>
    <tableColumn id="14578" xr3:uid="{E56D868E-5DF3-4D61-B064-56FE7F334954}" name="Column14552"/>
    <tableColumn id="14579" xr3:uid="{11C1D660-0161-475E-B77E-85E52B8573BB}" name="Column14553"/>
    <tableColumn id="14580" xr3:uid="{B6140608-4FE1-4FC7-99D5-56254DD503B7}" name="Column14554"/>
    <tableColumn id="14581" xr3:uid="{5653F8B7-BEDA-4074-B230-B5BADE8CD8F6}" name="Column14555"/>
    <tableColumn id="14582" xr3:uid="{3D3AC37E-22FB-43D2-9228-2FE87A24B3C1}" name="Column14556"/>
    <tableColumn id="14583" xr3:uid="{3C35CF35-3187-4EFE-8C65-008D0A288903}" name="Column14557"/>
    <tableColumn id="14584" xr3:uid="{3893DFBC-24A0-47F3-98EE-D495A0026DA8}" name="Column14558"/>
    <tableColumn id="14585" xr3:uid="{7CC99658-E010-4F7B-A7FC-8CB7D71203F9}" name="Column14559"/>
    <tableColumn id="14586" xr3:uid="{2DA87D92-C832-4D25-BC4D-BA311EE6107A}" name="Column14560"/>
    <tableColumn id="14587" xr3:uid="{747A1599-8A95-4F83-AE6D-4D91FE93FF0A}" name="Column14561"/>
    <tableColumn id="14588" xr3:uid="{86B908D6-0187-47A9-8BE5-0FE6C1803CE9}" name="Column14562"/>
    <tableColumn id="14589" xr3:uid="{D839C9B0-B73F-48DC-A52F-1EA9C3B14D39}" name="Column14563"/>
    <tableColumn id="14590" xr3:uid="{AF2F4799-72E6-4306-AD29-CBA55A04158C}" name="Column14564"/>
    <tableColumn id="14591" xr3:uid="{14E2AE27-3918-4526-AF44-91313AF2165A}" name="Column14565"/>
    <tableColumn id="14592" xr3:uid="{1D92FC04-731A-4790-9CE9-805E7475C2AC}" name="Column14566"/>
    <tableColumn id="14593" xr3:uid="{1A693FB9-94B9-4309-B93E-61CFB69A48CC}" name="Column14567"/>
    <tableColumn id="14594" xr3:uid="{D2D7F77D-532B-4256-BDE9-2BCAB3EF2C27}" name="Column14568"/>
    <tableColumn id="14595" xr3:uid="{B476F93F-A14C-4285-8E17-796BF9A69512}" name="Column14569"/>
    <tableColumn id="14596" xr3:uid="{D050B9DF-0227-4100-879C-98B88C6C352B}" name="Column14570"/>
    <tableColumn id="14597" xr3:uid="{9CA40035-4A8F-44D9-A25C-79EA4624409F}" name="Column14571"/>
    <tableColumn id="14598" xr3:uid="{417BBADD-61DF-47F3-8C12-FD795D1F7B0D}" name="Column14572"/>
    <tableColumn id="14599" xr3:uid="{1355B606-3AB7-4819-99CA-B9F8574C634E}" name="Column14573"/>
    <tableColumn id="14600" xr3:uid="{2B4DF04E-3FB0-4885-8A9E-FE126912B116}" name="Column14574"/>
    <tableColumn id="14601" xr3:uid="{BC9E943C-31EB-4A21-9641-3CE43F1975BB}" name="Column14575"/>
    <tableColumn id="14602" xr3:uid="{A3C62DF3-59AD-4F99-8E19-718305AD608C}" name="Column14576"/>
    <tableColumn id="14603" xr3:uid="{296495AA-2E86-4B36-A721-CF0219CD340E}" name="Column14577"/>
    <tableColumn id="14604" xr3:uid="{78261641-67B6-4EA3-A368-55ECF3D0CE8A}" name="Column14578"/>
    <tableColumn id="14605" xr3:uid="{928E4ACE-5854-4CFC-B88F-B46A20E3C8EB}" name="Column14579"/>
    <tableColumn id="14606" xr3:uid="{22C9CF08-34FB-40E3-84A7-AEC2934CEE7D}" name="Column14580"/>
    <tableColumn id="14607" xr3:uid="{B41D5FF3-AA7C-4745-B463-0506C3F63151}" name="Column14581"/>
    <tableColumn id="14608" xr3:uid="{5A2A0E09-B4CD-4CD5-ABF8-19A1E0E55C91}" name="Column14582"/>
    <tableColumn id="14609" xr3:uid="{A4F3A0DA-FD69-4939-8227-3B65343F0338}" name="Column14583"/>
    <tableColumn id="14610" xr3:uid="{D7B0416C-B5B9-47D6-8A06-FE6048FA5A56}" name="Column14584"/>
    <tableColumn id="14611" xr3:uid="{879205C5-5694-4AC1-B6EE-0E62ADF4D12D}" name="Column14585"/>
    <tableColumn id="14612" xr3:uid="{352EC7F4-255C-41BD-A5C4-0FBC0C30ACBA}" name="Column14586"/>
    <tableColumn id="14613" xr3:uid="{8AEC9946-BF56-4BA1-8468-1B8C1F49E2B4}" name="Column14587"/>
    <tableColumn id="14614" xr3:uid="{F2C585A2-63D5-4A3B-86DE-4DE132F87FE7}" name="Column14588"/>
    <tableColumn id="14615" xr3:uid="{39371E4E-23F7-46AC-9E53-CE511F3ED7EF}" name="Column14589"/>
    <tableColumn id="14616" xr3:uid="{A51DA54C-9169-4689-B392-75770746DF4E}" name="Column14590"/>
    <tableColumn id="14617" xr3:uid="{74059F0F-D37E-43A2-8559-FE42FD4841AD}" name="Column14591"/>
    <tableColumn id="14618" xr3:uid="{134EE515-2533-4D27-8BE3-3F708BEC61FE}" name="Column14592"/>
    <tableColumn id="14619" xr3:uid="{DB91B11F-3052-4DAA-B806-BC0A8704247D}" name="Column14593"/>
    <tableColumn id="14620" xr3:uid="{7D438E03-D096-467B-8DB9-95A9A35F6466}" name="Column14594"/>
    <tableColumn id="14621" xr3:uid="{F5B957C7-471D-41EF-8EE7-062C042A6036}" name="Column14595"/>
    <tableColumn id="14622" xr3:uid="{8B0B6879-97AD-4F4D-B178-7B4F6B663E3C}" name="Column14596"/>
    <tableColumn id="14623" xr3:uid="{AD2401D1-5ADA-4493-AE22-CA7C19D0F55D}" name="Column14597"/>
    <tableColumn id="14624" xr3:uid="{36AB23B7-DE32-4962-A66C-E6E640E2C784}" name="Column14598"/>
    <tableColumn id="14625" xr3:uid="{FD66FB64-7814-4EF4-9154-69B168F67D34}" name="Column14599"/>
    <tableColumn id="14626" xr3:uid="{4481A751-EB57-427A-99FD-96008FEE3A74}" name="Column14600"/>
    <tableColumn id="14627" xr3:uid="{EC799ED9-3A21-41CC-AFF7-486F4A3D808C}" name="Column14601"/>
    <tableColumn id="14628" xr3:uid="{163ADD87-A0A9-45BC-B977-FF7724F37DC4}" name="Column14602"/>
    <tableColumn id="14629" xr3:uid="{A29E9DAB-8C5E-49C7-B840-BD98A86DFC9B}" name="Column14603"/>
    <tableColumn id="14630" xr3:uid="{6EDF0C87-837C-45DF-A2D6-7EADB820B0A0}" name="Column14604"/>
    <tableColumn id="14631" xr3:uid="{F3C651C2-3FE8-4A8C-871B-7D1CA7593BC4}" name="Column14605"/>
    <tableColumn id="14632" xr3:uid="{85698D02-7C63-423E-BDB5-A76BE6F0FB16}" name="Column14606"/>
    <tableColumn id="14633" xr3:uid="{9C14D2F6-F618-4369-BC7F-01B47DF26C61}" name="Column14607"/>
    <tableColumn id="14634" xr3:uid="{C8B92518-5A8D-4F48-8A33-4F9FE0627502}" name="Column14608"/>
    <tableColumn id="14635" xr3:uid="{7CE2CCCA-6970-48C3-9624-0FE9B2CBBCDE}" name="Column14609"/>
    <tableColumn id="14636" xr3:uid="{A1B65F7E-B049-4E04-A07E-FB835765FC8F}" name="Column14610"/>
    <tableColumn id="14637" xr3:uid="{E6304D45-381A-49A5-B604-182CDEB1218E}" name="Column14611"/>
    <tableColumn id="14638" xr3:uid="{87DBD1AF-9F44-4359-8AD1-26C1BAA17D04}" name="Column14612"/>
    <tableColumn id="14639" xr3:uid="{A01413BA-CAF8-4531-ABB7-225F8CBDAF05}" name="Column14613"/>
    <tableColumn id="14640" xr3:uid="{E34CC920-895D-4B76-B87B-7BD3E2667EEF}" name="Column14614"/>
    <tableColumn id="14641" xr3:uid="{CC784157-2A32-4634-B97D-0AF05A87B031}" name="Column14615"/>
    <tableColumn id="14642" xr3:uid="{ED247286-5BA3-4EBA-9270-6EDEC491D52D}" name="Column14616"/>
    <tableColumn id="14643" xr3:uid="{C7F68CB3-C3DD-4EB9-9B99-CA8849EC72D8}" name="Column14617"/>
    <tableColumn id="14644" xr3:uid="{EE71F16C-BF5E-42CD-917F-5314FAECF224}" name="Column14618"/>
    <tableColumn id="14645" xr3:uid="{B833EEDB-1630-491C-BB3D-20170D57643B}" name="Column14619"/>
    <tableColumn id="14646" xr3:uid="{E76E4C84-CE8A-4B98-A193-95D29466498E}" name="Column14620"/>
    <tableColumn id="14647" xr3:uid="{74DFE78C-E362-416D-BC4C-5E802C0DFE2E}" name="Column14621"/>
    <tableColumn id="14648" xr3:uid="{DDEFE135-8B82-42F5-B8A1-029566ADDD53}" name="Column14622"/>
    <tableColumn id="14649" xr3:uid="{D6102AAE-8EAB-4A02-8714-BF86D308C672}" name="Column14623"/>
    <tableColumn id="14650" xr3:uid="{8B4E3617-00F6-44CA-90EF-350B177C920E}" name="Column14624"/>
    <tableColumn id="14651" xr3:uid="{65070519-1F8A-42F3-8C36-2BF828D65672}" name="Column14625"/>
    <tableColumn id="14652" xr3:uid="{4CB30C58-2864-45D2-9F5D-190DA218E091}" name="Column14626"/>
    <tableColumn id="14653" xr3:uid="{29D28654-D0FC-49F7-885E-45E57D4AB9AA}" name="Column14627"/>
    <tableColumn id="14654" xr3:uid="{C3920238-611E-4FA8-B4F1-2CC087CD87E9}" name="Column14628"/>
    <tableColumn id="14655" xr3:uid="{640D4CD2-4235-4A21-8C86-CCD1B3E46813}" name="Column14629"/>
    <tableColumn id="14656" xr3:uid="{F36B1B6B-5C05-44C2-B4CE-8554097BDD93}" name="Column14630"/>
    <tableColumn id="14657" xr3:uid="{A6899A07-DE00-4CED-AD0D-20D4CC586BCD}" name="Column14631"/>
    <tableColumn id="14658" xr3:uid="{ED17B3EE-6103-497D-A890-F08D396FD85C}" name="Column14632"/>
    <tableColumn id="14659" xr3:uid="{532E61AB-88C7-41E6-866B-BC18C9AC85FD}" name="Column14633"/>
    <tableColumn id="14660" xr3:uid="{813F9824-62C3-412B-A5FD-D46F1FB320EC}" name="Column14634"/>
    <tableColumn id="14661" xr3:uid="{527ACCF9-4AC0-4472-B515-4282398A08DD}" name="Column14635"/>
    <tableColumn id="14662" xr3:uid="{271586BA-E694-4BF8-9D2B-4EA9D2FE7DDD}" name="Column14636"/>
    <tableColumn id="14663" xr3:uid="{32627A45-2C64-45E0-A7CC-49C11BB31A13}" name="Column14637"/>
    <tableColumn id="14664" xr3:uid="{FA66E3E8-22FB-4038-8CA6-A65DBF0881EE}" name="Column14638"/>
    <tableColumn id="14665" xr3:uid="{39E2FAA5-8285-41DB-BA41-0E82C5CB8716}" name="Column14639"/>
    <tableColumn id="14666" xr3:uid="{D094321A-A05E-452C-8046-BDD5D77CC21D}" name="Column14640"/>
    <tableColumn id="14667" xr3:uid="{8A77FDF3-FBF7-4506-B27B-7921DA8DDAF1}" name="Column14641"/>
    <tableColumn id="14668" xr3:uid="{8EAAF421-3BF9-4E97-A966-552342326E17}" name="Column14642"/>
    <tableColumn id="14669" xr3:uid="{8DD1D2D2-EBB1-4CCB-AE3A-B07738F3379D}" name="Column14643"/>
    <tableColumn id="14670" xr3:uid="{D3067663-4770-4A83-94F5-56AF44FC6EF8}" name="Column14644"/>
    <tableColumn id="14671" xr3:uid="{1ECDC661-67B4-434E-9A21-E59D9118A259}" name="Column14645"/>
    <tableColumn id="14672" xr3:uid="{3D6873CC-2AD3-493B-B1A0-3552910B8240}" name="Column14646"/>
    <tableColumn id="14673" xr3:uid="{A06756EF-DBDA-496B-A116-1598BC221836}" name="Column14647"/>
    <tableColumn id="14674" xr3:uid="{B6E90F60-FEF9-493B-BD75-708949E6A1BC}" name="Column14648"/>
    <tableColumn id="14675" xr3:uid="{8450C4F5-2B58-4754-8B13-F9626084E0ED}" name="Column14649"/>
    <tableColumn id="14676" xr3:uid="{50CC9829-8CBB-4CFE-969B-F9D283D55381}" name="Column14650"/>
    <tableColumn id="14677" xr3:uid="{8906CAA7-B550-4A68-9F8F-D1CED4BD4D6B}" name="Column14651"/>
    <tableColumn id="14678" xr3:uid="{0045439F-F99D-470A-8D40-C32AC3DF0105}" name="Column14652"/>
    <tableColumn id="14679" xr3:uid="{DA7826B3-FDB1-43E1-AAF4-33A78AC3D421}" name="Column14653"/>
    <tableColumn id="14680" xr3:uid="{D6C3E70A-51B7-495E-9BA4-87A1A325D676}" name="Column14654"/>
    <tableColumn id="14681" xr3:uid="{E0BA9426-A57F-467F-B53E-1320AD873B33}" name="Column14655"/>
    <tableColumn id="14682" xr3:uid="{5A031092-21FB-4E71-85E5-E72577CDE3E0}" name="Column14656"/>
    <tableColumn id="14683" xr3:uid="{67F3BB6F-724A-4224-865B-3801F507A897}" name="Column14657"/>
    <tableColumn id="14684" xr3:uid="{B2D9305B-7F7A-4E6C-9EA2-A54321637969}" name="Column14658"/>
    <tableColumn id="14685" xr3:uid="{C1B371F0-BD7E-4018-9F11-4E272B6F387C}" name="Column14659"/>
    <tableColumn id="14686" xr3:uid="{AC8D7E67-E259-4D4A-9BB2-0E0A1743E449}" name="Column14660"/>
    <tableColumn id="14687" xr3:uid="{3969095C-70D3-4857-9075-9288FEC01F56}" name="Column14661"/>
    <tableColumn id="14688" xr3:uid="{45899EC3-2F95-4546-AC38-0CEC386C3821}" name="Column14662"/>
    <tableColumn id="14689" xr3:uid="{946C86FA-7B6D-4E1E-AA83-554C49ECF115}" name="Column14663"/>
    <tableColumn id="14690" xr3:uid="{3C02E7C2-47E7-417A-B263-B443919847EF}" name="Column14664"/>
    <tableColumn id="14691" xr3:uid="{8729F9E6-FA18-4B67-BB1C-E0994B5104D0}" name="Column14665"/>
    <tableColumn id="14692" xr3:uid="{538FC8F4-CD05-4C7A-B468-7A8C275665A7}" name="Column14666"/>
    <tableColumn id="14693" xr3:uid="{84A7DE86-CB04-44A9-ACFD-36275984B0DD}" name="Column14667"/>
    <tableColumn id="14694" xr3:uid="{83D75967-011E-4AD9-80DA-1BAC6D05FCE1}" name="Column14668"/>
    <tableColumn id="14695" xr3:uid="{03CC1FE5-400D-47D5-9F0E-8087E6940382}" name="Column14669"/>
    <tableColumn id="14696" xr3:uid="{FD17D099-F0B1-4353-90E2-A3F8399A431C}" name="Column14670"/>
    <tableColumn id="14697" xr3:uid="{E0AF15DB-56A6-459A-8FC7-7A777C435597}" name="Column14671"/>
    <tableColumn id="14698" xr3:uid="{BCAD36C5-1178-4BC5-A5A1-EDDD2604A010}" name="Column14672"/>
    <tableColumn id="14699" xr3:uid="{99E9D649-3C89-4FC7-86C1-6B21EC143BDF}" name="Column14673"/>
    <tableColumn id="14700" xr3:uid="{5C87DA8D-E3C5-490B-A054-990578FC617A}" name="Column14674"/>
    <tableColumn id="14701" xr3:uid="{6B377776-077E-4C01-8ECF-8B699B9EFB81}" name="Column14675"/>
    <tableColumn id="14702" xr3:uid="{333FF3F2-E8F3-48A8-947D-572B6ED71B08}" name="Column14676"/>
    <tableColumn id="14703" xr3:uid="{C1DAC239-EE72-4F71-A492-72AAE65532EB}" name="Column14677"/>
    <tableColumn id="14704" xr3:uid="{0BB44704-C712-48BE-B522-9C5A9C10A48F}" name="Column14678"/>
    <tableColumn id="14705" xr3:uid="{29145AF9-F201-4A1F-B6F0-19DCFFC8A319}" name="Column14679"/>
    <tableColumn id="14706" xr3:uid="{6A10EE57-14A3-470D-99E0-9E44175A573C}" name="Column14680"/>
    <tableColumn id="14707" xr3:uid="{550A8489-515E-4149-A89E-CF9B5978CD42}" name="Column14681"/>
    <tableColumn id="14708" xr3:uid="{68AA5F71-A560-4759-8B12-E5D811F280E0}" name="Column14682"/>
    <tableColumn id="14709" xr3:uid="{0CF6168E-D716-4807-BB12-3D2C2BC2B0C4}" name="Column14683"/>
    <tableColumn id="14710" xr3:uid="{67236209-BA1D-4BF8-83B4-06F151570311}" name="Column14684"/>
    <tableColumn id="14711" xr3:uid="{4C6BA529-130E-46F7-8F0C-AA45B9526343}" name="Column14685"/>
    <tableColumn id="14712" xr3:uid="{53073698-F56C-4B62-9B08-D0CBB1AA563F}" name="Column14686"/>
    <tableColumn id="14713" xr3:uid="{53F05BA1-B1A8-41EA-AACB-DD21BD4A54FA}" name="Column14687"/>
    <tableColumn id="14714" xr3:uid="{730449BE-F29B-4EC6-9ED7-443D706ABAB7}" name="Column14688"/>
    <tableColumn id="14715" xr3:uid="{89F1FEA6-DB9C-4081-B9C8-DA74D480257C}" name="Column14689"/>
    <tableColumn id="14716" xr3:uid="{7932A1F1-F75C-42F7-85CB-C0FEAD69CD58}" name="Column14690"/>
    <tableColumn id="14717" xr3:uid="{13182B68-6A0A-4666-8AB8-0612B4C3D102}" name="Column14691"/>
    <tableColumn id="14718" xr3:uid="{C6AB99AC-815F-4A1E-B92F-2E95A76AB794}" name="Column14692"/>
    <tableColumn id="14719" xr3:uid="{989B455D-E5AA-4690-BA09-E718CB80C3F9}" name="Column14693"/>
    <tableColumn id="14720" xr3:uid="{D205AC08-D2D9-48AB-B354-BF6BA11D50E4}" name="Column14694"/>
    <tableColumn id="14721" xr3:uid="{7F360B88-EBCD-4FF3-B8C0-1F336A1E7E07}" name="Column14695"/>
    <tableColumn id="14722" xr3:uid="{379F6CAF-3E13-439F-97FD-CECC0515CD8A}" name="Column14696"/>
    <tableColumn id="14723" xr3:uid="{CC48EBE4-5354-4AE4-84A1-70717DC2F741}" name="Column14697"/>
    <tableColumn id="14724" xr3:uid="{63FB0878-F751-47CC-9B49-4520D27F1812}" name="Column14698"/>
    <tableColumn id="14725" xr3:uid="{62FF1C11-4A38-49A4-8FAA-EC914A9ABAFD}" name="Column14699"/>
    <tableColumn id="14726" xr3:uid="{DD30ED03-5FF9-4F44-997F-23A7FEB53C5F}" name="Column14700"/>
    <tableColumn id="14727" xr3:uid="{FB64A08A-D0F4-4BE2-94FE-12B761F04114}" name="Column14701"/>
    <tableColumn id="14728" xr3:uid="{1DB82FE6-8D07-4011-AA8E-2B875B81CB9B}" name="Column14702"/>
    <tableColumn id="14729" xr3:uid="{1DB1164C-C6DB-4EC0-B930-6E1C7A6C8241}" name="Column14703"/>
    <tableColumn id="14730" xr3:uid="{711E4D77-94F1-4F3C-8345-B53235B67730}" name="Column14704"/>
    <tableColumn id="14731" xr3:uid="{A11FB90B-95E2-4B45-A13F-8098A312E0EB}" name="Column14705"/>
    <tableColumn id="14732" xr3:uid="{E4B322C5-2D93-4CFB-A0F5-06BD9D09659E}" name="Column14706"/>
    <tableColumn id="14733" xr3:uid="{3DBEC85F-1F90-42CA-A7F8-A380D46DB081}" name="Column14707"/>
    <tableColumn id="14734" xr3:uid="{7D20BBA3-5B09-4604-A8FF-28D3E2FD1562}" name="Column14708"/>
    <tableColumn id="14735" xr3:uid="{8F3F5695-BEBC-4EE9-853A-21A8AA10CF30}" name="Column14709"/>
    <tableColumn id="14736" xr3:uid="{FDD1D2B7-B6DC-4B0E-BB0C-39F6265601C6}" name="Column14710"/>
    <tableColumn id="14737" xr3:uid="{08A0817F-E1E1-49EE-A7FC-EADB5C5EFF88}" name="Column14711"/>
    <tableColumn id="14738" xr3:uid="{BD55CD3A-48C8-47FC-ADDA-E10A1BA9241C}" name="Column14712"/>
    <tableColumn id="14739" xr3:uid="{5228E3D2-984B-4D11-9B44-3EC5ED068607}" name="Column14713"/>
    <tableColumn id="14740" xr3:uid="{7FD0C38B-322A-41A5-ABC5-32AB9BFEBE30}" name="Column14714"/>
    <tableColumn id="14741" xr3:uid="{4D68D1D1-BD35-4EEE-9835-6C729C0CF236}" name="Column14715"/>
    <tableColumn id="14742" xr3:uid="{F9BAA9DC-9CF8-4E72-A6D4-2F4A40874B99}" name="Column14716"/>
    <tableColumn id="14743" xr3:uid="{36352814-A269-4525-AC6E-911E4A0CE472}" name="Column14717"/>
    <tableColumn id="14744" xr3:uid="{563E0E4D-EEB1-495F-A3ED-6F6A9C318B50}" name="Column14718"/>
    <tableColumn id="14745" xr3:uid="{E38306CC-09C6-4AEE-BDE6-37146E00FFE6}" name="Column14719"/>
    <tableColumn id="14746" xr3:uid="{F52A6CE2-7347-4F33-BBD4-6E963874815D}" name="Column14720"/>
    <tableColumn id="14747" xr3:uid="{29F2F870-AC08-49E2-BFAC-8DF8733AEE1A}" name="Column14721"/>
    <tableColumn id="14748" xr3:uid="{9446B5E8-2E48-430A-A705-81983E724855}" name="Column14722"/>
    <tableColumn id="14749" xr3:uid="{F654A0C2-0CC9-4361-A982-9D4201092100}" name="Column14723"/>
    <tableColumn id="14750" xr3:uid="{A6C3BF0A-962C-4E1B-ACEB-85792D348327}" name="Column14724"/>
    <tableColumn id="14751" xr3:uid="{106259C8-FFD4-46CC-9802-77DFAB9A4A59}" name="Column14725"/>
    <tableColumn id="14752" xr3:uid="{6054044A-201E-41A7-8E29-D423E941EB73}" name="Column14726"/>
    <tableColumn id="14753" xr3:uid="{88D43726-CC99-44DF-9276-6B64633C137F}" name="Column14727"/>
    <tableColumn id="14754" xr3:uid="{6A662EBB-DC67-4B03-A0C8-37F2455BA7C3}" name="Column14728"/>
    <tableColumn id="14755" xr3:uid="{4C12F2C7-BC7A-4A32-A2F1-4170454C57BE}" name="Column14729"/>
    <tableColumn id="14756" xr3:uid="{8D54F1E5-55C3-4B2F-B453-D267658A46CC}" name="Column14730"/>
    <tableColumn id="14757" xr3:uid="{896F7E7D-2030-407F-9B87-2DE3B024D6C8}" name="Column14731"/>
    <tableColumn id="14758" xr3:uid="{0FF0A496-4997-455E-9358-984FE277A69D}" name="Column14732"/>
    <tableColumn id="14759" xr3:uid="{F8BAC406-9B55-4750-907F-037F8EAF985C}" name="Column14733"/>
    <tableColumn id="14760" xr3:uid="{6879897A-9D95-410E-A9A3-625804034B44}" name="Column14734"/>
    <tableColumn id="14761" xr3:uid="{B9C3F48D-8E80-4298-8D8C-DBAC415C36A8}" name="Column14735"/>
    <tableColumn id="14762" xr3:uid="{A5422C50-0F41-4E9B-A016-605F92248B8A}" name="Column14736"/>
    <tableColumn id="14763" xr3:uid="{F737E3EE-C16F-4F9E-BE65-81B085480254}" name="Column14737"/>
    <tableColumn id="14764" xr3:uid="{A377B263-3D8C-4CAD-B718-0AEE564D7251}" name="Column14738"/>
    <tableColumn id="14765" xr3:uid="{CC687AE2-461D-4FD4-9D88-9D59D55F33B5}" name="Column14739"/>
    <tableColumn id="14766" xr3:uid="{77A05942-68A0-4903-B9C3-F7454046BCD6}" name="Column14740"/>
    <tableColumn id="14767" xr3:uid="{2D0D73DE-C63A-49E4-A0EF-6C8A4DAE6BC9}" name="Column14741"/>
    <tableColumn id="14768" xr3:uid="{3775A120-4E9F-4749-9DA9-172B62B0B15D}" name="Column14742"/>
    <tableColumn id="14769" xr3:uid="{BC3D354C-5390-446A-A59F-B99BD9E5A6F7}" name="Column14743"/>
    <tableColumn id="14770" xr3:uid="{5DA1B126-673E-4499-83F1-E3AEFE6E6B68}" name="Column14744"/>
    <tableColumn id="14771" xr3:uid="{B80CC0FC-7FCB-46BE-91BD-00903F9878A4}" name="Column14745"/>
    <tableColumn id="14772" xr3:uid="{BE6AD3CC-16DF-40C7-8B2D-CFF92BAB6CB9}" name="Column14746"/>
    <tableColumn id="14773" xr3:uid="{651CF8E3-E95A-4AD8-BE70-7529C0A64732}" name="Column14747"/>
    <tableColumn id="14774" xr3:uid="{B23694D1-3BCE-428F-98B7-406B25B8A88A}" name="Column14748"/>
    <tableColumn id="14775" xr3:uid="{A6E568AC-0539-4F89-A476-454D45487D5B}" name="Column14749"/>
    <tableColumn id="14776" xr3:uid="{DA45545F-B591-4854-9FB6-7B57F2BE7711}" name="Column14750"/>
    <tableColumn id="14777" xr3:uid="{01202F5F-C86A-48F1-9461-DCC407BD1120}" name="Column14751"/>
    <tableColumn id="14778" xr3:uid="{80195C49-AB93-4582-ABAF-E237B8C348DF}" name="Column14752"/>
    <tableColumn id="14779" xr3:uid="{7948247F-061C-4D90-A662-690D855261B3}" name="Column14753"/>
    <tableColumn id="14780" xr3:uid="{0A3F48C1-0F5B-420E-9C21-18BBA1D8059B}" name="Column14754"/>
    <tableColumn id="14781" xr3:uid="{74994111-7857-4ADC-AD31-D38A3E8059B4}" name="Column14755"/>
    <tableColumn id="14782" xr3:uid="{3202D128-0253-47BA-9618-203C79F3AFB9}" name="Column14756"/>
    <tableColumn id="14783" xr3:uid="{8F4595BF-82D8-40C6-99DC-D699786E0A17}" name="Column14757"/>
    <tableColumn id="14784" xr3:uid="{17DA6417-2828-46A6-9036-F2C20E717E4F}" name="Column14758"/>
    <tableColumn id="14785" xr3:uid="{675EA08A-9C49-4A71-B29C-A65943E3A82E}" name="Column14759"/>
    <tableColumn id="14786" xr3:uid="{6ADDC89C-2F9D-47F2-9973-43876881847F}" name="Column14760"/>
    <tableColumn id="14787" xr3:uid="{4B4C1E6C-7F37-4A27-9454-409AFE326E1D}" name="Column14761"/>
    <tableColumn id="14788" xr3:uid="{3B1D4A8D-B8A4-4395-B752-79DAC8F0C5FA}" name="Column14762"/>
    <tableColumn id="14789" xr3:uid="{BC4B8589-F415-4C1C-BA0A-A994789B87EB}" name="Column14763"/>
    <tableColumn id="14790" xr3:uid="{0B44149B-4FD5-4C05-9E34-DC1C700F9A70}" name="Column14764"/>
    <tableColumn id="14791" xr3:uid="{A95855F1-A965-4759-BBA1-0704E71023B3}" name="Column14765"/>
    <tableColumn id="14792" xr3:uid="{22ED34C7-54CC-40FB-A687-DB86BE6316DD}" name="Column14766"/>
    <tableColumn id="14793" xr3:uid="{710BC0A9-AE3A-4BFC-B2EC-371FBA013C96}" name="Column14767"/>
    <tableColumn id="14794" xr3:uid="{88A4DA60-DF47-459D-B57F-3ED91C07B6CE}" name="Column14768"/>
    <tableColumn id="14795" xr3:uid="{B96FE738-DB9F-409E-A254-669FE8093627}" name="Column14769"/>
    <tableColumn id="14796" xr3:uid="{B6BD287D-D88B-4944-AF5C-061FB7912FAE}" name="Column14770"/>
    <tableColumn id="14797" xr3:uid="{9C833089-667E-4A17-AA67-55CDE34F1EFD}" name="Column14771"/>
    <tableColumn id="14798" xr3:uid="{C4DBCA07-D70D-4885-B61E-2646B6A7E3F7}" name="Column14772"/>
    <tableColumn id="14799" xr3:uid="{37F36F61-679D-479E-B362-253EE4F88E76}" name="Column14773"/>
    <tableColumn id="14800" xr3:uid="{0D749700-57B2-4AC6-8D6A-B70EB07850E6}" name="Column14774"/>
    <tableColumn id="14801" xr3:uid="{152DA828-CE32-4D1B-9D5E-CE41AA399246}" name="Column14775"/>
    <tableColumn id="14802" xr3:uid="{B0064469-178A-4917-BB50-A07A0A8FCCA6}" name="Column14776"/>
    <tableColumn id="14803" xr3:uid="{C77C746C-BE05-4279-8C1D-00FA078183F9}" name="Column14777"/>
    <tableColumn id="14804" xr3:uid="{1D5E8132-5569-4A19-92BC-3C1881056F19}" name="Column14778"/>
    <tableColumn id="14805" xr3:uid="{D1851D49-343E-482D-B8CD-76DAF015C9CB}" name="Column14779"/>
    <tableColumn id="14806" xr3:uid="{190E510A-CBF9-42E7-88D8-826F02302E30}" name="Column14780"/>
    <tableColumn id="14807" xr3:uid="{895B447E-5A61-4562-A1F6-189CAF41EE1E}" name="Column14781"/>
    <tableColumn id="14808" xr3:uid="{3A691273-5EC9-4C29-8C30-A421FF84DBB3}" name="Column14782"/>
    <tableColumn id="14809" xr3:uid="{7E4F3A95-3132-4B77-B253-A552FD874ACF}" name="Column14783"/>
    <tableColumn id="14810" xr3:uid="{72382D85-D95C-41D2-90DC-C1212589511D}" name="Column14784"/>
    <tableColumn id="14811" xr3:uid="{6BD9C27E-4F21-4CE4-B014-56FD0EF3C528}" name="Column14785"/>
    <tableColumn id="14812" xr3:uid="{5D167CC9-25DB-4744-BF75-1F9EB545C1AC}" name="Column14786"/>
    <tableColumn id="14813" xr3:uid="{86FD3986-3184-48A8-AAC9-DF3650841A5C}" name="Column14787"/>
    <tableColumn id="14814" xr3:uid="{B31BBEBE-FFD3-4254-B8B3-1415C7168CE3}" name="Column14788"/>
    <tableColumn id="14815" xr3:uid="{2D1B0FA9-51EF-4A07-8CAE-8146D2B3435F}" name="Column14789"/>
    <tableColumn id="14816" xr3:uid="{43F481F5-AF22-4D51-B540-B3146BE4CFFB}" name="Column14790"/>
    <tableColumn id="14817" xr3:uid="{73299F3C-7A3A-474A-AEE0-A822AFF24F4F}" name="Column14791"/>
    <tableColumn id="14818" xr3:uid="{92C84FC9-0050-4384-B9ED-8BFDC96BB04E}" name="Column14792"/>
    <tableColumn id="14819" xr3:uid="{01A9C618-BD90-4FAA-A424-72D7F0D5977E}" name="Column14793"/>
    <tableColumn id="14820" xr3:uid="{068F7D7D-8C63-49CE-AF84-12A520461A68}" name="Column14794"/>
    <tableColumn id="14821" xr3:uid="{DA94C6C6-53DD-408D-A9DD-84EC69B4F749}" name="Column14795"/>
    <tableColumn id="14822" xr3:uid="{799C74B1-4A50-422A-BD5C-1DDA6BFA2170}" name="Column14796"/>
    <tableColumn id="14823" xr3:uid="{920A25FE-7C59-414D-AE50-0C9C634D94EB}" name="Column14797"/>
    <tableColumn id="14824" xr3:uid="{6025131D-D4B9-4D10-BB5F-F36CCFED4A5A}" name="Column14798"/>
    <tableColumn id="14825" xr3:uid="{B57C3469-6B8A-4D6C-A609-D6F6A87BA5A0}" name="Column14799"/>
    <tableColumn id="14826" xr3:uid="{599FE98B-7404-4AA3-ACB0-A9250EF9A9B8}" name="Column14800"/>
    <tableColumn id="14827" xr3:uid="{C3109C73-B657-4112-BB3E-CD01FEF7D78D}" name="Column14801"/>
    <tableColumn id="14828" xr3:uid="{3C7242DA-0525-4EC6-A2E8-AAF05088DD77}" name="Column14802"/>
    <tableColumn id="14829" xr3:uid="{4E28F013-EA4C-4CBF-A1AD-5D049398AB2C}" name="Column14803"/>
    <tableColumn id="14830" xr3:uid="{4A3402A3-F753-444A-8677-7FFE2F7D3D89}" name="Column14804"/>
    <tableColumn id="14831" xr3:uid="{3FDAA9F6-02EA-47D0-BFE2-A5C270E9724B}" name="Column14805"/>
    <tableColumn id="14832" xr3:uid="{BCC64695-9DEE-4779-98C8-25EDF7136E95}" name="Column14806"/>
    <tableColumn id="14833" xr3:uid="{82E1505A-526B-4713-8915-9CB74F3EBA5E}" name="Column14807"/>
    <tableColumn id="14834" xr3:uid="{506F03FC-45F5-4675-B692-334B88B107D4}" name="Column14808"/>
    <tableColumn id="14835" xr3:uid="{B88B1C5C-930E-4F55-B408-006FBA70CA20}" name="Column14809"/>
    <tableColumn id="14836" xr3:uid="{2DCCECC6-A735-4990-B7BF-72C3E70C826E}" name="Column14810"/>
    <tableColumn id="14837" xr3:uid="{9C012FC4-7156-49DE-9DC2-EB76BAA0953D}" name="Column14811"/>
    <tableColumn id="14838" xr3:uid="{A4524F80-0B61-4E13-A8B0-DF2D21FF9F9C}" name="Column14812"/>
    <tableColumn id="14839" xr3:uid="{EC1EE290-AA41-458C-927A-6C3B7B9B4EF5}" name="Column14813"/>
    <tableColumn id="14840" xr3:uid="{229DFF18-3DCF-4248-A926-081ADAA15DB8}" name="Column14814"/>
    <tableColumn id="14841" xr3:uid="{8A4B8CD8-0339-479E-9F0C-7EB959781983}" name="Column14815"/>
    <tableColumn id="14842" xr3:uid="{537EC746-13AB-4259-94C2-DBBBFC4BC7ED}" name="Column14816"/>
    <tableColumn id="14843" xr3:uid="{8CB1D0E7-6087-481F-8E64-71AFCAB6BDDD}" name="Column14817"/>
    <tableColumn id="14844" xr3:uid="{D45F589A-64E0-495A-BE04-9385142DB92D}" name="Column14818"/>
    <tableColumn id="14845" xr3:uid="{FF6FAA99-C6EB-48E7-A622-E3E499623CD3}" name="Column14819"/>
    <tableColumn id="14846" xr3:uid="{8E544172-C709-4A24-88A4-124097263208}" name="Column14820"/>
    <tableColumn id="14847" xr3:uid="{B18E5E77-4B76-4400-B5D0-9BD19E05FFF0}" name="Column14821"/>
    <tableColumn id="14848" xr3:uid="{7FB56297-4DE4-4A42-BC81-C168295A4E74}" name="Column14822"/>
    <tableColumn id="14849" xr3:uid="{D4F103D8-5FDE-407D-B18B-D93AF6CF4ECB}" name="Column14823"/>
    <tableColumn id="14850" xr3:uid="{B19D0BF0-0A19-4FA6-9021-34856977ABBB}" name="Column14824"/>
    <tableColumn id="14851" xr3:uid="{B241720F-BC4E-4DC7-9AEE-BE07D51EEB40}" name="Column14825"/>
    <tableColumn id="14852" xr3:uid="{3CF03748-FD1F-49BA-B2C9-C834CEA077E2}" name="Column14826"/>
    <tableColumn id="14853" xr3:uid="{A4414FD6-5335-4D6E-B435-31EF962295CA}" name="Column14827"/>
    <tableColumn id="14854" xr3:uid="{4FCA9855-0905-4714-B375-B41C71721BB4}" name="Column14828"/>
    <tableColumn id="14855" xr3:uid="{40A6FFBB-4BD9-4199-BB9D-353C831B1739}" name="Column14829"/>
    <tableColumn id="14856" xr3:uid="{2F93DB17-8D09-4B69-A692-0BBE74A45BAB}" name="Column14830"/>
    <tableColumn id="14857" xr3:uid="{6446FFB3-2EA6-4834-B91E-36CD07CE8C51}" name="Column14831"/>
    <tableColumn id="14858" xr3:uid="{FE3F34A1-6912-49B9-A166-5111D6F0D9E0}" name="Column14832"/>
    <tableColumn id="14859" xr3:uid="{48DEAF11-BAEC-49FE-84D9-D0555CB7E03D}" name="Column14833"/>
    <tableColumn id="14860" xr3:uid="{6C929886-3954-45EA-AF9B-BE7A220887CA}" name="Column14834"/>
    <tableColumn id="14861" xr3:uid="{0B982C71-C146-4505-91B8-EC9313F1F9E4}" name="Column14835"/>
    <tableColumn id="14862" xr3:uid="{353BE77F-D4F3-4DA8-9785-19D233A9FCC9}" name="Column14836"/>
    <tableColumn id="14863" xr3:uid="{79C4D991-E336-43A2-A556-7DA2B82E567A}" name="Column14837"/>
    <tableColumn id="14864" xr3:uid="{BEE4B763-50E0-4B5C-B249-9FC276850DCB}" name="Column14838"/>
    <tableColumn id="14865" xr3:uid="{F81E2884-85E8-480F-82B6-A61275C1CF62}" name="Column14839"/>
    <tableColumn id="14866" xr3:uid="{D584A833-B439-4794-95B8-343BC36637BC}" name="Column14840"/>
    <tableColumn id="14867" xr3:uid="{1980033C-646B-4532-9E3C-0A8BF6F1EC5E}" name="Column14841"/>
    <tableColumn id="14868" xr3:uid="{77F8A8CA-8241-4E12-9EAB-7B39AA2B81EB}" name="Column14842"/>
    <tableColumn id="14869" xr3:uid="{0D30AA51-0699-42F8-A2D4-76D84B89B8EB}" name="Column14843"/>
    <tableColumn id="14870" xr3:uid="{A16AC9F4-1A85-4A9F-A431-D5876723B220}" name="Column14844"/>
    <tableColumn id="14871" xr3:uid="{0E23DCDF-5B66-486C-B1EE-301A1DE53CE6}" name="Column14845"/>
    <tableColumn id="14872" xr3:uid="{72C6E672-BCD7-4932-A26D-724688494ACD}" name="Column14846"/>
    <tableColumn id="14873" xr3:uid="{318A8605-82B7-40D9-98C5-256FC48877E2}" name="Column14847"/>
    <tableColumn id="14874" xr3:uid="{F37515BD-0D48-4F7C-9607-A28C8C3E28F1}" name="Column14848"/>
    <tableColumn id="14875" xr3:uid="{262BDC28-9B45-45CB-BBFD-0E7AFE587046}" name="Column14849"/>
    <tableColumn id="14876" xr3:uid="{22B1A782-FAC5-486D-AD59-6F011DF8134F}" name="Column14850"/>
    <tableColumn id="14877" xr3:uid="{8252645A-B7F9-41B1-836A-B0B8DC962745}" name="Column14851"/>
    <tableColumn id="14878" xr3:uid="{F32F10BA-D52C-47A8-A220-8B77A2B66721}" name="Column14852"/>
    <tableColumn id="14879" xr3:uid="{1D5CC3AA-00BB-45AD-BE08-7E56761852DA}" name="Column14853"/>
    <tableColumn id="14880" xr3:uid="{1B9F944E-122C-4C3C-874F-4E5DEA3EADC8}" name="Column14854"/>
    <tableColumn id="14881" xr3:uid="{B48E1072-5D07-45AD-95F9-9DF1AA76C648}" name="Column14855"/>
    <tableColumn id="14882" xr3:uid="{41916482-C7F0-491C-AE89-3BFF8001CDB9}" name="Column14856"/>
    <tableColumn id="14883" xr3:uid="{EC35FB33-EAD3-4CF2-BBF4-BFB3B6BAE839}" name="Column14857"/>
    <tableColumn id="14884" xr3:uid="{6B2CC698-3699-41D1-AFD7-6964B628B1C8}" name="Column14858"/>
    <tableColumn id="14885" xr3:uid="{BB961E0F-532E-4811-AAB5-20429E22B305}" name="Column14859"/>
    <tableColumn id="14886" xr3:uid="{D0B0F6E4-11FA-4F42-BF23-50CA2AE55481}" name="Column14860"/>
    <tableColumn id="14887" xr3:uid="{963DD116-CE79-4F2E-AE83-E59C6FEBC612}" name="Column14861"/>
    <tableColumn id="14888" xr3:uid="{BEDA1796-C8B6-4B92-81A2-0D57135CEADE}" name="Column14862"/>
    <tableColumn id="14889" xr3:uid="{B24D49C7-4192-49D1-AE4A-554919C9E733}" name="Column14863"/>
    <tableColumn id="14890" xr3:uid="{44AC26A2-D6E4-4C23-9BA9-32C0F7740A4D}" name="Column14864"/>
    <tableColumn id="14891" xr3:uid="{0C51C22D-08E7-4E30-81AA-D25FF7846FED}" name="Column14865"/>
    <tableColumn id="14892" xr3:uid="{25FCE140-9865-4AB1-90D2-FB611E0FF2A2}" name="Column14866"/>
    <tableColumn id="14893" xr3:uid="{84171B01-6C27-413C-BABB-BE980B17E8F2}" name="Column14867"/>
    <tableColumn id="14894" xr3:uid="{B66E5318-FC69-4D5A-8B3D-48EF53A93B22}" name="Column14868"/>
    <tableColumn id="14895" xr3:uid="{47FEC02B-1F97-4321-BE59-5FC6F7D83EDA}" name="Column14869"/>
    <tableColumn id="14896" xr3:uid="{7B5B3467-FCC6-42E9-B3C7-010F7E521775}" name="Column14870"/>
    <tableColumn id="14897" xr3:uid="{D80EE0E1-058D-40E1-B49F-006BFBE4C70E}" name="Column14871"/>
    <tableColumn id="14898" xr3:uid="{73E0BC38-0EB4-4D7E-B52B-6C3A3E3A0D77}" name="Column14872"/>
    <tableColumn id="14899" xr3:uid="{9D876F58-1A9E-492C-AB6E-D859A973350F}" name="Column14873"/>
    <tableColumn id="14900" xr3:uid="{423C6429-3B45-4DFE-920D-1342A796DE95}" name="Column14874"/>
    <tableColumn id="14901" xr3:uid="{04AEFC22-F79B-40BA-84B0-7629FA3B6B3F}" name="Column14875"/>
    <tableColumn id="14902" xr3:uid="{3D13961B-B2E0-4553-BA53-66119714DDA3}" name="Column14876"/>
    <tableColumn id="14903" xr3:uid="{A65F6C75-35B7-4767-BEB6-BE3CF63DB439}" name="Column14877"/>
    <tableColumn id="14904" xr3:uid="{32154058-CF0D-47CB-AEAA-CC3AF861A0B3}" name="Column14878"/>
    <tableColumn id="14905" xr3:uid="{71AF6CA0-BD8D-4C43-A8CB-8F669F2B6CA1}" name="Column14879"/>
    <tableColumn id="14906" xr3:uid="{92FB7AF1-792D-467A-905F-3D19136142CF}" name="Column14880"/>
    <tableColumn id="14907" xr3:uid="{E8A42897-02CE-4717-B595-64DCBCAC4B5B}" name="Column14881"/>
    <tableColumn id="14908" xr3:uid="{9A2D0A6A-FAEC-4043-88F0-DB2514A31901}" name="Column14882"/>
    <tableColumn id="14909" xr3:uid="{AEC8AB30-A68A-4F62-AA39-9D33CB780ADA}" name="Column14883"/>
    <tableColumn id="14910" xr3:uid="{D3476913-779E-408D-BE84-8787CE9E4E7B}" name="Column14884"/>
    <tableColumn id="14911" xr3:uid="{2C7EFEE8-3FFA-4B11-9632-0578F30EC241}" name="Column14885"/>
    <tableColumn id="14912" xr3:uid="{575094B0-DA86-414B-B9FA-A3524389537D}" name="Column14886"/>
    <tableColumn id="14913" xr3:uid="{654470C4-7926-42A9-86BE-264D93B0CAB6}" name="Column14887"/>
    <tableColumn id="14914" xr3:uid="{59CBAFB0-ED73-45C4-B265-12D3BC3725F9}" name="Column14888"/>
    <tableColumn id="14915" xr3:uid="{4C7B0D2D-FE64-486D-91E2-EF3376456BEA}" name="Column14889"/>
    <tableColumn id="14916" xr3:uid="{BC45F62B-BA07-4678-992D-877578E9D388}" name="Column14890"/>
    <tableColumn id="14917" xr3:uid="{73D6AACA-D47F-450B-9401-1D1C9934DD0F}" name="Column14891"/>
    <tableColumn id="14918" xr3:uid="{9C6AF3D1-BF9A-4064-B981-F46E274E4F9D}" name="Column14892"/>
    <tableColumn id="14919" xr3:uid="{330F55E1-D315-4EA4-89C3-276A15D86F5A}" name="Column14893"/>
    <tableColumn id="14920" xr3:uid="{9290C4B0-CA42-4F09-AFE1-F1B98BCA4DDB}" name="Column14894"/>
    <tableColumn id="14921" xr3:uid="{ED39A328-59D2-484E-94F2-AC065E7425BB}" name="Column14895"/>
    <tableColumn id="14922" xr3:uid="{0DA6AC04-8D7D-4F89-9563-EE37F0F177F5}" name="Column14896"/>
    <tableColumn id="14923" xr3:uid="{9271142E-2E2C-4DDF-86FF-5506FAA16F1A}" name="Column14897"/>
    <tableColumn id="14924" xr3:uid="{500BC8FF-741F-4AB5-A82D-3F55FEB359C2}" name="Column14898"/>
    <tableColumn id="14925" xr3:uid="{6C6256C8-8810-46A8-AB5B-8477766D950A}" name="Column14899"/>
    <tableColumn id="14926" xr3:uid="{B6C723B6-C5FE-4291-8011-9897F3BF68C4}" name="Column14900"/>
    <tableColumn id="14927" xr3:uid="{7A40F45D-DF7A-4D4C-A587-D8751C41BE7F}" name="Column14901"/>
    <tableColumn id="14928" xr3:uid="{246D98D1-4CC7-4061-8F03-40029D46ED45}" name="Column14902"/>
    <tableColumn id="14929" xr3:uid="{59D67194-5D55-4128-83C3-BC62CDC3BB6B}" name="Column14903"/>
    <tableColumn id="14930" xr3:uid="{1B994D42-C0D1-4B52-8D37-08886E005FB9}" name="Column14904"/>
    <tableColumn id="14931" xr3:uid="{967250D6-85BF-4D4D-A794-FE9B2C4148B2}" name="Column14905"/>
    <tableColumn id="14932" xr3:uid="{156AB436-1EA8-485A-B90F-43C63C8AEB35}" name="Column14906"/>
    <tableColumn id="14933" xr3:uid="{E9CFFBCA-9D3E-46DA-A908-5E373738452C}" name="Column14907"/>
    <tableColumn id="14934" xr3:uid="{E1E9F1C0-F750-49CC-82D1-C79F1A9727E7}" name="Column14908"/>
    <tableColumn id="14935" xr3:uid="{0FFAC00F-7D5C-4030-9F0A-1CE4969CA889}" name="Column14909"/>
    <tableColumn id="14936" xr3:uid="{AD6F9C75-AA94-4069-AEB8-CDEB212C35AF}" name="Column14910"/>
    <tableColumn id="14937" xr3:uid="{BA709BBD-9784-4074-B0B9-A74586E4FFF1}" name="Column14911"/>
    <tableColumn id="14938" xr3:uid="{5A4C8F26-1F5D-420C-97C0-73CBB46010D8}" name="Column14912"/>
    <tableColumn id="14939" xr3:uid="{101870F2-FB9C-4E1C-8DF3-6CFBEC341D0F}" name="Column14913"/>
    <tableColumn id="14940" xr3:uid="{F2FA9548-83EB-4A9A-9833-B78D1F8632C9}" name="Column14914"/>
    <tableColumn id="14941" xr3:uid="{5418296E-FE45-46FD-8C0A-7AD1E3951AEB}" name="Column14915"/>
    <tableColumn id="14942" xr3:uid="{D303815F-A643-48BC-A2DF-25C0A2C92597}" name="Column14916"/>
    <tableColumn id="14943" xr3:uid="{9E89222A-62C8-4DAE-93BE-749BA213690C}" name="Column14917"/>
    <tableColumn id="14944" xr3:uid="{0D5198E6-FBA2-4C80-B776-18B8380B8292}" name="Column14918"/>
    <tableColumn id="14945" xr3:uid="{94C5A40E-D970-4871-9E22-F8137B9A89B4}" name="Column14919"/>
    <tableColumn id="14946" xr3:uid="{377E69DF-F36E-4F99-94B6-85FB97E32218}" name="Column14920"/>
    <tableColumn id="14947" xr3:uid="{79741D08-E858-4F84-9BEA-F141E7C3D086}" name="Column14921"/>
    <tableColumn id="14948" xr3:uid="{A67DF8CE-BEBB-4FA7-8B79-DE8923D30211}" name="Column14922"/>
    <tableColumn id="14949" xr3:uid="{04ED4F23-9A64-49C9-989B-BCD7900A050F}" name="Column14923"/>
    <tableColumn id="14950" xr3:uid="{15642D2D-F679-4DAC-9310-C91E25537ED5}" name="Column14924"/>
    <tableColumn id="14951" xr3:uid="{5995249A-CCC4-4DAA-B911-6CFC73780321}" name="Column14925"/>
    <tableColumn id="14952" xr3:uid="{F73C1792-5AA0-44E4-A423-B3661490B9B1}" name="Column14926"/>
    <tableColumn id="14953" xr3:uid="{A747C64F-B2CF-4128-A21E-5EFF5E76352E}" name="Column14927"/>
    <tableColumn id="14954" xr3:uid="{CF38AC1B-0831-42AD-BBF7-05C05DC66F14}" name="Column14928"/>
    <tableColumn id="14955" xr3:uid="{C3CD5F27-DB6B-48E5-8650-F35600D4A85A}" name="Column14929"/>
    <tableColumn id="14956" xr3:uid="{E5B325C9-046B-433D-9061-009A959F8998}" name="Column14930"/>
    <tableColumn id="14957" xr3:uid="{0896D40A-D8AA-4AAA-987F-6E39C6C4F906}" name="Column14931"/>
    <tableColumn id="14958" xr3:uid="{97B2E3C9-82B5-439F-B401-ABCC155935A2}" name="Column14932"/>
    <tableColumn id="14959" xr3:uid="{E3992942-B09F-40BB-AFD1-0267B90C5B34}" name="Column14933"/>
    <tableColumn id="14960" xr3:uid="{E649370D-EE32-4E62-BA27-64167996969F}" name="Column14934"/>
    <tableColumn id="14961" xr3:uid="{A70D6B4F-7E35-4F3D-90B6-1FFFCE2DB1B3}" name="Column14935"/>
    <tableColumn id="14962" xr3:uid="{A895DFC0-4E80-45A9-8CBE-ABFEE3BB5A5B}" name="Column14936"/>
    <tableColumn id="14963" xr3:uid="{2B4E309F-547F-4245-90E0-4F954FEE801C}" name="Column14937"/>
    <tableColumn id="14964" xr3:uid="{DDCBBCF9-4214-466C-A014-6E9BDAFE2D2A}" name="Column14938"/>
    <tableColumn id="14965" xr3:uid="{3017AB28-F737-4ADB-B127-8BACF9AC875E}" name="Column14939"/>
    <tableColumn id="14966" xr3:uid="{E134D213-72E2-4831-9E45-60ADA60F398A}" name="Column14940"/>
    <tableColumn id="14967" xr3:uid="{49A0B15A-EC13-4FBE-9AF5-1168FC13EF7D}" name="Column14941"/>
    <tableColumn id="14968" xr3:uid="{FA2C7B3B-F7F9-45C2-8BD8-FE20EEFDD575}" name="Column14942"/>
    <tableColumn id="14969" xr3:uid="{33B7DE15-9BFA-4CD0-B3D2-AD9E812EAB4B}" name="Column14943"/>
    <tableColumn id="14970" xr3:uid="{8BB00FE1-9298-406B-86A5-5B1B866A478D}" name="Column14944"/>
    <tableColumn id="14971" xr3:uid="{E5F7BE05-10E7-46AE-B1AC-08586E3F1A7E}" name="Column14945"/>
    <tableColumn id="14972" xr3:uid="{971A6031-B2B6-4BF5-B2E8-90CC5502C589}" name="Column14946"/>
    <tableColumn id="14973" xr3:uid="{FF34CE2A-DC1D-40B0-B791-CE804A70B1F6}" name="Column14947"/>
    <tableColumn id="14974" xr3:uid="{684B9D50-8185-4827-A48A-93B2C2C999C2}" name="Column14948"/>
    <tableColumn id="14975" xr3:uid="{74D52E6B-EE76-487C-A8DB-6B58C32A92DE}" name="Column14949"/>
    <tableColumn id="14976" xr3:uid="{11CF4509-DF09-4370-8204-A60218249A73}" name="Column14950"/>
    <tableColumn id="14977" xr3:uid="{77E6AE45-B5F5-406D-BC4A-585C536E6DF3}" name="Column14951"/>
    <tableColumn id="14978" xr3:uid="{D435E85B-0D2A-4A32-8C52-EB7194F9436B}" name="Column14952"/>
    <tableColumn id="14979" xr3:uid="{BB650C72-6883-4011-B77B-4323E7B216E6}" name="Column14953"/>
    <tableColumn id="14980" xr3:uid="{302F9D25-4758-40AA-9AF5-F0F0A0A28017}" name="Column14954"/>
    <tableColumn id="14981" xr3:uid="{818E5683-6407-4A91-8BEF-CDE30A9A2889}" name="Column14955"/>
    <tableColumn id="14982" xr3:uid="{0C55B11B-C58F-426E-9469-2313B78B1F48}" name="Column14956"/>
    <tableColumn id="14983" xr3:uid="{5954723E-FBE8-4E60-B016-8DD356D7F5D1}" name="Column14957"/>
    <tableColumn id="14984" xr3:uid="{8E3FAA20-73F2-4BAA-B9B4-42F823C8CB22}" name="Column14958"/>
    <tableColumn id="14985" xr3:uid="{CEA17A19-B1B7-4DD2-87A2-F0956CBCB1D2}" name="Column14959"/>
    <tableColumn id="14986" xr3:uid="{0BD52DAA-B907-4B9C-AF8C-63E0D73C893B}" name="Column14960"/>
    <tableColumn id="14987" xr3:uid="{F5E89986-F30C-4B8C-B017-FF5FF5837086}" name="Column14961"/>
    <tableColumn id="14988" xr3:uid="{A10F16A1-4679-4B5F-98A4-C6EEE3BEFCD4}" name="Column14962"/>
    <tableColumn id="14989" xr3:uid="{F1908921-565D-420B-978E-125672D27358}" name="Column14963"/>
    <tableColumn id="14990" xr3:uid="{8A6528C9-3838-4043-8378-96CE0D8F5EF1}" name="Column14964"/>
    <tableColumn id="14991" xr3:uid="{EB77DCFD-C457-44B4-B41E-AE4DC9628B38}" name="Column14965"/>
    <tableColumn id="14992" xr3:uid="{FC8B4FD0-4FD1-41F5-8A87-221C73402D77}" name="Column14966"/>
    <tableColumn id="14993" xr3:uid="{6673BF04-D98F-423C-AD45-D6FD7E6A8DDB}" name="Column14967"/>
    <tableColumn id="14994" xr3:uid="{D4D4719F-5F7F-4661-9328-2E9183A24E04}" name="Column14968"/>
    <tableColumn id="14995" xr3:uid="{8F124568-B50B-4CAE-9D4A-BB2B9D9E3E29}" name="Column14969"/>
    <tableColumn id="14996" xr3:uid="{340BA3EF-D8BC-4981-97D6-5482AA39BF4D}" name="Column14970"/>
    <tableColumn id="14997" xr3:uid="{982C24CC-E3D9-4D6B-8B5E-C8E96F36B91A}" name="Column14971"/>
    <tableColumn id="14998" xr3:uid="{8C364447-6CA1-4BF5-ACE7-061731EFAA2C}" name="Column14972"/>
    <tableColumn id="14999" xr3:uid="{E5CB8FBE-F12E-4595-B99E-11B4EA54E7B0}" name="Column14973"/>
    <tableColumn id="15000" xr3:uid="{7D0355B5-5572-40E4-B433-37C4379E4306}" name="Column14974"/>
    <tableColumn id="15001" xr3:uid="{FE94CFAC-B114-4C36-A6C5-3BBDA29905EF}" name="Column14975"/>
    <tableColumn id="15002" xr3:uid="{5CBA6DD1-0862-40F2-938D-B097713893F1}" name="Column14976"/>
    <tableColumn id="15003" xr3:uid="{FBDA9B8B-C829-4A72-A51A-B72E2F987187}" name="Column14977"/>
    <tableColumn id="15004" xr3:uid="{4167B13E-B532-41C0-BDE8-6D229154101F}" name="Column14978"/>
    <tableColumn id="15005" xr3:uid="{67E93E69-0835-4CC7-8816-F1F49CD3AEA4}" name="Column14979"/>
    <tableColumn id="15006" xr3:uid="{0F3CDFBB-F6F8-42DD-89CD-56406CB084ED}" name="Column14980"/>
    <tableColumn id="15007" xr3:uid="{77B67FBC-8C36-4B96-9FFE-290D485555A1}" name="Column14981"/>
    <tableColumn id="15008" xr3:uid="{ED6F321D-FAE5-48CC-89BD-7964380D3F96}" name="Column14982"/>
    <tableColumn id="15009" xr3:uid="{F38BD4D9-DAC5-4CDA-8BF6-1F20FBEE1E47}" name="Column14983"/>
    <tableColumn id="15010" xr3:uid="{D004C414-F7B8-4123-83AF-7C5D7719BA52}" name="Column14984"/>
    <tableColumn id="15011" xr3:uid="{1D25438F-8357-4D4A-80BF-54E9738FAF47}" name="Column14985"/>
    <tableColumn id="15012" xr3:uid="{5650E1AF-3270-4630-98F7-BC52A35A321B}" name="Column14986"/>
    <tableColumn id="15013" xr3:uid="{E44F4E26-9AC3-4AB4-9A3C-414649A5C257}" name="Column14987"/>
    <tableColumn id="15014" xr3:uid="{02D265A9-B5FF-4864-A06E-548D2511524E}" name="Column14988"/>
    <tableColumn id="15015" xr3:uid="{721D1684-8814-4B1F-A11C-C40430E272C3}" name="Column14989"/>
    <tableColumn id="15016" xr3:uid="{D933FD83-6F36-4853-B829-63BF74825797}" name="Column14990"/>
    <tableColumn id="15017" xr3:uid="{2D3C5916-0B27-4C1C-9D29-A4F7E4A2E9F4}" name="Column14991"/>
    <tableColumn id="15018" xr3:uid="{DE71FCB0-799B-4F52-843E-7B36E74E0F92}" name="Column14992"/>
    <tableColumn id="15019" xr3:uid="{C140FD1D-8C4D-47D0-A328-BDB9EA64B7BE}" name="Column14993"/>
    <tableColumn id="15020" xr3:uid="{4891272E-D3FD-46C7-9EFB-AC741C185C1F}" name="Column14994"/>
    <tableColumn id="15021" xr3:uid="{19D506BA-7390-4E11-A289-3D26C8163FD7}" name="Column14995"/>
    <tableColumn id="15022" xr3:uid="{DF992936-CFDB-4945-88C2-A86FF3E45E5D}" name="Column14996"/>
    <tableColumn id="15023" xr3:uid="{0B797F0D-7529-486E-AB2D-05EF880430A8}" name="Column14997"/>
    <tableColumn id="15024" xr3:uid="{D0C5F2AA-5C1B-43A8-90B1-9638C30D74B8}" name="Column14998"/>
    <tableColumn id="15025" xr3:uid="{42D50E35-D39A-4ACE-B274-17E512ED50CD}" name="Column14999"/>
    <tableColumn id="15026" xr3:uid="{977FC77A-BB41-49E0-BE55-E7B1D127A0EA}" name="Column15000"/>
    <tableColumn id="15027" xr3:uid="{86BA8C57-85AF-40EE-909C-7C57C78820D1}" name="Column15001"/>
    <tableColumn id="15028" xr3:uid="{69E75012-A1AE-4E15-A8CD-2F4826FDC89F}" name="Column15002"/>
    <tableColumn id="15029" xr3:uid="{45017657-28F0-4197-9872-D872698ECE1B}" name="Column15003"/>
    <tableColumn id="15030" xr3:uid="{01EA2A4F-100C-4358-A00A-B874ED15B842}" name="Column15004"/>
    <tableColumn id="15031" xr3:uid="{707D6968-73A2-4B14-8175-8EB96506512F}" name="Column15005"/>
    <tableColumn id="15032" xr3:uid="{0254D81B-3659-4A00-B734-5F0F85E4D200}" name="Column15006"/>
    <tableColumn id="15033" xr3:uid="{321F9D11-E961-4BAB-A8C7-D5838C48F2FC}" name="Column15007"/>
    <tableColumn id="15034" xr3:uid="{F750A155-24C8-4386-A294-8F364C9F153E}" name="Column15008"/>
    <tableColumn id="15035" xr3:uid="{DB4CC841-CF8F-4062-A7D4-D84F03AE09F6}" name="Column15009"/>
    <tableColumn id="15036" xr3:uid="{9985F5B9-8DD5-43BD-98FB-5118241A59AD}" name="Column15010"/>
    <tableColumn id="15037" xr3:uid="{C75FBFDC-C0FC-4A34-94E2-D9A98AC8BDAA}" name="Column15011"/>
    <tableColumn id="15038" xr3:uid="{B31E4F28-CC3A-4B95-B0FD-A114EFFE9BAE}" name="Column15012"/>
    <tableColumn id="15039" xr3:uid="{1D786975-2144-45B1-9215-F14A1F740C3F}" name="Column15013"/>
    <tableColumn id="15040" xr3:uid="{03B7B9A4-ABA3-471F-A262-84E0F3F33AA0}" name="Column15014"/>
    <tableColumn id="15041" xr3:uid="{196A8F3B-8CEC-47C2-B12F-82B737F2340E}" name="Column15015"/>
    <tableColumn id="15042" xr3:uid="{D8BC698B-18E9-4A07-BC45-CD5EFFB9D4D6}" name="Column15016"/>
    <tableColumn id="15043" xr3:uid="{0748C7A0-CC71-45DC-97D8-0529AC8D5CAA}" name="Column15017"/>
    <tableColumn id="15044" xr3:uid="{DB6321AD-91FC-4CC5-90BF-A3751F73A99A}" name="Column15018"/>
    <tableColumn id="15045" xr3:uid="{B60BE527-E4F3-431A-AFD2-F29EA16FE3B1}" name="Column15019"/>
    <tableColumn id="15046" xr3:uid="{2B076257-D963-4460-B244-D9635DCDD397}" name="Column15020"/>
    <tableColumn id="15047" xr3:uid="{675A5D37-3828-420D-8F0E-EF70ADD393D8}" name="Column15021"/>
    <tableColumn id="15048" xr3:uid="{B2093AA6-B5F5-4732-A2A0-6B0E7B87F293}" name="Column15022"/>
    <tableColumn id="15049" xr3:uid="{C237BC93-536F-4E03-949B-3A72A796482A}" name="Column15023"/>
    <tableColumn id="15050" xr3:uid="{25455E8E-2B82-4A3C-9278-F7D58FB9C647}" name="Column15024"/>
    <tableColumn id="15051" xr3:uid="{2CAD68AB-4598-4177-B7CA-5FBC987141EF}" name="Column15025"/>
    <tableColumn id="15052" xr3:uid="{AD705AC4-2D78-4253-A8DA-FFE629BF4A95}" name="Column15026"/>
    <tableColumn id="15053" xr3:uid="{67B6070C-566D-4FBC-91B4-D34D41460FB6}" name="Column15027"/>
    <tableColumn id="15054" xr3:uid="{5E4E2BCC-D597-45D8-9913-030D82E907C1}" name="Column15028"/>
    <tableColumn id="15055" xr3:uid="{0C6A494D-7145-47D7-BB08-A385E6FD2BDD}" name="Column15029"/>
    <tableColumn id="15056" xr3:uid="{A1327DB1-4A22-4B8F-B0BE-67C1EB7737E2}" name="Column15030"/>
    <tableColumn id="15057" xr3:uid="{00E59975-B712-439D-961A-159B76C02B39}" name="Column15031"/>
    <tableColumn id="15058" xr3:uid="{A680C048-4D51-40FB-8770-6BC4FC679EE9}" name="Column15032"/>
    <tableColumn id="15059" xr3:uid="{9DA25EEE-1E14-4792-967C-1B09EFB8EF6F}" name="Column15033"/>
    <tableColumn id="15060" xr3:uid="{B469EAAC-E2EA-44F6-A8D9-C9410494174E}" name="Column15034"/>
    <tableColumn id="15061" xr3:uid="{2C156753-D3DC-4FB7-B3C0-F05191D11B43}" name="Column15035"/>
    <tableColumn id="15062" xr3:uid="{0FA0BC60-05C4-4A9D-850B-BA0F86F92859}" name="Column15036"/>
    <tableColumn id="15063" xr3:uid="{BC23D936-961D-4F2E-9C23-6B849276061E}" name="Column15037"/>
    <tableColumn id="15064" xr3:uid="{86486FFA-47B9-4DD0-B989-391FAF201DFD}" name="Column15038"/>
    <tableColumn id="15065" xr3:uid="{BAE08095-D70E-494F-AD10-8ACDB8D74E99}" name="Column15039"/>
    <tableColumn id="15066" xr3:uid="{1B80308A-7A73-4B1F-93F0-BBC4260824F4}" name="Column15040"/>
    <tableColumn id="15067" xr3:uid="{2912C36C-8B94-4FD1-A36A-BB5C42CDF34E}" name="Column15041"/>
    <tableColumn id="15068" xr3:uid="{C7442E49-ABCF-4B6C-94AD-DE673C0E8E39}" name="Column15042"/>
    <tableColumn id="15069" xr3:uid="{54509453-2274-4DF4-8B9D-B381DB06377E}" name="Column15043"/>
    <tableColumn id="15070" xr3:uid="{38BABFF1-71FD-43F1-9007-5A8D194F2836}" name="Column15044"/>
    <tableColumn id="15071" xr3:uid="{5DBC0ED6-E87C-4282-807E-50F848623017}" name="Column15045"/>
    <tableColumn id="15072" xr3:uid="{6B9FE84D-623A-465C-824F-E7F6D71A4640}" name="Column15046"/>
    <tableColumn id="15073" xr3:uid="{4B821FD5-345A-48F8-8433-BC6DEFE57A09}" name="Column15047"/>
    <tableColumn id="15074" xr3:uid="{CDF5BF79-74B2-4E8B-9B4A-E65660E5AAE6}" name="Column15048"/>
    <tableColumn id="15075" xr3:uid="{1A65325A-B010-4467-B9C5-290A6967AD26}" name="Column15049"/>
    <tableColumn id="15076" xr3:uid="{0BDBFC19-6B4C-4121-972E-A97B8BC4662E}" name="Column15050"/>
    <tableColumn id="15077" xr3:uid="{9184258E-F421-4D1B-B16D-E610F3BE7EDC}" name="Column15051"/>
    <tableColumn id="15078" xr3:uid="{2574B9AF-C102-49DF-8712-74D2A494A59E}" name="Column15052"/>
    <tableColumn id="15079" xr3:uid="{46BC779F-C115-48DF-BC75-2C1AEC7E9CBD}" name="Column15053"/>
    <tableColumn id="15080" xr3:uid="{70687D06-850A-48BB-A7F1-B3128D878F6D}" name="Column15054"/>
    <tableColumn id="15081" xr3:uid="{458923A9-C9C0-40EA-BD1A-26DCF6999854}" name="Column15055"/>
    <tableColumn id="15082" xr3:uid="{AF567141-177B-44EB-B44C-4AF043154881}" name="Column15056"/>
    <tableColumn id="15083" xr3:uid="{478ACD2E-6699-41E4-A534-5F47C6CF3BD1}" name="Column15057"/>
    <tableColumn id="15084" xr3:uid="{B681CFD7-E734-4F3C-9E42-8DE70BB071AC}" name="Column15058"/>
    <tableColumn id="15085" xr3:uid="{DF89D722-DEF6-4FE7-937F-00CA82AAAEC4}" name="Column15059"/>
    <tableColumn id="15086" xr3:uid="{18657C27-A462-4791-9768-FA7BA0693EEB}" name="Column15060"/>
    <tableColumn id="15087" xr3:uid="{3761F85F-DF2A-4FCC-A9D6-A5521D1A8DD1}" name="Column15061"/>
    <tableColumn id="15088" xr3:uid="{C8261E51-D729-4B10-9651-760FBD140535}" name="Column15062"/>
    <tableColumn id="15089" xr3:uid="{71E5831F-B84E-4BCA-A816-914A2D88FF8A}" name="Column15063"/>
    <tableColumn id="15090" xr3:uid="{F492412F-415F-40A5-8929-1034FAD0DCF2}" name="Column15064"/>
    <tableColumn id="15091" xr3:uid="{A3FDF4B1-72A9-4BC6-AC11-FC637DF1ABFD}" name="Column15065"/>
    <tableColumn id="15092" xr3:uid="{94CCB911-2216-4A16-AA6E-158C6850A7FE}" name="Column15066"/>
    <tableColumn id="15093" xr3:uid="{D7E91FB7-8F41-4D81-9285-9F20DEA308F6}" name="Column15067"/>
    <tableColumn id="15094" xr3:uid="{B7BFED15-0495-4452-B7B7-8BB9E37CE12A}" name="Column15068"/>
    <tableColumn id="15095" xr3:uid="{A1DF5A92-2A08-4908-A1D1-CC96C3D21233}" name="Column15069"/>
    <tableColumn id="15096" xr3:uid="{9C3A5444-4BA0-4FBC-A188-48E380C6D334}" name="Column15070"/>
    <tableColumn id="15097" xr3:uid="{A6BE89D3-EB09-4208-94D8-50D4B7FC0F93}" name="Column15071"/>
    <tableColumn id="15098" xr3:uid="{E7691139-C73C-4E98-BA1B-7CFF93B51DE3}" name="Column15072"/>
    <tableColumn id="15099" xr3:uid="{41D37EA0-6581-4A0B-8207-C52F112842A3}" name="Column15073"/>
    <tableColumn id="15100" xr3:uid="{ED695343-8DA0-40B9-B966-76E7CB849496}" name="Column15074"/>
    <tableColumn id="15101" xr3:uid="{90D4F339-0597-4A11-8FDD-C731D52577B8}" name="Column15075"/>
    <tableColumn id="15102" xr3:uid="{D3CAC383-C8B9-49D5-B4FB-4EDA9C7E91BB}" name="Column15076"/>
    <tableColumn id="15103" xr3:uid="{560B5A63-8357-4422-B98E-8216578D3F3B}" name="Column15077"/>
    <tableColumn id="15104" xr3:uid="{038F9B36-5648-4272-B323-1D39C46A79D0}" name="Column15078"/>
    <tableColumn id="15105" xr3:uid="{9E9A6129-46E5-4098-B21A-686279A73201}" name="Column15079"/>
    <tableColumn id="15106" xr3:uid="{C6008930-3073-4653-91FC-E9EC1E2F7A9B}" name="Column15080"/>
    <tableColumn id="15107" xr3:uid="{78F9704E-62DC-4C09-8DAF-0314BD3082CF}" name="Column15081"/>
    <tableColumn id="15108" xr3:uid="{0A5BD8A6-52DE-4426-8D1C-25D1E2ACF36D}" name="Column15082"/>
    <tableColumn id="15109" xr3:uid="{BEABDF30-E718-406B-B199-537EB9308B1E}" name="Column15083"/>
    <tableColumn id="15110" xr3:uid="{1C97A550-4738-41D0-AAED-D73D64FE031F}" name="Column15084"/>
    <tableColumn id="15111" xr3:uid="{B8A26363-CE7B-4DDB-A725-1E4F589EFEA7}" name="Column15085"/>
    <tableColumn id="15112" xr3:uid="{64B6B91B-C8FF-4197-8348-8D247CF194F9}" name="Column15086"/>
    <tableColumn id="15113" xr3:uid="{D35DD2EB-FBC3-46BF-9EFE-7178AE5EDFBC}" name="Column15087"/>
    <tableColumn id="15114" xr3:uid="{1C06FE0F-AF26-4416-A733-2B07C7A4437A}" name="Column15088"/>
    <tableColumn id="15115" xr3:uid="{BBDF69DF-8146-4873-8691-0F7C04E72C55}" name="Column15089"/>
    <tableColumn id="15116" xr3:uid="{75824429-4F34-483C-AAE5-42696A1EBEBC}" name="Column15090"/>
    <tableColumn id="15117" xr3:uid="{B662DF18-0AD0-4ECC-B3C3-9117802C2932}" name="Column15091"/>
    <tableColumn id="15118" xr3:uid="{9EE162B5-9657-4F90-A0BE-7FA51FFD1759}" name="Column15092"/>
    <tableColumn id="15119" xr3:uid="{7333222A-62F1-47D2-873B-2940BB3AAB56}" name="Column15093"/>
    <tableColumn id="15120" xr3:uid="{87B0074D-4056-4B78-A154-31F7A4BE9203}" name="Column15094"/>
    <tableColumn id="15121" xr3:uid="{7A5170A9-2C2B-45C1-8B0B-8DBF4A8294DB}" name="Column15095"/>
    <tableColumn id="15122" xr3:uid="{FFC3EDB4-384C-4FDC-9CB1-9F045BD9C5F7}" name="Column15096"/>
    <tableColumn id="15123" xr3:uid="{24533F24-B4F2-4A85-BBF2-FAE2290A53DB}" name="Column15097"/>
    <tableColumn id="15124" xr3:uid="{DA0E3BBA-3D20-4DF0-924D-A3F5E559AC68}" name="Column15098"/>
    <tableColumn id="15125" xr3:uid="{E83434EF-DD36-4F33-A3F5-E1D23C0CFED7}" name="Column15099"/>
    <tableColumn id="15126" xr3:uid="{A3EB81E9-72FF-4914-99A2-8BCF8FCB51F0}" name="Column15100"/>
    <tableColumn id="15127" xr3:uid="{4B11A1C7-AB74-48C0-B900-3877172EBB9B}" name="Column15101"/>
    <tableColumn id="15128" xr3:uid="{FF0979BD-06E1-4FE2-B735-83027C23D34E}" name="Column15102"/>
    <tableColumn id="15129" xr3:uid="{50410E6F-25DF-43FB-9FC4-7BD54CD74A00}" name="Column15103"/>
    <tableColumn id="15130" xr3:uid="{829C5BEF-923B-45EB-9364-9FFA80A3C323}" name="Column15104"/>
    <tableColumn id="15131" xr3:uid="{4B298EF9-594E-46D7-A881-F49DA10004DA}" name="Column15105"/>
    <tableColumn id="15132" xr3:uid="{4B2E8DF2-AD30-4BD8-B0A8-F628753262E4}" name="Column15106"/>
    <tableColumn id="15133" xr3:uid="{54F893D7-828A-4B0F-A5AB-55F20D755CBE}" name="Column15107"/>
    <tableColumn id="15134" xr3:uid="{66CFC1C0-65C0-4C50-B2B8-CA8973FF4E4B}" name="Column15108"/>
    <tableColumn id="15135" xr3:uid="{89310FCA-0C32-470E-BB1A-B01CAAD31023}" name="Column15109"/>
    <tableColumn id="15136" xr3:uid="{64B66742-F2B9-4504-ACE6-460AE8200BCF}" name="Column15110"/>
    <tableColumn id="15137" xr3:uid="{C31A1536-3A59-4424-8D51-874B428E56E2}" name="Column15111"/>
    <tableColumn id="15138" xr3:uid="{4A695FEF-8FDA-45A1-98AE-4BA763F2988B}" name="Column15112"/>
    <tableColumn id="15139" xr3:uid="{194AE99E-2531-4DB4-AFAA-3BB4520A41F3}" name="Column15113"/>
    <tableColumn id="15140" xr3:uid="{1AB4E691-23FC-4455-ABCC-A0F94223BEBE}" name="Column15114"/>
    <tableColumn id="15141" xr3:uid="{79B16564-A594-4353-B292-CD0339A8B067}" name="Column15115"/>
    <tableColumn id="15142" xr3:uid="{0C5DF119-6715-4C86-A1B2-C35CC7698006}" name="Column15116"/>
    <tableColumn id="15143" xr3:uid="{A9CDFA22-07C0-4F50-84A6-893B6567ED0D}" name="Column15117"/>
    <tableColumn id="15144" xr3:uid="{E8318AE4-FB48-45DF-B92C-291B0EC8847D}" name="Column15118"/>
    <tableColumn id="15145" xr3:uid="{D93D22AB-3289-434E-8D12-005A85BB62A7}" name="Column15119"/>
    <tableColumn id="15146" xr3:uid="{35FC4F2F-0BD7-4EC4-B8ED-BD00DDF9A977}" name="Column15120"/>
    <tableColumn id="15147" xr3:uid="{050E892F-80D8-4B2C-B0F3-91890F4DD316}" name="Column15121"/>
    <tableColumn id="15148" xr3:uid="{9420161D-FFE1-48A8-9338-4FDFBE5591E9}" name="Column15122"/>
    <tableColumn id="15149" xr3:uid="{F19DA37F-DDDC-4646-AF9F-B2EA4D073961}" name="Column15123"/>
    <tableColumn id="15150" xr3:uid="{37F5F140-8645-42FD-A931-AA2F412111B2}" name="Column15124"/>
    <tableColumn id="15151" xr3:uid="{1A528435-B4A4-4867-95F1-D289203B2A27}" name="Column15125"/>
    <tableColumn id="15152" xr3:uid="{A226B56C-BFC7-4E26-86D8-38637580A946}" name="Column15126"/>
    <tableColumn id="15153" xr3:uid="{B88C8234-189A-4F38-91CA-7C7BA047AAB0}" name="Column15127"/>
    <tableColumn id="15154" xr3:uid="{BD2B8300-780E-453E-9998-CAB3BFD3F144}" name="Column15128"/>
    <tableColumn id="15155" xr3:uid="{AA9CFB6B-D822-426C-BCC4-0775C84BED18}" name="Column15129"/>
    <tableColumn id="15156" xr3:uid="{FD4AAAF3-9AA1-4721-96E2-9D88D6419FB2}" name="Column15130"/>
    <tableColumn id="15157" xr3:uid="{C51E7BF6-B541-44F2-B2CC-8EB8D43A1AA6}" name="Column15131"/>
    <tableColumn id="15158" xr3:uid="{5AF7B8E2-13EE-4983-90A6-57650C61CF07}" name="Column15132"/>
    <tableColumn id="15159" xr3:uid="{85D93F82-E591-40E3-AB2A-6DA0F5B880FC}" name="Column15133"/>
    <tableColumn id="15160" xr3:uid="{F71C7111-FB3D-492C-A8EB-A7C7BDE91F60}" name="Column15134"/>
    <tableColumn id="15161" xr3:uid="{30334952-491A-420A-9909-0542F03A739C}" name="Column15135"/>
    <tableColumn id="15162" xr3:uid="{DFE03458-2968-46FD-A440-D9E1AA8F97A5}" name="Column15136"/>
    <tableColumn id="15163" xr3:uid="{523C5BCE-D1D1-4844-8D5E-BC2342201E2E}" name="Column15137"/>
    <tableColumn id="15164" xr3:uid="{4A3ABC1D-DCFB-4A9A-BBB6-2A2E866E21E5}" name="Column15138"/>
    <tableColumn id="15165" xr3:uid="{D7AB5F86-EBA2-45EB-931D-AF7360E01164}" name="Column15139"/>
    <tableColumn id="15166" xr3:uid="{97F28956-5380-4BB9-9395-CFDC3BC3C909}" name="Column15140"/>
    <tableColumn id="15167" xr3:uid="{5E3A60C5-718B-4BE5-82DE-088569F993B6}" name="Column15141"/>
    <tableColumn id="15168" xr3:uid="{92D80E31-D8AB-4DEB-820B-2C5F6D60D917}" name="Column15142"/>
    <tableColumn id="15169" xr3:uid="{C64285B8-F069-41D1-9A87-D03FAD44B678}" name="Column15143"/>
    <tableColumn id="15170" xr3:uid="{64CFA110-9A25-485A-AB45-219D9988DC3A}" name="Column15144"/>
    <tableColumn id="15171" xr3:uid="{90BF554A-E15A-4305-BA97-FEDE4FFD9B24}" name="Column15145"/>
    <tableColumn id="15172" xr3:uid="{E107E47D-31AB-48B2-8DA1-40350DFA5EE2}" name="Column15146"/>
    <tableColumn id="15173" xr3:uid="{5BE215A6-AAB2-4B81-BEB9-2B9F2D23E4B4}" name="Column15147"/>
    <tableColumn id="15174" xr3:uid="{737C1F02-60FA-48EE-837C-1D7092394705}" name="Column15148"/>
    <tableColumn id="15175" xr3:uid="{FBB33275-DEF9-495E-B21A-38049FC9821D}" name="Column15149"/>
    <tableColumn id="15176" xr3:uid="{0DC7451D-D405-4292-A004-8E8DCE1BC749}" name="Column15150"/>
    <tableColumn id="15177" xr3:uid="{DB12B33F-3502-4ACC-B955-46D9FF066F19}" name="Column15151"/>
    <tableColumn id="15178" xr3:uid="{5B85EF0D-694C-4241-9C0E-6EA058670369}" name="Column15152"/>
    <tableColumn id="15179" xr3:uid="{619D64D5-4D8B-4489-938E-DFBFEB0276F1}" name="Column15153"/>
    <tableColumn id="15180" xr3:uid="{5A4C816D-9574-48EB-8C13-BCFF55C09B73}" name="Column15154"/>
    <tableColumn id="15181" xr3:uid="{AE755F7F-21E7-469C-BB12-E994C453331F}" name="Column15155"/>
    <tableColumn id="15182" xr3:uid="{C79FE467-1498-497B-8113-182C6D5641E8}" name="Column15156"/>
    <tableColumn id="15183" xr3:uid="{2D5806AB-B1D5-4FFD-BD55-3DE887AB8F5E}" name="Column15157"/>
    <tableColumn id="15184" xr3:uid="{C00DF863-3D03-428E-BD12-E153B224536E}" name="Column15158"/>
    <tableColumn id="15185" xr3:uid="{0ED8835B-EC91-4640-BBAF-17BA594F2D0F}" name="Column15159"/>
    <tableColumn id="15186" xr3:uid="{0C5F714A-2999-478C-84DF-7323CB5C5B41}" name="Column15160"/>
    <tableColumn id="15187" xr3:uid="{4CD9BD22-DFB0-4200-BFB7-92A24507AAFF}" name="Column15161"/>
    <tableColumn id="15188" xr3:uid="{CF1DB98A-4E65-445D-B521-DDDE74F5B900}" name="Column15162"/>
    <tableColumn id="15189" xr3:uid="{F2570635-E695-4EC9-AD24-10FFE2E3CC5B}" name="Column15163"/>
    <tableColumn id="15190" xr3:uid="{819D43B8-39A9-419A-B2BA-96FBA02A2A1B}" name="Column15164"/>
    <tableColumn id="15191" xr3:uid="{9551C2AB-FE0D-442A-817B-25680A20B653}" name="Column15165"/>
    <tableColumn id="15192" xr3:uid="{85CF5B1E-CA3C-48E9-BF5A-3909E34B5953}" name="Column15166"/>
    <tableColumn id="15193" xr3:uid="{AA8756FC-EC94-4BF5-A953-583BB215D2CF}" name="Column15167"/>
    <tableColumn id="15194" xr3:uid="{9D2D4023-0321-4246-AC23-A1858297C9E2}" name="Column15168"/>
    <tableColumn id="15195" xr3:uid="{37F4D39F-11AA-4F9C-9B56-4E6281A9DE25}" name="Column15169"/>
    <tableColumn id="15196" xr3:uid="{D3239FD7-0EAB-4A88-B4BF-C03BBC7FC7CA}" name="Column15170"/>
    <tableColumn id="15197" xr3:uid="{600A673E-88A9-48B1-8432-9935CB72B0AB}" name="Column15171"/>
    <tableColumn id="15198" xr3:uid="{0C55EF5F-8DF2-4D13-B99E-472E0BEE4717}" name="Column15172"/>
    <tableColumn id="15199" xr3:uid="{36350353-8405-4289-985F-F2091C171ECA}" name="Column15173"/>
    <tableColumn id="15200" xr3:uid="{75CD718D-724F-4399-81CD-4AF71B9A2372}" name="Column15174"/>
    <tableColumn id="15201" xr3:uid="{1DC3844E-F2C0-4231-9F0A-E8224B6370DE}" name="Column15175"/>
    <tableColumn id="15202" xr3:uid="{00F06692-2AC4-4A01-927D-343E82C6BA0E}" name="Column15176"/>
    <tableColumn id="15203" xr3:uid="{4C810CC5-6B6E-4E72-AECB-5A1AE036E85E}" name="Column15177"/>
    <tableColumn id="15204" xr3:uid="{8CBECFEC-9EE2-4586-83FE-81845E52AC32}" name="Column15178"/>
    <tableColumn id="15205" xr3:uid="{6D74291B-D7B8-487C-8222-2E21C3A43EFB}" name="Column15179"/>
    <tableColumn id="15206" xr3:uid="{AD827E01-D7DE-4FA2-9B5C-B115BAACD225}" name="Column15180"/>
    <tableColumn id="15207" xr3:uid="{14909BB9-D111-458E-A982-9A1C0FFC169B}" name="Column15181"/>
    <tableColumn id="15208" xr3:uid="{895E3B89-CF03-475F-8854-640F65675D97}" name="Column15182"/>
    <tableColumn id="15209" xr3:uid="{EE0A20FF-DAA7-430B-AFCD-20E7A617396A}" name="Column15183"/>
    <tableColumn id="15210" xr3:uid="{D42A9597-ADBF-4379-88BF-0C33D37F16BC}" name="Column15184"/>
    <tableColumn id="15211" xr3:uid="{9FDBE05C-EFA4-4EAB-8746-EF0D4F8A9EBA}" name="Column15185"/>
    <tableColumn id="15212" xr3:uid="{5701F4A9-872C-4E22-8B31-B3DF2DA17C73}" name="Column15186"/>
    <tableColumn id="15213" xr3:uid="{ECF47E6F-14CA-4901-8086-42B53688C94D}" name="Column15187"/>
    <tableColumn id="15214" xr3:uid="{A8D9F359-9B66-4D92-8198-A5EC42A08854}" name="Column15188"/>
    <tableColumn id="15215" xr3:uid="{86A42C0F-A7C9-4EE3-8892-21276480F8EF}" name="Column15189"/>
    <tableColumn id="15216" xr3:uid="{878D8BFE-4FBD-4C4F-98F1-9FB843CA9146}" name="Column15190"/>
    <tableColumn id="15217" xr3:uid="{BC2A40D4-A49C-4529-8737-29FF4AA53212}" name="Column15191"/>
    <tableColumn id="15218" xr3:uid="{776A1C7B-7612-4C64-BA80-08DDE93490EE}" name="Column15192"/>
    <tableColumn id="15219" xr3:uid="{B6E72D9B-400A-4513-BAD7-CCD04FDB1C1B}" name="Column15193"/>
    <tableColumn id="15220" xr3:uid="{D7375F96-0013-46AA-88ED-53CDEF034B47}" name="Column15194"/>
    <tableColumn id="15221" xr3:uid="{D5D93FF5-3801-4C4E-A2B8-2E55A6F90851}" name="Column15195"/>
    <tableColumn id="15222" xr3:uid="{CD0DED0C-7BBC-4809-8D2E-34CCCE215DB9}" name="Column15196"/>
    <tableColumn id="15223" xr3:uid="{9D93FED6-4F59-4CE2-BEDC-F57B3EC239E8}" name="Column15197"/>
    <tableColumn id="15224" xr3:uid="{49FAA342-C00A-4957-A800-0ECF7EAB07FF}" name="Column15198"/>
    <tableColumn id="15225" xr3:uid="{B5FFB535-46E9-4610-84F5-BFD5F6989C8A}" name="Column15199"/>
    <tableColumn id="15226" xr3:uid="{2F35234D-14F1-4CD1-9068-120B960AC07E}" name="Column15200"/>
    <tableColumn id="15227" xr3:uid="{C7EBA90F-EB4C-4DF8-98B6-ADEF6284B1EC}" name="Column15201"/>
    <tableColumn id="15228" xr3:uid="{51285BF4-55EB-46A5-9C1D-4FFF07B19CDB}" name="Column15202"/>
    <tableColumn id="15229" xr3:uid="{DEDD23A3-96B5-4E9E-A8FD-AC31AFE3DCC7}" name="Column15203"/>
    <tableColumn id="15230" xr3:uid="{B10C11E7-9836-4E59-A8F7-B377E5354E63}" name="Column15204"/>
    <tableColumn id="15231" xr3:uid="{7192A431-D051-485F-892B-CADD6C781406}" name="Column15205"/>
    <tableColumn id="15232" xr3:uid="{6175480E-CE97-4907-95E5-61D9A993FB5D}" name="Column15206"/>
    <tableColumn id="15233" xr3:uid="{8F5E730E-C5B9-463E-8021-7FAC42F6DF83}" name="Column15207"/>
    <tableColumn id="15234" xr3:uid="{73C3E2F5-00F4-4216-B6AE-78F98440F138}" name="Column15208"/>
    <tableColumn id="15235" xr3:uid="{A5FA3B65-4BE9-46EE-B4C0-0AA0FE331925}" name="Column15209"/>
    <tableColumn id="15236" xr3:uid="{8BF58FDC-A973-4DB5-B3C3-53C196EE6E09}" name="Column15210"/>
    <tableColumn id="15237" xr3:uid="{BFCA5895-026C-4CEB-87C4-956B032EFEA2}" name="Column15211"/>
    <tableColumn id="15238" xr3:uid="{59968865-F1F8-4D77-95A0-0275F1BF7967}" name="Column15212"/>
    <tableColumn id="15239" xr3:uid="{26CAE5CF-891B-4666-A930-6FBAD57773EC}" name="Column15213"/>
    <tableColumn id="15240" xr3:uid="{6F77C2CA-5DB2-47A9-91A7-3D2DAAC1C0E3}" name="Column15214"/>
    <tableColumn id="15241" xr3:uid="{C59A1215-069B-4539-9885-C69BDE4F680E}" name="Column15215"/>
    <tableColumn id="15242" xr3:uid="{559FBC63-4BD7-4269-B20A-24FD94C1A23A}" name="Column15216"/>
    <tableColumn id="15243" xr3:uid="{6AC51516-3042-481B-8B54-DFE4D53610B7}" name="Column15217"/>
    <tableColumn id="15244" xr3:uid="{2EF01ABD-8769-43BF-95C9-FEF0148686AD}" name="Column15218"/>
    <tableColumn id="15245" xr3:uid="{354460CE-5784-4D78-8269-62A900A199AB}" name="Column15219"/>
    <tableColumn id="15246" xr3:uid="{019BCA1F-A238-41F2-BBD0-E4D1E225B698}" name="Column15220"/>
    <tableColumn id="15247" xr3:uid="{D1DB6B59-796D-4871-B6ED-D11CBA2CDE74}" name="Column15221"/>
    <tableColumn id="15248" xr3:uid="{94635E9D-8A7F-4C08-9CD1-6CC3A3B37BED}" name="Column15222"/>
    <tableColumn id="15249" xr3:uid="{ADB091FB-2353-4CF1-980E-1871C73FCBC7}" name="Column15223"/>
    <tableColumn id="15250" xr3:uid="{5CE4143A-3DB8-40FC-B65D-7EFB526AC2F1}" name="Column15224"/>
    <tableColumn id="15251" xr3:uid="{91474369-5852-48C7-88AD-20CFE213FB65}" name="Column15225"/>
    <tableColumn id="15252" xr3:uid="{20D881F4-6AC7-4FB4-9778-B495054F664F}" name="Column15226"/>
    <tableColumn id="15253" xr3:uid="{3ED77966-A86A-47B9-95BD-01690F83A6EB}" name="Column15227"/>
    <tableColumn id="15254" xr3:uid="{EA39C05B-AF8B-43EE-97D2-961B994F15AA}" name="Column15228"/>
    <tableColumn id="15255" xr3:uid="{F7F8A708-86EE-485C-A230-4DF6FF2C830D}" name="Column15229"/>
    <tableColumn id="15256" xr3:uid="{BA3556D3-72BB-4C07-A1AE-59B93E57203A}" name="Column15230"/>
    <tableColumn id="15257" xr3:uid="{9782C053-B3FA-4F09-BA49-04828535FB73}" name="Column15231"/>
    <tableColumn id="15258" xr3:uid="{5A771D47-BE77-4000-94E8-D83E476C5410}" name="Column15232"/>
    <tableColumn id="15259" xr3:uid="{1D56DAE2-CFB3-4A0A-A09A-DC655A3846A2}" name="Column15233"/>
    <tableColumn id="15260" xr3:uid="{5135A2E3-28C6-44F7-9CC1-EF3F3F751E70}" name="Column15234"/>
    <tableColumn id="15261" xr3:uid="{5ECAD59D-94B8-4F26-8D44-02450BA57D4E}" name="Column15235"/>
    <tableColumn id="15262" xr3:uid="{08D383D8-C620-4202-BD8E-73703D16B0A0}" name="Column15236"/>
    <tableColumn id="15263" xr3:uid="{F2652558-7EE7-4618-9CD4-D8353F21144C}" name="Column15237"/>
    <tableColumn id="15264" xr3:uid="{4F29DBA2-B8F1-4C2D-9507-3019F9AA3452}" name="Column15238"/>
    <tableColumn id="15265" xr3:uid="{1979895F-D023-4CF5-8DB6-6606E6FF3683}" name="Column15239"/>
    <tableColumn id="15266" xr3:uid="{7A594C42-88E0-4A5F-829C-97AC80F93BE8}" name="Column15240"/>
    <tableColumn id="15267" xr3:uid="{0391255A-48A4-411A-B0BF-A90D98253B3B}" name="Column15241"/>
    <tableColumn id="15268" xr3:uid="{D447236C-1AC5-432C-ACE9-43ED40B5CDB1}" name="Column15242"/>
    <tableColumn id="15269" xr3:uid="{F27124CC-9AA7-4589-A335-A2F8BBB1A65C}" name="Column15243"/>
    <tableColumn id="15270" xr3:uid="{5F60B6C6-429A-473E-81E4-62BDFB32AF7E}" name="Column15244"/>
    <tableColumn id="15271" xr3:uid="{63B31DF8-5437-4EAF-97AE-6FF22921D302}" name="Column15245"/>
    <tableColumn id="15272" xr3:uid="{F233B6C8-B242-4712-8CD7-7F4760931510}" name="Column15246"/>
    <tableColumn id="15273" xr3:uid="{F8314CB0-E215-45F8-81AB-1801E95F1391}" name="Column15247"/>
    <tableColumn id="15274" xr3:uid="{78E6E2B3-2177-4FDF-AFFD-7E760BC77DE0}" name="Column15248"/>
    <tableColumn id="15275" xr3:uid="{C69BDDB0-E187-43B5-8BA8-BC599A50FA61}" name="Column15249"/>
    <tableColumn id="15276" xr3:uid="{C1141785-2B6C-4B38-9ADB-D9E87E4069D4}" name="Column15250"/>
    <tableColumn id="15277" xr3:uid="{35CD7A71-9B9E-4F15-B04E-2213CF6F578E}" name="Column15251"/>
    <tableColumn id="15278" xr3:uid="{6BCC7E88-CFA9-4CD6-9EA2-846356EDC893}" name="Column15252"/>
    <tableColumn id="15279" xr3:uid="{2D3DEC41-3C62-4414-9434-EDC0AF1F86CA}" name="Column15253"/>
    <tableColumn id="15280" xr3:uid="{9CF4AFA2-28EB-4F96-B585-C1EBA2F58CAD}" name="Column15254"/>
    <tableColumn id="15281" xr3:uid="{7B167C5F-727F-4B81-8FE4-A3173E6B9B39}" name="Column15255"/>
    <tableColumn id="15282" xr3:uid="{659BCF88-CF82-44B6-A3AE-038F56796348}" name="Column15256"/>
    <tableColumn id="15283" xr3:uid="{9428F4D6-E4DE-4A65-ADF3-CB27D38AF7A7}" name="Column15257"/>
    <tableColumn id="15284" xr3:uid="{2ED9291D-0F81-4263-AF69-081C724C1179}" name="Column15258"/>
    <tableColumn id="15285" xr3:uid="{0D853536-5E7F-4AE9-ABC3-38FAE2F7C05F}" name="Column15259"/>
    <tableColumn id="15286" xr3:uid="{73C6DEA8-DC0A-4267-B4E3-C253D0F88DAE}" name="Column15260"/>
    <tableColumn id="15287" xr3:uid="{20FE4A8D-75FC-4CEC-8613-B7EC61FF3734}" name="Column15261"/>
    <tableColumn id="15288" xr3:uid="{9EE70690-1173-4350-8DD1-D4D87D577A11}" name="Column15262"/>
    <tableColumn id="15289" xr3:uid="{548FDB5F-D1CD-4CDC-8676-63C434A4E0A1}" name="Column15263"/>
    <tableColumn id="15290" xr3:uid="{8F2089A2-417E-4D00-9A2F-723973AB195D}" name="Column15264"/>
    <tableColumn id="15291" xr3:uid="{5393779A-0066-4FEB-9375-7D38216ED8AA}" name="Column15265"/>
    <tableColumn id="15292" xr3:uid="{3E04B397-00E8-40BD-9735-56AED7C80A33}" name="Column15266"/>
    <tableColumn id="15293" xr3:uid="{9EDE6C04-42AD-4537-9402-4369388E0A72}" name="Column15267"/>
    <tableColumn id="15294" xr3:uid="{FEDCF1A1-1E4C-44B9-BB1C-72484418422D}" name="Column15268"/>
    <tableColumn id="15295" xr3:uid="{9D43F5FA-E51C-4D63-B900-959062FEC950}" name="Column15269"/>
    <tableColumn id="15296" xr3:uid="{0D9DFC9C-755F-4E2A-9A93-FA27F6256573}" name="Column15270"/>
    <tableColumn id="15297" xr3:uid="{4DE8E225-B98E-40C0-B93A-AF101A736E12}" name="Column15271"/>
    <tableColumn id="15298" xr3:uid="{79839AEE-AA56-449E-8968-077D5FDD44CC}" name="Column15272"/>
    <tableColumn id="15299" xr3:uid="{FECAD949-7783-4D53-B77B-9D5B25DC2684}" name="Column15273"/>
    <tableColumn id="15300" xr3:uid="{7184A061-58E5-47F4-A9F4-093E9B1064A7}" name="Column15274"/>
    <tableColumn id="15301" xr3:uid="{8430A342-26EE-4E2E-938E-3E3BE06F5B2F}" name="Column15275"/>
    <tableColumn id="15302" xr3:uid="{EC713F8F-C9D0-4963-B780-F845E5CFD1B9}" name="Column15276"/>
    <tableColumn id="15303" xr3:uid="{AB8F1C91-627A-4C01-87F3-067719CEB055}" name="Column15277"/>
    <tableColumn id="15304" xr3:uid="{CF42C167-8BF0-462D-99D7-5CCCE9BDE9D0}" name="Column15278"/>
    <tableColumn id="15305" xr3:uid="{56E29BB7-3CEC-4604-A934-7B9CB6B5CACD}" name="Column15279"/>
    <tableColumn id="15306" xr3:uid="{A199D52E-7EDA-496D-81EE-A467430498FA}" name="Column15280"/>
    <tableColumn id="15307" xr3:uid="{65BAF434-BCD7-43C9-9B6F-3FFFCF954C6A}" name="Column15281"/>
    <tableColumn id="15308" xr3:uid="{7FE8E09A-D15D-4460-AAAD-D7C264F44625}" name="Column15282"/>
    <tableColumn id="15309" xr3:uid="{579C691C-0F24-48EF-ABC8-6410FC3E0097}" name="Column15283"/>
    <tableColumn id="15310" xr3:uid="{D720028F-966A-4528-B953-F402AFD92D85}" name="Column15284"/>
    <tableColumn id="15311" xr3:uid="{85776DE8-F394-4DD6-A8DC-DA6BFE623607}" name="Column15285"/>
    <tableColumn id="15312" xr3:uid="{CE4C399F-C64B-48F1-8B47-7B369CF8D15D}" name="Column15286"/>
    <tableColumn id="15313" xr3:uid="{45900DFD-4632-42D7-B097-6AD9477A0482}" name="Column15287"/>
    <tableColumn id="15314" xr3:uid="{A75E3902-F817-45E7-AE08-4490123507FA}" name="Column15288"/>
    <tableColumn id="15315" xr3:uid="{A43D3E20-58A5-49B5-B0D7-47EDC77A9DFD}" name="Column15289"/>
    <tableColumn id="15316" xr3:uid="{D949033D-EE19-42D6-819A-9B11B1CC2AF4}" name="Column15290"/>
    <tableColumn id="15317" xr3:uid="{AF5D37B1-201D-4036-9494-84712DDAFF46}" name="Column15291"/>
    <tableColumn id="15318" xr3:uid="{EF55EAED-0614-4686-9A0C-20634E84E0B9}" name="Column15292"/>
    <tableColumn id="15319" xr3:uid="{932D13D9-CFA8-4E55-8FF1-5A38728353C0}" name="Column15293"/>
    <tableColumn id="15320" xr3:uid="{D122129C-F3CC-45FA-9509-4D916C38D03D}" name="Column15294"/>
    <tableColumn id="15321" xr3:uid="{D0013B31-3B67-437F-BB7E-2A89F40715A9}" name="Column15295"/>
    <tableColumn id="15322" xr3:uid="{66B87D7A-5CE8-48C7-8A52-0385041B78EF}" name="Column15296"/>
    <tableColumn id="15323" xr3:uid="{5C870279-696F-48AA-9081-5471585F5197}" name="Column15297"/>
    <tableColumn id="15324" xr3:uid="{3DB1DD97-8B1C-4C25-A331-134A1F34BD41}" name="Column15298"/>
    <tableColumn id="15325" xr3:uid="{8D1E6D45-6996-4CE3-8C9C-20541E654EC2}" name="Column15299"/>
    <tableColumn id="15326" xr3:uid="{ABCF3406-D5B9-4912-BD3D-531AFE9EEE00}" name="Column15300"/>
    <tableColumn id="15327" xr3:uid="{2DF15A69-6A84-4A9E-A3E6-8C846E22FF52}" name="Column15301"/>
    <tableColumn id="15328" xr3:uid="{1EF0CAFE-5D98-4889-9F9E-4B866992495C}" name="Column15302"/>
    <tableColumn id="15329" xr3:uid="{07250E52-B9A9-4D76-9ACB-556009620170}" name="Column15303"/>
    <tableColumn id="15330" xr3:uid="{A689B1D0-506F-45A8-89E5-CAA6DBF2D02B}" name="Column15304"/>
    <tableColumn id="15331" xr3:uid="{749BA003-EA24-43F5-8900-A465E77CF21F}" name="Column15305"/>
    <tableColumn id="15332" xr3:uid="{293A60CF-667A-4912-A64E-BED8408B233C}" name="Column15306"/>
    <tableColumn id="15333" xr3:uid="{BFFFCD97-9A95-4530-B83C-2D12A5047DA8}" name="Column15307"/>
    <tableColumn id="15334" xr3:uid="{B5288C3E-9ECD-4BB3-96B3-41A751F8FAFE}" name="Column15308"/>
    <tableColumn id="15335" xr3:uid="{130096E1-52A8-4A45-A277-C0F0AC6FF4DA}" name="Column15309"/>
    <tableColumn id="15336" xr3:uid="{9CE54150-DACD-493F-8E58-2E202C548E33}" name="Column15310"/>
    <tableColumn id="15337" xr3:uid="{5D4205CA-5E8A-4774-A49E-F9E68E37C69F}" name="Column15311"/>
    <tableColumn id="15338" xr3:uid="{C50D19B4-29A6-40DD-A0F0-A46F2018FA6B}" name="Column15312"/>
    <tableColumn id="15339" xr3:uid="{CE4F0ADC-244B-40F9-9B81-222FB5824345}" name="Column15313"/>
    <tableColumn id="15340" xr3:uid="{E1811008-A8BE-4CAB-83CF-23C320AC42E8}" name="Column15314"/>
    <tableColumn id="15341" xr3:uid="{08B413F2-17A7-48C1-9A09-6DDFD64226E6}" name="Column15315"/>
    <tableColumn id="15342" xr3:uid="{A980212E-58AF-479A-BD19-EC80CA960E80}" name="Column15316"/>
    <tableColumn id="15343" xr3:uid="{D442EBEB-C901-4B3D-8D02-4BF1476BC48F}" name="Column15317"/>
    <tableColumn id="15344" xr3:uid="{251D1FE8-57B2-45A3-872C-A300A4C24B1C}" name="Column15318"/>
    <tableColumn id="15345" xr3:uid="{0E186446-7C5A-4590-82ED-7B9EA8F4F61C}" name="Column15319"/>
    <tableColumn id="15346" xr3:uid="{9E37D39F-09DB-482B-867E-75E73708F20C}" name="Column15320"/>
    <tableColumn id="15347" xr3:uid="{50A3D593-96F4-438D-81B2-933342801CEE}" name="Column15321"/>
    <tableColumn id="15348" xr3:uid="{A0674FD6-5532-4357-8AB1-30DE662F8103}" name="Column15322"/>
    <tableColumn id="15349" xr3:uid="{D83C64A6-CA44-41E9-B715-544678526753}" name="Column15323"/>
    <tableColumn id="15350" xr3:uid="{B8DBCC44-0CF7-42C7-83BD-61C8D6D287E1}" name="Column15324"/>
    <tableColumn id="15351" xr3:uid="{FFA540E9-50F0-4CD6-B710-BC7B0FF4EC1A}" name="Column15325"/>
    <tableColumn id="15352" xr3:uid="{EFCD8D46-8D80-43E1-BB57-D8D38F0CC84E}" name="Column15326"/>
    <tableColumn id="15353" xr3:uid="{AAE41D9F-B68A-435A-A213-6F33AFDCB5BF}" name="Column15327"/>
    <tableColumn id="15354" xr3:uid="{AF102261-E5CF-40A5-8DD7-B8F7E11AE18E}" name="Column15328"/>
    <tableColumn id="15355" xr3:uid="{4C3686EB-FC08-4ED6-8CF0-F1E1179B438A}" name="Column15329"/>
    <tableColumn id="15356" xr3:uid="{CD4153C5-EC67-4856-BEAD-2121AA192C5B}" name="Column15330"/>
    <tableColumn id="15357" xr3:uid="{C6FF5121-8DB9-4435-8320-1A06CD32318F}" name="Column15331"/>
    <tableColumn id="15358" xr3:uid="{F1AA9C2D-9F36-49E7-8D03-B378EA342E14}" name="Column15332"/>
    <tableColumn id="15359" xr3:uid="{3D32116D-1E4E-47B4-8AD6-F04C7FDFFFB4}" name="Column15333"/>
    <tableColumn id="15360" xr3:uid="{45BD85A1-CFEC-40FD-B9AA-FC86F1AA016F}" name="Column15334"/>
    <tableColumn id="15361" xr3:uid="{BE7DD4A5-225B-4104-B571-007BA212878E}" name="Column15335"/>
    <tableColumn id="15362" xr3:uid="{278BE4EC-D74F-4FCC-9EBE-C020B8904FC0}" name="Column15336"/>
    <tableColumn id="15363" xr3:uid="{5ED25DE3-9227-4A14-B218-D8377ECE76D4}" name="Column15337"/>
    <tableColumn id="15364" xr3:uid="{1C03EBA0-FA5D-486E-9CD8-BE9B04D08A72}" name="Column15338"/>
    <tableColumn id="15365" xr3:uid="{5E42A556-5A9E-407D-B2C2-0248CA8FB120}" name="Column15339"/>
    <tableColumn id="15366" xr3:uid="{819FAC5A-A5CD-442D-B28A-373413CBC183}" name="Column15340"/>
    <tableColumn id="15367" xr3:uid="{C714F6FA-3586-4C16-91DA-2A74CA42CAA1}" name="Column15341"/>
    <tableColumn id="15368" xr3:uid="{899E8CE1-EA15-4657-8655-56A7164844E1}" name="Column15342"/>
    <tableColumn id="15369" xr3:uid="{69A979AF-DC1A-40AA-9460-679B2FFCC575}" name="Column15343"/>
    <tableColumn id="15370" xr3:uid="{3CC433A9-E3C4-4FCF-A9D6-DDAD2D3390DD}" name="Column15344"/>
    <tableColumn id="15371" xr3:uid="{E0FC9F99-1C0C-410E-88E7-22C0B139BAE0}" name="Column15345"/>
    <tableColumn id="15372" xr3:uid="{8BF27F47-6214-42D6-A83C-9FAA15388731}" name="Column15346"/>
    <tableColumn id="15373" xr3:uid="{FCEA0EE0-93BD-4B33-875B-EC2CEA6E1A5F}" name="Column15347"/>
    <tableColumn id="15374" xr3:uid="{980A4BFD-13BE-4B0A-8F05-672C1F3143A3}" name="Column15348"/>
    <tableColumn id="15375" xr3:uid="{7737B0EA-0E9C-4F02-B593-1D23A6BCC04F}" name="Column15349"/>
    <tableColumn id="15376" xr3:uid="{103F047D-30E7-4EE5-A0D0-43B776A79272}" name="Column15350"/>
    <tableColumn id="15377" xr3:uid="{2D7F3603-976D-4809-9CAD-19E280D61515}" name="Column15351"/>
    <tableColumn id="15378" xr3:uid="{0FA024DA-7E94-43C7-A69C-26070510E339}" name="Column15352"/>
    <tableColumn id="15379" xr3:uid="{1A559419-AEE5-48CE-9A38-53A3FF4B5483}" name="Column15353"/>
    <tableColumn id="15380" xr3:uid="{6A9AD74B-8EC3-46F4-BDBC-4FABBE2E9A75}" name="Column15354"/>
    <tableColumn id="15381" xr3:uid="{6BE5D806-86BC-4C06-A847-C671C6C589EA}" name="Column15355"/>
    <tableColumn id="15382" xr3:uid="{74AE630B-A793-4810-B955-77DD775341E8}" name="Column15356"/>
    <tableColumn id="15383" xr3:uid="{BF9E02C3-F9F0-4AEE-A513-003B69DB935B}" name="Column15357"/>
    <tableColumn id="15384" xr3:uid="{6571AC7E-EB7D-4EB7-A36F-A0DDC50ECC31}" name="Column15358"/>
    <tableColumn id="15385" xr3:uid="{7C598ABD-F761-4010-B7A7-CEF162BAB1AA}" name="Column15359"/>
    <tableColumn id="15386" xr3:uid="{859BAC90-6DE1-44C9-9CCF-D971D0150762}" name="Column15360"/>
    <tableColumn id="15387" xr3:uid="{C725970F-8A2E-4E08-9C5B-2E1D5AB69F27}" name="Column15361"/>
    <tableColumn id="15388" xr3:uid="{85F80474-6F91-41A9-B8CE-40A4FB3181C5}" name="Column15362"/>
    <tableColumn id="15389" xr3:uid="{A3D8FB91-1E6D-4C39-9E3B-9AE625A1FCEC}" name="Column15363"/>
    <tableColumn id="15390" xr3:uid="{1298B884-86CD-4E0C-92A4-BE91C7B8E8EE}" name="Column15364"/>
    <tableColumn id="15391" xr3:uid="{4F160D19-F5D0-454A-A00F-80CBFC1D7082}" name="Column15365"/>
    <tableColumn id="15392" xr3:uid="{4AABE524-FFA6-4E19-8834-6CF4F0FCE01C}" name="Column15366"/>
    <tableColumn id="15393" xr3:uid="{622E7336-C390-48F7-A68F-E10E12B69675}" name="Column15367"/>
    <tableColumn id="15394" xr3:uid="{841E7ACD-B9CB-4552-9667-0F8DDC706904}" name="Column15368"/>
    <tableColumn id="15395" xr3:uid="{62CD0C83-4DCA-4A7F-9156-3B02A34024D2}" name="Column15369"/>
    <tableColumn id="15396" xr3:uid="{EE19444A-F5F9-47CD-A1EB-8AE93E6BA124}" name="Column15370"/>
    <tableColumn id="15397" xr3:uid="{BBE1B5CB-C39B-4F43-A49B-38015DD8D836}" name="Column15371"/>
    <tableColumn id="15398" xr3:uid="{969B0F46-536C-4111-91CC-F51D05492878}" name="Column15372"/>
    <tableColumn id="15399" xr3:uid="{B65CBC82-901F-4832-A918-075678D7341A}" name="Column15373"/>
    <tableColumn id="15400" xr3:uid="{1415F139-DEB9-4874-A57A-326124B7A33A}" name="Column15374"/>
    <tableColumn id="15401" xr3:uid="{E357A120-A884-4B66-B736-3BD325C58742}" name="Column15375"/>
    <tableColumn id="15402" xr3:uid="{D602D1B5-70A0-403B-AFDC-5C6EF3E07337}" name="Column15376"/>
    <tableColumn id="15403" xr3:uid="{A683BCA6-FCCC-430D-9187-DBCB0552F0E1}" name="Column15377"/>
    <tableColumn id="15404" xr3:uid="{75ABC290-956F-41DE-B689-CA44F87FF635}" name="Column15378"/>
    <tableColumn id="15405" xr3:uid="{35D71931-0662-4FB3-966E-6E4B6344C265}" name="Column15379"/>
    <tableColumn id="15406" xr3:uid="{00222417-6B9A-4AF5-8860-D020E37F4311}" name="Column15380"/>
    <tableColumn id="15407" xr3:uid="{A1BD13C0-7C9C-4B84-A802-1503FD71A03D}" name="Column15381"/>
    <tableColumn id="15408" xr3:uid="{1EE020CF-4B35-4AFB-BC19-EE4CC7CAEFE8}" name="Column15382"/>
    <tableColumn id="15409" xr3:uid="{3A998504-106F-4228-A501-62D0C897EDDE}" name="Column15383"/>
    <tableColumn id="15410" xr3:uid="{424FE4E9-D81E-4C5B-84DD-6868BFBC32E5}" name="Column15384"/>
    <tableColumn id="15411" xr3:uid="{5D9A84C7-D595-4BD5-9E6B-F48B8252F2A3}" name="Column15385"/>
    <tableColumn id="15412" xr3:uid="{8E94935D-88C9-462F-8F73-9847C438B73D}" name="Column15386"/>
    <tableColumn id="15413" xr3:uid="{8F30DD29-11EA-419F-9CBD-38BD6D90E529}" name="Column15387"/>
    <tableColumn id="15414" xr3:uid="{65ED545B-234C-46D4-86A2-77237EB88F08}" name="Column15388"/>
    <tableColumn id="15415" xr3:uid="{D990D7D5-E50B-4FF2-9A67-FC09DD539649}" name="Column15389"/>
    <tableColumn id="15416" xr3:uid="{A901A9A5-1A6B-474C-BED0-AE1146B2B5CB}" name="Column15390"/>
    <tableColumn id="15417" xr3:uid="{21412A3A-A61B-4F20-9037-DBC6E784E814}" name="Column15391"/>
    <tableColumn id="15418" xr3:uid="{2D0DF9D6-08F9-4182-93EF-E50107C8CE2F}" name="Column15392"/>
    <tableColumn id="15419" xr3:uid="{D14E9C53-8F66-4E4A-957E-999E23C8854F}" name="Column15393"/>
    <tableColumn id="15420" xr3:uid="{9ECAF662-A50C-4990-8A95-FD7A5D154647}" name="Column15394"/>
    <tableColumn id="15421" xr3:uid="{87456466-1FCE-4B10-8829-C2E7F56EDC7C}" name="Column15395"/>
    <tableColumn id="15422" xr3:uid="{34A7B26D-5E1A-4C50-BE12-E7E515EBD934}" name="Column15396"/>
    <tableColumn id="15423" xr3:uid="{69B09DE8-CD4A-41AA-8FF2-3C23D9C9DA8B}" name="Column15397"/>
    <tableColumn id="15424" xr3:uid="{6AB4A771-BAC4-41B0-9A99-55846BDB9D3F}" name="Column15398"/>
    <tableColumn id="15425" xr3:uid="{E8FDE3DD-81B3-464B-A712-8AFD6E190867}" name="Column15399"/>
    <tableColumn id="15426" xr3:uid="{DA293B10-C948-48D4-8E37-3D8D7069B2DA}" name="Column15400"/>
    <tableColumn id="15427" xr3:uid="{F0318843-B34A-4351-AFA9-5AD0B164A2E4}" name="Column15401"/>
    <tableColumn id="15428" xr3:uid="{831C5016-243B-4231-9C3B-182F975E671A}" name="Column15402"/>
    <tableColumn id="15429" xr3:uid="{789ECFCE-9FC0-4485-A58C-A9EB2389BC74}" name="Column15403"/>
    <tableColumn id="15430" xr3:uid="{7E4DC037-5309-4F9D-A34F-18806D1C3508}" name="Column15404"/>
    <tableColumn id="15431" xr3:uid="{81C7D6C5-0E0C-4A33-8A16-DD2CBDEF7AF2}" name="Column15405"/>
    <tableColumn id="15432" xr3:uid="{5ED98E9B-1422-4934-93C2-9765A86F9E27}" name="Column15406"/>
    <tableColumn id="15433" xr3:uid="{356600AD-FCD0-4342-8D4B-F9E9B0BF6602}" name="Column15407"/>
    <tableColumn id="15434" xr3:uid="{D76160A1-B1A6-46FC-851C-7E6F170A19D6}" name="Column15408"/>
    <tableColumn id="15435" xr3:uid="{015857DA-8221-4A86-B3A7-3FE931745C2E}" name="Column15409"/>
    <tableColumn id="15436" xr3:uid="{9A47185C-C12B-4A01-87D0-D2F508A054F4}" name="Column15410"/>
    <tableColumn id="15437" xr3:uid="{2E28CA30-2625-475C-9E69-FCB854554997}" name="Column15411"/>
    <tableColumn id="15438" xr3:uid="{1219D497-BF1B-442B-B33B-7A358AC06806}" name="Column15412"/>
    <tableColumn id="15439" xr3:uid="{73D3D74C-895F-4999-828D-7D04B41B4D37}" name="Column15413"/>
    <tableColumn id="15440" xr3:uid="{19A3FB86-FEBB-4F82-86B5-7EF261F9051A}" name="Column15414"/>
    <tableColumn id="15441" xr3:uid="{D2289557-3B42-4AA8-9B92-A8E06B67C2AC}" name="Column15415"/>
    <tableColumn id="15442" xr3:uid="{2DBA11E3-98A5-483D-A503-DD5C883AC260}" name="Column15416"/>
    <tableColumn id="15443" xr3:uid="{0AD592FF-A55A-43C0-92CB-4FEE766DDADB}" name="Column15417"/>
    <tableColumn id="15444" xr3:uid="{82D4DC9A-B718-4CF9-A634-F1D777095CB6}" name="Column15418"/>
    <tableColumn id="15445" xr3:uid="{E864175D-41DD-4A23-B595-2C0BF7E11B4C}" name="Column15419"/>
    <tableColumn id="15446" xr3:uid="{F8E52637-5AF6-4B18-B245-E8708B91A398}" name="Column15420"/>
    <tableColumn id="15447" xr3:uid="{0FAE7DFC-EB8A-4C6D-BD1B-44F43B6E0161}" name="Column15421"/>
    <tableColumn id="15448" xr3:uid="{6B5998F2-927F-4335-807C-C5E7265CCCA8}" name="Column15422"/>
    <tableColumn id="15449" xr3:uid="{A431D259-647A-4997-A229-49BF9601B034}" name="Column15423"/>
    <tableColumn id="15450" xr3:uid="{C19C3DBD-3E65-4BB9-8713-580C0EF036D8}" name="Column15424"/>
    <tableColumn id="15451" xr3:uid="{8BDE2748-1D68-44FF-A989-3BECE5BAF3C7}" name="Column15425"/>
    <tableColumn id="15452" xr3:uid="{4F6FCAB5-0AFB-4FD9-B592-7538F1D74565}" name="Column15426"/>
    <tableColumn id="15453" xr3:uid="{CFDE14C5-0AA4-4E59-BDC4-2B6ECECC8E70}" name="Column15427"/>
    <tableColumn id="15454" xr3:uid="{E0CA41D3-4358-4859-8FD4-0DCC49AEA734}" name="Column15428"/>
    <tableColumn id="15455" xr3:uid="{8BE65776-302D-435A-9909-E451FE265A76}" name="Column15429"/>
    <tableColumn id="15456" xr3:uid="{7B1E7D0D-5491-478C-BA4A-BDE4A9EA383A}" name="Column15430"/>
    <tableColumn id="15457" xr3:uid="{A7697234-6835-43C2-BB50-0CD1051E3D03}" name="Column15431"/>
    <tableColumn id="15458" xr3:uid="{B600B83C-BE5C-493B-A3DC-A8D8786977C2}" name="Column15432"/>
    <tableColumn id="15459" xr3:uid="{4D695823-CCC7-41D7-BD5F-FCC3039D43EF}" name="Column15433"/>
    <tableColumn id="15460" xr3:uid="{9572A2C7-AC35-4304-A166-8BDB8D97C4BD}" name="Column15434"/>
    <tableColumn id="15461" xr3:uid="{5C029F9D-F1DC-4F51-ADDB-E194984614A0}" name="Column15435"/>
    <tableColumn id="15462" xr3:uid="{2A98B74C-3286-4E72-88FE-C545FA566744}" name="Column15436"/>
    <tableColumn id="15463" xr3:uid="{7490B663-5514-4D7B-899B-639E2DFB28BE}" name="Column15437"/>
    <tableColumn id="15464" xr3:uid="{8E74EA6F-CA48-4EC7-B1F3-F67F80B8AB12}" name="Column15438"/>
    <tableColumn id="15465" xr3:uid="{DD0E231D-1BA6-4110-A38F-AA546034C463}" name="Column15439"/>
    <tableColumn id="15466" xr3:uid="{A98473EB-56C6-46A4-B0CA-A0F017138EA1}" name="Column15440"/>
    <tableColumn id="15467" xr3:uid="{87653218-531C-48EA-BA9F-B787AAB3491E}" name="Column15441"/>
    <tableColumn id="15468" xr3:uid="{09B4DD75-2FDE-4E33-8CDC-CBF71AFBD22B}" name="Column15442"/>
    <tableColumn id="15469" xr3:uid="{7D77589B-AFED-434D-84E7-B89FB68F769B}" name="Column15443"/>
    <tableColumn id="15470" xr3:uid="{B8A4C231-BE3A-47BF-B1CF-DD169E344EA3}" name="Column15444"/>
    <tableColumn id="15471" xr3:uid="{10B49F49-759A-4999-8373-4A42CE7A5DC4}" name="Column15445"/>
    <tableColumn id="15472" xr3:uid="{BF615FAA-1B91-43E3-BD40-F727CECCBBA0}" name="Column15446"/>
    <tableColumn id="15473" xr3:uid="{E982DD4C-20CF-4CF8-9802-B39558D40ABB}" name="Column15447"/>
    <tableColumn id="15474" xr3:uid="{0F8BE732-D243-4A7E-81A8-9407F42542A4}" name="Column15448"/>
    <tableColumn id="15475" xr3:uid="{30304B24-08A8-4EDB-BC92-A0253BCF98F3}" name="Column15449"/>
    <tableColumn id="15476" xr3:uid="{D37BFCA1-545C-43AE-A60C-13136431A0ED}" name="Column15450"/>
    <tableColumn id="15477" xr3:uid="{84955518-FFF7-4D70-B2A3-CEB7B8F6B3EB}" name="Column15451"/>
    <tableColumn id="15478" xr3:uid="{F53AF308-F778-4F63-A0DE-7FA0B566ED98}" name="Column15452"/>
    <tableColumn id="15479" xr3:uid="{CA96707F-07FE-4B55-98F8-6C7C4185EF2B}" name="Column15453"/>
    <tableColumn id="15480" xr3:uid="{40620F38-D772-494A-9F08-A0B3721AD9D1}" name="Column15454"/>
    <tableColumn id="15481" xr3:uid="{D0341386-113F-4705-8711-144917BB563E}" name="Column15455"/>
    <tableColumn id="15482" xr3:uid="{3C8241FE-19BD-4667-9AC6-B6E9692A829C}" name="Column15456"/>
    <tableColumn id="15483" xr3:uid="{0C444477-F51E-46D0-8348-412F01EB1007}" name="Column15457"/>
    <tableColumn id="15484" xr3:uid="{C1E4BDC2-562B-4356-9CE5-0AC4567FB4E6}" name="Column15458"/>
    <tableColumn id="15485" xr3:uid="{2EABD290-7C46-4D50-BBC4-1D3E71AB7F34}" name="Column15459"/>
    <tableColumn id="15486" xr3:uid="{E393CC68-046B-465E-9269-5B4E316459A2}" name="Column15460"/>
    <tableColumn id="15487" xr3:uid="{E9A2E8E5-2C10-42CC-A7EF-9DAF275B1FCA}" name="Column15461"/>
    <tableColumn id="15488" xr3:uid="{C4D2796C-34F8-4D27-BF93-4B2138F7F8EE}" name="Column15462"/>
    <tableColumn id="15489" xr3:uid="{6F9B86E4-F79C-4C57-804E-9240605653B1}" name="Column15463"/>
    <tableColumn id="15490" xr3:uid="{1CB6D790-8F1D-4491-AE19-AD7D77AB803D}" name="Column15464"/>
    <tableColumn id="15491" xr3:uid="{2547C909-4460-47E7-9A33-0071ECA247CB}" name="Column15465"/>
    <tableColumn id="15492" xr3:uid="{303C9FE6-F459-446B-848E-AFA6DCD10BAE}" name="Column15466"/>
    <tableColumn id="15493" xr3:uid="{67BA963F-EC4A-4640-AC0A-DFA59BA38AD6}" name="Column15467"/>
    <tableColumn id="15494" xr3:uid="{8F4313C7-EDCB-474E-92E9-8EC185FCC592}" name="Column15468"/>
    <tableColumn id="15495" xr3:uid="{DA093EFD-42F6-4054-A258-841A09BDF8AD}" name="Column15469"/>
    <tableColumn id="15496" xr3:uid="{453382AF-8965-418B-838A-01574C808D3C}" name="Column15470"/>
    <tableColumn id="15497" xr3:uid="{33EE6B5E-BEDC-4E32-9690-07436FB2E6E2}" name="Column15471"/>
    <tableColumn id="15498" xr3:uid="{53AB1EB1-A6F9-4969-B160-0EC0F5A38F5C}" name="Column15472"/>
    <tableColumn id="15499" xr3:uid="{6287DFC2-22D6-498A-AFE3-F0B3D3BA7202}" name="Column15473"/>
    <tableColumn id="15500" xr3:uid="{E7B70E7A-87D3-49E3-975C-051AF6FF6389}" name="Column15474"/>
    <tableColumn id="15501" xr3:uid="{B24E97B1-F693-41D3-8B6A-46E6644E98D4}" name="Column15475"/>
    <tableColumn id="15502" xr3:uid="{508333CB-C33E-4F2F-A751-E68EE4F8B49E}" name="Column15476"/>
    <tableColumn id="15503" xr3:uid="{427D199B-8B05-4A0C-AC81-724524C10532}" name="Column15477"/>
    <tableColumn id="15504" xr3:uid="{CB5CA5E7-F6F8-4E71-BC3F-376D0D5BC9A6}" name="Column15478"/>
    <tableColumn id="15505" xr3:uid="{73CAA94C-9F4D-48AA-AE77-C95FB824CD76}" name="Column15479"/>
    <tableColumn id="15506" xr3:uid="{537D1B01-DF16-4B3B-900D-52844189F8BF}" name="Column15480"/>
    <tableColumn id="15507" xr3:uid="{EF67533E-3859-4244-ADE0-979D05CD2ABC}" name="Column15481"/>
    <tableColumn id="15508" xr3:uid="{C5EDA635-25BC-45CE-8CDD-D6959661105B}" name="Column15482"/>
    <tableColumn id="15509" xr3:uid="{94F8C154-70F6-4682-B8AE-E37618941D94}" name="Column15483"/>
    <tableColumn id="15510" xr3:uid="{875659AF-D1B1-4A21-A6A4-56D6A9FA3372}" name="Column15484"/>
    <tableColumn id="15511" xr3:uid="{1A131627-47D4-4E86-A1E7-F8BE78520810}" name="Column15485"/>
    <tableColumn id="15512" xr3:uid="{59707F85-D8F2-4E31-BB1C-55F3E590C8DA}" name="Column15486"/>
    <tableColumn id="15513" xr3:uid="{DD854235-5BB1-46F5-A288-1657114B3391}" name="Column15487"/>
    <tableColumn id="15514" xr3:uid="{FD3C468F-72E3-4138-AD28-9680FF6465DB}" name="Column15488"/>
    <tableColumn id="15515" xr3:uid="{4311F528-E0AF-4596-AE47-AA62C43C3B26}" name="Column15489"/>
    <tableColumn id="15516" xr3:uid="{2E8AFA7D-B60B-4981-944E-35FD0B2C06EF}" name="Column15490"/>
    <tableColumn id="15517" xr3:uid="{7560AB11-7C9D-48D0-A728-76F3990D3154}" name="Column15491"/>
    <tableColumn id="15518" xr3:uid="{FCC2711C-36CF-4E69-BC5A-316491962A6C}" name="Column15492"/>
    <tableColumn id="15519" xr3:uid="{D9287D4C-63AE-4CE6-A285-B1C3D2696F76}" name="Column15493"/>
    <tableColumn id="15520" xr3:uid="{E2EFB119-53BC-4DC8-ADA0-EAB3DB359071}" name="Column15494"/>
    <tableColumn id="15521" xr3:uid="{EBE2AF00-7A12-4BDD-A540-AAB7E62F573D}" name="Column15495"/>
    <tableColumn id="15522" xr3:uid="{087A7E39-31C3-47EC-B471-728DF23D10CD}" name="Column15496"/>
    <tableColumn id="15523" xr3:uid="{38CEA2A7-79F6-4AEF-9830-3BA309110920}" name="Column15497"/>
    <tableColumn id="15524" xr3:uid="{038352C4-7287-4B7D-9886-E022349A2E34}" name="Column15498"/>
    <tableColumn id="15525" xr3:uid="{C58FA965-C3EC-4057-809F-EB9F53621896}" name="Column15499"/>
    <tableColumn id="15526" xr3:uid="{171BCC41-CAF8-4955-8165-E1E3C18F7894}" name="Column15500"/>
    <tableColumn id="15527" xr3:uid="{358D7B42-6CA0-41A5-9976-8591CEC8DF7C}" name="Column15501"/>
    <tableColumn id="15528" xr3:uid="{DE9FB6E6-96AA-4E1E-8C1F-0625A7B6EB65}" name="Column15502"/>
    <tableColumn id="15529" xr3:uid="{B423818C-4EC6-448D-949C-310ADCEB5B4D}" name="Column15503"/>
    <tableColumn id="15530" xr3:uid="{F94EBAAA-48D8-4F7F-AE94-CFB423340C68}" name="Column15504"/>
    <tableColumn id="15531" xr3:uid="{74470ACD-0904-4143-9C55-C5F6FF2FC413}" name="Column15505"/>
    <tableColumn id="15532" xr3:uid="{688718C9-E23F-48DF-985E-CAD51B25842A}" name="Column15506"/>
    <tableColumn id="15533" xr3:uid="{2C68BEF8-A25C-4618-B40E-50EC4E2DE989}" name="Column15507"/>
    <tableColumn id="15534" xr3:uid="{EF367C34-322A-4DD9-B2A6-4B4A38A7106D}" name="Column15508"/>
    <tableColumn id="15535" xr3:uid="{EA35F201-4F47-4BB7-B63B-E43F42101813}" name="Column15509"/>
    <tableColumn id="15536" xr3:uid="{073A4BED-4959-48B3-AEF5-C4AFC4638F73}" name="Column15510"/>
    <tableColumn id="15537" xr3:uid="{59628020-4200-44C5-B6A8-84B4FDB27E2C}" name="Column15511"/>
    <tableColumn id="15538" xr3:uid="{48355CEB-90D3-4E47-BAA9-26FBD757D548}" name="Column15512"/>
    <tableColumn id="15539" xr3:uid="{D4D3B9A1-53BA-42A4-9873-83E83BE446F9}" name="Column15513"/>
    <tableColumn id="15540" xr3:uid="{EC221D2B-481A-4CC3-85AF-6B95F77E42FC}" name="Column15514"/>
    <tableColumn id="15541" xr3:uid="{E33FC3AA-9F1E-4B92-B418-414F11E7D312}" name="Column15515"/>
    <tableColumn id="15542" xr3:uid="{B92F386C-1AEA-4CED-B54C-A9A70D4195DC}" name="Column15516"/>
    <tableColumn id="15543" xr3:uid="{63155E0C-09F5-4C12-8076-AC534BC50359}" name="Column15517"/>
    <tableColumn id="15544" xr3:uid="{9404318D-83A7-4FEC-8804-6930A77EF795}" name="Column15518"/>
    <tableColumn id="15545" xr3:uid="{4173415E-836E-4947-9E2E-2EA4DA229F99}" name="Column15519"/>
    <tableColumn id="15546" xr3:uid="{4A1C3A89-991C-457A-A2E5-0BC93F8D4DE8}" name="Column15520"/>
    <tableColumn id="15547" xr3:uid="{5FD832B3-EF45-4671-BF58-3025E82E2998}" name="Column15521"/>
    <tableColumn id="15548" xr3:uid="{FBD224CB-8037-4144-A9B6-900C43559EA3}" name="Column15522"/>
    <tableColumn id="15549" xr3:uid="{989C5F40-57F6-46D9-918C-8350E1E01563}" name="Column15523"/>
    <tableColumn id="15550" xr3:uid="{3DDCE141-B8F0-4522-A139-96078ED06878}" name="Column15524"/>
    <tableColumn id="15551" xr3:uid="{D6DA76FB-693F-46B2-99F0-35E95C065C05}" name="Column15525"/>
    <tableColumn id="15552" xr3:uid="{747FEC35-FC83-4DA1-8691-A619191B3EAC}" name="Column15526"/>
    <tableColumn id="15553" xr3:uid="{9D48E389-DDBE-4192-BB26-CB6E0F7F58E5}" name="Column15527"/>
    <tableColumn id="15554" xr3:uid="{816CE778-A2B0-4D9A-801D-67D328B5374E}" name="Column15528"/>
    <tableColumn id="15555" xr3:uid="{6F65587A-41AD-44F0-84C9-F7E89AFB060E}" name="Column15529"/>
    <tableColumn id="15556" xr3:uid="{81677CA2-81BB-4EA3-B0C5-88A98BBEDF5C}" name="Column15530"/>
    <tableColumn id="15557" xr3:uid="{D7764DAA-30A0-4CAE-BF09-099D1108485B}" name="Column15531"/>
    <tableColumn id="15558" xr3:uid="{871375B3-72D6-4E1A-A0AC-313CF06EFFBB}" name="Column15532"/>
    <tableColumn id="15559" xr3:uid="{35861559-CCC5-4DF8-A748-1C9DFCFED10F}" name="Column15533"/>
    <tableColumn id="15560" xr3:uid="{5469C6D8-EF67-44C8-BD6F-742534B9F447}" name="Column15534"/>
    <tableColumn id="15561" xr3:uid="{FE037DFC-ECE5-462E-ABEE-15B7B8713E2F}" name="Column15535"/>
    <tableColumn id="15562" xr3:uid="{3A40351E-F9D2-4F92-807B-493E887CEC0F}" name="Column15536"/>
    <tableColumn id="15563" xr3:uid="{7F527063-4EA6-4420-93D5-49C058359E7D}" name="Column15537"/>
    <tableColumn id="15564" xr3:uid="{17FDE6BE-4BD2-470D-8343-CB35BD2B3821}" name="Column15538"/>
    <tableColumn id="15565" xr3:uid="{C3866BD5-DB03-4B79-8397-457B7A64BA92}" name="Column15539"/>
    <tableColumn id="15566" xr3:uid="{AE5B8CDA-F8A8-4FA5-91B1-3EBAC62C2603}" name="Column15540"/>
    <tableColumn id="15567" xr3:uid="{8F203CFE-DF71-4F41-8E6C-534273E2BC76}" name="Column15541"/>
    <tableColumn id="15568" xr3:uid="{CDA8B247-3C1F-4A7C-9619-65576397F47E}" name="Column15542"/>
    <tableColumn id="15569" xr3:uid="{2D8AD218-E52E-40FC-84FA-9C0FEC16EF01}" name="Column15543"/>
    <tableColumn id="15570" xr3:uid="{FBA722B1-9920-434B-AB0F-730AF78ADAA0}" name="Column15544"/>
    <tableColumn id="15571" xr3:uid="{FF899050-59E0-4CDF-B948-07FFC0A8FB20}" name="Column15545"/>
    <tableColumn id="15572" xr3:uid="{6129A60B-C0E6-4E9C-99A8-E5B32C0F5BDF}" name="Column15546"/>
    <tableColumn id="15573" xr3:uid="{6BD20BD0-3F98-4CA9-940D-420D8DB9F38E}" name="Column15547"/>
    <tableColumn id="15574" xr3:uid="{006DC473-2692-4F6D-9E67-1ECEDB6EF886}" name="Column15548"/>
    <tableColumn id="15575" xr3:uid="{69372D13-36C6-4D6F-9CD2-D57390898EA4}" name="Column15549"/>
    <tableColumn id="15576" xr3:uid="{0F36CCE0-4DAC-42C1-8DE4-CC53CB81AB24}" name="Column15550"/>
    <tableColumn id="15577" xr3:uid="{D86B76A4-48E6-409C-9561-7C4967956B15}" name="Column15551"/>
    <tableColumn id="15578" xr3:uid="{B2DEA2C0-B452-4A1B-8DFD-AD95C2FB8AB7}" name="Column15552"/>
    <tableColumn id="15579" xr3:uid="{1B82C848-92C7-4BE5-8FBA-EFD1EFED760C}" name="Column15553"/>
    <tableColumn id="15580" xr3:uid="{59EA6095-06BF-45EB-9340-6D137A823ED1}" name="Column15554"/>
    <tableColumn id="15581" xr3:uid="{AB6299F7-25A9-4DD9-ACD2-01ADFFFE79D1}" name="Column15555"/>
    <tableColumn id="15582" xr3:uid="{C609B63E-07F4-43F6-9BF1-917C38A934D6}" name="Column15556"/>
    <tableColumn id="15583" xr3:uid="{228B5932-25DB-46FC-9D4A-4DBA0C917C63}" name="Column15557"/>
    <tableColumn id="15584" xr3:uid="{623AC8BC-1246-4335-929D-9DD02F62BAD4}" name="Column15558"/>
    <tableColumn id="15585" xr3:uid="{B6263B1F-DC9B-46E2-A640-CD70A866420F}" name="Column15559"/>
    <tableColumn id="15586" xr3:uid="{865D14BB-40C6-45D9-B99C-3C80553BF848}" name="Column15560"/>
    <tableColumn id="15587" xr3:uid="{27312B92-44EE-4C5E-8E10-F244170F0BB9}" name="Column15561"/>
    <tableColumn id="15588" xr3:uid="{52598072-8544-4591-B4DF-D29C7035ED0E}" name="Column15562"/>
    <tableColumn id="15589" xr3:uid="{DACA241A-238F-4392-AC98-14D3CE5BD60E}" name="Column15563"/>
    <tableColumn id="15590" xr3:uid="{A4205B5E-970C-4CBD-9008-0754DD1D2271}" name="Column15564"/>
    <tableColumn id="15591" xr3:uid="{48F31EDE-50F1-439C-B236-66803C00403B}" name="Column15565"/>
    <tableColumn id="15592" xr3:uid="{2C8841BD-4196-4B34-85D1-355F0FAD284B}" name="Column15566"/>
    <tableColumn id="15593" xr3:uid="{B7DB63F5-68B6-4F17-AED8-F5B6104AEDD7}" name="Column15567"/>
    <tableColumn id="15594" xr3:uid="{E14D23AC-7DCC-4C27-9D54-A54CDD70554E}" name="Column15568"/>
    <tableColumn id="15595" xr3:uid="{72F15A46-A662-4331-8145-FBE3695FE383}" name="Column15569"/>
    <tableColumn id="15596" xr3:uid="{CFE38C40-EEA7-431F-82E4-70142EDB3246}" name="Column15570"/>
    <tableColumn id="15597" xr3:uid="{4591E1FF-DD2A-4B27-BD0A-DB8E78CD943D}" name="Column15571"/>
    <tableColumn id="15598" xr3:uid="{75033B78-D308-4AA1-A272-E6A01A1A9BD7}" name="Column15572"/>
    <tableColumn id="15599" xr3:uid="{700BD040-3148-4139-A8CE-9598B7DD799C}" name="Column15573"/>
    <tableColumn id="15600" xr3:uid="{4B6D6506-9ECB-4BEE-9603-A35D34DC8025}" name="Column15574"/>
    <tableColumn id="15601" xr3:uid="{F87EBEAE-596D-4C0D-BF9D-7059713FC741}" name="Column15575"/>
    <tableColumn id="15602" xr3:uid="{10D19AD3-9512-4355-98E7-86ECE29C5446}" name="Column15576"/>
    <tableColumn id="15603" xr3:uid="{DF8A1BC9-0D40-4639-8947-7B1F00CCFD33}" name="Column15577"/>
    <tableColumn id="15604" xr3:uid="{5ADD706A-FE13-4393-9D61-196C5FA7BEAA}" name="Column15578"/>
    <tableColumn id="15605" xr3:uid="{4A89055C-1835-460B-8FCD-C1C005CECFBD}" name="Column15579"/>
    <tableColumn id="15606" xr3:uid="{AB03162E-6EBE-4139-BE96-5C495BB9FBB9}" name="Column15580"/>
    <tableColumn id="15607" xr3:uid="{DDB77D61-BA2D-43D7-9006-0A49815BAD5D}" name="Column15581"/>
    <tableColumn id="15608" xr3:uid="{EC2240C8-9CA8-407A-BE31-6596F9338B47}" name="Column15582"/>
    <tableColumn id="15609" xr3:uid="{9E2F7D39-5F76-4626-8216-FCE4A3F1B6FC}" name="Column15583"/>
    <tableColumn id="15610" xr3:uid="{D5697687-E7E6-4870-9C03-A1FBC8AFDBB7}" name="Column15584"/>
    <tableColumn id="15611" xr3:uid="{CE8EBA61-40E4-46B9-A27F-A79D16ABCADF}" name="Column15585"/>
    <tableColumn id="15612" xr3:uid="{95F18138-3494-4852-BB07-EE7FA4B396EF}" name="Column15586"/>
    <tableColumn id="15613" xr3:uid="{7CCF4C0B-4187-4BE8-B319-9BE4E7423BC3}" name="Column15587"/>
    <tableColumn id="15614" xr3:uid="{572F2C69-1A45-4636-9382-5FC2CE2FA9E9}" name="Column15588"/>
    <tableColumn id="15615" xr3:uid="{051E4F09-814D-46B9-8A1C-FDADC5E4FABC}" name="Column15589"/>
    <tableColumn id="15616" xr3:uid="{9B40F69E-48E0-4DD4-8C08-9F53A5FD5A0A}" name="Column15590"/>
    <tableColumn id="15617" xr3:uid="{C0D05CAB-0923-41F5-9807-D41DB712DA2B}" name="Column15591"/>
    <tableColumn id="15618" xr3:uid="{887D5613-86B9-4126-A2ED-0C6A97B6EDF0}" name="Column15592"/>
    <tableColumn id="15619" xr3:uid="{4F530E86-681A-41DA-9FDB-7191978FD0A9}" name="Column15593"/>
    <tableColumn id="15620" xr3:uid="{86608CEB-DC86-4C9F-870E-B0CB3C10A21A}" name="Column15594"/>
    <tableColumn id="15621" xr3:uid="{B52190D0-253D-4F66-A7AF-9285CF347FEA}" name="Column15595"/>
    <tableColumn id="15622" xr3:uid="{90D0B671-74FE-469B-A45A-0E34ABC681FE}" name="Column15596"/>
    <tableColumn id="15623" xr3:uid="{03519724-3BC3-42F7-886B-5EE606DB6F4F}" name="Column15597"/>
    <tableColumn id="15624" xr3:uid="{29974633-68B6-4822-8BB5-4B7A8B4C92A7}" name="Column15598"/>
    <tableColumn id="15625" xr3:uid="{0D920BB1-157F-410D-93D4-9DCDB9373321}" name="Column15599"/>
    <tableColumn id="15626" xr3:uid="{90AFD3C7-33DE-47E1-96CA-E21E1D516B6B}" name="Column15600"/>
    <tableColumn id="15627" xr3:uid="{52AEBB90-BB7E-4008-AEE0-6C8992C0F0D2}" name="Column15601"/>
    <tableColumn id="15628" xr3:uid="{6C9EAE14-E49D-48D3-AB84-704F063783F1}" name="Column15602"/>
    <tableColumn id="15629" xr3:uid="{6514375A-263C-4A76-9CC5-0B5D0E7F280D}" name="Column15603"/>
    <tableColumn id="15630" xr3:uid="{A3C0547A-A8AF-4455-9354-E4480BC6D13E}" name="Column15604"/>
    <tableColumn id="15631" xr3:uid="{8177BD89-194A-4637-98DD-F1A4A100A47E}" name="Column15605"/>
    <tableColumn id="15632" xr3:uid="{92FB9932-F979-4569-8251-9533EC27BCE9}" name="Column15606"/>
    <tableColumn id="15633" xr3:uid="{9EF13A78-C54E-4535-A697-97F32D65CFAC}" name="Column15607"/>
    <tableColumn id="15634" xr3:uid="{81FFE946-176F-40F9-853C-55549BDDEC30}" name="Column15608"/>
    <tableColumn id="15635" xr3:uid="{5F078711-D368-4723-A9D4-B14D790F026E}" name="Column15609"/>
    <tableColumn id="15636" xr3:uid="{A078AD80-F1A9-4025-82BE-750B4BA21798}" name="Column15610"/>
    <tableColumn id="15637" xr3:uid="{E30F9B90-9376-49F5-A2BA-E320967B901D}" name="Column15611"/>
    <tableColumn id="15638" xr3:uid="{8E52B30F-F9ED-49C1-BB9E-6E9FB798081E}" name="Column15612"/>
    <tableColumn id="15639" xr3:uid="{1C9E4A18-B4CE-4EE8-BB7D-A9CEE95F1362}" name="Column15613"/>
    <tableColumn id="15640" xr3:uid="{8C7AD50D-EF6C-483D-9503-A54D4E61D801}" name="Column15614"/>
    <tableColumn id="15641" xr3:uid="{0DECBCDE-3091-46E4-B317-D73A0B263CA4}" name="Column15615"/>
    <tableColumn id="15642" xr3:uid="{FF5B98C1-E003-4C83-802C-852FBCE07742}" name="Column15616"/>
    <tableColumn id="15643" xr3:uid="{E8705584-9A6F-46E9-98A8-010EF56AD9D0}" name="Column15617"/>
    <tableColumn id="15644" xr3:uid="{F296FFE5-A8DB-4A5E-A3B7-28BCDA0EED51}" name="Column15618"/>
    <tableColumn id="15645" xr3:uid="{74906C73-FA74-47CA-94B7-D2A5FCABF17C}" name="Column15619"/>
    <tableColumn id="15646" xr3:uid="{08893C36-0DD3-42BC-BB18-3EF870455A3E}" name="Column15620"/>
    <tableColumn id="15647" xr3:uid="{67A30C1C-44EF-4DDB-9054-06E4C1968C7D}" name="Column15621"/>
    <tableColumn id="15648" xr3:uid="{5A110B3C-44CD-4361-B519-66B2FCC2A2BA}" name="Column15622"/>
    <tableColumn id="15649" xr3:uid="{C4A20EFA-10E8-4E9B-B6E7-18E4CDA253A2}" name="Column15623"/>
    <tableColumn id="15650" xr3:uid="{DADE9F53-CF7B-4902-A924-6FA3535471F6}" name="Column15624"/>
    <tableColumn id="15651" xr3:uid="{A90EC9EA-FC99-43EC-9963-152D74129EDD}" name="Column15625"/>
    <tableColumn id="15652" xr3:uid="{80D8A364-B2AC-4FDC-9C86-40611A85BF87}" name="Column15626"/>
    <tableColumn id="15653" xr3:uid="{A06C1217-3013-4136-903D-D91E4E5C6849}" name="Column15627"/>
    <tableColumn id="15654" xr3:uid="{8F082311-0F9B-4998-BDE0-299EE73B755B}" name="Column15628"/>
    <tableColumn id="15655" xr3:uid="{72D220B1-EFEF-470C-87D9-3836E299D3FA}" name="Column15629"/>
    <tableColumn id="15656" xr3:uid="{1950D7EC-307E-41C0-B97C-01EDC42A4249}" name="Column15630"/>
    <tableColumn id="15657" xr3:uid="{17AA38B8-0552-4C5A-A05E-926D18EDCBC2}" name="Column15631"/>
    <tableColumn id="15658" xr3:uid="{B555AB0C-DE42-4319-BC4C-16343D494C7A}" name="Column15632"/>
    <tableColumn id="15659" xr3:uid="{B5A9FDCC-57D9-4941-9639-C9E54C878080}" name="Column15633"/>
    <tableColumn id="15660" xr3:uid="{0ABE8DAE-E9D6-4F1C-B576-573B48857549}" name="Column15634"/>
    <tableColumn id="15661" xr3:uid="{91DFACBE-21E5-43F3-8068-CAF0C8189E21}" name="Column15635"/>
    <tableColumn id="15662" xr3:uid="{1F71739A-1180-4695-A8E5-6C4644EC0599}" name="Column15636"/>
    <tableColumn id="15663" xr3:uid="{89693547-33E2-489F-8B85-C20C4C5B0A46}" name="Column15637"/>
    <tableColumn id="15664" xr3:uid="{D74B8C0C-8CDE-4215-A61A-CDB677356DDE}" name="Column15638"/>
    <tableColumn id="15665" xr3:uid="{7738F793-EA37-41C5-8984-8289089F5394}" name="Column15639"/>
    <tableColumn id="15666" xr3:uid="{AE44BEBE-0414-482F-B44E-A4CA2E5526B2}" name="Column15640"/>
    <tableColumn id="15667" xr3:uid="{495F1F7C-8502-4265-A2A0-C1F11861077A}" name="Column15641"/>
    <tableColumn id="15668" xr3:uid="{408F2A32-85FF-4088-B80D-C3A3F599C71B}" name="Column15642"/>
    <tableColumn id="15669" xr3:uid="{9E73965A-7092-4510-AC99-1616E93450AC}" name="Column15643"/>
    <tableColumn id="15670" xr3:uid="{3737D1FA-BFE5-446F-BF83-FC012A73B628}" name="Column15644"/>
    <tableColumn id="15671" xr3:uid="{D4310F5C-8945-475C-AA89-10C6123654E8}" name="Column15645"/>
    <tableColumn id="15672" xr3:uid="{563D1FF1-5DB9-438B-9A81-E2DA0098C9BA}" name="Column15646"/>
    <tableColumn id="15673" xr3:uid="{A26FB944-C29A-44FC-A21A-58E2C2DA9229}" name="Column15647"/>
    <tableColumn id="15674" xr3:uid="{073F90AE-31AB-4574-A1FB-B770A2BDC5AB}" name="Column15648"/>
    <tableColumn id="15675" xr3:uid="{337D3CBA-1A29-4BAD-AC78-5C03D95D50C7}" name="Column15649"/>
    <tableColumn id="15676" xr3:uid="{9549BEA6-7793-43C2-AC62-416B29EC610F}" name="Column15650"/>
    <tableColumn id="15677" xr3:uid="{6F49B5BB-FB0A-4ADA-B5B1-04059914FAFD}" name="Column15651"/>
    <tableColumn id="15678" xr3:uid="{DED09B1B-4403-460C-B450-3AB1CE3E4C28}" name="Column15652"/>
    <tableColumn id="15679" xr3:uid="{9EED6A84-04F7-40DE-B01E-0D21857B6590}" name="Column15653"/>
    <tableColumn id="15680" xr3:uid="{E67E3383-4D0C-4F11-80AF-554EDC806E9F}" name="Column15654"/>
    <tableColumn id="15681" xr3:uid="{12B55681-B08C-42CD-8890-0ED685ACB874}" name="Column15655"/>
    <tableColumn id="15682" xr3:uid="{EE08FAC8-B1DA-438B-8AE1-05C4E5D36F2A}" name="Column15656"/>
    <tableColumn id="15683" xr3:uid="{D95E725A-F184-4B06-94BA-A21ED6CCD238}" name="Column15657"/>
    <tableColumn id="15684" xr3:uid="{710A58BA-404C-4CF5-AB15-6BE47B00E04C}" name="Column15658"/>
    <tableColumn id="15685" xr3:uid="{5D2783FB-DF02-4FEE-BDF8-BB0585CF873D}" name="Column15659"/>
    <tableColumn id="15686" xr3:uid="{5D59931F-065B-446C-87DC-F3C3E85A149D}" name="Column15660"/>
    <tableColumn id="15687" xr3:uid="{4E372CC7-6BCB-4E75-A75D-DA050B65021A}" name="Column15661"/>
    <tableColumn id="15688" xr3:uid="{818DAAF0-98B3-4339-9285-AB674BAC242D}" name="Column15662"/>
    <tableColumn id="15689" xr3:uid="{9CECD9A1-49D1-4B48-AC1F-824626A93F59}" name="Column15663"/>
    <tableColumn id="15690" xr3:uid="{F5812467-768D-4F52-A025-56B58C3094E4}" name="Column15664"/>
    <tableColumn id="15691" xr3:uid="{5D50BFE5-1837-401D-9BB3-42DAE22372A0}" name="Column15665"/>
    <tableColumn id="15692" xr3:uid="{5B33ADD8-8134-49C5-8216-F8F63A1E4E3B}" name="Column15666"/>
    <tableColumn id="15693" xr3:uid="{5EE66F04-AB80-4B00-9053-D8B9FF48D445}" name="Column15667"/>
    <tableColumn id="15694" xr3:uid="{1B3A75C9-F574-44F8-81D8-66899F794A50}" name="Column15668"/>
    <tableColumn id="15695" xr3:uid="{5EF914FB-A10B-4F96-A191-8CE0B263C44E}" name="Column15669"/>
    <tableColumn id="15696" xr3:uid="{903E7FA5-8A5B-428B-9C03-59A5B179F4B2}" name="Column15670"/>
    <tableColumn id="15697" xr3:uid="{6E280D40-9F3E-4EC1-B89B-4C2A854BE08F}" name="Column15671"/>
    <tableColumn id="15698" xr3:uid="{946F8EDF-F2E8-417F-9C68-3252BCCBAAA8}" name="Column15672"/>
    <tableColumn id="15699" xr3:uid="{BFB5B174-2004-4233-A28C-A4679D397BE0}" name="Column15673"/>
    <tableColumn id="15700" xr3:uid="{A9B64A1C-7875-48D0-A089-25E97B7F1831}" name="Column15674"/>
    <tableColumn id="15701" xr3:uid="{9F0F0018-1838-4D5C-8E2D-5116B4FDF20D}" name="Column15675"/>
    <tableColumn id="15702" xr3:uid="{A17BA0EF-E26D-4BAD-B8FB-6EFF9EFB8130}" name="Column15676"/>
    <tableColumn id="15703" xr3:uid="{34C38AF1-0CD8-4366-9B64-6F06607327E5}" name="Column15677"/>
    <tableColumn id="15704" xr3:uid="{0DC257FF-3E38-4ECD-8E00-02B7F88264B2}" name="Column15678"/>
    <tableColumn id="15705" xr3:uid="{D43F33CE-71FB-450B-B549-E0E432866C7E}" name="Column15679"/>
    <tableColumn id="15706" xr3:uid="{11D2BF44-D2E2-453B-A0F1-1D97DD7ECAD1}" name="Column15680"/>
    <tableColumn id="15707" xr3:uid="{6B4AC186-A250-4E96-AABF-AC2710FF803C}" name="Column15681"/>
    <tableColumn id="15708" xr3:uid="{30A7C07F-1262-48BA-A9FE-7E85DCC09792}" name="Column15682"/>
    <tableColumn id="15709" xr3:uid="{7BB53CB6-208A-48CE-9ADC-DD26415316E8}" name="Column15683"/>
    <tableColumn id="15710" xr3:uid="{B97527C5-CDF1-4BE9-914A-180ED87461E1}" name="Column15684"/>
    <tableColumn id="15711" xr3:uid="{59D3093F-700F-4187-ACD9-EC39F0BEB899}" name="Column15685"/>
    <tableColumn id="15712" xr3:uid="{85295515-2EF3-43C8-B310-C31E8108813D}" name="Column15686"/>
    <tableColumn id="15713" xr3:uid="{499B59B5-8C9F-4F77-84C5-669F7A2BD044}" name="Column15687"/>
    <tableColumn id="15714" xr3:uid="{0BB9E311-2074-46F8-9415-0154129AAFEB}" name="Column15688"/>
    <tableColumn id="15715" xr3:uid="{B508B3E7-CA53-4289-B58B-AB3A777D529A}" name="Column15689"/>
    <tableColumn id="15716" xr3:uid="{4759C8FC-4FFE-4FDC-8812-7DD0B319C672}" name="Column15690"/>
    <tableColumn id="15717" xr3:uid="{CCD16B58-BECC-4300-97F5-2F5150D0B427}" name="Column15691"/>
    <tableColumn id="15718" xr3:uid="{A17BC715-201B-4283-828B-26B166334539}" name="Column15692"/>
    <tableColumn id="15719" xr3:uid="{80D794AD-DE78-4AAC-825D-2AE6A071BDAB}" name="Column15693"/>
    <tableColumn id="15720" xr3:uid="{12301DEE-EC29-48A1-B8A7-330A49ADBBF8}" name="Column15694"/>
    <tableColumn id="15721" xr3:uid="{BC452F4B-6379-4FBF-9F83-F7DE1AEDD613}" name="Column15695"/>
    <tableColumn id="15722" xr3:uid="{78ECE631-400C-47EA-935C-8308F45ED1FA}" name="Column15696"/>
    <tableColumn id="15723" xr3:uid="{4E79B246-882F-4E81-856F-D34625B3E458}" name="Column15697"/>
    <tableColumn id="15724" xr3:uid="{E0F0B27A-7A24-43FF-B923-3563D40E6A6B}" name="Column15698"/>
    <tableColumn id="15725" xr3:uid="{AB4E5276-436C-42A7-92BF-6A36064B0A95}" name="Column15699"/>
    <tableColumn id="15726" xr3:uid="{D47FC6F2-ABF3-41EF-9BA3-E825DC5BCEB0}" name="Column15700"/>
    <tableColumn id="15727" xr3:uid="{E0D8F6E1-2EC0-4DEE-B522-1EF904C3AE08}" name="Column15701"/>
    <tableColumn id="15728" xr3:uid="{68214264-BFC2-4B96-B191-3A2181266F7A}" name="Column15702"/>
    <tableColumn id="15729" xr3:uid="{1FE8156A-392C-4A01-AD37-2A88234AFFEA}" name="Column15703"/>
    <tableColumn id="15730" xr3:uid="{5EE343B5-696C-4111-80E0-A1964C0CA629}" name="Column15704"/>
    <tableColumn id="15731" xr3:uid="{1B3A5C8F-BDCD-4886-B21E-9754C2DAC550}" name="Column15705"/>
    <tableColumn id="15732" xr3:uid="{9E8B120A-F381-4D34-B3C7-D5AE79CE05BF}" name="Column15706"/>
    <tableColumn id="15733" xr3:uid="{E0D95A3D-ADE9-462E-AFCB-5E30E7FFC81B}" name="Column15707"/>
    <tableColumn id="15734" xr3:uid="{3E062EEF-5FFC-438F-865A-18B3858367C3}" name="Column15708"/>
    <tableColumn id="15735" xr3:uid="{EA06DA19-3749-4D7D-B051-AC81A6B17A48}" name="Column15709"/>
    <tableColumn id="15736" xr3:uid="{4B2AB50F-245A-447D-AC69-DFF2E0BFF8C2}" name="Column15710"/>
    <tableColumn id="15737" xr3:uid="{044A5353-EB87-4FC6-B390-8A8751AAA061}" name="Column15711"/>
    <tableColumn id="15738" xr3:uid="{9146A89F-4860-4648-9B81-9CF1B92EA00E}" name="Column15712"/>
    <tableColumn id="15739" xr3:uid="{FFE45190-EEB4-48E8-892F-1A8E6816AEED}" name="Column15713"/>
    <tableColumn id="15740" xr3:uid="{15B0D9D2-05D9-410B-88DF-E11CCD908FF6}" name="Column15714"/>
    <tableColumn id="15741" xr3:uid="{86FE2DD6-E5D5-4164-A292-96EE81A9B024}" name="Column15715"/>
    <tableColumn id="15742" xr3:uid="{098A2E49-2490-4BFE-B0A2-494007E54C4A}" name="Column15716"/>
    <tableColumn id="15743" xr3:uid="{7E6CD06F-5CCE-4F19-9A0D-C8735B2A0B7E}" name="Column15717"/>
    <tableColumn id="15744" xr3:uid="{3AA5A089-E7E9-483D-9D16-7601550F38BA}" name="Column15718"/>
    <tableColumn id="15745" xr3:uid="{64B2814F-286A-4241-9DF0-748B328FD5BE}" name="Column15719"/>
    <tableColumn id="15746" xr3:uid="{98EFC3B8-3B1D-462E-9A72-A3153532E265}" name="Column15720"/>
    <tableColumn id="15747" xr3:uid="{8534D11A-B6CF-4DC8-B054-7AB0B7F51BFB}" name="Column15721"/>
    <tableColumn id="15748" xr3:uid="{4D6F05F4-FC3B-41D9-B36B-FE092AB2360E}" name="Column15722"/>
    <tableColumn id="15749" xr3:uid="{560AA48C-EBE3-4E8E-8508-59BDADE92ACC}" name="Column15723"/>
    <tableColumn id="15750" xr3:uid="{3FBA1F7F-EAB4-4F9C-9915-972A4DC97C16}" name="Column15724"/>
    <tableColumn id="15751" xr3:uid="{977FBB82-D24A-44FB-8F65-AF77EB6335CA}" name="Column15725"/>
    <tableColumn id="15752" xr3:uid="{D04D2A14-AEAD-4FB5-95D7-11AF630199A2}" name="Column15726"/>
    <tableColumn id="15753" xr3:uid="{795F927F-397C-4C68-AD37-CFC120B7CE93}" name="Column15727"/>
    <tableColumn id="15754" xr3:uid="{B897442D-6279-4342-AD30-0FDF84D1499E}" name="Column15728"/>
    <tableColumn id="15755" xr3:uid="{11CCA77A-1515-4CBC-8316-F973B2CE8FB3}" name="Column15729"/>
    <tableColumn id="15756" xr3:uid="{F6AF698F-3825-4CB1-9DD2-1C7285D97C6B}" name="Column15730"/>
    <tableColumn id="15757" xr3:uid="{8B8475DA-22C3-47D6-A9B4-5A97828D9CCB}" name="Column15731"/>
    <tableColumn id="15758" xr3:uid="{205D9F2A-8C4B-4719-A29C-8FE84E066CBF}" name="Column15732"/>
    <tableColumn id="15759" xr3:uid="{D9F3019D-273C-4984-BF5A-3ACA2B246E2A}" name="Column15733"/>
    <tableColumn id="15760" xr3:uid="{69A789DB-8A66-4252-B9C3-6EDAA37AFACC}" name="Column15734"/>
    <tableColumn id="15761" xr3:uid="{F1E746B4-6E8B-41C9-BB9D-764B313552E2}" name="Column15735"/>
    <tableColumn id="15762" xr3:uid="{56D9A736-1F4A-44C5-BA05-CEA337954774}" name="Column15736"/>
    <tableColumn id="15763" xr3:uid="{B5975EE6-5480-405A-9320-840AC9B79808}" name="Column15737"/>
    <tableColumn id="15764" xr3:uid="{A2F9A04A-1A47-43DA-ADD6-7B30F1861288}" name="Column15738"/>
    <tableColumn id="15765" xr3:uid="{3F7A6E6E-EB47-45AC-813E-8B979E75BC64}" name="Column15739"/>
    <tableColumn id="15766" xr3:uid="{CC96EF56-74F6-415E-94DF-64C8BCC0C20E}" name="Column15740"/>
    <tableColumn id="15767" xr3:uid="{12A42917-6772-472E-B5F4-31375137F239}" name="Column15741"/>
    <tableColumn id="15768" xr3:uid="{E5B8BD5D-A75E-4083-93EE-35A6DECEA82D}" name="Column15742"/>
    <tableColumn id="15769" xr3:uid="{AAB95E63-0B37-4A91-9412-4899CEA12A9D}" name="Column15743"/>
    <tableColumn id="15770" xr3:uid="{2E995417-DB50-4BAB-B7E6-1B30BDE271B9}" name="Column15744"/>
    <tableColumn id="15771" xr3:uid="{B39A1891-25D0-41C2-A782-15CB57784EC8}" name="Column15745"/>
    <tableColumn id="15772" xr3:uid="{6A6BCB1E-DA16-4904-800E-047E22CAD56E}" name="Column15746"/>
    <tableColumn id="15773" xr3:uid="{4062B65C-41E4-4B41-BE2D-D83A4A8811BF}" name="Column15747"/>
    <tableColumn id="15774" xr3:uid="{0988CDDB-272D-49BF-B9D1-DB39202ECDC1}" name="Column15748"/>
    <tableColumn id="15775" xr3:uid="{165238AC-A874-4E40-B3AC-2152EB4D11B3}" name="Column15749"/>
    <tableColumn id="15776" xr3:uid="{634D5EDD-4E95-451A-A9BC-9AC871A7020B}" name="Column15750"/>
    <tableColumn id="15777" xr3:uid="{8D400C14-AE96-4859-9FF3-E741448430BA}" name="Column15751"/>
    <tableColumn id="15778" xr3:uid="{D620F817-EDE1-4136-811C-5E3D04EBF17A}" name="Column15752"/>
    <tableColumn id="15779" xr3:uid="{5BBE29E4-98DC-42A2-A28D-850EC75ABE8D}" name="Column15753"/>
    <tableColumn id="15780" xr3:uid="{6F93F8B3-9047-4F9D-800E-2CCF5F96C36E}" name="Column15754"/>
    <tableColumn id="15781" xr3:uid="{D29C8E6C-7028-4C81-BBBD-0FB9AB26EF28}" name="Column15755"/>
    <tableColumn id="15782" xr3:uid="{90D0F343-7EC4-4197-AE0F-EE91C15B7695}" name="Column15756"/>
    <tableColumn id="15783" xr3:uid="{A2E2AB5D-A203-42AA-9F6D-BC92F7CB0272}" name="Column15757"/>
    <tableColumn id="15784" xr3:uid="{B29454ED-A333-4F68-8681-53879AE4240C}" name="Column15758"/>
    <tableColumn id="15785" xr3:uid="{FC9CD062-CD5A-4280-A88B-522110BD0957}" name="Column15759"/>
    <tableColumn id="15786" xr3:uid="{2456B532-7CA0-4EDC-B77E-8D2D2C700284}" name="Column15760"/>
    <tableColumn id="15787" xr3:uid="{D9A3BB61-6B5D-4512-B20A-7CD838033B7D}" name="Column15761"/>
    <tableColumn id="15788" xr3:uid="{C217CCDD-0874-4EB6-B210-78F97CFFCB3B}" name="Column15762"/>
    <tableColumn id="15789" xr3:uid="{3EAB7FBE-1B12-4E13-BD42-B17BAC906DE6}" name="Column15763"/>
    <tableColumn id="15790" xr3:uid="{680197E2-F9AA-46C4-918E-05D9510A450C}" name="Column15764"/>
    <tableColumn id="15791" xr3:uid="{7384EA08-B088-4A2A-8B94-18254B37C16C}" name="Column15765"/>
    <tableColumn id="15792" xr3:uid="{502DF599-EAAB-4028-A65B-76A5F15EDAB4}" name="Column15766"/>
    <tableColumn id="15793" xr3:uid="{5202CF26-32D0-4037-83BF-3FD2259CAD15}" name="Column15767"/>
    <tableColumn id="15794" xr3:uid="{CF281849-29D4-4402-9442-E67D4E2EE985}" name="Column15768"/>
    <tableColumn id="15795" xr3:uid="{87BEDC37-006F-46AC-94EA-069F03A22973}" name="Column15769"/>
    <tableColumn id="15796" xr3:uid="{879544E5-0391-4CF5-B175-CD41FC855128}" name="Column15770"/>
    <tableColumn id="15797" xr3:uid="{8089DE55-2C92-4245-BF58-BEB6E70885F1}" name="Column15771"/>
    <tableColumn id="15798" xr3:uid="{8649E20B-9496-4773-B7B3-3F5E208A662A}" name="Column15772"/>
    <tableColumn id="15799" xr3:uid="{39C277E7-C50C-4C71-AD74-63B2AFA1E117}" name="Column15773"/>
    <tableColumn id="15800" xr3:uid="{86D32E9B-0077-4419-B269-CE4F58CA6BCB}" name="Column15774"/>
    <tableColumn id="15801" xr3:uid="{46CDD8D9-6465-46A5-BA41-F44FE0324A58}" name="Column15775"/>
    <tableColumn id="15802" xr3:uid="{DB8A2E9B-6446-4F18-B0C9-9F8693496A25}" name="Column15776"/>
    <tableColumn id="15803" xr3:uid="{90949228-9B32-4C9D-9A2E-1DBB808BE712}" name="Column15777"/>
    <tableColumn id="15804" xr3:uid="{FC7A53BA-9E93-4BB2-AEC6-C64DEBBAEA03}" name="Column15778"/>
    <tableColumn id="15805" xr3:uid="{CF66E165-647F-4A4E-9D3D-CE6040DF37B2}" name="Column15779"/>
    <tableColumn id="15806" xr3:uid="{EF6464E3-9D85-476A-9C7B-DCE2DCC41548}" name="Column15780"/>
    <tableColumn id="15807" xr3:uid="{55B3A929-8045-494C-858D-8E64B337D75C}" name="Column15781"/>
    <tableColumn id="15808" xr3:uid="{E56D566E-D44C-4D94-A15F-E8E29F29ECD7}" name="Column15782"/>
    <tableColumn id="15809" xr3:uid="{36F1FCB6-F7E5-40A4-8057-80820A8D0A1C}" name="Column15783"/>
    <tableColumn id="15810" xr3:uid="{31955BEF-3E10-41B3-B50B-1F6A921B3562}" name="Column15784"/>
    <tableColumn id="15811" xr3:uid="{19FE6EF0-B69B-470E-B721-EF64FB85C97E}" name="Column15785"/>
    <tableColumn id="15812" xr3:uid="{2F3336DE-ECBB-46FA-9E75-EE4EE922A41B}" name="Column15786"/>
    <tableColumn id="15813" xr3:uid="{53949157-C733-4F69-BC2C-D3A14186112A}" name="Column15787"/>
    <tableColumn id="15814" xr3:uid="{47B75C8C-CCD2-4FD8-9A4E-D950AE56B089}" name="Column15788"/>
    <tableColumn id="15815" xr3:uid="{22200264-5F04-474B-AE30-C656EFBD177B}" name="Column15789"/>
    <tableColumn id="15816" xr3:uid="{C2C1C47C-D2CF-4899-80CC-BE158B21D6A6}" name="Column15790"/>
    <tableColumn id="15817" xr3:uid="{1F6E7E61-5FDE-470B-A64D-6381D1E79E9A}" name="Column15791"/>
    <tableColumn id="15818" xr3:uid="{C21D3396-F031-4D15-9119-74E3204051C6}" name="Column15792"/>
    <tableColumn id="15819" xr3:uid="{A65B68C0-F604-4963-9EB8-A5816F33F2A9}" name="Column15793"/>
    <tableColumn id="15820" xr3:uid="{F1C35174-8396-4C88-892E-6CB357ECCF04}" name="Column15794"/>
    <tableColumn id="15821" xr3:uid="{36BA6C31-BCBF-4205-97AD-9587AF68F421}" name="Column15795"/>
    <tableColumn id="15822" xr3:uid="{63240D80-FE0A-4211-AC5A-5F4064502A66}" name="Column15796"/>
    <tableColumn id="15823" xr3:uid="{A1A5169A-D864-4668-8149-592B4B9AEE77}" name="Column15797"/>
    <tableColumn id="15824" xr3:uid="{6D5C6EBC-D16C-415D-9F1B-4D0A078978D0}" name="Column15798"/>
    <tableColumn id="15825" xr3:uid="{1A16BF76-E7B1-4490-9145-F2DD824DBC04}" name="Column15799"/>
    <tableColumn id="15826" xr3:uid="{8FF640F2-D048-4A48-8FCF-8D301C715C97}" name="Column15800"/>
    <tableColumn id="15827" xr3:uid="{6FC9339A-447C-467A-9482-187494764917}" name="Column15801"/>
    <tableColumn id="15828" xr3:uid="{081F2B59-E3EC-4AD0-AFCF-1CF26F1F9D72}" name="Column15802"/>
    <tableColumn id="15829" xr3:uid="{6BFB17F0-40F7-4F36-B5A9-CFB817A6F068}" name="Column15803"/>
    <tableColumn id="15830" xr3:uid="{6F90984A-31E8-4FC7-901A-B5E3C78261C3}" name="Column15804"/>
    <tableColumn id="15831" xr3:uid="{8F4DDEA5-5290-4BAA-871F-DA0845DB73FE}" name="Column15805"/>
    <tableColumn id="15832" xr3:uid="{C33C9A07-A1EC-429A-99CF-2AE9C39158A7}" name="Column15806"/>
    <tableColumn id="15833" xr3:uid="{81832BAC-0ACD-4D37-A685-2E06993CDB2A}" name="Column15807"/>
    <tableColumn id="15834" xr3:uid="{3FA69D3D-54F1-4CE9-BA91-7CEC919CA687}" name="Column15808"/>
    <tableColumn id="15835" xr3:uid="{B6D1344D-9A23-4DA3-872E-1AAD99EC1300}" name="Column15809"/>
    <tableColumn id="15836" xr3:uid="{07CC153A-6665-4405-BB7D-F71289AF1B2E}" name="Column15810"/>
    <tableColumn id="15837" xr3:uid="{3B4B9989-ED34-4C3D-8C64-66256A01B251}" name="Column15811"/>
    <tableColumn id="15838" xr3:uid="{78A8B6C3-D74C-4118-B321-1FD73515F0A6}" name="Column15812"/>
    <tableColumn id="15839" xr3:uid="{3086AD18-4598-4473-81A4-626FA238EF7A}" name="Column15813"/>
    <tableColumn id="15840" xr3:uid="{2B41349C-0105-4B8E-AC1E-5110D7ECB188}" name="Column15814"/>
    <tableColumn id="15841" xr3:uid="{6E6CA305-A69F-430A-8CAE-9E84625ADF17}" name="Column15815"/>
    <tableColumn id="15842" xr3:uid="{F984F4A1-18D2-4E0C-A970-767A1D266516}" name="Column15816"/>
    <tableColumn id="15843" xr3:uid="{8F8852A6-5470-4719-9D12-F9463C5C83EC}" name="Column15817"/>
    <tableColumn id="15844" xr3:uid="{82F8C30D-8F34-4995-B202-EB97FAE4E7AD}" name="Column15818"/>
    <tableColumn id="15845" xr3:uid="{C0E1767B-AC60-4A5D-B6A1-D7EC368F42C3}" name="Column15819"/>
    <tableColumn id="15846" xr3:uid="{58BF40C6-E01C-45E4-B75E-52B122544FD4}" name="Column15820"/>
    <tableColumn id="15847" xr3:uid="{CF704F4C-BE72-44D0-85DE-2E450E87C10A}" name="Column15821"/>
    <tableColumn id="15848" xr3:uid="{78C6DA55-5A57-419C-B0BD-9FF8AFB3642D}" name="Column15822"/>
    <tableColumn id="15849" xr3:uid="{2AC23202-3169-44EA-B166-0E93BB756DA3}" name="Column15823"/>
    <tableColumn id="15850" xr3:uid="{AB08DBC5-7335-46F4-8361-44DDBAF5A7A0}" name="Column15824"/>
    <tableColumn id="15851" xr3:uid="{D2392CD8-F861-4C14-BA1B-BF100679C1DA}" name="Column15825"/>
    <tableColumn id="15852" xr3:uid="{595DB513-1E96-4B06-A099-FEC371F95278}" name="Column15826"/>
    <tableColumn id="15853" xr3:uid="{635C84E1-999C-4FBC-A7D9-B79F682222B9}" name="Column15827"/>
    <tableColumn id="15854" xr3:uid="{B7E2A513-7392-404D-BDD4-8C5590424774}" name="Column15828"/>
    <tableColumn id="15855" xr3:uid="{DE56DBAD-25C7-4E0E-883D-20E2C5B9ABB6}" name="Column15829"/>
    <tableColumn id="15856" xr3:uid="{60F0939B-6A37-4CB8-9C99-07DEC140B572}" name="Column15830"/>
    <tableColumn id="15857" xr3:uid="{B3C561ED-9607-42FB-A9C4-7FEEC542C1C1}" name="Column15831"/>
    <tableColumn id="15858" xr3:uid="{C07D5EE2-8FEE-48D8-A153-86B7155A6F76}" name="Column15832"/>
    <tableColumn id="15859" xr3:uid="{02C71B20-DE87-41FD-BC66-A3CC443D550D}" name="Column15833"/>
    <tableColumn id="15860" xr3:uid="{7FE3D430-0D4E-4A78-B30A-3CD3ECF1152B}" name="Column15834"/>
    <tableColumn id="15861" xr3:uid="{A7B7F0F7-9CF5-430D-893F-5F6BE20AA94C}" name="Column15835"/>
    <tableColumn id="15862" xr3:uid="{BE217C7F-CCB0-492A-B808-9E716220ED57}" name="Column15836"/>
    <tableColumn id="15863" xr3:uid="{63ACC97F-25C5-4C78-9E86-BCCBEA5FF1F6}" name="Column15837"/>
    <tableColumn id="15864" xr3:uid="{D33A64F7-4C1B-4D79-A7E1-89A67D04E26A}" name="Column15838"/>
    <tableColumn id="15865" xr3:uid="{F2DAA9B9-594D-4870-825A-A4C3A6AB7649}" name="Column15839"/>
    <tableColumn id="15866" xr3:uid="{9F6D2918-A5F2-4E63-9521-C2A575FEDBD1}" name="Column15840"/>
    <tableColumn id="15867" xr3:uid="{0A703E30-688F-47EA-B8A2-3A26B836BBBE}" name="Column15841"/>
    <tableColumn id="15868" xr3:uid="{F0FD2189-E3A6-4744-B77C-01F48DE4F6A0}" name="Column15842"/>
    <tableColumn id="15869" xr3:uid="{45B071FC-B650-4A42-BF93-4D9FDBD3F217}" name="Column15843"/>
    <tableColumn id="15870" xr3:uid="{BE0C43C4-1472-4706-AA65-1F000C51C463}" name="Column15844"/>
    <tableColumn id="15871" xr3:uid="{30444A8E-78D6-46CC-8362-A71C388FA3EE}" name="Column15845"/>
    <tableColumn id="15872" xr3:uid="{FE239A78-6F7F-425D-BC70-CF113C2596AC}" name="Column15846"/>
    <tableColumn id="15873" xr3:uid="{011906A0-906A-4C8C-B347-DE7E7450B2AD}" name="Column15847"/>
    <tableColumn id="15874" xr3:uid="{4AAF327B-47F2-436E-8FDC-676995B0B9AB}" name="Column15848"/>
    <tableColumn id="15875" xr3:uid="{68B3F236-2DE4-4BA3-A027-93DEEA02E8EE}" name="Column15849"/>
    <tableColumn id="15876" xr3:uid="{BD41DDEA-2590-4A3D-A916-DB51ACA91B50}" name="Column15850"/>
    <tableColumn id="15877" xr3:uid="{67B31CBD-04D5-4842-9E61-A128D307461F}" name="Column15851"/>
    <tableColumn id="15878" xr3:uid="{904BE412-8083-432C-A7A3-077DD3A867D8}" name="Column15852"/>
    <tableColumn id="15879" xr3:uid="{90EC1DE8-80AC-4474-AEBD-A2F8EFC3E7D2}" name="Column15853"/>
    <tableColumn id="15880" xr3:uid="{5421D0C4-D299-4EDD-968E-0883CA3F96A0}" name="Column15854"/>
    <tableColumn id="15881" xr3:uid="{E17E4DFE-7EC8-4E43-8348-E0F465E34AA3}" name="Column15855"/>
    <tableColumn id="15882" xr3:uid="{311E6620-F219-444C-ABC9-A5535B7C1E96}" name="Column15856"/>
    <tableColumn id="15883" xr3:uid="{B2CE140D-FCE2-457D-8CF7-0A14A53C3D8C}" name="Column15857"/>
    <tableColumn id="15884" xr3:uid="{E01D6628-FBCB-4405-BC79-3630C0D53BF7}" name="Column15858"/>
    <tableColumn id="15885" xr3:uid="{04E1DC2E-B398-40FD-B25D-FB15DE06FF68}" name="Column15859"/>
    <tableColumn id="15886" xr3:uid="{2234814A-DD60-4A3C-AB4A-2B748DE65260}" name="Column15860"/>
    <tableColumn id="15887" xr3:uid="{47354D67-7C50-4673-A285-5FF7A54BF585}" name="Column15861"/>
    <tableColumn id="15888" xr3:uid="{FE549B5D-BF76-4203-8F17-AA3896FF61CC}" name="Column15862"/>
    <tableColumn id="15889" xr3:uid="{53DF08C7-218A-40C4-B0BF-43574C9802BB}" name="Column15863"/>
    <tableColumn id="15890" xr3:uid="{EF505E67-F3CB-429F-9743-3C2ECF17A024}" name="Column15864"/>
    <tableColumn id="15891" xr3:uid="{6C42B1D6-02F3-4F88-B8E9-DC732DD2142E}" name="Column15865"/>
    <tableColumn id="15892" xr3:uid="{2E241534-5BED-40C5-B0E7-FA88D8522FB3}" name="Column15866"/>
    <tableColumn id="15893" xr3:uid="{BCE9E662-936A-4BAA-90B4-5D4FBA566626}" name="Column15867"/>
    <tableColumn id="15894" xr3:uid="{84A63C98-34BD-4BBF-BBC1-F7C1D081E262}" name="Column15868"/>
    <tableColumn id="15895" xr3:uid="{AF3A322F-E4F6-4E8E-A4C3-F15B6271FB63}" name="Column15869"/>
    <tableColumn id="15896" xr3:uid="{51DFB042-E5F8-41DF-927E-3F7A465F75F2}" name="Column15870"/>
    <tableColumn id="15897" xr3:uid="{C93C2ACC-7F70-4B0D-8C54-0AA2867A6A09}" name="Column15871"/>
    <tableColumn id="15898" xr3:uid="{A544A1BE-0035-483D-A015-E9CBC4B62983}" name="Column15872"/>
    <tableColumn id="15899" xr3:uid="{B143AC3B-9259-4F49-A83B-AEB133FA6872}" name="Column15873"/>
    <tableColumn id="15900" xr3:uid="{0521F3FE-DCD9-4E9A-8FBE-B9FD315DEB97}" name="Column15874"/>
    <tableColumn id="15901" xr3:uid="{11718CF9-B400-469D-B738-D8E992610142}" name="Column15875"/>
    <tableColumn id="15902" xr3:uid="{1F49A344-B84E-4FB7-BF9D-234A66226E7A}" name="Column15876"/>
    <tableColumn id="15903" xr3:uid="{C3F79359-3C09-466C-A57F-B986E9F31925}" name="Column15877"/>
    <tableColumn id="15904" xr3:uid="{673D05FD-4A9E-4BC3-99EF-1A032031102C}" name="Column15878"/>
    <tableColumn id="15905" xr3:uid="{AA0E7A0D-BA89-4B57-A644-AD8B35633080}" name="Column15879"/>
    <tableColumn id="15906" xr3:uid="{1CD93610-B9DB-431B-940C-9D140EC04E93}" name="Column15880"/>
    <tableColumn id="15907" xr3:uid="{50C124C3-91C7-4070-ABF6-AE94F2EF904D}" name="Column15881"/>
    <tableColumn id="15908" xr3:uid="{BF303295-A087-473B-8DE1-FA10F265C95C}" name="Column15882"/>
    <tableColumn id="15909" xr3:uid="{AF6274C8-2FE4-48C6-97CC-2C605D8EA739}" name="Column15883"/>
    <tableColumn id="15910" xr3:uid="{5E1F9E48-41D4-4657-8745-AC5DE41EE41D}" name="Column15884"/>
    <tableColumn id="15911" xr3:uid="{3BE12712-A95C-4B3F-9C74-787A6FD7BB82}" name="Column15885"/>
    <tableColumn id="15912" xr3:uid="{4D022BB9-FA0D-4515-8B1A-E045A28D8474}" name="Column15886"/>
    <tableColumn id="15913" xr3:uid="{836FAD14-70B8-4672-BF52-863EB869E0A8}" name="Column15887"/>
    <tableColumn id="15914" xr3:uid="{D074E30A-956A-4283-8C83-371CCA5B8B70}" name="Column15888"/>
    <tableColumn id="15915" xr3:uid="{91E8214B-D3D5-42DE-B8B0-E261CC782273}" name="Column15889"/>
    <tableColumn id="15916" xr3:uid="{4E90EBD8-C1C2-4A5E-AD79-FFAD38092B4A}" name="Column15890"/>
    <tableColumn id="15917" xr3:uid="{BF1B6A4A-947A-4E3A-B597-8B96BB5FF0A1}" name="Column15891"/>
    <tableColumn id="15918" xr3:uid="{CD2949D3-3C15-42F9-9CC7-090A7A0B4DEC}" name="Column15892"/>
    <tableColumn id="15919" xr3:uid="{64F005AC-17C8-4C1E-BE61-96E16B955E34}" name="Column15893"/>
    <tableColumn id="15920" xr3:uid="{73096E6D-6E55-4838-AB5E-72E8AC2FBABA}" name="Column15894"/>
    <tableColumn id="15921" xr3:uid="{4B205BEE-92AF-4E0B-BEC5-9A9ABBA54602}" name="Column15895"/>
    <tableColumn id="15922" xr3:uid="{59023483-CCBE-47F8-96F7-66D66E8B8507}" name="Column15896"/>
    <tableColumn id="15923" xr3:uid="{740895F4-4B53-4E73-A13C-DB7B531171C2}" name="Column15897"/>
    <tableColumn id="15924" xr3:uid="{53532BB7-9D55-47B0-8BBB-C0226EE75B43}" name="Column15898"/>
    <tableColumn id="15925" xr3:uid="{C33F92AE-6AE0-4E06-AC21-0A0B2CCF159F}" name="Column15899"/>
    <tableColumn id="15926" xr3:uid="{517150BD-6566-4C46-AAAD-CA063598F264}" name="Column15900"/>
    <tableColumn id="15927" xr3:uid="{E074EF90-B826-4EF6-A374-3F5267178C1A}" name="Column15901"/>
    <tableColumn id="15928" xr3:uid="{1288329F-49BC-4148-B426-5F28E24F68D9}" name="Column15902"/>
    <tableColumn id="15929" xr3:uid="{9FF52F15-0DFA-4D7F-BC2E-6DC84493708C}" name="Column15903"/>
    <tableColumn id="15930" xr3:uid="{B82C3CD4-D49E-46C5-9DBE-53B2488E162C}" name="Column15904"/>
    <tableColumn id="15931" xr3:uid="{BB000C3D-B9CA-4A16-BD09-1406B49F3081}" name="Column15905"/>
    <tableColumn id="15932" xr3:uid="{3F7B8B4E-B695-4181-B129-B4E73CB2C0A7}" name="Column15906"/>
    <tableColumn id="15933" xr3:uid="{2B0D633A-C158-4317-A3CE-07A9456D79C1}" name="Column15907"/>
    <tableColumn id="15934" xr3:uid="{EBF1992A-67A4-4330-B99E-9D71F240A63D}" name="Column15908"/>
    <tableColumn id="15935" xr3:uid="{9AF6F9E2-5512-4571-BC49-2B0E59F74512}" name="Column15909"/>
    <tableColumn id="15936" xr3:uid="{907DA38B-D255-43D1-8984-CEDACBAE0159}" name="Column15910"/>
    <tableColumn id="15937" xr3:uid="{87689E14-E9DD-4308-9619-5CFE8831B421}" name="Column15911"/>
    <tableColumn id="15938" xr3:uid="{DBE0FED2-4546-4297-BEF0-73E78445BED6}" name="Column15912"/>
    <tableColumn id="15939" xr3:uid="{D133C076-E915-4CAE-8813-302F280C8987}" name="Column15913"/>
    <tableColumn id="15940" xr3:uid="{15F1630A-5D9B-4924-A39C-58DB56EB4D39}" name="Column15914"/>
    <tableColumn id="15941" xr3:uid="{F08CEC2A-35F2-4297-A39D-04AFE15FA562}" name="Column15915"/>
    <tableColumn id="15942" xr3:uid="{A183A5E5-C0E1-4FD0-837F-4A1EEF6D5F05}" name="Column15916"/>
    <tableColumn id="15943" xr3:uid="{AC399EF1-36B0-43DD-9A1F-1832F157BA6C}" name="Column15917"/>
    <tableColumn id="15944" xr3:uid="{3B898941-7D9A-4315-B701-1EF3250DB88B}" name="Column15918"/>
    <tableColumn id="15945" xr3:uid="{7728541D-C9AC-4DFF-A9AA-1F141795C290}" name="Column15919"/>
    <tableColumn id="15946" xr3:uid="{FB35A895-0D77-421B-A5F0-29A389B51C6C}" name="Column15920"/>
    <tableColumn id="15947" xr3:uid="{535D7398-F163-402F-B988-8A34AFB88EBB}" name="Column15921"/>
    <tableColumn id="15948" xr3:uid="{93BADB1F-39ED-4F43-A398-7A1DD3768AC9}" name="Column15922"/>
    <tableColumn id="15949" xr3:uid="{6CF67499-08BE-449F-9B2C-BC90F95D1057}" name="Column15923"/>
    <tableColumn id="15950" xr3:uid="{20EE320D-5695-4BC2-87B9-7BD81B4DD72A}" name="Column15924"/>
    <tableColumn id="15951" xr3:uid="{7C140899-19A9-4D78-AE93-03896B453769}" name="Column15925"/>
    <tableColumn id="15952" xr3:uid="{929ED354-CD73-44F0-8BC4-574E5CF2877A}" name="Column15926"/>
    <tableColumn id="15953" xr3:uid="{822311D9-299C-4206-9DD3-BE90ECA04DE3}" name="Column15927"/>
    <tableColumn id="15954" xr3:uid="{117B6A62-1132-47A0-A81D-043CAAE91305}" name="Column15928"/>
    <tableColumn id="15955" xr3:uid="{E7E7C708-8CC5-429A-A45D-AE904F81DFE9}" name="Column15929"/>
    <tableColumn id="15956" xr3:uid="{F2DB72A2-67AE-471B-B459-84A27563A07D}" name="Column15930"/>
    <tableColumn id="15957" xr3:uid="{9534E6FF-CBB2-4399-B1A4-A5CEECCE5BBC}" name="Column15931"/>
    <tableColumn id="15958" xr3:uid="{43327AE6-8E36-4A52-8056-C1FC85B59439}" name="Column15932"/>
    <tableColumn id="15959" xr3:uid="{06869C09-6B2F-4771-8033-A30FC623E85F}" name="Column15933"/>
    <tableColumn id="15960" xr3:uid="{B362F0D9-E389-4B1C-9D29-30F5BA4A4B04}" name="Column15934"/>
    <tableColumn id="15961" xr3:uid="{CD8ACF6D-2D18-4735-B9F5-936AB480185B}" name="Column15935"/>
    <tableColumn id="15962" xr3:uid="{2C6BD528-8D02-4BA2-9BEE-8EDFE229480A}" name="Column15936"/>
    <tableColumn id="15963" xr3:uid="{6D5791A8-6028-438E-B6C4-0EB7A1C98576}" name="Column15937"/>
    <tableColumn id="15964" xr3:uid="{0B7C1CE0-EF3B-4A69-860D-2C94FE6E7DD1}" name="Column15938"/>
    <tableColumn id="15965" xr3:uid="{F23F0ED5-3634-40A4-8F7A-2FA8ABCB0D04}" name="Column15939"/>
    <tableColumn id="15966" xr3:uid="{3FA112CD-7063-438D-B03F-E50ABF3B40A0}" name="Column15940"/>
    <tableColumn id="15967" xr3:uid="{B8F3451D-A250-4D7D-AEF0-9346B71E588B}" name="Column15941"/>
    <tableColumn id="15968" xr3:uid="{0BDC5450-97BE-4119-BE24-2708CC56B768}" name="Column15942"/>
    <tableColumn id="15969" xr3:uid="{B709D8EC-398A-4591-80C6-BECBE2375099}" name="Column15943"/>
    <tableColumn id="15970" xr3:uid="{7859D1DB-5907-4A61-8D06-C8A728B82583}" name="Column15944"/>
    <tableColumn id="15971" xr3:uid="{7BF60B3E-6D01-4386-9DCA-299D25FFBEEB}" name="Column15945"/>
    <tableColumn id="15972" xr3:uid="{0439F988-9D51-4A08-A5CB-24393AF380A2}" name="Column15946"/>
    <tableColumn id="15973" xr3:uid="{6143B14B-A9E1-419A-94A4-0B08EBD9EC19}" name="Column15947"/>
    <tableColumn id="15974" xr3:uid="{E1F3FA15-F46F-4C9E-8B09-B00AE13865F5}" name="Column15948"/>
    <tableColumn id="15975" xr3:uid="{D5D5CF8A-0B2E-4FB2-9569-19816925E14F}" name="Column15949"/>
    <tableColumn id="15976" xr3:uid="{3162D28F-3EEB-4538-8E2A-1E728506B627}" name="Column15950"/>
    <tableColumn id="15977" xr3:uid="{8AF23152-5631-49E9-8A24-E64ED4E5E64E}" name="Column15951"/>
    <tableColumn id="15978" xr3:uid="{0B69AAB4-25CD-4422-907F-740063827357}" name="Column15952"/>
    <tableColumn id="15979" xr3:uid="{1AF952E0-A346-44E1-AF1E-C4D02BA4072E}" name="Column15953"/>
    <tableColumn id="15980" xr3:uid="{F270FE63-ACB9-44E3-819F-D0F2CB69AD5B}" name="Column15954"/>
    <tableColumn id="15981" xr3:uid="{58E805FE-81BE-4858-830A-547054993A8A}" name="Column15955"/>
    <tableColumn id="15982" xr3:uid="{97C4AE65-E918-4331-BBB3-B1449A83A436}" name="Column15956"/>
    <tableColumn id="15983" xr3:uid="{44DEE03B-5CD7-43E9-A06F-CDAC2CE58342}" name="Column15957"/>
    <tableColumn id="15984" xr3:uid="{45A2A6B6-04F1-40F8-98A3-048F1EF954C2}" name="Column15958"/>
    <tableColumn id="15985" xr3:uid="{2E01E39B-1D75-49BC-AEF1-366280241997}" name="Column15959"/>
    <tableColumn id="15986" xr3:uid="{20AF7710-B88B-435B-BB58-54C894C8D024}" name="Column15960"/>
    <tableColumn id="15987" xr3:uid="{318E0E6C-D1A6-48C1-80F5-C98DB9173C86}" name="Column15961"/>
    <tableColumn id="15988" xr3:uid="{7777E858-D2B4-491C-A01E-2517403DC453}" name="Column15962"/>
    <tableColumn id="15989" xr3:uid="{3116F386-E3F9-4EAC-86EE-E467B247EC6F}" name="Column15963"/>
    <tableColumn id="15990" xr3:uid="{229C6CD9-B523-42AF-B5D5-A9F289FC9AA1}" name="Column15964"/>
    <tableColumn id="15991" xr3:uid="{5D1654D1-8F03-4F41-B6F4-CA4F671E344D}" name="Column15965"/>
    <tableColumn id="15992" xr3:uid="{117CFBA6-FCA1-4A6B-9CBD-002EE8718F16}" name="Column15966"/>
    <tableColumn id="15993" xr3:uid="{E6B1F4F8-3B67-4943-AC01-8CAB8C59C8B7}" name="Column15967"/>
    <tableColumn id="15994" xr3:uid="{11B6C20A-3F1A-4068-83B5-1394B305C311}" name="Column15968"/>
    <tableColumn id="15995" xr3:uid="{65855820-44E5-483A-9F11-AC05FB3FDAB2}" name="Column15969"/>
    <tableColumn id="15996" xr3:uid="{0E2BAF93-EDB3-407B-A540-79FD05982045}" name="Column15970"/>
    <tableColumn id="15997" xr3:uid="{08045788-51A0-4017-B691-6AC7E9E18BD0}" name="Column15971"/>
    <tableColumn id="15998" xr3:uid="{7A1F72C8-6D9B-4BD2-BB62-45507CCC4A6A}" name="Column15972"/>
    <tableColumn id="15999" xr3:uid="{8A05559E-13D9-483F-A181-632CECD0C9FE}" name="Column15973"/>
    <tableColumn id="16000" xr3:uid="{5F98325C-62E7-42D3-A778-862278626441}" name="Column15974"/>
    <tableColumn id="16001" xr3:uid="{3F3A4C9A-9FE0-4921-AD3C-C7DCAEA5C79D}" name="Column15975"/>
    <tableColumn id="16002" xr3:uid="{E882B748-57D9-40EE-8ABB-CEE8C0F71F3B}" name="Column15976"/>
    <tableColumn id="16003" xr3:uid="{97F96B26-CF09-4DA7-9894-6C6B925FD602}" name="Column15977"/>
    <tableColumn id="16004" xr3:uid="{41E5EA41-104D-4C17-8BDF-F8441E5DB560}" name="Column15978"/>
    <tableColumn id="16005" xr3:uid="{D126AC1C-5C0A-42A7-8138-FF0A7DF740CB}" name="Column15979"/>
    <tableColumn id="16006" xr3:uid="{9459A741-38D9-4CC1-B31E-B8695C238C33}" name="Column15980"/>
    <tableColumn id="16007" xr3:uid="{4F4C13E5-F1B0-4962-8877-66270211EF8D}" name="Column15981"/>
    <tableColumn id="16008" xr3:uid="{B806F13A-CA95-4AD6-AD43-97EA1F962A88}" name="Column15982"/>
    <tableColumn id="16009" xr3:uid="{84901527-8F43-42B8-A303-3A1A0D875EBB}" name="Column15983"/>
    <tableColumn id="16010" xr3:uid="{5387AA8E-7700-47F5-B106-06255BC651FB}" name="Column15984"/>
    <tableColumn id="16011" xr3:uid="{8B39827B-A6E7-4640-A2F4-7E8A2E38EB14}" name="Column15985"/>
    <tableColumn id="16012" xr3:uid="{75E982B9-91E0-4078-BC7B-04C4C985E51E}" name="Column15986"/>
    <tableColumn id="16013" xr3:uid="{B4C52A26-33DE-4E6C-8365-27B4531C66F1}" name="Column15987"/>
    <tableColumn id="16014" xr3:uid="{D4D8855A-7EF1-437C-BDD4-0FB8AF5B0935}" name="Column15988"/>
    <tableColumn id="16015" xr3:uid="{9C0E1D71-1EE3-41A1-8DAD-B93F8F65A1A4}" name="Column15989"/>
    <tableColumn id="16016" xr3:uid="{776ECC80-5D9C-4DB6-97C0-BCF3200D8044}" name="Column15990"/>
    <tableColumn id="16017" xr3:uid="{F9B3F66A-0AD8-4BFE-AF00-37A2B7759A38}" name="Column15991"/>
    <tableColumn id="16018" xr3:uid="{D3D73602-B353-4CB0-BFD7-D25598A7859A}" name="Column15992"/>
    <tableColumn id="16019" xr3:uid="{2F772909-868F-497F-97A2-F1CAEB56A4C0}" name="Column15993"/>
    <tableColumn id="16020" xr3:uid="{5641DAA7-CCFD-45E5-922A-5CFBEA4C2F9B}" name="Column15994"/>
    <tableColumn id="16021" xr3:uid="{E2823CFC-A45B-4C49-A3BE-289E9CBB8B9B}" name="Column15995"/>
    <tableColumn id="16022" xr3:uid="{67A45F13-AF3B-48EA-81B0-D6190108A6CB}" name="Column15996"/>
    <tableColumn id="16023" xr3:uid="{BFAEACED-96A5-4AD2-B0F7-B2E52DC8EEF9}" name="Column15997"/>
    <tableColumn id="16024" xr3:uid="{E0748C75-CCB1-4A26-BC34-729AF1E3CBF2}" name="Column15998"/>
    <tableColumn id="16025" xr3:uid="{DD22539A-DBDF-4036-91ED-B0E03DCD9092}" name="Column15999"/>
    <tableColumn id="16026" xr3:uid="{68D32268-4977-4B95-B1B9-2872442F3631}" name="Column16000"/>
    <tableColumn id="16027" xr3:uid="{0E0EECC0-7BC0-42F3-BDB8-2F94BBECACA5}" name="Column16001"/>
    <tableColumn id="16028" xr3:uid="{0DD90326-CF42-40AA-AFD1-C0073639FAB3}" name="Column16002"/>
    <tableColumn id="16029" xr3:uid="{61304FA0-956F-4F23-A1AB-C234101779D0}" name="Column16003"/>
    <tableColumn id="16030" xr3:uid="{6C3C6E67-4D0F-4BCD-9518-79915DC3C03D}" name="Column16004"/>
    <tableColumn id="16031" xr3:uid="{9F03E564-A2AE-4308-AF05-7834CA83ED59}" name="Column16005"/>
    <tableColumn id="16032" xr3:uid="{6B507CAC-1333-4D91-84F2-32B05625D288}" name="Column16006"/>
    <tableColumn id="16033" xr3:uid="{085FA58D-1D9A-43A7-8C66-97068D5FCF3A}" name="Column16007"/>
    <tableColumn id="16034" xr3:uid="{544B93AC-4C0F-4B3E-9E88-CE1F1C69FCAA}" name="Column16008"/>
    <tableColumn id="16035" xr3:uid="{3EB1BB81-D2B6-4074-90AA-B63988528ADB}" name="Column16009"/>
    <tableColumn id="16036" xr3:uid="{2BCC09CA-0687-4390-8BA7-DF2F5408D1DA}" name="Column16010"/>
    <tableColumn id="16037" xr3:uid="{0AF47542-3791-460A-A7CB-FF153EABA09D}" name="Column16011"/>
    <tableColumn id="16038" xr3:uid="{D0ADDBBA-C163-462A-84D8-3AD684C697FF}" name="Column16012"/>
    <tableColumn id="16039" xr3:uid="{D75BC405-DB94-4810-9871-B135ECA05EE8}" name="Column16013"/>
    <tableColumn id="16040" xr3:uid="{C09F1CEB-757B-4528-A143-20F1E9F866D0}" name="Column16014"/>
    <tableColumn id="16041" xr3:uid="{552E924E-28FA-4A12-AF26-3A32ADD08D79}" name="Column16015"/>
    <tableColumn id="16042" xr3:uid="{A04CF7C8-684E-4CF0-8863-DF658046B94D}" name="Column16016"/>
    <tableColumn id="16043" xr3:uid="{A7AF04B7-4D5D-40B8-B83B-AF454300C17D}" name="Column16017"/>
    <tableColumn id="16044" xr3:uid="{207B00FE-8D14-4530-8258-CB2D0F7CF217}" name="Column16018"/>
    <tableColumn id="16045" xr3:uid="{DF8D2625-537D-43AA-8EDD-BF9A6049140D}" name="Column16019"/>
    <tableColumn id="16046" xr3:uid="{F71679F4-96AC-4A54-85D3-264D9F50D006}" name="Column16020"/>
    <tableColumn id="16047" xr3:uid="{C278B8D1-7C5C-49AE-9DAA-0DA18F3B549D}" name="Column16021"/>
    <tableColumn id="16048" xr3:uid="{88AE4278-A3B6-4D55-9E24-477B15F76F5F}" name="Column16022"/>
    <tableColumn id="16049" xr3:uid="{4D0ACE07-2E64-4C45-831E-605852DD376E}" name="Column16023"/>
    <tableColumn id="16050" xr3:uid="{F67414B8-EF25-4E81-A25B-6182312055F6}" name="Column16024"/>
    <tableColumn id="16051" xr3:uid="{849CCF25-D241-4011-99F9-5DF7E7EAABE0}" name="Column16025"/>
    <tableColumn id="16052" xr3:uid="{6DE31AFC-9F38-4065-86A2-A5515BB579D5}" name="Column16026"/>
    <tableColumn id="16053" xr3:uid="{B5804DB5-A72D-4B2C-BFE7-54141F601043}" name="Column16027"/>
    <tableColumn id="16054" xr3:uid="{BB70DCDF-21C3-4505-9188-27C6739F0264}" name="Column16028"/>
    <tableColumn id="16055" xr3:uid="{61AB323D-67DF-4430-9042-2B37A1015FE3}" name="Column16029"/>
    <tableColumn id="16056" xr3:uid="{78F4D1DC-F145-444A-8E45-16E63DFF3F54}" name="Column16030"/>
    <tableColumn id="16057" xr3:uid="{EB32F0DA-8FCF-4231-BA34-50861A04B4CD}" name="Column16031"/>
    <tableColumn id="16058" xr3:uid="{DC930295-EA90-4628-81ED-1309855BEFD0}" name="Column16032"/>
    <tableColumn id="16059" xr3:uid="{C7ABF98A-145D-4648-9C24-22E48014A3BB}" name="Column16033"/>
    <tableColumn id="16060" xr3:uid="{0B7FB594-D0C7-43F5-9A7E-793E660A67DA}" name="Column16034"/>
    <tableColumn id="16061" xr3:uid="{7AD03304-D05C-4FCF-B200-A7B416DAD174}" name="Column16035"/>
    <tableColumn id="16062" xr3:uid="{B3A225FF-3B28-4F8E-828D-E3B4A792A20E}" name="Column16036"/>
    <tableColumn id="16063" xr3:uid="{4E07E1A6-B0E1-4E0C-AD25-74266D89D368}" name="Column16037"/>
    <tableColumn id="16064" xr3:uid="{D99F11C8-95EB-4EE9-8B24-EF599700DD26}" name="Column16038"/>
    <tableColumn id="16065" xr3:uid="{1107C013-1728-48CB-9DF9-A8EE48972339}" name="Column16039"/>
    <tableColumn id="16066" xr3:uid="{774F77AB-1105-4A15-B843-91FA7F3260A4}" name="Column16040"/>
    <tableColumn id="16067" xr3:uid="{E6854DB5-F6B8-4980-BC5B-5D0F85EFEE4A}" name="Column16041"/>
    <tableColumn id="16068" xr3:uid="{D43A18E3-9286-4C8E-B2B6-70C9E54A6443}" name="Column16042"/>
    <tableColumn id="16069" xr3:uid="{9F44C617-AF24-44D8-83E2-E6DD75E85F1E}" name="Column16043"/>
    <tableColumn id="16070" xr3:uid="{C63DDD6F-C66F-48E1-9729-01CAA59E8DEE}" name="Column16044"/>
    <tableColumn id="16071" xr3:uid="{543F4B96-A554-484A-9586-A06CC8181770}" name="Column16045"/>
    <tableColumn id="16072" xr3:uid="{04AEE1BF-391C-45CC-B123-378CFCD720E4}" name="Column16046"/>
    <tableColumn id="16073" xr3:uid="{22180A70-AE8A-4B17-A249-02E45E70020E}" name="Column16047"/>
    <tableColumn id="16074" xr3:uid="{3E193DA9-16F8-4C56-A6E5-05C6A84704F2}" name="Column16048"/>
    <tableColumn id="16075" xr3:uid="{F34F8755-C3C2-4245-85F9-B61E3B2C9307}" name="Column16049"/>
    <tableColumn id="16076" xr3:uid="{21E5B116-BC94-47B9-A020-ABA2984606DB}" name="Column16050"/>
    <tableColumn id="16077" xr3:uid="{E3207402-50F8-4DC3-AFED-EE43A75367F0}" name="Column16051"/>
    <tableColumn id="16078" xr3:uid="{B60E0781-3B10-46D9-BA26-EF892F03D63D}" name="Column16052"/>
    <tableColumn id="16079" xr3:uid="{30A8AE5C-40F4-449E-9B7B-1EB2E21D6A15}" name="Column16053"/>
    <tableColumn id="16080" xr3:uid="{62876E89-2D3C-4ED0-8FC9-516C95901D73}" name="Column16054"/>
    <tableColumn id="16081" xr3:uid="{421DD2EF-8560-401F-82EF-B9325242D177}" name="Column16055"/>
    <tableColumn id="16082" xr3:uid="{E05DED87-3B61-4884-B5EB-710CE8139E06}" name="Column16056"/>
    <tableColumn id="16083" xr3:uid="{B77D9E9E-3C3F-4D4A-9F2A-721C77367753}" name="Column16057"/>
    <tableColumn id="16084" xr3:uid="{B04D3EF5-48E3-48EE-A5B8-425310368371}" name="Column16058"/>
    <tableColumn id="16085" xr3:uid="{D54734CF-8F45-4779-BCA7-AAC585F67A44}" name="Column16059"/>
    <tableColumn id="16086" xr3:uid="{3B2E0CE6-2133-4AD2-A1CA-5367D98CEFB6}" name="Column16060"/>
    <tableColumn id="16087" xr3:uid="{1216E6A4-70B1-4C40-996A-04B680CDA477}" name="Column16061"/>
    <tableColumn id="16088" xr3:uid="{43A64BF7-8FFF-4BE7-B272-753A34973861}" name="Column16062"/>
    <tableColumn id="16089" xr3:uid="{A60326F6-37C4-4FC1-8E5F-68CF2776EBE7}" name="Column16063"/>
    <tableColumn id="16090" xr3:uid="{28D463CD-A36C-4117-8F2C-FF1586C61106}" name="Column16064"/>
    <tableColumn id="16091" xr3:uid="{084812A1-7989-4183-A436-A1A25CE48E6A}" name="Column16065"/>
    <tableColumn id="16092" xr3:uid="{82592DD8-A9D4-4FE5-9729-EB59A1D7CD85}" name="Column16066"/>
    <tableColumn id="16093" xr3:uid="{5CE984F7-CB83-4261-B4E0-A25F2D97C6DA}" name="Column16067"/>
    <tableColumn id="16094" xr3:uid="{EA9B9948-CFEC-484D-BD37-C07650929593}" name="Column16068"/>
    <tableColumn id="16095" xr3:uid="{626DA9B1-0D36-47D5-983E-14CB1E44C657}" name="Column16069"/>
    <tableColumn id="16096" xr3:uid="{F8B2796C-BBD3-4C75-9704-9D6C7A89EAD6}" name="Column16070"/>
    <tableColumn id="16097" xr3:uid="{96DA6779-46FE-4219-810B-3A1696117FBA}" name="Column16071"/>
    <tableColumn id="16098" xr3:uid="{E25A593B-8E7D-4262-8E84-99F050C3533D}" name="Column16072"/>
    <tableColumn id="16099" xr3:uid="{40D26BBC-5595-4367-9E51-04E0E9899A7F}" name="Column16073"/>
    <tableColumn id="16100" xr3:uid="{65E18EED-26E4-4893-A0D3-838AA9BD74F0}" name="Column16074"/>
    <tableColumn id="16101" xr3:uid="{37B390C1-8FFF-43EB-8065-F428F8013C7E}" name="Column16075"/>
    <tableColumn id="16102" xr3:uid="{95A8400C-2F61-4BD3-87B9-C4435F5C168D}" name="Column16076"/>
    <tableColumn id="16103" xr3:uid="{2DBB2FB0-E729-4A5D-9408-152F6CC2C35E}" name="Column16077"/>
    <tableColumn id="16104" xr3:uid="{3B9CCF45-16EA-4474-BB5B-611375110D77}" name="Column16078"/>
    <tableColumn id="16105" xr3:uid="{C9E8A0E2-36B5-4FA4-B1AB-A3C70D9E637D}" name="Column16079"/>
    <tableColumn id="16106" xr3:uid="{6AC0ED89-FEEB-467D-B10C-9E2422657625}" name="Column16080"/>
    <tableColumn id="16107" xr3:uid="{9D9247A6-9B2C-4F29-9078-D5804840ECE3}" name="Column16081"/>
    <tableColumn id="16108" xr3:uid="{70EDEFE8-9FDD-4DE8-848A-D96F9C3BA647}" name="Column16082"/>
    <tableColumn id="16109" xr3:uid="{DD2DC6B9-1C2A-4E43-A9A7-98E6E4D40AB9}" name="Column16083"/>
    <tableColumn id="16110" xr3:uid="{D69102EB-1341-422E-B929-A08CE0B120A0}" name="Column16084"/>
    <tableColumn id="16111" xr3:uid="{8EE5BAA6-0080-4910-8780-7F81FAA54FDC}" name="Column16085"/>
    <tableColumn id="16112" xr3:uid="{AC7391E2-8A52-44AA-A5B2-15F8FD7C5AD9}" name="Column16086"/>
    <tableColumn id="16113" xr3:uid="{F5F23D9A-FAA0-44D7-8306-23366FA8C575}" name="Column16087"/>
    <tableColumn id="16114" xr3:uid="{64489ACA-8118-4E88-811F-3F07016721DA}" name="Column16088"/>
    <tableColumn id="16115" xr3:uid="{30FAAA22-0AD2-4BB9-8C0F-458725974E12}" name="Column16089"/>
    <tableColumn id="16116" xr3:uid="{91E73022-5DF8-4A2D-A0D2-01FE6B0C7385}" name="Column16090"/>
    <tableColumn id="16117" xr3:uid="{C1EA0E84-4DF9-4529-A58B-91C435BEF54E}" name="Column16091"/>
    <tableColumn id="16118" xr3:uid="{B53210D1-BD3D-469A-B216-D1D4D06F8DAC}" name="Column16092"/>
    <tableColumn id="16119" xr3:uid="{35E77B1B-A649-42B9-99C7-ADB927E2FEF3}" name="Column16093"/>
    <tableColumn id="16120" xr3:uid="{79647CAC-27F2-46C3-810A-CF7269A2F302}" name="Column16094"/>
    <tableColumn id="16121" xr3:uid="{5FA9FC30-4E29-4A9E-97BF-4B09F40EFAC9}" name="Column16095"/>
    <tableColumn id="16122" xr3:uid="{2EF247C0-6C70-4149-9423-CE165CCAE6DB}" name="Column16096"/>
    <tableColumn id="16123" xr3:uid="{7CF9D1D1-934F-4935-9B53-9182F5E83592}" name="Column16097"/>
    <tableColumn id="16124" xr3:uid="{E8081B69-AD46-47F0-8D96-7CBF5768E6C2}" name="Column16098"/>
    <tableColumn id="16125" xr3:uid="{C318A6EF-42AB-4131-A1A8-A3EB81674E47}" name="Column16099"/>
    <tableColumn id="16126" xr3:uid="{8FAFB62F-6583-4B54-93D6-BF2395F50EE4}" name="Column16100"/>
    <tableColumn id="16127" xr3:uid="{CDE9A971-CC9A-4A25-A441-AD8F8EEED101}" name="Column16101"/>
    <tableColumn id="16128" xr3:uid="{54E60A88-040C-4062-84AD-6B6F75544FAB}" name="Column16102"/>
    <tableColumn id="16129" xr3:uid="{348174D3-C083-49E6-9EB1-357E066266B7}" name="Column16103"/>
    <tableColumn id="16130" xr3:uid="{F1E74B7F-E013-4AF9-8D19-B5A882A0428B}" name="Column16104"/>
    <tableColumn id="16131" xr3:uid="{B3868449-9947-497F-978A-B048069F7EA4}" name="Column16105"/>
    <tableColumn id="16132" xr3:uid="{D1FB6E12-C4F4-4B1A-ABA3-2FECC93F8239}" name="Column16106"/>
    <tableColumn id="16133" xr3:uid="{31747692-1CA9-4636-AE6E-D883C605E966}" name="Column16107"/>
    <tableColumn id="16134" xr3:uid="{90F8683A-9D69-45C2-A569-9DD9D45C0750}" name="Column16108"/>
    <tableColumn id="16135" xr3:uid="{4A1E832A-1532-408E-9917-0DDF67BB3851}" name="Column16109"/>
    <tableColumn id="16136" xr3:uid="{373300B2-A7EA-4210-B225-CB6234861E08}" name="Column16110"/>
    <tableColumn id="16137" xr3:uid="{9FD9F128-99D8-45DE-922A-BBC70786B1C3}" name="Column16111"/>
    <tableColumn id="16138" xr3:uid="{288F0684-37E6-494B-BD3F-704A4BC4D23C}" name="Column16112"/>
    <tableColumn id="16139" xr3:uid="{604A3BA5-5923-4C8D-A0E9-9329E9F84258}" name="Column16113"/>
    <tableColumn id="16140" xr3:uid="{792178CF-4756-412B-A13D-79232621B037}" name="Column16114"/>
    <tableColumn id="16141" xr3:uid="{DC1E0CDC-BA2D-497A-8276-A49B498A669A}" name="Column16115"/>
    <tableColumn id="16142" xr3:uid="{0E2BA256-EA42-4048-921B-AC8DE42DBAA3}" name="Column16116"/>
    <tableColumn id="16143" xr3:uid="{77349BB9-BC43-417D-8D69-599228F1F685}" name="Column16117"/>
    <tableColumn id="16144" xr3:uid="{E993C0B5-CE8F-4F16-82BE-360671CDD086}" name="Column16118"/>
    <tableColumn id="16145" xr3:uid="{2E265586-A642-4DDE-B3C8-949CB0BE66F6}" name="Column16119"/>
    <tableColumn id="16146" xr3:uid="{FDE4B826-F35F-4B65-B6A2-7FA06F97055A}" name="Column16120"/>
    <tableColumn id="16147" xr3:uid="{758B439D-98FB-4C03-A950-700CCD6F3DDC}" name="Column16121"/>
    <tableColumn id="16148" xr3:uid="{383E2AEE-544F-4BA8-8E7A-25B23E5A8344}" name="Column16122"/>
    <tableColumn id="16149" xr3:uid="{E1FB90BF-C829-4A1E-9136-492AAA319FF0}" name="Column16123"/>
    <tableColumn id="16150" xr3:uid="{1FED6B36-BB96-46BD-8E70-1D1C50D31BD2}" name="Column16124"/>
    <tableColumn id="16151" xr3:uid="{78A9C00E-FC17-46F7-B41A-10DE2F378801}" name="Column16125"/>
    <tableColumn id="16152" xr3:uid="{3BB0AAA6-3F83-478A-94FC-D615EE723B8D}" name="Column16126"/>
    <tableColumn id="16153" xr3:uid="{03F686DA-25A1-420D-A4CD-222CC6110FC1}" name="Column16127"/>
    <tableColumn id="16154" xr3:uid="{7EB591D5-7D46-4F59-AFEA-3D667434DECC}" name="Column16128"/>
    <tableColumn id="16155" xr3:uid="{7A6A937F-3395-4CBF-8ECB-86C593D54305}" name="Column16129"/>
    <tableColumn id="16156" xr3:uid="{EA62CC88-4DFA-44AB-8079-00C11ED6B4CD}" name="Column16130"/>
    <tableColumn id="16157" xr3:uid="{E37F84C2-A565-4DFC-B59C-5DC40D50C2B0}" name="Column16131"/>
    <tableColumn id="16158" xr3:uid="{2A467EC3-D492-478C-A559-BAA320445968}" name="Column16132"/>
    <tableColumn id="16159" xr3:uid="{47CC3A6F-FC32-4012-994F-4A4DC19B232D}" name="Column16133"/>
    <tableColumn id="16160" xr3:uid="{E5A424AE-3BA9-4D25-A1F1-83D10BF8830D}" name="Column16134"/>
    <tableColumn id="16161" xr3:uid="{B9BAE8F4-1078-41E6-8DCF-AB87264F6DE6}" name="Column16135"/>
    <tableColumn id="16162" xr3:uid="{845F3280-4197-4338-8F83-D514D6ABA0A9}" name="Column16136"/>
    <tableColumn id="16163" xr3:uid="{1AA2412E-CBD8-4BCF-8E89-124E55B34301}" name="Column16137"/>
    <tableColumn id="16164" xr3:uid="{CCC2351A-477B-4B1A-BF67-830676C274B6}" name="Column16138"/>
    <tableColumn id="16165" xr3:uid="{0610C818-D0D9-4CFD-83F7-3B55DE8E8067}" name="Column16139"/>
    <tableColumn id="16166" xr3:uid="{568DC421-0D60-4291-8178-546357BFD6F3}" name="Column16140"/>
    <tableColumn id="16167" xr3:uid="{A9FCCE86-DCD6-4122-A7D2-D573A90D79C3}" name="Column16141"/>
    <tableColumn id="16168" xr3:uid="{CFA5E8D0-3151-4E7E-A0AA-E469BC7343BA}" name="Column16142"/>
    <tableColumn id="16169" xr3:uid="{8FCF1712-B5E5-4813-BFCD-63AAF0767510}" name="Column16143"/>
    <tableColumn id="16170" xr3:uid="{8615DAAA-2358-49E3-9E91-0B79721B2A21}" name="Column16144"/>
    <tableColumn id="16171" xr3:uid="{D18104A1-B0DA-416C-B893-3C96D40565E5}" name="Column16145"/>
    <tableColumn id="16172" xr3:uid="{FA3A8F55-3130-4B7F-94FF-6009FEFE2A6E}" name="Column16146"/>
    <tableColumn id="16173" xr3:uid="{4530DC05-FE83-412C-87B6-220DD46226C8}" name="Column16147"/>
    <tableColumn id="16174" xr3:uid="{1DB633FA-198F-4FA1-8635-2059C242BDAD}" name="Column16148"/>
    <tableColumn id="16175" xr3:uid="{99F8A969-BE3A-43D1-97AA-C6DFA5694440}" name="Column16149"/>
    <tableColumn id="16176" xr3:uid="{DE0F931C-ECDD-44D3-AC06-DC7F28223F07}" name="Column16150"/>
    <tableColumn id="16177" xr3:uid="{ED9374B6-5A4A-4DC2-A1C4-C1B83CC488E4}" name="Column16151"/>
    <tableColumn id="16178" xr3:uid="{93BB5175-BE73-43EC-8331-3ECD3D19FC5D}" name="Column16152"/>
    <tableColumn id="16179" xr3:uid="{9A098DEF-BAD7-4C84-92E0-65DE8F8149A1}" name="Column16153"/>
    <tableColumn id="16180" xr3:uid="{9C893279-45F3-47AE-9520-20BC3AF6993B}" name="Column16154"/>
    <tableColumn id="16181" xr3:uid="{22993529-EAFC-492B-A415-7ABEDA343044}" name="Column16155"/>
    <tableColumn id="16182" xr3:uid="{64C4710B-600C-4E7F-B92E-03C148DD4DD0}" name="Column16156"/>
    <tableColumn id="16183" xr3:uid="{03AFC9D9-9BAA-42B6-B248-9111F1CB3514}" name="Column16157"/>
    <tableColumn id="16184" xr3:uid="{93CEA381-A35E-4FFD-B84B-686F1DCF34B5}" name="Column16158"/>
    <tableColumn id="16185" xr3:uid="{358496ED-61CD-4285-9A49-6D2AE040A591}" name="Column16159"/>
    <tableColumn id="16186" xr3:uid="{8F594DFA-625D-400A-9E88-F3EB9902790D}" name="Column16160"/>
    <tableColumn id="16187" xr3:uid="{E8FA061C-D360-41DA-A689-097FCDE696EF}" name="Column16161"/>
    <tableColumn id="16188" xr3:uid="{4D1C19AA-D4F3-4011-9DDF-EF1CECBEFE2E}" name="Column16162"/>
    <tableColumn id="16189" xr3:uid="{F5BE8CC6-CC52-46EE-98A4-55C3CBEBEE52}" name="Column16163"/>
    <tableColumn id="16190" xr3:uid="{5A682655-442A-4F14-9315-61A7E0065CB0}" name="Column16164"/>
    <tableColumn id="16191" xr3:uid="{849ABE45-BDF6-40A1-B7E0-CD22FD72518F}" name="Column16165"/>
    <tableColumn id="16192" xr3:uid="{A36E8C42-7C69-43EE-8846-F5E6F7BC08B1}" name="Column16166"/>
    <tableColumn id="16193" xr3:uid="{91240EBB-F9F1-4CD1-A496-1D86ABBD33A3}" name="Column16167"/>
    <tableColumn id="16194" xr3:uid="{78D5B98F-15ED-4AC1-BBC0-511F328DC8EA}" name="Column16168"/>
    <tableColumn id="16195" xr3:uid="{CFB1605F-B283-494C-9D49-888176B6F4DD}" name="Column16169"/>
    <tableColumn id="16196" xr3:uid="{D0816E65-2F9B-483A-A99C-0C2B3F7B2259}" name="Column16170"/>
    <tableColumn id="16197" xr3:uid="{17DFE78B-4031-49FF-9F3E-89B15B1067C4}" name="Column16171"/>
    <tableColumn id="16198" xr3:uid="{0D2E0F97-6E5B-4DF3-ABE8-7DB54D3AC8AC}" name="Column16172"/>
    <tableColumn id="16199" xr3:uid="{E2185F33-FBB6-4430-8746-DB9A76262B58}" name="Column16173"/>
    <tableColumn id="16200" xr3:uid="{B626F6A2-7FB9-4653-9238-68CE3983A4D4}" name="Column16174"/>
    <tableColumn id="16201" xr3:uid="{97526CBE-24C9-483A-8909-CAAF150E1E04}" name="Column16175"/>
    <tableColumn id="16202" xr3:uid="{046DD75A-88C3-460A-81E1-A4D7CE104C09}" name="Column16176"/>
    <tableColumn id="16203" xr3:uid="{C6FCE577-0533-4E5A-87EE-42E518448932}" name="Column16177"/>
    <tableColumn id="16204" xr3:uid="{A7209CA0-4B42-44E7-8AA9-B42E91771191}" name="Column16178"/>
    <tableColumn id="16205" xr3:uid="{9EA0CE47-8D50-4FB2-AB1C-86CAD3D4FBEB}" name="Column16179"/>
    <tableColumn id="16206" xr3:uid="{FC3B5432-DB2C-4269-806B-D1259AB61AF3}" name="Column16180"/>
    <tableColumn id="16207" xr3:uid="{B265B8A2-8917-4F85-B86A-5B0CD3997F7C}" name="Column16181"/>
    <tableColumn id="16208" xr3:uid="{70CAED1F-45BB-458B-B431-A9EC56DE090C}" name="Column16182"/>
    <tableColumn id="16209" xr3:uid="{22D1B9E5-B8F1-4B38-A7DC-968F467A87AE}" name="Column16183"/>
    <tableColumn id="16210" xr3:uid="{CF22B6E9-3052-4800-9EB7-F897BD3A38F5}" name="Column16184"/>
    <tableColumn id="16211" xr3:uid="{9BA6D63F-7AD3-463E-B60F-CF0F33FFDEDC}" name="Column16185"/>
    <tableColumn id="16212" xr3:uid="{C3FA6358-2AC3-4599-8EFB-AFBDE795ECF3}" name="Column16186"/>
    <tableColumn id="16213" xr3:uid="{0AEE2FD4-722F-40C1-8E7C-07CE67F412B7}" name="Column16187"/>
    <tableColumn id="16214" xr3:uid="{DD5BEA91-FC0C-4DCF-B66C-2B339459083D}" name="Column16188"/>
    <tableColumn id="16215" xr3:uid="{1134A329-1A3E-404C-8D4F-4C94ED00700C}" name="Column16189"/>
    <tableColumn id="16216" xr3:uid="{D5CAB27E-2CCB-48BF-B242-CF4326CE0F7A}" name="Column16190"/>
    <tableColumn id="16217" xr3:uid="{AC40B9EB-8184-4C8F-9513-BE3AEB9B2DBF}" name="Column16191"/>
    <tableColumn id="16218" xr3:uid="{F20345F4-4842-49B9-B54A-0D5D920DCB88}" name="Column16192"/>
    <tableColumn id="16219" xr3:uid="{E49DF436-C0CC-4F94-8ED2-471B59F044DA}" name="Column16193"/>
    <tableColumn id="16220" xr3:uid="{8833BEEB-009F-4045-B973-D7CFA626F38F}" name="Column16194"/>
    <tableColumn id="16221" xr3:uid="{4A65FF14-C285-4FB6-BD1F-CC5742DCCA4E}" name="Column16195"/>
    <tableColumn id="16222" xr3:uid="{502E3F11-D17C-411A-AF3B-19FEE4336274}" name="Column16196"/>
    <tableColumn id="16223" xr3:uid="{A3E57979-F3D3-4A7C-8C3E-35F5CAAC0AD1}" name="Column16197"/>
    <tableColumn id="16224" xr3:uid="{29063F32-7857-4F09-BC96-96AC229180D8}" name="Column16198"/>
    <tableColumn id="16225" xr3:uid="{0B264B07-319F-425F-BB33-BD34B615D3A3}" name="Column16199"/>
    <tableColumn id="16226" xr3:uid="{31A65212-4F6D-44CC-A6D7-EB9ACD70AB92}" name="Column16200"/>
    <tableColumn id="16227" xr3:uid="{8E07344B-550A-42BD-84FA-FBEEFB829727}" name="Column16201"/>
    <tableColumn id="16228" xr3:uid="{DF762FD8-B4CE-4326-BB85-E71CED422FA3}" name="Column16202"/>
    <tableColumn id="16229" xr3:uid="{2E589D89-D365-48DF-A5C7-BE4AF5CB389F}" name="Column16203"/>
    <tableColumn id="16230" xr3:uid="{E933EE31-3A25-474A-8117-BD7C4FA9C962}" name="Column16204"/>
    <tableColumn id="16231" xr3:uid="{A0B6F90F-AD57-4F4B-911F-73029F9290C6}" name="Column16205"/>
    <tableColumn id="16232" xr3:uid="{5EFB86F1-B5E6-4CBB-ABDB-B917B2DEB23B}" name="Column16206"/>
    <tableColumn id="16233" xr3:uid="{5492EA0E-A574-4718-8EDF-E7371B12BDC8}" name="Column16207"/>
    <tableColumn id="16234" xr3:uid="{BBF30108-BA73-4444-9970-6752842E761D}" name="Column16208"/>
    <tableColumn id="16235" xr3:uid="{70B47DC0-AC1C-4A35-A318-E91A70CCA43D}" name="Column16209"/>
    <tableColumn id="16236" xr3:uid="{499F5F70-C3FA-43F9-ABEE-216440455DE3}" name="Column16210"/>
    <tableColumn id="16237" xr3:uid="{E4637CD0-8185-44BA-86DF-921B364407BE}" name="Column16211"/>
    <tableColumn id="16238" xr3:uid="{DA9AC47B-FCB3-4BED-A639-7E74EF20FDE9}" name="Column16212"/>
    <tableColumn id="16239" xr3:uid="{36FBF5E2-59B0-4CF6-867E-E244A21A3B00}" name="Column16213"/>
    <tableColumn id="16240" xr3:uid="{E273B4E0-5BC2-41FA-90F5-B681AAD5C371}" name="Column16214"/>
    <tableColumn id="16241" xr3:uid="{2957F124-538E-44DC-B01E-59772264DC04}" name="Column16215"/>
    <tableColumn id="16242" xr3:uid="{C85E6E39-97DC-4DF0-8F6E-45726E66C80C}" name="Column16216"/>
    <tableColumn id="16243" xr3:uid="{E01BB8AB-65B1-41F2-A917-69D535779048}" name="Column16217"/>
    <tableColumn id="16244" xr3:uid="{28CD2987-C9F3-4CE8-9CAD-CD5867253B35}" name="Column16218"/>
    <tableColumn id="16245" xr3:uid="{00644AFE-110D-43E5-B254-61D375BA05CE}" name="Column16219"/>
    <tableColumn id="16246" xr3:uid="{AB7EBC65-FD5E-439D-8E04-F1598F972453}" name="Column16220"/>
    <tableColumn id="16247" xr3:uid="{DD9B0B34-1522-40A4-8188-090E25A4988C}" name="Column16221"/>
    <tableColumn id="16248" xr3:uid="{4E83631A-B282-4FFD-BE04-CFF166DBFD3C}" name="Column16222"/>
    <tableColumn id="16249" xr3:uid="{A167165A-0B01-427A-B5AC-19A73BA92EBA}" name="Column16223"/>
    <tableColumn id="16250" xr3:uid="{916CBA2F-517F-4AD9-9450-1C2949E05936}" name="Column16224"/>
    <tableColumn id="16251" xr3:uid="{52DE0C14-0512-4CA7-A9BC-4017766E60C3}" name="Column16225"/>
    <tableColumn id="16252" xr3:uid="{8C0FCAB3-E0CD-472F-A7BD-0758182C08FC}" name="Column16226"/>
    <tableColumn id="16253" xr3:uid="{BDD6AC25-964D-4457-8075-EBF68A6FF715}" name="Column16227"/>
    <tableColumn id="16254" xr3:uid="{7B74343F-3DDA-4673-A8A0-C11DC0572864}" name="Column16228"/>
    <tableColumn id="16255" xr3:uid="{FE0280E4-32F5-4978-B56D-D8937F45D4CF}" name="Column16229"/>
    <tableColumn id="16256" xr3:uid="{AB8F4226-CE72-4728-BB69-144AD02B6764}" name="Column16230"/>
    <tableColumn id="16257" xr3:uid="{CB425FCB-B276-41D3-AAA4-02ECD5B158F0}" name="Column16231"/>
    <tableColumn id="16258" xr3:uid="{D550E1B6-C4AA-41EA-8015-6BF80AF5450F}" name="Column16232"/>
    <tableColumn id="16259" xr3:uid="{C7DA4429-576B-4FC9-AB0C-E21297640599}" name="Column16233"/>
    <tableColumn id="16260" xr3:uid="{F943F830-B020-4469-8FDB-69F026911372}" name="Column16234"/>
    <tableColumn id="16261" xr3:uid="{D33F4515-0AE7-4489-88FB-EAB36BFE02FB}" name="Column16235"/>
    <tableColumn id="16262" xr3:uid="{C762220E-AFF3-49C2-804B-84E09AEE9234}" name="Column16236"/>
    <tableColumn id="16263" xr3:uid="{0910925E-D1F1-4331-8289-F644C5DBE228}" name="Column16237"/>
    <tableColumn id="16264" xr3:uid="{17C146EB-6CE4-438C-A8BF-7107CB2E33E3}" name="Column16238"/>
    <tableColumn id="16265" xr3:uid="{9300E19E-FFBD-4F2C-BDF2-88826DFDDBCD}" name="Column16239"/>
    <tableColumn id="16266" xr3:uid="{504FB05D-F9F4-40EB-B5A8-7F26CC0A8994}" name="Column16240"/>
    <tableColumn id="16267" xr3:uid="{BE272AC3-F8C5-4D86-AED6-F91D31E85197}" name="Column16241"/>
    <tableColumn id="16268" xr3:uid="{501D44C1-87CC-4354-B80D-19B932034EEB}" name="Column16242"/>
    <tableColumn id="16269" xr3:uid="{3C681FC7-F39C-42F4-A20D-53313E68EF4A}" name="Column16243"/>
    <tableColumn id="16270" xr3:uid="{AAD50ABE-8561-4E9D-B3CA-6DC5612DC551}" name="Column16244"/>
    <tableColumn id="16271" xr3:uid="{A96AF685-36C4-42E0-AD25-D4445412F92E}" name="Column16245"/>
    <tableColumn id="16272" xr3:uid="{7D898C49-0AE8-4E9D-BEB2-94A467155259}" name="Column16246"/>
    <tableColumn id="16273" xr3:uid="{56975FBB-1208-4A15-8928-54D355FCD3D9}" name="Column16247"/>
    <tableColumn id="16274" xr3:uid="{CDBD1885-C47D-4163-847A-5DD650B89B4E}" name="Column16248"/>
    <tableColumn id="16275" xr3:uid="{49C21FFB-B1C4-40CC-9E8E-BF935CCC4409}" name="Column16249"/>
    <tableColumn id="16276" xr3:uid="{D67C2EBB-A6C2-49E6-8A23-65BF34EDEBA2}" name="Column16250"/>
    <tableColumn id="16277" xr3:uid="{BF99F7ED-54D4-4A08-A8A9-5D7316AF65BD}" name="Column16251"/>
    <tableColumn id="16278" xr3:uid="{72F98733-B639-45CA-B7A6-0F1E8119CF04}" name="Column16252"/>
    <tableColumn id="16279" xr3:uid="{CA309EF3-C149-4EF2-A7A1-DA37C219DDEA}" name="Column16253"/>
    <tableColumn id="16280" xr3:uid="{64AD50C7-2E6E-479B-B397-EA6DC122AB12}" name="Column16254"/>
    <tableColumn id="16281" xr3:uid="{08E37656-BBE2-4FFF-A496-6A6291D14358}" name="Column16255"/>
    <tableColumn id="16282" xr3:uid="{9E036148-19D4-4507-B215-6B4980C1929B}" name="Column16256"/>
    <tableColumn id="16283" xr3:uid="{94131A1B-71A8-4E11-BEFE-05A13D75D03F}" name="Column16257"/>
    <tableColumn id="16284" xr3:uid="{DA6B2ADA-50BB-4749-A2AE-B2EF50347F03}" name="Column16258"/>
    <tableColumn id="16285" xr3:uid="{7F8C4C1D-3283-4517-AA5B-CA4BAA0D3DEE}" name="Column16259"/>
    <tableColumn id="16286" xr3:uid="{08B00295-0113-48C4-8363-A733AD2660AA}" name="Column16260"/>
    <tableColumn id="16287" xr3:uid="{6C781FD8-99B4-4D0B-B5A8-BA64DA1930F0}" name="Column16261"/>
    <tableColumn id="16288" xr3:uid="{38705039-8E7D-494D-94B3-6F53F5ED0140}" name="Column16262"/>
    <tableColumn id="16289" xr3:uid="{E869783E-DC03-43AE-9806-FC48137FCC51}" name="Column16263"/>
    <tableColumn id="16290" xr3:uid="{F79E5BB2-B612-4210-A418-ECBED00AA5E4}" name="Column16264"/>
    <tableColumn id="16291" xr3:uid="{114C705D-B18A-4349-A479-2510EDEC82DB}" name="Column16265"/>
    <tableColumn id="16292" xr3:uid="{20F2D9B8-F6B4-41D6-9605-A3BA335DC293}" name="Column16266"/>
    <tableColumn id="16293" xr3:uid="{E0A6A898-23B8-4499-ACE6-EA1D3D818737}" name="Column16267"/>
    <tableColumn id="16294" xr3:uid="{FBD9372C-BE11-49BB-9331-3806C185CB67}" name="Column16268"/>
    <tableColumn id="16295" xr3:uid="{2092C7E7-EFA0-46F9-8C74-717E76448238}" name="Column16269"/>
    <tableColumn id="16296" xr3:uid="{3BD405C4-335A-46E8-8AC9-AE5602EE00C8}" name="Column16270"/>
    <tableColumn id="16297" xr3:uid="{4E94A37F-C239-4A1A-B9AE-7316AF5EE093}" name="Column16271"/>
    <tableColumn id="16298" xr3:uid="{13A9BDB1-C0A3-489B-8934-CADB5B335771}" name="Column16272"/>
    <tableColumn id="16299" xr3:uid="{30796B8D-DABA-49EB-B91C-8AEDFB4E17B0}" name="Column16273"/>
    <tableColumn id="16300" xr3:uid="{987E216A-982E-40A2-A698-1FB134FF015B}" name="Column16274"/>
    <tableColumn id="16301" xr3:uid="{CF0A5ADC-62FB-4DCB-BCDF-8FC3293B5688}" name="Column16275"/>
    <tableColumn id="16302" xr3:uid="{F29E58DA-9638-4DD3-9795-F59C32C6ABB2}" name="Column16276"/>
    <tableColumn id="16303" xr3:uid="{63F6665A-43A0-4FE4-9E4D-2FD6422FC5D1}" name="Column16277"/>
    <tableColumn id="16304" xr3:uid="{84EE74C1-297F-4010-BB73-07E672844CEE}" name="Column16278"/>
    <tableColumn id="16305" xr3:uid="{51C19E81-BE70-4776-AC67-C10FE5F74BE7}" name="Column16279"/>
    <tableColumn id="16306" xr3:uid="{4EFAD261-0BB1-4EBF-B245-C3AEA8E43CAC}" name="Column16280"/>
    <tableColumn id="16307" xr3:uid="{F73BC1F7-4BD5-4486-B63A-B1D5D3C601DE}" name="Column16281"/>
    <tableColumn id="16308" xr3:uid="{D313A37F-B790-4DF2-8F26-B569162ED91E}" name="Column16282"/>
    <tableColumn id="16309" xr3:uid="{CB5EC457-E2E4-4980-90C0-9A3ADA840568}" name="Column16283"/>
    <tableColumn id="16310" xr3:uid="{FD6359F6-A4AD-409A-A040-ACC736347DF3}" name="Column16284"/>
    <tableColumn id="16311" xr3:uid="{B80F31DE-7247-4525-BF34-0951B6D126A5}" name="Column16285"/>
    <tableColumn id="16312" xr3:uid="{1A3FF899-A422-4C20-B38B-06872CD364D7}" name="Column16286"/>
    <tableColumn id="16313" xr3:uid="{3FFE8D53-E998-4D0D-B173-4F0CF520CFB9}" name="Column16287"/>
    <tableColumn id="16314" xr3:uid="{3D6C2877-7389-4E8F-B24B-8B8748924D51}" name="Column16288"/>
    <tableColumn id="16315" xr3:uid="{4A596D2F-B5AB-457E-B958-FDB76733AA3A}" name="Column16289"/>
    <tableColumn id="16316" xr3:uid="{9276FE85-4A75-4445-B0CE-531D16E894F7}" name="Column16290"/>
    <tableColumn id="16317" xr3:uid="{7793DC49-DC0F-4415-8158-AADECF5A73F8}" name="Column16291"/>
    <tableColumn id="16318" xr3:uid="{08BC87B3-4B43-4900-BF22-05F55D1B9B8A}" name="Column16292"/>
    <tableColumn id="16319" xr3:uid="{9FA9D7F9-F4EF-4A3B-BF10-6BE4C25DC5C1}" name="Column16293"/>
    <tableColumn id="16320" xr3:uid="{0BEA52C9-E936-4D24-97C5-C71457E870BA}" name="Column16294"/>
    <tableColumn id="16321" xr3:uid="{EBEC7F97-076A-4A8A-B849-9EA20454EF5D}" name="Column16295"/>
    <tableColumn id="16322" xr3:uid="{F2A8B33A-AEEB-4942-91B7-17AC27A52333}" name="Column16296"/>
    <tableColumn id="16323" xr3:uid="{671199ED-C236-458F-B572-83049D94CCAA}" name="Column16297"/>
    <tableColumn id="16324" xr3:uid="{A246E5EE-66B0-44F1-BEDE-75AD20A50ED0}" name="Column16298"/>
    <tableColumn id="16325" xr3:uid="{DB5B9043-4C99-43F0-949F-AA5E79AEE084}" name="Column16299"/>
    <tableColumn id="16326" xr3:uid="{0953C937-6D35-468A-B263-1BFD48F12CFE}" name="Column16300"/>
    <tableColumn id="16327" xr3:uid="{BB722733-10CB-4A79-9200-6B281C73478B}" name="Column16301"/>
    <tableColumn id="16328" xr3:uid="{911C9625-88EA-4D5E-AFE8-861FBDD7CEF3}" name="Column16302"/>
    <tableColumn id="16329" xr3:uid="{BDC57A2E-4593-406B-A067-ED1453AC020F}" name="Column16303"/>
    <tableColumn id="16330" xr3:uid="{823B28E6-F200-46AA-BE73-C399B6F964D0}" name="Column16304"/>
    <tableColumn id="16331" xr3:uid="{2DAAADDE-49E9-427D-BD8F-740A909AE754}" name="Column16305"/>
    <tableColumn id="16332" xr3:uid="{D132A4D7-1559-4E0D-A88E-0D47C2A3180C}" name="Column16306"/>
    <tableColumn id="16333" xr3:uid="{39CFC2F2-49C7-4039-A2B2-ADAD7D14EBF6}" name="Column16307"/>
    <tableColumn id="16334" xr3:uid="{174CA85A-CF7E-48B9-9CCD-BFFF516C759C}" name="Column16308"/>
    <tableColumn id="16335" xr3:uid="{87C48800-A8CB-4339-8E79-E96B506F8227}" name="Column16309"/>
    <tableColumn id="16336" xr3:uid="{F89E6613-7685-47B7-BC2F-7DA76B492968}" name="Column16310"/>
    <tableColumn id="16337" xr3:uid="{9E55E3F1-F99C-4B08-955B-B3373E4148DD}" name="Column16311"/>
    <tableColumn id="16338" xr3:uid="{493C26CB-1009-481C-9B8F-1174206CB9B1}" name="Column16312"/>
    <tableColumn id="16339" xr3:uid="{E555A8C5-3EBA-4F8D-870D-E3F6B20230D2}" name="Column16313"/>
    <tableColumn id="16340" xr3:uid="{35461539-3E5C-45A6-9348-26D36D6B2D0B}" name="Column16314"/>
    <tableColumn id="16341" xr3:uid="{54C4BA4A-C134-4A36-AE7F-9AAAF8A2A55C}" name="Column16315"/>
    <tableColumn id="16342" xr3:uid="{78860B58-7D29-4AF6-B8BE-054C17C2C4B0}" name="Column16316"/>
    <tableColumn id="16343" xr3:uid="{821EA202-9796-4982-85BD-05267F694883}" name="Column16317"/>
    <tableColumn id="16344" xr3:uid="{14605FE7-6013-4531-8747-A1FBF92A0F5D}" name="Column16318"/>
    <tableColumn id="16345" xr3:uid="{C6B264C9-7B1B-4599-9D9F-6D37E84AB580}" name="Column16319"/>
    <tableColumn id="16346" xr3:uid="{C1BA9A7D-8442-4A25-B2B5-D25D5D7E417F}" name="Column16320"/>
    <tableColumn id="16347" xr3:uid="{65F118EE-3B2A-469D-8752-6138CD2B6DFA}" name="Column16321"/>
    <tableColumn id="16348" xr3:uid="{E9AFAD5F-4952-4F78-87DF-34DEFD64D2BB}" name="Column16322"/>
    <tableColumn id="16349" xr3:uid="{48D0F80A-ECAF-46BD-9A86-C9189583A4D9}" name="Column16323"/>
    <tableColumn id="16350" xr3:uid="{E2C57599-A914-4ABB-B83B-C6374AAF4D07}" name="Column16324"/>
    <tableColumn id="16351" xr3:uid="{1D805B6C-091C-4423-A3CE-8E4783526913}" name="Column16325"/>
    <tableColumn id="16352" xr3:uid="{31D8B37B-FCAD-4A17-8C16-E788109274EB}" name="Column16326"/>
    <tableColumn id="16353" xr3:uid="{4AAA6E5F-1C9F-4C46-87CC-31982FE1C9F4}" name="Column16327"/>
    <tableColumn id="16354" xr3:uid="{00304719-D822-4BE2-A723-57EF6BBC01A0}" name="Column16328"/>
    <tableColumn id="16355" xr3:uid="{A6E5AFA6-90C7-4F55-B6CB-ABA84EE4C172}" name="Column16329"/>
    <tableColumn id="16356" xr3:uid="{141D99E6-8EDF-4DF4-9BD6-767E41AFE6CB}" name="Column16330"/>
    <tableColumn id="16357" xr3:uid="{A649FED3-68F2-45E2-B8CD-C57140E9A9A1}" name="Column16331"/>
    <tableColumn id="16358" xr3:uid="{AA26C61B-352C-4BA3-99E6-2A0F1B49D5D2}" name="Column16332"/>
    <tableColumn id="16359" xr3:uid="{515B3BDA-274C-4250-8CBD-599F87F2F48B}" name="Column16333"/>
    <tableColumn id="16360" xr3:uid="{204B8229-8729-49B2-82F0-EE16686FCC8B}" name="Column16334"/>
    <tableColumn id="16361" xr3:uid="{E7711D20-6147-4E48-8D00-E19DBF37457C}" name="Column16335"/>
    <tableColumn id="16362" xr3:uid="{10229C4E-C3D4-4B7E-AFA1-A4FFE3520AB1}" name="Column16336"/>
    <tableColumn id="16363" xr3:uid="{5C05D05F-EA6B-4C06-864A-04A5E8C4BC36}" name="Column16337"/>
    <tableColumn id="16364" xr3:uid="{23B1C377-E022-49FA-B473-BFF672292B59}" name="Column16338"/>
    <tableColumn id="16365" xr3:uid="{802BA263-8412-4A55-A919-5DCFFCA204CF}" name="Column16339"/>
    <tableColumn id="16366" xr3:uid="{3F1100C8-7708-4F52-B896-9B42FD28DD92}" name="Column16340"/>
    <tableColumn id="16367" xr3:uid="{EDACED2B-A798-4398-B260-05EEC0420172}" name="Column16341"/>
    <tableColumn id="16368" xr3:uid="{69B065F4-A27E-4E52-8713-B964CD22BA6A}" name="Column16342"/>
    <tableColumn id="16369" xr3:uid="{630A9C55-7C4E-4129-BEFB-8C37410CAF75}" name="Column16343"/>
    <tableColumn id="16370" xr3:uid="{D3069DF6-5369-4FC3-A197-2089461C4AF1}" name="Column16344"/>
    <tableColumn id="16371" xr3:uid="{1B1110AC-0D01-4AAE-BCB1-F0A1AD998A70}" name="Column16345"/>
    <tableColumn id="16372" xr3:uid="{1B03FA6F-5F3A-445A-AE19-3EB9DD186D91}" name="Column16346"/>
    <tableColumn id="16373" xr3:uid="{6358916B-92DA-4AEF-AE1B-5A4C65E94CBA}" name="Column16347"/>
    <tableColumn id="16374" xr3:uid="{6137F847-9C95-4D82-A9B7-B05FB3581B0A}" name="Column16348"/>
    <tableColumn id="16375" xr3:uid="{22C90D9A-96FB-45B6-A767-659220694A02}" name="Column16349"/>
    <tableColumn id="16376" xr3:uid="{183D57E1-0FE9-4A79-AE64-0BF96C10282B}" name="Column16350"/>
    <tableColumn id="16377" xr3:uid="{B2A1BA57-3C1B-4329-B848-727080382E61}" name="Column16351"/>
    <tableColumn id="16378" xr3:uid="{7BC1FF75-9090-4156-9614-A9D4DA17F033}" name="Column16352"/>
    <tableColumn id="16379" xr3:uid="{B8D2A30C-C1F5-4B4B-98D5-7006483E76EA}" name="Column16353"/>
    <tableColumn id="16380" xr3:uid="{5AE935EB-00C5-44F0-94B5-955D306D177E}" name="Column16354"/>
    <tableColumn id="16381" xr3:uid="{BD3A70E0-791E-4662-8BF7-24CF206A5E12}" name="Column16355"/>
    <tableColumn id="16382" xr3:uid="{85602B93-E683-43E8-A4A7-84F9D0B3F7A3}" name="Column16356"/>
    <tableColumn id="16383" xr3:uid="{F7A7C7DA-D0F6-4AD1-A36E-48196BE400E0}" name="Column16357"/>
    <tableColumn id="16384" xr3:uid="{997E0EA0-0CA3-4E3B-8B95-BC36E169EE54}" name="Column1635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06A863-0710-4C63-A09B-26F640C14DA1}" name="Table1" displayName="Table1" ref="A1:XFD1048576" totalsRowShown="0" headerRowDxfId="23">
  <autoFilter ref="A1:XFD1048576" xr:uid="{6A06A863-0710-4C63-A09B-26F640C14DA1}"/>
  <tableColumns count="16384">
    <tableColumn id="1" xr3:uid="{F706D8D1-0788-48C9-A2EE-35B4146AE682}" name="Column16368"/>
    <tableColumn id="2" xr3:uid="{4BC1856B-7D05-4A99-9C3C-E56071A95E59}" name="Item Name"/>
    <tableColumn id="3" xr3:uid="{B81F39EC-938B-44D7-9FA9-0F58E3752657}" name="Category"/>
    <tableColumn id="4" xr3:uid="{FC65DC43-4E2B-4CB8-9910-03F3EEFADCDF}" name="Price"/>
    <tableColumn id="5" xr3:uid="{C8599CE5-9E2D-41D5-8EB4-6A0F7E952490}" name="Selling price"/>
    <tableColumn id="6" xr3:uid="{C3A1D745-807A-47AA-B30E-B675C6DBB1C5}" name="Discount Eligible "/>
    <tableColumn id="7" xr3:uid="{CC172810-26A6-4C30-BEFD-8CE44160315E}" name="Portion Size"/>
    <tableColumn id="8" xr3:uid="{FAF8A3E7-CEF5-4187-9A6F-E4E4B49608A8}" name="Preparation Time"/>
    <tableColumn id="9" xr3:uid="{842DFDC5-0B6F-45DE-9E6D-3D01EEC3D74F}" name="Spice Level"/>
    <tableColumn id="10" xr3:uid="{35441F03-2AC2-458D-85B0-A5D07940B8A7}" name="Calories"/>
    <tableColumn id="11" xr3:uid="{17F9E5DC-FBE4-45ED-81C0-5D3CCA2AEB4A}" name="Popular Dish Rank"/>
    <tableColumn id="12" xr3:uid="{C9BC1949-A4FC-40BD-98C4-946DA7C221E9}" name="Season Types"/>
    <tableColumn id="13" xr3:uid="{8A14613F-F918-482B-9FB3-1F179231A636}" name="Allergy Warning"/>
    <tableColumn id="14" xr3:uid="{C076B262-C679-4865-9ECE-F5E744D0DFCA}" name="Storage Requirement"/>
    <tableColumn id="15" xr3:uid="{80BBF876-249F-4ADB-BFCA-0AAF0C2CBD45}" name="q" dataDxfId="24"/>
    <tableColumn id="16" xr3:uid="{5D317515-9BA4-4DD6-A96B-4E5E0DA1E34E}" name="Profit Margin %"/>
    <tableColumn id="17" xr3:uid="{EAA73D82-B652-4F4C-8C7E-F096150045FE}" name="Item Ranking"/>
    <tableColumn id="18" xr3:uid="{D99D9433-086D-4807-849F-01182BBD35C0}" name="Column1"/>
    <tableColumn id="19" xr3:uid="{5FB069B3-DDC3-468D-9F3D-3CDB16FCBDEA}" name="Column2"/>
    <tableColumn id="20" xr3:uid="{C3DD9F0C-B8E0-4A3E-8548-F2005B6F379D}" name="Column3"/>
    <tableColumn id="21" xr3:uid="{5D0951EA-5448-4C63-B6A6-48F407CCCEF0}" name="Column4"/>
    <tableColumn id="22" xr3:uid="{A0576EDE-12D2-4CDE-A3A6-B3AAF8032136}" name="Column5"/>
    <tableColumn id="23" xr3:uid="{7CD24844-F187-4A70-8B11-1CB8E222E9C3}" name="Column6"/>
    <tableColumn id="24" xr3:uid="{B6D9DBCA-2589-4653-8BE6-175823729E6A}" name="Column7"/>
    <tableColumn id="25" xr3:uid="{7D812C70-AF42-405A-95E3-D639F301D7BD}" name="Column8"/>
    <tableColumn id="26" xr3:uid="{37A54FE0-65CC-42FF-A309-53B45924B4C9}" name="Column9"/>
    <tableColumn id="27" xr3:uid="{46E43B79-D05D-463B-B6CC-801D6E7F3BE6}" name="Column10"/>
    <tableColumn id="28" xr3:uid="{F34CDDD9-00CD-44B2-9DB5-B9CAD6C0BD2B}" name="Column11"/>
    <tableColumn id="29" xr3:uid="{50106A09-D0CB-42A0-8CD6-1ECE2AE23AA8}" name="Column12"/>
    <tableColumn id="30" xr3:uid="{AD1B7C4F-44A6-4FF1-B9B8-620448696115}" name="Column13"/>
    <tableColumn id="31" xr3:uid="{798B2EF6-1F87-4DA6-8E75-E43757516338}" name="Column14"/>
    <tableColumn id="32" xr3:uid="{18622F45-DA0F-4FDB-983F-E5073A76CFAF}" name="Column15"/>
    <tableColumn id="33" xr3:uid="{333A3A17-3476-4EFD-A86B-991832968318}" name="Column16"/>
    <tableColumn id="34" xr3:uid="{EFE4D5F7-A164-4DBE-9622-B4015BACE06F}" name="Column17"/>
    <tableColumn id="35" xr3:uid="{0B223F32-B067-4DE3-BE77-45D5178A187C}" name="Column18"/>
    <tableColumn id="36" xr3:uid="{1299973D-6E33-48AC-BFAA-02484A901EF4}" name="Column19"/>
    <tableColumn id="37" xr3:uid="{E1D34B44-891C-4738-81D3-252694CC4F2B}" name="Column20"/>
    <tableColumn id="38" xr3:uid="{F37D699F-9845-4FCA-8B33-6BAD921D70EF}" name="Column21"/>
    <tableColumn id="39" xr3:uid="{0E94536A-AB47-4B74-931E-627B87CB888B}" name="Column22"/>
    <tableColumn id="40" xr3:uid="{C1E9B1F6-CC7A-40CC-A705-30EA8E3CE7E4}" name="Column23"/>
    <tableColumn id="41" xr3:uid="{D0128334-A07D-4FAD-9DFD-188C5F4AB7E8}" name="Column24"/>
    <tableColumn id="42" xr3:uid="{4BACAA03-BCB1-42CD-B999-B3259E579497}" name="Column25"/>
    <tableColumn id="43" xr3:uid="{8C638E96-2B74-47EB-AAF1-77EDCF1BD0FB}" name="Column26"/>
    <tableColumn id="44" xr3:uid="{B354EE4E-1E3E-484E-8CB8-362A901B1F85}" name="Column27"/>
    <tableColumn id="45" xr3:uid="{47B9A900-85EE-4743-93E1-9B37CA2F2AB7}" name="Column28"/>
    <tableColumn id="46" xr3:uid="{D8BBC660-DD7B-491D-9CC0-3F30420B4A8B}" name="Column29"/>
    <tableColumn id="47" xr3:uid="{0BBCDFCB-83F2-4462-9F96-39BB1F92F92B}" name="Column30"/>
    <tableColumn id="48" xr3:uid="{648CC9DC-F3F7-490D-8009-7C2B4EE4B433}" name="Column31"/>
    <tableColumn id="49" xr3:uid="{E07726AA-1F16-44D0-B076-944A74D88EFA}" name="Column32"/>
    <tableColumn id="50" xr3:uid="{15E96501-DEB3-4910-BBDE-80AE2DEAC28E}" name="Column33"/>
    <tableColumn id="51" xr3:uid="{D76C4649-31A7-4CE7-B18A-37FDD5B5B5B5}" name="Column34"/>
    <tableColumn id="52" xr3:uid="{13E57C0B-866B-4848-A0B6-C5509A490DC8}" name="Column35"/>
    <tableColumn id="53" xr3:uid="{97E8AA86-2175-4BB1-9DC2-5A93CE71F3FC}" name="Column36"/>
    <tableColumn id="54" xr3:uid="{1FC6A8E2-63ED-4DED-A5A5-16FB7333D1DD}" name="Column37"/>
    <tableColumn id="55" xr3:uid="{4ECDF746-294D-426A-848D-CE07E0951A38}" name="Column38"/>
    <tableColumn id="56" xr3:uid="{1319269E-B9CD-4C4B-A45C-E931AEBC8728}" name="Column39"/>
    <tableColumn id="57" xr3:uid="{726A1009-0912-487C-8170-C7A571144D47}" name="Column40"/>
    <tableColumn id="58" xr3:uid="{E12E664E-A37C-42EF-8A1E-26382271DC61}" name="Column41"/>
    <tableColumn id="59" xr3:uid="{7EEE8EFB-A714-4486-BB43-108C4D21FD7B}" name="Column42"/>
    <tableColumn id="60" xr3:uid="{96758564-4D85-463B-BA43-B174FFA6FD0C}" name="Column43"/>
    <tableColumn id="61" xr3:uid="{A8CD5F48-9930-4C61-9A09-A0504C9707C9}" name="Column44"/>
    <tableColumn id="62" xr3:uid="{680ADA0D-5BC4-48AD-A4BA-9C2B0591DA1F}" name="Column45"/>
    <tableColumn id="63" xr3:uid="{6C409633-B22B-4248-A1ED-79FD1F077A51}" name="Column46"/>
    <tableColumn id="64" xr3:uid="{995EA994-FD0A-4629-9AD5-ED6135943A29}" name="Column47"/>
    <tableColumn id="65" xr3:uid="{F21D1767-9245-4A3D-B0C8-1291677EB4E0}" name="Column48"/>
    <tableColumn id="66" xr3:uid="{A1992474-B19E-4609-AACA-A467B6989ECC}" name="Column49"/>
    <tableColumn id="67" xr3:uid="{92B640B2-5081-45D3-BE11-E4FE4A338225}" name="Column50"/>
    <tableColumn id="68" xr3:uid="{2F8D0B87-ED33-4CA0-AD0B-5A17B7964DD8}" name="Column51"/>
    <tableColumn id="69" xr3:uid="{67835C07-BC61-4555-B56B-65AA79B1B71B}" name="Column52"/>
    <tableColumn id="70" xr3:uid="{26F3C104-BE5D-4E1C-B44E-8C0DA9E51C6F}" name="Column53"/>
    <tableColumn id="71" xr3:uid="{0819EA1D-2D5A-43BE-8A79-C9431C7D7ADF}" name="Column54"/>
    <tableColumn id="72" xr3:uid="{5773CD23-B3E6-476A-A4E4-1364FD05447A}" name="Column55"/>
    <tableColumn id="73" xr3:uid="{5081FC2F-8E3F-4D7D-B26F-244396B758B3}" name="Column56"/>
    <tableColumn id="74" xr3:uid="{F0516170-09CF-4660-B350-15CBD754EF83}" name="Column57"/>
    <tableColumn id="75" xr3:uid="{1EF59E29-D173-48A4-98C8-6A3FCBEF1788}" name="Column58"/>
    <tableColumn id="76" xr3:uid="{B4947210-9A0D-4B91-BB7B-75576A913FF3}" name="Column59"/>
    <tableColumn id="77" xr3:uid="{CE4CE154-9691-4D21-A3BA-BD31A067DE05}" name="Column60"/>
    <tableColumn id="78" xr3:uid="{7251BE67-FC03-42EB-912F-EDC88E7B1F19}" name="Column61"/>
    <tableColumn id="79" xr3:uid="{C8F606E8-8D9B-481C-899F-C8483E37ED9F}" name="Column62"/>
    <tableColumn id="80" xr3:uid="{A3B5E3F9-D3A2-4B46-BDAB-039058C2D681}" name="Column63"/>
    <tableColumn id="81" xr3:uid="{997BE4FC-E47D-43AD-AAB6-EC605EB2BC6C}" name="Column64"/>
    <tableColumn id="82" xr3:uid="{35FFF902-6EC6-42DC-B847-3B6489C49ECF}" name="Column65"/>
    <tableColumn id="83" xr3:uid="{2EDEA3AA-45FA-41AD-B2BE-AD1AAA4B3D98}" name="Column66"/>
    <tableColumn id="84" xr3:uid="{AF508331-1E6F-42C4-8184-74118F76138B}" name="Column67"/>
    <tableColumn id="85" xr3:uid="{3F31ADA6-C0F7-4FC3-BAEE-2D258B6FE86A}" name="Column68"/>
    <tableColumn id="86" xr3:uid="{C3D116F7-D39E-44EE-BCC3-90CD1138943E}" name="Column69"/>
    <tableColumn id="87" xr3:uid="{80766684-45C0-45A1-8604-3FA9C8D4080C}" name="Column70"/>
    <tableColumn id="88" xr3:uid="{E2DC1FFB-0372-458E-8B9E-1B798EB76FE5}" name="Column71"/>
    <tableColumn id="89" xr3:uid="{DFA897DF-4337-424C-B4BD-FA0A4CD0CFB1}" name="Column72"/>
    <tableColumn id="90" xr3:uid="{787E7B12-F4E4-4EA0-8834-BB3BFC248F40}" name="Column73"/>
    <tableColumn id="91" xr3:uid="{C5737D89-7A54-4738-97ED-35E097AFDA36}" name="Column74"/>
    <tableColumn id="92" xr3:uid="{B5255A73-0554-4A68-909C-68B93960744C}" name="Column75"/>
    <tableColumn id="93" xr3:uid="{D792E084-EFCD-44C1-9566-0F682DD879F3}" name="Column76"/>
    <tableColumn id="94" xr3:uid="{5C77906B-82C5-4A1D-AF79-182E70250474}" name="Column77"/>
    <tableColumn id="95" xr3:uid="{9444984F-796E-4EFE-B831-61DEA9C560DC}" name="Column78"/>
    <tableColumn id="96" xr3:uid="{2C36EC5B-9898-4E16-90F0-0653B9BD57DB}" name="Column79"/>
    <tableColumn id="97" xr3:uid="{941DA616-1386-4DEB-A31B-9ED41D19DD92}" name="Column80"/>
    <tableColumn id="98" xr3:uid="{70FE093D-4716-41C8-9B77-53B06B2B2093}" name="Column81"/>
    <tableColumn id="99" xr3:uid="{A0CB2F76-06F0-4AC6-9A35-3355B1463689}" name="Column82"/>
    <tableColumn id="100" xr3:uid="{9A747FF1-8100-4497-99E8-C72FC94D4B28}" name="Column83"/>
    <tableColumn id="101" xr3:uid="{0F0AF95A-B12C-4609-8171-980151F7357C}" name="Column84"/>
    <tableColumn id="102" xr3:uid="{453AAE42-1F34-4F0B-98EB-F0F81D8AD192}" name="Column85"/>
    <tableColumn id="103" xr3:uid="{4C307417-D297-4091-A234-18486765D5A9}" name="Column86"/>
    <tableColumn id="104" xr3:uid="{72003EBD-EC15-478B-AF0B-2152D66DFD20}" name="Column87"/>
    <tableColumn id="105" xr3:uid="{4083C197-288B-4112-9368-CB3B3BF54B0C}" name="Column88"/>
    <tableColumn id="106" xr3:uid="{6954ACA6-CE83-4DE2-9469-24097D0CB554}" name="Column89"/>
    <tableColumn id="107" xr3:uid="{B1C9B6B9-AE7F-4135-A5FD-47B3DDCA2C6D}" name="Column90"/>
    <tableColumn id="108" xr3:uid="{507D9646-C663-4CC9-BAB6-6EA091200FAB}" name="Column91"/>
    <tableColumn id="109" xr3:uid="{5BDED10F-5F18-442C-A9BA-2B26D6410809}" name="Column92"/>
    <tableColumn id="110" xr3:uid="{AD12A65C-B937-44B5-82C9-3D83DF1C68AF}" name="Column93"/>
    <tableColumn id="111" xr3:uid="{B66594FA-C087-4B3A-8892-D5796CD1EA4F}" name="Column94"/>
    <tableColumn id="112" xr3:uid="{FE9D4774-0420-43C1-9F1D-A86829B76307}" name="Column95"/>
    <tableColumn id="113" xr3:uid="{D05684DB-D71E-4F37-B183-9B21941C8F5D}" name="Column96"/>
    <tableColumn id="114" xr3:uid="{13602A77-97EA-47F4-B27C-9DE00D9EA771}" name="Column97"/>
    <tableColumn id="115" xr3:uid="{2A375E0C-1E2C-4D12-87E2-B0AF238AB20D}" name="Column98"/>
    <tableColumn id="116" xr3:uid="{76F67362-B201-410E-B172-A204AAA942EC}" name="Column99"/>
    <tableColumn id="117" xr3:uid="{A9E04CC5-CB4E-45C3-A7C7-5740FCCA2D99}" name="Column100"/>
    <tableColumn id="118" xr3:uid="{254A2346-5A46-4A45-965B-4DA3398859B4}" name="Column101"/>
    <tableColumn id="119" xr3:uid="{29203D96-1B0D-483C-A818-A72F79463BA8}" name="Column102"/>
    <tableColumn id="120" xr3:uid="{8F1E4A7D-21E5-4220-BA81-7A27D6806D8E}" name="Column103"/>
    <tableColumn id="121" xr3:uid="{6B6AB852-D555-4D2C-B574-586616B089B1}" name="Column104"/>
    <tableColumn id="122" xr3:uid="{8230EAA8-2F11-4551-A123-823C9C97BD71}" name="Column105"/>
    <tableColumn id="123" xr3:uid="{DE9C8319-A5C4-48E3-BC18-CD909F767EB7}" name="Column106"/>
    <tableColumn id="124" xr3:uid="{26C12993-C887-4A09-8C57-54EA09648B06}" name="Column107"/>
    <tableColumn id="125" xr3:uid="{D35F3E28-D09E-4CC9-8B4C-6730B59BA0EA}" name="Column108"/>
    <tableColumn id="126" xr3:uid="{47516572-EA6B-49EC-849D-951E702A655F}" name="Column109"/>
    <tableColumn id="127" xr3:uid="{C388AF33-F249-4594-8DEC-3A3B507BCB92}" name="Column110"/>
    <tableColumn id="128" xr3:uid="{B4F672BE-A4C2-4F48-8C39-F674AD9B662B}" name="Column111"/>
    <tableColumn id="129" xr3:uid="{A4052CEC-9A27-4433-B2A4-E3361791D91E}" name="Column112"/>
    <tableColumn id="130" xr3:uid="{A7DE510A-26D9-4AFF-B10F-F4AEDB921315}" name="Column113"/>
    <tableColumn id="131" xr3:uid="{2B1D8A24-3FFB-420A-90EA-1B193D999503}" name="Column114"/>
    <tableColumn id="132" xr3:uid="{2D2C2905-8501-49AF-A83A-013E38FEAEB8}" name="Column115"/>
    <tableColumn id="133" xr3:uid="{652445DB-6C6B-4523-A025-239CE7EFD479}" name="Column116"/>
    <tableColumn id="134" xr3:uid="{EC757C12-BDF7-4A2E-9E8D-2DD43E0932AE}" name="Column117"/>
    <tableColumn id="135" xr3:uid="{870A00AA-F6A1-4C1A-87AB-08DF1920956C}" name="Column118"/>
    <tableColumn id="136" xr3:uid="{E9DBDFDC-BFDA-4254-BE6E-3EDC07FD3571}" name="Column119"/>
    <tableColumn id="137" xr3:uid="{4F228630-5B3E-4231-A282-C3D5F9B25B32}" name="Column120"/>
    <tableColumn id="138" xr3:uid="{90DF9C6D-320E-4A85-9D92-F13B3807C189}" name="Column121"/>
    <tableColumn id="139" xr3:uid="{EE4A4F2F-D1CC-47CF-9440-44F0F2EB7D1E}" name="Column122"/>
    <tableColumn id="140" xr3:uid="{5718CBD3-82B5-4027-A42D-2DC07D497C04}" name="Column123"/>
    <tableColumn id="141" xr3:uid="{7F6191D8-CDDA-453E-805D-4F2005F6927B}" name="Column124"/>
    <tableColumn id="142" xr3:uid="{45EF2108-789B-41E9-BA20-CC8BFCE08506}" name="Column125"/>
    <tableColumn id="143" xr3:uid="{3627CBB0-0D62-47F6-AE73-A663CAA5889F}" name="Column126"/>
    <tableColumn id="144" xr3:uid="{0971C7D2-6098-4825-BC2E-7E13F3B07AF7}" name="Column127"/>
    <tableColumn id="145" xr3:uid="{AFC9013F-DDF9-4438-8C68-FC99D1F472CD}" name="Column128"/>
    <tableColumn id="146" xr3:uid="{1D990A45-3F93-4705-BA06-1FB1CCE4C2D0}" name="Column129"/>
    <tableColumn id="147" xr3:uid="{A4DF1DF1-ABF4-4977-856C-5D0A16AFFEF4}" name="Column130"/>
    <tableColumn id="148" xr3:uid="{FE89732D-5539-4744-817D-5EADBA90D0EC}" name="Column131"/>
    <tableColumn id="149" xr3:uid="{2309FC6E-E12C-45A7-81ED-7D7537BA45E6}" name="Column132"/>
    <tableColumn id="150" xr3:uid="{975E8A67-3A2E-4D8C-923E-FBC01BA86D04}" name="Column133"/>
    <tableColumn id="151" xr3:uid="{A9DF2E7F-DAF8-4BF8-8EFF-A6798CBD0806}" name="Column134"/>
    <tableColumn id="152" xr3:uid="{3B9EEBC8-A805-43D2-B8C5-18240B134F4C}" name="Column135"/>
    <tableColumn id="153" xr3:uid="{02484202-FA90-40EC-B896-1C597A7F5ABC}" name="Column136"/>
    <tableColumn id="154" xr3:uid="{A9C9FB3F-877F-48AC-9256-25E744F20BD8}" name="Column137"/>
    <tableColumn id="155" xr3:uid="{2396C0F5-2811-4CED-A38A-B00C38DAA802}" name="Column138"/>
    <tableColumn id="156" xr3:uid="{26E23FEB-0962-4061-962B-AC434072D758}" name="Column139"/>
    <tableColumn id="157" xr3:uid="{D5AD357E-4E93-421D-B8D7-D849CB914A2C}" name="Column140"/>
    <tableColumn id="158" xr3:uid="{3DF718FE-5580-4306-AC00-A35C7091343D}" name="Column141"/>
    <tableColumn id="159" xr3:uid="{08D70234-7E90-4C04-9CD0-44A56D95A3EC}" name="Column142"/>
    <tableColumn id="160" xr3:uid="{091D0D4D-1205-4FC7-B887-3F6C765E5B39}" name="Column143"/>
    <tableColumn id="161" xr3:uid="{775BB324-7F52-4149-90B8-C291C5A9DBFC}" name="Column144"/>
    <tableColumn id="162" xr3:uid="{F8E94727-4D53-4B26-958E-279AD8B7378B}" name="Column145"/>
    <tableColumn id="163" xr3:uid="{6808E2D2-6BD9-4BD2-9C94-46436E93F843}" name="Column146"/>
    <tableColumn id="164" xr3:uid="{2F01A173-2FE3-4D27-9C48-6ECBCFF3E94A}" name="Column147"/>
    <tableColumn id="165" xr3:uid="{D55086F9-9163-4E0D-9D81-FEB9B61C19CE}" name="Column148"/>
    <tableColumn id="166" xr3:uid="{F3887BC4-C769-47DA-9077-90772FB9907B}" name="Column149"/>
    <tableColumn id="167" xr3:uid="{60F2D88F-ABFA-4314-841A-3664E64B33F4}" name="Column150"/>
    <tableColumn id="168" xr3:uid="{07230158-49C6-416E-8551-6F03E0D431E9}" name="Column151"/>
    <tableColumn id="169" xr3:uid="{6E0A1B1F-1E55-41E6-A282-91EC65824017}" name="Column152"/>
    <tableColumn id="170" xr3:uid="{9550F4E1-5C2E-4C32-A92A-CC42D867F1F0}" name="Column153"/>
    <tableColumn id="171" xr3:uid="{AB67B17A-6A59-44F3-9603-5A1F99E64C23}" name="Column154"/>
    <tableColumn id="172" xr3:uid="{43FD9ED0-6291-43BB-9369-0A63DE110CED}" name="Column155"/>
    <tableColumn id="173" xr3:uid="{81563D47-8888-4168-BD4A-DA5D7035397C}" name="Column156"/>
    <tableColumn id="174" xr3:uid="{B9DA2BFE-1A8F-4A82-B665-3A9ECEB49E3F}" name="Column157"/>
    <tableColumn id="175" xr3:uid="{0FD1DB69-0F20-469C-A333-1D329FB0CCD9}" name="Column158"/>
    <tableColumn id="176" xr3:uid="{429227DA-C65F-45BD-888C-EF5346CBE21D}" name="Column159"/>
    <tableColumn id="177" xr3:uid="{AF0C6BAA-EC9A-4750-84CF-35ADCFC4CEC2}" name="Column160"/>
    <tableColumn id="178" xr3:uid="{8482180A-B099-47A7-A907-6394260F41F1}" name="Column161"/>
    <tableColumn id="179" xr3:uid="{36D942BD-9004-412E-A7E2-92323D288B54}" name="Column162"/>
    <tableColumn id="180" xr3:uid="{BD11967B-E350-4C43-AF24-0C6FB55E20D8}" name="Column163"/>
    <tableColumn id="181" xr3:uid="{D98165DD-8F2B-4AB5-9533-578D5B32A156}" name="Column164"/>
    <tableColumn id="182" xr3:uid="{B86F8FFF-09B9-456F-AE2A-CC473C440A6C}" name="Column165"/>
    <tableColumn id="183" xr3:uid="{BEEEA456-F083-41DB-A822-B7E519848DA2}" name="Column166"/>
    <tableColumn id="184" xr3:uid="{9C7EB1FC-5AE5-491A-85A1-B82208DBD2B9}" name="Column167"/>
    <tableColumn id="185" xr3:uid="{027FC252-8988-4A4C-8F1F-C6387729F513}" name="Column168"/>
    <tableColumn id="186" xr3:uid="{C49EF8D3-FF71-4646-9B03-034D0A52FEE8}" name="Column169"/>
    <tableColumn id="187" xr3:uid="{324E563B-BDE3-498A-9D8A-CB9D5902BF52}" name="Column170"/>
    <tableColumn id="188" xr3:uid="{A86BF506-43FF-4786-ACAE-40316162229D}" name="Column171"/>
    <tableColumn id="189" xr3:uid="{2A819ED0-36BA-4BBC-B164-7B577AA69FAD}" name="Column172"/>
    <tableColumn id="190" xr3:uid="{B640783B-7EB4-4D3F-AF70-D34CF3EBEB6C}" name="Column173"/>
    <tableColumn id="191" xr3:uid="{29B8CEFF-7A43-48B2-815A-958E49EBBFF9}" name="Column174"/>
    <tableColumn id="192" xr3:uid="{3BDBB5E8-3DF8-4126-BC8F-5CEF820F5D67}" name="Column175"/>
    <tableColumn id="193" xr3:uid="{E5D95DFB-4258-469E-B2DB-88AAF93E0E0A}" name="Column176"/>
    <tableColumn id="194" xr3:uid="{69445F1C-6B15-4D31-83D9-58377A3198DD}" name="Column177"/>
    <tableColumn id="195" xr3:uid="{82817B06-6089-4E20-AC9B-72696F88602A}" name="Column178"/>
    <tableColumn id="196" xr3:uid="{6DC2A68E-AE51-4F18-85B2-CC51D415F6E6}" name="Column179"/>
    <tableColumn id="197" xr3:uid="{AFF43FE1-55CC-4810-8D86-95265AFFC97D}" name="Column180"/>
    <tableColumn id="198" xr3:uid="{D580CD9E-8D0F-42D1-91BF-CEBD5FAD7174}" name="Column181"/>
    <tableColumn id="199" xr3:uid="{9204AAF2-1491-4CEF-8638-886D34FE8757}" name="Column182"/>
    <tableColumn id="200" xr3:uid="{72CC0DDA-35FF-413A-8DF1-8EFEF0AF8F92}" name="Column183"/>
    <tableColumn id="201" xr3:uid="{6797DAFF-4DF9-4267-A4A4-A3B01FBD2B28}" name="Column184"/>
    <tableColumn id="202" xr3:uid="{347AA1BE-2EF3-4A96-951F-788C8E9D85E0}" name="Column185"/>
    <tableColumn id="203" xr3:uid="{B2CD2304-7DA1-462E-A9C0-C765CC350A04}" name="Column186"/>
    <tableColumn id="204" xr3:uid="{9DAA9D17-1920-439D-B1CA-BA42C60D559E}" name="Column187"/>
    <tableColumn id="205" xr3:uid="{A7C2ED86-77D7-435A-84EE-DC56A97CCE36}" name="Column188"/>
    <tableColumn id="206" xr3:uid="{83B5C495-5C37-4B51-A809-9D262CCF507A}" name="Column189"/>
    <tableColumn id="207" xr3:uid="{1B0CBEB0-D95F-481A-B3EA-96B1A23E8769}" name="Column190"/>
    <tableColumn id="208" xr3:uid="{559048C3-3F05-4279-A415-949DB8B17FB5}" name="Column191"/>
    <tableColumn id="209" xr3:uid="{472D82A9-FAD8-48E4-B8BE-1CC3B487C6A8}" name="Column192"/>
    <tableColumn id="210" xr3:uid="{C43B8788-8FB7-4AA8-9EA2-51F8095CEA29}" name="Column193"/>
    <tableColumn id="211" xr3:uid="{D0372274-2D6B-414E-8B93-7E92B85706D9}" name="Column194"/>
    <tableColumn id="212" xr3:uid="{25AE7F71-893E-437D-9C3F-87717892175F}" name="Column195"/>
    <tableColumn id="213" xr3:uid="{9183675D-3D8E-4ECC-B2C2-1D41E9E165E5}" name="Column196"/>
    <tableColumn id="214" xr3:uid="{F37F9F9C-3279-4B68-B62D-DBF70546E06E}" name="Column197"/>
    <tableColumn id="215" xr3:uid="{649AD471-BEB0-4373-AECB-CAB44204D481}" name="Column198"/>
    <tableColumn id="216" xr3:uid="{5A87BAB0-977B-48C2-91EF-FF521F9C84D7}" name="Column199"/>
    <tableColumn id="217" xr3:uid="{C04AF913-4B28-4A5F-A39C-46D33CE1445D}" name="Column200"/>
    <tableColumn id="218" xr3:uid="{108AB704-C1DE-4215-98D6-44875DC9F663}" name="Column201"/>
    <tableColumn id="219" xr3:uid="{3BCD6B35-DE1E-48E8-BCA3-ECCF66CFA67A}" name="Column202"/>
    <tableColumn id="220" xr3:uid="{CAFF26BE-EB75-40E5-A948-44E8A38323ED}" name="Column203"/>
    <tableColumn id="221" xr3:uid="{9A6D1D7E-A395-4984-8E94-781464EB19CC}" name="Column204"/>
    <tableColumn id="222" xr3:uid="{9A4FAD2D-D346-4A24-BFB5-86DE4A5A2CC0}" name="Column205"/>
    <tableColumn id="223" xr3:uid="{E94203B8-F323-4A71-9DDF-AA0B409C4070}" name="Column206"/>
    <tableColumn id="224" xr3:uid="{CB2FBD80-F4A7-4C88-9B8E-4167FF664C7F}" name="Column207"/>
    <tableColumn id="225" xr3:uid="{C23DD862-51B0-482E-95D1-4F630B284B33}" name="Column208"/>
    <tableColumn id="226" xr3:uid="{62A2346F-A835-46DB-8071-2C9EC0DED937}" name="Column209"/>
    <tableColumn id="227" xr3:uid="{AAADDCD6-E25C-4B7C-AB2D-7D750BC04465}" name="Column210"/>
    <tableColumn id="228" xr3:uid="{3A94895A-7E9D-482A-817B-5EE91DD4C42B}" name="Column211"/>
    <tableColumn id="229" xr3:uid="{0FAC1800-A1E1-46C4-BBF2-ACCED264B8CD}" name="Column212"/>
    <tableColumn id="230" xr3:uid="{35E43EC5-A8A3-4F54-90F7-EA862642575D}" name="Column213"/>
    <tableColumn id="231" xr3:uid="{72D8D4ED-568D-4F08-9B42-88076CD818B1}" name="Column214"/>
    <tableColumn id="232" xr3:uid="{10A19714-8C9D-4127-B36A-8943F89E9437}" name="Column215"/>
    <tableColumn id="233" xr3:uid="{40CAC1D6-C12E-4175-B9EE-B6C034E450DC}" name="Column216"/>
    <tableColumn id="234" xr3:uid="{4B8D1C87-B689-4D6F-B40F-F68C9C50027C}" name="Column217"/>
    <tableColumn id="235" xr3:uid="{4FEC64DE-3CE5-4D24-8187-9FCE16038AFF}" name="Column218"/>
    <tableColumn id="236" xr3:uid="{F59D001E-46F6-4B9A-9AE9-B2637B5AB04F}" name="Column219"/>
    <tableColumn id="237" xr3:uid="{803F9808-C5E8-4EB3-A5E3-CF3FE573DB8A}" name="Column220"/>
    <tableColumn id="238" xr3:uid="{A8BC1B91-3517-4C1F-9096-674F24909A6C}" name="Column221"/>
    <tableColumn id="239" xr3:uid="{7CD0D486-F648-432A-9502-68B952A65E15}" name="Column222"/>
    <tableColumn id="240" xr3:uid="{2C7BEF34-E767-4BF4-AC8B-EA4861DF3ED2}" name="Column223"/>
    <tableColumn id="241" xr3:uid="{893BE692-B935-45C4-8675-AA1DCA94A78D}" name="Column224"/>
    <tableColumn id="242" xr3:uid="{65C82C8B-1B33-42C1-8AE7-8E6AE5F4C844}" name="Column225"/>
    <tableColumn id="243" xr3:uid="{254B1C88-7888-47F3-B187-373C88C74E74}" name="Column226"/>
    <tableColumn id="244" xr3:uid="{17A8ADE2-F4D9-42F3-83A8-E736F52965AB}" name="Column227"/>
    <tableColumn id="245" xr3:uid="{BE338C3C-A444-44AD-AB26-380C9DE76B69}" name="Column228"/>
    <tableColumn id="246" xr3:uid="{85110B43-1DB2-4BDE-84AA-FACA255C3F9D}" name="Column229"/>
    <tableColumn id="247" xr3:uid="{37365D33-B7DE-4561-B251-6331B62EC8BC}" name="Column230"/>
    <tableColumn id="248" xr3:uid="{113C7471-25F8-4A5E-BE8F-860AFB84F08B}" name="Column231"/>
    <tableColumn id="249" xr3:uid="{425863EC-6E18-420D-9B15-B0273DE1229B}" name="Column232"/>
    <tableColumn id="250" xr3:uid="{D5D1E488-A76C-4EE6-88FA-213C574C95EA}" name="Column233"/>
    <tableColumn id="251" xr3:uid="{4E43698D-F149-4D22-B131-358716B1B686}" name="Column234"/>
    <tableColumn id="252" xr3:uid="{90597DEA-A73A-4404-AD77-657BEFBFA915}" name="Column235"/>
    <tableColumn id="253" xr3:uid="{03E6FDFD-E27E-4FA2-992D-BC48B565C66B}" name="Column236"/>
    <tableColumn id="254" xr3:uid="{DBEF98AA-2C06-4468-B2DC-3CF6A72D48BF}" name="Column237"/>
    <tableColumn id="255" xr3:uid="{281166E1-E826-4248-AF5A-BA73B4E6F195}" name="Column238"/>
    <tableColumn id="256" xr3:uid="{8DA6BCB3-8EE4-4B6A-8652-EE294E132323}" name="Column239"/>
    <tableColumn id="257" xr3:uid="{A0158BC8-742B-41E6-A9CE-255132B4E134}" name="Column240"/>
    <tableColumn id="258" xr3:uid="{4AECE537-4A9F-417A-AE42-F058D5B3AF86}" name="Column241"/>
    <tableColumn id="259" xr3:uid="{2E8DED11-C7B7-4A1D-AA8B-9BB074442CEB}" name="Column242"/>
    <tableColumn id="260" xr3:uid="{D4569488-F3EE-4183-94B6-6BD8CB33B36C}" name="Column243"/>
    <tableColumn id="261" xr3:uid="{5D66CDF9-F7A0-4568-8914-DEA36201564F}" name="Column244"/>
    <tableColumn id="262" xr3:uid="{6CEBA859-EA4B-4D5D-8169-3D90E2F7BA46}" name="Column245"/>
    <tableColumn id="263" xr3:uid="{329680C5-A4D8-46DA-9CF8-D11D6AEBCEA3}" name="Column246"/>
    <tableColumn id="264" xr3:uid="{9555CE08-4709-4BF8-AC3E-5ABD7155A4C7}" name="Column247"/>
    <tableColumn id="265" xr3:uid="{571945CE-D6F2-4E1A-9029-01948D926121}" name="Column248"/>
    <tableColumn id="266" xr3:uid="{36BFF65D-977D-422D-A5F4-65FA2B67A020}" name="Column249"/>
    <tableColumn id="267" xr3:uid="{CC8E0B8E-0153-42D1-8086-14E50348134D}" name="Column250"/>
    <tableColumn id="268" xr3:uid="{ACE71930-EC36-4ACA-BB2C-BE2DD3454D7A}" name="Column251"/>
    <tableColumn id="269" xr3:uid="{DB26F199-418A-475E-BDB0-C45FB60EC5B2}" name="Column252"/>
    <tableColumn id="270" xr3:uid="{31DE5893-ECAD-4581-8AB8-C12DAC10F280}" name="Column253"/>
    <tableColumn id="271" xr3:uid="{486AEAF1-06B1-44ED-BC80-6E8EA78C37FA}" name="Column254"/>
    <tableColumn id="272" xr3:uid="{05930AE0-FBAF-42BA-8DB6-9A3ACD5E8A18}" name="Column255"/>
    <tableColumn id="273" xr3:uid="{7C35865A-6B99-4992-A73C-DDAAA806FFB2}" name="Column256"/>
    <tableColumn id="274" xr3:uid="{63C69D70-B7CC-4B72-88F4-2835B08271FF}" name="Column257"/>
    <tableColumn id="275" xr3:uid="{4DB105A7-5B97-419E-97AF-638CA844060C}" name="Column258"/>
    <tableColumn id="276" xr3:uid="{7EFE138B-CE8C-4D32-BEA8-04440563FCA7}" name="Column259"/>
    <tableColumn id="277" xr3:uid="{55F3482A-B597-4914-8923-F81EB4525FF2}" name="Column260"/>
    <tableColumn id="278" xr3:uid="{57D4409C-8CD2-45C6-BB5A-89D73D166670}" name="Column261"/>
    <tableColumn id="279" xr3:uid="{0D215627-8773-455B-A64F-39E89DD6597B}" name="Column262"/>
    <tableColumn id="280" xr3:uid="{BD321D92-90E8-45A5-AB08-FFA89051C3D6}" name="Column263"/>
    <tableColumn id="281" xr3:uid="{37D69F43-6D89-42EF-96FF-DB7F0716807F}" name="Column264"/>
    <tableColumn id="282" xr3:uid="{11F55FAD-4B01-4D8B-9AD3-228B5CFBA175}" name="Column265"/>
    <tableColumn id="283" xr3:uid="{4089E427-8DD2-41FA-8306-B503B1B12D17}" name="Column266"/>
    <tableColumn id="284" xr3:uid="{50DF5AB0-A6EA-426F-8B09-075F436C7101}" name="Column267"/>
    <tableColumn id="285" xr3:uid="{8324F7B6-863B-4658-A1EA-A949A1ECDC9A}" name="Column268"/>
    <tableColumn id="286" xr3:uid="{EA4807B9-5401-4E7E-8D25-C53562BE65E4}" name="Column269"/>
    <tableColumn id="287" xr3:uid="{61CB64DC-174B-4C74-B3C1-3C4548D69D75}" name="Column270"/>
    <tableColumn id="288" xr3:uid="{BEC4B873-942F-4D59-B0E6-89386A863ED0}" name="Column271"/>
    <tableColumn id="289" xr3:uid="{47863E9A-734D-4CB1-90A0-BD740FCD3854}" name="Column272"/>
    <tableColumn id="290" xr3:uid="{D772E43C-D509-4861-BACD-F76AFDBD1DB3}" name="Column273"/>
    <tableColumn id="291" xr3:uid="{45954169-22A5-4714-8C46-CCFA0DDB20AF}" name="Column274"/>
    <tableColumn id="292" xr3:uid="{E3167029-D143-428D-8D8E-D06114A6C5A6}" name="Column275"/>
    <tableColumn id="293" xr3:uid="{2AB27B8E-7404-45BF-995E-06CCA82A699B}" name="Column276"/>
    <tableColumn id="294" xr3:uid="{636FC7F9-BBD0-4C6E-AD0B-64F12DBE78FA}" name="Column277"/>
    <tableColumn id="295" xr3:uid="{403B9D31-4D9F-490C-8B2C-2C191712B3E3}" name="Column278"/>
    <tableColumn id="296" xr3:uid="{32B6E231-7C2C-47D7-A441-AB68B9376F2E}" name="Column279"/>
    <tableColumn id="297" xr3:uid="{56E2C437-1638-4971-B47F-98A3A1A7F36C}" name="Column280"/>
    <tableColumn id="298" xr3:uid="{B438E650-A11B-4EC8-92FD-018240F68D59}" name="Column281"/>
    <tableColumn id="299" xr3:uid="{1968477E-52D1-4F84-8B9A-E2635B281146}" name="Column282"/>
    <tableColumn id="300" xr3:uid="{AFA1989A-7110-4F2B-962E-C5973DFA3FDC}" name="Column283"/>
    <tableColumn id="301" xr3:uid="{F819678B-9E63-447A-BE80-57A1F20D9BDA}" name="Column284"/>
    <tableColumn id="302" xr3:uid="{EC9D6BC4-019E-4444-9BB4-83BC34D800A3}" name="Column285"/>
    <tableColumn id="303" xr3:uid="{634F116E-B19B-43F7-93C5-5710D19FFB55}" name="Column286"/>
    <tableColumn id="304" xr3:uid="{51DD028A-3B15-4382-AF61-28B6FB67B539}" name="Column287"/>
    <tableColumn id="305" xr3:uid="{2C9EF679-AAEB-4690-B32C-C90F6D2EB4F7}" name="Column288"/>
    <tableColumn id="306" xr3:uid="{887542F4-87F3-443D-AC6F-CF562D5AB548}" name="Column289"/>
    <tableColumn id="307" xr3:uid="{C1522A6B-8E82-4F62-A6EC-A5BAF2606901}" name="Column290"/>
    <tableColumn id="308" xr3:uid="{A736D7FF-9B90-4C18-BD0B-3F4340CBDBB6}" name="Column291"/>
    <tableColumn id="309" xr3:uid="{36C5610A-C37F-47E9-B934-05A59D60AA78}" name="Column292"/>
    <tableColumn id="310" xr3:uid="{32C93C17-73BF-4D3D-9FC7-683F432B91B1}" name="Column293"/>
    <tableColumn id="311" xr3:uid="{62F8D030-B538-4102-A1B0-B7B45F084A4D}" name="Column294"/>
    <tableColumn id="312" xr3:uid="{DEB66223-7913-445A-8E2A-4A733EB35939}" name="Column295"/>
    <tableColumn id="313" xr3:uid="{606A32A6-2A09-4F01-94C8-6123C21F72B2}" name="Column296"/>
    <tableColumn id="314" xr3:uid="{54F72442-1173-402A-B48E-E8F74336396F}" name="Column297"/>
    <tableColumn id="315" xr3:uid="{49BFE3D3-3D06-4CD1-A213-C7C34AF3C919}" name="Column298"/>
    <tableColumn id="316" xr3:uid="{9EBAA294-086D-4811-A764-0F0A7B4C4710}" name="Column299"/>
    <tableColumn id="317" xr3:uid="{3404B59C-6BC9-4A5B-A7DC-034B1937454F}" name="Column300"/>
    <tableColumn id="318" xr3:uid="{7E83AEB9-7413-4C2D-BB7A-D6F405FF7AC7}" name="Column301"/>
    <tableColumn id="319" xr3:uid="{4B3C1F2D-9652-4B6D-AB5C-5FB8013CFA2F}" name="Column302"/>
    <tableColumn id="320" xr3:uid="{4F9A4921-DFD1-4259-964D-9F6237CE49F4}" name="Column303"/>
    <tableColumn id="321" xr3:uid="{49B9F259-0ABB-4811-B2F0-E6AD929D97A3}" name="Column304"/>
    <tableColumn id="322" xr3:uid="{ACB8FC8A-1B15-4361-8975-6EFE4F6ED313}" name="Column305"/>
    <tableColumn id="323" xr3:uid="{E5A54396-1503-4DB6-9353-6132E7609694}" name="Column306"/>
    <tableColumn id="324" xr3:uid="{E9D8EA05-8EB9-44A5-902B-2ADCCAF7AA6C}" name="Column307"/>
    <tableColumn id="325" xr3:uid="{D743422B-8D6B-4376-AF56-A12198E93425}" name="Column308"/>
    <tableColumn id="326" xr3:uid="{03D00B76-F952-4EAD-AD59-731349257BE1}" name="Column309"/>
    <tableColumn id="327" xr3:uid="{4E1F2795-0CF9-42E3-B4A7-0704ED759686}" name="Column310"/>
    <tableColumn id="328" xr3:uid="{D3235EB9-5B00-4775-8E23-BA085CC95036}" name="Column311"/>
    <tableColumn id="329" xr3:uid="{09E529BB-A10E-4F4A-8B16-9CD84CD9DEBF}" name="Column312"/>
    <tableColumn id="330" xr3:uid="{4F2A5917-0791-487C-AAA1-6EE1570ADE34}" name="Column313"/>
    <tableColumn id="331" xr3:uid="{D563D1B7-4B3D-4A48-97D8-6D33631D6C08}" name="Column314"/>
    <tableColumn id="332" xr3:uid="{869A7B5E-844C-449F-BF77-78FA19136FE5}" name="Column315"/>
    <tableColumn id="333" xr3:uid="{821BB910-CF4F-48D5-8119-8BE1A313B473}" name="Column316"/>
    <tableColumn id="334" xr3:uid="{C375D896-BAB6-47E0-84C5-428733E155F4}" name="Column317"/>
    <tableColumn id="335" xr3:uid="{9141DDF3-3A00-4F0C-9ED8-B5824AB25375}" name="Column318"/>
    <tableColumn id="336" xr3:uid="{D82EA007-70F4-408E-845F-BBA3DCFB3BD7}" name="Column319"/>
    <tableColumn id="337" xr3:uid="{2FDAFC4D-386C-40FB-937D-1E10EE42D9EC}" name="Column320"/>
    <tableColumn id="338" xr3:uid="{EFF45017-8C12-4A9A-8F54-CA47010E2B8B}" name="Column321"/>
    <tableColumn id="339" xr3:uid="{B03AA529-96B0-4ADA-BF56-E49B09E66857}" name="Column322"/>
    <tableColumn id="340" xr3:uid="{83917035-F2A4-4043-ABAF-557048445519}" name="Column323"/>
    <tableColumn id="341" xr3:uid="{D734A149-F470-4AFB-ABCD-B290CC3DA4F1}" name="Column324"/>
    <tableColumn id="342" xr3:uid="{D099D0DE-43BE-4215-B876-3E9A95BB2F95}" name="Column325"/>
    <tableColumn id="343" xr3:uid="{27FED417-5656-4C60-B927-035A30FEFC63}" name="Column326"/>
    <tableColumn id="344" xr3:uid="{B41F5D0E-5DAB-49E3-B07E-ACE0D00A7728}" name="Column327"/>
    <tableColumn id="345" xr3:uid="{17FE9899-B569-470C-93F4-A36246737953}" name="Column328"/>
    <tableColumn id="346" xr3:uid="{BDD767DA-BB98-49EC-9334-D78C9927BD22}" name="Column329"/>
    <tableColumn id="347" xr3:uid="{D8BCE2D7-2FE7-45ED-A2B8-31B82B916C4D}" name="Column330"/>
    <tableColumn id="348" xr3:uid="{590BABF9-C29A-45C6-B50A-6D16085E289B}" name="Column331"/>
    <tableColumn id="349" xr3:uid="{8A59FFE5-8CC7-4969-AFF9-6E676876A7A0}" name="Column332"/>
    <tableColumn id="350" xr3:uid="{38CFAA0F-E2F3-4D2B-A087-1314FE469175}" name="Column333"/>
    <tableColumn id="351" xr3:uid="{B276FBE5-328D-4F80-9B8E-1B761EB463EC}" name="Column334"/>
    <tableColumn id="352" xr3:uid="{C14B8B19-C10B-4B40-8E7B-A8D9FDAC8405}" name="Column335"/>
    <tableColumn id="353" xr3:uid="{203A7AE4-F2A2-44B3-BF99-C190C7C33ECB}" name="Column336"/>
    <tableColumn id="354" xr3:uid="{6A9FCF11-87F8-4E6E-BA40-E4C775CB02EA}" name="Column337"/>
    <tableColumn id="355" xr3:uid="{8A35FC05-BA35-4703-B4A2-DBBD326F7403}" name="Column338"/>
    <tableColumn id="356" xr3:uid="{0DDD5BAE-0F6C-49EB-9C4A-04699581A389}" name="Column339"/>
    <tableColumn id="357" xr3:uid="{8F7E2347-429D-412E-B771-82466E670454}" name="Column340"/>
    <tableColumn id="358" xr3:uid="{C7365E9D-D916-4D57-BBCE-1B1FBCA73BF3}" name="Column341"/>
    <tableColumn id="359" xr3:uid="{A98DDFEE-604F-4F27-8B79-8D31EE249870}" name="Column342"/>
    <tableColumn id="360" xr3:uid="{7B098ACE-727E-4032-A437-D9701D1F9E3E}" name="Column343"/>
    <tableColumn id="361" xr3:uid="{744B6FEA-5E8F-443D-A976-BCBFCFB41CF7}" name="Column344"/>
    <tableColumn id="362" xr3:uid="{49D46E4E-3123-4C3A-BBCA-3DAB69E9A720}" name="Column345"/>
    <tableColumn id="363" xr3:uid="{909CF596-FE10-48DF-9D0F-A25B745B4C2C}" name="Column346"/>
    <tableColumn id="364" xr3:uid="{37E850E1-0550-43D4-A8D1-C863733049FD}" name="Column347"/>
    <tableColumn id="365" xr3:uid="{C47A3B43-9EE8-458B-B9E0-E318D7B1FD62}" name="Column348"/>
    <tableColumn id="366" xr3:uid="{B5C7B73F-982B-4854-9C8C-AF0835B8DC10}" name="Column349"/>
    <tableColumn id="367" xr3:uid="{E98DEDB1-E949-42EB-9C63-4962F1D98F88}" name="Column350"/>
    <tableColumn id="368" xr3:uid="{AA59DA0B-E40A-45E2-A2E7-F6689A4B92BD}" name="Column351"/>
    <tableColumn id="369" xr3:uid="{99A2B9A7-CEAB-47DE-994E-A644E80551E3}" name="Column352"/>
    <tableColumn id="370" xr3:uid="{5DC26DF7-5754-495B-B08A-78E760F8969D}" name="Column353"/>
    <tableColumn id="371" xr3:uid="{38A2024C-8D8B-4BB2-A42A-58D183CCBF1B}" name="Column354"/>
    <tableColumn id="372" xr3:uid="{30EA25B6-A323-4B0F-B9D7-160E81864F51}" name="Column355"/>
    <tableColumn id="373" xr3:uid="{81FC5C25-F149-4105-8FE2-BE4295F548C8}" name="Column356"/>
    <tableColumn id="374" xr3:uid="{73DAE510-D2EF-400E-B5B7-DCCFA6984985}" name="Column357"/>
    <tableColumn id="375" xr3:uid="{21CA44FC-B33F-49BC-A4FD-F25ED82A180C}" name="Column358"/>
    <tableColumn id="376" xr3:uid="{CFADBE60-7502-470E-A7AD-246390AB8D55}" name="Column359"/>
    <tableColumn id="377" xr3:uid="{1487E067-22F3-4068-80EF-74B0FF41C9DB}" name="Column360"/>
    <tableColumn id="378" xr3:uid="{860740C6-779C-46D2-BABC-DDDB2A087D81}" name="Column361"/>
    <tableColumn id="379" xr3:uid="{F04C7066-F434-41F8-B23A-071E49C57A36}" name="Column362"/>
    <tableColumn id="380" xr3:uid="{D4703015-FC8A-4D49-8D91-96918FF4156C}" name="Column363"/>
    <tableColumn id="381" xr3:uid="{0F18AF72-64E6-4AD5-AC29-5DF9FD344B95}" name="Column364"/>
    <tableColumn id="382" xr3:uid="{7EBC9287-A938-455C-9618-B426A5204CE2}" name="Column365"/>
    <tableColumn id="383" xr3:uid="{C8E2741C-0A32-464C-BDA4-CAAB8DB5FD9D}" name="Column366"/>
    <tableColumn id="384" xr3:uid="{E904019D-FA1F-43AD-A470-02A7F155E1D0}" name="Column367"/>
    <tableColumn id="385" xr3:uid="{A289F36C-C462-4B23-A5D7-C88AD115325C}" name="Column368"/>
    <tableColumn id="386" xr3:uid="{09F589B4-FF3A-4101-979E-F6A638FD3786}" name="Column369"/>
    <tableColumn id="387" xr3:uid="{87089F06-A39B-486F-89D4-3B1AC8F060D5}" name="Column370"/>
    <tableColumn id="388" xr3:uid="{A4C92705-14FA-4C42-9296-604D54400D98}" name="Column371"/>
    <tableColumn id="389" xr3:uid="{F041F948-2464-403D-98D7-E766ADAFD9FC}" name="Column372"/>
    <tableColumn id="390" xr3:uid="{3CC75766-8611-4B39-B450-353F11EFC772}" name="Column373"/>
    <tableColumn id="391" xr3:uid="{B80D09FA-7784-4F2C-88C0-AD2A87D71A8F}" name="Column374"/>
    <tableColumn id="392" xr3:uid="{F2981FCC-FFDC-49DA-87D0-0C3E39C1A467}" name="Column375"/>
    <tableColumn id="393" xr3:uid="{729B0373-4CC4-43BD-9B1C-3D10CDF7C74B}" name="Column376"/>
    <tableColumn id="394" xr3:uid="{BDFC7518-221D-413E-842E-03AE9F458815}" name="Column377"/>
    <tableColumn id="395" xr3:uid="{C99F2F1D-BEF8-4D54-8E83-D196F17DDFFD}" name="Column378"/>
    <tableColumn id="396" xr3:uid="{EC3E8364-26FE-458D-B1A4-46D7E0F28F58}" name="Column379"/>
    <tableColumn id="397" xr3:uid="{F6787169-0C0D-4D8D-B342-40A89EF89BED}" name="Column380"/>
    <tableColumn id="398" xr3:uid="{C52E8BE1-4730-4921-95D3-A6022C2B769E}" name="Column381"/>
    <tableColumn id="399" xr3:uid="{73EB8767-EE8E-44A8-B0C5-D5E056D1EA6A}" name="Column382"/>
    <tableColumn id="400" xr3:uid="{B98B5331-C1F3-43C8-85D0-2F1256D2E177}" name="Column383"/>
    <tableColumn id="401" xr3:uid="{6AB5F09F-9038-47D2-B93C-C6F7C065B953}" name="Column384"/>
    <tableColumn id="402" xr3:uid="{009FD8AE-38FB-4C32-A82F-58E1FB919DB4}" name="Column385"/>
    <tableColumn id="403" xr3:uid="{2E804AD7-65B6-4C62-9940-FB85E926D38C}" name="Column386"/>
    <tableColumn id="404" xr3:uid="{3818C76E-919C-4EFB-90CF-B1E229C3BD0A}" name="Column387"/>
    <tableColumn id="405" xr3:uid="{F6D0DD24-31C3-479E-848C-42124FAF32F7}" name="Column388"/>
    <tableColumn id="406" xr3:uid="{1FCF1F5B-BC8C-434E-9B5E-369B02F68BCF}" name="Column389"/>
    <tableColumn id="407" xr3:uid="{83E7C3D1-6EF9-4E98-ADC4-316E53819C68}" name="Column390"/>
    <tableColumn id="408" xr3:uid="{07AF8C83-F988-4E1A-A30B-753DABE0B6AF}" name="Column391"/>
    <tableColumn id="409" xr3:uid="{ABBC7F4A-0EC8-4A30-9643-6F7D181D0942}" name="Column392"/>
    <tableColumn id="410" xr3:uid="{7D8B8C2B-5087-483E-B8D3-A1CFDB66CAC2}" name="Column393"/>
    <tableColumn id="411" xr3:uid="{AB56154E-5995-4F9A-A466-D493A74BF272}" name="Column394"/>
    <tableColumn id="412" xr3:uid="{03067DBA-41E2-42CB-AAA2-E1E865981ECE}" name="Column395"/>
    <tableColumn id="413" xr3:uid="{0160694C-3135-406E-9F49-8CA6E7087594}" name="Column396"/>
    <tableColumn id="414" xr3:uid="{B3E7D25A-F401-4D26-BC36-672FE2944ECD}" name="Column397"/>
    <tableColumn id="415" xr3:uid="{E577B37C-A993-4F97-BC1F-DEDA004CF395}" name="Column398"/>
    <tableColumn id="416" xr3:uid="{5D5099EA-A74F-40F6-8779-600EE95A14C5}" name="Column399"/>
    <tableColumn id="417" xr3:uid="{DE38CC6A-15F5-4AD0-B7C6-7CDC242E768E}" name="Column400"/>
    <tableColumn id="418" xr3:uid="{A68CA852-5D44-4EFA-91F5-320EF89B4FF9}" name="Column401"/>
    <tableColumn id="419" xr3:uid="{6ECEA369-9AEE-4260-8010-93C4C3AADA9E}" name="Column402"/>
    <tableColumn id="420" xr3:uid="{3897F200-5FC9-42EA-8C14-585D97491BEB}" name="Column403"/>
    <tableColumn id="421" xr3:uid="{DB8C141B-1A23-4379-B4AC-5B70DB446AB7}" name="Column404"/>
    <tableColumn id="422" xr3:uid="{E443B7B5-AB96-42EF-8257-0B71EB2EB826}" name="Column405"/>
    <tableColumn id="423" xr3:uid="{51146B22-FE71-4858-A486-090EDC24E7DE}" name="Column406"/>
    <tableColumn id="424" xr3:uid="{F4FE36D2-283C-4986-A151-45DD328287AF}" name="Column407"/>
    <tableColumn id="425" xr3:uid="{2BA1F0E0-1429-4895-B4AA-8AFB78DA9F96}" name="Column408"/>
    <tableColumn id="426" xr3:uid="{46D01002-0FAA-4668-8D13-24C9952CE60D}" name="Column409"/>
    <tableColumn id="427" xr3:uid="{8C81B00A-882D-4F2D-AC0D-372B464D7DB9}" name="Column410"/>
    <tableColumn id="428" xr3:uid="{B5358D73-08FB-455E-9829-011222D673B1}" name="Column411"/>
    <tableColumn id="429" xr3:uid="{D6E0923F-F705-41A4-AB05-3700911E6782}" name="Column412"/>
    <tableColumn id="430" xr3:uid="{64E7A755-2093-4105-A38E-CFB7D28A397A}" name="Column413"/>
    <tableColumn id="431" xr3:uid="{1438B249-AC6A-45CA-BD55-4CA1D1BBAEF0}" name="Column414"/>
    <tableColumn id="432" xr3:uid="{0CE70CB5-3E71-4674-8D22-98A34D6A4D05}" name="Column415"/>
    <tableColumn id="433" xr3:uid="{CD93DB6F-083B-4D9F-959E-5FE1EDA2C0DB}" name="Column416"/>
    <tableColumn id="434" xr3:uid="{04D0C9AF-D960-445B-8E21-2C927A07D7C9}" name="Column417"/>
    <tableColumn id="435" xr3:uid="{1CAA70C2-D0EC-4F56-9041-8B825B43DA1C}" name="Column418"/>
    <tableColumn id="436" xr3:uid="{E846FB7A-E45A-40A8-BF24-A422ADBC3F79}" name="Column419"/>
    <tableColumn id="437" xr3:uid="{8B6BB17A-FC9E-4A2F-BAF6-FA5D0CC32695}" name="Column420"/>
    <tableColumn id="438" xr3:uid="{30CCAC3C-B9FD-41AD-980A-EFC2C30F2CD0}" name="Column421"/>
    <tableColumn id="439" xr3:uid="{BE6A83D9-C00B-4B64-ACC0-0EDD986F9BAE}" name="Column422"/>
    <tableColumn id="440" xr3:uid="{980AD610-486E-4F96-9BC4-2FBF1E90C5C7}" name="Column423"/>
    <tableColumn id="441" xr3:uid="{D61A9E1A-E4D2-48BA-BAF9-7BB0019ECA95}" name="Column424"/>
    <tableColumn id="442" xr3:uid="{7B305CD7-300E-4643-98CE-B8F0F9B09A21}" name="Column425"/>
    <tableColumn id="443" xr3:uid="{F256D9B0-50BF-489C-BC5C-394AF0326C16}" name="Column426"/>
    <tableColumn id="444" xr3:uid="{98282878-EBCD-4C9A-97AE-C6DFB63DCB44}" name="Column427"/>
    <tableColumn id="445" xr3:uid="{B0AFA5E9-2AEB-4228-96E8-D1FDE18BBB86}" name="Column428"/>
    <tableColumn id="446" xr3:uid="{036464CD-0451-49FB-9AB0-B99CFD91904B}" name="Column429"/>
    <tableColumn id="447" xr3:uid="{D0D8DCCA-E380-4707-A98C-53D52F63356E}" name="Column430"/>
    <tableColumn id="448" xr3:uid="{3DE9F70F-8BDF-489C-9AE2-97C0766393EB}" name="Column431"/>
    <tableColumn id="449" xr3:uid="{CEE99326-B606-477E-AE84-D20E4F47C98B}" name="Column432"/>
    <tableColumn id="450" xr3:uid="{B649CCCE-8E01-4CBF-85B2-89679186A4EF}" name="Column433"/>
    <tableColumn id="451" xr3:uid="{82BC4481-35DF-4E33-86FA-55FE9F3379CF}" name="Column434"/>
    <tableColumn id="452" xr3:uid="{1AD00D1C-E500-49A5-9B03-52393268BF2D}" name="Column435"/>
    <tableColumn id="453" xr3:uid="{93449452-1928-4057-880A-1F8FB0D8BF64}" name="Column436"/>
    <tableColumn id="454" xr3:uid="{E72EC71B-7AC1-4A02-9AC3-08E702EA11F5}" name="Column437"/>
    <tableColumn id="455" xr3:uid="{9B527AC1-28C8-4E66-927F-B48B20B41A4D}" name="Column438"/>
    <tableColumn id="456" xr3:uid="{B635824C-099E-47CD-9815-050FE232193E}" name="Column439"/>
    <tableColumn id="457" xr3:uid="{83CDAE1F-2A33-450A-AC8B-C25B915B5E7D}" name="Column440"/>
    <tableColumn id="458" xr3:uid="{39692B93-A401-4418-BD75-C125EF53CBF2}" name="Column441"/>
    <tableColumn id="459" xr3:uid="{EB5DEE50-E67C-4F53-9880-EC1C7A74D36A}" name="Column442"/>
    <tableColumn id="460" xr3:uid="{64213334-8151-4700-B99B-2C561A5E7C9B}" name="Column443"/>
    <tableColumn id="461" xr3:uid="{1BC58EC1-2D7C-4A71-AC59-10A4EEEF610E}" name="Column444"/>
    <tableColumn id="462" xr3:uid="{C373E405-151A-43F0-AA5F-4C20CA1860D3}" name="Column445"/>
    <tableColumn id="463" xr3:uid="{8572DB87-A21F-458D-A58C-596BD3EA2AE9}" name="Column446"/>
    <tableColumn id="464" xr3:uid="{BCE33DB6-B3DB-4C8D-8D2E-6CC7C74AD637}" name="Column447"/>
    <tableColumn id="465" xr3:uid="{1BF17D33-4CCA-48C5-B059-7004642FA756}" name="Column448"/>
    <tableColumn id="466" xr3:uid="{35CE20C4-57DA-45C3-8A25-97C96173F689}" name="Column449"/>
    <tableColumn id="467" xr3:uid="{34BB91BF-92B8-49E0-844C-14D964185685}" name="Column450"/>
    <tableColumn id="468" xr3:uid="{861B29BA-EA68-4A43-9FAE-FCB3EA32FBC1}" name="Column451"/>
    <tableColumn id="469" xr3:uid="{14DEF537-CBCC-4B09-9A9B-ECD9E5388ECE}" name="Column452"/>
    <tableColumn id="470" xr3:uid="{6D142CC8-038B-4C5B-AAF3-1BF13391FE0D}" name="Column453"/>
    <tableColumn id="471" xr3:uid="{32D0A6F1-C56F-464F-B6A5-5907563FEA8F}" name="Column454"/>
    <tableColumn id="472" xr3:uid="{2B08DC4F-45BF-4B0C-8066-F9891E22D8B3}" name="Column455"/>
    <tableColumn id="473" xr3:uid="{2DF2015F-FDBD-49D2-BFDA-8FDBD66CA042}" name="Column456"/>
    <tableColumn id="474" xr3:uid="{C86887F8-993C-4125-8296-129B26491FFA}" name="Column457"/>
    <tableColumn id="475" xr3:uid="{29656E33-6432-40DE-ABC0-1F05D040C5E3}" name="Column458"/>
    <tableColumn id="476" xr3:uid="{A3999E3D-C4B4-4EB7-B149-F17617058FA3}" name="Column459"/>
    <tableColumn id="477" xr3:uid="{C8766DEC-6025-4FE8-A9A6-1BE8B1DCB507}" name="Column460"/>
    <tableColumn id="478" xr3:uid="{645F1371-2698-49D8-AE8C-3EF20046D1B3}" name="Column461"/>
    <tableColumn id="479" xr3:uid="{01D75C8A-E677-4B49-B526-FB7F044E6331}" name="Column462"/>
    <tableColumn id="480" xr3:uid="{6148D0EA-B011-42C9-851F-15D5A390C5E7}" name="Column463"/>
    <tableColumn id="481" xr3:uid="{27FD279D-9FE3-4B76-8CF8-F595F204005C}" name="Column464"/>
    <tableColumn id="482" xr3:uid="{3A05857F-530D-4809-89EA-747DD2951F56}" name="Column465"/>
    <tableColumn id="483" xr3:uid="{3C1DFCE7-D480-4C1D-A9B0-303834F9F633}" name="Column466"/>
    <tableColumn id="484" xr3:uid="{AD060328-A340-41AD-9B63-710E43A49509}" name="Column467"/>
    <tableColumn id="485" xr3:uid="{57AE3F5D-066E-4AC6-96A0-5BF2AE33C943}" name="Column468"/>
    <tableColumn id="486" xr3:uid="{989AC7B4-3848-4ECF-866E-3CC3A6B69EC6}" name="Column469"/>
    <tableColumn id="487" xr3:uid="{B19EAEB1-8637-4BAE-96E3-2F8C4AB2D726}" name="Column470"/>
    <tableColumn id="488" xr3:uid="{49994BDC-8E34-457A-9344-30E230961050}" name="Column471"/>
    <tableColumn id="489" xr3:uid="{C5628B8E-9401-4202-AC64-6E57BEFC67C5}" name="Column472"/>
    <tableColumn id="490" xr3:uid="{65496330-9B9C-4CD1-B8EC-441C0D1F9D3F}" name="Column473"/>
    <tableColumn id="491" xr3:uid="{A2561376-499A-4D4C-B6A8-4B2EF6607CD4}" name="Column474"/>
    <tableColumn id="492" xr3:uid="{5100E82A-E6B3-4EA9-AA98-A6ED62C80921}" name="Column475"/>
    <tableColumn id="493" xr3:uid="{9F6E8CEA-DD5D-4829-B0AD-E6C506A4AB38}" name="Column476"/>
    <tableColumn id="494" xr3:uid="{9AC449C2-F689-403A-9AE7-B7915D78D2DC}" name="Column477"/>
    <tableColumn id="495" xr3:uid="{8583B3E3-0E3C-4E29-87EA-4678B5F29776}" name="Column478"/>
    <tableColumn id="496" xr3:uid="{450C15E6-AF42-400F-91CB-05BA31AAE2CD}" name="Column479"/>
    <tableColumn id="497" xr3:uid="{0D14535B-FD83-4D85-AAC1-DEB6D9438835}" name="Column480"/>
    <tableColumn id="498" xr3:uid="{2EDBBBC6-3AA8-4C1D-A3C5-48474DC2A233}" name="Column481"/>
    <tableColumn id="499" xr3:uid="{EA2D615D-3399-42F4-8F6F-71B0141169C7}" name="Column482"/>
    <tableColumn id="500" xr3:uid="{34572A68-821A-429B-B174-B7685C37534F}" name="Column483"/>
    <tableColumn id="501" xr3:uid="{877F0DE4-87D4-4846-A25E-9E1C50BD566D}" name="Column484"/>
    <tableColumn id="502" xr3:uid="{B4544D01-720B-4253-8485-E0877EDCFC16}" name="Column485"/>
    <tableColumn id="503" xr3:uid="{9D3BA06E-72B7-4C7A-9F15-6CB0FA426E70}" name="Column486"/>
    <tableColumn id="504" xr3:uid="{9F8C25B5-3237-47B1-ACCE-8AE8EB67F801}" name="Column487"/>
    <tableColumn id="505" xr3:uid="{F9DF54A1-A1A9-4600-A1D3-DFBAD6FB5119}" name="Column488"/>
    <tableColumn id="506" xr3:uid="{788F18EA-98DA-45EB-8A0E-57A05DB64104}" name="Column489"/>
    <tableColumn id="507" xr3:uid="{5B1AF33D-CDD1-4122-8F6D-AE65FF61BE2B}" name="Column490"/>
    <tableColumn id="508" xr3:uid="{94BA4A63-E5A9-4CAB-980D-77629AF8048C}" name="Column491"/>
    <tableColumn id="509" xr3:uid="{E7BF6439-9E29-453D-8325-59030C69A348}" name="Column492"/>
    <tableColumn id="510" xr3:uid="{C7EE8D78-6427-4EF3-8952-D25FB8F9CE00}" name="Column493"/>
    <tableColumn id="511" xr3:uid="{C1C39315-E883-4DC6-BC26-E446AF001025}" name="Column494"/>
    <tableColumn id="512" xr3:uid="{D91720CB-4D90-4735-9F23-F0FF4076FAB6}" name="Column495"/>
    <tableColumn id="513" xr3:uid="{8B8E81D6-65EA-4F63-8B60-9359099F8CB4}" name="Column496"/>
    <tableColumn id="514" xr3:uid="{BE85C322-2F35-4ACF-9425-9CF6BAF8F834}" name="Column497"/>
    <tableColumn id="515" xr3:uid="{60451F24-52D6-47BD-BF42-F117D2501497}" name="Column498"/>
    <tableColumn id="516" xr3:uid="{48142169-CB5A-4D80-85E9-56D8650D2891}" name="Column499"/>
    <tableColumn id="517" xr3:uid="{CF80F1E8-022C-4A85-B762-9F8653A25A38}" name="Column500"/>
    <tableColumn id="518" xr3:uid="{DC8216AB-5597-4CC4-B0FA-B0E51659660E}" name="Column501"/>
    <tableColumn id="519" xr3:uid="{59D5D8B5-D84D-4EBB-BC3F-9218F64EA035}" name="Column502"/>
    <tableColumn id="520" xr3:uid="{0D7F14D4-6337-4DA6-B924-369709B30F45}" name="Column503"/>
    <tableColumn id="521" xr3:uid="{E646D2EE-B71C-4F45-860A-5D8D4F142DE9}" name="Column504"/>
    <tableColumn id="522" xr3:uid="{F34716B1-1752-4186-9FBC-9AF896734EDF}" name="Column505"/>
    <tableColumn id="523" xr3:uid="{B291C388-4459-492F-BCA8-513152893ACB}" name="Column506"/>
    <tableColumn id="524" xr3:uid="{C41DD821-001A-46F8-A23E-C8404FD761A8}" name="Column507"/>
    <tableColumn id="525" xr3:uid="{FCD07950-FB0B-4FAE-A0CF-A4D385B24C05}" name="Column508"/>
    <tableColumn id="526" xr3:uid="{78339E72-9270-4928-A31A-176DDDB0CD25}" name="Column509"/>
    <tableColumn id="527" xr3:uid="{5475C97B-BF5B-4041-903A-56E90073F86C}" name="Column510"/>
    <tableColumn id="528" xr3:uid="{6EBF25EF-B960-493B-A29E-D245AD886502}" name="Column511"/>
    <tableColumn id="529" xr3:uid="{D4E2C9D3-5062-4546-A6F5-0BBF925AF34A}" name="Column512"/>
    <tableColumn id="530" xr3:uid="{8FEE83F9-8F7A-4E4D-A546-D2FB8D478B31}" name="Column513"/>
    <tableColumn id="531" xr3:uid="{18376C14-B11F-4A6C-B066-B877686933DA}" name="Column514"/>
    <tableColumn id="532" xr3:uid="{A2A8D129-9480-42A8-B28D-62E28030C58D}" name="Column515"/>
    <tableColumn id="533" xr3:uid="{1BA42CD4-F82E-4458-8B53-09A0FAC6044F}" name="Column516"/>
    <tableColumn id="534" xr3:uid="{F37366DC-3212-4E70-BE4F-C054A9DE8ABA}" name="Column517"/>
    <tableColumn id="535" xr3:uid="{9747692E-4E98-4102-8280-2592E35D5C10}" name="Column518"/>
    <tableColumn id="536" xr3:uid="{45B3BB38-A63E-4F9D-8778-5E196E756F9E}" name="Column519"/>
    <tableColumn id="537" xr3:uid="{4F7F8C25-1F81-4E4F-A88C-49646FE882E7}" name="Column520"/>
    <tableColumn id="538" xr3:uid="{42459252-4E7A-4223-8A93-A5A15004A806}" name="Column521"/>
    <tableColumn id="539" xr3:uid="{25330998-54C5-4BB0-81E4-DB1BC6AAB853}" name="Column522"/>
    <tableColumn id="540" xr3:uid="{F0B31243-F5FA-453A-A6EA-CCB308D0DE5F}" name="Column523"/>
    <tableColumn id="541" xr3:uid="{5202A883-FA71-4D3D-A77F-F9F526BDA2C0}" name="Column524"/>
    <tableColumn id="542" xr3:uid="{C3528DDA-1852-4F13-A70F-237993C7B708}" name="Column525"/>
    <tableColumn id="543" xr3:uid="{D85B0A58-95B5-4B1E-AF84-62AC628BC2A0}" name="Column526"/>
    <tableColumn id="544" xr3:uid="{772E69A1-0342-440D-A7F0-A90260A3AC2D}" name="Column527"/>
    <tableColumn id="545" xr3:uid="{5632509D-EF24-487A-AD1F-39B37EF43214}" name="Column528"/>
    <tableColumn id="546" xr3:uid="{4572C1FE-BC8B-4502-902D-122F86A8BD12}" name="Column529"/>
    <tableColumn id="547" xr3:uid="{2ABAB9A4-3789-4EF3-A0FD-FD10CFD0C2C1}" name="Column530"/>
    <tableColumn id="548" xr3:uid="{85BB5088-915A-474F-ABB3-BDD027DCE935}" name="Column531"/>
    <tableColumn id="549" xr3:uid="{F5367C03-810A-4DB6-A0D7-E293A1D1DC8F}" name="Column532"/>
    <tableColumn id="550" xr3:uid="{CA901F8F-6E63-4498-8DE9-00B7F00B38BE}" name="Column533"/>
    <tableColumn id="551" xr3:uid="{193F2321-9067-4DC6-8B7B-7EFCF7ED226E}" name="Column534"/>
    <tableColumn id="552" xr3:uid="{DD4CF4B8-DD48-4897-8178-FC732F1FBD01}" name="Column535"/>
    <tableColumn id="553" xr3:uid="{4DC0D461-125C-4386-AF0E-83D70DBC95BA}" name="Column536"/>
    <tableColumn id="554" xr3:uid="{0E97CD4A-9BAC-43DA-8F08-1F9337E70594}" name="Column537"/>
    <tableColumn id="555" xr3:uid="{03D563D6-A77E-4A60-B53B-AF6501EFEA37}" name="Column538"/>
    <tableColumn id="556" xr3:uid="{8E489F9D-D7AB-4CA6-B262-892A3DE7B62A}" name="Column539"/>
    <tableColumn id="557" xr3:uid="{4D11E1EF-E11D-4A3F-B482-FFD29EB544F5}" name="Column540"/>
    <tableColumn id="558" xr3:uid="{915E879D-3569-4E50-A8C2-036863D43FA4}" name="Column541"/>
    <tableColumn id="559" xr3:uid="{EE323802-7B0A-4EE6-9639-FE9C48195BC9}" name="Column542"/>
    <tableColumn id="560" xr3:uid="{B2416FCC-53D8-4155-AE16-39DA2978596B}" name="Column543"/>
    <tableColumn id="561" xr3:uid="{6CDE2A7C-D253-4486-95C1-D9DAF06C1510}" name="Column544"/>
    <tableColumn id="562" xr3:uid="{9B57DF0D-9AF4-42A1-8526-9A294F6FB3C7}" name="Column545"/>
    <tableColumn id="563" xr3:uid="{59139A07-B369-4E25-A660-40E3DC6AC48B}" name="Column546"/>
    <tableColumn id="564" xr3:uid="{3AAAC0DD-4171-4E5F-8F1C-85AF1A9DF0CF}" name="Column547"/>
    <tableColumn id="565" xr3:uid="{04EE665B-D122-4EC3-A9BE-B05A70781C4C}" name="Column548"/>
    <tableColumn id="566" xr3:uid="{5805FA4A-4A28-4909-89A7-D938424416C4}" name="Column549"/>
    <tableColumn id="567" xr3:uid="{B5DC68CD-666A-40BD-B6B6-E6F1E329FC78}" name="Column550"/>
    <tableColumn id="568" xr3:uid="{86CBA25D-34CA-42F8-B1B6-7415D6DD8386}" name="Column551"/>
    <tableColumn id="569" xr3:uid="{A578A0A4-B74D-4CDB-A793-B214C6E5F272}" name="Column552"/>
    <tableColumn id="570" xr3:uid="{E12A1C64-B9A2-42FA-8C6D-CF5A7DF02C53}" name="Column553"/>
    <tableColumn id="571" xr3:uid="{F5359122-9E81-4389-AED0-0D41108810C6}" name="Column554"/>
    <tableColumn id="572" xr3:uid="{3F20B635-DA2B-4A4B-BBB8-0C7EE4FD6056}" name="Column555"/>
    <tableColumn id="573" xr3:uid="{D3F448AB-5580-46D2-8F9F-08A2D7DF215C}" name="Column556"/>
    <tableColumn id="574" xr3:uid="{FFAD6A19-ADEA-41EA-B218-75123984519A}" name="Column557"/>
    <tableColumn id="575" xr3:uid="{BA27C791-D818-4C17-B6DD-6993BA5A7B55}" name="Column558"/>
    <tableColumn id="576" xr3:uid="{6DC7FD53-3C8D-440F-AABC-D32DEBAE955D}" name="Column559"/>
    <tableColumn id="577" xr3:uid="{68ABA013-BAC4-4DAB-9152-A94133613547}" name="Column560"/>
    <tableColumn id="578" xr3:uid="{3D6CABE3-1661-440E-B298-57B98A6BB667}" name="Column561"/>
    <tableColumn id="579" xr3:uid="{AAD9D3B1-926C-44E5-A1BC-C6C09108A216}" name="Column562"/>
    <tableColumn id="580" xr3:uid="{6A48A219-C695-4CA8-A3CF-BBD74B39A7C6}" name="Column563"/>
    <tableColumn id="581" xr3:uid="{03CF0FCF-7D0F-411B-894E-81B91742AAD4}" name="Column564"/>
    <tableColumn id="582" xr3:uid="{5983D58D-250E-4B35-820A-0721BC8F3826}" name="Column565"/>
    <tableColumn id="583" xr3:uid="{885ECC32-5A42-4DA3-9DF8-4F2385D3409F}" name="Column566"/>
    <tableColumn id="584" xr3:uid="{DD42EAD2-4793-474F-82E4-CECC26F1B64F}" name="Column567"/>
    <tableColumn id="585" xr3:uid="{A618EDD3-786D-4F46-96DE-87DC69500CED}" name="Column568"/>
    <tableColumn id="586" xr3:uid="{D2CFAB6C-5A97-4515-AE44-59985BC7635A}" name="Column569"/>
    <tableColumn id="587" xr3:uid="{D25DA0FD-3D1E-4149-8D0B-12FCCD5B7B2A}" name="Column570"/>
    <tableColumn id="588" xr3:uid="{D4F2C83E-D5D9-49B3-B657-E43A366F9205}" name="Column571"/>
    <tableColumn id="589" xr3:uid="{EF70DF45-0184-4A6B-9CAC-3EE98347C6FD}" name="Column572"/>
    <tableColumn id="590" xr3:uid="{1B3E4BC3-283C-4FD3-8BA2-2999E6DA168D}" name="Column573"/>
    <tableColumn id="591" xr3:uid="{7CD38EE2-0DCB-4B61-ABDB-48328A8DED5C}" name="Column574"/>
    <tableColumn id="592" xr3:uid="{0FDAEBB9-647E-4EA4-BBBB-61981C36B7DD}" name="Column575"/>
    <tableColumn id="593" xr3:uid="{423D9A8E-E8F3-41BC-AF30-785C77DF1410}" name="Column576"/>
    <tableColumn id="594" xr3:uid="{95021763-C28F-4BCD-9A10-45E6907FEAA3}" name="Column577"/>
    <tableColumn id="595" xr3:uid="{973DE20C-213F-4C9C-9D9E-3F1532293D99}" name="Column578"/>
    <tableColumn id="596" xr3:uid="{5F6C55FA-C736-4EB3-80A5-BF521B35DC80}" name="Column579"/>
    <tableColumn id="597" xr3:uid="{3EEF7D8C-03DD-4578-9A38-B54763E28CEA}" name="Column580"/>
    <tableColumn id="598" xr3:uid="{28B56596-247F-479B-B260-6692F30D641A}" name="Column581"/>
    <tableColumn id="599" xr3:uid="{0D9FC391-65ED-4822-830B-443654EF8997}" name="Column582"/>
    <tableColumn id="600" xr3:uid="{80BCC390-D23B-4B62-AC83-A486C546C733}" name="Column583"/>
    <tableColumn id="601" xr3:uid="{2BE0E902-7E9A-404C-8922-4B93A72753D4}" name="Column584"/>
    <tableColumn id="602" xr3:uid="{77E819B3-4BA7-43DE-9A77-005534D61D87}" name="Column585"/>
    <tableColumn id="603" xr3:uid="{D1AFCD46-A9EB-4969-BE1E-D57B4307034B}" name="Column586"/>
    <tableColumn id="604" xr3:uid="{8CC15D68-3DD6-45AE-87B8-83E3D7A7269C}" name="Column587"/>
    <tableColumn id="605" xr3:uid="{2C08306D-550F-4679-81F1-6753437CC138}" name="Column588"/>
    <tableColumn id="606" xr3:uid="{8590FCB3-C571-4156-B5BC-CDD2FB18539C}" name="Column589"/>
    <tableColumn id="607" xr3:uid="{F773613C-FBEA-49EE-B7B1-F2BBD95C5344}" name="Column590"/>
    <tableColumn id="608" xr3:uid="{E7D6B788-6E54-4904-9C41-9A3F91EECDF0}" name="Column591"/>
    <tableColumn id="609" xr3:uid="{33A2033E-7E6C-4DF7-BD35-E30638C5EEF3}" name="Column592"/>
    <tableColumn id="610" xr3:uid="{391D7692-9A8B-42EB-9019-8EC4DCA7C745}" name="Column593"/>
    <tableColumn id="611" xr3:uid="{2F997D07-971D-4204-9E9A-E39C1A74B83E}" name="Column594"/>
    <tableColumn id="612" xr3:uid="{B9C6AF55-D672-4C0F-A055-FC76FACFA703}" name="Column595"/>
    <tableColumn id="613" xr3:uid="{579322EA-4123-4BFC-B45D-941C258B36D1}" name="Column596"/>
    <tableColumn id="614" xr3:uid="{F1D61FC3-991E-4421-9D5B-ABAEEE15FA50}" name="Column597"/>
    <tableColumn id="615" xr3:uid="{FB24031A-4305-4CAE-BE87-C3BAA39024D2}" name="Column598"/>
    <tableColumn id="616" xr3:uid="{2996EB2C-222A-40F6-8E69-991240DFC451}" name="Column599"/>
    <tableColumn id="617" xr3:uid="{E0009D2D-4BE6-4BBF-B635-5704DEB5D534}" name="Column600"/>
    <tableColumn id="618" xr3:uid="{4986279A-47B1-40AC-92D9-5C6E255556FE}" name="Column601"/>
    <tableColumn id="619" xr3:uid="{A9CE51A7-7C96-4274-94DB-9968D20CD43D}" name="Column602"/>
    <tableColumn id="620" xr3:uid="{1CF8CAE6-6E70-4DED-952B-A0FCF99EABA2}" name="Column603"/>
    <tableColumn id="621" xr3:uid="{52CDB67A-38D0-4A9A-805B-D58C8DFA3F73}" name="Column604"/>
    <tableColumn id="622" xr3:uid="{AF90AA6D-0D8F-4956-9588-1D05F86A4B62}" name="Column605"/>
    <tableColumn id="623" xr3:uid="{CDA6E905-382D-4D92-9AC2-128FAD244567}" name="Column606"/>
    <tableColumn id="624" xr3:uid="{DF4EF09B-6901-4AE1-A716-FBAE2049402A}" name="Column607"/>
    <tableColumn id="625" xr3:uid="{99D5627A-B446-4013-BF00-AEFE79BFD3DE}" name="Column608"/>
    <tableColumn id="626" xr3:uid="{F0A6372A-4C5B-468D-B9B5-6A94FEC05634}" name="Column609"/>
    <tableColumn id="627" xr3:uid="{8CFC3240-B0A9-41F8-A3B6-2B36AA7F48F8}" name="Column610"/>
    <tableColumn id="628" xr3:uid="{BC6C4C40-514D-4F81-AFB5-E60C9D3F1C0F}" name="Column611"/>
    <tableColumn id="629" xr3:uid="{7152E80A-299E-4321-8F9E-A9EDF435E26B}" name="Column612"/>
    <tableColumn id="630" xr3:uid="{697386EE-E103-476A-8CC1-9DE96ED50366}" name="Column613"/>
    <tableColumn id="631" xr3:uid="{9025B92A-A655-4C46-B414-E6A4DD601D5D}" name="Column614"/>
    <tableColumn id="632" xr3:uid="{BF13B111-4DD5-49AB-B982-B5E67B7BD8E1}" name="Column615"/>
    <tableColumn id="633" xr3:uid="{0086FFB2-8A93-4B3F-9761-004D2A2E6328}" name="Column616"/>
    <tableColumn id="634" xr3:uid="{61502459-EFFF-4FFA-A0EA-E066D5E3C2C8}" name="Column617"/>
    <tableColumn id="635" xr3:uid="{2CA90547-7AAD-41BB-B569-28F23D7A3BE8}" name="Column618"/>
    <tableColumn id="636" xr3:uid="{E72211A3-5C56-4A89-ADBB-FAFDA37D1374}" name="Column619"/>
    <tableColumn id="637" xr3:uid="{6ECBA7E5-38B1-4354-A067-24AE40EBF551}" name="Column620"/>
    <tableColumn id="638" xr3:uid="{3A919C68-33C2-4C4B-8078-9F7F9FB272E2}" name="Column621"/>
    <tableColumn id="639" xr3:uid="{CE8B02D8-7FDE-4C7A-B61F-B82AC845973D}" name="Column622"/>
    <tableColumn id="640" xr3:uid="{032B2C2F-A99A-4203-81AE-6F865FADA8F3}" name="Column623"/>
    <tableColumn id="641" xr3:uid="{B304F99C-81D8-4F3B-96D8-DFAD380A6A4D}" name="Column624"/>
    <tableColumn id="642" xr3:uid="{6BA04C1E-B3D9-4F69-A457-459E50B2E975}" name="Column625"/>
    <tableColumn id="643" xr3:uid="{EAF2650D-5996-4C2C-89C2-ECC0B2DB551B}" name="Column626"/>
    <tableColumn id="644" xr3:uid="{44E3834A-CE42-4DEB-AB6C-601939B189B1}" name="Column627"/>
    <tableColumn id="645" xr3:uid="{8C09A5B8-977A-479B-A953-9F29A48DDE88}" name="Column628"/>
    <tableColumn id="646" xr3:uid="{69EEE112-2C84-48B9-A56A-FDA73E24EECF}" name="Column629"/>
    <tableColumn id="647" xr3:uid="{4D8DEE2D-EC74-463F-8006-1C2328634F44}" name="Column630"/>
    <tableColumn id="648" xr3:uid="{7848049B-A98A-47C7-9248-F34EE79E14A1}" name="Column631"/>
    <tableColumn id="649" xr3:uid="{FDFD06C2-C445-4B5B-AD79-9FFE092C06B1}" name="Column632"/>
    <tableColumn id="650" xr3:uid="{CEE2C7B9-DEBD-4C40-AF6D-FDD683871FA4}" name="Column633"/>
    <tableColumn id="651" xr3:uid="{65087CB9-B3E2-4D60-9565-8DE275F54B02}" name="Column634"/>
    <tableColumn id="652" xr3:uid="{E7BC9695-FFF1-4174-AA07-70160BA2C46F}" name="Column635"/>
    <tableColumn id="653" xr3:uid="{004AE298-AE55-4623-BBDB-E2F87EC8A7C8}" name="Column636"/>
    <tableColumn id="654" xr3:uid="{80B69CA1-BB9C-4F42-AB33-0BCAEA5BAD25}" name="Column637"/>
    <tableColumn id="655" xr3:uid="{63E4A5B4-3A78-45BA-9728-3E8D43D0E4D0}" name="Column638"/>
    <tableColumn id="656" xr3:uid="{BBA0680F-2E60-408B-86D5-1CDE73159DF9}" name="Column639"/>
    <tableColumn id="657" xr3:uid="{CBFA1FAB-1FAA-443B-AE5F-30DA94715DC0}" name="Column640"/>
    <tableColumn id="658" xr3:uid="{CF9E5A8A-AFA5-462F-AC29-39D4BC26BF60}" name="Column641"/>
    <tableColumn id="659" xr3:uid="{D016100D-3087-4E31-B56A-B8A05180B65E}" name="Column642"/>
    <tableColumn id="660" xr3:uid="{BBF342CC-2B4A-4E0C-88F4-67D49B3CE47E}" name="Column643"/>
    <tableColumn id="661" xr3:uid="{83DD9F92-10B3-46E7-9610-962378E3EF21}" name="Column644"/>
    <tableColumn id="662" xr3:uid="{DA38C9F3-C268-4BCC-8AF3-DD2B480A9574}" name="Column645"/>
    <tableColumn id="663" xr3:uid="{DBBCAB5F-73C5-40FF-8AB7-7B1193872B56}" name="Column646"/>
    <tableColumn id="664" xr3:uid="{2584A5E6-AFA7-4A82-8593-ACC7E0C0977A}" name="Column647"/>
    <tableColumn id="665" xr3:uid="{76B00854-1E54-414B-8020-A995052F3E36}" name="Column648"/>
    <tableColumn id="666" xr3:uid="{B6B57F53-5484-4F0C-9D42-210EE817879A}" name="Column649"/>
    <tableColumn id="667" xr3:uid="{798F1296-AF4D-4851-9DBA-5422219BE66F}" name="Column650"/>
    <tableColumn id="668" xr3:uid="{510ECD88-3C28-411B-A31B-A4D8432396D9}" name="Column651"/>
    <tableColumn id="669" xr3:uid="{5B0BD4F1-1AF7-4E77-8F41-9472089BFD14}" name="Column652"/>
    <tableColumn id="670" xr3:uid="{1D4B9D28-1FB4-43CD-99D4-95AFD4B7D8E1}" name="Column653"/>
    <tableColumn id="671" xr3:uid="{78FBA03A-871C-456C-A185-348BD1409503}" name="Column654"/>
    <tableColumn id="672" xr3:uid="{E2EDFF75-DECE-42B7-9A24-80BF98D7ACA8}" name="Column655"/>
    <tableColumn id="673" xr3:uid="{65B29670-9C0F-43B4-B3D5-0BD1795A2C70}" name="Column656"/>
    <tableColumn id="674" xr3:uid="{92794280-529B-4E62-93AE-4C16976FA79C}" name="Column657"/>
    <tableColumn id="675" xr3:uid="{E2288FE6-D514-4498-8712-9C0A6F6D27B4}" name="Column658"/>
    <tableColumn id="676" xr3:uid="{66AA0CE8-C465-4557-9E38-D686805A954E}" name="Column659"/>
    <tableColumn id="677" xr3:uid="{11A2AAD6-BE60-446F-BA8B-C66D1084496C}" name="Column660"/>
    <tableColumn id="678" xr3:uid="{0DCAEF7E-53CF-4AB0-9956-C142F56E09DB}" name="Column661"/>
    <tableColumn id="679" xr3:uid="{156D4BC9-D36F-4844-B9A6-81CD885BEF2C}" name="Column662"/>
    <tableColumn id="680" xr3:uid="{010DFC33-0501-4ACF-849C-3B9B10B7F76C}" name="Column663"/>
    <tableColumn id="681" xr3:uid="{DEE925FE-E03F-475B-AAE1-F312129D7BBA}" name="Column664"/>
    <tableColumn id="682" xr3:uid="{6368C616-3319-486F-BEB0-3696BECD5CBE}" name="Column665"/>
    <tableColumn id="683" xr3:uid="{0112ABE8-A3C1-4967-BE5E-AD9D2F6464F6}" name="Column666"/>
    <tableColumn id="684" xr3:uid="{73AFF32A-C3FE-42F2-A96D-CCB207A37893}" name="Column667"/>
    <tableColumn id="685" xr3:uid="{CFE33A3E-6290-485B-B2E8-EFE788A56A05}" name="Column668"/>
    <tableColumn id="686" xr3:uid="{C0F63F98-A928-4A07-B0BE-6C3C142E3548}" name="Column669"/>
    <tableColumn id="687" xr3:uid="{A7018061-383A-4339-AE07-336A76F0DC6D}" name="Column670"/>
    <tableColumn id="688" xr3:uid="{03462130-C655-4ED3-ABBA-097AE8849971}" name="Column671"/>
    <tableColumn id="689" xr3:uid="{DC045C81-E62F-4887-A117-B3E6B2EE6204}" name="Column672"/>
    <tableColumn id="690" xr3:uid="{FD9D9762-B5AA-4118-8944-9BFC64EA3F42}" name="Column673"/>
    <tableColumn id="691" xr3:uid="{79627171-5EAD-480F-B351-BB46496ADEA8}" name="Column674"/>
    <tableColumn id="692" xr3:uid="{DE9978F1-22C3-4F95-8E9B-582E235D62DD}" name="Column675"/>
    <tableColumn id="693" xr3:uid="{2E00D335-D778-4ADF-A3B0-720DAC67CC85}" name="Column676"/>
    <tableColumn id="694" xr3:uid="{FEC2D74F-190D-4720-A7FC-346CED41A39D}" name="Column677"/>
    <tableColumn id="695" xr3:uid="{6574A530-6D3B-4CA8-960B-58E09840290C}" name="Column678"/>
    <tableColumn id="696" xr3:uid="{B6D53D77-C240-47AB-98D4-26F117A15AD3}" name="Column679"/>
    <tableColumn id="697" xr3:uid="{34228596-5B42-4057-8667-0ADABBED9298}" name="Column680"/>
    <tableColumn id="698" xr3:uid="{48743475-7E3D-4FE5-AD8B-5C3E99D8303B}" name="Column681"/>
    <tableColumn id="699" xr3:uid="{E02318B8-EAB9-40C2-8ABE-88FD780EDA7F}" name="Column682"/>
    <tableColumn id="700" xr3:uid="{A39DAEEA-C4C0-4DC4-947E-001F206EB7BB}" name="Column683"/>
    <tableColumn id="701" xr3:uid="{9C14C231-DD13-4EE1-8A57-D4247273BCF4}" name="Column684"/>
    <tableColumn id="702" xr3:uid="{F1A20AA5-C5A7-4469-B258-C4A8E2C8E5F6}" name="Column685"/>
    <tableColumn id="703" xr3:uid="{A76953EF-E435-4282-B0A9-96482AD3E48C}" name="Column686"/>
    <tableColumn id="704" xr3:uid="{4985503B-A0C8-4407-BD62-E39CE3EBBF77}" name="Column687"/>
    <tableColumn id="705" xr3:uid="{851E597A-E6A6-488C-9C1C-2411061A5FEA}" name="Column688"/>
    <tableColumn id="706" xr3:uid="{4835B2B6-8820-4859-BAF0-CDAF0FEDB1E1}" name="Column689"/>
    <tableColumn id="707" xr3:uid="{57122AC5-FDB8-4FC2-8D2D-AFDF119928D0}" name="Column690"/>
    <tableColumn id="708" xr3:uid="{E8C7AB78-81EA-41C1-B92F-81FC171E021A}" name="Column691"/>
    <tableColumn id="709" xr3:uid="{1DD54C17-F396-49F3-AD65-9900F31895A3}" name="Column692"/>
    <tableColumn id="710" xr3:uid="{98F0B6FD-A039-4955-8DA4-790988CA43A0}" name="Column693"/>
    <tableColumn id="711" xr3:uid="{81C9964C-E079-4641-985B-00A6FBDE3230}" name="Column694"/>
    <tableColumn id="712" xr3:uid="{B4D32283-3A1B-4E31-9F78-BE3E5F5FD7ED}" name="Column695"/>
    <tableColumn id="713" xr3:uid="{FFAFAF1B-C847-4B10-94E6-73746D870626}" name="Column696"/>
    <tableColumn id="714" xr3:uid="{31F7F2D7-69BC-43CE-B90E-02A7E0A13E60}" name="Column697"/>
    <tableColumn id="715" xr3:uid="{C3A1967A-F6F4-45A1-AA99-4E13B6948A00}" name="Column698"/>
    <tableColumn id="716" xr3:uid="{DE1CD585-7465-461A-9502-B97893984826}" name="Column699"/>
    <tableColumn id="717" xr3:uid="{6C583595-0A1D-4E61-9EA7-BC9558B02251}" name="Column700"/>
    <tableColumn id="718" xr3:uid="{1B6F2EEF-CEDA-47CF-A47E-ADCFF83D3891}" name="Column701"/>
    <tableColumn id="719" xr3:uid="{228FA6D6-1DBA-4F36-9510-556B93278C58}" name="Column702"/>
    <tableColumn id="720" xr3:uid="{4E64CDB4-DFCB-4EB4-9E9D-D1D710E9F3DE}" name="Column703"/>
    <tableColumn id="721" xr3:uid="{B25864F7-DB7F-400D-834E-B696BFACA98B}" name="Column704"/>
    <tableColumn id="722" xr3:uid="{37EE1ED9-570B-4DA9-9C69-9855A24508E1}" name="Column705"/>
    <tableColumn id="723" xr3:uid="{FE94C30B-2D3F-499B-84FD-7310EE9F2C7C}" name="Column706"/>
    <tableColumn id="724" xr3:uid="{8B4A6005-C821-4650-8DD4-58FF5ED0CBBB}" name="Column707"/>
    <tableColumn id="725" xr3:uid="{7EBE2928-6BEA-41D8-BCF6-EFD0BE04CC4A}" name="Column708"/>
    <tableColumn id="726" xr3:uid="{90317E7D-ECFD-4676-9CD9-5BE01DE31558}" name="Column709"/>
    <tableColumn id="727" xr3:uid="{E4B19FE5-B00A-4F2B-AFF6-B9215B649295}" name="Column710"/>
    <tableColumn id="728" xr3:uid="{0AF2198D-ECAC-4539-B6AF-7810D2EC5970}" name="Column711"/>
    <tableColumn id="729" xr3:uid="{6C01561A-263F-488A-BEB4-4B3CDECDF6A3}" name="Column712"/>
    <tableColumn id="730" xr3:uid="{DECD77FA-86A3-499D-BC4F-DC6D5FD6F832}" name="Column713"/>
    <tableColumn id="731" xr3:uid="{6C65E3D8-8EC6-4C5C-9CBD-2A0FE5D25E87}" name="Column714"/>
    <tableColumn id="732" xr3:uid="{56E66D3D-3F6D-405F-BCA8-25D4FF3FC958}" name="Column715"/>
    <tableColumn id="733" xr3:uid="{95456489-6FC5-4C10-A210-8D7E1C9E9DA7}" name="Column716"/>
    <tableColumn id="734" xr3:uid="{1C375374-2351-4890-B936-E6F9694724A9}" name="Column717"/>
    <tableColumn id="735" xr3:uid="{C0C81D88-FDE1-48E9-8F1B-073D7DA55296}" name="Column718"/>
    <tableColumn id="736" xr3:uid="{24976A69-14D1-4AEB-AB7B-A5A396DC5F29}" name="Column719"/>
    <tableColumn id="737" xr3:uid="{B6D90032-CDA4-451E-9489-B120C233B297}" name="Column720"/>
    <tableColumn id="738" xr3:uid="{4364224A-DEAE-4472-B220-7CF6ADA46189}" name="Column721"/>
    <tableColumn id="739" xr3:uid="{2061C6DF-0BFB-4858-A531-C93E21E5CE93}" name="Column722"/>
    <tableColumn id="740" xr3:uid="{BB00D7EB-AF57-40C1-A2E9-EA7744730D5A}" name="Column723"/>
    <tableColumn id="741" xr3:uid="{6DE6BE3B-3864-44AF-9E5F-A2C83009C485}" name="Column724"/>
    <tableColumn id="742" xr3:uid="{C7E145D0-4428-4BD4-A549-90B886BA5F9E}" name="Column725"/>
    <tableColumn id="743" xr3:uid="{C0DE08F1-0652-4302-87FE-BA37A1B552CD}" name="Column726"/>
    <tableColumn id="744" xr3:uid="{18A3F35A-47FC-4F0B-9DCB-7D751F4F6544}" name="Column727"/>
    <tableColumn id="745" xr3:uid="{CE6FC7C2-9B44-4396-B4DD-6F97768A47AC}" name="Column728"/>
    <tableColumn id="746" xr3:uid="{62D02C02-78BB-46C1-B809-CF520F5AAD6F}" name="Column729"/>
    <tableColumn id="747" xr3:uid="{74E192A0-A1C1-4893-B11A-45CD47B7F324}" name="Column730"/>
    <tableColumn id="748" xr3:uid="{DCFEB8C5-FF08-42DE-8546-FCC5E32BC290}" name="Column731"/>
    <tableColumn id="749" xr3:uid="{6D5CB2D5-3F32-41FB-9F77-5254BE863E8B}" name="Column732"/>
    <tableColumn id="750" xr3:uid="{98E5F6A1-9ADD-45BF-A858-F56657FD2063}" name="Column733"/>
    <tableColumn id="751" xr3:uid="{64923985-A25F-480E-AA7C-727A719BD640}" name="Column734"/>
    <tableColumn id="752" xr3:uid="{B530D9E3-89B5-4048-8C42-6FEA67D4888D}" name="Column735"/>
    <tableColumn id="753" xr3:uid="{EBBA6FE9-9238-4070-A751-71DE3D14E240}" name="Column736"/>
    <tableColumn id="754" xr3:uid="{ADB1FC75-1422-4A3C-92E7-C5DF303D89D6}" name="Column737"/>
    <tableColumn id="755" xr3:uid="{3B0B1D32-43FF-49BB-A2C8-9CA2328A829A}" name="Column738"/>
    <tableColumn id="756" xr3:uid="{65CAB498-4BE5-41EA-98FB-ADFAA4EC7FB9}" name="Column739"/>
    <tableColumn id="757" xr3:uid="{B0B5814B-0195-4874-A308-82340DD23528}" name="Column740"/>
    <tableColumn id="758" xr3:uid="{659A5D05-662C-4C2E-97C3-2F0C25F104E8}" name="Column741"/>
    <tableColumn id="759" xr3:uid="{DA38F9E5-0F5F-4A90-9669-48BBAC6DE359}" name="Column742"/>
    <tableColumn id="760" xr3:uid="{8CA0EF86-90FE-40FA-924E-6B9CD0AD6F24}" name="Column743"/>
    <tableColumn id="761" xr3:uid="{1711D993-2419-4E4B-AA35-B1EA1B1FE4F6}" name="Column744"/>
    <tableColumn id="762" xr3:uid="{AFB6537A-AE28-4FE0-8E75-30D9AF17F12C}" name="Column745"/>
    <tableColumn id="763" xr3:uid="{99994865-CBFB-40E1-A8C5-C4F017538229}" name="Column746"/>
    <tableColumn id="764" xr3:uid="{C4F812E3-2FAA-4476-A5FF-813508E9B949}" name="Column747"/>
    <tableColumn id="765" xr3:uid="{53A2258E-5D12-4063-87A4-71707C1BE682}" name="Column748"/>
    <tableColumn id="766" xr3:uid="{274FE10A-3C94-4BCB-B783-3AA383932494}" name="Column749"/>
    <tableColumn id="767" xr3:uid="{958AA6CB-A40E-4C11-8871-756E3A9B7E5E}" name="Column750"/>
    <tableColumn id="768" xr3:uid="{132FEA8B-7169-4A3E-ABD7-0C15751E0A52}" name="Column751"/>
    <tableColumn id="769" xr3:uid="{189F5254-1BC8-43ED-9507-4DE703BF6887}" name="Column752"/>
    <tableColumn id="770" xr3:uid="{C8967931-1434-44A9-948F-D635607781EE}" name="Column753"/>
    <tableColumn id="771" xr3:uid="{DB7494ED-D1A3-4C1B-9DF0-092A2C3F7CDF}" name="Column754"/>
    <tableColumn id="772" xr3:uid="{AB7E8D4B-9142-42E8-9F5C-D75F1CC5F133}" name="Column755"/>
    <tableColumn id="773" xr3:uid="{8103EB33-F213-4DF3-9C0D-55AE105E6825}" name="Column756"/>
    <tableColumn id="774" xr3:uid="{3FF29C5F-CA85-419F-BBA3-86FCE65A404A}" name="Column757"/>
    <tableColumn id="775" xr3:uid="{E25C1A44-FA95-4E37-A9B7-94D0232034E9}" name="Column758"/>
    <tableColumn id="776" xr3:uid="{97F32F88-1B1B-4AE8-AA20-E3DB874C237F}" name="Column759"/>
    <tableColumn id="777" xr3:uid="{2B154DF6-9AE2-4FCB-B1E7-54999385F63F}" name="Column760"/>
    <tableColumn id="778" xr3:uid="{FAF0C6A5-3151-40B0-A68A-A5BF5A0BE9A2}" name="Column761"/>
    <tableColumn id="779" xr3:uid="{7976C3D3-C840-4D0B-92D1-48CA0CB99E37}" name="Column762"/>
    <tableColumn id="780" xr3:uid="{CF3FCE8A-E12F-49B0-92D5-D6AB3E9242A4}" name="Column763"/>
    <tableColumn id="781" xr3:uid="{C691892A-9AAF-46B8-A90A-CD05AB8BB489}" name="Column764"/>
    <tableColumn id="782" xr3:uid="{D4601297-13A2-4C6D-815E-D7C2DA508B95}" name="Column765"/>
    <tableColumn id="783" xr3:uid="{08752E39-937A-454B-9148-8DCBA4A2CCE3}" name="Column766"/>
    <tableColumn id="784" xr3:uid="{A6E95F88-7B39-4C91-8B93-615398A2AB01}" name="Column767"/>
    <tableColumn id="785" xr3:uid="{168660A9-845B-44D9-883E-7BCBDFEFB6EF}" name="Column768"/>
    <tableColumn id="786" xr3:uid="{C5EE8128-CDD4-4879-A25D-61B0A929EF3C}" name="Column769"/>
    <tableColumn id="787" xr3:uid="{B9DA935C-C1C7-4D19-A3C4-D072D4555EE7}" name="Column770"/>
    <tableColumn id="788" xr3:uid="{A7CE033A-9CA4-4B58-B5CD-923EFE83516C}" name="Column771"/>
    <tableColumn id="789" xr3:uid="{E1E66E0C-1874-4DFB-B6A7-98BA4369BBDB}" name="Column772"/>
    <tableColumn id="790" xr3:uid="{5F4189F6-ECB2-450F-8EC8-3D807796DAB7}" name="Column773"/>
    <tableColumn id="791" xr3:uid="{4BC1BCE5-A51C-42CA-8D49-0DCC4F3133F1}" name="Column774"/>
    <tableColumn id="792" xr3:uid="{374AD4D4-72AB-4863-BB55-7410AFE3F907}" name="Column775"/>
    <tableColumn id="793" xr3:uid="{BE193B83-D952-491C-9079-232E74E3C010}" name="Column776"/>
    <tableColumn id="794" xr3:uid="{FBC68D5F-CEBE-4F3A-8605-E7B9D38AE50E}" name="Column777"/>
    <tableColumn id="795" xr3:uid="{1D5259B0-8202-437C-8751-E6765FA10ED3}" name="Column778"/>
    <tableColumn id="796" xr3:uid="{0EAA84E2-06A6-4B07-AAE9-BAAFC9A2FA2A}" name="Column779"/>
    <tableColumn id="797" xr3:uid="{D2EBB3DA-11AD-4A8D-BCF7-290C54402B6A}" name="Column780"/>
    <tableColumn id="798" xr3:uid="{E1E4D63C-88CF-405D-A372-E83136C657EF}" name="Column781"/>
    <tableColumn id="799" xr3:uid="{67243E9C-4B56-4F87-808C-285E2D3F9D72}" name="Column782"/>
    <tableColumn id="800" xr3:uid="{7D263085-1A72-4EC2-9C39-0B50A60700CD}" name="Column783"/>
    <tableColumn id="801" xr3:uid="{0A21209A-6B80-4890-8573-F9C774FF7357}" name="Column784"/>
    <tableColumn id="802" xr3:uid="{CBB426E7-9538-4EE2-A65B-291F3B8C10ED}" name="Column785"/>
    <tableColumn id="803" xr3:uid="{804D0CEB-05D6-4313-9382-4E503C19FF53}" name="Column786"/>
    <tableColumn id="804" xr3:uid="{43F7DBC6-4EBE-408D-A169-D6DC7D1B45AA}" name="Column787"/>
    <tableColumn id="805" xr3:uid="{6C838F1A-5687-43DF-A8E8-42969CF6E26B}" name="Column788"/>
    <tableColumn id="806" xr3:uid="{B0B78B89-C1DD-4754-B908-6F0FAB568199}" name="Column789"/>
    <tableColumn id="807" xr3:uid="{ADEFC974-BA53-4779-87FB-C268D395C1F3}" name="Column790"/>
    <tableColumn id="808" xr3:uid="{46743D6E-79A5-4108-8DA1-899A539292E8}" name="Column791"/>
    <tableColumn id="809" xr3:uid="{7568D5C7-BB31-49ED-BEAE-578457090BB4}" name="Column792"/>
    <tableColumn id="810" xr3:uid="{D3B438FC-95D8-4EB2-BBDF-C0AA12DCA2C4}" name="Column793"/>
    <tableColumn id="811" xr3:uid="{4D7D99E7-39D1-4803-92BB-19ACA906C942}" name="Column794"/>
    <tableColumn id="812" xr3:uid="{9D965C54-E809-46C9-93B9-3D7EA7E73F9A}" name="Column795"/>
    <tableColumn id="813" xr3:uid="{63E2C671-B97B-470A-85D9-3BAFA69694CF}" name="Column796"/>
    <tableColumn id="814" xr3:uid="{DAC620D8-393D-4B5A-A99D-C1777CE65105}" name="Column797"/>
    <tableColumn id="815" xr3:uid="{E50B0553-D234-4F63-BAAB-345AAC0938CD}" name="Column798"/>
    <tableColumn id="816" xr3:uid="{96ED67FD-45A9-45E9-B70F-0576E40210D2}" name="Column799"/>
    <tableColumn id="817" xr3:uid="{6F08F15F-862D-4C9C-ADB8-DE78824B3C91}" name="Column800"/>
    <tableColumn id="818" xr3:uid="{C65FC00A-F2F0-4A9D-B05C-5089BF2D6291}" name="Column801"/>
    <tableColumn id="819" xr3:uid="{C0AAE18B-E42A-40EE-8AA3-00256F276D9A}" name="Column802"/>
    <tableColumn id="820" xr3:uid="{705B9C07-9828-47C4-AA11-5D8516091A9F}" name="Column803"/>
    <tableColumn id="821" xr3:uid="{EBE16B84-A2CA-4348-A9E0-03CFF0F6B7B3}" name="Column804"/>
    <tableColumn id="822" xr3:uid="{1650DFCE-5C7D-4ADF-860C-BC7D311DEE09}" name="Column805"/>
    <tableColumn id="823" xr3:uid="{1DD23BDD-B933-4673-AE07-B6B5776D2AD1}" name="Column806"/>
    <tableColumn id="824" xr3:uid="{600D7D42-7D39-4304-A45A-3EDCE241EF33}" name="Column807"/>
    <tableColumn id="825" xr3:uid="{3E3E9C03-A2AE-48A0-A163-FE6358CC7356}" name="Column808"/>
    <tableColumn id="826" xr3:uid="{D21DFDAE-BDC6-4925-95D7-E55D34F3648D}" name="Column809"/>
    <tableColumn id="827" xr3:uid="{531A8867-6EAD-4802-A0A8-9380C545B2B0}" name="Column810"/>
    <tableColumn id="828" xr3:uid="{4D83BD7E-F656-46EE-8E89-2A21CF348329}" name="Column811"/>
    <tableColumn id="829" xr3:uid="{C81186FE-38A1-4317-977C-07CB1D903B99}" name="Column812"/>
    <tableColumn id="830" xr3:uid="{BD65E3EB-0E74-4444-899C-8E9155ACFC43}" name="Column813"/>
    <tableColumn id="831" xr3:uid="{BDD962CB-2A7B-465B-A0FB-9FC05B519808}" name="Column814"/>
    <tableColumn id="832" xr3:uid="{E64B7419-29FD-4947-A51E-68935648FB98}" name="Column815"/>
    <tableColumn id="833" xr3:uid="{64022617-01C2-4110-BEDB-CCB246839F67}" name="Column816"/>
    <tableColumn id="834" xr3:uid="{71C81804-3588-4410-AA52-0C63B71D86DA}" name="Column817"/>
    <tableColumn id="835" xr3:uid="{5A8CA29E-BB61-4938-8CB3-E8CEDE778377}" name="Column818"/>
    <tableColumn id="836" xr3:uid="{9ABCF54E-5F46-49FE-97F4-08687D98C259}" name="Column819"/>
    <tableColumn id="837" xr3:uid="{E61E6342-A8C5-4DDB-A2B0-64D3DA5F9CED}" name="Column820"/>
    <tableColumn id="838" xr3:uid="{D041404E-6E24-4877-B1C4-31B9133EE191}" name="Column821"/>
    <tableColumn id="839" xr3:uid="{12B9717A-8555-4E5F-BC4D-BC0219CE99C2}" name="Column822"/>
    <tableColumn id="840" xr3:uid="{D98B1714-668C-488C-BF13-6208070DDEE8}" name="Column823"/>
    <tableColumn id="841" xr3:uid="{D948056E-6902-47E2-AA59-6EEA651C7C98}" name="Column824"/>
    <tableColumn id="842" xr3:uid="{B528B64C-9CAB-4A8A-A166-2A7949683F97}" name="Column825"/>
    <tableColumn id="843" xr3:uid="{80C30A52-B5F9-4241-87B4-38147D123421}" name="Column826"/>
    <tableColumn id="844" xr3:uid="{2642D31A-5E10-4B9A-A2E2-A8897C546398}" name="Column827"/>
    <tableColumn id="845" xr3:uid="{6FC60AFB-FFD6-46D5-9AA8-9C7F523D7B16}" name="Column828"/>
    <tableColumn id="846" xr3:uid="{688F7A0F-104C-4914-AD7E-4EF663645E9E}" name="Column829"/>
    <tableColumn id="847" xr3:uid="{9283E013-BBCA-4605-9649-0C3D07E8158D}" name="Column830"/>
    <tableColumn id="848" xr3:uid="{FC084C02-2A94-4FC5-99C6-7429A3F4CAA2}" name="Column831"/>
    <tableColumn id="849" xr3:uid="{151D6C0A-4937-41CE-9802-54048A9A9404}" name="Column832"/>
    <tableColumn id="850" xr3:uid="{C07B30CD-673A-4AC0-A7A1-FD2A8BF54983}" name="Column833"/>
    <tableColumn id="851" xr3:uid="{5FC66462-6942-4927-B1ED-42E40072A824}" name="Column834"/>
    <tableColumn id="852" xr3:uid="{82F61FA9-BBDC-4DF4-8B37-D248C57F3C95}" name="Column835"/>
    <tableColumn id="853" xr3:uid="{57CC584F-B923-4AF6-8C94-03215C4A88E8}" name="Column836"/>
    <tableColumn id="854" xr3:uid="{F134E1E9-8D3B-415A-81CF-50A79873B216}" name="Column837"/>
    <tableColumn id="855" xr3:uid="{7F5C4583-A4B4-4116-AA27-6351B30A6185}" name="Column838"/>
    <tableColumn id="856" xr3:uid="{01A8482D-5243-4945-92EB-1729AC0B1E77}" name="Column839"/>
    <tableColumn id="857" xr3:uid="{67D5DBF1-0EE4-40CD-8509-E3CF544DC7B4}" name="Column840"/>
    <tableColumn id="858" xr3:uid="{33026E4C-79D9-4530-A3E0-BBEE0C35B1B8}" name="Column841"/>
    <tableColumn id="859" xr3:uid="{02CB0C61-F6E5-4DE4-9568-AA42743D3FFA}" name="Column842"/>
    <tableColumn id="860" xr3:uid="{5A5592B4-C98B-4318-BD4C-D76C58F99B95}" name="Column843"/>
    <tableColumn id="861" xr3:uid="{181E523C-76AD-4CEA-9BC4-349297C35B66}" name="Column844"/>
    <tableColumn id="862" xr3:uid="{EC053DFE-FB81-44A0-847E-820ED43B2D7F}" name="Column845"/>
    <tableColumn id="863" xr3:uid="{C265070C-0BD6-41BF-A06E-AF18AC4CA9DF}" name="Column846"/>
    <tableColumn id="864" xr3:uid="{8E4A374E-10AF-44E1-8E27-0389F5F92083}" name="Column847"/>
    <tableColumn id="865" xr3:uid="{CD346F66-0085-4B2C-91DF-758E4F785B4D}" name="Column848"/>
    <tableColumn id="866" xr3:uid="{63578371-A819-46A9-A0F8-A60FEFE23796}" name="Column849"/>
    <tableColumn id="867" xr3:uid="{83C8BBDF-76C4-432D-ACD4-465F7F7C047E}" name="Column850"/>
    <tableColumn id="868" xr3:uid="{6CE8CD3E-DBD4-4A64-8050-9795B539230D}" name="Column851"/>
    <tableColumn id="869" xr3:uid="{B3248D64-7BFF-4610-AAA7-C426503D0F85}" name="Column852"/>
    <tableColumn id="870" xr3:uid="{54638A2F-1A2C-46A7-BC52-7D248EF25A57}" name="Column853"/>
    <tableColumn id="871" xr3:uid="{F54C5AAE-48FE-4205-A12C-E6EAE4320A47}" name="Column854"/>
    <tableColumn id="872" xr3:uid="{E09EA706-3F27-4AF8-B884-AF535FCE244A}" name="Column855"/>
    <tableColumn id="873" xr3:uid="{DB4FFBB6-9077-42F1-B288-420900CF98F4}" name="Column856"/>
    <tableColumn id="874" xr3:uid="{A977D5B8-641D-4D55-A50C-7FBC3DAD207C}" name="Column857"/>
    <tableColumn id="875" xr3:uid="{89870131-CFE9-48D4-BEF0-A546CA4FE0B3}" name="Column858"/>
    <tableColumn id="876" xr3:uid="{67DBEC2E-2262-4739-AD8B-C0B69E4CB88F}" name="Column859"/>
    <tableColumn id="877" xr3:uid="{06DFFB8A-C6E6-45D1-9D0D-334A8441EE2B}" name="Column860"/>
    <tableColumn id="878" xr3:uid="{142F3D59-AE9A-4F86-85C2-0820C103CC4E}" name="Column861"/>
    <tableColumn id="879" xr3:uid="{67D77E56-95DF-4FA5-B369-6C4662771D43}" name="Column862"/>
    <tableColumn id="880" xr3:uid="{AD8C2B7D-CC9A-4D10-89FD-0A1809BB85B7}" name="Column863"/>
    <tableColumn id="881" xr3:uid="{44410CAF-1434-44AA-ABEB-A7E4C84F246A}" name="Column864"/>
    <tableColumn id="882" xr3:uid="{64334E54-1E30-4257-9A02-0FB4EA50E3DF}" name="Column865"/>
    <tableColumn id="883" xr3:uid="{142CAEDB-B681-4F43-B256-E8CC0CCB6A37}" name="Column866"/>
    <tableColumn id="884" xr3:uid="{7E98DEB4-5892-46D2-BE9B-326AF7B3A20A}" name="Column867"/>
    <tableColumn id="885" xr3:uid="{9A1875FA-3D38-4A3C-AD02-CA2C74261743}" name="Column868"/>
    <tableColumn id="886" xr3:uid="{C4485573-4E89-4907-B900-B2243682A538}" name="Column869"/>
    <tableColumn id="887" xr3:uid="{0003EE86-B2EF-4B7D-861C-B31C3C16359D}" name="Column870"/>
    <tableColumn id="888" xr3:uid="{ADE388D8-379A-4DAB-83F6-DB353D3CC2F3}" name="Column871"/>
    <tableColumn id="889" xr3:uid="{19918FFA-C3DA-4C60-B44C-493C9A5066CB}" name="Column872"/>
    <tableColumn id="890" xr3:uid="{0408940F-C30D-416E-B96C-6FC7CF6245F0}" name="Column873"/>
    <tableColumn id="891" xr3:uid="{6B08297F-1E36-401D-9E2C-4A2C073DFB08}" name="Column874"/>
    <tableColumn id="892" xr3:uid="{6FBAACA3-72B9-4BD1-AA1C-C82C6C5F4033}" name="Column875"/>
    <tableColumn id="893" xr3:uid="{29B8CB55-8F8A-4468-A833-94773F1EB9A9}" name="Column876"/>
    <tableColumn id="894" xr3:uid="{0248A1DB-693C-428D-A0A8-E0ABEDA962BD}" name="Column877"/>
    <tableColumn id="895" xr3:uid="{F2F577A6-3324-4396-9486-DC64DEBDA15D}" name="Column878"/>
    <tableColumn id="896" xr3:uid="{89033A04-7C76-46B3-9569-27884C7732C0}" name="Column879"/>
    <tableColumn id="897" xr3:uid="{8BFC964C-CD5E-4679-9EA9-2E825566D8A9}" name="Column880"/>
    <tableColumn id="898" xr3:uid="{D7507027-911C-4922-AEB8-ED61E65A0FE1}" name="Column881"/>
    <tableColumn id="899" xr3:uid="{B3DC5687-B65D-4DE3-8ED6-013C797DFD54}" name="Column882"/>
    <tableColumn id="900" xr3:uid="{D5DC1696-C55F-4D35-B2DE-B24087C5015E}" name="Column883"/>
    <tableColumn id="901" xr3:uid="{3E757BC2-04E7-4BA2-AB7B-927B325AC46C}" name="Column884"/>
    <tableColumn id="902" xr3:uid="{2CF9FEFA-DF60-47D6-AB65-4E0687BE7443}" name="Column885"/>
    <tableColumn id="903" xr3:uid="{6C17745C-9134-48F1-9075-9F8F28814A1C}" name="Column886"/>
    <tableColumn id="904" xr3:uid="{512D1A8C-2150-4B03-8CC3-E9F3917D245C}" name="Column887"/>
    <tableColumn id="905" xr3:uid="{2406DFA4-24EF-48D0-909F-EF3646A191C5}" name="Column888"/>
    <tableColumn id="906" xr3:uid="{1EEDA1C3-5695-4FAF-BC5B-2133C29E04E5}" name="Column889"/>
    <tableColumn id="907" xr3:uid="{08B511EE-4172-4468-A6D0-655C3A9E6342}" name="Column890"/>
    <tableColumn id="908" xr3:uid="{7B184C4B-41F7-4102-B772-6E9709CF07B2}" name="Column891"/>
    <tableColumn id="909" xr3:uid="{D20A14FF-16EB-4562-8C38-8B79CCE1D042}" name="Column892"/>
    <tableColumn id="910" xr3:uid="{10C1E3EF-7A69-4604-92F9-AA35847338CF}" name="Column893"/>
    <tableColumn id="911" xr3:uid="{022D49C9-A99B-42EE-8796-DCF0441F9805}" name="Column894"/>
    <tableColumn id="912" xr3:uid="{B5EE889D-9AC4-49E3-B4C1-75DCEFAA819A}" name="Column895"/>
    <tableColumn id="913" xr3:uid="{AE96AA97-6B0B-4FF8-87B8-D5D24746B8F5}" name="Column896"/>
    <tableColumn id="914" xr3:uid="{64E4368B-88DA-4395-A53E-DD98B4F59F90}" name="Column897"/>
    <tableColumn id="915" xr3:uid="{FB48B38B-F77F-4027-880B-26F6BC55958A}" name="Column898"/>
    <tableColumn id="916" xr3:uid="{279DD2D8-C8BC-4124-9932-7F941289E71F}" name="Column899"/>
    <tableColumn id="917" xr3:uid="{5B5EF52F-4B24-4B07-803C-94107C96E494}" name="Column900"/>
    <tableColumn id="918" xr3:uid="{B4FF1501-4771-47A3-A2A3-A9FEE06BDB1D}" name="Column901"/>
    <tableColumn id="919" xr3:uid="{8B0A04C4-7A12-4E76-93DA-9F72CD251CE8}" name="Column902"/>
    <tableColumn id="920" xr3:uid="{387FF38E-8119-4772-9C5C-00FAAC233485}" name="Column903"/>
    <tableColumn id="921" xr3:uid="{B8A17A18-E66D-4971-B5A0-51B31ACB7D7D}" name="Column904"/>
    <tableColumn id="922" xr3:uid="{5EC804C4-1939-4B37-ACD2-B4F6EC856DFF}" name="Column905"/>
    <tableColumn id="923" xr3:uid="{C2CEDDD0-83BB-44F2-A3CC-161593BE4327}" name="Column906"/>
    <tableColumn id="924" xr3:uid="{B83643E2-9582-49D9-88AB-AD9890F07FF6}" name="Column907"/>
    <tableColumn id="925" xr3:uid="{C5CB8E33-8916-4110-BE56-D362655571F7}" name="Column908"/>
    <tableColumn id="926" xr3:uid="{B3358F09-C76E-44D1-BF8C-6B02D1B236F6}" name="Column909"/>
    <tableColumn id="927" xr3:uid="{0732C8D6-423A-4B91-A853-7B2C06ED091D}" name="Column910"/>
    <tableColumn id="928" xr3:uid="{A6419C29-6B27-456C-BD37-D920D05A4F00}" name="Column911"/>
    <tableColumn id="929" xr3:uid="{46965B58-241E-43AD-B03F-C04BF195C98F}" name="Column912"/>
    <tableColumn id="930" xr3:uid="{4AFAA403-2779-49F8-83E6-4EB2A1A5EB85}" name="Column913"/>
    <tableColumn id="931" xr3:uid="{94E0AE20-64D9-4616-99E3-1916AC60E6F9}" name="Column914"/>
    <tableColumn id="932" xr3:uid="{57885BF3-8784-4FEA-A07F-AF3DB7CA9954}" name="Column915"/>
    <tableColumn id="933" xr3:uid="{4B7CA74D-BF10-4A51-AC05-7D6B463043F5}" name="Column916"/>
    <tableColumn id="934" xr3:uid="{B4049734-578D-41AD-A04D-88916D567F3A}" name="Column917"/>
    <tableColumn id="935" xr3:uid="{19DC7B49-3EE0-465A-A30F-F999216FA167}" name="Column918"/>
    <tableColumn id="936" xr3:uid="{A2B2EF38-95D3-4EAB-8E4E-A9BE1BF63C8B}" name="Column919"/>
    <tableColumn id="937" xr3:uid="{8D097FB0-4471-4BDC-A18D-8B7E6F41B117}" name="Column920"/>
    <tableColumn id="938" xr3:uid="{D5ECDBC1-D6EC-4C53-A72A-353FF558A3F1}" name="Column921"/>
    <tableColumn id="939" xr3:uid="{44C64CC2-9EE0-4208-BA88-EF7461E5D881}" name="Column922"/>
    <tableColumn id="940" xr3:uid="{FC88133D-3A12-4510-A4E4-4B15BAB491EB}" name="Column923"/>
    <tableColumn id="941" xr3:uid="{08C14B1E-4E5F-4DDD-9C98-4B22C8A00B0E}" name="Column924"/>
    <tableColumn id="942" xr3:uid="{E53DA7D5-F935-4B2A-93F0-2A7EDDD2193C}" name="Column925"/>
    <tableColumn id="943" xr3:uid="{68D9F0BA-1536-4DFD-B455-63E5E1466BBC}" name="Column926"/>
    <tableColumn id="944" xr3:uid="{5A7E993F-7CF0-4C1F-B29B-0CF64A7A3CD3}" name="Column927"/>
    <tableColumn id="945" xr3:uid="{444136D9-6336-429A-8874-592282739CB3}" name="Column928"/>
    <tableColumn id="946" xr3:uid="{3E7A3CB8-39D7-4F63-AEA9-44EE6F3F0E75}" name="Column929"/>
    <tableColumn id="947" xr3:uid="{C141BFBA-8BFE-41D8-A5E5-DBF045A6556C}" name="Column930"/>
    <tableColumn id="948" xr3:uid="{EF4C4DEB-9FF4-42E1-83D6-AA2653509D9D}" name="Column931"/>
    <tableColumn id="949" xr3:uid="{7D904E63-007B-4F75-92CE-98C7E486600D}" name="Column932"/>
    <tableColumn id="950" xr3:uid="{1EE15FB2-74A6-4D1E-924D-7AFBA73193BE}" name="Column933"/>
    <tableColumn id="951" xr3:uid="{BFDF8312-86CA-4A6C-BAE2-46F5EA7E0942}" name="Column934"/>
    <tableColumn id="952" xr3:uid="{71568F4B-D839-485B-9DE6-A562B6821C70}" name="Column935"/>
    <tableColumn id="953" xr3:uid="{009AE924-3CED-4993-AEB8-DFD39CE5EEB1}" name="Column936"/>
    <tableColumn id="954" xr3:uid="{AF45E83B-47A9-46A2-8759-4C7712D0A805}" name="Column937"/>
    <tableColumn id="955" xr3:uid="{A8DA7D9D-D25B-49AD-BFE3-F20C68E19025}" name="Column938"/>
    <tableColumn id="956" xr3:uid="{F25EA4F0-2974-43FB-A377-C796E2BE2264}" name="Column939"/>
    <tableColumn id="957" xr3:uid="{8CCF794F-39E8-40AA-81F1-11166614FDB5}" name="Column940"/>
    <tableColumn id="958" xr3:uid="{769497A9-AC77-42C8-8803-DB94B7CD3194}" name="Column941"/>
    <tableColumn id="959" xr3:uid="{552C5A95-9B75-412C-9924-614BA36EE8A7}" name="Column942"/>
    <tableColumn id="960" xr3:uid="{6CDA1609-4381-45D5-A5E9-40335247A974}" name="Column943"/>
    <tableColumn id="961" xr3:uid="{69C51C13-B926-4428-B5DB-B0D667BB1666}" name="Column944"/>
    <tableColumn id="962" xr3:uid="{866380F3-6B05-4BDB-9DEA-14F76607C20E}" name="Column945"/>
    <tableColumn id="963" xr3:uid="{3E020A3A-72A0-4C76-A224-FCFC1C669531}" name="Column946"/>
    <tableColumn id="964" xr3:uid="{FDEA7B51-661E-4B6A-81D8-A08813D6712B}" name="Column947"/>
    <tableColumn id="965" xr3:uid="{EC582BB4-73B6-49BF-9419-F9F49642D521}" name="Column948"/>
    <tableColumn id="966" xr3:uid="{65D7D9B1-2175-4BFF-92AE-B3907CA1E237}" name="Column949"/>
    <tableColumn id="967" xr3:uid="{22C0D220-BBA2-4458-87C4-AF5E0F02D7A5}" name="Column950"/>
    <tableColumn id="968" xr3:uid="{1EF0512F-4002-40C3-80F2-E9922C9176CD}" name="Column951"/>
    <tableColumn id="969" xr3:uid="{BE60785A-27E3-4227-82C9-DCB3252CB153}" name="Column952"/>
    <tableColumn id="970" xr3:uid="{85F63C7D-F5D8-4E7F-8884-8E8C0FA57352}" name="Column953"/>
    <tableColumn id="971" xr3:uid="{446D4689-8EDA-47B5-B98C-1A63CD7926AE}" name="Column954"/>
    <tableColumn id="972" xr3:uid="{69BB2B89-7BF6-49DA-A2FD-3B4D72985E7A}" name="Column955"/>
    <tableColumn id="973" xr3:uid="{335716A0-798C-46F4-8F1B-76DFD60B1F85}" name="Column956"/>
    <tableColumn id="974" xr3:uid="{0C71CD60-08AF-4CA2-AB73-0D0E1E5CDDAD}" name="Column957"/>
    <tableColumn id="975" xr3:uid="{9FD24C9D-178C-4F68-ACCC-95A3C901B74D}" name="Column958"/>
    <tableColumn id="976" xr3:uid="{F7777CFF-F186-428D-8788-9AE09DD24B88}" name="Column959"/>
    <tableColumn id="977" xr3:uid="{7728FAA0-526A-44A1-8B55-F3CFA9DED63D}" name="Column960"/>
    <tableColumn id="978" xr3:uid="{7707ED57-B052-4067-A321-7B15C182BEDE}" name="Column961"/>
    <tableColumn id="979" xr3:uid="{B91DF9C3-F595-4073-A016-787C187C9B11}" name="Column962"/>
    <tableColumn id="980" xr3:uid="{41E26F9F-838B-479C-809B-67B39B787F5E}" name="Column963"/>
    <tableColumn id="981" xr3:uid="{FACF1CF5-94BA-4D83-BE2D-7BC907BFA7A7}" name="Column964"/>
    <tableColumn id="982" xr3:uid="{E6E92153-AF9C-413C-868F-4743FC71A1B5}" name="Column965"/>
    <tableColumn id="983" xr3:uid="{56F8D2C6-A72A-4ACD-8A75-734C7B14F048}" name="Column966"/>
    <tableColumn id="984" xr3:uid="{F42EA473-3E15-455B-A599-C95810117FB2}" name="Column967"/>
    <tableColumn id="985" xr3:uid="{AD348D30-7B45-45C4-961A-B85AC0B72EF4}" name="Column968"/>
    <tableColumn id="986" xr3:uid="{E8A0B12D-9FF2-410F-8675-FE3BED113432}" name="Column969"/>
    <tableColumn id="987" xr3:uid="{3BCFD76C-18EE-45EE-82AF-D7C620B6C6C0}" name="Column970"/>
    <tableColumn id="988" xr3:uid="{023DA3D9-8073-4A28-A880-E6F8303F83FD}" name="Column971"/>
    <tableColumn id="989" xr3:uid="{1D3C89AB-9177-4328-A592-05495626E101}" name="Column972"/>
    <tableColumn id="990" xr3:uid="{FCFAB3C3-9B12-42AE-A24A-E589CD856033}" name="Column973"/>
    <tableColumn id="991" xr3:uid="{26806BEC-9EF4-421F-BE80-936C24BA71A3}" name="Column974"/>
    <tableColumn id="992" xr3:uid="{638D8582-69F1-4729-A36D-BC08C1D219DA}" name="Column975"/>
    <tableColumn id="993" xr3:uid="{D15A3532-7822-4B5C-89F1-E00A0E757D58}" name="Column976"/>
    <tableColumn id="994" xr3:uid="{A9AD2390-2910-4186-AD29-D16738D3C97D}" name="Column977"/>
    <tableColumn id="995" xr3:uid="{015F9F87-92D0-40BB-B01A-F83ACF31772A}" name="Column978"/>
    <tableColumn id="996" xr3:uid="{B5DE3CC2-E5ED-488C-A6B1-E1D37D86FED0}" name="Column979"/>
    <tableColumn id="997" xr3:uid="{9A080F81-3137-4A49-8E35-48730F1B82FC}" name="Column980"/>
    <tableColumn id="998" xr3:uid="{6F5FA9F7-F177-4D03-81FF-345E85758BAA}" name="Column981"/>
    <tableColumn id="999" xr3:uid="{0653064A-CFC1-4DF9-B8AB-41AFD7BEF7DF}" name="Column982"/>
    <tableColumn id="1000" xr3:uid="{F1D50750-D147-4BAC-9A60-A28B052E149A}" name="Column983"/>
    <tableColumn id="1001" xr3:uid="{8A6C3803-AA54-4B3C-9718-DD52A0E65846}" name="Column984"/>
    <tableColumn id="1002" xr3:uid="{7796197A-BB33-45D2-8C45-2D94B9B3C352}" name="Column985"/>
    <tableColumn id="1003" xr3:uid="{6178E1F3-445A-4F0E-82A3-917DEFD17C8D}" name="Column986"/>
    <tableColumn id="1004" xr3:uid="{9F169656-783C-4B83-9297-EE593380C36E}" name="Column987"/>
    <tableColumn id="1005" xr3:uid="{FC1BC3A4-6D0D-4DAC-87A3-4FA60E8FB026}" name="Column988"/>
    <tableColumn id="1006" xr3:uid="{1C2DF250-5EC8-404E-AC15-A027581CDD0F}" name="Column989"/>
    <tableColumn id="1007" xr3:uid="{38279C36-66F6-48C6-903F-787106D43019}" name="Column990"/>
    <tableColumn id="1008" xr3:uid="{7839E08E-C16F-4133-8947-4C19D97FF374}" name="Column991"/>
    <tableColumn id="1009" xr3:uid="{DD1CC886-8AC2-407E-AB89-79F87D45DCFA}" name="Column992"/>
    <tableColumn id="1010" xr3:uid="{4EBE9A3E-3CDE-41E9-A879-AFD4FA8627FD}" name="Column993"/>
    <tableColumn id="1011" xr3:uid="{E6D6A3D4-37CE-4C98-927A-FD7C6154422D}" name="Column994"/>
    <tableColumn id="1012" xr3:uid="{8DC66B80-2866-4AAE-BA0F-29CD5320EAE8}" name="Column995"/>
    <tableColumn id="1013" xr3:uid="{9C29B32B-2F59-4205-896B-D0C0DA0032FF}" name="Column996"/>
    <tableColumn id="1014" xr3:uid="{3BE3DE5E-C1F7-4AAB-8367-8AF4CA7DF5B0}" name="Column997"/>
    <tableColumn id="1015" xr3:uid="{31314382-1BA8-48E6-9B19-466A3253B381}" name="Column998"/>
    <tableColumn id="1016" xr3:uid="{31E8453D-0C6C-46F9-A8C0-485C6332FB6D}" name="Column999"/>
    <tableColumn id="1017" xr3:uid="{DDAA3379-1D93-4A9F-8E25-F82735189DF2}" name="Column1000"/>
    <tableColumn id="1018" xr3:uid="{1F9B3DE5-C81E-4502-A93A-3AC69DA102F9}" name="Column1001"/>
    <tableColumn id="1019" xr3:uid="{1AB84ED9-81E6-420D-BD15-3F8D191CD609}" name="Column1002"/>
    <tableColumn id="1020" xr3:uid="{A44E126E-2F43-474C-B49E-5BA51A82DF1F}" name="Column1003"/>
    <tableColumn id="1021" xr3:uid="{E78A11C8-2F61-444B-B663-5C8F719E1AA7}" name="Column1004"/>
    <tableColumn id="1022" xr3:uid="{0B18C542-C145-4FCD-A55A-04C4059B8124}" name="Column1005"/>
    <tableColumn id="1023" xr3:uid="{0F99884B-4F25-4E70-B095-7F78B76D5575}" name="Column1006"/>
    <tableColumn id="1024" xr3:uid="{660B92DB-F647-4498-8544-86D13E25B7FB}" name="Column1007"/>
    <tableColumn id="1025" xr3:uid="{37BC0F07-9D7C-4BF6-A01D-EA1316ABDC32}" name="Column1008"/>
    <tableColumn id="1026" xr3:uid="{0A42472B-2AEF-449E-8470-A3EBAC432B4A}" name="Column1009"/>
    <tableColumn id="1027" xr3:uid="{2DD8526B-1AA4-4131-89AF-0B94C3272AB6}" name="Column1010"/>
    <tableColumn id="1028" xr3:uid="{FCC5A1BD-8D14-43B5-8CB6-8E39D5A4BF3D}" name="Column1011"/>
    <tableColumn id="1029" xr3:uid="{3D0E58AA-1421-44EB-BD3D-E1A7DE0E4670}" name="Column1012"/>
    <tableColumn id="1030" xr3:uid="{4B61B684-ADB8-4432-B548-894FFF6EF8EC}" name="Column1013"/>
    <tableColumn id="1031" xr3:uid="{C5105B6E-E19C-4C2A-B754-964A64BE80FA}" name="Column1014"/>
    <tableColumn id="1032" xr3:uid="{336B5370-E8DA-4667-A3D2-3AC763DCE120}" name="Column1015"/>
    <tableColumn id="1033" xr3:uid="{9461BAD4-A5A0-40F1-B29A-889B84415AB9}" name="Column1016"/>
    <tableColumn id="1034" xr3:uid="{1D5BF8E8-B0B2-4680-A55C-6FEDFF7DCECF}" name="Column1017"/>
    <tableColumn id="1035" xr3:uid="{34C9828D-51AA-4774-AC14-E2AC72821DCB}" name="Column1018"/>
    <tableColumn id="1036" xr3:uid="{F445F3A3-4F68-4DFE-9808-7EAD6197AF2A}" name="Column1019"/>
    <tableColumn id="1037" xr3:uid="{301C57D1-B129-420C-A69B-87AA80D773EB}" name="Column1020"/>
    <tableColumn id="1038" xr3:uid="{8D117A0D-3BB4-44FE-835B-98405FF54709}" name="Column1021"/>
    <tableColumn id="1039" xr3:uid="{9CC407E9-A4AC-4D0A-9C4F-E5237B5E9C57}" name="Column1022"/>
    <tableColumn id="1040" xr3:uid="{F3016A26-FBE9-4606-9A73-7E6676A81E59}" name="Column1023"/>
    <tableColumn id="1041" xr3:uid="{0FEFC4CD-4574-46E1-B297-7D5CFDAEA301}" name="Column1024"/>
    <tableColumn id="1042" xr3:uid="{5912B847-93F0-45DF-986F-3EA8EE283FB2}" name="Column1025"/>
    <tableColumn id="1043" xr3:uid="{2B274EA7-47D2-4CAF-B828-0EA58633C63B}" name="Column1026"/>
    <tableColumn id="1044" xr3:uid="{C05687DB-04C9-4A4E-A5EB-2E87ECB86562}" name="Column1027"/>
    <tableColumn id="1045" xr3:uid="{51B04014-22CE-4037-A924-41ABC10E0111}" name="Column1028"/>
    <tableColumn id="1046" xr3:uid="{A21B2C8E-1CBC-4AEF-9269-A31DF4495091}" name="Column1029"/>
    <tableColumn id="1047" xr3:uid="{EBF65D5E-DA10-49CA-BDFC-8DFA744E76DB}" name="Column1030"/>
    <tableColumn id="1048" xr3:uid="{CC437179-38AA-4A1A-909C-1913E74562B5}" name="Column1031"/>
    <tableColumn id="1049" xr3:uid="{6FC661C8-F513-439B-A3CD-E93A220CE1E2}" name="Column1032"/>
    <tableColumn id="1050" xr3:uid="{5C3FE5F9-D524-4D36-A53C-73B180BD6D41}" name="Column1033"/>
    <tableColumn id="1051" xr3:uid="{DBC99F8F-9C18-4DEC-AD17-B5CD9BBB0D75}" name="Column1034"/>
    <tableColumn id="1052" xr3:uid="{DA4F9209-B89D-402B-802E-14B299B0742D}" name="Column1035"/>
    <tableColumn id="1053" xr3:uid="{810F86E6-1855-47FB-AAA3-AF46A1289C72}" name="Column1036"/>
    <tableColumn id="1054" xr3:uid="{BF668EC2-0F95-4D81-A55D-44F144BAAF0E}" name="Column1037"/>
    <tableColumn id="1055" xr3:uid="{119C8AA5-476A-4252-963B-03C41963305C}" name="Column1038"/>
    <tableColumn id="1056" xr3:uid="{B7E83B8C-D891-43B7-BCF7-037BB7FA97CB}" name="Column1039"/>
    <tableColumn id="1057" xr3:uid="{E03AF856-B7BF-445F-920D-E5BA95B7806A}" name="Column1040"/>
    <tableColumn id="1058" xr3:uid="{C19383FF-199E-4424-9779-826BF77E0B92}" name="Column1041"/>
    <tableColumn id="1059" xr3:uid="{1AF07CA3-B6F1-43C9-BCE8-9554788F6FD1}" name="Column1042"/>
    <tableColumn id="1060" xr3:uid="{10E49AAB-A1A9-4634-9EFD-8D7121400616}" name="Column1043"/>
    <tableColumn id="1061" xr3:uid="{F5B81D25-15C2-4B6E-AB57-7E4982DCA15A}" name="Column1044"/>
    <tableColumn id="1062" xr3:uid="{08A5C1FB-FD66-441C-B810-781D6BD95B2E}" name="Column1045"/>
    <tableColumn id="1063" xr3:uid="{AF83C25B-FC36-48B5-B42E-26E92AAE6AB7}" name="Column1046"/>
    <tableColumn id="1064" xr3:uid="{6E3E5EDB-EC4C-4B39-8D7E-83E2EAF9334F}" name="Column1047"/>
    <tableColumn id="1065" xr3:uid="{704EFD28-43B7-4C93-A58B-E662226597B0}" name="Column1048"/>
    <tableColumn id="1066" xr3:uid="{279168DB-3E36-4596-B43C-41ABEE2E8532}" name="Column1049"/>
    <tableColumn id="1067" xr3:uid="{B1E4FD7C-3BF4-4EE9-953A-54CAE19A3178}" name="Column1050"/>
    <tableColumn id="1068" xr3:uid="{99E2072A-E948-489F-80BB-929E34917055}" name="Column1051"/>
    <tableColumn id="1069" xr3:uid="{89E43BC4-AB84-4700-9AD7-A7C57911A6A2}" name="Column1052"/>
    <tableColumn id="1070" xr3:uid="{EB53E3B9-D2FE-48A5-83A7-9F508C53A900}" name="Column1053"/>
    <tableColumn id="1071" xr3:uid="{B50EAB0C-D9E1-459A-800F-18DDCD062469}" name="Column1054"/>
    <tableColumn id="1072" xr3:uid="{78471F64-EB4A-48FE-BCBC-A95EB9093931}" name="Column1055"/>
    <tableColumn id="1073" xr3:uid="{AE7D9760-85CD-4C1F-B06A-217EB48784A5}" name="Column1056"/>
    <tableColumn id="1074" xr3:uid="{C3726176-11E3-4066-83A6-A91A0AFA4FBE}" name="Column1057"/>
    <tableColumn id="1075" xr3:uid="{9B11DB73-A9AC-4F33-95C7-3C0316BB9564}" name="Column1058"/>
    <tableColumn id="1076" xr3:uid="{062DF727-89BA-451D-A16D-A3B544A75BD1}" name="Column1059"/>
    <tableColumn id="1077" xr3:uid="{71A340A7-7C3F-4608-9B6C-957307E99BD5}" name="Column1060"/>
    <tableColumn id="1078" xr3:uid="{926E2D1F-3D9A-48E8-8DE9-7BBA0E3F875F}" name="Column1061"/>
    <tableColumn id="1079" xr3:uid="{077A662F-80D3-47F4-8CF4-362377DC3177}" name="Column1062"/>
    <tableColumn id="1080" xr3:uid="{9DE22EA8-EAC3-4484-9D8F-FE75E3ED2C9D}" name="Column1063"/>
    <tableColumn id="1081" xr3:uid="{EF79EEA8-67BA-4649-89AE-38D89FA696B2}" name="Column1064"/>
    <tableColumn id="1082" xr3:uid="{CD5E3CA6-3C64-4B70-B3A9-A56D705B682B}" name="Column1065"/>
    <tableColumn id="1083" xr3:uid="{67528745-CA73-46C8-AC0C-D5190DA233DA}" name="Column1066"/>
    <tableColumn id="1084" xr3:uid="{2C7179E7-897E-49C3-B47D-DA137B79C8F7}" name="Column1067"/>
    <tableColumn id="1085" xr3:uid="{5DB2182C-8CF2-4049-B285-3CDC876DE0F4}" name="Column1068"/>
    <tableColumn id="1086" xr3:uid="{A8D11144-AFEE-4D1C-8CC3-0DD95E0896A2}" name="Column1069"/>
    <tableColumn id="1087" xr3:uid="{A6730FB4-C59A-4E40-8B91-2E375B08E94A}" name="Column1070"/>
    <tableColumn id="1088" xr3:uid="{1E28A749-2BFF-4120-82D9-17B1AEEC04A2}" name="Column1071"/>
    <tableColumn id="1089" xr3:uid="{4FEC6172-50DE-4D99-BAC7-F5C1F62BAA1F}" name="Column1072"/>
    <tableColumn id="1090" xr3:uid="{4BC25CFF-52C1-4BDD-B1BD-9BBD463A7500}" name="Column1073"/>
    <tableColumn id="1091" xr3:uid="{8BDDA80A-ED86-498C-AB87-1834C3B7FABF}" name="Column1074"/>
    <tableColumn id="1092" xr3:uid="{881B1652-E3D0-4F56-9AF8-B699F2DD87B0}" name="Column1075"/>
    <tableColumn id="1093" xr3:uid="{D4FD42D5-1CBB-4ADE-BB80-959901E8D060}" name="Column1076"/>
    <tableColumn id="1094" xr3:uid="{AFFE416F-B446-408E-A490-0A5A513AF411}" name="Column1077"/>
    <tableColumn id="1095" xr3:uid="{D9CF99D9-7C52-4666-A572-D77F4FCD1F50}" name="Column1078"/>
    <tableColumn id="1096" xr3:uid="{999F90C8-39F4-4AFC-97E0-F8971750E5E0}" name="Column1079"/>
    <tableColumn id="1097" xr3:uid="{BC71C9CE-AD83-48DC-A8FB-C97C50FDDC5D}" name="Column1080"/>
    <tableColumn id="1098" xr3:uid="{35C93710-7B0A-4B55-8A3D-7A2A3E412D79}" name="Column1081"/>
    <tableColumn id="1099" xr3:uid="{E48959CD-9D60-4CE3-BB34-2DBEC065AFEA}" name="Column1082"/>
    <tableColumn id="1100" xr3:uid="{D3FD6033-FB0F-455C-A9D0-32550A96A3E2}" name="Column1083"/>
    <tableColumn id="1101" xr3:uid="{27A2181F-26EE-4A17-AB4B-FE6335C07FEA}" name="Column1084"/>
    <tableColumn id="1102" xr3:uid="{045CDA58-6F50-4510-88A5-BDF7E9A73717}" name="Column1085"/>
    <tableColumn id="1103" xr3:uid="{DAB50BEF-A40B-47AB-9207-582BF14F38BF}" name="Column1086"/>
    <tableColumn id="1104" xr3:uid="{3E4DA772-1463-4663-BBC4-A2384CC083E8}" name="Column1087"/>
    <tableColumn id="1105" xr3:uid="{B72D9D2B-03BA-4272-B8F1-A114DC586F05}" name="Column1088"/>
    <tableColumn id="1106" xr3:uid="{DF2C56FF-3636-43BB-90D3-9B7BF6E8C738}" name="Column1089"/>
    <tableColumn id="1107" xr3:uid="{DD90091E-EC0A-4C53-91C8-A82E698BC109}" name="Column1090"/>
    <tableColumn id="1108" xr3:uid="{30C71F0E-3B12-4906-A440-0C298FCD71EC}" name="Column1091"/>
    <tableColumn id="1109" xr3:uid="{E13C07C7-8F50-4DF6-87E2-F4931066733F}" name="Column1092"/>
    <tableColumn id="1110" xr3:uid="{ECC385E5-6ACA-4BD3-AE50-8AE170230936}" name="Column1093"/>
    <tableColumn id="1111" xr3:uid="{AD799CC3-0E11-4092-A94F-8CB2D4710928}" name="Column1094"/>
    <tableColumn id="1112" xr3:uid="{C21CE177-D305-4D01-BDB5-B4A3045894A1}" name="Column1095"/>
    <tableColumn id="1113" xr3:uid="{01F93E36-0C44-450F-A703-B44B07378C3A}" name="Column1096"/>
    <tableColumn id="1114" xr3:uid="{92196227-2BDF-4993-9FBE-66C0C2EB26DB}" name="Column1097"/>
    <tableColumn id="1115" xr3:uid="{DF5106ED-A4AB-4029-918B-18E686570122}" name="Column1098"/>
    <tableColumn id="1116" xr3:uid="{97175350-EE07-476D-A67A-750B9ACC0187}" name="Column1099"/>
    <tableColumn id="1117" xr3:uid="{6B6386DD-77DA-40AC-A5DF-5A50D6A7A4EC}" name="Column1100"/>
    <tableColumn id="1118" xr3:uid="{CC4EA7F8-DA5F-4D86-AF0B-8D3125601AFD}" name="Column1101"/>
    <tableColumn id="1119" xr3:uid="{64AFDA25-FB22-4528-9EFF-26B314A9C8C8}" name="Column1102"/>
    <tableColumn id="1120" xr3:uid="{75767E62-78B7-461B-AB12-CDA113D181F3}" name="Column1103"/>
    <tableColumn id="1121" xr3:uid="{6FBB4614-1C6B-4A9B-A609-A289D73E19D8}" name="Column1104"/>
    <tableColumn id="1122" xr3:uid="{453A848E-918D-405C-B17E-5E3E3E43B79F}" name="Column1105"/>
    <tableColumn id="1123" xr3:uid="{6660CAC4-A91A-41C1-8C3E-6177A2534580}" name="Column1106"/>
    <tableColumn id="1124" xr3:uid="{0E85D746-3674-46B8-9CA1-7EE836C0FFE3}" name="Column1107"/>
    <tableColumn id="1125" xr3:uid="{760BA831-410C-4071-9098-533204C77136}" name="Column1108"/>
    <tableColumn id="1126" xr3:uid="{17068326-AAD3-4F2E-8D69-7551AC53A899}" name="Column1109"/>
    <tableColumn id="1127" xr3:uid="{595D8F9C-F075-402D-A2A3-676BDBF3063B}" name="Column1110"/>
    <tableColumn id="1128" xr3:uid="{A2600232-EDC1-4984-A0D6-C2545B1F3330}" name="Column1111"/>
    <tableColumn id="1129" xr3:uid="{5AF0B6B8-5E21-47C7-9AA5-C0BF525BBDAD}" name="Column1112"/>
    <tableColumn id="1130" xr3:uid="{68EB4857-576D-4E0D-B32C-4F3652EF876A}" name="Column1113"/>
    <tableColumn id="1131" xr3:uid="{3A4D7B01-C46F-481E-A7DA-F0A153669132}" name="Column1114"/>
    <tableColumn id="1132" xr3:uid="{F84B6A65-A642-4335-A536-3781BA43666D}" name="Column1115"/>
    <tableColumn id="1133" xr3:uid="{C773F4B6-F504-4F82-8F92-C57E844C6C5C}" name="Column1116"/>
    <tableColumn id="1134" xr3:uid="{CAD6BD70-8814-4231-9898-A2E705E32D67}" name="Column1117"/>
    <tableColumn id="1135" xr3:uid="{A753A1DE-AFC2-4B0E-919F-D7E0AE3D1244}" name="Column1118"/>
    <tableColumn id="1136" xr3:uid="{DC311820-D0D8-4B45-AA60-62B2C2B6B641}" name="Column1119"/>
    <tableColumn id="1137" xr3:uid="{A79EA2B1-4C9A-4C41-A413-E0C304740E0A}" name="Column1120"/>
    <tableColumn id="1138" xr3:uid="{D68A2210-2A37-4DB5-B78B-4FAAE156288F}" name="Column1121"/>
    <tableColumn id="1139" xr3:uid="{ACBCA880-8F8B-43C7-842A-AB8CEB99ED2D}" name="Column1122"/>
    <tableColumn id="1140" xr3:uid="{B27A47F2-6EC6-44FB-8E25-A1E791EC0CDF}" name="Column1123"/>
    <tableColumn id="1141" xr3:uid="{6FBFBE1C-AFB1-4BB1-9EFF-B3B2EFA81AE5}" name="Column1124"/>
    <tableColumn id="1142" xr3:uid="{9C1D031A-EF5D-4019-8DE5-875D14A9AF4E}" name="Column1125"/>
    <tableColumn id="1143" xr3:uid="{10C77909-A482-455E-AF05-D4D015C388D5}" name="Column1126"/>
    <tableColumn id="1144" xr3:uid="{DE6A72C0-FB26-491A-88C5-6A55B60D8B6F}" name="Column1127"/>
    <tableColumn id="1145" xr3:uid="{CFC0393C-D428-4DB1-8698-A6328902A5E0}" name="Column1128"/>
    <tableColumn id="1146" xr3:uid="{58C868F3-EC1A-4524-B24A-31CD84171FE4}" name="Column1129"/>
    <tableColumn id="1147" xr3:uid="{9B93A34E-AABD-4D55-9958-EECDA583C5EB}" name="Column1130"/>
    <tableColumn id="1148" xr3:uid="{01096E6D-972C-45BE-8A3C-A1CA15D54870}" name="Column1131"/>
    <tableColumn id="1149" xr3:uid="{3FB78FFD-E0E3-4425-9EF1-8138450CF307}" name="Column1132"/>
    <tableColumn id="1150" xr3:uid="{FFBD15EE-10CD-4286-AA10-8662CC1CBE8D}" name="Column1133"/>
    <tableColumn id="1151" xr3:uid="{BE721A26-6303-4FFD-B4DE-79813D035969}" name="Column1134"/>
    <tableColumn id="1152" xr3:uid="{3377F3F3-0EC6-4C66-9AEB-086741424C1E}" name="Column1135"/>
    <tableColumn id="1153" xr3:uid="{66E4316E-DFF3-4337-A3CF-87502E5DFDFD}" name="Column1136"/>
    <tableColumn id="1154" xr3:uid="{6469F02F-7396-4B8C-AFD7-3020B0069CA0}" name="Column1137"/>
    <tableColumn id="1155" xr3:uid="{BBBB5EB3-9216-44D5-9E83-1F1247B5BC3B}" name="Column1138"/>
    <tableColumn id="1156" xr3:uid="{A83F61E0-E0C7-42D6-89BF-3E914930ABD2}" name="Column1139"/>
    <tableColumn id="1157" xr3:uid="{0D794255-002D-4467-A15F-D0EBAD0AB05F}" name="Column1140"/>
    <tableColumn id="1158" xr3:uid="{A776BED9-0027-4B90-8E68-03C361CCD170}" name="Column1141"/>
    <tableColumn id="1159" xr3:uid="{1A5BF1DB-588A-4DCC-B079-C82E6B19CF8E}" name="Column1142"/>
    <tableColumn id="1160" xr3:uid="{9B2EB31A-90B0-4191-A19A-564C9CD0326C}" name="Column1143"/>
    <tableColumn id="1161" xr3:uid="{6355F6E8-7FD4-472D-B570-EE7E4B949C8C}" name="Column1144"/>
    <tableColumn id="1162" xr3:uid="{140ED6AC-B797-493C-8EC4-79BA54C22F37}" name="Column1145"/>
    <tableColumn id="1163" xr3:uid="{252CEA51-115C-4BE7-9220-314C1280BE74}" name="Column1146"/>
    <tableColumn id="1164" xr3:uid="{A2605FCD-D744-4FAF-9524-38068A52BFA0}" name="Column1147"/>
    <tableColumn id="1165" xr3:uid="{8555F179-23DC-4AEA-A685-726E553D08A0}" name="Column1148"/>
    <tableColumn id="1166" xr3:uid="{D218198E-1228-4BE3-B1B3-E58E52F4BEE6}" name="Column1149"/>
    <tableColumn id="1167" xr3:uid="{6BC6EED4-5676-4F19-8C6F-655F8D622588}" name="Column1150"/>
    <tableColumn id="1168" xr3:uid="{14DD8DE5-02AC-4ADA-9497-BA74BFB6D83A}" name="Column1151"/>
    <tableColumn id="1169" xr3:uid="{E9C9C1C8-6321-41BA-A904-F95C4255BB2D}" name="Column1152"/>
    <tableColumn id="1170" xr3:uid="{5A6258DD-2EC8-4D72-A1CB-B793DCA2F4AA}" name="Column1153"/>
    <tableColumn id="1171" xr3:uid="{378E71B5-947A-4287-BAC8-F474157D8973}" name="Column1154"/>
    <tableColumn id="1172" xr3:uid="{30A34520-8438-42F0-B5A2-93A409508463}" name="Column1155"/>
    <tableColumn id="1173" xr3:uid="{3722DB2E-581B-4703-AA55-CBD2B02A4CCE}" name="Column1156"/>
    <tableColumn id="1174" xr3:uid="{2E44EC2F-128E-4F8B-8D37-C32C21FC5232}" name="Column1157"/>
    <tableColumn id="1175" xr3:uid="{0A3CDDF4-A573-444B-AEC1-5580902881BF}" name="Column1158"/>
    <tableColumn id="1176" xr3:uid="{A2719AFC-E9CD-4BEC-9819-CE48638C27A2}" name="Column1159"/>
    <tableColumn id="1177" xr3:uid="{9E74B58F-00BB-485C-9866-E0246B6330D3}" name="Column1160"/>
    <tableColumn id="1178" xr3:uid="{8AF79EA8-7A92-486B-908D-16608CD3162A}" name="Column1161"/>
    <tableColumn id="1179" xr3:uid="{904E6DC0-9F44-42D8-AAF8-A35B07AE45EF}" name="Column1162"/>
    <tableColumn id="1180" xr3:uid="{511FD492-651F-4506-A750-A18E5BDB81AB}" name="Column1163"/>
    <tableColumn id="1181" xr3:uid="{52138C88-C47E-4E4C-B6CA-9DA797FD1FD6}" name="Column1164"/>
    <tableColumn id="1182" xr3:uid="{AA87DCF9-6087-4B78-87FC-C6635843B104}" name="Column1165"/>
    <tableColumn id="1183" xr3:uid="{4143C067-D800-488B-8AEC-F0E563FF31F0}" name="Column1166"/>
    <tableColumn id="1184" xr3:uid="{C4A62848-D8FF-4B24-84A7-27667C623B42}" name="Column1167"/>
    <tableColumn id="1185" xr3:uid="{5BDD287B-CCA3-49CF-B9A2-0ED1BDBDBC25}" name="Column1168"/>
    <tableColumn id="1186" xr3:uid="{2ADDD4F5-9D8E-4CC1-9694-786C173EA883}" name="Column1169"/>
    <tableColumn id="1187" xr3:uid="{D81D3ED1-1F2F-4DE2-9F3B-E6DEF180DDCC}" name="Column1170"/>
    <tableColumn id="1188" xr3:uid="{0607B0C5-1557-443D-B96D-F8D9BC3EC6C9}" name="Column1171"/>
    <tableColumn id="1189" xr3:uid="{1E01A133-E74E-4006-A052-F80EB8792607}" name="Column1172"/>
    <tableColumn id="1190" xr3:uid="{6BD528A2-A0AF-498C-8BFB-1F67619B97DA}" name="Column1173"/>
    <tableColumn id="1191" xr3:uid="{2C02D4F6-76D4-46D4-BE9B-CCCB3E1D27D1}" name="Column1174"/>
    <tableColumn id="1192" xr3:uid="{071E6D9C-5687-419A-9431-463B051CD1D6}" name="Column1175"/>
    <tableColumn id="1193" xr3:uid="{2F434DCA-BE03-4137-A600-8846C142832F}" name="Column1176"/>
    <tableColumn id="1194" xr3:uid="{BFCDFF20-20D6-46CF-A51A-876BF936F3E1}" name="Column1177"/>
    <tableColumn id="1195" xr3:uid="{6FC096A5-4B1B-4D6D-BC8B-5439B0CAAA7B}" name="Column1178"/>
    <tableColumn id="1196" xr3:uid="{56FE4408-9E46-4BF3-9D47-A4AD98CA0D32}" name="Column1179"/>
    <tableColumn id="1197" xr3:uid="{FCB6E7C9-C7E3-44D2-A120-198A96BA0B64}" name="Column1180"/>
    <tableColumn id="1198" xr3:uid="{939762B2-091D-4954-A4C5-49CA7361000D}" name="Column1181"/>
    <tableColumn id="1199" xr3:uid="{B465F2C6-2C14-4136-8D8F-A60FBBB641BE}" name="Column1182"/>
    <tableColumn id="1200" xr3:uid="{F3E6D2AB-C118-4AB2-A297-F88758F1354C}" name="Column1183"/>
    <tableColumn id="1201" xr3:uid="{BE34E34A-7113-4525-BDCD-6EAF152B5767}" name="Column1184"/>
    <tableColumn id="1202" xr3:uid="{95839DA1-265C-4FF2-8B03-321D171466A1}" name="Column1185"/>
    <tableColumn id="1203" xr3:uid="{4A2C1181-007E-4B33-8979-FB57E2604126}" name="Column1186"/>
    <tableColumn id="1204" xr3:uid="{AE3D51D1-EAD2-434B-9E2C-16EFD515DD66}" name="Column1187"/>
    <tableColumn id="1205" xr3:uid="{5915E1E9-E6DE-4C9C-BDFB-B30C97F17DD1}" name="Column1188"/>
    <tableColumn id="1206" xr3:uid="{64868E02-5355-4DE9-A76B-D9BD4476F10B}" name="Column1189"/>
    <tableColumn id="1207" xr3:uid="{D09F7960-D807-4877-8B12-87966B513A77}" name="Column1190"/>
    <tableColumn id="1208" xr3:uid="{C851E234-30AA-4907-9629-0016C57C3B5B}" name="Column1191"/>
    <tableColumn id="1209" xr3:uid="{B757B8C9-08AD-48ED-96F6-4D87057CC1C2}" name="Column1192"/>
    <tableColumn id="1210" xr3:uid="{77139A5C-3731-456B-AC6A-DB58E796DD82}" name="Column1193"/>
    <tableColumn id="1211" xr3:uid="{73ECD745-CF9F-4F87-A916-4A8C7B4C2596}" name="Column1194"/>
    <tableColumn id="1212" xr3:uid="{A135AEDE-56D0-484F-9F77-929F6B94A9CE}" name="Column1195"/>
    <tableColumn id="1213" xr3:uid="{2AA66E2C-1332-4033-AF8D-19BD611A2FC3}" name="Column1196"/>
    <tableColumn id="1214" xr3:uid="{EA0D45F0-F6BB-445C-A2A1-F3069E4B9D54}" name="Column1197"/>
    <tableColumn id="1215" xr3:uid="{393CF5AA-3279-4CD3-8B9E-6BA119A866C3}" name="Column1198"/>
    <tableColumn id="1216" xr3:uid="{8B82BDF1-3B46-4FFC-8974-143890F4D13C}" name="Column1199"/>
    <tableColumn id="1217" xr3:uid="{0D65F244-0EFB-4BEE-8589-659A086BA78D}" name="Column1200"/>
    <tableColumn id="1218" xr3:uid="{4BFA6844-74B5-488D-BD32-95E640E98786}" name="Column1201"/>
    <tableColumn id="1219" xr3:uid="{F7AEDEC6-4B8A-4417-835B-AF5CE72D4D41}" name="Column1202"/>
    <tableColumn id="1220" xr3:uid="{5F13C0FD-85C1-475D-AC4D-F23F5C92D93F}" name="Column1203"/>
    <tableColumn id="1221" xr3:uid="{D09E7CBE-D2FC-48AB-9D23-AC83F7E33727}" name="Column1204"/>
    <tableColumn id="1222" xr3:uid="{93790546-7B32-4B7E-A6C6-E2D6612CD9D5}" name="Column1205"/>
    <tableColumn id="1223" xr3:uid="{84542F98-520C-4659-AA49-3287FB16B38D}" name="Column1206"/>
    <tableColumn id="1224" xr3:uid="{BC8ED864-115E-4568-93CD-6959A7494BD1}" name="Column1207"/>
    <tableColumn id="1225" xr3:uid="{C073C003-E15E-4797-A079-3EDFAE5CB8AD}" name="Column1208"/>
    <tableColumn id="1226" xr3:uid="{3F625512-E8EF-489C-9D6F-E34B530A747E}" name="Column1209"/>
    <tableColumn id="1227" xr3:uid="{EB4B63CB-D883-47EA-8EBD-D6789BD59D14}" name="Column1210"/>
    <tableColumn id="1228" xr3:uid="{320889F5-4F6F-4ED6-A4B5-AE9AA276469F}" name="Column1211"/>
    <tableColumn id="1229" xr3:uid="{6A8A5FED-DEDD-4525-96FE-635A3FE25D2D}" name="Column1212"/>
    <tableColumn id="1230" xr3:uid="{D140C40F-7121-4CBB-A6FE-E20C2A7B3FDA}" name="Column1213"/>
    <tableColumn id="1231" xr3:uid="{63AF8E6E-1BD4-49B5-903E-85AE1503961A}" name="Column1214"/>
    <tableColumn id="1232" xr3:uid="{7CB4921F-1342-460A-AF6E-A6BC36D5CFF2}" name="Column1215"/>
    <tableColumn id="1233" xr3:uid="{FB44393C-071C-4CBE-BDE8-7ECB29B4F320}" name="Column1216"/>
    <tableColumn id="1234" xr3:uid="{60880C16-866A-4B57-95CB-FF907CE9A5AF}" name="Column1217"/>
    <tableColumn id="1235" xr3:uid="{EB636F3E-5DD4-4CF4-9B1F-1FB39CEB00F9}" name="Column1218"/>
    <tableColumn id="1236" xr3:uid="{87DC4E3B-970B-4DCD-99E3-D43D3C9E2AEB}" name="Column1219"/>
    <tableColumn id="1237" xr3:uid="{603EC429-F4D3-4603-A6CD-E9B5B049E6A7}" name="Column1220"/>
    <tableColumn id="1238" xr3:uid="{06107521-F646-4C81-A023-403DB2301806}" name="Column1221"/>
    <tableColumn id="1239" xr3:uid="{AA3A2067-7C15-4F46-8293-1A8F9CB89B9A}" name="Column1222"/>
    <tableColumn id="1240" xr3:uid="{6B774FB0-7C54-4C67-95E9-85D68E3F4E10}" name="Column1223"/>
    <tableColumn id="1241" xr3:uid="{FDF7F45A-5B10-419E-BC74-28CA10F48E0E}" name="Column1224"/>
    <tableColumn id="1242" xr3:uid="{AB8F99FC-2944-4699-ACC4-52775A8A111A}" name="Column1225"/>
    <tableColumn id="1243" xr3:uid="{1739FC72-C765-45B0-83FD-9F46DAFF5449}" name="Column1226"/>
    <tableColumn id="1244" xr3:uid="{B2D90F47-2146-4E8D-B078-461E6D7F0DC5}" name="Column1227"/>
    <tableColumn id="1245" xr3:uid="{B8F0F2C8-3D97-422C-9064-0825F7F1A985}" name="Column1228"/>
    <tableColumn id="1246" xr3:uid="{16D026D1-9AED-45C7-B46D-867E1206277E}" name="Column1229"/>
    <tableColumn id="1247" xr3:uid="{8E55AB16-0501-4289-ACA9-E1BC7E5F6C73}" name="Column1230"/>
    <tableColumn id="1248" xr3:uid="{8CBB2E44-8EB6-48C2-AE74-B0A2B5C597F3}" name="Column1231"/>
    <tableColumn id="1249" xr3:uid="{CFABDC2F-24DA-4DBF-AA17-58599B35DA33}" name="Column1232"/>
    <tableColumn id="1250" xr3:uid="{3CBB0DB9-24C1-45AA-821F-2ED199DDD71F}" name="Column1233"/>
    <tableColumn id="1251" xr3:uid="{3C73E50B-F542-4846-8FD7-3875C6B8614F}" name="Column1234"/>
    <tableColumn id="1252" xr3:uid="{57115418-45C3-454B-AE65-C45B0FE7FAA5}" name="Column1235"/>
    <tableColumn id="1253" xr3:uid="{D5652D0A-A8DF-4380-A108-F14BA95F20F6}" name="Column1236"/>
    <tableColumn id="1254" xr3:uid="{571DF4EA-7A0C-4845-A877-8B15C644C181}" name="Column1237"/>
    <tableColumn id="1255" xr3:uid="{8DD5EBB8-7372-4E12-AFF9-CC827F0A413A}" name="Column1238"/>
    <tableColumn id="1256" xr3:uid="{460506DE-2178-4A5D-8193-FDD8CC9BCD80}" name="Column1239"/>
    <tableColumn id="1257" xr3:uid="{0B5AD9CE-329F-4563-B4F4-8D1539480E73}" name="Column1240"/>
    <tableColumn id="1258" xr3:uid="{0D8360EE-AB2F-45CD-B43A-8E06BE5B536E}" name="Column1241"/>
    <tableColumn id="1259" xr3:uid="{7E08604F-5A86-430F-B2A1-D231AA40A719}" name="Column1242"/>
    <tableColumn id="1260" xr3:uid="{E1048621-6A76-4BBD-AA76-2527FD76583A}" name="Column1243"/>
    <tableColumn id="1261" xr3:uid="{527222D9-638D-44E5-BDC6-E6742A0EB32A}" name="Column1244"/>
    <tableColumn id="1262" xr3:uid="{3BAC2ED3-69B4-411A-9518-0B802D772F35}" name="Column1245"/>
    <tableColumn id="1263" xr3:uid="{0A5FFEB7-84AA-4231-8A29-0CF66B2CE7B5}" name="Column1246"/>
    <tableColumn id="1264" xr3:uid="{8C6DEB14-1CF6-48CC-A6F4-98EC7EBD4CC6}" name="Column1247"/>
    <tableColumn id="1265" xr3:uid="{00A04380-0D95-44D0-B794-2FE87CB7BC97}" name="Column1248"/>
    <tableColumn id="1266" xr3:uid="{AE52C66F-29E7-4FC6-9551-B99616F00A19}" name="Column1249"/>
    <tableColumn id="1267" xr3:uid="{CF4747A3-D241-4E20-82AD-5B66EDBD6835}" name="Column1250"/>
    <tableColumn id="1268" xr3:uid="{63B71A41-55FE-4424-80B3-0286C146004E}" name="Column1251"/>
    <tableColumn id="1269" xr3:uid="{B3D9A62C-2810-4FD3-ADEE-B6BCC3ADA750}" name="Column1252"/>
    <tableColumn id="1270" xr3:uid="{029A883A-9127-4F3B-A9CE-DE51922F8E1E}" name="Column1253"/>
    <tableColumn id="1271" xr3:uid="{A51E47F2-90EE-45A6-857E-B7948588023A}" name="Column1254"/>
    <tableColumn id="1272" xr3:uid="{59184A54-15B0-47B9-9D46-FB7FC1422E0C}" name="Column1255"/>
    <tableColumn id="1273" xr3:uid="{327B5755-3748-4271-80BE-87911F96B8E3}" name="Column1256"/>
    <tableColumn id="1274" xr3:uid="{3582C218-F0F4-462C-9BB3-255DC8DADAB2}" name="Column1257"/>
    <tableColumn id="1275" xr3:uid="{C436D911-36C3-460D-A45E-327AD0D1BA8E}" name="Column1258"/>
    <tableColumn id="1276" xr3:uid="{0A7475FD-FFA9-4396-981E-F960098EC56D}" name="Column1259"/>
    <tableColumn id="1277" xr3:uid="{9168B577-8A35-4CB2-99B0-83DCB61D5D9D}" name="Column1260"/>
    <tableColumn id="1278" xr3:uid="{35C7B23D-5EC5-4A2D-8733-35236660E7AD}" name="Column1261"/>
    <tableColumn id="1279" xr3:uid="{52AC027B-2073-4447-916E-870B4D8D809B}" name="Column1262"/>
    <tableColumn id="1280" xr3:uid="{6F01225D-ABA0-4DF5-B6AB-74A87A1E0587}" name="Column1263"/>
    <tableColumn id="1281" xr3:uid="{22C7783B-C9A7-4D7C-B0BA-F2644CBC228F}" name="Column1264"/>
    <tableColumn id="1282" xr3:uid="{29D7D045-75CE-4DE2-A7E8-EA45EAAC3C8F}" name="Column1265"/>
    <tableColumn id="1283" xr3:uid="{73313441-62F8-4D01-8EFC-D97293E1C761}" name="Column1266"/>
    <tableColumn id="1284" xr3:uid="{37C338E5-F3DD-4A27-B776-D787126959A4}" name="Column1267"/>
    <tableColumn id="1285" xr3:uid="{36DF7525-85C9-42FF-9221-3760A8EC8A34}" name="Column1268"/>
    <tableColumn id="1286" xr3:uid="{4D3847FF-5EBD-41C9-830E-97782C1E45DC}" name="Column1269"/>
    <tableColumn id="1287" xr3:uid="{BCB5A70A-8DE6-487A-9983-29DB12A0FE51}" name="Column1270"/>
    <tableColumn id="1288" xr3:uid="{9ED7E60E-6B07-42C3-AC3F-AFECEE53142D}" name="Column1271"/>
    <tableColumn id="1289" xr3:uid="{6A808255-C74B-47CC-981A-B31B5DFA27E2}" name="Column1272"/>
    <tableColumn id="1290" xr3:uid="{544B1EE0-B90F-425F-94D0-D71EBB231B57}" name="Column1273"/>
    <tableColumn id="1291" xr3:uid="{7C6BC055-E437-4C9F-A179-77310E7DF0E6}" name="Column1274"/>
    <tableColumn id="1292" xr3:uid="{C81BC917-4AC6-4E83-9411-3166BD680D54}" name="Column1275"/>
    <tableColumn id="1293" xr3:uid="{125500CE-8097-43BF-8961-5930043FCBB5}" name="Column1276"/>
    <tableColumn id="1294" xr3:uid="{15861F81-058F-4AFD-B077-7798986A699A}" name="Column1277"/>
    <tableColumn id="1295" xr3:uid="{D2B9B83B-39C7-4E97-8E93-39757572EA3C}" name="Column1278"/>
    <tableColumn id="1296" xr3:uid="{559E5015-7DBF-4E64-A59D-5CED65DDFC6C}" name="Column1279"/>
    <tableColumn id="1297" xr3:uid="{C830D57C-52CA-4270-9A0B-757CDE6CF53F}" name="Column1280"/>
    <tableColumn id="1298" xr3:uid="{9780CBB5-F816-4A97-8D96-EC9F69C03738}" name="Column1281"/>
    <tableColumn id="1299" xr3:uid="{F3593BB6-0390-446C-A2EE-B509C337ABB0}" name="Column1282"/>
    <tableColumn id="1300" xr3:uid="{7E1EF4CB-EABC-4D1E-AB2A-C201CFCBF064}" name="Column1283"/>
    <tableColumn id="1301" xr3:uid="{D38955E0-A22E-4766-BF05-567407D47CC5}" name="Column1284"/>
    <tableColumn id="1302" xr3:uid="{AD50F882-0C0C-4C56-8BDD-EACB04F49030}" name="Column1285"/>
    <tableColumn id="1303" xr3:uid="{BBE56047-3F27-4240-BD71-93E82B3D26A2}" name="Column1286"/>
    <tableColumn id="1304" xr3:uid="{B6BEA3C8-A1B4-477A-9B6C-D58D771815CE}" name="Column1287"/>
    <tableColumn id="1305" xr3:uid="{DD498677-5E80-47CF-9642-390C8B265E0B}" name="Column1288"/>
    <tableColumn id="1306" xr3:uid="{4F6B17F0-681B-48F7-A8C6-C4B9B1975B0D}" name="Column1289"/>
    <tableColumn id="1307" xr3:uid="{692DD09A-9CAE-43B0-964B-55860E349014}" name="Column1290"/>
    <tableColumn id="1308" xr3:uid="{0EDA36DA-2C36-4B20-8A8F-CCF45E4C34B5}" name="Column1291"/>
    <tableColumn id="1309" xr3:uid="{492C20B3-F889-415E-B871-AA3FFF99A95D}" name="Column1292"/>
    <tableColumn id="1310" xr3:uid="{6149F6DD-5A28-4B1A-ACEA-59D076FBB8B0}" name="Column1293"/>
    <tableColumn id="1311" xr3:uid="{E943C2A3-3028-4A96-81B7-8CBBD8D5E63E}" name="Column1294"/>
    <tableColumn id="1312" xr3:uid="{782C9758-9A25-4270-9649-A67F25D6935F}" name="Column1295"/>
    <tableColumn id="1313" xr3:uid="{1DC0B10E-A892-48AA-A671-994F73EBF9B9}" name="Column1296"/>
    <tableColumn id="1314" xr3:uid="{7B18ADBA-D27C-4648-818E-195A9043F0B7}" name="Column1297"/>
    <tableColumn id="1315" xr3:uid="{959AC370-F8F5-42A4-8015-AA35FCD95E6D}" name="Column1298"/>
    <tableColumn id="1316" xr3:uid="{78EF6F3A-215A-4C0B-A017-9C43FAF557EC}" name="Column1299"/>
    <tableColumn id="1317" xr3:uid="{5355E4A0-7477-46F9-B45C-77200414B76A}" name="Column1300"/>
    <tableColumn id="1318" xr3:uid="{14FA68DA-75B1-4971-A916-EA7488B77BB7}" name="Column1301"/>
    <tableColumn id="1319" xr3:uid="{89EB7A58-4DA1-4626-9939-9FF995F29EE8}" name="Column1302"/>
    <tableColumn id="1320" xr3:uid="{E029F962-0F32-4D95-A1A1-C85AB46D9A25}" name="Column1303"/>
    <tableColumn id="1321" xr3:uid="{BB20EC10-9AA9-43A0-A6A1-A6EB72C153F1}" name="Column1304"/>
    <tableColumn id="1322" xr3:uid="{F7F91424-BF9B-4A87-A652-6F96A34352DB}" name="Column1305"/>
    <tableColumn id="1323" xr3:uid="{298B3395-C3FA-488C-9D62-D555C34D99C2}" name="Column1306"/>
    <tableColumn id="1324" xr3:uid="{2DFF481D-F140-4552-BD45-9EBA7B372A00}" name="Column1307"/>
    <tableColumn id="1325" xr3:uid="{2F65D420-DAC4-4C8C-B42E-5C390E844A5B}" name="Column1308"/>
    <tableColumn id="1326" xr3:uid="{585D2809-1828-4455-8C72-3909DFC4350E}" name="Column1309"/>
    <tableColumn id="1327" xr3:uid="{F2E6BFAC-F0C6-459C-B78A-36C66509557E}" name="Column1310"/>
    <tableColumn id="1328" xr3:uid="{0F95D0DD-8F05-48A4-B7F9-0308589ABD5C}" name="Column1311"/>
    <tableColumn id="1329" xr3:uid="{75429485-67E5-4D03-9404-EF677093E360}" name="Column1312"/>
    <tableColumn id="1330" xr3:uid="{925C47AE-58CA-4FED-9370-0B04B2B698D6}" name="Column1313"/>
    <tableColumn id="1331" xr3:uid="{62A6A75E-4139-4194-ADAA-BEF57E872031}" name="Column1314"/>
    <tableColumn id="1332" xr3:uid="{6954CE15-CF66-4F3B-9728-91CB015BD301}" name="Column1315"/>
    <tableColumn id="1333" xr3:uid="{034D0BA9-8503-4C02-AE61-95C1C4B80996}" name="Column1316"/>
    <tableColumn id="1334" xr3:uid="{2BB817F3-8912-4E36-879C-C0A0A4D38969}" name="Column1317"/>
    <tableColumn id="1335" xr3:uid="{956F49A2-7C58-42E6-9566-BBE40EB5F267}" name="Column1318"/>
    <tableColumn id="1336" xr3:uid="{2786C1B2-1CF1-4EC5-BA42-9ECCCAFC3C68}" name="Column1319"/>
    <tableColumn id="1337" xr3:uid="{618D1D39-3D75-4B41-A676-08337C80492E}" name="Column1320"/>
    <tableColumn id="1338" xr3:uid="{B8EA753F-85C2-40CA-A6B6-F593B192E27D}" name="Column1321"/>
    <tableColumn id="1339" xr3:uid="{7FD78BEF-53A6-4110-924F-EDF6A7273228}" name="Column1322"/>
    <tableColumn id="1340" xr3:uid="{1C0647D2-9212-4094-A537-859A2608C9A3}" name="Column1323"/>
    <tableColumn id="1341" xr3:uid="{57ADE197-5847-439A-9443-A00019CFB3E5}" name="Column1324"/>
    <tableColumn id="1342" xr3:uid="{79EED9A6-F189-41DD-9500-B8545982412C}" name="Column1325"/>
    <tableColumn id="1343" xr3:uid="{65230740-DE7C-4222-9A67-0C0E8B9E30DB}" name="Column1326"/>
    <tableColumn id="1344" xr3:uid="{D7A19A98-8F33-484A-92D0-84D622EED7A5}" name="Column1327"/>
    <tableColumn id="1345" xr3:uid="{3DFC0816-219A-4D53-94FE-55635BFA61BB}" name="Column1328"/>
    <tableColumn id="1346" xr3:uid="{91184B88-2448-4C58-9415-901221CB3445}" name="Column1329"/>
    <tableColumn id="1347" xr3:uid="{E2F827DA-EB06-4753-A293-677F1D0EBD97}" name="Column1330"/>
    <tableColumn id="1348" xr3:uid="{B7698ECF-E9E8-490A-BE2C-869F93542E05}" name="Column1331"/>
    <tableColumn id="1349" xr3:uid="{D66EC746-9232-46BE-9CDE-D71F107B66C4}" name="Column1332"/>
    <tableColumn id="1350" xr3:uid="{47F645BE-515B-46BF-A29C-8485CDEC7069}" name="Column1333"/>
    <tableColumn id="1351" xr3:uid="{D9CF1ED6-3388-4CD5-A814-8F41EB9AFB16}" name="Column1334"/>
    <tableColumn id="1352" xr3:uid="{A1A2021E-A287-4FEC-8E7B-978970A08358}" name="Column1335"/>
    <tableColumn id="1353" xr3:uid="{3E2C4622-C39B-41D1-842A-133FFBDA11C7}" name="Column1336"/>
    <tableColumn id="1354" xr3:uid="{0760B87F-E04A-41D8-AC16-0121C5D704EA}" name="Column1337"/>
    <tableColumn id="1355" xr3:uid="{161CC17D-5B67-41B3-A4A0-BB4248AFA876}" name="Column1338"/>
    <tableColumn id="1356" xr3:uid="{7965F6A3-07F4-492D-807E-9143DA401289}" name="Column1339"/>
    <tableColumn id="1357" xr3:uid="{3A496E1E-F00B-4334-B624-839490BE1005}" name="Column1340"/>
    <tableColumn id="1358" xr3:uid="{0A9C2944-5A79-4903-9512-0A68676793F7}" name="Column1341"/>
    <tableColumn id="1359" xr3:uid="{F841FCF2-A0A4-4665-9D2D-055E8A875286}" name="Column1342"/>
    <tableColumn id="1360" xr3:uid="{D95E5E5B-1792-4932-A0FD-5276BC25DD8F}" name="Column1343"/>
    <tableColumn id="1361" xr3:uid="{FE558A13-01E2-44B4-8C99-0E1810E61332}" name="Column1344"/>
    <tableColumn id="1362" xr3:uid="{2167DFCD-8BC8-4D95-9AA2-48B3B6D20C81}" name="Column1345"/>
    <tableColumn id="1363" xr3:uid="{BACE3653-6667-45FC-8408-DAFF7D029243}" name="Column1346"/>
    <tableColumn id="1364" xr3:uid="{5EBEBF5D-8D37-4476-884A-33C9BD87BE91}" name="Column1347"/>
    <tableColumn id="1365" xr3:uid="{BE046940-FF39-4CD8-B2B5-E75D4695C261}" name="Column1348"/>
    <tableColumn id="1366" xr3:uid="{FB1F6E95-2E68-412C-A496-14C86575F94D}" name="Column1349"/>
    <tableColumn id="1367" xr3:uid="{1A0D78E8-1782-46D3-9267-C5E90C8F3E42}" name="Column1350"/>
    <tableColumn id="1368" xr3:uid="{D9EAA5C3-7474-4C3E-BB5E-0386405A2060}" name="Column1351"/>
    <tableColumn id="1369" xr3:uid="{FDB9188E-2583-43E0-933A-928474C131B6}" name="Column1352"/>
    <tableColumn id="1370" xr3:uid="{96E4B30D-D488-4E52-9AAB-FE8D7E2C7E28}" name="Column1353"/>
    <tableColumn id="1371" xr3:uid="{88E901A1-1E13-48B5-9E09-2A64D87C86B1}" name="Column1354"/>
    <tableColumn id="1372" xr3:uid="{B29AAA7F-3523-49E9-A9B7-E5F99466F287}" name="Column1355"/>
    <tableColumn id="1373" xr3:uid="{A71B3CD8-A008-48CE-BB7B-9D92BB4C6ED5}" name="Column1356"/>
    <tableColumn id="1374" xr3:uid="{456D2F30-77EF-4B19-B022-69B479792754}" name="Column1357"/>
    <tableColumn id="1375" xr3:uid="{126C6F3F-7DFF-4D28-842D-2EA99F21AFD7}" name="Column1358"/>
    <tableColumn id="1376" xr3:uid="{2BCA11AF-3CCB-4845-8964-20A922BD28C1}" name="Column1359"/>
    <tableColumn id="1377" xr3:uid="{BCC60BAC-5E61-49FA-AF4F-EB3907F0B898}" name="Column1360"/>
    <tableColumn id="1378" xr3:uid="{2511452C-2858-4472-8FCC-60C1246933ED}" name="Column1361"/>
    <tableColumn id="1379" xr3:uid="{411E2EBF-E853-4A2A-A491-1A1E89CA337F}" name="Column1362"/>
    <tableColumn id="1380" xr3:uid="{62752430-9C11-4111-B7CA-C26F0F7C3580}" name="Column1363"/>
    <tableColumn id="1381" xr3:uid="{D6E437E6-5E3B-4FFE-A4C1-8C9ADD1CBB48}" name="Column1364"/>
    <tableColumn id="1382" xr3:uid="{79C73FB3-E177-4426-BBFE-709D16317DDA}" name="Column1365"/>
    <tableColumn id="1383" xr3:uid="{88F6AEE2-8233-428F-B9BD-EBD271460170}" name="Column1366"/>
    <tableColumn id="1384" xr3:uid="{E38B50D5-DA6C-4E20-A6A0-C9EB724E9B3A}" name="Column1367"/>
    <tableColumn id="1385" xr3:uid="{5C9FC6C8-B251-4E6D-A764-950E3D67A824}" name="Column1368"/>
    <tableColumn id="1386" xr3:uid="{719EA320-0CCD-45E3-82A1-0F9480D34B34}" name="Column1369"/>
    <tableColumn id="1387" xr3:uid="{85D6681B-1D07-4EDD-B2CD-B7897EA3F0D3}" name="Column1370"/>
    <tableColumn id="1388" xr3:uid="{949BC9D7-AA1D-40BF-A603-52359E5B71E1}" name="Column1371"/>
    <tableColumn id="1389" xr3:uid="{525707D3-88FA-416B-81D4-A7E01F12B732}" name="Column1372"/>
    <tableColumn id="1390" xr3:uid="{5734B3BC-A565-4AA9-AA62-78B9B7AF7E6C}" name="Column1373"/>
    <tableColumn id="1391" xr3:uid="{26553664-4882-411F-AE67-AB5408D25D16}" name="Column1374"/>
    <tableColumn id="1392" xr3:uid="{45F149D8-C7E7-4FCB-B2ED-0093883C6073}" name="Column1375"/>
    <tableColumn id="1393" xr3:uid="{25468772-36E2-4E48-9FAB-474991A838C5}" name="Column1376"/>
    <tableColumn id="1394" xr3:uid="{50F8F625-6A55-4DA7-989C-6BDBAEDD0232}" name="Column1377"/>
    <tableColumn id="1395" xr3:uid="{CC920012-ADD8-4EA9-BD0B-F84D8A54F4BD}" name="Column1378"/>
    <tableColumn id="1396" xr3:uid="{E123B96A-5C29-4D3A-BE51-2C96EE77C5C9}" name="Column1379"/>
    <tableColumn id="1397" xr3:uid="{AAF9ABCD-B695-4B2A-A578-4C2E65B36454}" name="Column1380"/>
    <tableColumn id="1398" xr3:uid="{1DAAD7EE-B15F-463F-A7CB-5D340130E683}" name="Column1381"/>
    <tableColumn id="1399" xr3:uid="{0A14E64D-FCCC-476B-AE92-9DA52E190BCB}" name="Column1382"/>
    <tableColumn id="1400" xr3:uid="{015D778A-C743-4368-A6AB-4E6B7EEEE1B2}" name="Column1383"/>
    <tableColumn id="1401" xr3:uid="{BAEC03F8-720B-418B-9539-62C8DDF21B9E}" name="Column1384"/>
    <tableColumn id="1402" xr3:uid="{261ED833-D9EB-4F1F-9AAC-8D3A58BFA65E}" name="Column1385"/>
    <tableColumn id="1403" xr3:uid="{BC8E3E04-4247-45FB-9078-FE5BA9E95BED}" name="Column1386"/>
    <tableColumn id="1404" xr3:uid="{8C973C93-B15D-409E-A421-8D6CA4C180B5}" name="Column1387"/>
    <tableColumn id="1405" xr3:uid="{9C957D83-5876-4C75-ACAA-D40AED39E8FD}" name="Column1388"/>
    <tableColumn id="1406" xr3:uid="{551C561A-D493-4A3F-8654-D2BE8C7F7BC5}" name="Column1389"/>
    <tableColumn id="1407" xr3:uid="{B64A4EAC-1F3D-47E0-B6BB-553007CB5D5E}" name="Column1390"/>
    <tableColumn id="1408" xr3:uid="{578871E5-EA15-496F-B06E-AADE58236086}" name="Column1391"/>
    <tableColumn id="1409" xr3:uid="{77915D6C-7EE8-48BF-97F3-EE0401F66040}" name="Column1392"/>
    <tableColumn id="1410" xr3:uid="{9193284D-8E57-44FB-AE56-83E34C09F078}" name="Column1393"/>
    <tableColumn id="1411" xr3:uid="{BE3A282B-F785-47BD-8796-FA41C0BC06A4}" name="Column1394"/>
    <tableColumn id="1412" xr3:uid="{A129F09F-480D-4D13-B552-83965B169AE7}" name="Column1395"/>
    <tableColumn id="1413" xr3:uid="{85C7F3CF-8F61-4463-8EC0-4DD4694AB712}" name="Column1396"/>
    <tableColumn id="1414" xr3:uid="{C60C8E61-D49B-4020-B63F-B930DA4E5661}" name="Column1397"/>
    <tableColumn id="1415" xr3:uid="{D93C096E-F611-4C9C-BF1C-1A1612AA7C07}" name="Column1398"/>
    <tableColumn id="1416" xr3:uid="{D6626801-4CE6-4859-835C-0981099A928D}" name="Column1399"/>
    <tableColumn id="1417" xr3:uid="{3544EB96-94F8-4100-955C-C49F63198C02}" name="Column1400"/>
    <tableColumn id="1418" xr3:uid="{DFE52B83-8A2A-4D6E-96E5-9C4B06F32A8A}" name="Column1401"/>
    <tableColumn id="1419" xr3:uid="{921C85FF-2532-46E6-9087-24CB03B9830B}" name="Column1402"/>
    <tableColumn id="1420" xr3:uid="{AAE7E4D4-DCAC-4865-BC4B-797D6F2C4F57}" name="Column1403"/>
    <tableColumn id="1421" xr3:uid="{B962ABC1-9B84-4E1D-A361-807A29082515}" name="Column1404"/>
    <tableColumn id="1422" xr3:uid="{3FD42D9E-EBF4-41FB-BD23-47BB4431D326}" name="Column1405"/>
    <tableColumn id="1423" xr3:uid="{82550820-3587-471C-ACD9-F270E71A855F}" name="Column1406"/>
    <tableColumn id="1424" xr3:uid="{6BAACE9B-5688-43DC-BC7D-DE4461FF0AA0}" name="Column1407"/>
    <tableColumn id="1425" xr3:uid="{F202C6AF-F8EB-4334-A28D-42B76FB57A67}" name="Column1408"/>
    <tableColumn id="1426" xr3:uid="{84CDA473-67A5-4CEA-BA6C-99B8F657CB45}" name="Column1409"/>
    <tableColumn id="1427" xr3:uid="{FEC7CE09-F407-48F0-9C6C-59E10DA1440A}" name="Column1410"/>
    <tableColumn id="1428" xr3:uid="{42F683ED-B847-4D52-83F1-2E2EDF7ABBA2}" name="Column1411"/>
    <tableColumn id="1429" xr3:uid="{5A47C52C-40DF-4729-98D7-B7FCD88E84CA}" name="Column1412"/>
    <tableColumn id="1430" xr3:uid="{83A1D566-87D6-4171-B846-0B2B7ED547AB}" name="Column1413"/>
    <tableColumn id="1431" xr3:uid="{3F448605-9CD6-4F1D-8440-345190B4BA30}" name="Column1414"/>
    <tableColumn id="1432" xr3:uid="{4525DCA8-DD5A-4F43-B1DD-D8EC742C6650}" name="Column1415"/>
    <tableColumn id="1433" xr3:uid="{E9B8DFB3-7F7A-4441-9289-E0B72D4C1DB1}" name="Column1416"/>
    <tableColumn id="1434" xr3:uid="{4D290C4A-6563-46C6-A66B-172EB5046BF0}" name="Column1417"/>
    <tableColumn id="1435" xr3:uid="{0FDEDE40-57A3-47E6-8C81-D3EE9C6491CA}" name="Column1418"/>
    <tableColumn id="1436" xr3:uid="{29964C9A-DE97-4C17-BA8D-B75428DC8145}" name="Column1419"/>
    <tableColumn id="1437" xr3:uid="{5C19AAEC-7712-4A9D-8E87-5B2D92E36EA7}" name="Column1420"/>
    <tableColumn id="1438" xr3:uid="{E1766C4A-614F-4D94-B90F-BBBF9B714243}" name="Column1421"/>
    <tableColumn id="1439" xr3:uid="{FBF9BC0B-BB1C-4489-9FA9-568072E60430}" name="Column1422"/>
    <tableColumn id="1440" xr3:uid="{383487E1-263D-4837-80F5-1284E0DA7222}" name="Column1423"/>
    <tableColumn id="1441" xr3:uid="{F5BB511D-C6F6-4888-9A90-D836A1C964C5}" name="Column1424"/>
    <tableColumn id="1442" xr3:uid="{946E8E09-8C39-4619-A8E0-55F1FF9720FC}" name="Column1425"/>
    <tableColumn id="1443" xr3:uid="{0EE3C448-2787-400A-B91B-F85FD1F74574}" name="Column1426"/>
    <tableColumn id="1444" xr3:uid="{69915F74-D871-4221-947D-BDEF13D2C3D4}" name="Column1427"/>
    <tableColumn id="1445" xr3:uid="{ECED029C-B383-4BD3-BE93-DFFA6C98E828}" name="Column1428"/>
    <tableColumn id="1446" xr3:uid="{6CAC80BB-41FD-4E8B-BC21-2A40D445823C}" name="Column1429"/>
    <tableColumn id="1447" xr3:uid="{04AB961F-88F4-480F-998A-803B1DD575E7}" name="Column1430"/>
    <tableColumn id="1448" xr3:uid="{8264F415-AFC2-422B-9ADF-7F15ADE8596D}" name="Column1431"/>
    <tableColumn id="1449" xr3:uid="{E91654EA-7917-4B47-B9C3-A1F863EF7F90}" name="Column1432"/>
    <tableColumn id="1450" xr3:uid="{30B88144-6297-45BC-BF59-89F91FD54D6D}" name="Column1433"/>
    <tableColumn id="1451" xr3:uid="{4CDF1D08-FAFF-455B-9B2F-B160C7F31368}" name="Column1434"/>
    <tableColumn id="1452" xr3:uid="{AFEBA368-7649-4912-AF7B-0289B9610BD6}" name="Column1435"/>
    <tableColumn id="1453" xr3:uid="{846EFA84-F69A-4B44-A130-FC15280884D5}" name="Column1436"/>
    <tableColumn id="1454" xr3:uid="{C0A37CF4-287A-4B96-B72B-7074BD7C66D6}" name="Column1437"/>
    <tableColumn id="1455" xr3:uid="{EFCEA97C-327D-46EE-8A2B-7AD6BF02C139}" name="Column1438"/>
    <tableColumn id="1456" xr3:uid="{EDAE6DAB-DEE2-49FB-8253-E5A7B7118F74}" name="Column1439"/>
    <tableColumn id="1457" xr3:uid="{56A8AFF0-3A5A-477B-A227-D1F0A1BB6A55}" name="Column1440"/>
    <tableColumn id="1458" xr3:uid="{5EBDEA51-2981-409E-B73A-24DEA9606DEA}" name="Column1441"/>
    <tableColumn id="1459" xr3:uid="{596AD222-A354-4FB5-9899-F57C3706979F}" name="Column1442"/>
    <tableColumn id="1460" xr3:uid="{F023AD93-7392-4368-B29A-AD6AFFE228CF}" name="Column1443"/>
    <tableColumn id="1461" xr3:uid="{9F2C51E4-6CEB-42CC-9011-F7A96454E343}" name="Column1444"/>
    <tableColumn id="1462" xr3:uid="{219D0389-EB47-4560-88FB-F94A4F837CAA}" name="Column1445"/>
    <tableColumn id="1463" xr3:uid="{35203AB2-6C0F-4F2E-A1C7-0FE32062E398}" name="Column1446"/>
    <tableColumn id="1464" xr3:uid="{4333D957-AE47-4D95-A665-756228E69208}" name="Column1447"/>
    <tableColumn id="1465" xr3:uid="{19FFF29B-38ED-43DF-B4B9-DBB6CA1A1C36}" name="Column1448"/>
    <tableColumn id="1466" xr3:uid="{CB6B1B26-FAC9-4100-924E-44F4017FE6DD}" name="Column1449"/>
    <tableColumn id="1467" xr3:uid="{F9BEC26F-BFCD-4162-8E38-4DA2B6208381}" name="Column1450"/>
    <tableColumn id="1468" xr3:uid="{F575EE11-867E-4049-8DB0-1728E807E3E4}" name="Column1451"/>
    <tableColumn id="1469" xr3:uid="{272A5160-8A74-4CAA-9F85-92C9020C8244}" name="Column1452"/>
    <tableColumn id="1470" xr3:uid="{0A32998D-0BC3-4AEE-8F9D-0A186B4AB246}" name="Column1453"/>
    <tableColumn id="1471" xr3:uid="{7BAD1311-58C5-4610-BE05-B4B093216EDA}" name="Column1454"/>
    <tableColumn id="1472" xr3:uid="{65F27FA2-4568-45E2-91A3-441E5BDB9777}" name="Column1455"/>
    <tableColumn id="1473" xr3:uid="{CBF3AFF4-21D8-4DAE-BB35-856B0A521373}" name="Column1456"/>
    <tableColumn id="1474" xr3:uid="{7DDA0D0A-9D54-49AC-9FE4-81DA481E7185}" name="Column1457"/>
    <tableColumn id="1475" xr3:uid="{6E297E6E-2E18-4835-8386-88320774F8F4}" name="Column1458"/>
    <tableColumn id="1476" xr3:uid="{DF16AEDE-51BD-49E0-B7E3-0142C84022F3}" name="Column1459"/>
    <tableColumn id="1477" xr3:uid="{82F8FF01-197A-40BA-ABBB-62C9B8322D3F}" name="Column1460"/>
    <tableColumn id="1478" xr3:uid="{9C03574E-9910-4F3B-BA67-6A520972D3E7}" name="Column1461"/>
    <tableColumn id="1479" xr3:uid="{82E944F2-1889-4CF5-A521-D2DF4E133BBC}" name="Column1462"/>
    <tableColumn id="1480" xr3:uid="{E9A2F48F-2AF4-4344-AEAB-0A8694BEA105}" name="Column1463"/>
    <tableColumn id="1481" xr3:uid="{C8BF2FF0-D6AD-4A69-9655-3521DCBEC70F}" name="Column1464"/>
    <tableColumn id="1482" xr3:uid="{A2E5F80F-860E-4EEE-9B50-43E2D1F90675}" name="Column1465"/>
    <tableColumn id="1483" xr3:uid="{75D24857-C8FE-4B72-99AA-0BE320FBFD49}" name="Column1466"/>
    <tableColumn id="1484" xr3:uid="{EC2EDBE7-D286-4863-BA42-04ADF4C282DB}" name="Column1467"/>
    <tableColumn id="1485" xr3:uid="{94D3BC8D-4E79-4108-85FD-9704A45E8655}" name="Column1468"/>
    <tableColumn id="1486" xr3:uid="{515FE6F2-EF03-4B9B-910F-187CD67A1F5B}" name="Column1469"/>
    <tableColumn id="1487" xr3:uid="{634DB7DA-60E1-453D-8F03-39DEB6F284D0}" name="Column1470"/>
    <tableColumn id="1488" xr3:uid="{C2B61D7E-3D06-4107-A79B-B04B88222445}" name="Column1471"/>
    <tableColumn id="1489" xr3:uid="{49FFA63B-9759-46C8-8CD1-377C6A1B5853}" name="Column1472"/>
    <tableColumn id="1490" xr3:uid="{61B3355B-F873-4B82-AF63-FE90E123DA6F}" name="Column1473"/>
    <tableColumn id="1491" xr3:uid="{D48AD8B4-CE83-47C9-8504-3BA7353B8896}" name="Column1474"/>
    <tableColumn id="1492" xr3:uid="{A390B6E2-DB54-4A6E-90B2-FFB5DF6112B8}" name="Column1475"/>
    <tableColumn id="1493" xr3:uid="{E5DE120C-7F03-4DD8-9BE7-75A8BE409BDD}" name="Column1476"/>
    <tableColumn id="1494" xr3:uid="{BCCCD0EA-76B5-4428-AF35-C45887902A37}" name="Column1477"/>
    <tableColumn id="1495" xr3:uid="{4B0985D6-5222-477B-AE3C-7592D265B544}" name="Column1478"/>
    <tableColumn id="1496" xr3:uid="{B75511D7-56BF-485A-8FD1-FB43670B7DF7}" name="Column1479"/>
    <tableColumn id="1497" xr3:uid="{CFB87FE4-8575-4E7D-AAC7-0BCFE0AFC97C}" name="Column1480"/>
    <tableColumn id="1498" xr3:uid="{C2D9BB2A-ED0C-4379-A903-F7AD5E50FBF5}" name="Column1481"/>
    <tableColumn id="1499" xr3:uid="{C10F0C34-02BA-4660-8997-772E1348080E}" name="Column1482"/>
    <tableColumn id="1500" xr3:uid="{CB40C3EA-E223-4B98-8161-F285A3C82227}" name="Column1483"/>
    <tableColumn id="1501" xr3:uid="{663F528A-D47F-406C-A9D3-988EBC1814FC}" name="Column1484"/>
    <tableColumn id="1502" xr3:uid="{1D8AED97-CF62-4D19-B1A3-5CF0200F88E2}" name="Column1485"/>
    <tableColumn id="1503" xr3:uid="{28EE68A8-6E15-41F1-AEB1-CCC99E17B1FC}" name="Column1486"/>
    <tableColumn id="1504" xr3:uid="{73C12B83-C300-4FC9-9C0A-3A7E916D1363}" name="Column1487"/>
    <tableColumn id="1505" xr3:uid="{9A31A1DE-0E07-40BF-9ABA-D6AE93E9F547}" name="Column1488"/>
    <tableColumn id="1506" xr3:uid="{3D83A717-DCFE-49D4-839C-BCBBF37768A7}" name="Column1489"/>
    <tableColumn id="1507" xr3:uid="{7A5D0E69-6206-4AC2-BBB6-DF2DD80622A3}" name="Column1490"/>
    <tableColumn id="1508" xr3:uid="{1C0E3ABF-508C-4891-8890-080DEEBC91A5}" name="Column1491"/>
    <tableColumn id="1509" xr3:uid="{F71E1670-50F6-4DEF-AA09-88AA188B02EF}" name="Column1492"/>
    <tableColumn id="1510" xr3:uid="{7279BDA6-0844-4F5E-950C-A151EF0F3661}" name="Column1493"/>
    <tableColumn id="1511" xr3:uid="{1750DAF9-D885-48AE-8FA9-685F2CDB6DB7}" name="Column1494"/>
    <tableColumn id="1512" xr3:uid="{EC3C9E80-ADB0-4576-87FC-6F97AD0C6056}" name="Column1495"/>
    <tableColumn id="1513" xr3:uid="{C8481D2A-EA7E-482A-9F0C-8BBD168461C8}" name="Column1496"/>
    <tableColumn id="1514" xr3:uid="{BE558EDD-6301-4F88-AB26-884D8CD100B3}" name="Column1497"/>
    <tableColumn id="1515" xr3:uid="{B6C6C17D-D441-429E-8BA3-3BA58F7F3D0A}" name="Column1498"/>
    <tableColumn id="1516" xr3:uid="{FA8A8EE9-2F9A-490E-A4B5-37C2881BF5BE}" name="Column1499"/>
    <tableColumn id="1517" xr3:uid="{A4CC6ABA-A55F-4C08-917B-5868DA714301}" name="Column1500"/>
    <tableColumn id="1518" xr3:uid="{384EF13D-FC94-4B4F-879D-026C3B9228AE}" name="Column1501"/>
    <tableColumn id="1519" xr3:uid="{7E231E9D-4977-4FEF-957C-5354723D7FE5}" name="Column1502"/>
    <tableColumn id="1520" xr3:uid="{42024351-0397-432E-AC85-3EE5F96D170E}" name="Column1503"/>
    <tableColumn id="1521" xr3:uid="{E5284C39-CF29-4F1B-931A-6C739A760A4B}" name="Column1504"/>
    <tableColumn id="1522" xr3:uid="{0C59D0A1-9167-4FD5-A0D0-E2F11BBC0421}" name="Column1505"/>
    <tableColumn id="1523" xr3:uid="{89904EFF-00B6-422B-B3F0-7D3CE4C2EC9F}" name="Column1506"/>
    <tableColumn id="1524" xr3:uid="{08D8AE7C-E3A9-4E71-BDF1-8B7C5774593E}" name="Column1507"/>
    <tableColumn id="1525" xr3:uid="{395FC78D-BC2D-4D4D-A23D-229C4BED8829}" name="Column1508"/>
    <tableColumn id="1526" xr3:uid="{6E399FC6-5C4F-4FD4-9D2D-213343F99C5E}" name="Column1509"/>
    <tableColumn id="1527" xr3:uid="{B9BF425B-1CBF-4EB5-9A03-095AAAC85A81}" name="Column1510"/>
    <tableColumn id="1528" xr3:uid="{D416C283-8501-42C2-9A61-298E9460902A}" name="Column1511"/>
    <tableColumn id="1529" xr3:uid="{DB959B6F-67C1-4D1B-B9CC-BE6FB7040E63}" name="Column1512"/>
    <tableColumn id="1530" xr3:uid="{A850B669-85FA-460D-A607-DD9475E0D5B4}" name="Column1513"/>
    <tableColumn id="1531" xr3:uid="{0EDA0751-BB0E-46D3-B1AF-B3864E3C608C}" name="Column1514"/>
    <tableColumn id="1532" xr3:uid="{5EE850AB-EA45-4F57-B321-30EDE9E91DD0}" name="Column1515"/>
    <tableColumn id="1533" xr3:uid="{9E6D3A94-5AB1-40CD-87DD-598A170BED4C}" name="Column1516"/>
    <tableColumn id="1534" xr3:uid="{BA6C155F-0F5F-4322-A62B-23BA0EFF4E8A}" name="Column1517"/>
    <tableColumn id="1535" xr3:uid="{68AD71F0-94B3-4374-9A71-A7A09F4168BF}" name="Column1518"/>
    <tableColumn id="1536" xr3:uid="{DEBD8195-E9A9-4A11-AD1D-74F2E5F7D4BE}" name="Column1519"/>
    <tableColumn id="1537" xr3:uid="{8855F062-34DC-4EA1-8C10-772ABF96C59B}" name="Column1520"/>
    <tableColumn id="1538" xr3:uid="{7F7B62C8-41B0-4598-8D80-C5335D2FC5A2}" name="Column1521"/>
    <tableColumn id="1539" xr3:uid="{0C16EDED-0746-475A-98A4-85205183BEBB}" name="Column1522"/>
    <tableColumn id="1540" xr3:uid="{7274D720-2268-439B-BFF5-3025498763CD}" name="Column1523"/>
    <tableColumn id="1541" xr3:uid="{C4073172-A294-4573-A9E7-C209AEBC5E37}" name="Column1524"/>
    <tableColumn id="1542" xr3:uid="{6D3BE67F-6263-4C48-A943-932ABB1EBEDA}" name="Column1525"/>
    <tableColumn id="1543" xr3:uid="{92FDF606-3ACB-43C1-9F86-CC7892450F17}" name="Column1526"/>
    <tableColumn id="1544" xr3:uid="{B0799483-854A-4C11-B9D1-BBCB563EC5C6}" name="Column1527"/>
    <tableColumn id="1545" xr3:uid="{999D0592-DCBF-4952-9D6F-AA18CD2CAF41}" name="Column1528"/>
    <tableColumn id="1546" xr3:uid="{59AEFA59-0B61-4AA0-9576-1C713447FF29}" name="Column1529"/>
    <tableColumn id="1547" xr3:uid="{1DAEDB3D-C685-4CF6-95E6-DBAAF6F4BC22}" name="Column1530"/>
    <tableColumn id="1548" xr3:uid="{C6287FBE-DC18-4AAE-A658-28479D11D12E}" name="Column1531"/>
    <tableColumn id="1549" xr3:uid="{C8E54574-5DF6-4D58-ABE7-BED386CA0F55}" name="Column1532"/>
    <tableColumn id="1550" xr3:uid="{FDE38487-B9C0-44B4-9AF1-6FE6EA11EFF4}" name="Column1533"/>
    <tableColumn id="1551" xr3:uid="{8B79187F-D4D6-4092-9D9C-2771E876DF5E}" name="Column1534"/>
    <tableColumn id="1552" xr3:uid="{036ED0C2-E749-43DE-9C4E-EF1316493EB5}" name="Column1535"/>
    <tableColumn id="1553" xr3:uid="{34D206E4-B9BA-4D7C-9C93-22A23CEC04AA}" name="Column1536"/>
    <tableColumn id="1554" xr3:uid="{70EEC04D-9005-4A3B-954D-0F576C823A2F}" name="Column1537"/>
    <tableColumn id="1555" xr3:uid="{0102F174-5861-4B1E-B534-5448629D1F45}" name="Column1538"/>
    <tableColumn id="1556" xr3:uid="{84442FF5-E4D2-41D2-B89B-4C464E7CFDB5}" name="Column1539"/>
    <tableColumn id="1557" xr3:uid="{A7EDBF20-9D2C-469A-BF2D-325971380FC9}" name="Column1540"/>
    <tableColumn id="1558" xr3:uid="{90AA39E9-E37F-455D-9844-6D87BF30C27C}" name="Column1541"/>
    <tableColumn id="1559" xr3:uid="{786B4105-46A1-4EF6-B65D-1047838C537C}" name="Column1542"/>
    <tableColumn id="1560" xr3:uid="{66ECE6A9-0B97-463F-BB89-5A004F2BC6B6}" name="Column1543"/>
    <tableColumn id="1561" xr3:uid="{B1AD00BD-558D-4329-B75F-8A039EF63954}" name="Column1544"/>
    <tableColumn id="1562" xr3:uid="{869FC841-2305-4525-AEA0-E635948FF3CC}" name="Column1545"/>
    <tableColumn id="1563" xr3:uid="{B6D56C9C-0B92-4E0C-A0D0-19343714185F}" name="Column1546"/>
    <tableColumn id="1564" xr3:uid="{E6BE61D1-4EA4-4E73-B6CA-E0A9E9F5428F}" name="Column1547"/>
    <tableColumn id="1565" xr3:uid="{67FB0ED5-460F-4C42-B4ED-5BB2672969BC}" name="Column1548"/>
    <tableColumn id="1566" xr3:uid="{1DE021D6-633A-411F-AFE7-1C6EEAE91061}" name="Column1549"/>
    <tableColumn id="1567" xr3:uid="{6476624C-9046-419F-BC0D-E3F16912AE5E}" name="Column1550"/>
    <tableColumn id="1568" xr3:uid="{1E9E59AF-F3FE-4200-A3D8-FFE172296297}" name="Column1551"/>
    <tableColumn id="1569" xr3:uid="{3ABB717E-8163-47C6-A1B5-7A903133690D}" name="Column1552"/>
    <tableColumn id="1570" xr3:uid="{9610EDA5-48DB-4765-B439-ED399C2F2BCF}" name="Column1553"/>
    <tableColumn id="1571" xr3:uid="{F3515850-19BA-46E3-9499-F4F234A6BB76}" name="Column1554"/>
    <tableColumn id="1572" xr3:uid="{3CEC05F3-DBD3-4A2C-8E53-31241B14B7DE}" name="Column1555"/>
    <tableColumn id="1573" xr3:uid="{EDB2068B-8C3F-4CAF-AB61-CE7D67D3C52A}" name="Column1556"/>
    <tableColumn id="1574" xr3:uid="{184ABC69-6D7F-4A97-B833-002411D691CD}" name="Column1557"/>
    <tableColumn id="1575" xr3:uid="{DFD52926-935A-4FA3-B29B-B620DFF37ADA}" name="Column1558"/>
    <tableColumn id="1576" xr3:uid="{E5D98164-5BB7-4E04-907B-4EE807CBC0D4}" name="Column1559"/>
    <tableColumn id="1577" xr3:uid="{39CF2C3B-2950-49EB-A08A-BE51EBD2EB1A}" name="Column1560"/>
    <tableColumn id="1578" xr3:uid="{99B1B522-D22B-4B00-9C28-4AE446436C5F}" name="Column1561"/>
    <tableColumn id="1579" xr3:uid="{C0C2EFD3-56C1-42D4-867C-66ABA22B3C1D}" name="Column1562"/>
    <tableColumn id="1580" xr3:uid="{CD42BB5C-81FE-493E-85F0-63A90F8FE30A}" name="Column1563"/>
    <tableColumn id="1581" xr3:uid="{A40E6F2C-4DD0-4451-8DA1-5485F39D62B3}" name="Column1564"/>
    <tableColumn id="1582" xr3:uid="{7E2FBAA5-329B-4561-A8EB-14F15C4BE6C9}" name="Column1565"/>
    <tableColumn id="1583" xr3:uid="{F7E920BE-AAF9-4124-A655-44732C338058}" name="Column1566"/>
    <tableColumn id="1584" xr3:uid="{7CF0E6EF-875A-4B69-A339-A01E3C2E5F01}" name="Column1567"/>
    <tableColumn id="1585" xr3:uid="{0FD4EE69-B436-49C6-A600-A14124CDA7DD}" name="Column1568"/>
    <tableColumn id="1586" xr3:uid="{FFE68093-E5BB-44F3-86A0-1539BC33B39D}" name="Column1569"/>
    <tableColumn id="1587" xr3:uid="{E9FEBE95-91D0-4A56-A45D-C7F4E8CEF543}" name="Column1570"/>
    <tableColumn id="1588" xr3:uid="{E7F55603-AC2B-4559-8A0F-60724F2AD5D5}" name="Column1571"/>
    <tableColumn id="1589" xr3:uid="{A027EB45-07BF-45DD-9042-FDF9156E5D80}" name="Column1572"/>
    <tableColumn id="1590" xr3:uid="{442FC004-C70B-4009-B1F3-45E2CCA4C42D}" name="Column1573"/>
    <tableColumn id="1591" xr3:uid="{8DC74F7A-6696-42B9-97CF-202BFD78BB5F}" name="Column1574"/>
    <tableColumn id="1592" xr3:uid="{E5A4FB66-275E-476E-8BA1-9A1A02657267}" name="Column1575"/>
    <tableColumn id="1593" xr3:uid="{83B0D658-D2F0-466F-9FFD-2216813F2622}" name="Column1576"/>
    <tableColumn id="1594" xr3:uid="{B3538E2C-7EA5-4CDE-A8FC-A3DEFBB208F2}" name="Column1577"/>
    <tableColumn id="1595" xr3:uid="{D22A42DD-2776-4AEA-9250-0CD9EAEF4BF0}" name="Column1578"/>
    <tableColumn id="1596" xr3:uid="{38FD5453-43B2-41F5-A93E-97CCC6D3D0F1}" name="Column1579"/>
    <tableColumn id="1597" xr3:uid="{DA2CF013-75FE-48E5-AB6D-D5E14932A9A3}" name="Column1580"/>
    <tableColumn id="1598" xr3:uid="{33B74696-E11E-4495-A7D4-D48CB284829A}" name="Column1581"/>
    <tableColumn id="1599" xr3:uid="{33374204-CDC4-4C96-9A38-31259BE36B95}" name="Column1582"/>
    <tableColumn id="1600" xr3:uid="{167FEB58-12FF-499C-A1CC-8107FAF3A9D6}" name="Column1583"/>
    <tableColumn id="1601" xr3:uid="{95D8C3E9-6BC1-493F-9A20-00D5728A6FC1}" name="Column1584"/>
    <tableColumn id="1602" xr3:uid="{EC75C56B-4CB0-482A-A52A-5083ACA28121}" name="Column1585"/>
    <tableColumn id="1603" xr3:uid="{0BF6BDCF-2C1F-4C3E-B597-85A59D4DB492}" name="Column1586"/>
    <tableColumn id="1604" xr3:uid="{6F0782B8-48F0-4630-A201-2A0BD2072DA4}" name="Column1587"/>
    <tableColumn id="1605" xr3:uid="{4F346100-989B-4A97-918A-66314BB43B2E}" name="Column1588"/>
    <tableColumn id="1606" xr3:uid="{64522D3C-FD84-4571-B524-85070E28DE5F}" name="Column1589"/>
    <tableColumn id="1607" xr3:uid="{5EC31FCC-6EF4-4F09-8454-16B1226BBABB}" name="Column1590"/>
    <tableColumn id="1608" xr3:uid="{A3077BEC-FB22-44E6-9491-F4242717E88E}" name="Column1591"/>
    <tableColumn id="1609" xr3:uid="{A214F52A-FC9C-43B3-88F7-04C9D766862B}" name="Column1592"/>
    <tableColumn id="1610" xr3:uid="{EAEAA3EB-A43B-42F5-BA7C-F89ED1A5FC42}" name="Column1593"/>
    <tableColumn id="1611" xr3:uid="{855D6781-046A-47A6-BFA8-EF2997C9572C}" name="Column1594"/>
    <tableColumn id="1612" xr3:uid="{A165D4BD-A2FF-4342-A8E9-0F7119DC2CF6}" name="Column1595"/>
    <tableColumn id="1613" xr3:uid="{E0579548-37E4-4933-9933-5290B874F547}" name="Column1596"/>
    <tableColumn id="1614" xr3:uid="{7B28BB4C-8363-45BA-9008-5716178F12B9}" name="Column1597"/>
    <tableColumn id="1615" xr3:uid="{0A857DF4-D746-4E40-8F73-B3120DB6E14F}" name="Column1598"/>
    <tableColumn id="1616" xr3:uid="{09121CFC-84B4-435A-B9D0-D3677AC27771}" name="Column1599"/>
    <tableColumn id="1617" xr3:uid="{A9C4E4FD-AC9F-41C7-BD49-658A61DBB2DC}" name="Column1600"/>
    <tableColumn id="1618" xr3:uid="{9AE0275E-7610-436A-BEC4-850180038592}" name="Column1601"/>
    <tableColumn id="1619" xr3:uid="{21CD0F7E-2537-4A18-B540-B803D7716E96}" name="Column1602"/>
    <tableColumn id="1620" xr3:uid="{B089B911-C845-4D92-BE7F-6E2B41FA95DE}" name="Column1603"/>
    <tableColumn id="1621" xr3:uid="{F9C3A9AD-11E2-4D6B-A67E-531528D923AE}" name="Column1604"/>
    <tableColumn id="1622" xr3:uid="{5EBADDC8-B25E-4BA3-B251-59915472EE06}" name="Column1605"/>
    <tableColumn id="1623" xr3:uid="{B3FF7912-99FA-48FE-A4E3-2419C775EE26}" name="Column1606"/>
    <tableColumn id="1624" xr3:uid="{80D37A76-772B-499F-8A02-E1E1B46673C1}" name="Column1607"/>
    <tableColumn id="1625" xr3:uid="{727D5961-428A-46A7-A432-2283F69EC930}" name="Column1608"/>
    <tableColumn id="1626" xr3:uid="{7152A868-1DB8-4E4B-94E2-3513D5907308}" name="Column1609"/>
    <tableColumn id="1627" xr3:uid="{12C07FC0-90B6-4388-8EB6-D5FF6EBB8341}" name="Column1610"/>
    <tableColumn id="1628" xr3:uid="{95873164-3069-4A27-A23B-02C99A3E940E}" name="Column1611"/>
    <tableColumn id="1629" xr3:uid="{8425F434-02CF-4F99-8F2C-EBEF290C3AD2}" name="Column1612"/>
    <tableColumn id="1630" xr3:uid="{2285662A-9DC9-4E9B-9A8D-17458547E017}" name="Column1613"/>
    <tableColumn id="1631" xr3:uid="{C186717B-DF50-4367-B08C-58D7365CC4E0}" name="Column1614"/>
    <tableColumn id="1632" xr3:uid="{329E023D-F451-4F5A-813E-CC888BD6B5D8}" name="Column1615"/>
    <tableColumn id="1633" xr3:uid="{CE2DADE0-51B9-4E5D-A084-588C10C63222}" name="Column1616"/>
    <tableColumn id="1634" xr3:uid="{95B6993C-641B-4ECA-BE7F-C3F5B14C6234}" name="Column1617"/>
    <tableColumn id="1635" xr3:uid="{151C6169-8A74-47F1-9759-5508CE2503A0}" name="Column1618"/>
    <tableColumn id="1636" xr3:uid="{9440D3EA-6B30-40AE-96CF-DE6E8BCD50C7}" name="Column1619"/>
    <tableColumn id="1637" xr3:uid="{88D30219-F130-4964-8E17-10E90BCCC601}" name="Column1620"/>
    <tableColumn id="1638" xr3:uid="{6804ACFB-B3EB-4C1D-965D-FBCC5E73EDEC}" name="Column1621"/>
    <tableColumn id="1639" xr3:uid="{B06893A2-0930-42D0-B45B-DF7BE8908DAE}" name="Column1622"/>
    <tableColumn id="1640" xr3:uid="{07C85679-4636-4F42-ACC6-13673E9E8987}" name="Column1623"/>
    <tableColumn id="1641" xr3:uid="{F2FAD318-9C19-4EBC-B4BA-AE95CD1C39A1}" name="Column1624"/>
    <tableColumn id="1642" xr3:uid="{3AF84E9A-88BC-41B2-A8BF-D185A59AEACC}" name="Column1625"/>
    <tableColumn id="1643" xr3:uid="{AF90D36B-1659-459F-A8B0-5C20C17BA433}" name="Column1626"/>
    <tableColumn id="1644" xr3:uid="{DC7C0A8D-C17C-41B0-88B2-C9DA48C03C31}" name="Column1627"/>
    <tableColumn id="1645" xr3:uid="{5F6522E1-71B1-4656-8993-7967D4AB9DEC}" name="Column1628"/>
    <tableColumn id="1646" xr3:uid="{7388F1A7-7B51-4418-9FB6-8E37A83CB88C}" name="Column1629"/>
    <tableColumn id="1647" xr3:uid="{DE58B179-3E10-4025-995D-EED6CD0EF040}" name="Column1630"/>
    <tableColumn id="1648" xr3:uid="{09EF1AFE-3F5F-4701-AE5F-92C575A60811}" name="Column1631"/>
    <tableColumn id="1649" xr3:uid="{AAB63FE4-204A-434B-8598-0AC7A350AB6C}" name="Column1632"/>
    <tableColumn id="1650" xr3:uid="{ED0BCAA7-7C89-4857-B4A8-6DE6EFDF5C37}" name="Column1633"/>
    <tableColumn id="1651" xr3:uid="{B624F744-E887-4780-857E-4DA67515E5DF}" name="Column1634"/>
    <tableColumn id="1652" xr3:uid="{4D1A322F-5049-4F7D-8638-7C5E0F3EBED5}" name="Column1635"/>
    <tableColumn id="1653" xr3:uid="{5E31FB1E-C340-4580-A403-27DBA672D795}" name="Column1636"/>
    <tableColumn id="1654" xr3:uid="{DFEF6E66-2259-4B4F-9A90-7D60A5CA6F68}" name="Column1637"/>
    <tableColumn id="1655" xr3:uid="{0A338305-C6B8-44FD-A7EB-855E9BC375BE}" name="Column1638"/>
    <tableColumn id="1656" xr3:uid="{D2B364E5-7E93-49C3-B5FA-07E545CB984D}" name="Column1639"/>
    <tableColumn id="1657" xr3:uid="{BF333146-3738-47C7-8F07-DCB6AD909F7A}" name="Column1640"/>
    <tableColumn id="1658" xr3:uid="{8ADE7B0D-39E4-486A-864B-224406994E3D}" name="Column1641"/>
    <tableColumn id="1659" xr3:uid="{2EDF98C8-63CA-4CB8-B661-73FC8643C2D7}" name="Column1642"/>
    <tableColumn id="1660" xr3:uid="{E34B39A3-3E1D-4451-A782-88B632115AF4}" name="Column1643"/>
    <tableColumn id="1661" xr3:uid="{7FC47CAD-9D3E-455A-9FBD-845FCAD7EF39}" name="Column1644"/>
    <tableColumn id="1662" xr3:uid="{F4306692-4252-4B0F-AA6A-16A75842E20E}" name="Column1645"/>
    <tableColumn id="1663" xr3:uid="{B1F1B1DE-CB0B-44EA-B521-9766B72203CC}" name="Column1646"/>
    <tableColumn id="1664" xr3:uid="{CF4D317F-7F6A-4AB4-B36F-37F15742939F}" name="Column1647"/>
    <tableColumn id="1665" xr3:uid="{A59C96B0-D5BA-4B19-949C-4B039A88D7F6}" name="Column1648"/>
    <tableColumn id="1666" xr3:uid="{A4BBF3E5-39DF-418F-9DBD-D7E0D2ADE51B}" name="Column1649"/>
    <tableColumn id="1667" xr3:uid="{89594037-2CD5-48A8-9313-EC893D4001F8}" name="Column1650"/>
    <tableColumn id="1668" xr3:uid="{C29F2CD2-F3BD-4528-8E11-6AABC929B5D4}" name="Column1651"/>
    <tableColumn id="1669" xr3:uid="{4DE1CEC0-7E70-45AC-AE58-605E628FB5A8}" name="Column1652"/>
    <tableColumn id="1670" xr3:uid="{51DCDF87-6E8A-41EB-9A3A-ECFD3B08423B}" name="Column1653"/>
    <tableColumn id="1671" xr3:uid="{008D25F5-4754-4FD7-AED4-E1ABBDC20845}" name="Column1654"/>
    <tableColumn id="1672" xr3:uid="{5169D66A-4A43-4D5F-8D3C-E22491E27D69}" name="Column1655"/>
    <tableColumn id="1673" xr3:uid="{8537F1BC-C8D8-444D-9F52-0EE7EAFE1D27}" name="Column1656"/>
    <tableColumn id="1674" xr3:uid="{AF926326-7766-4AA2-B9D8-FA405B582437}" name="Column1657"/>
    <tableColumn id="1675" xr3:uid="{A85ED64B-B676-4F85-A8AA-5C89964AD648}" name="Column1658"/>
    <tableColumn id="1676" xr3:uid="{70FDD92C-DF95-48EF-85D1-2571947DB4B1}" name="Column1659"/>
    <tableColumn id="1677" xr3:uid="{69B12442-D4B7-4E26-B0D1-9999B56056D8}" name="Column1660"/>
    <tableColumn id="1678" xr3:uid="{F8084F9A-DBFD-40D2-81FD-ED5C824FD60B}" name="Column1661"/>
    <tableColumn id="1679" xr3:uid="{F3FC19C7-F8C2-4966-B971-422D21CA8717}" name="Column1662"/>
    <tableColumn id="1680" xr3:uid="{2A520FD7-8FDF-4D36-A87C-6269475AE460}" name="Column1663"/>
    <tableColumn id="1681" xr3:uid="{8E132FBE-01F2-4E8E-9170-6B9961851F46}" name="Column1664"/>
    <tableColumn id="1682" xr3:uid="{961F0BFA-58D2-4BC4-ABEB-551D35C4F464}" name="Column1665"/>
    <tableColumn id="1683" xr3:uid="{C87B14EE-D8F0-45F0-AAE6-98DBEC4580F7}" name="Column1666"/>
    <tableColumn id="1684" xr3:uid="{8090BB7D-6408-4388-ADD6-CF4E3F06FBF6}" name="Column1667"/>
    <tableColumn id="1685" xr3:uid="{FDF26080-BD41-4CE2-83F9-DC7EBEF18817}" name="Column1668"/>
    <tableColumn id="1686" xr3:uid="{5F76A16C-24BC-4D1F-85D4-1D362484B5CE}" name="Column1669"/>
    <tableColumn id="1687" xr3:uid="{72614F44-6BAC-449F-B9B0-43F0FF0DEF48}" name="Column1670"/>
    <tableColumn id="1688" xr3:uid="{0028137D-5671-4834-81F2-C78CFE43A1B4}" name="Column1671"/>
    <tableColumn id="1689" xr3:uid="{929D6672-AA4D-450E-9115-01F15EE4C2C5}" name="Column1672"/>
    <tableColumn id="1690" xr3:uid="{999B3980-0FC2-4A97-9F8C-C67563197509}" name="Column1673"/>
    <tableColumn id="1691" xr3:uid="{8F6B7F30-5A72-440A-AB21-60C4D9DDCE66}" name="Column1674"/>
    <tableColumn id="1692" xr3:uid="{C30666E6-8D53-4BFD-A8BC-D2785DFD700C}" name="Column1675"/>
    <tableColumn id="1693" xr3:uid="{C23B2BFE-6E7D-421D-98A9-24C6D4459584}" name="Column1676"/>
    <tableColumn id="1694" xr3:uid="{3924CC4A-488C-490C-9129-C3E38D030860}" name="Column1677"/>
    <tableColumn id="1695" xr3:uid="{9736E99B-FB80-4E05-9F5D-1DB4E3A4C0EF}" name="Column1678"/>
    <tableColumn id="1696" xr3:uid="{669FBA29-7DE3-4EF8-AE45-2F1DDE52897F}" name="Column1679"/>
    <tableColumn id="1697" xr3:uid="{D2BAE391-3143-430D-969C-33DCE937CFEE}" name="Column1680"/>
    <tableColumn id="1698" xr3:uid="{B25F24AE-6B4B-479F-A225-72F509EF79F3}" name="Column1681"/>
    <tableColumn id="1699" xr3:uid="{61ED01A0-B649-468E-9AF0-7942B5311402}" name="Column1682"/>
    <tableColumn id="1700" xr3:uid="{750A6399-3EE7-470E-9F60-D8E7A5391CDE}" name="Column1683"/>
    <tableColumn id="1701" xr3:uid="{4FABC3BD-B906-4073-AB46-F36EA246320A}" name="Column1684"/>
    <tableColumn id="1702" xr3:uid="{9873E3F3-18C2-4385-A20B-7D0010ABE009}" name="Column1685"/>
    <tableColumn id="1703" xr3:uid="{77EDD8F2-F0C5-4814-BC92-E5751CBC0FFA}" name="Column1686"/>
    <tableColumn id="1704" xr3:uid="{92727AF7-354D-4979-9F16-27E3D480E9AB}" name="Column1687"/>
    <tableColumn id="1705" xr3:uid="{CB25224A-FC04-477A-85AA-9B7A6FF434AB}" name="Column1688"/>
    <tableColumn id="1706" xr3:uid="{02908157-8B44-4F2B-927F-16FD119E090C}" name="Column1689"/>
    <tableColumn id="1707" xr3:uid="{833AB26D-68BD-4205-AC25-6F08D7E0D6AD}" name="Column1690"/>
    <tableColumn id="1708" xr3:uid="{EB2CD2F9-C1CF-4198-A741-874C1D31EB33}" name="Column1691"/>
    <tableColumn id="1709" xr3:uid="{DE857083-D024-4E19-9AA2-6CA2A4E022CC}" name="Column1692"/>
    <tableColumn id="1710" xr3:uid="{E9700A56-BA72-42E6-858C-A200AFF9DDF6}" name="Column1693"/>
    <tableColumn id="1711" xr3:uid="{A16A9285-6B06-4868-AD22-5CB989EA2E66}" name="Column1694"/>
    <tableColumn id="1712" xr3:uid="{2843E068-0594-4D44-9750-5C03E5E5A69E}" name="Column1695"/>
    <tableColumn id="1713" xr3:uid="{3F90085F-24ED-447A-A8E0-88D594FAD855}" name="Column1696"/>
    <tableColumn id="1714" xr3:uid="{593FC2FE-F695-4082-B2EB-990613A4591D}" name="Column1697"/>
    <tableColumn id="1715" xr3:uid="{132F61C2-27A4-43EE-B5D6-55876A79EDA6}" name="Column1698"/>
    <tableColumn id="1716" xr3:uid="{C91A4693-0AE9-41BD-80C3-58F8D3E1145C}" name="Column1699"/>
    <tableColumn id="1717" xr3:uid="{D2B77167-EB21-49D0-A22F-A7F91C84045C}" name="Column1700"/>
    <tableColumn id="1718" xr3:uid="{D67E6A80-377F-4D8A-B815-EF940F2689AB}" name="Column1701"/>
    <tableColumn id="1719" xr3:uid="{D96B1011-D8ED-4EAA-9ABA-72F41E546B60}" name="Column1702"/>
    <tableColumn id="1720" xr3:uid="{1B8E2AE4-ADFA-4A22-992F-8845BFA9ED30}" name="Column1703"/>
    <tableColumn id="1721" xr3:uid="{DE0F3C35-ED65-4375-9845-0577277C8F62}" name="Column1704"/>
    <tableColumn id="1722" xr3:uid="{381E5161-6595-475A-AF16-7F7CCE2892FD}" name="Column1705"/>
    <tableColumn id="1723" xr3:uid="{01408923-CC5A-4C7B-ABBE-6F7DE17C86D1}" name="Column1706"/>
    <tableColumn id="1724" xr3:uid="{0B4161FB-8A0D-485F-BF7E-48AAE9417542}" name="Column1707"/>
    <tableColumn id="1725" xr3:uid="{CBE08307-2A13-4715-B1BF-309FC1666814}" name="Column1708"/>
    <tableColumn id="1726" xr3:uid="{FC07D6AE-9EC4-4B85-A675-631765675A2D}" name="Column1709"/>
    <tableColumn id="1727" xr3:uid="{7F235272-61EF-42E8-9975-6DAFD04D4E07}" name="Column1710"/>
    <tableColumn id="1728" xr3:uid="{46010AFD-AB8D-4DAA-A23A-B58B6EB81FBC}" name="Column1711"/>
    <tableColumn id="1729" xr3:uid="{999BB4E0-D527-4946-9297-96515BE6534C}" name="Column1712"/>
    <tableColumn id="1730" xr3:uid="{05B5A52E-85DC-4925-8CF4-0992506E9862}" name="Column1713"/>
    <tableColumn id="1731" xr3:uid="{1E7A6651-D422-4FF9-8521-A2471A609C27}" name="Column1714"/>
    <tableColumn id="1732" xr3:uid="{3082541F-80FF-4489-84A6-7C709D19779A}" name="Column1715"/>
    <tableColumn id="1733" xr3:uid="{5AD28F0B-EC51-4A3E-9F23-026760175049}" name="Column1716"/>
    <tableColumn id="1734" xr3:uid="{D09230EA-C228-4452-B184-3F9907D1719A}" name="Column1717"/>
    <tableColumn id="1735" xr3:uid="{5E819922-7064-4D25-9C6B-5C1252805A98}" name="Column1718"/>
    <tableColumn id="1736" xr3:uid="{50FF721F-8388-4B6C-AAAD-AA377FF65F93}" name="Column1719"/>
    <tableColumn id="1737" xr3:uid="{95933071-E234-4F20-BB7F-72543D979B96}" name="Column1720"/>
    <tableColumn id="1738" xr3:uid="{BD2702FE-E7F1-4D2E-8472-0A0787B9E5EB}" name="Column1721"/>
    <tableColumn id="1739" xr3:uid="{B2DE088B-9144-4FCD-A7EC-F574D63E6B4C}" name="Column1722"/>
    <tableColumn id="1740" xr3:uid="{32FB72BD-ED4E-471B-86A6-58FE91A0FA91}" name="Column1723"/>
    <tableColumn id="1741" xr3:uid="{BECC765D-6695-4262-B7EB-696345FEC0B6}" name="Column1724"/>
    <tableColumn id="1742" xr3:uid="{90C7407F-C1C3-4C62-A283-DE30F34F55F9}" name="Column1725"/>
    <tableColumn id="1743" xr3:uid="{B7756B79-977D-4583-926C-3A42A80283BA}" name="Column1726"/>
    <tableColumn id="1744" xr3:uid="{25449EA1-2928-40FF-8095-857D60B21DC6}" name="Column1727"/>
    <tableColumn id="1745" xr3:uid="{2D0F34ED-5FB9-4527-84C6-B83613B8D418}" name="Column1728"/>
    <tableColumn id="1746" xr3:uid="{6FA56F07-3FE3-4E2D-A28E-04F05F2E17F2}" name="Column1729"/>
    <tableColumn id="1747" xr3:uid="{FE360936-E61A-4432-B2A7-713FD4212875}" name="Column1730"/>
    <tableColumn id="1748" xr3:uid="{8C8E994F-FC82-4B3C-BC08-855E916D9636}" name="Column1731"/>
    <tableColumn id="1749" xr3:uid="{3D05502A-14B5-4E94-9850-80082E863F13}" name="Column1732"/>
    <tableColumn id="1750" xr3:uid="{6E15ECD3-5D8C-412B-AC84-4A0FA9E03196}" name="Column1733"/>
    <tableColumn id="1751" xr3:uid="{6B715DFD-7DD5-4E47-8DC4-724FD9333E46}" name="Column1734"/>
    <tableColumn id="1752" xr3:uid="{BB55BC9D-0AA3-4F8A-BCD5-219DD3510A26}" name="Column1735"/>
    <tableColumn id="1753" xr3:uid="{87D841D0-1E94-44EB-B8AF-E5EBA4328D7C}" name="Column1736"/>
    <tableColumn id="1754" xr3:uid="{76F8BEB7-0EAE-4AFB-8B42-9BD4BB61BEDB}" name="Column1737"/>
    <tableColumn id="1755" xr3:uid="{040C4169-1DD6-4EBA-8BA7-D69499F02690}" name="Column1738"/>
    <tableColumn id="1756" xr3:uid="{AA344C52-3114-4C0F-B1D9-85F4CB69F773}" name="Column1739"/>
    <tableColumn id="1757" xr3:uid="{E3B4A507-1BA2-42E8-B2E5-9446A32E734E}" name="Column1740"/>
    <tableColumn id="1758" xr3:uid="{91303F96-0F52-4FFF-8377-16F6C69A54E4}" name="Column1741"/>
    <tableColumn id="1759" xr3:uid="{A13A406E-77CE-4133-A59F-F0C389093276}" name="Column1742"/>
    <tableColumn id="1760" xr3:uid="{EFD95EB2-62FD-456C-A68E-5875CB2D06AB}" name="Column1743"/>
    <tableColumn id="1761" xr3:uid="{76E3FD50-DF75-4E90-A5F7-300B3006FC81}" name="Column1744"/>
    <tableColumn id="1762" xr3:uid="{FA769379-E8FF-4D9F-B384-73DF76504E9F}" name="Column1745"/>
    <tableColumn id="1763" xr3:uid="{90D91A7C-8A4B-46E2-935E-19D5A4C3430F}" name="Column1746"/>
    <tableColumn id="1764" xr3:uid="{8009E955-497B-4A28-97A6-3019D511B909}" name="Column1747"/>
    <tableColumn id="1765" xr3:uid="{AAC80D85-00A9-40BE-A620-0632B770328B}" name="Column1748"/>
    <tableColumn id="1766" xr3:uid="{87517D84-4075-45CA-AB3D-A24F11DF7A2B}" name="Column1749"/>
    <tableColumn id="1767" xr3:uid="{D59D61C7-C74D-40A7-B3A8-59A8AA6CAF70}" name="Column1750"/>
    <tableColumn id="1768" xr3:uid="{913E298B-6331-4368-A45C-0B3EC0D412EF}" name="Column1751"/>
    <tableColumn id="1769" xr3:uid="{099BD410-F952-4A59-9917-519D723946BC}" name="Column1752"/>
    <tableColumn id="1770" xr3:uid="{9CD7856B-4527-4F38-AEBC-A3AF0445CC79}" name="Column1753"/>
    <tableColumn id="1771" xr3:uid="{DCF11BB2-EFD1-470B-8DF4-3512C8C8C630}" name="Column1754"/>
    <tableColumn id="1772" xr3:uid="{9CD8DE12-7065-41A9-896A-BB7B304FDC8E}" name="Column1755"/>
    <tableColumn id="1773" xr3:uid="{AFEDAC52-FCDA-417B-86A5-9214E810ED38}" name="Column1756"/>
    <tableColumn id="1774" xr3:uid="{BA0EE16A-4811-43FF-ADF5-5BE18C45C652}" name="Column1757"/>
    <tableColumn id="1775" xr3:uid="{55507107-881D-42F8-A9E7-7BF3ECB2C84F}" name="Column1758"/>
    <tableColumn id="1776" xr3:uid="{9D5538A1-8288-452C-A24C-CF200EBE30E6}" name="Column1759"/>
    <tableColumn id="1777" xr3:uid="{7690C0C3-EC0E-4B5D-870B-3964A4B12E2B}" name="Column1760"/>
    <tableColumn id="1778" xr3:uid="{A385C6E8-9B0C-49E5-A88E-25CE46818855}" name="Column1761"/>
    <tableColumn id="1779" xr3:uid="{C2B91333-A217-4AC5-B172-88139A1DB868}" name="Column1762"/>
    <tableColumn id="1780" xr3:uid="{E6A03650-DAB9-4133-B198-6C065F9C627A}" name="Column1763"/>
    <tableColumn id="1781" xr3:uid="{1B82DDFC-6CA1-49C9-AC64-1A4AF7860838}" name="Column1764"/>
    <tableColumn id="1782" xr3:uid="{788662CE-7784-47DE-839D-A49CF285A7C7}" name="Column1765"/>
    <tableColumn id="1783" xr3:uid="{676F1888-7F96-4E96-B4A3-C6CC0EAEFB94}" name="Column1766"/>
    <tableColumn id="1784" xr3:uid="{75180A19-1140-4B86-82BF-A7AF02973214}" name="Column1767"/>
    <tableColumn id="1785" xr3:uid="{F5383E57-48D2-4CF6-BEF3-0E91B06C8145}" name="Column1768"/>
    <tableColumn id="1786" xr3:uid="{2D42A9AB-A234-4940-9F0D-CD5EF9D02B2B}" name="Column1769"/>
    <tableColumn id="1787" xr3:uid="{90B03902-E747-46B9-BE56-FB9AF651E15E}" name="Column1770"/>
    <tableColumn id="1788" xr3:uid="{979AAD91-EAE0-455B-B69A-02DD530A0489}" name="Column1771"/>
    <tableColumn id="1789" xr3:uid="{91A4D5CD-C330-4237-97C0-B3B7CCA062DD}" name="Column1772"/>
    <tableColumn id="1790" xr3:uid="{C5F139E0-C7CD-46F5-9584-CD370E68BA8B}" name="Column1773"/>
    <tableColumn id="1791" xr3:uid="{AFA86EF0-7AB8-4B58-B1F8-637391575C4F}" name="Column1774"/>
    <tableColumn id="1792" xr3:uid="{19049CA7-A37B-4C18-AEA6-00A8DD250713}" name="Column1775"/>
    <tableColumn id="1793" xr3:uid="{23EF4EB7-B4EF-452C-843E-7C95342169C3}" name="Column1776"/>
    <tableColumn id="1794" xr3:uid="{1E93317D-D0F8-4B6F-9AC2-0A14A886CA7D}" name="Column1777"/>
    <tableColumn id="1795" xr3:uid="{E1FF1375-2AFA-405B-ADE0-FAE53A190C4E}" name="Column1778"/>
    <tableColumn id="1796" xr3:uid="{A81B7D17-81D8-4AE5-AA75-1665F2C6ED38}" name="Column1779"/>
    <tableColumn id="1797" xr3:uid="{809B736F-92B7-4B64-A3C3-DDCCF8E921F6}" name="Column1780"/>
    <tableColumn id="1798" xr3:uid="{2AE02AE0-2474-4098-8C0F-2FE47BDEF01B}" name="Column1781"/>
    <tableColumn id="1799" xr3:uid="{42A63DDF-847F-4F0B-81B8-BA5842689525}" name="Column1782"/>
    <tableColumn id="1800" xr3:uid="{75F96CFE-F365-4674-BCB6-8224F46AFCFB}" name="Column1783"/>
    <tableColumn id="1801" xr3:uid="{F7315F2C-01D4-4E19-B6EC-AA9810E715D0}" name="Column1784"/>
    <tableColumn id="1802" xr3:uid="{61A4AD2C-82EB-4657-BF76-1325838D6D71}" name="Column1785"/>
    <tableColumn id="1803" xr3:uid="{5BEE6F91-EC04-4861-9673-E28871B9CA4F}" name="Column1786"/>
    <tableColumn id="1804" xr3:uid="{49F65358-89C4-429A-A53A-9CB20838A2E4}" name="Column1787"/>
    <tableColumn id="1805" xr3:uid="{5FDB46F9-B7BA-4570-8EF2-30309B1BFE6F}" name="Column1788"/>
    <tableColumn id="1806" xr3:uid="{031279B8-5F73-4815-AA5A-2ADE30D2EBA5}" name="Column1789"/>
    <tableColumn id="1807" xr3:uid="{EFA72097-C147-4DD2-9B50-D7721F26F397}" name="Column1790"/>
    <tableColumn id="1808" xr3:uid="{4637C7D1-B088-4516-8951-7AE39460FA98}" name="Column1791"/>
    <tableColumn id="1809" xr3:uid="{525CB054-C7CA-4982-86A5-A93FD1580898}" name="Column1792"/>
    <tableColumn id="1810" xr3:uid="{2B4DEAAC-80E5-4FDE-9C97-D491B72DCBAB}" name="Column1793"/>
    <tableColumn id="1811" xr3:uid="{2E563614-D8C2-40CC-9557-85D0746ACC89}" name="Column1794"/>
    <tableColumn id="1812" xr3:uid="{A372EAFA-74A4-4E85-BB85-EDF06CB24CCF}" name="Column1795"/>
    <tableColumn id="1813" xr3:uid="{EB8960B0-6058-48E0-BBF9-891B8D1D5662}" name="Column1796"/>
    <tableColumn id="1814" xr3:uid="{BB41AC7A-C433-4001-8C6E-138040D26E72}" name="Column1797"/>
    <tableColumn id="1815" xr3:uid="{6E14765A-1DAA-4AC3-9E4A-63BF5F777448}" name="Column1798"/>
    <tableColumn id="1816" xr3:uid="{FE126170-BD63-4B01-81B9-4EE04179EDF0}" name="Column1799"/>
    <tableColumn id="1817" xr3:uid="{63795342-ACCE-421E-8862-DC06B5E93209}" name="Column1800"/>
    <tableColumn id="1818" xr3:uid="{BF2D070E-11EB-4D1A-8610-AA2790E077C2}" name="Column1801"/>
    <tableColumn id="1819" xr3:uid="{59C17BDE-15DC-444B-ACC1-91901E9EE383}" name="Column1802"/>
    <tableColumn id="1820" xr3:uid="{3285E66D-9516-4B9C-9F22-A4DFB623D174}" name="Column1803"/>
    <tableColumn id="1821" xr3:uid="{82BCCA7F-2924-443D-B03B-7418928111F3}" name="Column1804"/>
    <tableColumn id="1822" xr3:uid="{2B3B02B1-FBEA-42DC-9507-255B2A5C7FBE}" name="Column1805"/>
    <tableColumn id="1823" xr3:uid="{C4805064-C851-4BCA-8D69-D4E8118C2273}" name="Column1806"/>
    <tableColumn id="1824" xr3:uid="{3C7C301E-F18E-4E67-AB37-52E7D935529A}" name="Column1807"/>
    <tableColumn id="1825" xr3:uid="{D34BC88F-A4B8-41B5-8415-3388CBCBDDFE}" name="Column1808"/>
    <tableColumn id="1826" xr3:uid="{BEB12968-116C-4440-B126-B7E8537AB27F}" name="Column1809"/>
    <tableColumn id="1827" xr3:uid="{EEF627BF-6512-4E3B-BC33-2BCE93A24C29}" name="Column1810"/>
    <tableColumn id="1828" xr3:uid="{4F6F6DC0-577A-4A43-8961-FB377A1C569B}" name="Column1811"/>
    <tableColumn id="1829" xr3:uid="{5665EE9D-B3DC-4B14-8B4E-4348F2CA9CBD}" name="Column1812"/>
    <tableColumn id="1830" xr3:uid="{DE14C7AC-B57E-417A-99DB-986F53DE84F7}" name="Column1813"/>
    <tableColumn id="1831" xr3:uid="{4BC006D5-3E1A-4FBB-9656-2C749A31637D}" name="Column1814"/>
    <tableColumn id="1832" xr3:uid="{4B1D25EC-E251-4B42-B04B-87B0C1DFC2F2}" name="Column1815"/>
    <tableColumn id="1833" xr3:uid="{A3CFCC3B-48AC-4DEF-8D48-7900A64F8B40}" name="Column1816"/>
    <tableColumn id="1834" xr3:uid="{4C82350C-52DB-495B-BE8D-15FA0D9800FF}" name="Column1817"/>
    <tableColumn id="1835" xr3:uid="{083A8FD5-2C75-498C-AAD7-4BE8C887744A}" name="Column1818"/>
    <tableColumn id="1836" xr3:uid="{96DDA73F-E1CF-4ECD-9FA9-98160F73051D}" name="Column1819"/>
    <tableColumn id="1837" xr3:uid="{AC805846-49A4-42A3-AAA3-A5E0706BFF13}" name="Column1820"/>
    <tableColumn id="1838" xr3:uid="{7BC696D0-716D-4D57-A5E9-0455E842E114}" name="Column1821"/>
    <tableColumn id="1839" xr3:uid="{E37B99E9-FC9B-4D5A-B462-D2A1FB7CB18D}" name="Column1822"/>
    <tableColumn id="1840" xr3:uid="{E9E0A031-F58F-46E4-A625-3B8116619C84}" name="Column1823"/>
    <tableColumn id="1841" xr3:uid="{8671ED43-EE69-463F-BB94-46248CC10100}" name="Column1824"/>
    <tableColumn id="1842" xr3:uid="{9C0E7AFC-2E49-480C-87EA-F02655A4B312}" name="Column1825"/>
    <tableColumn id="1843" xr3:uid="{7566D5FB-AC6E-47AA-9AB9-E5D9202F3E85}" name="Column1826"/>
    <tableColumn id="1844" xr3:uid="{99F854F9-DA1F-4C91-BC65-82708109F9F8}" name="Column1827"/>
    <tableColumn id="1845" xr3:uid="{143A0F9F-4B06-4041-884B-2D840B57DB71}" name="Column1828"/>
    <tableColumn id="1846" xr3:uid="{02696351-C224-4503-BB52-238BD5D4514E}" name="Column1829"/>
    <tableColumn id="1847" xr3:uid="{E64317C0-C238-4ACE-BD9A-39921AAAC4CC}" name="Column1830"/>
    <tableColumn id="1848" xr3:uid="{8D92EA77-AFE8-4362-8E74-FDF26234FF9F}" name="Column1831"/>
    <tableColumn id="1849" xr3:uid="{E9E4C77C-8E9A-4C0B-A8EC-16EBAE7F3E40}" name="Column1832"/>
    <tableColumn id="1850" xr3:uid="{D6E219C3-CA36-4E82-ABC2-AFCD90F99105}" name="Column1833"/>
    <tableColumn id="1851" xr3:uid="{FC0160D7-30A0-44F4-A805-C3B060723010}" name="Column1834"/>
    <tableColumn id="1852" xr3:uid="{D1E233BB-9377-474C-B367-DB2E3E3A66BB}" name="Column1835"/>
    <tableColumn id="1853" xr3:uid="{A45D0283-972D-4E71-BC9A-B53E85CB7577}" name="Column1836"/>
    <tableColumn id="1854" xr3:uid="{EFB3677C-2087-4AAE-88BA-AF9895A0633A}" name="Column1837"/>
    <tableColumn id="1855" xr3:uid="{50554BB9-4A6A-44FB-8E09-9744E5B80FAF}" name="Column1838"/>
    <tableColumn id="1856" xr3:uid="{D3A3850B-B50F-46CD-B9CA-310B5AD9A2E5}" name="Column1839"/>
    <tableColumn id="1857" xr3:uid="{4C7EDA11-094D-4FC1-883F-25E8A09D9C97}" name="Column1840"/>
    <tableColumn id="1858" xr3:uid="{C7DE832F-6E13-4EE7-92A8-6ABD6E8D7C7B}" name="Column1841"/>
    <tableColumn id="1859" xr3:uid="{F1227C65-14F4-44DE-B2B6-514F37EED928}" name="Column1842"/>
    <tableColumn id="1860" xr3:uid="{008E1CAF-FA0E-475F-A35C-8877E5483B29}" name="Column1843"/>
    <tableColumn id="1861" xr3:uid="{F12B04F6-EF1F-4BD3-B539-66E024A82CA3}" name="Column1844"/>
    <tableColumn id="1862" xr3:uid="{D171C62E-1CD5-489C-B7E6-665EF72A4512}" name="Column1845"/>
    <tableColumn id="1863" xr3:uid="{CC9944FE-2C19-4F87-BF6F-268B6865605A}" name="Column1846"/>
    <tableColumn id="1864" xr3:uid="{2F729B4C-7199-495C-AA84-3B687173324E}" name="Column1847"/>
    <tableColumn id="1865" xr3:uid="{54D6E3AB-2EC9-4E30-9383-EE7A184DDF1F}" name="Column1848"/>
    <tableColumn id="1866" xr3:uid="{B5B3AC3D-FEF7-4DB9-A47C-0B2A7B4B876F}" name="Column1849"/>
    <tableColumn id="1867" xr3:uid="{3B55A89F-7880-48ED-8658-DCE185BB8721}" name="Column1850"/>
    <tableColumn id="1868" xr3:uid="{32FBBE3D-1603-4A03-AF45-179B8AE0B5FF}" name="Column1851"/>
    <tableColumn id="1869" xr3:uid="{F1DCFC24-332C-4BB8-BB17-027FBE391641}" name="Column1852"/>
    <tableColumn id="1870" xr3:uid="{51FF9354-6B74-4BAB-A64D-E2F567DB1E11}" name="Column1853"/>
    <tableColumn id="1871" xr3:uid="{D1D47F3E-1A7B-4C29-ABEB-4931D314E31F}" name="Column1854"/>
    <tableColumn id="1872" xr3:uid="{A931556B-BBA9-42E2-9350-256DF978FE1B}" name="Column1855"/>
    <tableColumn id="1873" xr3:uid="{618B5221-CBF2-4C33-BF30-C51478838077}" name="Column1856"/>
    <tableColumn id="1874" xr3:uid="{98063B5D-9883-4584-827E-695D95EABD78}" name="Column1857"/>
    <tableColumn id="1875" xr3:uid="{AA768A1F-71EA-443F-B455-150D535F2C4D}" name="Column1858"/>
    <tableColumn id="1876" xr3:uid="{9409EC99-1895-4D54-BEFB-58D6E63B7288}" name="Column1859"/>
    <tableColumn id="1877" xr3:uid="{99642B9F-DF01-4769-A8A3-5784D2714223}" name="Column1860"/>
    <tableColumn id="1878" xr3:uid="{E5223A00-00BF-40AA-B449-5372CBC90992}" name="Column1861"/>
    <tableColumn id="1879" xr3:uid="{3AE005B7-0260-419F-9108-93F42AFFB50C}" name="Column1862"/>
    <tableColumn id="1880" xr3:uid="{F9274C3C-DA52-45F8-9085-2212B2BD7469}" name="Column1863"/>
    <tableColumn id="1881" xr3:uid="{BBE11817-0BC8-4103-8F25-73AC8998747F}" name="Column1864"/>
    <tableColumn id="1882" xr3:uid="{7941CD6B-479E-4F26-8D98-9439307AA82A}" name="Column1865"/>
    <tableColumn id="1883" xr3:uid="{6651E3CB-7A0B-45CF-A912-5FFF3FAECDA1}" name="Column1866"/>
    <tableColumn id="1884" xr3:uid="{2555EA15-F824-4420-9F85-75393A6B7257}" name="Column1867"/>
    <tableColumn id="1885" xr3:uid="{B431F04A-8D85-461D-8C26-A3133E9961D1}" name="Column1868"/>
    <tableColumn id="1886" xr3:uid="{E0B720B0-CBBA-4F5A-95E4-4BA0001C5D98}" name="Column1869"/>
    <tableColumn id="1887" xr3:uid="{003FB937-4F4B-48CB-80D6-65CEE4B7894E}" name="Column1870"/>
    <tableColumn id="1888" xr3:uid="{103F7EA7-764E-4C1A-B3A1-2D1991A3B7B2}" name="Column1871"/>
    <tableColumn id="1889" xr3:uid="{65EA29D1-E9D1-438D-8841-56EB86DC24C3}" name="Column1872"/>
    <tableColumn id="1890" xr3:uid="{A2CB650F-8AAF-43D3-81CF-3FBA46A33D78}" name="Column1873"/>
    <tableColumn id="1891" xr3:uid="{85E0DD7B-01AF-4B43-BAE1-B994368B1FAE}" name="Column1874"/>
    <tableColumn id="1892" xr3:uid="{7ADA03A1-6F83-4FF4-9EAA-E0FBBC11B6EE}" name="Column1875"/>
    <tableColumn id="1893" xr3:uid="{0F383644-C488-427C-9B6D-2F96DB3D5AC5}" name="Column1876"/>
    <tableColumn id="1894" xr3:uid="{1A83847A-7DC8-48EA-8AFC-4241978F2BAB}" name="Column1877"/>
    <tableColumn id="1895" xr3:uid="{5DB3E103-C889-4160-8BB9-325A1C101215}" name="Column1878"/>
    <tableColumn id="1896" xr3:uid="{F51C1C00-0173-422F-852C-F84C7F1DBC17}" name="Column1879"/>
    <tableColumn id="1897" xr3:uid="{91A0C7AE-997A-4DF9-9F8F-EF2C3939D6B5}" name="Column1880"/>
    <tableColumn id="1898" xr3:uid="{5B67CBD0-AF25-447F-BC5F-71DA388BFA4E}" name="Column1881"/>
    <tableColumn id="1899" xr3:uid="{6B21E1E6-49E6-4CF0-8812-BE01C1F15C8D}" name="Column1882"/>
    <tableColumn id="1900" xr3:uid="{F44B00A8-D110-4AD8-B4C5-6F390FD2E943}" name="Column1883"/>
    <tableColumn id="1901" xr3:uid="{50724A50-44CE-4F73-AD0B-8FCFE142E7A8}" name="Column1884"/>
    <tableColumn id="1902" xr3:uid="{CE69300B-DFA4-4F74-AC46-91CD6996B3A1}" name="Column1885"/>
    <tableColumn id="1903" xr3:uid="{A3399516-E25E-4AC3-B119-B8BFCD726600}" name="Column1886"/>
    <tableColumn id="1904" xr3:uid="{59741BB8-B8DC-4977-B83C-51D1175B8F6D}" name="Column1887"/>
    <tableColumn id="1905" xr3:uid="{FD6F87EC-45BB-4D3B-BE3A-99C1B36F0343}" name="Column1888"/>
    <tableColumn id="1906" xr3:uid="{B64BA536-1894-4FFF-9D79-98CC05142112}" name="Column1889"/>
    <tableColumn id="1907" xr3:uid="{CC809EA8-8A38-430F-B39A-293CE8EA6616}" name="Column1890"/>
    <tableColumn id="1908" xr3:uid="{7F1C0D3D-4628-4C7A-82A9-ACC8D0C4043F}" name="Column1891"/>
    <tableColumn id="1909" xr3:uid="{E9EA9F38-ECEC-4785-A85A-9D3C6E6CB74B}" name="Column1892"/>
    <tableColumn id="1910" xr3:uid="{A8BD71BE-B3F7-4CDB-B445-2B4793BA58CC}" name="Column1893"/>
    <tableColumn id="1911" xr3:uid="{ECC72D36-0C65-4BD7-9021-D8F10F011FE5}" name="Column1894"/>
    <tableColumn id="1912" xr3:uid="{A25AC193-E70D-402D-8854-3382EB050030}" name="Column1895"/>
    <tableColumn id="1913" xr3:uid="{ECFE886D-36E6-4B04-B43F-10B7A5DA6E47}" name="Column1896"/>
    <tableColumn id="1914" xr3:uid="{5790299C-5EB5-4B41-9C85-D292B30EE7C1}" name="Column1897"/>
    <tableColumn id="1915" xr3:uid="{E31D5525-9270-4953-BA41-52B1EDA380A8}" name="Column1898"/>
    <tableColumn id="1916" xr3:uid="{91DC298B-78AA-40F4-BD0C-23384AF18672}" name="Column1899"/>
    <tableColumn id="1917" xr3:uid="{72B9A92B-34F7-4E6D-9E3A-A7091A7E2EF3}" name="Column1900"/>
    <tableColumn id="1918" xr3:uid="{08D6BB71-58D0-4A80-BBF9-67D8B2DACFF9}" name="Column1901"/>
    <tableColumn id="1919" xr3:uid="{C6F494D3-0A30-42EC-8BD2-2256F6D7DADF}" name="Column1902"/>
    <tableColumn id="1920" xr3:uid="{98DC41B2-DABD-4742-9F0C-E947E6BA9B20}" name="Column1903"/>
    <tableColumn id="1921" xr3:uid="{242B4F8D-7A1B-4381-8C0D-489D9FB908CF}" name="Column1904"/>
    <tableColumn id="1922" xr3:uid="{E500BC5B-CCC5-432B-9252-4FAA7A8A5DF9}" name="Column1905"/>
    <tableColumn id="1923" xr3:uid="{D8C756FD-C9C4-46C4-9895-F255A4481DC8}" name="Column1906"/>
    <tableColumn id="1924" xr3:uid="{487AFCAA-D4B8-41DC-9858-0C9092C35B27}" name="Column1907"/>
    <tableColumn id="1925" xr3:uid="{F2D0B5CB-40F0-4235-91F8-C5A2E1037607}" name="Column1908"/>
    <tableColumn id="1926" xr3:uid="{E811AB6A-BA7A-4204-85F8-3108908F4211}" name="Column1909"/>
    <tableColumn id="1927" xr3:uid="{57C31132-FB82-4D9B-A73C-C7DE648110B9}" name="Column1910"/>
    <tableColumn id="1928" xr3:uid="{4340ECD9-E72E-4EE4-8EF6-EE7A7F407E77}" name="Column1911"/>
    <tableColumn id="1929" xr3:uid="{C484F8D6-679B-484D-8393-BDA05EF9F491}" name="Column1912"/>
    <tableColumn id="1930" xr3:uid="{D7699A71-F259-4CC5-AC0A-02B96BD5A8BD}" name="Column1913"/>
    <tableColumn id="1931" xr3:uid="{9AF628A0-C12A-4C73-9C05-36D1FDB55659}" name="Column1914"/>
    <tableColumn id="1932" xr3:uid="{4DF1307E-3C33-4303-B1A6-FC33A0B604E7}" name="Column1915"/>
    <tableColumn id="1933" xr3:uid="{FDA089D0-66E4-4D83-8D6E-F1ABC3AA7817}" name="Column1916"/>
    <tableColumn id="1934" xr3:uid="{DC937F71-7704-49BC-9113-D3552A9F2599}" name="Column1917"/>
    <tableColumn id="1935" xr3:uid="{F769CDE6-BF00-45C9-AE58-16DD759FAA02}" name="Column1918"/>
    <tableColumn id="1936" xr3:uid="{6B704538-4FD8-466D-8F91-A81890F51422}" name="Column1919"/>
    <tableColumn id="1937" xr3:uid="{E25602B6-D0CE-4A81-ADD9-456E8D04B7FB}" name="Column1920"/>
    <tableColumn id="1938" xr3:uid="{560F6773-A003-4002-9900-133C6B0294EF}" name="Column1921"/>
    <tableColumn id="1939" xr3:uid="{FE526987-9ACB-45D2-BDF8-4685A990438B}" name="Column1922"/>
    <tableColumn id="1940" xr3:uid="{CB8E44C9-B395-4D7F-9CD5-78F7E3038E69}" name="Column1923"/>
    <tableColumn id="1941" xr3:uid="{98CEC2F9-3B58-4D4A-9F6B-2025E773F258}" name="Column1924"/>
    <tableColumn id="1942" xr3:uid="{FC2A9162-7E4E-43A4-AEC8-D1C7198B07EF}" name="Column1925"/>
    <tableColumn id="1943" xr3:uid="{F3ADF46A-3E1F-466A-81DA-C1BCA1A01512}" name="Column1926"/>
    <tableColumn id="1944" xr3:uid="{69EECD02-B702-4460-B7CB-93E718AC7523}" name="Column1927"/>
    <tableColumn id="1945" xr3:uid="{395B8B41-4C31-40C0-8E82-1C8C9AE38F60}" name="Column1928"/>
    <tableColumn id="1946" xr3:uid="{17FEECCE-8F7A-49F1-B444-C9DC30515557}" name="Column1929"/>
    <tableColumn id="1947" xr3:uid="{185F7A11-B3BF-4265-B8D2-02E20C90F4A2}" name="Column1930"/>
    <tableColumn id="1948" xr3:uid="{C11FF886-A028-4F15-B5FC-619216FFEC93}" name="Column1931"/>
    <tableColumn id="1949" xr3:uid="{0728DB43-8373-4734-8DD9-A47D4607B5A8}" name="Column1932"/>
    <tableColumn id="1950" xr3:uid="{DA8999C8-9000-49DB-AB22-F0EE688697E7}" name="Column1933"/>
    <tableColumn id="1951" xr3:uid="{7B5AC239-8FCB-4F3B-826C-A2C85A5B4A65}" name="Column1934"/>
    <tableColumn id="1952" xr3:uid="{A1D48D7D-1D2F-4B1C-AFDF-366287F2EF2D}" name="Column1935"/>
    <tableColumn id="1953" xr3:uid="{08C07BC5-8922-442D-9462-5D18B16FC640}" name="Column1936"/>
    <tableColumn id="1954" xr3:uid="{57978107-C845-471D-A656-0F72F18D5713}" name="Column1937"/>
    <tableColumn id="1955" xr3:uid="{91054477-9435-41C5-8C9D-008D297359E6}" name="Column1938"/>
    <tableColumn id="1956" xr3:uid="{18E215D0-0F2E-46FE-BBFF-097B9984FEE6}" name="Column1939"/>
    <tableColumn id="1957" xr3:uid="{982A3C6C-B141-4EFD-835E-1C1DEFFF237A}" name="Column1940"/>
    <tableColumn id="1958" xr3:uid="{734ACC68-32CA-4C21-9538-6D3B1E9F0793}" name="Column1941"/>
    <tableColumn id="1959" xr3:uid="{5219C86F-21A8-42DF-8F93-0D66993F98A1}" name="Column1942"/>
    <tableColumn id="1960" xr3:uid="{FE90318D-929A-4E0E-A435-EE0FC9AD36DE}" name="Column1943"/>
    <tableColumn id="1961" xr3:uid="{218687A3-EC5F-4B29-8CDB-6B48BDA142C2}" name="Column1944"/>
    <tableColumn id="1962" xr3:uid="{3A418C13-BBA8-4DE4-A1A2-27AD7E926E53}" name="Column1945"/>
    <tableColumn id="1963" xr3:uid="{3ABE8EF8-448D-4786-835F-7216A3F1EC8B}" name="Column1946"/>
    <tableColumn id="1964" xr3:uid="{02F66C4A-45E0-4422-9C9D-9E2250A50610}" name="Column1947"/>
    <tableColumn id="1965" xr3:uid="{55A6F324-D799-4144-AF0E-9C26687C7C77}" name="Column1948"/>
    <tableColumn id="1966" xr3:uid="{E7080229-1D39-43EA-8EBA-A309EACB8DEA}" name="Column1949"/>
    <tableColumn id="1967" xr3:uid="{B4016246-E083-479A-93DB-315F5C172F4D}" name="Column1950"/>
    <tableColumn id="1968" xr3:uid="{D8AC8F53-F6D9-4E42-A601-F9E83BBB080C}" name="Column1951"/>
    <tableColumn id="1969" xr3:uid="{148F141E-0329-44FE-BBFF-F2B33E84B642}" name="Column1952"/>
    <tableColumn id="1970" xr3:uid="{FF462094-BA68-4261-965A-4C2821F79D77}" name="Column1953"/>
    <tableColumn id="1971" xr3:uid="{DA7F33DD-9F51-48F9-BF40-41F0FBB27C2B}" name="Column1954"/>
    <tableColumn id="1972" xr3:uid="{DD18B949-9D1E-484E-BD9A-A5466478DE1E}" name="Column1955"/>
    <tableColumn id="1973" xr3:uid="{2F47FDC4-E220-4CD7-98DD-375B8E51C684}" name="Column1956"/>
    <tableColumn id="1974" xr3:uid="{E62FCC3E-7241-4F9C-B876-820CACE0DEA1}" name="Column1957"/>
    <tableColumn id="1975" xr3:uid="{7D5B90AA-73A2-40BC-B836-31AB2781B928}" name="Column1958"/>
    <tableColumn id="1976" xr3:uid="{8643046E-A9B9-45C2-91F4-0FE4F21B6846}" name="Column1959"/>
    <tableColumn id="1977" xr3:uid="{B70C6C43-A302-4AF7-894E-75CD18D70946}" name="Column1960"/>
    <tableColumn id="1978" xr3:uid="{F30BE4EC-74E3-4DA0-8533-451974E5D7D6}" name="Column1961"/>
    <tableColumn id="1979" xr3:uid="{3B3FE714-5199-43D9-B3D7-C306614D20C0}" name="Column1962"/>
    <tableColumn id="1980" xr3:uid="{C07C18D9-4B61-40BF-9F5F-BA3E00E77C5F}" name="Column1963"/>
    <tableColumn id="1981" xr3:uid="{64A663D2-B02A-40C9-9B70-4AA030FE455D}" name="Column1964"/>
    <tableColumn id="1982" xr3:uid="{BB2D458B-D8AE-481D-9720-06451289313B}" name="Column1965"/>
    <tableColumn id="1983" xr3:uid="{6220F46E-2729-409B-AB53-6C601EBE5507}" name="Column1966"/>
    <tableColumn id="1984" xr3:uid="{07E0F74D-EA8E-4B42-BD9A-2F652C2F202A}" name="Column1967"/>
    <tableColumn id="1985" xr3:uid="{AEE529AE-52DD-4425-8788-3558F98FECD6}" name="Column1968"/>
    <tableColumn id="1986" xr3:uid="{56BC351E-136C-419E-9DE0-330B7546DC5B}" name="Column1969"/>
    <tableColumn id="1987" xr3:uid="{3920D2B1-7B7C-4DB7-A276-52A7ACB163AF}" name="Column1970"/>
    <tableColumn id="1988" xr3:uid="{77BE8416-3C65-4A17-8683-78AFE25CAADF}" name="Column1971"/>
    <tableColumn id="1989" xr3:uid="{04A17046-2D44-4B8D-B543-5893D3C86673}" name="Column1972"/>
    <tableColumn id="1990" xr3:uid="{A86781F0-7DE5-4504-8DF3-ADDC86A63D94}" name="Column1973"/>
    <tableColumn id="1991" xr3:uid="{DFCF49F9-96CA-43EB-AB47-E38CA887E13C}" name="Column1974"/>
    <tableColumn id="1992" xr3:uid="{70C002AB-3A84-400D-9BA3-77C9FCD2E89E}" name="Column1975"/>
    <tableColumn id="1993" xr3:uid="{9C0A97E8-D6AF-4A78-906D-867D1C3FD6BE}" name="Column1976"/>
    <tableColumn id="1994" xr3:uid="{3CB352F0-C135-4A8C-9C6B-5F3DACD6AACD}" name="Column1977"/>
    <tableColumn id="1995" xr3:uid="{FAE70C1C-9550-4F43-ADE3-3196270E5970}" name="Column1978"/>
    <tableColumn id="1996" xr3:uid="{E088B3BB-7B50-474F-B857-4B0CBD1D5634}" name="Column1979"/>
    <tableColumn id="1997" xr3:uid="{E29FECCD-4C09-43A8-82C7-DF7FEC4013E8}" name="Column1980"/>
    <tableColumn id="1998" xr3:uid="{FACB56F7-3FDA-4213-A22D-E35F3392A823}" name="Column1981"/>
    <tableColumn id="1999" xr3:uid="{3B9B73E8-A4E0-45B3-9BBE-FB85126868C1}" name="Column1982"/>
    <tableColumn id="2000" xr3:uid="{277B3609-0FEC-455E-B2B1-9ED796D262D3}" name="Column1983"/>
    <tableColumn id="2001" xr3:uid="{E97CB00B-91C7-414E-A0F2-D74FCD127050}" name="Column1984"/>
    <tableColumn id="2002" xr3:uid="{7665D1DF-EC00-4AF3-8995-75996CF95F9C}" name="Column1985"/>
    <tableColumn id="2003" xr3:uid="{A89E5F11-6F5C-4DA7-86FC-2F2C79DB3A1F}" name="Column1986"/>
    <tableColumn id="2004" xr3:uid="{39FB31F6-91EA-4A04-9BF4-2F107B29BA63}" name="Column1987"/>
    <tableColumn id="2005" xr3:uid="{1FEB1338-C782-432F-8F32-FAB305E26679}" name="Column1988"/>
    <tableColumn id="2006" xr3:uid="{50D8A941-1008-4A7D-BAE2-8CC50DD55C5E}" name="Column1989"/>
    <tableColumn id="2007" xr3:uid="{D29D7D18-F7DA-4494-9DFC-8801C93406E9}" name="Column1990"/>
    <tableColumn id="2008" xr3:uid="{B5CDC367-0699-4E8A-A08C-2435E20AD762}" name="Column1991"/>
    <tableColumn id="2009" xr3:uid="{9D030D0F-8A92-4593-A58B-4D60A5B5E749}" name="Column1992"/>
    <tableColumn id="2010" xr3:uid="{29607BB7-9D86-4F2A-B702-DE445B42EB0D}" name="Column1993"/>
    <tableColumn id="2011" xr3:uid="{821F9CD5-58BB-4ADA-B52C-13CF80AD99CF}" name="Column1994"/>
    <tableColumn id="2012" xr3:uid="{1AF912C6-5BC9-4317-893E-8A4325A8DBFB}" name="Column1995"/>
    <tableColumn id="2013" xr3:uid="{9B88AD78-A442-483D-89B7-91F69ED7BD4A}" name="Column1996"/>
    <tableColumn id="2014" xr3:uid="{4206035C-E18D-4B3E-97D2-F81646395A81}" name="Column1997"/>
    <tableColumn id="2015" xr3:uid="{68B09F39-6CAA-449C-9A5A-52560518E598}" name="Column1998"/>
    <tableColumn id="2016" xr3:uid="{8E066F7D-2BF4-4B31-8390-2F73BEE02129}" name="Column1999"/>
    <tableColumn id="2017" xr3:uid="{DA2B2976-AF21-4498-AA37-B6EFAAF1E8B3}" name="Column2000"/>
    <tableColumn id="2018" xr3:uid="{A0304094-B549-43DF-8557-9CA4E9B92AD8}" name="Column2001"/>
    <tableColumn id="2019" xr3:uid="{AB0E579D-D025-408B-9C1C-B6E96E77274F}" name="Column2002"/>
    <tableColumn id="2020" xr3:uid="{56C58FCA-980F-45AA-8414-52B6E7BB347F}" name="Column2003"/>
    <tableColumn id="2021" xr3:uid="{6D1F3848-EB59-4D76-9617-7C76A618C689}" name="Column2004"/>
    <tableColumn id="2022" xr3:uid="{828892EA-E0E7-482E-8EDD-E527F31F1C02}" name="Column2005"/>
    <tableColumn id="2023" xr3:uid="{5750871B-5D1C-4D57-A913-D85B63999B70}" name="Column2006"/>
    <tableColumn id="2024" xr3:uid="{E31E27DD-079E-47E0-97CC-AC5F51E7F7DF}" name="Column2007"/>
    <tableColumn id="2025" xr3:uid="{C11527FF-C78D-4800-8290-71585ADAEF2A}" name="Column2008"/>
    <tableColumn id="2026" xr3:uid="{E87D4D8B-CD48-4B88-AEAB-6C8A3793D6F8}" name="Column2009"/>
    <tableColumn id="2027" xr3:uid="{A8F6DAA4-AC27-4D43-A9B3-844690BFBA97}" name="Column2010"/>
    <tableColumn id="2028" xr3:uid="{68F61FAF-C78F-419A-84D7-99BE3F8F3EEE}" name="Column2011"/>
    <tableColumn id="2029" xr3:uid="{DDBC21F9-1A76-48AB-AD76-8ABDB9D8451E}" name="Column2012"/>
    <tableColumn id="2030" xr3:uid="{63C43A3F-1152-4D92-B210-36C37F3C68A6}" name="Column2013"/>
    <tableColumn id="2031" xr3:uid="{45328ED6-7684-44C9-8EA6-0927410BA4FE}" name="Column2014"/>
    <tableColumn id="2032" xr3:uid="{0A0FF5BC-E70B-4518-9780-96EB106993F0}" name="Column2015"/>
    <tableColumn id="2033" xr3:uid="{74563AF7-B5E5-41EF-8A06-AD51B5C8CB01}" name="Column2016"/>
    <tableColumn id="2034" xr3:uid="{84984805-0F49-480C-8315-44D1207FDA10}" name="Column2017"/>
    <tableColumn id="2035" xr3:uid="{EC2965EE-EBC2-4D90-BF24-CC443AA60A68}" name="Column2018"/>
    <tableColumn id="2036" xr3:uid="{76F62AA6-8D30-4FE4-9B3A-F4ECD0AB0B44}" name="Column2019"/>
    <tableColumn id="2037" xr3:uid="{0D1311FA-9157-4812-92A2-02EC4B567D7B}" name="Column2020"/>
    <tableColumn id="2038" xr3:uid="{48A9D0DF-F92A-4A93-8328-5DE0A7DC714F}" name="Column2021"/>
    <tableColumn id="2039" xr3:uid="{9C92B276-EAB6-49EA-87E2-D1F0DBBE5301}" name="Column2022"/>
    <tableColumn id="2040" xr3:uid="{8BBAD55E-45F9-4C1C-A1E8-108FC1266850}" name="Column2023"/>
    <tableColumn id="2041" xr3:uid="{CB726C49-01E5-48B8-959B-3BBC79C59E89}" name="Column2024"/>
    <tableColumn id="2042" xr3:uid="{57414C9A-5E45-42BF-BE83-2BBDA57CCCF0}" name="Column2025"/>
    <tableColumn id="2043" xr3:uid="{4899D76A-59D5-41C7-8421-61FF04DE2575}" name="Column2026"/>
    <tableColumn id="2044" xr3:uid="{4B8C4DA7-A73C-4727-996B-E7C096F8CF05}" name="Column2027"/>
    <tableColumn id="2045" xr3:uid="{8B2A5A67-BD7E-45D3-A7BE-F45C6B63D306}" name="Column2028"/>
    <tableColumn id="2046" xr3:uid="{B4210078-06ED-47AD-A9B7-2E5A67EEA82C}" name="Column2029"/>
    <tableColumn id="2047" xr3:uid="{392FBD5C-2A8D-4174-9875-0C8CBAA4DBC8}" name="Column2030"/>
    <tableColumn id="2048" xr3:uid="{D0A36912-EE50-4AE2-B8C1-4B7BB3B8885A}" name="Column2031"/>
    <tableColumn id="2049" xr3:uid="{739A49AC-1AA9-4594-A905-BC19D3D85727}" name="Column2032"/>
    <tableColumn id="2050" xr3:uid="{27BAE827-4647-44AC-933F-F9DA2E743F95}" name="Column2033"/>
    <tableColumn id="2051" xr3:uid="{0E00F2D1-1B71-4D3C-AF6E-ED4953D2A1CE}" name="Column2034"/>
    <tableColumn id="2052" xr3:uid="{45EC50ED-7CFC-4DB1-858F-5A5DEE4298FE}" name="Column2035"/>
    <tableColumn id="2053" xr3:uid="{FF3AB925-8BA5-4C80-8C4B-CF3E6E8D22B5}" name="Column2036"/>
    <tableColumn id="2054" xr3:uid="{65334329-11E6-419A-9495-8D381F29151E}" name="Column2037"/>
    <tableColumn id="2055" xr3:uid="{B4BBF612-1C6C-4A16-A7DB-25F76566F0E4}" name="Column2038"/>
    <tableColumn id="2056" xr3:uid="{1A3B5DA8-F740-4046-8087-4DCE4E802142}" name="Column2039"/>
    <tableColumn id="2057" xr3:uid="{07C8F6C3-B539-464C-A71F-344C2B6752AB}" name="Column2040"/>
    <tableColumn id="2058" xr3:uid="{0015C309-BBC3-4BE7-9EDF-70F6DF377779}" name="Column2041"/>
    <tableColumn id="2059" xr3:uid="{7E8825D5-05A1-40AA-9CDC-7FFBE0B70C16}" name="Column2042"/>
    <tableColumn id="2060" xr3:uid="{199A1731-34FB-4254-B094-ED904D2D43C8}" name="Column2043"/>
    <tableColumn id="2061" xr3:uid="{13085307-3BDA-40C6-873D-223D552B8F2F}" name="Column2044"/>
    <tableColumn id="2062" xr3:uid="{16212CD2-B694-4616-8FBB-DBE5F069328D}" name="Column2045"/>
    <tableColumn id="2063" xr3:uid="{5A390E0F-624C-4470-99B6-385763EB191D}" name="Column2046"/>
    <tableColumn id="2064" xr3:uid="{733FD42A-7286-4D92-A55B-ABBA903E4E4A}" name="Column2047"/>
    <tableColumn id="2065" xr3:uid="{E498C16E-F9AF-40F3-BD62-F7A70ABDB96F}" name="Column2048"/>
    <tableColumn id="2066" xr3:uid="{E9C4875F-2C61-4758-99B2-6FCE24BE53F8}" name="Column2049"/>
    <tableColumn id="2067" xr3:uid="{9898799B-ED4B-4243-97A2-4F602154D60E}" name="Column2050"/>
    <tableColumn id="2068" xr3:uid="{18F30E4C-A632-4BCC-8DEE-101E748FE43F}" name="Column2051"/>
    <tableColumn id="2069" xr3:uid="{C5843D44-2C29-4911-B88B-5C664F836171}" name="Column2052"/>
    <tableColumn id="2070" xr3:uid="{1D209F63-D1C5-4BE7-9F19-F910ED60DD5E}" name="Column2053"/>
    <tableColumn id="2071" xr3:uid="{A041A2E6-A319-4D8D-B08D-41738A93B1A7}" name="Column2054"/>
    <tableColumn id="2072" xr3:uid="{D0CEAD58-F6DF-4B53-9606-2DCFFC0E97B4}" name="Column2055"/>
    <tableColumn id="2073" xr3:uid="{5922AF1F-18FC-481A-BC73-7429618F5FCB}" name="Column2056"/>
    <tableColumn id="2074" xr3:uid="{9C2B3034-6093-4E50-AB3C-0B67C7C9E05F}" name="Column2057"/>
    <tableColumn id="2075" xr3:uid="{1F15B16B-56EA-4CAE-8BDE-AE9ED72E45BD}" name="Column2058"/>
    <tableColumn id="2076" xr3:uid="{FD390529-1ED0-48E8-A73E-9E5058CEF4D9}" name="Column2059"/>
    <tableColumn id="2077" xr3:uid="{593B9F85-1C13-42E7-B06B-88E84AD6A2D5}" name="Column2060"/>
    <tableColumn id="2078" xr3:uid="{C3F8EE75-D08E-41B4-902E-26E566E44F25}" name="Column2061"/>
    <tableColumn id="2079" xr3:uid="{371851F9-FD5F-4B34-A6F2-084C1C50728C}" name="Column2062"/>
    <tableColumn id="2080" xr3:uid="{81474D63-BA3F-4E02-9C06-6F4BF1EBF8C0}" name="Column2063"/>
    <tableColumn id="2081" xr3:uid="{0B35ED7F-3315-487B-B54C-D179CB4FA661}" name="Column2064"/>
    <tableColumn id="2082" xr3:uid="{42F788F8-E218-4C9D-8A62-D8E447B2F264}" name="Column2065"/>
    <tableColumn id="2083" xr3:uid="{B805DF7F-EB6F-4726-9A16-82FD497065B0}" name="Column2066"/>
    <tableColumn id="2084" xr3:uid="{1BF1DCB1-E34A-4C2A-9C08-E501E9D86FCC}" name="Column2067"/>
    <tableColumn id="2085" xr3:uid="{5BA32064-6344-485C-A82E-3D84380A741A}" name="Column2068"/>
    <tableColumn id="2086" xr3:uid="{03DC9895-DC05-4AEC-AAFF-722C665E83C9}" name="Column2069"/>
    <tableColumn id="2087" xr3:uid="{21077E77-EB14-44D1-9E4A-C01DBDAD3691}" name="Column2070"/>
    <tableColumn id="2088" xr3:uid="{B8761879-5FBD-41C0-82A5-72ED8560F398}" name="Column2071"/>
    <tableColumn id="2089" xr3:uid="{0C66D88B-70A7-4A50-817E-AE3EACA923B0}" name="Column2072"/>
    <tableColumn id="2090" xr3:uid="{BE1B1F93-C76D-4B2C-8309-94844A23ED3E}" name="Column2073"/>
    <tableColumn id="2091" xr3:uid="{CA8CBE6C-4634-4548-A68F-6D8227BF4398}" name="Column2074"/>
    <tableColumn id="2092" xr3:uid="{C69112EB-AFF6-4D27-A0C8-A294B4BC39B2}" name="Column2075"/>
    <tableColumn id="2093" xr3:uid="{E5E47C7A-DF6A-4865-BC69-87E0A628FE0A}" name="Column2076"/>
    <tableColumn id="2094" xr3:uid="{1CBB7B90-797D-497E-8BC9-A7ED40F44CC4}" name="Column2077"/>
    <tableColumn id="2095" xr3:uid="{6F06C6F5-10FE-4D2F-A289-1C8705139442}" name="Column2078"/>
    <tableColumn id="2096" xr3:uid="{D539A1A9-7736-4196-AF3C-779E7BF5632F}" name="Column2079"/>
    <tableColumn id="2097" xr3:uid="{6EBD6EDF-AA5B-462A-B53D-476B12B3FB64}" name="Column2080"/>
    <tableColumn id="2098" xr3:uid="{0E4603A5-8B88-462D-8D99-E2EA2054ADE3}" name="Column2081"/>
    <tableColumn id="2099" xr3:uid="{C63FB992-CD0F-4410-BA3E-9153CD28B2CC}" name="Column2082"/>
    <tableColumn id="2100" xr3:uid="{6CDB2336-3C26-4FCA-BF4F-C17969CEED72}" name="Column2083"/>
    <tableColumn id="2101" xr3:uid="{D9A02D11-4BF2-4D27-B071-B6AE4D26360A}" name="Column2084"/>
    <tableColumn id="2102" xr3:uid="{2DCF45C7-1CE5-4D10-A339-B3006BDD6080}" name="Column2085"/>
    <tableColumn id="2103" xr3:uid="{A61505B0-CD97-4AED-9F40-4ED89B9E5E98}" name="Column2086"/>
    <tableColumn id="2104" xr3:uid="{520B3CCC-A335-4621-89A8-8A720B5D4D5B}" name="Column2087"/>
    <tableColumn id="2105" xr3:uid="{970FBF1A-FC8A-46B5-A585-C0BFCAB2E989}" name="Column2088"/>
    <tableColumn id="2106" xr3:uid="{8EF9EC39-088A-41C4-8862-B308C664F050}" name="Column2089"/>
    <tableColumn id="2107" xr3:uid="{C0C71356-B7E1-4378-B7B2-78A5E083DBE0}" name="Column2090"/>
    <tableColumn id="2108" xr3:uid="{006DA700-4E73-40B9-865A-5ACC3DE4906B}" name="Column2091"/>
    <tableColumn id="2109" xr3:uid="{B6285381-9896-414C-B56A-B1748AD05E03}" name="Column2092"/>
    <tableColumn id="2110" xr3:uid="{3764E81F-397C-4588-AA78-B2EFA50952F5}" name="Column2093"/>
    <tableColumn id="2111" xr3:uid="{1878CD36-988F-4478-9C3D-83208DFFF4D3}" name="Column2094"/>
    <tableColumn id="2112" xr3:uid="{60EC1D5C-840F-4276-889C-A69B6C26ED9F}" name="Column2095"/>
    <tableColumn id="2113" xr3:uid="{A63BC59E-A87B-4480-895F-5CFF58B44207}" name="Column2096"/>
    <tableColumn id="2114" xr3:uid="{5A123F01-4EE9-4F77-87E0-DB9717560E03}" name="Column2097"/>
    <tableColumn id="2115" xr3:uid="{0B55B570-1983-4B7B-8B72-11D258024E12}" name="Column2098"/>
    <tableColumn id="2116" xr3:uid="{87965797-AC5F-43F6-9B66-7E7538863C59}" name="Column2099"/>
    <tableColumn id="2117" xr3:uid="{978686B5-4690-4790-BE66-F5927C8C5DB5}" name="Column2100"/>
    <tableColumn id="2118" xr3:uid="{5D481314-057C-4D6A-B69C-B4865BF83FC1}" name="Column2101"/>
    <tableColumn id="2119" xr3:uid="{8F281942-A8DF-43B3-9414-AAFCE0761E11}" name="Column2102"/>
    <tableColumn id="2120" xr3:uid="{2A149919-49E7-427B-B912-0709297C4E48}" name="Column2103"/>
    <tableColumn id="2121" xr3:uid="{54C45F79-F4DC-4552-B62E-333792304D7D}" name="Column2104"/>
    <tableColumn id="2122" xr3:uid="{A5BE4C2D-5539-4EF0-A0C1-ECD96C460067}" name="Column2105"/>
    <tableColumn id="2123" xr3:uid="{06174B37-6271-4FB4-9552-4206B969764B}" name="Column2106"/>
    <tableColumn id="2124" xr3:uid="{1E86BBC5-4B30-4034-AAA5-9BB5E7C7ACAB}" name="Column2107"/>
    <tableColumn id="2125" xr3:uid="{FA193662-A2E7-4BCE-97CB-F380844C4760}" name="Column2108"/>
    <tableColumn id="2126" xr3:uid="{C05393AF-91D2-4944-A7DA-398D6254091D}" name="Column2109"/>
    <tableColumn id="2127" xr3:uid="{A0809AC3-3AFE-440E-88E6-C1C5707E0374}" name="Column2110"/>
    <tableColumn id="2128" xr3:uid="{38433209-AAF4-455B-ABD1-48644210464E}" name="Column2111"/>
    <tableColumn id="2129" xr3:uid="{4336CB29-5B7C-43B2-A459-7AC76329A8F1}" name="Column2112"/>
    <tableColumn id="2130" xr3:uid="{8EA8DF40-E457-42FE-A8AD-2592F63489FF}" name="Column2113"/>
    <tableColumn id="2131" xr3:uid="{430BEAA0-FC46-4B86-8AA0-EFA5CB61B7A2}" name="Column2114"/>
    <tableColumn id="2132" xr3:uid="{C250A9D0-4E28-441C-A50D-867C7192A1D9}" name="Column2115"/>
    <tableColumn id="2133" xr3:uid="{D5132E9C-5C7A-4121-8AF9-4AD87ED2E274}" name="Column2116"/>
    <tableColumn id="2134" xr3:uid="{384D0165-C3FF-4377-971A-5813CD5D9E40}" name="Column2117"/>
    <tableColumn id="2135" xr3:uid="{8470D31F-3D08-487D-B539-D32C1EECB77B}" name="Column2118"/>
    <tableColumn id="2136" xr3:uid="{2DA27823-4620-427A-803A-7AB7D961FF1C}" name="Column2119"/>
    <tableColumn id="2137" xr3:uid="{655795E9-860E-4193-B157-03237ECEE66D}" name="Column2120"/>
    <tableColumn id="2138" xr3:uid="{29F21561-9779-43CD-B0E6-9BC086EA80A5}" name="Column2121"/>
    <tableColumn id="2139" xr3:uid="{A3047635-773E-417E-AAEC-BA5BBF60CBC9}" name="Column2122"/>
    <tableColumn id="2140" xr3:uid="{59288D8B-6482-46FE-A63D-2BA772C002A7}" name="Column2123"/>
    <tableColumn id="2141" xr3:uid="{9E6BE732-E757-49F2-98B0-A1EE723FA9BE}" name="Column2124"/>
    <tableColumn id="2142" xr3:uid="{7470F047-0EB9-4DFB-97CD-7B59E819B50D}" name="Column2125"/>
    <tableColumn id="2143" xr3:uid="{425946E2-C6E8-495D-B268-0373ED128A5C}" name="Column2126"/>
    <tableColumn id="2144" xr3:uid="{1DECBA46-E97E-415E-926D-14777F325F14}" name="Column2127"/>
    <tableColumn id="2145" xr3:uid="{F2A5C097-5C58-4FB7-8FA8-4BE4D10B7B94}" name="Column2128"/>
    <tableColumn id="2146" xr3:uid="{10BEAC97-5CC2-4120-9FA6-D3E1E3AAA8B8}" name="Column2129"/>
    <tableColumn id="2147" xr3:uid="{45063D0F-1C26-40B0-A3F6-89F446F17CE5}" name="Column2130"/>
    <tableColumn id="2148" xr3:uid="{760715A2-AE08-4DFA-80A1-FAB46121055F}" name="Column2131"/>
    <tableColumn id="2149" xr3:uid="{D66E3C5F-0642-4ABE-86B5-EB8EBABCDE6F}" name="Column2132"/>
    <tableColumn id="2150" xr3:uid="{42C2A54B-C29C-4BC7-A315-3D281B2A178A}" name="Column2133"/>
    <tableColumn id="2151" xr3:uid="{BBFDCEAB-3EEB-4052-A693-EC7E96FD459C}" name="Column2134"/>
    <tableColumn id="2152" xr3:uid="{8754C1D3-3127-48D7-A4AD-308961E5AAE6}" name="Column2135"/>
    <tableColumn id="2153" xr3:uid="{2C021BE7-8063-4F02-891C-CAD0A307F5BC}" name="Column2136"/>
    <tableColumn id="2154" xr3:uid="{1C52D7A5-E182-41EA-82E3-3ED30B513C7D}" name="Column2137"/>
    <tableColumn id="2155" xr3:uid="{B3505F68-AE81-4E65-A26C-831A6BA5B97A}" name="Column2138"/>
    <tableColumn id="2156" xr3:uid="{1C201191-5E77-4FC2-8E7F-6901C1241D94}" name="Column2139"/>
    <tableColumn id="2157" xr3:uid="{37A81452-01DA-42B3-B721-6CF551084ECF}" name="Column2140"/>
    <tableColumn id="2158" xr3:uid="{72B5F16C-3BB1-424A-ACD7-7E79530C0CA4}" name="Column2141"/>
    <tableColumn id="2159" xr3:uid="{312D3710-E428-4EC4-B4A1-E3699C54F507}" name="Column2142"/>
    <tableColumn id="2160" xr3:uid="{FBDBB32A-4531-4F0D-904F-66CE682BAB22}" name="Column2143"/>
    <tableColumn id="2161" xr3:uid="{DA494A7A-6627-4A6A-A7DE-E21C6C81DC3B}" name="Column2144"/>
    <tableColumn id="2162" xr3:uid="{A3DC9F3A-7389-44E3-8B37-4439CC93FA01}" name="Column2145"/>
    <tableColumn id="2163" xr3:uid="{805731A0-8AD2-40DA-8E9C-6F77FCD04453}" name="Column2146"/>
    <tableColumn id="2164" xr3:uid="{DF85CB05-8F87-4408-80FD-B25B8CAA62DE}" name="Column2147"/>
    <tableColumn id="2165" xr3:uid="{161AA4EA-F6B0-4F2C-B2EF-FED53D7FC0DA}" name="Column2148"/>
    <tableColumn id="2166" xr3:uid="{5BDD9B4D-25F0-41BF-8008-68011DE72649}" name="Column2149"/>
    <tableColumn id="2167" xr3:uid="{746D567E-D0D5-4FB3-A8A3-34264C8E5EF5}" name="Column2150"/>
    <tableColumn id="2168" xr3:uid="{8878B2DF-7EFD-4263-8BCA-CF694F23E27E}" name="Column2151"/>
    <tableColumn id="2169" xr3:uid="{8B11F9A1-2D69-4F1A-AFE2-C6F44DC9B224}" name="Column2152"/>
    <tableColumn id="2170" xr3:uid="{9318E99E-D335-4EB6-8914-564D3FDFC3D0}" name="Column2153"/>
    <tableColumn id="2171" xr3:uid="{9E857E08-BC05-4368-829D-84724C93B96B}" name="Column2154"/>
    <tableColumn id="2172" xr3:uid="{FC998C6E-D56D-49B4-AC11-3EEDDF42543D}" name="Column2155"/>
    <tableColumn id="2173" xr3:uid="{BDA1A14F-91B1-4E5D-86B6-2EAF4DB249E5}" name="Column2156"/>
    <tableColumn id="2174" xr3:uid="{0CD104C8-274C-47F3-AF5C-B131AB113FC3}" name="Column2157"/>
    <tableColumn id="2175" xr3:uid="{89E28E8F-E2D3-49BC-BF0A-690867ED38CF}" name="Column2158"/>
    <tableColumn id="2176" xr3:uid="{DAF94FA7-2B88-4F4D-B45D-446D89C671AD}" name="Column2159"/>
    <tableColumn id="2177" xr3:uid="{E6FFA600-2C7A-47A0-9425-531D9ED5FD52}" name="Column2160"/>
    <tableColumn id="2178" xr3:uid="{486BF01D-73E4-4D00-86CB-08E7F81B5409}" name="Column2161"/>
    <tableColumn id="2179" xr3:uid="{080A496D-53DA-4805-914E-6E7EBFCF37EC}" name="Column2162"/>
    <tableColumn id="2180" xr3:uid="{ABC7B294-CB1A-4AE6-A238-BDE9D187B3CC}" name="Column2163"/>
    <tableColumn id="2181" xr3:uid="{B96BD2A7-ECAD-4089-A625-941F0D93D812}" name="Column2164"/>
    <tableColumn id="2182" xr3:uid="{DBFAAEFF-E5E6-49E0-A0FE-8F2B6749A759}" name="Column2165"/>
    <tableColumn id="2183" xr3:uid="{C16495BB-0EDC-4AF7-A4EE-BC56F4A1B127}" name="Column2166"/>
    <tableColumn id="2184" xr3:uid="{B4518DD3-B96D-4463-B4FE-CA2E366DF024}" name="Column2167"/>
    <tableColumn id="2185" xr3:uid="{E1CC4887-A57A-45B1-856D-0F9E4D7FB1E8}" name="Column2168"/>
    <tableColumn id="2186" xr3:uid="{7D743FEC-8C63-4F4C-894E-ACF706F6440A}" name="Column2169"/>
    <tableColumn id="2187" xr3:uid="{E1BE12E5-201C-41E5-B710-D1C724055A4A}" name="Column2170"/>
    <tableColumn id="2188" xr3:uid="{F414DA98-A5E5-42FA-9A9A-CFEFD8902070}" name="Column2171"/>
    <tableColumn id="2189" xr3:uid="{83EC64D0-DAB1-415B-8661-009152460522}" name="Column2172"/>
    <tableColumn id="2190" xr3:uid="{6F5E9800-878E-43A8-9979-C00C3DE222E4}" name="Column2173"/>
    <tableColumn id="2191" xr3:uid="{3D086BA7-43C1-46D5-9859-E0E232A33B7A}" name="Column2174"/>
    <tableColumn id="2192" xr3:uid="{AB3021BF-2E6A-409E-9E16-9CC12079BABC}" name="Column2175"/>
    <tableColumn id="2193" xr3:uid="{E599C4B4-C608-4880-87D4-3A607A90FF57}" name="Column2176"/>
    <tableColumn id="2194" xr3:uid="{AE5B8A83-940C-44D8-97C0-B94FBDCF357D}" name="Column2177"/>
    <tableColumn id="2195" xr3:uid="{CF5B1C0D-94B1-4445-BAD5-4F4B26FEA51A}" name="Column2178"/>
    <tableColumn id="2196" xr3:uid="{F5CB5C1D-1837-4C45-9CF7-0E2FB9E1FF8C}" name="Column2179"/>
    <tableColumn id="2197" xr3:uid="{F415C011-60D1-45D0-98D9-B3591F3A243D}" name="Column2180"/>
    <tableColumn id="2198" xr3:uid="{5AB1264D-B583-43A2-92D0-D8EF53063FCA}" name="Column2181"/>
    <tableColumn id="2199" xr3:uid="{B50147FF-095F-4E84-89C7-5A1602BACA32}" name="Column2182"/>
    <tableColumn id="2200" xr3:uid="{CEF44E9A-D894-4E3C-B9DE-1632E0DBE406}" name="Column2183"/>
    <tableColumn id="2201" xr3:uid="{606FFB35-6807-4119-9FDE-5226D5C8B7D0}" name="Column2184"/>
    <tableColumn id="2202" xr3:uid="{ED378C7B-0A74-4052-8408-36268C531617}" name="Column2185"/>
    <tableColumn id="2203" xr3:uid="{2A1B1AC4-B090-4678-A199-213E0A4651FB}" name="Column2186"/>
    <tableColumn id="2204" xr3:uid="{6D95EBA2-5FE6-4622-AF2E-508916272A39}" name="Column2187"/>
    <tableColumn id="2205" xr3:uid="{AA3DC053-F948-4DBB-9870-0878CE8EC3D5}" name="Column2188"/>
    <tableColumn id="2206" xr3:uid="{30630A45-DD3C-40DA-A123-182FB51E23C0}" name="Column2189"/>
    <tableColumn id="2207" xr3:uid="{C155B63B-2310-4DBF-9FE4-C10AE551BCE4}" name="Column2190"/>
    <tableColumn id="2208" xr3:uid="{2B9B9E2C-0BAA-4D76-93DE-CE52DE58F32C}" name="Column2191"/>
    <tableColumn id="2209" xr3:uid="{8B466DEF-8538-485C-A86C-70FB795641A6}" name="Column2192"/>
    <tableColumn id="2210" xr3:uid="{0381356A-7D60-40BC-B53F-FB1005C8F051}" name="Column2193"/>
    <tableColumn id="2211" xr3:uid="{3F2EAD6D-F944-401F-8FE8-1A52DDFF85D4}" name="Column2194"/>
    <tableColumn id="2212" xr3:uid="{8A06E32C-72A1-4194-8F48-5DAC12F75AD1}" name="Column2195"/>
    <tableColumn id="2213" xr3:uid="{26CFFE43-3626-404B-9076-DEFADA0AB54C}" name="Column2196"/>
    <tableColumn id="2214" xr3:uid="{48480585-56DF-4E48-AC91-36A401A3F5A1}" name="Column2197"/>
    <tableColumn id="2215" xr3:uid="{F3A94BEC-ABF6-4F70-9F4E-139246B7F8C5}" name="Column2198"/>
    <tableColumn id="2216" xr3:uid="{F9A7692D-6246-4337-BC8A-F681D82F3FA6}" name="Column2199"/>
    <tableColumn id="2217" xr3:uid="{62255BC2-DE08-4930-B091-E393FBA82C1A}" name="Column2200"/>
    <tableColumn id="2218" xr3:uid="{9F26AFFD-341A-45CE-A861-FF40B8E9E8C0}" name="Column2201"/>
    <tableColumn id="2219" xr3:uid="{C683C9D2-0A93-45DF-B5C9-7B23DE4982B3}" name="Column2202"/>
    <tableColumn id="2220" xr3:uid="{61308E23-2BD5-4217-BDF1-4A252C5C519B}" name="Column2203"/>
    <tableColumn id="2221" xr3:uid="{859EC56C-D915-4DCE-B1F6-39A65DBB7954}" name="Column2204"/>
    <tableColumn id="2222" xr3:uid="{CDDE4AA7-DD70-46B2-856B-D12556551694}" name="Column2205"/>
    <tableColumn id="2223" xr3:uid="{2199B9CD-6226-46BF-AF63-EE6EB3381C13}" name="Column2206"/>
    <tableColumn id="2224" xr3:uid="{8BA9AAA8-9698-4200-813C-B707D0C67CB8}" name="Column2207"/>
    <tableColumn id="2225" xr3:uid="{7CEBEF3A-15DC-46F1-A57B-88FB6B424FD5}" name="Column2208"/>
    <tableColumn id="2226" xr3:uid="{8B625712-4DA0-49D8-8594-E81A655EF006}" name="Column2209"/>
    <tableColumn id="2227" xr3:uid="{FD8959AD-2CB5-4F38-9991-10A1FF10A9EF}" name="Column2210"/>
    <tableColumn id="2228" xr3:uid="{E1922516-471C-4AA7-ABAF-93413CC73A2C}" name="Column2211"/>
    <tableColumn id="2229" xr3:uid="{E259CC47-2DE2-424B-B906-551019AFD445}" name="Column2212"/>
    <tableColumn id="2230" xr3:uid="{74C5A3C7-8242-46EF-AAD5-34F9A3E364D5}" name="Column2213"/>
    <tableColumn id="2231" xr3:uid="{84AEAD10-29C9-453F-8866-962F6944DF0E}" name="Column2214"/>
    <tableColumn id="2232" xr3:uid="{BB76DACE-C8A9-4196-ADC9-575CC69C54D4}" name="Column2215"/>
    <tableColumn id="2233" xr3:uid="{6EA8A8A3-202A-4D75-90ED-43A5F3D8840C}" name="Column2216"/>
    <tableColumn id="2234" xr3:uid="{CBA23DA5-DAA7-40B4-A38F-A5EE4B5BDB9F}" name="Column2217"/>
    <tableColumn id="2235" xr3:uid="{09E13786-7EC4-4E9D-A9AE-0E8BA6439240}" name="Column2218"/>
    <tableColumn id="2236" xr3:uid="{D4A9736F-11CC-45FF-8741-5F269977C5B4}" name="Column2219"/>
    <tableColumn id="2237" xr3:uid="{D5286169-927F-46E7-BC47-339D2D6ECECB}" name="Column2220"/>
    <tableColumn id="2238" xr3:uid="{AFB87028-BD1B-4E6C-B22C-BABB888DDBCF}" name="Column2221"/>
    <tableColumn id="2239" xr3:uid="{E13F3B4F-4D7C-4A4A-AC99-6C5C20CAF119}" name="Column2222"/>
    <tableColumn id="2240" xr3:uid="{37379189-FD5B-495F-B44F-EAD64284AFF4}" name="Column2223"/>
    <tableColumn id="2241" xr3:uid="{B640E741-8206-444E-A3FB-9716DDD28376}" name="Column2224"/>
    <tableColumn id="2242" xr3:uid="{9B7BF438-D344-43F7-B751-152D96814F86}" name="Column2225"/>
    <tableColumn id="2243" xr3:uid="{4C929C49-DF95-463E-BE08-F5227AC78C81}" name="Column2226"/>
    <tableColumn id="2244" xr3:uid="{A9499EF0-290A-4D66-A1B9-D607F94A8072}" name="Column2227"/>
    <tableColumn id="2245" xr3:uid="{8F9DC523-20DF-41CF-89E1-A7576871E63C}" name="Column2228"/>
    <tableColumn id="2246" xr3:uid="{3F887CB9-5ABC-4C37-B1D7-9E721AE5C372}" name="Column2229"/>
    <tableColumn id="2247" xr3:uid="{0CA85A14-2896-493F-9B2B-62FA946D0EB6}" name="Column2230"/>
    <tableColumn id="2248" xr3:uid="{FF274955-060C-4AAC-A8B1-8C9D22F20E17}" name="Column2231"/>
    <tableColumn id="2249" xr3:uid="{256493F8-863E-4B56-9CC8-BDDD8C041F50}" name="Column2232"/>
    <tableColumn id="2250" xr3:uid="{1D594A35-E0AF-4120-BA38-D1416B5CA7F0}" name="Column2233"/>
    <tableColumn id="2251" xr3:uid="{DDF6BE00-B3EF-46DE-86CF-3F13F4752722}" name="Column2234"/>
    <tableColumn id="2252" xr3:uid="{F2BF346A-6844-4C7D-A8E8-78A48B8AAFB5}" name="Column2235"/>
    <tableColumn id="2253" xr3:uid="{93504D9A-8EBA-4BC9-A976-DA620FB11528}" name="Column2236"/>
    <tableColumn id="2254" xr3:uid="{7EDA74A5-CAD1-40FC-BEC3-933FB1D0D43A}" name="Column2237"/>
    <tableColumn id="2255" xr3:uid="{0BD4D4B2-4769-4970-A125-F6D14A630253}" name="Column2238"/>
    <tableColumn id="2256" xr3:uid="{D84D0413-1827-41EA-BEF1-E15C5F0A74E7}" name="Column2239"/>
    <tableColumn id="2257" xr3:uid="{35D968AF-FBBB-4490-9B3A-A22983E8F893}" name="Column2240"/>
    <tableColumn id="2258" xr3:uid="{CD313EC0-5B3F-43BB-BA69-7288A609219D}" name="Column2241"/>
    <tableColumn id="2259" xr3:uid="{BC337586-27E7-46D9-9B37-6628EFFD7E47}" name="Column2242"/>
    <tableColumn id="2260" xr3:uid="{75ECEA17-CCA7-4758-93FC-505299B85C01}" name="Column2243"/>
    <tableColumn id="2261" xr3:uid="{BC381177-B4F1-44D2-8BF4-FAC05EE9DFBB}" name="Column2244"/>
    <tableColumn id="2262" xr3:uid="{294ED43A-A02A-4462-8A45-65EB398F8DB1}" name="Column2245"/>
    <tableColumn id="2263" xr3:uid="{B67B9C20-21A2-4104-9EA4-E39B3BAA7308}" name="Column2246"/>
    <tableColumn id="2264" xr3:uid="{24C865E9-5179-4CD3-9A8B-BEA5063013CD}" name="Column2247"/>
    <tableColumn id="2265" xr3:uid="{051076B6-3027-4A6C-AB08-2FC5F4BC4A0B}" name="Column2248"/>
    <tableColumn id="2266" xr3:uid="{094BCCD8-86FC-4B54-9035-CCEABBB3F2FF}" name="Column2249"/>
    <tableColumn id="2267" xr3:uid="{CC0749FA-5CD6-4F66-8FFB-93F66B2E763F}" name="Column2250"/>
    <tableColumn id="2268" xr3:uid="{3CD83CDB-675C-4FCD-90ED-00298944978F}" name="Column2251"/>
    <tableColumn id="2269" xr3:uid="{F4E22A50-4F80-45D2-BF15-CA9753D034DF}" name="Column2252"/>
    <tableColumn id="2270" xr3:uid="{1DE5885D-7781-4890-828B-BB863B426F33}" name="Column2253"/>
    <tableColumn id="2271" xr3:uid="{4D89F8DF-18E6-454B-8F36-B4B89CAC8A60}" name="Column2254"/>
    <tableColumn id="2272" xr3:uid="{48A6581C-2FBD-4541-8919-3616F2C8EA98}" name="Column2255"/>
    <tableColumn id="2273" xr3:uid="{A2B3A7FC-7543-46A8-AC2F-A79E15D303E2}" name="Column2256"/>
    <tableColumn id="2274" xr3:uid="{B4943404-5CCB-4845-A4C5-5BE4C02087FE}" name="Column2257"/>
    <tableColumn id="2275" xr3:uid="{8FB6D1E6-813E-47E4-953C-DFD1D5345276}" name="Column2258"/>
    <tableColumn id="2276" xr3:uid="{19101182-24FE-4C10-A406-A97394605859}" name="Column2259"/>
    <tableColumn id="2277" xr3:uid="{A65E50E5-5CBE-41E9-871D-E6477E37CBDE}" name="Column2260"/>
    <tableColumn id="2278" xr3:uid="{9D97555D-332D-4A05-BAF6-E9BF90E42A24}" name="Column2261"/>
    <tableColumn id="2279" xr3:uid="{525246C6-DDA8-4410-8B6F-F33750FB9C1C}" name="Column2262"/>
    <tableColumn id="2280" xr3:uid="{A0D454E3-4AC3-4889-B62E-E98859C3278E}" name="Column2263"/>
    <tableColumn id="2281" xr3:uid="{14688AC5-ECE0-496F-9451-D18B1D46A2C5}" name="Column2264"/>
    <tableColumn id="2282" xr3:uid="{DC1A4054-E0C1-46A6-992F-1D895DB48C55}" name="Column2265"/>
    <tableColumn id="2283" xr3:uid="{CAA26213-67D9-47CA-8EF6-3D9E578A2B76}" name="Column2266"/>
    <tableColumn id="2284" xr3:uid="{0B132986-5ACF-4F67-B9B1-040CC3B62097}" name="Column2267"/>
    <tableColumn id="2285" xr3:uid="{5D6C6B59-173E-459F-A5D3-DB988C40D778}" name="Column2268"/>
    <tableColumn id="2286" xr3:uid="{16B38C00-AE39-46FC-BAA7-9D9FB3612F77}" name="Column2269"/>
    <tableColumn id="2287" xr3:uid="{D5347D12-BCF0-43B8-ACE6-7E5C5A376000}" name="Column2270"/>
    <tableColumn id="2288" xr3:uid="{3DC118CA-BAE0-4499-8FA3-944506960A80}" name="Column2271"/>
    <tableColumn id="2289" xr3:uid="{87895B64-031F-478A-8E21-E69E4E2D27F4}" name="Column2272"/>
    <tableColumn id="2290" xr3:uid="{F3EBEF0E-CFCC-415D-8F8F-EDEDE1B3734A}" name="Column2273"/>
    <tableColumn id="2291" xr3:uid="{4AD6A11C-E593-4770-B01F-F8F5BC4FF851}" name="Column2274"/>
    <tableColumn id="2292" xr3:uid="{CAF506DA-3645-4D4E-B87D-F5AEF8001252}" name="Column2275"/>
    <tableColumn id="2293" xr3:uid="{24129A5B-0F7B-435E-8FE1-3F4F88D15437}" name="Column2276"/>
    <tableColumn id="2294" xr3:uid="{227CAD4B-9F1B-41B4-815D-F8309AD8278A}" name="Column2277"/>
    <tableColumn id="2295" xr3:uid="{98ED54CB-51B3-4B35-8141-EEE328616E7A}" name="Column2278"/>
    <tableColumn id="2296" xr3:uid="{F8E0B21A-7373-4314-A694-9E094752FF84}" name="Column2279"/>
    <tableColumn id="2297" xr3:uid="{21498718-F67C-4F9D-82A0-A7BCCE637037}" name="Column2280"/>
    <tableColumn id="2298" xr3:uid="{8841DC09-74DB-49EB-BE39-F3AF65D98A04}" name="Column2281"/>
    <tableColumn id="2299" xr3:uid="{DF444A81-D6F2-4966-A60E-D29794E33502}" name="Column2282"/>
    <tableColumn id="2300" xr3:uid="{82F5DDFD-8167-4F2A-B591-08A460D326E9}" name="Column2283"/>
    <tableColumn id="2301" xr3:uid="{5D1EA1D8-00B2-4138-B7C3-0229351C2FD7}" name="Column2284"/>
    <tableColumn id="2302" xr3:uid="{274BEC10-1FA5-469D-83E6-4780F9FE3526}" name="Column2285"/>
    <tableColumn id="2303" xr3:uid="{03EE042A-BA82-455E-94E8-3931AF2D6BD7}" name="Column2286"/>
    <tableColumn id="2304" xr3:uid="{822568E3-9471-4A3A-A4BD-F983313F16DF}" name="Column2287"/>
    <tableColumn id="2305" xr3:uid="{51721AA9-7CE0-4BB9-9CD8-B161DD5C8112}" name="Column2288"/>
    <tableColumn id="2306" xr3:uid="{B2DB214D-367F-48D0-BE9B-E90790B44F07}" name="Column2289"/>
    <tableColumn id="2307" xr3:uid="{82AA3D18-AAFF-46DA-BB49-27858930095A}" name="Column2290"/>
    <tableColumn id="2308" xr3:uid="{55E9C23C-1789-45A6-A604-A278FEC3ABB6}" name="Column2291"/>
    <tableColumn id="2309" xr3:uid="{6698E134-E39D-4562-B2FC-1B9AF94AD6F7}" name="Column2292"/>
    <tableColumn id="2310" xr3:uid="{58777A83-2AF9-4A67-9D64-1B440B68D87B}" name="Column2293"/>
    <tableColumn id="2311" xr3:uid="{7C3F5234-8A7B-47EB-87A4-D37B0F7D28A3}" name="Column2294"/>
    <tableColumn id="2312" xr3:uid="{D8E50FF9-F98F-4848-BF97-FEE693DAE86D}" name="Column2295"/>
    <tableColumn id="2313" xr3:uid="{3B88E879-D6E6-43F4-8B60-F37A0CEA5C1C}" name="Column2296"/>
    <tableColumn id="2314" xr3:uid="{03DA5C52-FF8A-4DBB-817F-332747E1EA5D}" name="Column2297"/>
    <tableColumn id="2315" xr3:uid="{517641D7-7D67-49D4-92D1-C2EB2D8F09E2}" name="Column2298"/>
    <tableColumn id="2316" xr3:uid="{59935C14-6194-4960-B918-59509A741704}" name="Column2299"/>
    <tableColumn id="2317" xr3:uid="{0FB47B20-77E1-4D8B-BAA7-C5CF1EE922DA}" name="Column2300"/>
    <tableColumn id="2318" xr3:uid="{BF3F5B50-7293-40CE-ADF2-16F770E52ABA}" name="Column2301"/>
    <tableColumn id="2319" xr3:uid="{B91E39F1-CE33-498B-B570-06954B090CEE}" name="Column2302"/>
    <tableColumn id="2320" xr3:uid="{B2E2346F-31B4-4008-80C0-E0EFDD68D6F7}" name="Column2303"/>
    <tableColumn id="2321" xr3:uid="{3B4ABAF1-FF3E-4713-94B2-B874B0705187}" name="Column2304"/>
    <tableColumn id="2322" xr3:uid="{0C3AF3C3-F7AA-43A6-A787-ADCC3701BAA9}" name="Column2305"/>
    <tableColumn id="2323" xr3:uid="{A2DC6BA9-82CE-4C05-B600-60C18C2A9C25}" name="Column2306"/>
    <tableColumn id="2324" xr3:uid="{AC14F605-4902-4268-8CB8-E8F3A0BD3FA5}" name="Column2307"/>
    <tableColumn id="2325" xr3:uid="{0F096922-CDDD-4F2A-8C77-F2F97F6136B7}" name="Column2308"/>
    <tableColumn id="2326" xr3:uid="{CC751700-97ED-4C2D-8458-D0EE3BF298FB}" name="Column2309"/>
    <tableColumn id="2327" xr3:uid="{1CEF4D64-25CD-4A1F-8B50-A2FB1813E5FC}" name="Column2310"/>
    <tableColumn id="2328" xr3:uid="{F3278F2B-9981-4ACF-8226-8A79AE0E44F1}" name="Column2311"/>
    <tableColumn id="2329" xr3:uid="{BDEF1655-61E7-485D-B56D-6EAEAA6021F7}" name="Column2312"/>
    <tableColumn id="2330" xr3:uid="{DA31246A-AE13-4430-9240-A13E775BCEC2}" name="Column2313"/>
    <tableColumn id="2331" xr3:uid="{C45EA012-E986-4788-BB15-F01FDFD7D7F6}" name="Column2314"/>
    <tableColumn id="2332" xr3:uid="{46B12AEC-D013-4BAA-82F1-67E25AE74014}" name="Column2315"/>
    <tableColumn id="2333" xr3:uid="{87B9C4AC-F6C6-453A-ABB9-30EF1B3A79E3}" name="Column2316"/>
    <tableColumn id="2334" xr3:uid="{6E7B2540-684D-4BAC-B02C-AAC648B528F3}" name="Column2317"/>
    <tableColumn id="2335" xr3:uid="{DA3C7C21-E828-4B37-9A32-9D58EAA3C10E}" name="Column2318"/>
    <tableColumn id="2336" xr3:uid="{68D03F56-22F9-4D07-B043-36C887F4E47F}" name="Column2319"/>
    <tableColumn id="2337" xr3:uid="{8587A69A-6EAF-42BC-9D07-0AB203F071A2}" name="Column2320"/>
    <tableColumn id="2338" xr3:uid="{E8B78E34-C3C3-4C66-A426-20E6CFFE6430}" name="Column2321"/>
    <tableColumn id="2339" xr3:uid="{61E6E0AC-B7BF-423B-9A19-2099E37E5526}" name="Column2322"/>
    <tableColumn id="2340" xr3:uid="{84E42A54-D88D-41BF-ADD3-FAA959D79EC9}" name="Column2323"/>
    <tableColumn id="2341" xr3:uid="{86C0BC59-9D73-4270-804A-8352647E3C71}" name="Column2324"/>
    <tableColumn id="2342" xr3:uid="{64437AB6-0C2F-486D-BB4C-8D143522B157}" name="Column2325"/>
    <tableColumn id="2343" xr3:uid="{F9074E3E-6686-45B3-9271-38729DABC4AD}" name="Column2326"/>
    <tableColumn id="2344" xr3:uid="{84B43394-5EA1-40F8-9AAB-9ADF232C68DE}" name="Column2327"/>
    <tableColumn id="2345" xr3:uid="{70FFC891-2D30-4B1F-A7D6-A32E9F81D784}" name="Column2328"/>
    <tableColumn id="2346" xr3:uid="{A0E84329-1011-42C6-874C-BF3FB963575B}" name="Column2329"/>
    <tableColumn id="2347" xr3:uid="{E5267B9B-E24D-4C35-9F11-C7FA21621606}" name="Column2330"/>
    <tableColumn id="2348" xr3:uid="{21DE9D5A-A3F0-4C51-89A4-4F6C6336BD6A}" name="Column2331"/>
    <tableColumn id="2349" xr3:uid="{3C082902-4760-4E6C-9DA6-F5AF54850644}" name="Column2332"/>
    <tableColumn id="2350" xr3:uid="{9244C832-3B92-4358-9589-34638C8FEA1F}" name="Column2333"/>
    <tableColumn id="2351" xr3:uid="{1D6BA663-C349-42D4-BDA5-CE638A8659F2}" name="Column2334"/>
    <tableColumn id="2352" xr3:uid="{3B445F71-5570-4750-B6E9-9F333703BBA4}" name="Column2335"/>
    <tableColumn id="2353" xr3:uid="{E1B3E43B-72F9-44CB-B59B-DB0188342029}" name="Column2336"/>
    <tableColumn id="2354" xr3:uid="{20F4CF00-745A-47E5-BCBA-4E55944683C8}" name="Column2337"/>
    <tableColumn id="2355" xr3:uid="{3DC09F89-C4B5-49DE-8C16-52BA81E3054E}" name="Column2338"/>
    <tableColumn id="2356" xr3:uid="{6E1028EF-733D-4A29-A7A5-57CA169C18BE}" name="Column2339"/>
    <tableColumn id="2357" xr3:uid="{803A3C81-F63D-418A-A0A2-6FEA0573DBE7}" name="Column2340"/>
    <tableColumn id="2358" xr3:uid="{1B70A86B-0EB6-4910-88CB-925FF7A259E2}" name="Column2341"/>
    <tableColumn id="2359" xr3:uid="{12A38E96-5077-4963-BEF9-37474B332460}" name="Column2342"/>
    <tableColumn id="2360" xr3:uid="{60A1D9E7-A4A3-49CB-AC5C-490DC253F037}" name="Column2343"/>
    <tableColumn id="2361" xr3:uid="{FAE36586-F375-4511-8430-6663DD8CDE01}" name="Column2344"/>
    <tableColumn id="2362" xr3:uid="{359BF7A2-1406-452E-820D-FCF245B993C8}" name="Column2345"/>
    <tableColumn id="2363" xr3:uid="{7F9BC34C-AEB4-42AF-899F-2BB75F78D8CD}" name="Column2346"/>
    <tableColumn id="2364" xr3:uid="{D6C6F53A-EB8F-469F-86E0-602AD3D8F4A1}" name="Column2347"/>
    <tableColumn id="2365" xr3:uid="{D457CD23-04BA-4762-B1C7-F7009ACA8433}" name="Column2348"/>
    <tableColumn id="2366" xr3:uid="{295B8442-E3FB-4154-8054-1C3D817DB8FF}" name="Column2349"/>
    <tableColumn id="2367" xr3:uid="{3AAD602D-DB53-4245-B9F4-674828FD6C0C}" name="Column2350"/>
    <tableColumn id="2368" xr3:uid="{A2E5D507-A8D4-43D7-B68C-110F50CE3441}" name="Column2351"/>
    <tableColumn id="2369" xr3:uid="{751AE71E-A074-4965-B07C-8C2F9CFC04C3}" name="Column2352"/>
    <tableColumn id="2370" xr3:uid="{CF08174E-F3C1-4C6D-9FA9-04381CF58DA6}" name="Column2353"/>
    <tableColumn id="2371" xr3:uid="{7EF766EF-3FB1-4B5A-8C11-8478D82F4360}" name="Column2354"/>
    <tableColumn id="2372" xr3:uid="{3D1C4001-42C2-48F8-A5B2-E44FF62D58F9}" name="Column2355"/>
    <tableColumn id="2373" xr3:uid="{17410128-0AD8-4C32-94F0-135F0011995F}" name="Column2356"/>
    <tableColumn id="2374" xr3:uid="{F33DE2BC-5252-49E2-A10E-3999CCFDD378}" name="Column2357"/>
    <tableColumn id="2375" xr3:uid="{B2693271-CD58-4B09-83F4-77AE92B75AA1}" name="Column2358"/>
    <tableColumn id="2376" xr3:uid="{DEEB22A6-43C4-408A-92A9-1A618FBC360D}" name="Column2359"/>
    <tableColumn id="2377" xr3:uid="{8ED5C802-28A8-40C7-AA7C-3D25DBAF887B}" name="Column2360"/>
    <tableColumn id="2378" xr3:uid="{500BEC5E-F92D-4876-BF11-8F20B83B827B}" name="Column2361"/>
    <tableColumn id="2379" xr3:uid="{F815D82F-1EE7-4F21-A02E-E929CAC43757}" name="Column2362"/>
    <tableColumn id="2380" xr3:uid="{D15BCE7A-C856-401D-AC3D-F1A45A083693}" name="Column2363"/>
    <tableColumn id="2381" xr3:uid="{0864F9F0-105E-472D-8FB7-8A8135C0C845}" name="Column2364"/>
    <tableColumn id="2382" xr3:uid="{51C56EF0-2CB4-4C29-A6FD-9CF955E93DEF}" name="Column2365"/>
    <tableColumn id="2383" xr3:uid="{DB700529-DBF0-4520-96B3-B2680F63173D}" name="Column2366"/>
    <tableColumn id="2384" xr3:uid="{65791E77-C634-41EA-B7BD-FA460E06BFC2}" name="Column2367"/>
    <tableColumn id="2385" xr3:uid="{7496E289-DCAE-43FF-BDE6-D2573DFED062}" name="Column2368"/>
    <tableColumn id="2386" xr3:uid="{4B896219-CFB1-4EDD-B59B-4728BF693642}" name="Column2369"/>
    <tableColumn id="2387" xr3:uid="{6F476C35-EF32-4624-8EDA-1C2F3690DE6E}" name="Column2370"/>
    <tableColumn id="2388" xr3:uid="{38D3C4C5-40D6-4634-B84A-C6B260B77598}" name="Column2371"/>
    <tableColumn id="2389" xr3:uid="{4FC66F08-5304-47B9-A8B5-EEDC480512F0}" name="Column2372"/>
    <tableColumn id="2390" xr3:uid="{863446C1-A7B1-4DFF-BB6A-0C2FA9AFF17B}" name="Column2373"/>
    <tableColumn id="2391" xr3:uid="{292C16E5-9D22-4BC0-A599-45E4C37D5AA3}" name="Column2374"/>
    <tableColumn id="2392" xr3:uid="{0F40DD76-2DE9-4861-B9E1-EE8B377A8430}" name="Column2375"/>
    <tableColumn id="2393" xr3:uid="{017BA31B-E25D-43C3-9976-97C44E82862C}" name="Column2376"/>
    <tableColumn id="2394" xr3:uid="{2E124A07-559E-492C-A905-EE5FEBD5A81A}" name="Column2377"/>
    <tableColumn id="2395" xr3:uid="{053937D1-6ED5-437E-9F8E-761885953218}" name="Column2378"/>
    <tableColumn id="2396" xr3:uid="{29C4D93B-6513-4550-8496-291904DA4642}" name="Column2379"/>
    <tableColumn id="2397" xr3:uid="{8C4FFF8F-DC2D-4266-A272-79B510C0CAC8}" name="Column2380"/>
    <tableColumn id="2398" xr3:uid="{E9760291-1809-43D2-9C5A-70B676D7AFEE}" name="Column2381"/>
    <tableColumn id="2399" xr3:uid="{B92C708B-99F6-4DC7-AC71-7CDDEAE076F6}" name="Column2382"/>
    <tableColumn id="2400" xr3:uid="{82466865-D76C-4F7E-88F7-F413402807CC}" name="Column2383"/>
    <tableColumn id="2401" xr3:uid="{87A7A7F5-0A7B-4739-A900-BCFC0E95ABB3}" name="Column2384"/>
    <tableColumn id="2402" xr3:uid="{EB252BCB-FE95-40A1-BD57-6EF1765D9300}" name="Column2385"/>
    <tableColumn id="2403" xr3:uid="{12058723-B9E6-463C-ACC1-0769092EF092}" name="Column2386"/>
    <tableColumn id="2404" xr3:uid="{01139465-6E4C-4D3F-AA4B-C650AA6D7E4E}" name="Column2387"/>
    <tableColumn id="2405" xr3:uid="{0B5B58E0-E1E2-47A3-91B3-21F85EFFBE0E}" name="Column2388"/>
    <tableColumn id="2406" xr3:uid="{0A0C3DDF-A07C-4498-8984-53342EDEE53A}" name="Column2389"/>
    <tableColumn id="2407" xr3:uid="{100EA420-5AED-4E02-8C66-16E3B8B23CB3}" name="Column2390"/>
    <tableColumn id="2408" xr3:uid="{6A0C6D09-1739-4978-879D-115996A30865}" name="Column2391"/>
    <tableColumn id="2409" xr3:uid="{89CA1159-7337-4C95-AA7C-35802D59C48A}" name="Column2392"/>
    <tableColumn id="2410" xr3:uid="{AA3E247F-FF4A-46A3-98C4-58A0AACFE7A1}" name="Column2393"/>
    <tableColumn id="2411" xr3:uid="{59C42633-6568-43D2-BCCD-9A661256455C}" name="Column2394"/>
    <tableColumn id="2412" xr3:uid="{80752A93-B4A4-4657-BBEA-B388D01CD5E0}" name="Column2395"/>
    <tableColumn id="2413" xr3:uid="{89027A08-BDB5-4C2D-92B7-D1BC7E0E3C26}" name="Column2396"/>
    <tableColumn id="2414" xr3:uid="{55EC9509-9220-49C0-93F6-DE6458F9B2C4}" name="Column2397"/>
    <tableColumn id="2415" xr3:uid="{8D1743A4-2414-4E00-AE30-F54AD57B0CD3}" name="Column2398"/>
    <tableColumn id="2416" xr3:uid="{1BE0DB7B-C11D-4B6A-BD91-AFDEE853B9C7}" name="Column2399"/>
    <tableColumn id="2417" xr3:uid="{5A5F6E6E-7BCC-4554-9446-486E288E0A44}" name="Column2400"/>
    <tableColumn id="2418" xr3:uid="{97CDCC56-EA0B-4067-88AF-FEA66E94FB62}" name="Column2401"/>
    <tableColumn id="2419" xr3:uid="{079DDB1B-AD2E-478E-817C-4133BC97CD4B}" name="Column2402"/>
    <tableColumn id="2420" xr3:uid="{44EA19F9-0814-4548-BF4E-1D64062BD459}" name="Column2403"/>
    <tableColumn id="2421" xr3:uid="{AD828EAE-48C9-4993-B1C4-C941A676D3E0}" name="Column2404"/>
    <tableColumn id="2422" xr3:uid="{99D32F60-3BD4-4EB8-9258-4EEAB66F7893}" name="Column2405"/>
    <tableColumn id="2423" xr3:uid="{521BE21D-CD49-469C-9677-4132B8BC19B2}" name="Column2406"/>
    <tableColumn id="2424" xr3:uid="{D65727C8-BF0D-48E9-BD20-0FE4763D1452}" name="Column2407"/>
    <tableColumn id="2425" xr3:uid="{D145BA73-E004-4AE1-B21D-A0EFBAD549E3}" name="Column2408"/>
    <tableColumn id="2426" xr3:uid="{99D73F2F-A2D9-48B5-941C-41CE1730D1A4}" name="Column2409"/>
    <tableColumn id="2427" xr3:uid="{EA61913F-C102-44E3-8EB0-8EA86004B230}" name="Column2410"/>
    <tableColumn id="2428" xr3:uid="{EBD56072-75E7-4539-A363-103062E7BC8B}" name="Column2411"/>
    <tableColumn id="2429" xr3:uid="{6EC38151-29E6-45D3-8C33-EA1E5D8FD3CA}" name="Column2412"/>
    <tableColumn id="2430" xr3:uid="{8E3D13F5-010D-4E4A-9B19-7281F33A7C8F}" name="Column2413"/>
    <tableColumn id="2431" xr3:uid="{10D801BB-7A68-4845-B0BB-58669D5CA6AD}" name="Column2414"/>
    <tableColumn id="2432" xr3:uid="{481458C5-B667-497B-8BBC-F4C146DBE6A9}" name="Column2415"/>
    <tableColumn id="2433" xr3:uid="{E708E609-F6BE-4658-B12A-71A12E0B37B4}" name="Column2416"/>
    <tableColumn id="2434" xr3:uid="{4526A739-460F-4410-9BE8-67D12220F3AC}" name="Column2417"/>
    <tableColumn id="2435" xr3:uid="{E638BCCC-6238-4227-82AE-8D8128610C1B}" name="Column2418"/>
    <tableColumn id="2436" xr3:uid="{E0C48088-5037-4EA4-B043-704A9A36FCAA}" name="Column2419"/>
    <tableColumn id="2437" xr3:uid="{4501D61D-F0F1-4401-BB75-342462543E3F}" name="Column2420"/>
    <tableColumn id="2438" xr3:uid="{A4AEE49E-A5F7-4888-9CF1-1319D07C1B1A}" name="Column2421"/>
    <tableColumn id="2439" xr3:uid="{1C13C01D-8EE4-4B97-AB44-460C03B9CC30}" name="Column2422"/>
    <tableColumn id="2440" xr3:uid="{6F3F715A-9545-41B3-9804-8EEB184238EF}" name="Column2423"/>
    <tableColumn id="2441" xr3:uid="{C958F917-A9ED-48B6-8821-7AE053815541}" name="Column2424"/>
    <tableColumn id="2442" xr3:uid="{D275BEA5-54CA-4CFA-8926-617D9D7E34DA}" name="Column2425"/>
    <tableColumn id="2443" xr3:uid="{5E99CDAC-8F62-475F-9324-F6C82FB16927}" name="Column2426"/>
    <tableColumn id="2444" xr3:uid="{0D765AC5-58A8-4198-B933-4C6435A74865}" name="Column2427"/>
    <tableColumn id="2445" xr3:uid="{F80CF0FE-9073-4269-B51C-B214D6298A1B}" name="Column2428"/>
    <tableColumn id="2446" xr3:uid="{277D3032-6707-4779-B470-F768098A05DD}" name="Column2429"/>
    <tableColumn id="2447" xr3:uid="{CE05CD94-5085-458A-BC3D-A54F55A5A5CB}" name="Column2430"/>
    <tableColumn id="2448" xr3:uid="{B6E7C14A-E11B-4F12-84A2-FC53F38AA1FF}" name="Column2431"/>
    <tableColumn id="2449" xr3:uid="{FC0FA836-C41C-4709-8E10-43E55CDDC1FE}" name="Column2432"/>
    <tableColumn id="2450" xr3:uid="{D108AC8A-AECA-4160-A1A9-4EC62A0C0EC1}" name="Column2433"/>
    <tableColumn id="2451" xr3:uid="{CEF5A9A8-BF6E-4079-BD29-46FF07B81B04}" name="Column2434"/>
    <tableColumn id="2452" xr3:uid="{A516DA82-1460-4D58-89AE-0C09ADF89E1D}" name="Column2435"/>
    <tableColumn id="2453" xr3:uid="{8495379E-7639-41B2-ABC7-77FD712A01D7}" name="Column2436"/>
    <tableColumn id="2454" xr3:uid="{894E1050-EB5C-42B3-8062-200470486574}" name="Column2437"/>
    <tableColumn id="2455" xr3:uid="{324EE855-2B94-46E1-A2A7-557B6FFBE334}" name="Column2438"/>
    <tableColumn id="2456" xr3:uid="{5FCF830E-EB39-4178-818B-7EB60D6A4A7C}" name="Column2439"/>
    <tableColumn id="2457" xr3:uid="{C077AA38-DE0C-4582-BD3E-4D201EE91097}" name="Column2440"/>
    <tableColumn id="2458" xr3:uid="{CA4D89EF-234A-4D15-BFF4-E7E1F3184B68}" name="Column2441"/>
    <tableColumn id="2459" xr3:uid="{3A531C0E-CFD3-4378-B966-403288AAC95B}" name="Column2442"/>
    <tableColumn id="2460" xr3:uid="{F67B69CA-C7F8-4B46-9CE1-6487187F1EEF}" name="Column2443"/>
    <tableColumn id="2461" xr3:uid="{25FC1C94-B882-4860-B9AC-35F2C123EFF6}" name="Column2444"/>
    <tableColumn id="2462" xr3:uid="{3F405F57-3A95-43A1-AD1F-0D7F0BCA83E9}" name="Column2445"/>
    <tableColumn id="2463" xr3:uid="{B0200EF7-1CC9-4A76-8E84-673B8C814D54}" name="Column2446"/>
    <tableColumn id="2464" xr3:uid="{79B3A01B-7258-47AB-BE14-E436BBA9C433}" name="Column2447"/>
    <tableColumn id="2465" xr3:uid="{430CDACC-5AA7-423F-9396-2082B5B113E6}" name="Column2448"/>
    <tableColumn id="2466" xr3:uid="{46D58D70-8505-40A0-8712-F4D62FDC179C}" name="Column2449"/>
    <tableColumn id="2467" xr3:uid="{F9632776-B809-4FE5-88F5-495A0F563DB7}" name="Column2450"/>
    <tableColumn id="2468" xr3:uid="{D871DF47-2DDE-454B-BB63-6CD304608974}" name="Column2451"/>
    <tableColumn id="2469" xr3:uid="{97C1E4BA-0248-4C9E-9E06-E64A38CD4E23}" name="Column2452"/>
    <tableColumn id="2470" xr3:uid="{E7EA4C2E-EF1D-4BF0-B0B8-A84760FF9A2C}" name="Column2453"/>
    <tableColumn id="2471" xr3:uid="{D8F6DC93-B0FC-4F0B-AE63-BB07EFF186CC}" name="Column2454"/>
    <tableColumn id="2472" xr3:uid="{E67B29DA-79C4-4878-A42A-74AAD9799346}" name="Column2455"/>
    <tableColumn id="2473" xr3:uid="{22359979-F7FD-4D9E-B5FA-80E896740494}" name="Column2456"/>
    <tableColumn id="2474" xr3:uid="{1EE8EB40-D612-4F75-98C3-F86DD9AF100D}" name="Column2457"/>
    <tableColumn id="2475" xr3:uid="{CD2BBEDA-167B-4AA7-852F-3BFF433B30D6}" name="Column2458"/>
    <tableColumn id="2476" xr3:uid="{CC9E37B5-0BEE-4D0A-A81E-267D69146D17}" name="Column2459"/>
    <tableColumn id="2477" xr3:uid="{A1F6F16B-221A-4EB4-A29A-4F1C600FD00B}" name="Column2460"/>
    <tableColumn id="2478" xr3:uid="{CC50C175-A616-4538-A090-E1857C675FE5}" name="Column2461"/>
    <tableColumn id="2479" xr3:uid="{0BF5B1C4-5C17-4483-A38A-E89755306573}" name="Column2462"/>
    <tableColumn id="2480" xr3:uid="{044D6F97-3602-4DD8-829C-57FC23B3A49E}" name="Column2463"/>
    <tableColumn id="2481" xr3:uid="{3E08DB43-5F9B-4CDA-AD1A-25660C7F9254}" name="Column2464"/>
    <tableColumn id="2482" xr3:uid="{C11B62F1-36F0-456F-B5DA-1B91E63D3A92}" name="Column2465"/>
    <tableColumn id="2483" xr3:uid="{4B64E910-3ECE-4EB2-9BC3-F30D3643019A}" name="Column2466"/>
    <tableColumn id="2484" xr3:uid="{51123B65-B844-49F8-BA5F-994667C03D84}" name="Column2467"/>
    <tableColumn id="2485" xr3:uid="{47A664B5-7F14-442B-9824-9B6E2ABC601E}" name="Column2468"/>
    <tableColumn id="2486" xr3:uid="{43486807-122A-4010-9CB4-1AF8C5DB0391}" name="Column2469"/>
    <tableColumn id="2487" xr3:uid="{86CB730C-9599-42F9-970B-9F5E7CB91CAA}" name="Column2470"/>
    <tableColumn id="2488" xr3:uid="{8B640E2A-ADF3-43DC-8C97-D11764B5A24B}" name="Column2471"/>
    <tableColumn id="2489" xr3:uid="{05306CE5-195B-409A-B068-3EBAF3A810E2}" name="Column2472"/>
    <tableColumn id="2490" xr3:uid="{8C4B9014-AB0D-4B1B-99FF-24CA46742A44}" name="Column2473"/>
    <tableColumn id="2491" xr3:uid="{4EFC2EDE-4579-4F7A-9EA7-220B96DE6CFA}" name="Column2474"/>
    <tableColumn id="2492" xr3:uid="{A4026FF3-2B84-46F8-82FB-E9BF123C33F5}" name="Column2475"/>
    <tableColumn id="2493" xr3:uid="{99954B46-1284-42C4-8F8F-E839ED7920CF}" name="Column2476"/>
    <tableColumn id="2494" xr3:uid="{76B58885-8A1E-4A83-B4C1-2F681F3AA43C}" name="Column2477"/>
    <tableColumn id="2495" xr3:uid="{46708303-C85A-4732-958A-D698CCEAFFE4}" name="Column2478"/>
    <tableColumn id="2496" xr3:uid="{FAF4DA1E-B7D2-4BFA-9775-4C259E05E034}" name="Column2479"/>
    <tableColumn id="2497" xr3:uid="{19CFDD9C-8F4C-425A-A718-4E65A1290D97}" name="Column2480"/>
    <tableColumn id="2498" xr3:uid="{851C77F3-93F2-4F15-A8CA-BD066545137D}" name="Column2481"/>
    <tableColumn id="2499" xr3:uid="{1FA9FF7A-C495-4597-BD83-51B500D7DFED}" name="Column2482"/>
    <tableColumn id="2500" xr3:uid="{1848278C-4D5A-4590-AFC2-A53B3316C238}" name="Column2483"/>
    <tableColumn id="2501" xr3:uid="{C04B8A24-B47A-4305-A01D-197811DE3685}" name="Column2484"/>
    <tableColumn id="2502" xr3:uid="{3E124CE4-F6E5-4B58-98AB-30E2DAE052DB}" name="Column2485"/>
    <tableColumn id="2503" xr3:uid="{6E85A9AE-AE2C-4484-A675-294C3D859AEE}" name="Column2486"/>
    <tableColumn id="2504" xr3:uid="{6021B2E6-2F0A-4921-AC1F-25A1F2D345F3}" name="Column2487"/>
    <tableColumn id="2505" xr3:uid="{35EE4610-9F51-4030-9102-920399CFFE13}" name="Column2488"/>
    <tableColumn id="2506" xr3:uid="{2D805D24-821D-4763-8D52-FD7810256CBD}" name="Column2489"/>
    <tableColumn id="2507" xr3:uid="{60830869-B966-46E2-8278-A56133A0DCED}" name="Column2490"/>
    <tableColumn id="2508" xr3:uid="{92A65526-56E0-4DBF-95E0-94B8C6DC37C7}" name="Column2491"/>
    <tableColumn id="2509" xr3:uid="{F4EB1EAB-592B-4C6C-B0F8-CF7ED20A8802}" name="Column2492"/>
    <tableColumn id="2510" xr3:uid="{8590C0C2-0363-4EA9-9B29-A44F65ADD183}" name="Column2493"/>
    <tableColumn id="2511" xr3:uid="{86A27C0D-33E8-41FA-92A8-313844803967}" name="Column2494"/>
    <tableColumn id="2512" xr3:uid="{6DF4D3A9-2222-4C92-AE2C-DEBA6B4F923F}" name="Column2495"/>
    <tableColumn id="2513" xr3:uid="{9C1B404A-EC4F-4AFA-8204-265455E60165}" name="Column2496"/>
    <tableColumn id="2514" xr3:uid="{2AAA2174-F422-437B-825F-9CFFF6DEE707}" name="Column2497"/>
    <tableColumn id="2515" xr3:uid="{382EEFAE-F761-4CB7-BA1F-15649582B5DC}" name="Column2498"/>
    <tableColumn id="2516" xr3:uid="{66675CBF-7071-476A-877E-C8879B28055C}" name="Column2499"/>
    <tableColumn id="2517" xr3:uid="{9B9F11E3-34E2-4B4B-A75E-0864987E388E}" name="Column2500"/>
    <tableColumn id="2518" xr3:uid="{FCF761FF-9DD7-4F80-9969-78D321629241}" name="Column2501"/>
    <tableColumn id="2519" xr3:uid="{DCCD3A56-73B2-43B1-8FA2-0F7698BC6B48}" name="Column2502"/>
    <tableColumn id="2520" xr3:uid="{7BCBA447-4384-44AE-99E5-29352E35C308}" name="Column2503"/>
    <tableColumn id="2521" xr3:uid="{14AB97FD-4E13-480D-A6A5-0BA07B245444}" name="Column2504"/>
    <tableColumn id="2522" xr3:uid="{B5E626FD-08EE-48FB-A912-85DC7971FE75}" name="Column2505"/>
    <tableColumn id="2523" xr3:uid="{33A19BEF-A77F-43EB-8A82-FEFD1BEDBC7A}" name="Column2506"/>
    <tableColumn id="2524" xr3:uid="{869A3481-9028-4B6D-8674-C46ABDB1E6EE}" name="Column2507"/>
    <tableColumn id="2525" xr3:uid="{37374DD7-290A-4067-A641-E582FF154300}" name="Column2508"/>
    <tableColumn id="2526" xr3:uid="{F35B2BC9-2C73-4031-8980-EF1C71331A66}" name="Column2509"/>
    <tableColumn id="2527" xr3:uid="{32112D27-8654-4F09-A7CB-0B90310B18A1}" name="Column2510"/>
    <tableColumn id="2528" xr3:uid="{08EC29F2-7028-4ACF-A71A-4D2641AF48B5}" name="Column2511"/>
    <tableColumn id="2529" xr3:uid="{4249E4E3-41B6-45DF-AF98-25FBB5B48F19}" name="Column2512"/>
    <tableColumn id="2530" xr3:uid="{01B8ADED-086E-4AC5-B53C-C32925A02A72}" name="Column2513"/>
    <tableColumn id="2531" xr3:uid="{AC3388BB-97B0-4169-8111-D59427F2BD72}" name="Column2514"/>
    <tableColumn id="2532" xr3:uid="{958CD360-8B5D-4695-9362-E31B13B05F60}" name="Column2515"/>
    <tableColumn id="2533" xr3:uid="{E7A36EBE-7450-4574-9779-2FF365718A3D}" name="Column2516"/>
    <tableColumn id="2534" xr3:uid="{873C53C1-F2A8-4607-948F-352D460AB69A}" name="Column2517"/>
    <tableColumn id="2535" xr3:uid="{458EEFCC-AFE4-4736-BFC5-BB52B382CB89}" name="Column2518"/>
    <tableColumn id="2536" xr3:uid="{73D8F4EC-5077-4631-9372-25A9FDEB3482}" name="Column2519"/>
    <tableColumn id="2537" xr3:uid="{113FEEC7-A6FA-487C-B066-32D69112784F}" name="Column2520"/>
    <tableColumn id="2538" xr3:uid="{1DE8A6F3-476A-403B-8AE1-EB3D256CD828}" name="Column2521"/>
    <tableColumn id="2539" xr3:uid="{DC9FCA52-0197-454B-B92B-EEA052BB76E8}" name="Column2522"/>
    <tableColumn id="2540" xr3:uid="{A8136DD4-000B-45CC-880D-6EEF278F45E7}" name="Column2523"/>
    <tableColumn id="2541" xr3:uid="{0BEEB46C-6145-4E94-A389-1720AA32334E}" name="Column2524"/>
    <tableColumn id="2542" xr3:uid="{A0FD0540-55AF-4168-864C-4289BAE14971}" name="Column2525"/>
    <tableColumn id="2543" xr3:uid="{982F4C6D-F6F8-453B-9016-9E1CFCCDF887}" name="Column2526"/>
    <tableColumn id="2544" xr3:uid="{B861D70A-3060-4AF4-9610-A3B48529B2EE}" name="Column2527"/>
    <tableColumn id="2545" xr3:uid="{739EF1C2-E6DE-4CA5-8625-86CECD25E400}" name="Column2528"/>
    <tableColumn id="2546" xr3:uid="{62E1D708-A245-411E-94B3-8D8D4B001A27}" name="Column2529"/>
    <tableColumn id="2547" xr3:uid="{C08EB142-67A8-41B4-B8E4-9FF6331A5CCF}" name="Column2530"/>
    <tableColumn id="2548" xr3:uid="{A6D67C85-02C9-402C-93A2-A671107F463D}" name="Column2531"/>
    <tableColumn id="2549" xr3:uid="{10A10359-6E07-46E0-9DBA-3369088E19F3}" name="Column2532"/>
    <tableColumn id="2550" xr3:uid="{30B12D29-4C5D-49F1-B193-A32E0E3811C9}" name="Column2533"/>
    <tableColumn id="2551" xr3:uid="{68D3C6E2-A9E7-42DA-95C0-C75B23920640}" name="Column2534"/>
    <tableColumn id="2552" xr3:uid="{D42383E0-CBD0-41C9-81DE-90A62F931861}" name="Column2535"/>
    <tableColumn id="2553" xr3:uid="{D356D256-FE9F-435E-9645-8505E02FBCF6}" name="Column2536"/>
    <tableColumn id="2554" xr3:uid="{A697304E-9EAD-42A4-A61D-325D7787A3B8}" name="Column2537"/>
    <tableColumn id="2555" xr3:uid="{18050A7F-55D2-45B2-B73C-342848695FAB}" name="Column2538"/>
    <tableColumn id="2556" xr3:uid="{079C2DEE-096B-49A0-8059-E16FBBCD2A57}" name="Column2539"/>
    <tableColumn id="2557" xr3:uid="{D54A312F-8FFA-4891-B44F-1D54D1F4E311}" name="Column2540"/>
    <tableColumn id="2558" xr3:uid="{A4C171AB-9FB4-439A-9F9E-8E3463ED0F4E}" name="Column2541"/>
    <tableColumn id="2559" xr3:uid="{A3F0B22D-4E21-41C7-BDC8-9D1EFF3078C8}" name="Column2542"/>
    <tableColumn id="2560" xr3:uid="{9D30BD5E-B894-4CC2-8486-8E0F75C6F7BD}" name="Column2543"/>
    <tableColumn id="2561" xr3:uid="{09AC0477-A553-416C-B468-208FE6A4D68B}" name="Column2544"/>
    <tableColumn id="2562" xr3:uid="{9C7534CA-0C9F-4860-B828-E6CCACFEFC6B}" name="Column2545"/>
    <tableColumn id="2563" xr3:uid="{1E77E046-AEF1-4869-9C64-8D1A458E172C}" name="Column2546"/>
    <tableColumn id="2564" xr3:uid="{D2DE40DD-505D-46E1-A506-DECC68F65B5D}" name="Column2547"/>
    <tableColumn id="2565" xr3:uid="{4B5A1530-5D6D-4872-97BA-09EB369C4B04}" name="Column2548"/>
    <tableColumn id="2566" xr3:uid="{B2E835DA-7165-41DA-AACA-0D12DFE49270}" name="Column2549"/>
    <tableColumn id="2567" xr3:uid="{3D3938DF-962A-45C8-AB86-253A8D9E1764}" name="Column2550"/>
    <tableColumn id="2568" xr3:uid="{5710F53F-6D7D-4BD1-83C8-FDD5DFC6FBFA}" name="Column2551"/>
    <tableColumn id="2569" xr3:uid="{0C1B3917-8416-42CF-A4B2-368C955C7C17}" name="Column2552"/>
    <tableColumn id="2570" xr3:uid="{4427A8BD-9DC4-4C97-9E98-393D61078931}" name="Column2553"/>
    <tableColumn id="2571" xr3:uid="{8705C143-6C61-4394-8A62-FE0063183876}" name="Column2554"/>
    <tableColumn id="2572" xr3:uid="{EB07EA48-7E64-4B85-9EF4-B2F49C5B3ED6}" name="Column2555"/>
    <tableColumn id="2573" xr3:uid="{ECC5C2F5-A907-403D-B9FD-88A182F98A01}" name="Column2556"/>
    <tableColumn id="2574" xr3:uid="{1F605647-E7A6-48A3-90CA-921F4D9D4245}" name="Column2557"/>
    <tableColumn id="2575" xr3:uid="{5B7A5F91-0680-4E0A-92F2-B5F285D292AE}" name="Column2558"/>
    <tableColumn id="2576" xr3:uid="{8378448A-E323-461E-B2AB-7485DFB4E843}" name="Column2559"/>
    <tableColumn id="2577" xr3:uid="{BD467B26-1FF3-4B62-BD86-EE37B7E20D6D}" name="Column2560"/>
    <tableColumn id="2578" xr3:uid="{F6C0EE5D-5637-4892-B93F-611941808817}" name="Column2561"/>
    <tableColumn id="2579" xr3:uid="{95EAE646-14EF-4831-A127-882E41844EF3}" name="Column2562"/>
    <tableColumn id="2580" xr3:uid="{21A3F588-9675-46DB-8F87-DF6D4ECC55BD}" name="Column2563"/>
    <tableColumn id="2581" xr3:uid="{CC407BB1-47B7-4DC9-9159-ABC438BC777B}" name="Column2564"/>
    <tableColumn id="2582" xr3:uid="{8CED238E-CE9C-4F86-B78D-8EB920A7C6F7}" name="Column2565"/>
    <tableColumn id="2583" xr3:uid="{A14C78E7-9B6E-4C6E-A63C-947BDBE56DAE}" name="Column2566"/>
    <tableColumn id="2584" xr3:uid="{EF07CC3F-AB1A-45C0-80DF-0CA05D714638}" name="Column2567"/>
    <tableColumn id="2585" xr3:uid="{59EAC6E0-958B-48DF-BA39-442FF4A93977}" name="Column2568"/>
    <tableColumn id="2586" xr3:uid="{A26CB61A-6933-46EF-AF41-C744320E29E7}" name="Column2569"/>
    <tableColumn id="2587" xr3:uid="{35912852-FD7F-4B8D-918E-82AC55EACDCF}" name="Column2570"/>
    <tableColumn id="2588" xr3:uid="{8DF3D4A9-3758-47BE-BE0D-9A9B0DCF95B2}" name="Column2571"/>
    <tableColumn id="2589" xr3:uid="{FD7A6176-906F-467F-B0F8-F8D098D6FF76}" name="Column2572"/>
    <tableColumn id="2590" xr3:uid="{B08DC49F-3FBF-4AD2-8920-56DEC2A11C33}" name="Column2573"/>
    <tableColumn id="2591" xr3:uid="{E6F287C7-E29B-4F43-AFCD-F7EEF8B0AB48}" name="Column2574"/>
    <tableColumn id="2592" xr3:uid="{5EC376B0-DCDA-4E12-8602-352D5792E30A}" name="Column2575"/>
    <tableColumn id="2593" xr3:uid="{3EFF6193-7BB2-4DB6-AB2F-2BAAB72F8DB0}" name="Column2576"/>
    <tableColumn id="2594" xr3:uid="{6E4269FF-6962-4A87-A211-0ED56DFA8567}" name="Column2577"/>
    <tableColumn id="2595" xr3:uid="{3A231F5B-BDCF-478C-883F-73DA426C3636}" name="Column2578"/>
    <tableColumn id="2596" xr3:uid="{75C365D4-0DEC-4ECC-8DFF-AA962B83093A}" name="Column2579"/>
    <tableColumn id="2597" xr3:uid="{A8EB1783-ECEC-47BF-B2C8-C53D929ED424}" name="Column2580"/>
    <tableColumn id="2598" xr3:uid="{18F8177B-66B9-464F-A6CE-14C803828FFF}" name="Column2581"/>
    <tableColumn id="2599" xr3:uid="{D7A49D07-D387-4656-823C-750B63D062D9}" name="Column2582"/>
    <tableColumn id="2600" xr3:uid="{0947F633-B823-47C6-A1AE-16EEEED6F6F1}" name="Column2583"/>
    <tableColumn id="2601" xr3:uid="{CB93C03D-27DB-41A2-AE05-62B8FE858957}" name="Column2584"/>
    <tableColumn id="2602" xr3:uid="{F28D3A17-B89E-49B0-A14F-18B16D469FF5}" name="Column2585"/>
    <tableColumn id="2603" xr3:uid="{23BFA4C9-D951-4E27-85E1-15E82D5B5876}" name="Column2586"/>
    <tableColumn id="2604" xr3:uid="{26571E89-ED4C-4575-923B-AE3C440E51FF}" name="Column2587"/>
    <tableColumn id="2605" xr3:uid="{B1DD76D9-3E53-45C6-BFE3-BC294A3D3DD4}" name="Column2588"/>
    <tableColumn id="2606" xr3:uid="{2AFD106E-1DE3-4A46-938A-201BE5DF8DA8}" name="Column2589"/>
    <tableColumn id="2607" xr3:uid="{9613347A-40CF-4A4A-A4C4-C3271103F826}" name="Column2590"/>
    <tableColumn id="2608" xr3:uid="{EE817CA9-9C7F-4D6E-B736-F9992D993470}" name="Column2591"/>
    <tableColumn id="2609" xr3:uid="{A04D7236-B2AE-4279-AA8B-C22FEAAE7017}" name="Column2592"/>
    <tableColumn id="2610" xr3:uid="{C6F833AA-F0EA-49BD-8B52-D9910B850F46}" name="Column2593"/>
    <tableColumn id="2611" xr3:uid="{B5EDDACE-E474-4A8F-857F-6C7F2D11D99D}" name="Column2594"/>
    <tableColumn id="2612" xr3:uid="{0CF5D3E9-DCF4-4524-8E55-00C19F92A32A}" name="Column2595"/>
    <tableColumn id="2613" xr3:uid="{A418D570-7994-480A-A012-99875BF1BE70}" name="Column2596"/>
    <tableColumn id="2614" xr3:uid="{3B0F3C54-1410-4304-AAE4-78BE70F7CF0E}" name="Column2597"/>
    <tableColumn id="2615" xr3:uid="{AAA4438A-9E6E-4728-A858-6256E43F4484}" name="Column2598"/>
    <tableColumn id="2616" xr3:uid="{4222C7B1-1FEC-4A28-99A1-4BB04FA1025B}" name="Column2599"/>
    <tableColumn id="2617" xr3:uid="{84405E05-A0FF-4CAC-A43B-B5FE778BAD5E}" name="Column2600"/>
    <tableColumn id="2618" xr3:uid="{2A345E81-85AA-4D11-8D37-292393D31F93}" name="Column2601"/>
    <tableColumn id="2619" xr3:uid="{678F2CDA-DD6F-49D2-AA68-FAF4D51B5923}" name="Column2602"/>
    <tableColumn id="2620" xr3:uid="{4DC00336-3136-403E-AE2E-1082FE30E5EB}" name="Column2603"/>
    <tableColumn id="2621" xr3:uid="{88E92BCF-8A8A-4F80-863A-EEC1CD1AC48D}" name="Column2604"/>
    <tableColumn id="2622" xr3:uid="{B675FB6A-2B8E-4293-8CB2-CD757EF1FE27}" name="Column2605"/>
    <tableColumn id="2623" xr3:uid="{C1FF947D-8F12-4F6E-9E32-FD9C525F343A}" name="Column2606"/>
    <tableColumn id="2624" xr3:uid="{99411B57-DAB8-4ECD-AB49-E4D4D0E5E573}" name="Column2607"/>
    <tableColumn id="2625" xr3:uid="{0E24D562-F35F-4C20-8450-A372F06CC085}" name="Column2608"/>
    <tableColumn id="2626" xr3:uid="{D8901B2A-7D18-47D6-B606-D9C351FA559D}" name="Column2609"/>
    <tableColumn id="2627" xr3:uid="{DF58547A-AE5A-4BB7-BE00-DB1D9940097A}" name="Column2610"/>
    <tableColumn id="2628" xr3:uid="{1FE4C7A4-35B2-4E23-8D7D-FC4F793E3B53}" name="Column2611"/>
    <tableColumn id="2629" xr3:uid="{38065625-F5DD-43A4-BC34-5FB3DD968F7F}" name="Column2612"/>
    <tableColumn id="2630" xr3:uid="{D9A5842A-F27E-49BE-8DC4-265A2F84AD07}" name="Column2613"/>
    <tableColumn id="2631" xr3:uid="{118E69E6-5D60-4E86-A599-D9833913AB37}" name="Column2614"/>
    <tableColumn id="2632" xr3:uid="{F7E4826F-4447-4AB7-A255-C75A4128BAAA}" name="Column2615"/>
    <tableColumn id="2633" xr3:uid="{7CFFA9C1-3371-465B-AFB1-0335F3DAD57C}" name="Column2616"/>
    <tableColumn id="2634" xr3:uid="{0785F310-7E49-439E-824D-58BAFD423683}" name="Column2617"/>
    <tableColumn id="2635" xr3:uid="{803C9594-893A-498D-8066-4BA619734319}" name="Column2618"/>
    <tableColumn id="2636" xr3:uid="{708B4AE7-7815-4AEB-A4F2-4DC3CD02C7ED}" name="Column2619"/>
    <tableColumn id="2637" xr3:uid="{A1246934-EF54-4EF1-A6ED-CCFDD8486874}" name="Column2620"/>
    <tableColumn id="2638" xr3:uid="{7EDFB998-69C6-4014-BE5A-BBD2F7C3463A}" name="Column2621"/>
    <tableColumn id="2639" xr3:uid="{A664F479-ABA9-4556-AF4C-FD0D84236B94}" name="Column2622"/>
    <tableColumn id="2640" xr3:uid="{52989297-2C99-4935-BB55-DF7FD1698E76}" name="Column2623"/>
    <tableColumn id="2641" xr3:uid="{9F0A3726-75C9-482F-8DF3-696D2F1A258B}" name="Column2624"/>
    <tableColumn id="2642" xr3:uid="{8482FF5C-11E2-4040-9441-BD5B44A7E9C9}" name="Column2625"/>
    <tableColumn id="2643" xr3:uid="{ACEF06F0-6FB2-4D74-8CF3-27E621757B3E}" name="Column2626"/>
    <tableColumn id="2644" xr3:uid="{19A19476-1C95-4EF5-BE2C-3866731D1C46}" name="Column2627"/>
    <tableColumn id="2645" xr3:uid="{04E0D1BF-31AA-4F21-8DEE-64D15087ACF0}" name="Column2628"/>
    <tableColumn id="2646" xr3:uid="{0143FEF1-A5B1-40EB-9964-026945B6E5A0}" name="Column2629"/>
    <tableColumn id="2647" xr3:uid="{F65C3915-8C2C-48ED-85B0-A67E9EA4EF19}" name="Column2630"/>
    <tableColumn id="2648" xr3:uid="{57F92701-2731-491E-ABC9-8F417DE720A5}" name="Column2631"/>
    <tableColumn id="2649" xr3:uid="{D00E6499-2AAF-4815-BEEA-C77054F09EFA}" name="Column2632"/>
    <tableColumn id="2650" xr3:uid="{BA36BA27-05E3-43AA-9713-3961D950261D}" name="Column2633"/>
    <tableColumn id="2651" xr3:uid="{3F324B8D-96B9-4B9E-88A1-7836A602F8F7}" name="Column2634"/>
    <tableColumn id="2652" xr3:uid="{50ED1731-77AD-4611-B36C-453B9CD51FE5}" name="Column2635"/>
    <tableColumn id="2653" xr3:uid="{E93C3FFE-A529-4620-9966-CABF2AA58DD9}" name="Column2636"/>
    <tableColumn id="2654" xr3:uid="{0A30262D-14E5-453B-9768-F64979D32E14}" name="Column2637"/>
    <tableColumn id="2655" xr3:uid="{13CF6818-15AC-46E6-AFA3-3AF58A246248}" name="Column2638"/>
    <tableColumn id="2656" xr3:uid="{CE74EFAF-9340-4354-9A32-A7323A074687}" name="Column2639"/>
    <tableColumn id="2657" xr3:uid="{82DE9603-3FEE-40D0-B64C-88A232FA340B}" name="Column2640"/>
    <tableColumn id="2658" xr3:uid="{AECEB73A-583F-4BA4-B882-FC632620E0FF}" name="Column2641"/>
    <tableColumn id="2659" xr3:uid="{258AA7D4-46F1-456A-9A15-BBAAA5E0200C}" name="Column2642"/>
    <tableColumn id="2660" xr3:uid="{0832BC73-FE7C-473F-8D1C-2D13EA8AC1B5}" name="Column2643"/>
    <tableColumn id="2661" xr3:uid="{53C53A89-7BEE-4510-9054-BF17861C9EA3}" name="Column2644"/>
    <tableColumn id="2662" xr3:uid="{E3E3859A-8D96-4EAF-BE6D-4FAFD4B4066F}" name="Column2645"/>
    <tableColumn id="2663" xr3:uid="{FD8C5DF5-CA61-4A6F-BBD9-393F915D6543}" name="Column2646"/>
    <tableColumn id="2664" xr3:uid="{FED80881-04A9-4CC3-928D-928EFFD7DD0D}" name="Column2647"/>
    <tableColumn id="2665" xr3:uid="{46149062-387F-4752-9E45-F81EB4D7BDB3}" name="Column2648"/>
    <tableColumn id="2666" xr3:uid="{A64CBE17-C619-4404-BFCF-A2942BD39EA2}" name="Column2649"/>
    <tableColumn id="2667" xr3:uid="{E0362623-C770-4792-8FB5-F426ADFEEA39}" name="Column2650"/>
    <tableColumn id="2668" xr3:uid="{B2F15462-B3FA-432F-AF1F-42EB0246E1F2}" name="Column2651"/>
    <tableColumn id="2669" xr3:uid="{7DA9880F-02DF-4A0E-BA5E-AD913793243F}" name="Column2652"/>
    <tableColumn id="2670" xr3:uid="{49A65D9C-7AF9-4074-BB80-004F271DE02C}" name="Column2653"/>
    <tableColumn id="2671" xr3:uid="{B177188B-C1D5-4177-B17D-23CC0B10A71B}" name="Column2654"/>
    <tableColumn id="2672" xr3:uid="{558FF8CE-297C-40AA-9F4E-7B5FAAC8CD50}" name="Column2655"/>
    <tableColumn id="2673" xr3:uid="{782C47CF-4993-4F5A-B181-73B7446076D7}" name="Column2656"/>
    <tableColumn id="2674" xr3:uid="{0792DED9-B9C8-474E-B6A2-A9953C72F206}" name="Column2657"/>
    <tableColumn id="2675" xr3:uid="{78F2479C-7F7D-4571-BD2E-42075D44D5C0}" name="Column2658"/>
    <tableColumn id="2676" xr3:uid="{D6C4A1C1-6544-4C18-ADDC-0C15BB7B6D6F}" name="Column2659"/>
    <tableColumn id="2677" xr3:uid="{086E7A08-A1D3-430E-879D-AE98EE2AF13F}" name="Column2660"/>
    <tableColumn id="2678" xr3:uid="{9CFE4D4C-D9E6-4155-A600-DB24FECA7C9B}" name="Column2661"/>
    <tableColumn id="2679" xr3:uid="{810E4146-AC24-4116-961D-D1E10B6886D6}" name="Column2662"/>
    <tableColumn id="2680" xr3:uid="{9C86E947-F58D-43C4-AED0-1C8FB28C5A46}" name="Column2663"/>
    <tableColumn id="2681" xr3:uid="{714B987A-AF06-490A-9C1C-6DFEEDDC3F28}" name="Column2664"/>
    <tableColumn id="2682" xr3:uid="{C16DEC2A-2967-4F90-8726-1E7630948754}" name="Column2665"/>
    <tableColumn id="2683" xr3:uid="{DE0D1D34-B37A-4A13-96C5-EBE9B5224D97}" name="Column2666"/>
    <tableColumn id="2684" xr3:uid="{E3891E87-9C85-44DD-94AC-81ECAB3AE483}" name="Column2667"/>
    <tableColumn id="2685" xr3:uid="{031ABE21-6689-46ED-8C7A-ED7599430C5C}" name="Column2668"/>
    <tableColumn id="2686" xr3:uid="{81C3270B-3CAB-4CFC-9B41-03B2BBBF25D9}" name="Column2669"/>
    <tableColumn id="2687" xr3:uid="{2088BD79-15AD-42F5-91AE-439C3B64621D}" name="Column2670"/>
    <tableColumn id="2688" xr3:uid="{16CA6174-5B76-4733-8831-53E3FA16A95F}" name="Column2671"/>
    <tableColumn id="2689" xr3:uid="{CF968DF0-1F37-4AF2-9497-9A62BE60FD75}" name="Column2672"/>
    <tableColumn id="2690" xr3:uid="{165275E5-5145-4B3B-A082-F51995B70924}" name="Column2673"/>
    <tableColumn id="2691" xr3:uid="{007A6BC8-893A-4E5C-AA99-D9B34ADF602A}" name="Column2674"/>
    <tableColumn id="2692" xr3:uid="{23E349C9-5886-4ABF-90B4-C6FC5BAEB284}" name="Column2675"/>
    <tableColumn id="2693" xr3:uid="{34DE8525-2EBC-4317-829A-7F913FDBEE48}" name="Column2676"/>
    <tableColumn id="2694" xr3:uid="{5D8664DB-F6CA-40E9-9834-49C6AEEF97C6}" name="Column2677"/>
    <tableColumn id="2695" xr3:uid="{2F8D7397-C8E6-4DD4-AE78-C8B5F2B2A168}" name="Column2678"/>
    <tableColumn id="2696" xr3:uid="{675B09A5-2D15-47F8-856C-296F6B6CC4BE}" name="Column2679"/>
    <tableColumn id="2697" xr3:uid="{8443E7E0-13F6-468C-8078-8EE4683D4D6E}" name="Column2680"/>
    <tableColumn id="2698" xr3:uid="{6B76DC00-25AB-4B9F-899B-8527B1FFDD6C}" name="Column2681"/>
    <tableColumn id="2699" xr3:uid="{8AB0DB02-D063-47C6-BB0B-49DA0A72DC78}" name="Column2682"/>
    <tableColumn id="2700" xr3:uid="{40184FD3-5971-4518-B862-D1E8C54CBF8A}" name="Column2683"/>
    <tableColumn id="2701" xr3:uid="{68C3E7A1-D0E0-4DB4-8929-93FAD2049A71}" name="Column2684"/>
    <tableColumn id="2702" xr3:uid="{4DF7D69B-2543-448B-8AB2-C4785F872539}" name="Column2685"/>
    <tableColumn id="2703" xr3:uid="{89AAC54A-C354-4737-A2EF-90D14E359115}" name="Column2686"/>
    <tableColumn id="2704" xr3:uid="{BC8A37B2-F559-461C-BA95-3392AE5E5AD6}" name="Column2687"/>
    <tableColumn id="2705" xr3:uid="{1EDF97F0-446C-4D06-BB70-E6DF967B0692}" name="Column2688"/>
    <tableColumn id="2706" xr3:uid="{D4E6623B-D650-43A1-997A-2EF877FE1FDB}" name="Column2689"/>
    <tableColumn id="2707" xr3:uid="{E25BF6AF-6098-4308-B47B-D6900D3D3349}" name="Column2690"/>
    <tableColumn id="2708" xr3:uid="{B843104D-5868-4ABD-A0A2-71FCAAC0495B}" name="Column2691"/>
    <tableColumn id="2709" xr3:uid="{5CCB48FA-194E-4283-ACFE-F592E0695F24}" name="Column2692"/>
    <tableColumn id="2710" xr3:uid="{FCD11AFD-8699-4D21-A160-FA52C3E2F7FA}" name="Column2693"/>
    <tableColumn id="2711" xr3:uid="{77107F54-FEC9-47EE-A4E6-D78A4A1203F0}" name="Column2694"/>
    <tableColumn id="2712" xr3:uid="{21F7474D-FAF8-42A8-8EB5-96A38E683DBD}" name="Column2695"/>
    <tableColumn id="2713" xr3:uid="{C884F934-AA77-4510-86E5-B185F92D44C5}" name="Column2696"/>
    <tableColumn id="2714" xr3:uid="{9C0174FE-0E2E-4A5B-B672-D5D5494FFEB7}" name="Column2697"/>
    <tableColumn id="2715" xr3:uid="{AE459609-CE92-4C08-A151-802C0B3018B5}" name="Column2698"/>
    <tableColumn id="2716" xr3:uid="{314231AE-5734-458F-93BF-CAD3A1BAF83A}" name="Column2699"/>
    <tableColumn id="2717" xr3:uid="{94EC9B2A-5CDD-436C-AC36-217B573D8619}" name="Column2700"/>
    <tableColumn id="2718" xr3:uid="{B947EFAF-98CA-4B55-ADB1-12AEA06B9770}" name="Column2701"/>
    <tableColumn id="2719" xr3:uid="{497B5FA9-9F8B-4E8C-AA70-51F0897D48AA}" name="Column2702"/>
    <tableColumn id="2720" xr3:uid="{2348A262-B0E0-453C-B6CB-EEF35C56D7DD}" name="Column2703"/>
    <tableColumn id="2721" xr3:uid="{6AFAB5E0-F92D-498A-96FB-AC6FD7DD37B6}" name="Column2704"/>
    <tableColumn id="2722" xr3:uid="{EF69C936-0EAC-466E-B0C0-75BF0A68450C}" name="Column2705"/>
    <tableColumn id="2723" xr3:uid="{AE1EB204-5FC6-4829-8AE3-BA82FEB66361}" name="Column2706"/>
    <tableColumn id="2724" xr3:uid="{9F304F01-3B1C-422E-BC33-E4A55C792A9B}" name="Column2707"/>
    <tableColumn id="2725" xr3:uid="{555663BC-B315-4564-9DF2-727363A17E82}" name="Column2708"/>
    <tableColumn id="2726" xr3:uid="{F3FF0C51-24BC-4DC7-8D65-B470820828FE}" name="Column2709"/>
    <tableColumn id="2727" xr3:uid="{93E40E6B-B58F-4AAB-9B1D-5C9A7E35B21C}" name="Column2710"/>
    <tableColumn id="2728" xr3:uid="{B7B45095-805F-4768-B36B-2E24862608F5}" name="Column2711"/>
    <tableColumn id="2729" xr3:uid="{6613D22B-2834-4AF5-9CE6-A0C2F4ED7899}" name="Column2712"/>
    <tableColumn id="2730" xr3:uid="{FA903060-B1E3-4F36-BE08-FB8AA9288E00}" name="Column2713"/>
    <tableColumn id="2731" xr3:uid="{CD732E81-3081-4B0D-880D-328F625E22FB}" name="Column2714"/>
    <tableColumn id="2732" xr3:uid="{C33E4F55-341C-46CD-A2B3-A524FD00403F}" name="Column2715"/>
    <tableColumn id="2733" xr3:uid="{3EECA47D-C650-4B8C-9EB3-A405458BEDD2}" name="Column2716"/>
    <tableColumn id="2734" xr3:uid="{F37E7694-C09D-48F7-A436-850506955B84}" name="Column2717"/>
    <tableColumn id="2735" xr3:uid="{49890A6C-34E9-43EB-9502-2AA1763134FC}" name="Column2718"/>
    <tableColumn id="2736" xr3:uid="{C7C6CCE4-6A6A-496D-9814-2E94CC6856FE}" name="Column2719"/>
    <tableColumn id="2737" xr3:uid="{D94FC2D3-6604-4919-8528-349BD3F848C4}" name="Column2720"/>
    <tableColumn id="2738" xr3:uid="{36607071-3B76-431B-995A-B7A9C4479BA6}" name="Column2721"/>
    <tableColumn id="2739" xr3:uid="{7B56C85C-B5C7-48F4-9E0F-350F44CA4F0E}" name="Column2722"/>
    <tableColumn id="2740" xr3:uid="{39E0B8C7-71EB-4766-8DCA-C23234C0B80D}" name="Column2723"/>
    <tableColumn id="2741" xr3:uid="{8D46FCA3-1E1B-4FE4-A895-E75AF1A34671}" name="Column2724"/>
    <tableColumn id="2742" xr3:uid="{785AAD2F-87CC-4B63-BC69-112C14A4BEBE}" name="Column2725"/>
    <tableColumn id="2743" xr3:uid="{A3C2A56F-9CB3-4594-9097-D8ACEC9F39E7}" name="Column2726"/>
    <tableColumn id="2744" xr3:uid="{F5613112-70EF-4117-BFE1-50042AF4BFE7}" name="Column2727"/>
    <tableColumn id="2745" xr3:uid="{9E203F4B-3215-4E28-9887-B64E7C99AAEE}" name="Column2728"/>
    <tableColumn id="2746" xr3:uid="{9CAE7DFE-428F-4DB6-945F-C212276113FD}" name="Column2729"/>
    <tableColumn id="2747" xr3:uid="{DE7ACDC5-A1F7-42E9-A604-5704EBDF4F37}" name="Column2730"/>
    <tableColumn id="2748" xr3:uid="{EB6F7F2A-ECF0-42DD-A1A4-0A31556587C5}" name="Column2731"/>
    <tableColumn id="2749" xr3:uid="{34BE67BA-DAA5-4A64-993A-6503C60BDA96}" name="Column2732"/>
    <tableColumn id="2750" xr3:uid="{B29C5E5D-9012-48CE-BEA3-C64748648513}" name="Column2733"/>
    <tableColumn id="2751" xr3:uid="{7A96257B-369F-4039-8AD8-AE0AF1817EF5}" name="Column2734"/>
    <tableColumn id="2752" xr3:uid="{AC6E4D88-8039-4CDF-88C3-257E2CBCEB27}" name="Column2735"/>
    <tableColumn id="2753" xr3:uid="{B03B6A07-B20C-4849-B1AB-B3FEFEEE6A5B}" name="Column2736"/>
    <tableColumn id="2754" xr3:uid="{76776C8D-9A0F-4128-A38C-B724096F2C96}" name="Column2737"/>
    <tableColumn id="2755" xr3:uid="{3F75543E-68F4-436E-B737-03AA33A6159A}" name="Column2738"/>
    <tableColumn id="2756" xr3:uid="{A486AAF1-5F35-4A66-9F86-047A2535788E}" name="Column2739"/>
    <tableColumn id="2757" xr3:uid="{1C8257CD-F4C1-41AD-B6B3-5C9EED0DFEFD}" name="Column2740"/>
    <tableColumn id="2758" xr3:uid="{55E78481-0BB9-49F5-9475-02F9B32A71D3}" name="Column2741"/>
    <tableColumn id="2759" xr3:uid="{6F51D539-6BC4-4581-8E30-7748E06E6FA2}" name="Column2742"/>
    <tableColumn id="2760" xr3:uid="{58B62A6D-80C0-4A5D-8895-831EA2577CFF}" name="Column2743"/>
    <tableColumn id="2761" xr3:uid="{75FFA05C-39D1-4756-9C28-B3FAB25DDC83}" name="Column2744"/>
    <tableColumn id="2762" xr3:uid="{F785BB23-E0EC-405E-A4D7-89E0BEEAC7F1}" name="Column2745"/>
    <tableColumn id="2763" xr3:uid="{202F67ED-8628-4865-A045-AC427C41D7B1}" name="Column2746"/>
    <tableColumn id="2764" xr3:uid="{591B8704-07C7-4970-BB5E-218E705B85A4}" name="Column2747"/>
    <tableColumn id="2765" xr3:uid="{EF69BB52-951E-4E54-9A58-DFE0128EDEF2}" name="Column2748"/>
    <tableColumn id="2766" xr3:uid="{546A7996-4B80-4C71-96AC-DB85A35A7744}" name="Column2749"/>
    <tableColumn id="2767" xr3:uid="{3E7A9301-CA85-46BE-9621-CCA859C7C81D}" name="Column2750"/>
    <tableColumn id="2768" xr3:uid="{10890FC3-F5DF-4642-9AA7-9D79B38DAF89}" name="Column2751"/>
    <tableColumn id="2769" xr3:uid="{ECD0D963-3285-4B9B-AC10-244404BEFA6D}" name="Column2752"/>
    <tableColumn id="2770" xr3:uid="{3A9BC997-DEB0-4C9E-ACA2-E410536914FF}" name="Column2753"/>
    <tableColumn id="2771" xr3:uid="{786ABB6D-0305-42A2-8E77-B6BD8DB8116A}" name="Column2754"/>
    <tableColumn id="2772" xr3:uid="{2FCE1B8E-6AF4-427C-8392-07D5B93A8704}" name="Column2755"/>
    <tableColumn id="2773" xr3:uid="{970AD6EC-10EB-4632-8D33-79C0E99A4403}" name="Column2756"/>
    <tableColumn id="2774" xr3:uid="{008DF2C4-82F4-4784-89D4-7AA922EE3195}" name="Column2757"/>
    <tableColumn id="2775" xr3:uid="{C7C75260-652C-4498-95D9-1A6C95304684}" name="Column2758"/>
    <tableColumn id="2776" xr3:uid="{63265AFA-CF9B-4C95-8199-0EE6B85AEEEA}" name="Column2759"/>
    <tableColumn id="2777" xr3:uid="{31A41DD3-8D6F-4F4C-AE44-08295C08B3DB}" name="Column2760"/>
    <tableColumn id="2778" xr3:uid="{102F97BF-75B9-4BAE-9542-AE881F61217D}" name="Column2761"/>
    <tableColumn id="2779" xr3:uid="{C72626E0-CC67-4550-8475-0E61A0D23D39}" name="Column2762"/>
    <tableColumn id="2780" xr3:uid="{1D8530BE-4900-42CA-BE56-441D5F652591}" name="Column2763"/>
    <tableColumn id="2781" xr3:uid="{5510721E-0351-4D46-B297-DA2DB1333F45}" name="Column2764"/>
    <tableColumn id="2782" xr3:uid="{6DFB16C8-2796-4A10-8CDF-331D53C74B46}" name="Column2765"/>
    <tableColumn id="2783" xr3:uid="{C3DF0C9F-D757-4341-95D0-E21A09D7659F}" name="Column2766"/>
    <tableColumn id="2784" xr3:uid="{D62AEF82-2A5C-44F3-95EC-CC824D8DA9B1}" name="Column2767"/>
    <tableColumn id="2785" xr3:uid="{D62F5097-32F6-44C8-BB79-41D55AE1586F}" name="Column2768"/>
    <tableColumn id="2786" xr3:uid="{C1C08D05-F4AE-4C98-9839-C5CE679D3EFA}" name="Column2769"/>
    <tableColumn id="2787" xr3:uid="{D050F3EC-7502-41B7-9638-4E56AF9CAFFC}" name="Column2770"/>
    <tableColumn id="2788" xr3:uid="{551A09BE-5560-4E41-85A3-D04ABFCF749B}" name="Column2771"/>
    <tableColumn id="2789" xr3:uid="{55D93B15-A155-4A67-A51B-99439779A6C3}" name="Column2772"/>
    <tableColumn id="2790" xr3:uid="{7D2BA535-ADA3-477D-BAB6-5961F386BB1A}" name="Column2773"/>
    <tableColumn id="2791" xr3:uid="{FAB93BC3-102F-43F6-83F5-6B28DB05FE1E}" name="Column2774"/>
    <tableColumn id="2792" xr3:uid="{84153C6A-B206-4743-9C58-0A720FC4F38B}" name="Column2775"/>
    <tableColumn id="2793" xr3:uid="{89D3DCC1-3E80-4A97-8E42-BE4E7DD47D46}" name="Column2776"/>
    <tableColumn id="2794" xr3:uid="{6D94F32B-A5F2-43F4-83B0-E9B0C383B84C}" name="Column2777"/>
    <tableColumn id="2795" xr3:uid="{B85352A6-047F-4A76-8186-9D520B499F67}" name="Column2778"/>
    <tableColumn id="2796" xr3:uid="{31562AAE-102F-46D6-97E5-A5BAD88C6522}" name="Column2779"/>
    <tableColumn id="2797" xr3:uid="{4A464054-E7FF-4CD1-9684-4F403EC0455D}" name="Column2780"/>
    <tableColumn id="2798" xr3:uid="{15A5BBD6-0D8E-42FC-B032-59F3634ADA8A}" name="Column2781"/>
    <tableColumn id="2799" xr3:uid="{C7567086-C9E1-4323-B5AF-90C63543B472}" name="Column2782"/>
    <tableColumn id="2800" xr3:uid="{E45D28DB-1838-4CE8-85B5-B0CD032303A4}" name="Column2783"/>
    <tableColumn id="2801" xr3:uid="{02FFD262-E791-43DE-9998-E497252D2BDC}" name="Column2784"/>
    <tableColumn id="2802" xr3:uid="{6D851F6D-F725-4D54-B694-F20F90F03317}" name="Column2785"/>
    <tableColumn id="2803" xr3:uid="{B1362CCD-481B-41EA-A62E-CA973C297CD8}" name="Column2786"/>
    <tableColumn id="2804" xr3:uid="{1EB85A61-C60E-4035-A7E5-D0142FA75DE1}" name="Column2787"/>
    <tableColumn id="2805" xr3:uid="{AF0F0797-9D8A-4E1B-9B3F-C1DCC60B18EE}" name="Column2788"/>
    <tableColumn id="2806" xr3:uid="{2400E063-5737-42B3-874D-423609A411DA}" name="Column2789"/>
    <tableColumn id="2807" xr3:uid="{C9DCBA52-00AE-4EB0-A20A-968155C39C2F}" name="Column2790"/>
    <tableColumn id="2808" xr3:uid="{AEB5B2F9-DB35-4A20-9829-60C677B3D571}" name="Column2791"/>
    <tableColumn id="2809" xr3:uid="{BD614F7F-9B55-49D6-8A63-D5055835313C}" name="Column2792"/>
    <tableColumn id="2810" xr3:uid="{1BC21C3C-9ED6-4D4B-BCD3-176C8258798B}" name="Column2793"/>
    <tableColumn id="2811" xr3:uid="{06FD7C51-3A8D-49BA-8BEC-8B481608A57F}" name="Column2794"/>
    <tableColumn id="2812" xr3:uid="{536D1C9B-25E2-4774-85D2-8CE9D4689C23}" name="Column2795"/>
    <tableColumn id="2813" xr3:uid="{F65F2ACC-2083-44F8-8E13-C1849B36DFEA}" name="Column2796"/>
    <tableColumn id="2814" xr3:uid="{FCDD1A6A-F2AD-4CD1-A420-26A18519FC42}" name="Column2797"/>
    <tableColumn id="2815" xr3:uid="{2F910BB6-6E65-4A4A-9402-59292F247AF4}" name="Column2798"/>
    <tableColumn id="2816" xr3:uid="{21A96381-E36D-454D-9D9D-3614B873F476}" name="Column2799"/>
    <tableColumn id="2817" xr3:uid="{9001029E-5BF2-4566-A14E-C482C5F16C27}" name="Column2800"/>
    <tableColumn id="2818" xr3:uid="{3CF9D71B-9AC2-4D6F-9DAB-4783B58E21BF}" name="Column2801"/>
    <tableColumn id="2819" xr3:uid="{300F497D-DE69-47C4-8925-C6D2149296D0}" name="Column2802"/>
    <tableColumn id="2820" xr3:uid="{DD8F003C-C3B7-4582-8DDC-DB57D98F782B}" name="Column2803"/>
    <tableColumn id="2821" xr3:uid="{47673C4A-DA32-458A-A629-28ADCBBF0971}" name="Column2804"/>
    <tableColumn id="2822" xr3:uid="{A80ADD47-D53D-46E1-B477-0E057F50A777}" name="Column2805"/>
    <tableColumn id="2823" xr3:uid="{92CC2F04-103A-4928-905B-59942106D8FA}" name="Column2806"/>
    <tableColumn id="2824" xr3:uid="{9D070204-3811-4F97-9C0C-E900C69838C2}" name="Column2807"/>
    <tableColumn id="2825" xr3:uid="{10867DD5-DFEE-46FC-A41B-DEA351DD7085}" name="Column2808"/>
    <tableColumn id="2826" xr3:uid="{650092ED-F0E1-4D71-AB2B-405F14341301}" name="Column2809"/>
    <tableColumn id="2827" xr3:uid="{86190610-507B-46D7-BD64-3FBD379D8A3B}" name="Column2810"/>
    <tableColumn id="2828" xr3:uid="{03DF0F33-BCD1-48C4-992D-04B5388EF8FE}" name="Column2811"/>
    <tableColumn id="2829" xr3:uid="{666C27CB-D77B-4E88-A6D8-FCF043109CAD}" name="Column2812"/>
    <tableColumn id="2830" xr3:uid="{15721DAC-0B51-4493-8D84-312CA47C6F69}" name="Column2813"/>
    <tableColumn id="2831" xr3:uid="{40B2F3FF-5EF8-4CF7-92E1-C7AC947AEB26}" name="Column2814"/>
    <tableColumn id="2832" xr3:uid="{97912C2A-5A17-43F2-9DBE-FC58E5396B5D}" name="Column2815"/>
    <tableColumn id="2833" xr3:uid="{78FDFC02-CDB0-42EE-B6EB-9B4F8C065A52}" name="Column2816"/>
    <tableColumn id="2834" xr3:uid="{BCAA42DA-FDCA-419E-A8C2-8C851923CC28}" name="Column2817"/>
    <tableColumn id="2835" xr3:uid="{5D2CBDA8-D1FA-45B0-8977-872F897B969B}" name="Column2818"/>
    <tableColumn id="2836" xr3:uid="{3ED89520-AB12-477D-A019-BF5F76915AA6}" name="Column2819"/>
    <tableColumn id="2837" xr3:uid="{6B7A2058-5D2C-491F-81BB-05F657ECF540}" name="Column2820"/>
    <tableColumn id="2838" xr3:uid="{63E29512-F450-4100-BEB5-CADCA479467C}" name="Column2821"/>
    <tableColumn id="2839" xr3:uid="{07AACDF8-9E0B-41AF-9897-C374AC034A97}" name="Column2822"/>
    <tableColumn id="2840" xr3:uid="{3DA893D2-01C5-4557-B747-FD4CE371B223}" name="Column2823"/>
    <tableColumn id="2841" xr3:uid="{039DFB86-442E-413B-9456-33E179942D04}" name="Column2824"/>
    <tableColumn id="2842" xr3:uid="{4A78B63B-0781-4E05-B4D0-A88868BE946C}" name="Column2825"/>
    <tableColumn id="2843" xr3:uid="{16D34A50-8011-4172-9D61-429A257616B2}" name="Column2826"/>
    <tableColumn id="2844" xr3:uid="{1D5AD8A2-7C86-4F3A-A5F7-640AA7C4B85C}" name="Column2827"/>
    <tableColumn id="2845" xr3:uid="{691D25AA-6977-48E3-BBF5-9C6638C3EBAC}" name="Column2828"/>
    <tableColumn id="2846" xr3:uid="{CDAAAA0F-B094-45CF-A66C-7FEB1350062F}" name="Column2829"/>
    <tableColumn id="2847" xr3:uid="{4FB8E9E9-88C0-42FE-9AEB-1BE08554BE7E}" name="Column2830"/>
    <tableColumn id="2848" xr3:uid="{89C7FB34-AE12-4E65-AB90-A09628B7CCCB}" name="Column2831"/>
    <tableColumn id="2849" xr3:uid="{6447FC0B-FA6E-4470-A476-20F8AECE6C35}" name="Column2832"/>
    <tableColumn id="2850" xr3:uid="{30B3CE3E-CE3B-42B2-9346-B9B13461F14E}" name="Column2833"/>
    <tableColumn id="2851" xr3:uid="{4DFF79BB-914E-4191-BBC1-B53D9D743A63}" name="Column2834"/>
    <tableColumn id="2852" xr3:uid="{5A0086C0-C238-4C11-9994-8D5965E94E64}" name="Column2835"/>
    <tableColumn id="2853" xr3:uid="{A1EA7DBB-062A-4CD1-BA69-0D2DB0E451AA}" name="Column2836"/>
    <tableColumn id="2854" xr3:uid="{37884F50-85F2-4CC0-A6D2-B984FF764511}" name="Column2837"/>
    <tableColumn id="2855" xr3:uid="{144DA2F2-B8DD-4868-BA50-5AB8F89E040E}" name="Column2838"/>
    <tableColumn id="2856" xr3:uid="{67E5A5B5-C19D-48B2-B414-2530BE80ED5E}" name="Column2839"/>
    <tableColumn id="2857" xr3:uid="{1880AC87-704E-4F7B-8550-A6C0EED94669}" name="Column2840"/>
    <tableColumn id="2858" xr3:uid="{A330F615-81C7-4235-9CFA-381E855F456C}" name="Column2841"/>
    <tableColumn id="2859" xr3:uid="{7184CCD8-A603-483A-98E4-47B1BE08A756}" name="Column2842"/>
    <tableColumn id="2860" xr3:uid="{6C888D05-2682-4D0B-BBFD-1DC16062C390}" name="Column2843"/>
    <tableColumn id="2861" xr3:uid="{AE92A6B9-9153-4EC0-B03D-34DB356F12AF}" name="Column2844"/>
    <tableColumn id="2862" xr3:uid="{134123E4-C6A6-4186-AE40-19D8EC490E58}" name="Column2845"/>
    <tableColumn id="2863" xr3:uid="{0B356291-DF9E-4F60-921C-1DDBCCD7FA97}" name="Column2846"/>
    <tableColumn id="2864" xr3:uid="{E3EA63FB-2588-42F5-9AAD-ED3CDF1125C6}" name="Column2847"/>
    <tableColumn id="2865" xr3:uid="{EC5FCDFC-D603-4050-8E6E-B7DF98B53660}" name="Column2848"/>
    <tableColumn id="2866" xr3:uid="{8962DDB6-8278-4DDE-96DC-B47199661FBD}" name="Column2849"/>
    <tableColumn id="2867" xr3:uid="{1573B1B6-8321-405A-83C8-DA7EE307C663}" name="Column2850"/>
    <tableColumn id="2868" xr3:uid="{014E0EE7-DD59-41F2-A09E-34C0155E94FE}" name="Column2851"/>
    <tableColumn id="2869" xr3:uid="{26664151-75E1-4A57-8760-B191D9E4CF99}" name="Column2852"/>
    <tableColumn id="2870" xr3:uid="{B818AD0C-F522-4387-ACBB-8112F49CC914}" name="Column2853"/>
    <tableColumn id="2871" xr3:uid="{16D65E31-C445-47FE-90CB-E698EE3DF8C9}" name="Column2854"/>
    <tableColumn id="2872" xr3:uid="{F73DAD89-15B7-4911-A29E-8FE5A3FD4441}" name="Column2855"/>
    <tableColumn id="2873" xr3:uid="{D28BF679-B4A5-4EC6-9F64-DD718FCAFF03}" name="Column2856"/>
    <tableColumn id="2874" xr3:uid="{59406E7E-2774-498E-93B7-A771C9B5DF0C}" name="Column2857"/>
    <tableColumn id="2875" xr3:uid="{18EACE0C-22EA-447B-BCD2-8CAC69616B8F}" name="Column2858"/>
    <tableColumn id="2876" xr3:uid="{443E8A86-CBE5-42A7-B988-D5C7BD9E5922}" name="Column2859"/>
    <tableColumn id="2877" xr3:uid="{D043CE4A-5C7B-4197-A5F2-7754ABB000E1}" name="Column2860"/>
    <tableColumn id="2878" xr3:uid="{8429B3A5-8F03-42BB-A4BA-717000A5BE1A}" name="Column2861"/>
    <tableColumn id="2879" xr3:uid="{A86FBC8D-72C8-4464-BBB3-67AC0F32D1DA}" name="Column2862"/>
    <tableColumn id="2880" xr3:uid="{CDDEAE5D-91FC-499A-B1C4-7504D5A559D4}" name="Column2863"/>
    <tableColumn id="2881" xr3:uid="{5D088CAA-EF0E-4AA5-A619-2DDE39DFC560}" name="Column2864"/>
    <tableColumn id="2882" xr3:uid="{AE4E47A1-841F-47BD-8AEF-0B1A27653DF8}" name="Column2865"/>
    <tableColumn id="2883" xr3:uid="{EB068EB3-DB6E-4F79-A883-9C077F91345B}" name="Column2866"/>
    <tableColumn id="2884" xr3:uid="{ED11465D-1D8D-480F-AB34-193313032840}" name="Column2867"/>
    <tableColumn id="2885" xr3:uid="{B2553728-5118-4DFA-A39D-0AD97A774FBB}" name="Column2868"/>
    <tableColumn id="2886" xr3:uid="{4263498B-797C-4C40-87D4-6A1D95AAA1B3}" name="Column2869"/>
    <tableColumn id="2887" xr3:uid="{35FD9EF9-9D48-4420-BD65-1142BD72A18D}" name="Column2870"/>
    <tableColumn id="2888" xr3:uid="{9437AEE6-D048-4AFD-B443-DED41783D185}" name="Column2871"/>
    <tableColumn id="2889" xr3:uid="{AABAD739-D1A6-4DB9-87D6-FC786D1A4B8A}" name="Column2872"/>
    <tableColumn id="2890" xr3:uid="{3EB043A3-981B-491F-80F6-7AE9456C8ABE}" name="Column2873"/>
    <tableColumn id="2891" xr3:uid="{5D209750-50BC-4EFC-B5A0-9BBCEB901D78}" name="Column2874"/>
    <tableColumn id="2892" xr3:uid="{930297C0-D20E-417B-99C6-7CCAFE379D95}" name="Column2875"/>
    <tableColumn id="2893" xr3:uid="{1C0DBC7D-C277-489B-8E45-681EB39A7277}" name="Column2876"/>
    <tableColumn id="2894" xr3:uid="{D59784FA-04AB-4388-B66A-253A5BC3F33C}" name="Column2877"/>
    <tableColumn id="2895" xr3:uid="{21100C22-FC73-4BA8-9A33-F8B9D82935A7}" name="Column2878"/>
    <tableColumn id="2896" xr3:uid="{4814DC46-112C-4800-9EAF-5D9406B236D4}" name="Column2879"/>
    <tableColumn id="2897" xr3:uid="{44964748-DCF6-4BA6-88C0-03A8C897BE5A}" name="Column2880"/>
    <tableColumn id="2898" xr3:uid="{3179767D-3BB3-400B-94DD-CCF8080A2C97}" name="Column2881"/>
    <tableColumn id="2899" xr3:uid="{38A13FAF-8071-47E4-8ACC-59FFBAEFE43C}" name="Column2882"/>
    <tableColumn id="2900" xr3:uid="{0FBBBB1A-906B-485C-8251-F0C4F52DB668}" name="Column2883"/>
    <tableColumn id="2901" xr3:uid="{B7B16C42-2399-45D5-81D3-C29905B10D43}" name="Column2884"/>
    <tableColumn id="2902" xr3:uid="{408B7079-6127-4669-BAE2-6FC6E556ABA1}" name="Column2885"/>
    <tableColumn id="2903" xr3:uid="{20842B70-A83F-4E9F-91E6-06D51A12440B}" name="Column2886"/>
    <tableColumn id="2904" xr3:uid="{41DC68E6-D657-4446-B8DA-1A572495923A}" name="Column2887"/>
    <tableColumn id="2905" xr3:uid="{0AF8DA49-DB6B-42C5-959E-F9F055D41657}" name="Column2888"/>
    <tableColumn id="2906" xr3:uid="{6093DDF2-FFCA-40D0-9001-058B10CAA297}" name="Column2889"/>
    <tableColumn id="2907" xr3:uid="{490C37BC-DDD6-454F-87A1-DE57E6DA6F4C}" name="Column2890"/>
    <tableColumn id="2908" xr3:uid="{F480648D-D796-4EF1-85A6-A5FFA490D48B}" name="Column2891"/>
    <tableColumn id="2909" xr3:uid="{CEBFC26D-B201-4302-A4BB-FC6D823BFB6B}" name="Column2892"/>
    <tableColumn id="2910" xr3:uid="{0019688E-40F4-4A58-AF97-23E9E059CAAE}" name="Column2893"/>
    <tableColumn id="2911" xr3:uid="{7D80F000-19A3-48FD-9909-74BC6DDD388B}" name="Column2894"/>
    <tableColumn id="2912" xr3:uid="{94B84CA5-ECEF-4165-9832-0BA7F751F1DA}" name="Column2895"/>
    <tableColumn id="2913" xr3:uid="{83502F83-2B25-4337-9473-DDB90BF3A141}" name="Column2896"/>
    <tableColumn id="2914" xr3:uid="{161519B8-41D4-48EF-A35E-DFBEF4396C90}" name="Column2897"/>
    <tableColumn id="2915" xr3:uid="{95CADF97-0979-441D-8089-2359768B2991}" name="Column2898"/>
    <tableColumn id="2916" xr3:uid="{3884DBEF-2CAF-480E-AF30-962FF1D26DDB}" name="Column2899"/>
    <tableColumn id="2917" xr3:uid="{80B1781B-7242-4019-AE84-B7252C5C2EDD}" name="Column2900"/>
    <tableColumn id="2918" xr3:uid="{A7ABB3A4-DB4D-4F49-963A-EEC333FB8A8C}" name="Column2901"/>
    <tableColumn id="2919" xr3:uid="{08F6E1C2-7C3E-477F-BFE6-5B52CC983F5C}" name="Column2902"/>
    <tableColumn id="2920" xr3:uid="{A379436E-A34D-4036-91BF-0FEBF48C6DD5}" name="Column2903"/>
    <tableColumn id="2921" xr3:uid="{187C7727-B0A2-46FA-BB1A-9B4A931700D9}" name="Column2904"/>
    <tableColumn id="2922" xr3:uid="{82E1CC70-76A9-4246-AFCA-C98A270D59D2}" name="Column2905"/>
    <tableColumn id="2923" xr3:uid="{B612A5F7-3854-455A-AB3B-5967A1D14038}" name="Column2906"/>
    <tableColumn id="2924" xr3:uid="{D7374CF1-4907-49F8-98B9-D6BAE26E6593}" name="Column2907"/>
    <tableColumn id="2925" xr3:uid="{B9B0EF8D-9342-4932-99B4-1FE67F1ED9DE}" name="Column2908"/>
    <tableColumn id="2926" xr3:uid="{C413439B-C6D8-40D8-81CA-2F1338854895}" name="Column2909"/>
    <tableColumn id="2927" xr3:uid="{88FB78C0-CB45-4DA3-B795-24FEDA002C7C}" name="Column2910"/>
    <tableColumn id="2928" xr3:uid="{2D7D3AD5-ADC5-440E-95EC-8E3848273445}" name="Column2911"/>
    <tableColumn id="2929" xr3:uid="{D1254FF4-E36A-4C40-9549-FEED5E41A44B}" name="Column2912"/>
    <tableColumn id="2930" xr3:uid="{0F17BF73-FE21-40BB-84AE-9F668A705825}" name="Column2913"/>
    <tableColumn id="2931" xr3:uid="{5B0141B9-A702-4D3D-8F8A-3B862D69C74F}" name="Column2914"/>
    <tableColumn id="2932" xr3:uid="{447ED323-BE8C-4080-BBAB-89FC9B4D0320}" name="Column2915"/>
    <tableColumn id="2933" xr3:uid="{C4D8DD91-9EBF-4CDE-B783-13DF510EB048}" name="Column2916"/>
    <tableColumn id="2934" xr3:uid="{AB530AD3-36A9-4C1A-9FF9-5A70EFB78B3D}" name="Column2917"/>
    <tableColumn id="2935" xr3:uid="{42647FCB-0C42-4DE3-A23B-E913BAD4BAC2}" name="Column2918"/>
    <tableColumn id="2936" xr3:uid="{D53516C2-0276-49E2-A88B-86CF392B337E}" name="Column2919"/>
    <tableColumn id="2937" xr3:uid="{A61060FB-E951-44DE-98B8-514F259C01B6}" name="Column2920"/>
    <tableColumn id="2938" xr3:uid="{01B340C3-77D5-40DF-B7A4-53576294032D}" name="Column2921"/>
    <tableColumn id="2939" xr3:uid="{977A89A6-53D7-4FCD-B348-1E0D714C5B74}" name="Column2922"/>
    <tableColumn id="2940" xr3:uid="{85DEFDD8-9932-4C56-9CED-88F83D61C785}" name="Column2923"/>
    <tableColumn id="2941" xr3:uid="{C73D68F1-0F2A-4CF9-8FEE-84F8E6C9028B}" name="Column2924"/>
    <tableColumn id="2942" xr3:uid="{48B8D32A-BE80-48D1-9DD3-21C84394DE06}" name="Column2925"/>
    <tableColumn id="2943" xr3:uid="{A219C9D7-B949-49A0-A209-86ACE3373330}" name="Column2926"/>
    <tableColumn id="2944" xr3:uid="{B8DA443E-00A6-4601-A67A-E2D47FFBCD7C}" name="Column2927"/>
    <tableColumn id="2945" xr3:uid="{5B0E3DFE-53B9-4441-AB7D-711142A6BB9D}" name="Column2928"/>
    <tableColumn id="2946" xr3:uid="{EF3E2ABF-E714-46AE-A4FD-F74F41984C58}" name="Column2929"/>
    <tableColumn id="2947" xr3:uid="{CB4797CF-0758-40FF-AE63-F923637385BB}" name="Column2930"/>
    <tableColumn id="2948" xr3:uid="{6F61B921-082E-4330-9541-7FBE9488CB6E}" name="Column2931"/>
    <tableColumn id="2949" xr3:uid="{B568FDC0-A88A-44B2-8998-C6E413EA4F7F}" name="Column2932"/>
    <tableColumn id="2950" xr3:uid="{C6F2011D-BD2C-4843-B710-4B2B2E3E96A0}" name="Column2933"/>
    <tableColumn id="2951" xr3:uid="{D45847D2-9BB4-43ED-A07D-C90A413FD1E1}" name="Column2934"/>
    <tableColumn id="2952" xr3:uid="{BA41D699-395C-4B11-AE00-605170DD3A78}" name="Column2935"/>
    <tableColumn id="2953" xr3:uid="{71C7E788-2EE0-470F-B41B-4F2D17BC63EE}" name="Column2936"/>
    <tableColumn id="2954" xr3:uid="{70D42D36-07AA-46FF-8169-B58BD8EBE27B}" name="Column2937"/>
    <tableColumn id="2955" xr3:uid="{0B401F2C-4391-49E6-9C3B-D825B71B9F53}" name="Column2938"/>
    <tableColumn id="2956" xr3:uid="{BBE1C1E6-F21B-4CDE-813A-CE09CCB8B5D8}" name="Column2939"/>
    <tableColumn id="2957" xr3:uid="{8FB89372-75A9-4F9C-BB59-98AD1D4A17BD}" name="Column2940"/>
    <tableColumn id="2958" xr3:uid="{A64D0BE1-844C-4C0A-8753-E8124D2F43E2}" name="Column2941"/>
    <tableColumn id="2959" xr3:uid="{C40FA898-61BD-41B0-9E91-0925A96E7102}" name="Column2942"/>
    <tableColumn id="2960" xr3:uid="{4D8E3237-0630-4C05-A479-1946AF2FFD48}" name="Column2943"/>
    <tableColumn id="2961" xr3:uid="{C898C5E4-E9A3-4CAB-B738-1FFC6409EE30}" name="Column2944"/>
    <tableColumn id="2962" xr3:uid="{690C09D2-F4A1-4862-A524-DB681DDFC7D2}" name="Column2945"/>
    <tableColumn id="2963" xr3:uid="{3BF08F2F-E969-4089-821E-42E67BF77669}" name="Column2946"/>
    <tableColumn id="2964" xr3:uid="{DBFF2B51-90DD-43AD-A479-7224203425B7}" name="Column2947"/>
    <tableColumn id="2965" xr3:uid="{C2B8FDF1-BD36-4576-AF41-1FDC4C2973C1}" name="Column2948"/>
    <tableColumn id="2966" xr3:uid="{7F2B9BF0-7762-4ADF-995F-28E2D66A904C}" name="Column2949"/>
    <tableColumn id="2967" xr3:uid="{5593C250-D934-4EC5-AEB8-0D7F677E581F}" name="Column2950"/>
    <tableColumn id="2968" xr3:uid="{B23A851F-97E2-4F68-9EA4-B7722A3A84C8}" name="Column2951"/>
    <tableColumn id="2969" xr3:uid="{3EA0EE51-E0AF-4082-AB4A-925F69455655}" name="Column2952"/>
    <tableColumn id="2970" xr3:uid="{9FD07E40-9852-404D-A73F-8C0706D48F7E}" name="Column2953"/>
    <tableColumn id="2971" xr3:uid="{9F3E5B1B-86EB-497A-9434-6E2F78AF423A}" name="Column2954"/>
    <tableColumn id="2972" xr3:uid="{447A1224-E274-47B2-B4CB-B8E7DB8DAA49}" name="Column2955"/>
    <tableColumn id="2973" xr3:uid="{D68CF36D-C375-4320-BCEE-68723CBED74B}" name="Column2956"/>
    <tableColumn id="2974" xr3:uid="{377F54FF-153F-4035-B52D-ECD85EFB333E}" name="Column2957"/>
    <tableColumn id="2975" xr3:uid="{9DBA3C7C-CDB6-4543-AAEA-8D919EEC9EBC}" name="Column2958"/>
    <tableColumn id="2976" xr3:uid="{793A720C-D4E7-4613-A316-B1E204BBF45B}" name="Column2959"/>
    <tableColumn id="2977" xr3:uid="{FD11FCBA-90D8-4A30-B657-D47FCDF7C7DA}" name="Column2960"/>
    <tableColumn id="2978" xr3:uid="{6217B92E-81A6-49CD-898E-5BEED2D4BF5F}" name="Column2961"/>
    <tableColumn id="2979" xr3:uid="{EB361E3A-0139-49EC-9C50-D44EEF05257A}" name="Column2962"/>
    <tableColumn id="2980" xr3:uid="{5E468EDC-1728-4516-9732-3EBC42D02E9C}" name="Column2963"/>
    <tableColumn id="2981" xr3:uid="{5FF42C89-BE42-402A-8FC9-B4AF395AC508}" name="Column2964"/>
    <tableColumn id="2982" xr3:uid="{0E27C164-DB8A-4BAC-83A8-2385B13D9D67}" name="Column2965"/>
    <tableColumn id="2983" xr3:uid="{4C0BCAC0-BACA-4C41-B496-4944BF3A726F}" name="Column2966"/>
    <tableColumn id="2984" xr3:uid="{0E15DFEA-C3D3-48F2-9464-A606EAF20346}" name="Column2967"/>
    <tableColumn id="2985" xr3:uid="{8B6CF3DD-B8AE-4222-8DDB-1C4C6F2C9BF9}" name="Column2968"/>
    <tableColumn id="2986" xr3:uid="{150EBA69-D7B6-4F07-91B0-E4D71F69D384}" name="Column2969"/>
    <tableColumn id="2987" xr3:uid="{564225C7-98E7-4212-97EB-DC7DE0380159}" name="Column2970"/>
    <tableColumn id="2988" xr3:uid="{52595689-6087-424E-8AA0-DD4AA45AA6B3}" name="Column2971"/>
    <tableColumn id="2989" xr3:uid="{16E13E89-CAFE-4983-8595-043046BDE259}" name="Column2972"/>
    <tableColumn id="2990" xr3:uid="{099467F5-8A0D-406F-9573-00470B2EA2BD}" name="Column2973"/>
    <tableColumn id="2991" xr3:uid="{34BD20D9-613F-42FD-AB9E-B897ED5DDDC8}" name="Column2974"/>
    <tableColumn id="2992" xr3:uid="{110442F7-9226-4A4B-925F-3EDCF007A5BE}" name="Column2975"/>
    <tableColumn id="2993" xr3:uid="{94B2B0E1-DEAF-42CC-9AD5-593B12A58D22}" name="Column2976"/>
    <tableColumn id="2994" xr3:uid="{CE31D62F-D6EF-448B-AC27-E73EAB3CF378}" name="Column2977"/>
    <tableColumn id="2995" xr3:uid="{32B68A99-B6D9-40F9-9042-5DEB5A2C058C}" name="Column2978"/>
    <tableColumn id="2996" xr3:uid="{062D0223-0138-4EC4-9F5A-B3F18D99FB61}" name="Column2979"/>
    <tableColumn id="2997" xr3:uid="{1425429A-E1A9-46B6-BF8C-DCF436AEA58F}" name="Column2980"/>
    <tableColumn id="2998" xr3:uid="{CC266CB5-D1AF-4E18-B11F-FBE0A48D786E}" name="Column2981"/>
    <tableColumn id="2999" xr3:uid="{123DE1C5-C517-4595-9EA4-80CB01CAB0CB}" name="Column2982"/>
    <tableColumn id="3000" xr3:uid="{699D474F-6F4F-408A-AB9E-1E061E0C35EE}" name="Column2983"/>
    <tableColumn id="3001" xr3:uid="{C2B0EA6F-DCDE-4D91-AFCC-ED1691830E32}" name="Column2984"/>
    <tableColumn id="3002" xr3:uid="{6E7E2DB0-BE86-4579-9D63-8D45D5CD252D}" name="Column2985"/>
    <tableColumn id="3003" xr3:uid="{D8DEB4A9-1796-4377-98A3-D2B27416DC1C}" name="Column2986"/>
    <tableColumn id="3004" xr3:uid="{E5A5023A-297D-43FD-82B5-E4107535E94F}" name="Column2987"/>
    <tableColumn id="3005" xr3:uid="{F5012DE5-671E-432B-AD30-88C890B539AD}" name="Column2988"/>
    <tableColumn id="3006" xr3:uid="{39CF13A2-E2EE-437F-9226-FCB83B20A925}" name="Column2989"/>
    <tableColumn id="3007" xr3:uid="{42DB7D72-EBF9-4A23-8F4E-723CB9D02C92}" name="Column2990"/>
    <tableColumn id="3008" xr3:uid="{810E2C20-9DD2-4348-B268-6F1320BDCA2E}" name="Column2991"/>
    <tableColumn id="3009" xr3:uid="{347B3993-93A5-4CB9-9F35-3A67EDA2CB5B}" name="Column2992"/>
    <tableColumn id="3010" xr3:uid="{6A534485-81E6-45B3-94BE-B38DD3A04A9C}" name="Column2993"/>
    <tableColumn id="3011" xr3:uid="{8C1012AA-5E53-402B-9EBF-257610BE0ECC}" name="Column2994"/>
    <tableColumn id="3012" xr3:uid="{B976047E-F372-443E-A97D-20E4EA0BE71D}" name="Column2995"/>
    <tableColumn id="3013" xr3:uid="{7EEFF6B3-8538-438A-B2B4-B774E8CF67EE}" name="Column2996"/>
    <tableColumn id="3014" xr3:uid="{13BDE333-163D-427A-ADDD-43257F342193}" name="Column2997"/>
    <tableColumn id="3015" xr3:uid="{C4FB7816-95D6-4ECF-82B8-A2DD9CBF5497}" name="Column2998"/>
    <tableColumn id="3016" xr3:uid="{5534573A-67DF-42FE-B529-B4285E30EEFC}" name="Column2999"/>
    <tableColumn id="3017" xr3:uid="{67D03B40-5918-4FC0-AEE1-082072A904FA}" name="Column3000"/>
    <tableColumn id="3018" xr3:uid="{7D243912-DB85-4BDC-B8F3-50178D9A425E}" name="Column3001"/>
    <tableColumn id="3019" xr3:uid="{8287AB3A-65BA-4BF3-9AD4-920E9D2B0B06}" name="Column3002"/>
    <tableColumn id="3020" xr3:uid="{143E0237-016D-41A3-8DCF-F779CFC78C5E}" name="Column3003"/>
    <tableColumn id="3021" xr3:uid="{F3FDF52C-D23D-486D-B494-45EE88C77E0E}" name="Column3004"/>
    <tableColumn id="3022" xr3:uid="{D10E5C09-FC48-4E8E-8222-043A224BEF2F}" name="Column3005"/>
    <tableColumn id="3023" xr3:uid="{5C561F43-4664-490F-8D2B-59DF7A0A63AD}" name="Column3006"/>
    <tableColumn id="3024" xr3:uid="{1B12CF7F-9061-4F9E-8E7A-29AFF91A9358}" name="Column3007"/>
    <tableColumn id="3025" xr3:uid="{BDF26EEC-9FA2-4E21-8037-23A52ECF99BD}" name="Column3008"/>
    <tableColumn id="3026" xr3:uid="{5458A44C-9598-4169-B8B6-8D8B8DA36763}" name="Column3009"/>
    <tableColumn id="3027" xr3:uid="{53B583F0-A184-45E0-8A22-CCC2848EFB94}" name="Column3010"/>
    <tableColumn id="3028" xr3:uid="{16E9BFC3-9EBB-4593-8128-420B82047607}" name="Column3011"/>
    <tableColumn id="3029" xr3:uid="{7D559FB9-24C6-4991-894A-90A7189039AA}" name="Column3012"/>
    <tableColumn id="3030" xr3:uid="{0F59EB04-D052-480F-8B2D-0583F9409570}" name="Column3013"/>
    <tableColumn id="3031" xr3:uid="{3BF65B90-33D4-4C7F-87E9-F7E9CE091EDE}" name="Column3014"/>
    <tableColumn id="3032" xr3:uid="{752609B6-2EEB-4CDC-A141-635B716619E3}" name="Column3015"/>
    <tableColumn id="3033" xr3:uid="{A18EAE1C-45D4-4E57-B9F4-A87A33AF14EA}" name="Column3016"/>
    <tableColumn id="3034" xr3:uid="{E971A001-7C39-4F01-B81B-473DD8BA06D9}" name="Column3017"/>
    <tableColumn id="3035" xr3:uid="{5DC6B628-86BD-4444-A64B-464F5E20A392}" name="Column3018"/>
    <tableColumn id="3036" xr3:uid="{C684927B-09D6-4B3D-B1A8-244C2C8A2598}" name="Column3019"/>
    <tableColumn id="3037" xr3:uid="{8A9D4D17-31A7-42AC-97B2-4938C1525564}" name="Column3020"/>
    <tableColumn id="3038" xr3:uid="{9D4ECFAA-D90A-4150-AD03-C956842285AB}" name="Column3021"/>
    <tableColumn id="3039" xr3:uid="{948EFFFA-C785-40AE-A1DC-24E0A17D6F28}" name="Column3022"/>
    <tableColumn id="3040" xr3:uid="{CC5A26B1-DDB4-4C71-951B-445B63BAB9A3}" name="Column3023"/>
    <tableColumn id="3041" xr3:uid="{A977DC1F-D10E-49B0-9D84-52B7FEB9D94D}" name="Column3024"/>
    <tableColumn id="3042" xr3:uid="{45B2E3F6-6D92-4F5E-BB26-0F8D0C161BD0}" name="Column3025"/>
    <tableColumn id="3043" xr3:uid="{8DA990F8-2296-4E89-B158-4573F7888F62}" name="Column3026"/>
    <tableColumn id="3044" xr3:uid="{27359A78-99D1-45FB-939A-C15BB8ADFDDA}" name="Column3027"/>
    <tableColumn id="3045" xr3:uid="{F3784263-FF5F-4D09-B390-BAC00F57772F}" name="Column3028"/>
    <tableColumn id="3046" xr3:uid="{67FF1E12-26F3-435E-AC06-17CC1DBB53BF}" name="Column3029"/>
    <tableColumn id="3047" xr3:uid="{B3F7AF8D-1650-4B8C-B537-D1E2A175A2D0}" name="Column3030"/>
    <tableColumn id="3048" xr3:uid="{33B0B879-16F9-4C2E-8508-B772E103F734}" name="Column3031"/>
    <tableColumn id="3049" xr3:uid="{C4DC378F-C7D4-4024-AFF3-8A1CDAD19017}" name="Column3032"/>
    <tableColumn id="3050" xr3:uid="{92C05484-4975-41BE-9A6D-06E10DCA63C5}" name="Column3033"/>
    <tableColumn id="3051" xr3:uid="{535121DC-25D2-43F5-AEFD-69875EE2C29A}" name="Column3034"/>
    <tableColumn id="3052" xr3:uid="{B1120BCB-7762-4EBE-BB60-B52440BED623}" name="Column3035"/>
    <tableColumn id="3053" xr3:uid="{BB7E2CD4-8418-485C-90F2-E93073E3E2FF}" name="Column3036"/>
    <tableColumn id="3054" xr3:uid="{ADB09A6B-483F-419E-8773-8BB5BEE468E1}" name="Column3037"/>
    <tableColumn id="3055" xr3:uid="{EABE046C-B9C7-4205-8721-5498E437FF83}" name="Column3038"/>
    <tableColumn id="3056" xr3:uid="{27512326-BA7A-428F-AD63-EC5CAC120F76}" name="Column3039"/>
    <tableColumn id="3057" xr3:uid="{E57AFD65-77E2-421A-92F0-9BFA65B97FD2}" name="Column3040"/>
    <tableColumn id="3058" xr3:uid="{BADDBFB2-6588-4197-9D5E-69F6B7179F6B}" name="Column3041"/>
    <tableColumn id="3059" xr3:uid="{DA249791-9DBA-48A8-BEA1-5CAA3B938E0D}" name="Column3042"/>
    <tableColumn id="3060" xr3:uid="{243B8816-99AB-4F24-8BC5-09E4FA383D04}" name="Column3043"/>
    <tableColumn id="3061" xr3:uid="{E30E9A1E-ADC1-4330-8F3C-BA9A8CA710F5}" name="Column3044"/>
    <tableColumn id="3062" xr3:uid="{C037691A-76C2-42BC-93B0-4FB4F52E5C06}" name="Column3045"/>
    <tableColumn id="3063" xr3:uid="{DF7F9FD2-F026-44D2-9D8F-F29AB9C9D2BB}" name="Column3046"/>
    <tableColumn id="3064" xr3:uid="{7E033092-622D-410D-86ED-B4622688E31F}" name="Column3047"/>
    <tableColumn id="3065" xr3:uid="{467379A6-7DEB-4BCE-9278-463390DEC428}" name="Column3048"/>
    <tableColumn id="3066" xr3:uid="{E4DD38AB-D895-43D5-A304-9459A1E4EF5D}" name="Column3049"/>
    <tableColumn id="3067" xr3:uid="{125E5316-7D36-4AD1-811A-07E042F40CF7}" name="Column3050"/>
    <tableColumn id="3068" xr3:uid="{D148BB92-8051-4D02-A9C0-159A24A163B4}" name="Column3051"/>
    <tableColumn id="3069" xr3:uid="{87A24E14-536D-41ED-9E2B-B2CB977CB7AE}" name="Column3052"/>
    <tableColumn id="3070" xr3:uid="{298CF0F7-FE36-4354-944D-5A9BF5342279}" name="Column3053"/>
    <tableColumn id="3071" xr3:uid="{C1BC6C10-7D2A-4BCB-8E2C-CBCC4FC9F18A}" name="Column3054"/>
    <tableColumn id="3072" xr3:uid="{3B71BF7D-9FB2-4B2F-8BC0-03D21A4229D5}" name="Column3055"/>
    <tableColumn id="3073" xr3:uid="{64880F9B-A8F9-4B44-AF59-3D0681972108}" name="Column3056"/>
    <tableColumn id="3074" xr3:uid="{FB141271-4F8E-4ADA-B2B8-3898C493F12A}" name="Column3057"/>
    <tableColumn id="3075" xr3:uid="{12C2E0B3-59A4-41B4-AD6E-CBC6589EF561}" name="Column3058"/>
    <tableColumn id="3076" xr3:uid="{C73F9BB3-CAD4-46AF-8326-81308F08CF51}" name="Column3059"/>
    <tableColumn id="3077" xr3:uid="{63E5A04D-7B8D-484A-AEA0-1A194C5FE69F}" name="Column3060"/>
    <tableColumn id="3078" xr3:uid="{F25AF8DC-5F64-47C4-850F-2506D2493FC1}" name="Column3061"/>
    <tableColumn id="3079" xr3:uid="{120BC476-9F61-4293-9F3B-3E942BA7A28D}" name="Column3062"/>
    <tableColumn id="3080" xr3:uid="{DD2C4199-1526-4678-AAD3-E2272E7D68CF}" name="Column3063"/>
    <tableColumn id="3081" xr3:uid="{B57E4ABB-725F-43D3-B77B-4FF0F43C63A6}" name="Column3064"/>
    <tableColumn id="3082" xr3:uid="{C3895881-F2AF-4BD1-940B-477C5177503A}" name="Column3065"/>
    <tableColumn id="3083" xr3:uid="{A063968D-B296-4EC2-A4A5-6DF0C035CD8A}" name="Column3066"/>
    <tableColumn id="3084" xr3:uid="{C11176FB-5156-41A9-8F5C-9B172980D6C9}" name="Column3067"/>
    <tableColumn id="3085" xr3:uid="{05D67C9B-65FE-4BD4-A8D8-4DB6223D0447}" name="Column3068"/>
    <tableColumn id="3086" xr3:uid="{DA10BA4B-8207-4B13-AF1D-CB9943034150}" name="Column3069"/>
    <tableColumn id="3087" xr3:uid="{9C85BED4-1091-49BA-ACC7-76AA22B0C81B}" name="Column3070"/>
    <tableColumn id="3088" xr3:uid="{45B5839B-CDEF-44A1-9FCA-1A546C189DA8}" name="Column3071"/>
    <tableColumn id="3089" xr3:uid="{453446B1-11B5-4BC5-A0A5-26659E9331B7}" name="Column3072"/>
    <tableColumn id="3090" xr3:uid="{FEBB7DD7-A667-4F7E-A4DE-0FC09CF0AD8F}" name="Column3073"/>
    <tableColumn id="3091" xr3:uid="{387845B0-F850-47D7-BD0E-12DC6D774BFD}" name="Column3074"/>
    <tableColumn id="3092" xr3:uid="{943838AB-7922-4EFD-8316-D75A4D23C59E}" name="Column3075"/>
    <tableColumn id="3093" xr3:uid="{FCDE7A0C-0DD3-4388-8736-B71D4B8501F0}" name="Column3076"/>
    <tableColumn id="3094" xr3:uid="{2C7F78BA-8580-45C6-BCC8-F4E529B25F59}" name="Column3077"/>
    <tableColumn id="3095" xr3:uid="{F9C6AA56-98F4-47B4-9ED0-FCA1A82B0934}" name="Column3078"/>
    <tableColumn id="3096" xr3:uid="{50F55491-51CF-4AEE-BDAB-388468F64631}" name="Column3079"/>
    <tableColumn id="3097" xr3:uid="{08939DFC-894A-4D39-8948-977AC549F9B3}" name="Column3080"/>
    <tableColumn id="3098" xr3:uid="{4D44561E-3EE7-43A9-9047-B0114E3E796D}" name="Column3081"/>
    <tableColumn id="3099" xr3:uid="{BBAA1F45-2244-485C-BC72-2928D520A463}" name="Column3082"/>
    <tableColumn id="3100" xr3:uid="{263058CF-ABC4-4E73-A59E-86A794568DA0}" name="Column3083"/>
    <tableColumn id="3101" xr3:uid="{8D6C6B69-3A3B-4B70-8F26-3A0F8876A6CC}" name="Column3084"/>
    <tableColumn id="3102" xr3:uid="{40410E3F-DE78-47F3-A75B-5F91B0522ACE}" name="Column3085"/>
    <tableColumn id="3103" xr3:uid="{586DF8F0-880A-408B-B96C-8CCADF16B3D2}" name="Column3086"/>
    <tableColumn id="3104" xr3:uid="{BF60B08A-3599-439E-ADD7-5A1AB510D6C5}" name="Column3087"/>
    <tableColumn id="3105" xr3:uid="{96552EEF-D0B5-4CBB-BC3E-65D56062D3E6}" name="Column3088"/>
    <tableColumn id="3106" xr3:uid="{3824EF7E-9A79-4E62-BC44-CD3E65502ED4}" name="Column3089"/>
    <tableColumn id="3107" xr3:uid="{BDA51E51-B1B2-4017-86D3-97E339E5F5B3}" name="Column3090"/>
    <tableColumn id="3108" xr3:uid="{32081274-0267-40A5-9CBC-29D1086DC6B8}" name="Column3091"/>
    <tableColumn id="3109" xr3:uid="{54E310E3-6423-46E6-8DA7-217937F4D251}" name="Column3092"/>
    <tableColumn id="3110" xr3:uid="{20A3E7B3-66B9-42C8-B3D5-E0DC299109D7}" name="Column3093"/>
    <tableColumn id="3111" xr3:uid="{B6AB5E10-0FAD-4E1F-8FD4-BBA82FFFC098}" name="Column3094"/>
    <tableColumn id="3112" xr3:uid="{488E05BD-E5BB-4CA2-BAE1-84425734DD91}" name="Column3095"/>
    <tableColumn id="3113" xr3:uid="{86B3DA70-4A5B-45D8-857A-250767713831}" name="Column3096"/>
    <tableColumn id="3114" xr3:uid="{7946522D-2753-40AA-B805-E3C97AB596B7}" name="Column3097"/>
    <tableColumn id="3115" xr3:uid="{E6FE6A55-DDBB-4D96-9887-A763B5E16213}" name="Column3098"/>
    <tableColumn id="3116" xr3:uid="{9C377DD4-0F41-42FE-A201-D29F2B4019DE}" name="Column3099"/>
    <tableColumn id="3117" xr3:uid="{CC5C13F9-4656-4C24-BDDB-6907F0995342}" name="Column3100"/>
    <tableColumn id="3118" xr3:uid="{6D9B449E-0CAA-4663-9244-457C1CD1F7FD}" name="Column3101"/>
    <tableColumn id="3119" xr3:uid="{D6DE317F-220B-480B-A2EC-423A4D45F0BE}" name="Column3102"/>
    <tableColumn id="3120" xr3:uid="{45398EA4-6D74-40B9-A227-D13870037F00}" name="Column3103"/>
    <tableColumn id="3121" xr3:uid="{6375CBC4-07A7-4E2C-A054-6F20C706C0F0}" name="Column3104"/>
    <tableColumn id="3122" xr3:uid="{46DCE8A2-949E-4600-9A30-33C5B0B67C2D}" name="Column3105"/>
    <tableColumn id="3123" xr3:uid="{70124BB2-B642-4582-AACC-07D3CA64BCFB}" name="Column3106"/>
    <tableColumn id="3124" xr3:uid="{A517E0C7-E9D5-448F-AA41-A2766EA4BE6C}" name="Column3107"/>
    <tableColumn id="3125" xr3:uid="{A0094B84-1CA2-4157-8527-2579FA56FC55}" name="Column3108"/>
    <tableColumn id="3126" xr3:uid="{E68B92B2-CB94-4C36-A8CB-16AF4F4A9CDA}" name="Column3109"/>
    <tableColumn id="3127" xr3:uid="{3EA1D34D-CF3E-489B-9190-924DCA2E1765}" name="Column3110"/>
    <tableColumn id="3128" xr3:uid="{21140411-9AFF-43F9-9B3C-383FECD6A39D}" name="Column3111"/>
    <tableColumn id="3129" xr3:uid="{BD004C0B-7414-4EEF-9F26-BED39D425E36}" name="Column3112"/>
    <tableColumn id="3130" xr3:uid="{8E74D97C-1E21-4051-81E6-AF51B3772759}" name="Column3113"/>
    <tableColumn id="3131" xr3:uid="{13CDA934-35FA-4D19-BA47-D40F686FAB5A}" name="Column3114"/>
    <tableColumn id="3132" xr3:uid="{1AAF9031-D24E-46FE-B612-4ABFE6F63E10}" name="Column3115"/>
    <tableColumn id="3133" xr3:uid="{1A590502-FF1F-4DA3-860C-D830292F8DCE}" name="Column3116"/>
    <tableColumn id="3134" xr3:uid="{CD42D6C2-3F6F-4BF4-8EE1-A9A4E312A66A}" name="Column3117"/>
    <tableColumn id="3135" xr3:uid="{2390D0E1-E87C-42C6-872C-21431FB1D6C8}" name="Column3118"/>
    <tableColumn id="3136" xr3:uid="{0A5FA76F-BE29-4FC7-A6FA-732E0902E89B}" name="Column3119"/>
    <tableColumn id="3137" xr3:uid="{8B33A4FF-D412-47D7-A945-5431006323E1}" name="Column3120"/>
    <tableColumn id="3138" xr3:uid="{3080D13E-673A-45D0-B075-B325248305D8}" name="Column3121"/>
    <tableColumn id="3139" xr3:uid="{5FEDAD1F-6EEE-46B5-9436-0B9B0BFBFE4C}" name="Column3122"/>
    <tableColumn id="3140" xr3:uid="{67D32116-5E9B-4F0C-98BB-C199FEF77C83}" name="Column3123"/>
    <tableColumn id="3141" xr3:uid="{CA032555-EE76-415A-B22E-715B1694E7AC}" name="Column3124"/>
    <tableColumn id="3142" xr3:uid="{8C3D59FE-48D7-4E0C-9C84-784130984202}" name="Column3125"/>
    <tableColumn id="3143" xr3:uid="{69EDF14D-4388-4321-B1E1-B68A5D295D04}" name="Column3126"/>
    <tableColumn id="3144" xr3:uid="{93AF2943-6548-4298-AFD9-EEC94FC65891}" name="Column3127"/>
    <tableColumn id="3145" xr3:uid="{9551C97E-344A-4073-861A-11DCC733F15C}" name="Column3128"/>
    <tableColumn id="3146" xr3:uid="{1E6B4BB4-86BF-40C2-AB00-FD51D88DED78}" name="Column3129"/>
    <tableColumn id="3147" xr3:uid="{E8E4B062-00C0-48A5-A577-D10374912D77}" name="Column3130"/>
    <tableColumn id="3148" xr3:uid="{C5AC6C58-B611-4EFB-B54E-D379E356512B}" name="Column3131"/>
    <tableColumn id="3149" xr3:uid="{E05A899E-484B-4FA4-AE02-24D8085A7C2A}" name="Column3132"/>
    <tableColumn id="3150" xr3:uid="{4BDB0EE9-7051-4B64-AA68-459FDF5C4553}" name="Column3133"/>
    <tableColumn id="3151" xr3:uid="{0B30865A-4B5A-4BF1-BF8D-857419330372}" name="Column3134"/>
    <tableColumn id="3152" xr3:uid="{F0DE4796-6C96-40EB-BF6F-DE8B3884FD26}" name="Column3135"/>
    <tableColumn id="3153" xr3:uid="{5A2E9026-CDD0-4182-8ABF-C228B044BD82}" name="Column3136"/>
    <tableColumn id="3154" xr3:uid="{81CB4D5F-FAB0-45A5-BA7B-2276905861A3}" name="Column3137"/>
    <tableColumn id="3155" xr3:uid="{DFC02940-4DBC-4C00-BDCF-7F0C4ADE4BD5}" name="Column3138"/>
    <tableColumn id="3156" xr3:uid="{DE5DA336-0E45-429D-BB42-9D3FD654239D}" name="Column3139"/>
    <tableColumn id="3157" xr3:uid="{4B3CE8D8-17C5-469E-A782-F35F755C6C56}" name="Column3140"/>
    <tableColumn id="3158" xr3:uid="{06C9E2CB-4203-4DBA-9A77-4DD287F36CEE}" name="Column3141"/>
    <tableColumn id="3159" xr3:uid="{A4B80E64-7A5F-469A-9E36-57F9181AF7B8}" name="Column3142"/>
    <tableColumn id="3160" xr3:uid="{1C0ED260-92DC-49D5-97EE-6E54B824E450}" name="Column3143"/>
    <tableColumn id="3161" xr3:uid="{BFB65356-205D-454F-8BCC-471A69E18962}" name="Column3144"/>
    <tableColumn id="3162" xr3:uid="{B06E1564-11BE-4CA8-9887-B691803EEE71}" name="Column3145"/>
    <tableColumn id="3163" xr3:uid="{3A8A6BBA-DD5D-4A08-9A42-A4CA462A6AAD}" name="Column3146"/>
    <tableColumn id="3164" xr3:uid="{FBCADB9E-2A32-4B24-BA6B-AAA7DB81F2ED}" name="Column3147"/>
    <tableColumn id="3165" xr3:uid="{7BBC8491-A8D8-439C-B9B2-4D67A845BB51}" name="Column3148"/>
    <tableColumn id="3166" xr3:uid="{EA894F25-3A84-44AD-A155-D35D93852632}" name="Column3149"/>
    <tableColumn id="3167" xr3:uid="{24C892B7-8875-4A3A-A677-579AD0A6B9DF}" name="Column3150"/>
    <tableColumn id="3168" xr3:uid="{7CDA9A23-2E68-49AC-BB07-976E6DB2FB52}" name="Column3151"/>
    <tableColumn id="3169" xr3:uid="{AC805BA9-238D-409F-BF32-35B37AC39265}" name="Column3152"/>
    <tableColumn id="3170" xr3:uid="{186E7FA1-BF19-4531-9284-278667A0D97E}" name="Column3153"/>
    <tableColumn id="3171" xr3:uid="{322FD8E0-0DDE-4FEF-8ADC-4BEEFDD6AB62}" name="Column3154"/>
    <tableColumn id="3172" xr3:uid="{48C73406-51B1-4159-AEFA-8332ADE346D3}" name="Column3155"/>
    <tableColumn id="3173" xr3:uid="{8BCD2072-832A-45D9-B57A-C4F5BFDEE4BA}" name="Column3156"/>
    <tableColumn id="3174" xr3:uid="{D10064D8-9FC6-4A0B-BFAC-F6A5FC298609}" name="Column3157"/>
    <tableColumn id="3175" xr3:uid="{A64C731E-D0E1-4367-9F40-E2F9CCBB6598}" name="Column3158"/>
    <tableColumn id="3176" xr3:uid="{8CE1C705-47DD-43ED-B9BD-09C15E6FCC09}" name="Column3159"/>
    <tableColumn id="3177" xr3:uid="{ECBC4AD9-1EE5-40FE-86C1-2B51FB494A83}" name="Column3160"/>
    <tableColumn id="3178" xr3:uid="{CD334DA0-A0FF-43FA-8562-50DF5085CCD3}" name="Column3161"/>
    <tableColumn id="3179" xr3:uid="{21EF61C8-537F-490A-9FDC-5D5E1662EAF7}" name="Column3162"/>
    <tableColumn id="3180" xr3:uid="{23D7D07A-0833-41E1-BFFB-9DE89437502B}" name="Column3163"/>
    <tableColumn id="3181" xr3:uid="{D618F597-3614-4058-94FA-4DB9A1B6C9EB}" name="Column3164"/>
    <tableColumn id="3182" xr3:uid="{808626DE-6DCB-4AFA-9F8D-81E9FDA919DA}" name="Column3165"/>
    <tableColumn id="3183" xr3:uid="{DF99E70C-E24A-4742-BCCA-5FC08363ADB8}" name="Column3166"/>
    <tableColumn id="3184" xr3:uid="{01DC9ED6-4A6A-4DDE-8D22-35F64A21E557}" name="Column3167"/>
    <tableColumn id="3185" xr3:uid="{7662D835-5932-41D9-B06D-2AE378E9263A}" name="Column3168"/>
    <tableColumn id="3186" xr3:uid="{A6167B08-7E16-4A28-AEE9-61BA95F8A127}" name="Column3169"/>
    <tableColumn id="3187" xr3:uid="{BF8D94C2-9429-4130-AB6B-FDF399BFB73A}" name="Column3170"/>
    <tableColumn id="3188" xr3:uid="{0DD41F11-1B2C-4D63-85EB-D3F29B17FBAA}" name="Column3171"/>
    <tableColumn id="3189" xr3:uid="{3BB605EE-CF07-4450-BD70-3027405FB66C}" name="Column3172"/>
    <tableColumn id="3190" xr3:uid="{3D5B75D2-265A-40DA-B7C0-E9D69314260F}" name="Column3173"/>
    <tableColumn id="3191" xr3:uid="{5C6E595B-480D-4F64-B6A4-35B9CABDC20D}" name="Column3174"/>
    <tableColumn id="3192" xr3:uid="{4B785F39-B564-41C1-A2F3-3A4833A841DC}" name="Column3175"/>
    <tableColumn id="3193" xr3:uid="{9ECF226D-B9CC-4A09-9AA6-33F0F52B2AE4}" name="Column3176"/>
    <tableColumn id="3194" xr3:uid="{2FF1B7BF-DEB6-4134-850A-F12130294AE8}" name="Column3177"/>
    <tableColumn id="3195" xr3:uid="{252A7B55-6E84-4722-B102-5EB8643C934C}" name="Column3178"/>
    <tableColumn id="3196" xr3:uid="{D5676BEC-B032-47E0-A039-1431D138AE67}" name="Column3179"/>
    <tableColumn id="3197" xr3:uid="{CA814053-4095-4E5E-8EA7-AB1A2A5F6A6E}" name="Column3180"/>
    <tableColumn id="3198" xr3:uid="{6F781167-3063-4640-BFB4-FE315F55D882}" name="Column3181"/>
    <tableColumn id="3199" xr3:uid="{E8A44B4C-6888-47F3-89F5-5E1A45330443}" name="Column3182"/>
    <tableColumn id="3200" xr3:uid="{03626B51-C57B-4405-B464-1B166679F9D9}" name="Column3183"/>
    <tableColumn id="3201" xr3:uid="{17FCC602-CA30-41D2-9937-C08EA9A331F5}" name="Column3184"/>
    <tableColumn id="3202" xr3:uid="{285BF57B-2C6D-4F1D-A378-1B47DDEFDC90}" name="Column3185"/>
    <tableColumn id="3203" xr3:uid="{D8D77513-F233-45F8-A57C-226B37351354}" name="Column3186"/>
    <tableColumn id="3204" xr3:uid="{6552FA94-65FD-46B9-B709-10E49A002DF8}" name="Column3187"/>
    <tableColumn id="3205" xr3:uid="{2F594A6F-9FC3-4C18-86E0-560BC6E39E63}" name="Column3188"/>
    <tableColumn id="3206" xr3:uid="{84CD7B70-16F7-4982-A6BB-E12C047881F5}" name="Column3189"/>
    <tableColumn id="3207" xr3:uid="{64402E49-D596-40EE-9AD3-B7015B332579}" name="Column3190"/>
    <tableColumn id="3208" xr3:uid="{56B43C50-2CB8-4780-B2B3-7CD295659957}" name="Column3191"/>
    <tableColumn id="3209" xr3:uid="{094793A6-DCDA-4B42-B4BD-B6AC9CB5D0BE}" name="Column3192"/>
    <tableColumn id="3210" xr3:uid="{5D2E0E5C-5C3A-4B14-8C37-6A48FE5E5646}" name="Column3193"/>
    <tableColumn id="3211" xr3:uid="{DA44DF18-6202-4400-8C79-689242F98CE0}" name="Column3194"/>
    <tableColumn id="3212" xr3:uid="{FD5741FB-A32A-4C0B-A463-A7E8E525EA93}" name="Column3195"/>
    <tableColumn id="3213" xr3:uid="{D5707D85-1ADE-458F-BDC0-06F4A300B74B}" name="Column3196"/>
    <tableColumn id="3214" xr3:uid="{6DC1B12B-04CD-49D7-93B7-1A5FF937F88D}" name="Column3197"/>
    <tableColumn id="3215" xr3:uid="{3F126B4F-6586-4D6D-A451-9823353BA917}" name="Column3198"/>
    <tableColumn id="3216" xr3:uid="{616B5A37-927B-4910-B95B-CF490EDC850F}" name="Column3199"/>
    <tableColumn id="3217" xr3:uid="{5A7AF45C-0F61-4F34-8665-97A37A4A3313}" name="Column3200"/>
    <tableColumn id="3218" xr3:uid="{7FD17123-B92E-432A-A6B8-6E9B884C9842}" name="Column3201"/>
    <tableColumn id="3219" xr3:uid="{D2761C8B-CEE9-4A66-95B5-EF8DF8A3715E}" name="Column3202"/>
    <tableColumn id="3220" xr3:uid="{AF719D4F-DCD6-4D1D-95A9-1316A441C865}" name="Column3203"/>
    <tableColumn id="3221" xr3:uid="{FE822DFB-FECF-4CDF-82A1-463F99AD2AF3}" name="Column3204"/>
    <tableColumn id="3222" xr3:uid="{0A57012D-3463-491F-B070-C0F55188A041}" name="Column3205"/>
    <tableColumn id="3223" xr3:uid="{8AC353DB-92AA-479C-B719-B70DD4904CC0}" name="Column3206"/>
    <tableColumn id="3224" xr3:uid="{6603328D-7172-493C-BFAD-6520A294D47E}" name="Column3207"/>
    <tableColumn id="3225" xr3:uid="{752BB3EE-AF2B-49B1-9887-38E9B016DBDD}" name="Column3208"/>
    <tableColumn id="3226" xr3:uid="{46B7C53E-331F-45EF-9B14-A434AD473ADA}" name="Column3209"/>
    <tableColumn id="3227" xr3:uid="{44F6F881-AB5A-4F34-BBA0-699CA9490367}" name="Column3210"/>
    <tableColumn id="3228" xr3:uid="{7C135905-EFF7-4308-ADFF-32DFF6A2F888}" name="Column3211"/>
    <tableColumn id="3229" xr3:uid="{97D3FC18-F11B-40CF-8327-C6A8F5AD5CCF}" name="Column3212"/>
    <tableColumn id="3230" xr3:uid="{FD269D96-F36D-4435-BCFC-E21AD6FE9974}" name="Column3213"/>
    <tableColumn id="3231" xr3:uid="{B5BD07EE-D882-4E40-832D-F3A399C04566}" name="Column3214"/>
    <tableColumn id="3232" xr3:uid="{7202E2FC-89EC-46B3-B018-C5435FE87810}" name="Column3215"/>
    <tableColumn id="3233" xr3:uid="{6B10FC17-EC97-4F55-9AB4-875D3C38591A}" name="Column3216"/>
    <tableColumn id="3234" xr3:uid="{0C23317F-5357-4AFD-AEFB-D1EC2452D65E}" name="Column3217"/>
    <tableColumn id="3235" xr3:uid="{3AF95B97-BE27-4011-A32C-5FECF2B25451}" name="Column3218"/>
    <tableColumn id="3236" xr3:uid="{CC167780-5487-41BB-BD90-D0CA529DAE6D}" name="Column3219"/>
    <tableColumn id="3237" xr3:uid="{27C41F9D-8A1D-4F9B-A708-E7A8AE1E21C9}" name="Column3220"/>
    <tableColumn id="3238" xr3:uid="{EF4B7C2E-4F5D-4DF4-A65A-166848817EF5}" name="Column3221"/>
    <tableColumn id="3239" xr3:uid="{D2D6CE85-7240-4C7F-A8C7-D28CC3F3F52E}" name="Column3222"/>
    <tableColumn id="3240" xr3:uid="{FCE5AD49-8178-4AEE-BBC5-4E1CBA639272}" name="Column3223"/>
    <tableColumn id="3241" xr3:uid="{26CEF95E-42BA-444D-B0DC-60AD227A7234}" name="Column3224"/>
    <tableColumn id="3242" xr3:uid="{2047DB3C-B5B1-4E7B-81C1-96CA075543D2}" name="Column3225"/>
    <tableColumn id="3243" xr3:uid="{3CAA441B-4953-498D-A419-953A271B4FB3}" name="Column3226"/>
    <tableColumn id="3244" xr3:uid="{5A7C2D87-52FF-4444-A55F-99D9C51207E0}" name="Column3227"/>
    <tableColumn id="3245" xr3:uid="{8496728E-00C6-4DC8-A2A5-8BC82A733ADE}" name="Column3228"/>
    <tableColumn id="3246" xr3:uid="{F00CD3CA-851B-4B71-BD51-9ACC47C77CA1}" name="Column3229"/>
    <tableColumn id="3247" xr3:uid="{12490C02-F6BD-43B8-9F2E-73DBB289C910}" name="Column3230"/>
    <tableColumn id="3248" xr3:uid="{E1D95735-649A-4D1E-902E-E54171019BFE}" name="Column3231"/>
    <tableColumn id="3249" xr3:uid="{E8E701AB-8A6A-4E0D-9678-7669F98AF345}" name="Column3232"/>
    <tableColumn id="3250" xr3:uid="{2C5B9951-DFDB-4EB3-8AF8-D8A1F2F7B92F}" name="Column3233"/>
    <tableColumn id="3251" xr3:uid="{ABD87C97-DDD7-4794-B267-8AA72F5129E9}" name="Column3234"/>
    <tableColumn id="3252" xr3:uid="{9949A473-DCCC-4094-BB63-D54E26E6BDC1}" name="Column3235"/>
    <tableColumn id="3253" xr3:uid="{483A62F4-2C21-4C8B-BDE3-10CDBE0710F7}" name="Column3236"/>
    <tableColumn id="3254" xr3:uid="{FFBF6039-3F49-400B-8CC6-D550702EFA6C}" name="Column3237"/>
    <tableColumn id="3255" xr3:uid="{110EE553-0BC5-411B-8531-CD62910B3DEC}" name="Column3238"/>
    <tableColumn id="3256" xr3:uid="{2F4F406C-759D-45CE-A1DC-6F6DA3FAFCAC}" name="Column3239"/>
    <tableColumn id="3257" xr3:uid="{17809567-8A9C-473D-B06E-6CA211D15218}" name="Column3240"/>
    <tableColumn id="3258" xr3:uid="{02F2F100-F3B3-47D7-BC0C-BC1D78EE8775}" name="Column3241"/>
    <tableColumn id="3259" xr3:uid="{E18F0E81-447E-449F-8FAE-FC94620C40DC}" name="Column3242"/>
    <tableColumn id="3260" xr3:uid="{3E38508B-0E93-43DE-A26C-712DB23A3318}" name="Column3243"/>
    <tableColumn id="3261" xr3:uid="{5821E184-E253-4624-8380-354901E5B33A}" name="Column3244"/>
    <tableColumn id="3262" xr3:uid="{37051948-1309-4CE9-9AFE-3BE5B24759D0}" name="Column3245"/>
    <tableColumn id="3263" xr3:uid="{2FEE5105-CDDD-42D2-9BE4-1B32D848B594}" name="Column3246"/>
    <tableColumn id="3264" xr3:uid="{546F91AA-C5AB-406E-887D-72C1744BEE6E}" name="Column3247"/>
    <tableColumn id="3265" xr3:uid="{5E5CFE7A-A896-4FBE-923F-C3EDEF19B682}" name="Column3248"/>
    <tableColumn id="3266" xr3:uid="{9FCC086E-D865-48A0-9E3A-9AF16F34D3CC}" name="Column3249"/>
    <tableColumn id="3267" xr3:uid="{B76F2D1D-AC12-43E8-BD7F-3F1ED818E21F}" name="Column3250"/>
    <tableColumn id="3268" xr3:uid="{65480A91-604D-49B2-B7DC-B754092E48D4}" name="Column3251"/>
    <tableColumn id="3269" xr3:uid="{ABFBAE91-D896-46A9-96D3-0AB8A4F49C53}" name="Column3252"/>
    <tableColumn id="3270" xr3:uid="{4E2B3E81-577A-4CD5-B8CE-E6A44D7FB481}" name="Column3253"/>
    <tableColumn id="3271" xr3:uid="{D59C3F7F-C790-48CF-9583-2729100B22B9}" name="Column3254"/>
    <tableColumn id="3272" xr3:uid="{A4680188-7B95-4B03-B9FE-500C309ACBCC}" name="Column3255"/>
    <tableColumn id="3273" xr3:uid="{B8213AB0-C098-4F2C-A136-3C68B3182126}" name="Column3256"/>
    <tableColumn id="3274" xr3:uid="{844E53D6-36A0-4438-A7C1-8D637C173B90}" name="Column3257"/>
    <tableColumn id="3275" xr3:uid="{7491F848-A1F5-4E2C-AE68-D5E4169E39BA}" name="Column3258"/>
    <tableColumn id="3276" xr3:uid="{E00ED7F3-1CF9-48C6-BD51-3C1CEC3A4CD0}" name="Column3259"/>
    <tableColumn id="3277" xr3:uid="{7AE4AF05-0035-4B92-B440-5BA1DDB1ACA0}" name="Column3260"/>
    <tableColumn id="3278" xr3:uid="{4829450F-44C9-44D8-BF09-97A352AF274B}" name="Column3261"/>
    <tableColumn id="3279" xr3:uid="{2053FB00-F623-4BF0-851C-6758F7A3877C}" name="Column3262"/>
    <tableColumn id="3280" xr3:uid="{73966450-CF42-420C-B6BF-86523176587B}" name="Column3263"/>
    <tableColumn id="3281" xr3:uid="{D2F05830-1DF7-4CD5-9582-36514C9C4AA3}" name="Column3264"/>
    <tableColumn id="3282" xr3:uid="{B6D23C00-392A-4FF2-B233-0AB408F55943}" name="Column3265"/>
    <tableColumn id="3283" xr3:uid="{005203D4-1E45-4B43-86DF-BFA85A43C98B}" name="Column3266"/>
    <tableColumn id="3284" xr3:uid="{411811C8-7291-44A6-9128-661FC8A8621F}" name="Column3267"/>
    <tableColumn id="3285" xr3:uid="{FB2D1777-BB7D-4582-B9E8-A2CA461F3182}" name="Column3268"/>
    <tableColumn id="3286" xr3:uid="{0207965E-2B88-483E-86CE-465C0450881D}" name="Column3269"/>
    <tableColumn id="3287" xr3:uid="{D870E1B7-FED1-4267-BE8B-FB9190DB317C}" name="Column3270"/>
    <tableColumn id="3288" xr3:uid="{004148CB-924A-452C-BA63-C71AD5E377A9}" name="Column3271"/>
    <tableColumn id="3289" xr3:uid="{CB02E573-4434-4D14-8FF3-B2A95FC61214}" name="Column3272"/>
    <tableColumn id="3290" xr3:uid="{D796B04C-E265-4BA4-B01C-AD05C1B0C2B7}" name="Column3273"/>
    <tableColumn id="3291" xr3:uid="{AFBC65D8-D1DD-49BC-9771-3B159AB902CF}" name="Column3274"/>
    <tableColumn id="3292" xr3:uid="{5D49A7B6-2D52-439F-84FA-0FA394E3636A}" name="Column3275"/>
    <tableColumn id="3293" xr3:uid="{70EF4896-381E-40D3-BC7B-E566CF071170}" name="Column3276"/>
    <tableColumn id="3294" xr3:uid="{A7562BAF-B25A-4CA5-938F-7D37E96DDD5F}" name="Column3277"/>
    <tableColumn id="3295" xr3:uid="{79C3A755-FA63-4A89-A097-9378DB1BEEF1}" name="Column3278"/>
    <tableColumn id="3296" xr3:uid="{EF5B578E-1A0B-4B43-8C82-9D5929F6D566}" name="Column3279"/>
    <tableColumn id="3297" xr3:uid="{DB168DFD-20F1-4DE8-B96F-B6040FD603A0}" name="Column3280"/>
    <tableColumn id="3298" xr3:uid="{041B77E5-78D6-4619-AC0A-5E85F9CC2089}" name="Column3281"/>
    <tableColumn id="3299" xr3:uid="{32DDD64A-966E-44C3-809F-97D88D1628AF}" name="Column3282"/>
    <tableColumn id="3300" xr3:uid="{E646DBBD-8FB9-4F0C-81FC-9136C6618E26}" name="Column3283"/>
    <tableColumn id="3301" xr3:uid="{5BF820F0-A5FB-454D-B70C-53E944A9B864}" name="Column3284"/>
    <tableColumn id="3302" xr3:uid="{39C7360E-131F-4F90-8632-BF60AB1374F5}" name="Column3285"/>
    <tableColumn id="3303" xr3:uid="{D99AF7B0-75AD-48C0-A816-0AE0718BC87D}" name="Column3286"/>
    <tableColumn id="3304" xr3:uid="{7CD46D34-C290-4648-95CF-3E953783BF3D}" name="Column3287"/>
    <tableColumn id="3305" xr3:uid="{1E3811AE-4123-49A8-A9C8-CB62DD545B6F}" name="Column3288"/>
    <tableColumn id="3306" xr3:uid="{889E128C-E956-4A0D-8AD8-CB4659D0ABF9}" name="Column3289"/>
    <tableColumn id="3307" xr3:uid="{3AA138E6-3C15-4F51-9C36-00FC60610A8E}" name="Column3290"/>
    <tableColumn id="3308" xr3:uid="{F7539F26-3D5C-4A92-B2D9-63166D4D4222}" name="Column3291"/>
    <tableColumn id="3309" xr3:uid="{9E8000BE-F23C-42A9-AD2A-AE97D8216C34}" name="Column3292"/>
    <tableColumn id="3310" xr3:uid="{A39526DD-C801-42AA-909B-F1490BA9A899}" name="Column3293"/>
    <tableColumn id="3311" xr3:uid="{5F9357A2-7691-4583-ADAA-E1197D7D15C5}" name="Column3294"/>
    <tableColumn id="3312" xr3:uid="{FB1214B1-385F-493C-B575-BD65228C9711}" name="Column3295"/>
    <tableColumn id="3313" xr3:uid="{5E973EFC-5C5F-424D-8A3A-1F6CF6F75C17}" name="Column3296"/>
    <tableColumn id="3314" xr3:uid="{F8ACC6E8-414D-4221-A23A-603C0555E2CA}" name="Column3297"/>
    <tableColumn id="3315" xr3:uid="{D26F724C-ECD9-4B68-8657-6DAD6FC179F6}" name="Column3298"/>
    <tableColumn id="3316" xr3:uid="{A85CB373-465B-44C0-8A46-CB90D2CCA4D1}" name="Column3299"/>
    <tableColumn id="3317" xr3:uid="{AE500A86-C1CD-46E5-82E7-F7CA69F151F5}" name="Column3300"/>
    <tableColumn id="3318" xr3:uid="{95B9B8D5-FBDC-4607-88BD-AFA5575E3912}" name="Column3301"/>
    <tableColumn id="3319" xr3:uid="{A8AA4B47-BCAE-47F1-80F6-6A0B58E94C4D}" name="Column3302"/>
    <tableColumn id="3320" xr3:uid="{34835638-89A3-463B-B0FC-147F3C70DDD8}" name="Column3303"/>
    <tableColumn id="3321" xr3:uid="{3FB2D041-DBCE-4A85-9397-149F564E7736}" name="Column3304"/>
    <tableColumn id="3322" xr3:uid="{BAD48235-61DE-4AA1-96C4-46E869B66647}" name="Column3305"/>
    <tableColumn id="3323" xr3:uid="{04A767D8-0A21-49FA-8825-C35E5AFDFFB0}" name="Column3306"/>
    <tableColumn id="3324" xr3:uid="{5880230F-20B0-4D69-A7E9-11D530C5B5D5}" name="Column3307"/>
    <tableColumn id="3325" xr3:uid="{B4504DD4-E5FF-4781-B55A-AD341F90E300}" name="Column3308"/>
    <tableColumn id="3326" xr3:uid="{D9423705-E786-4129-9A18-CE9CCFC925D1}" name="Column3309"/>
    <tableColumn id="3327" xr3:uid="{9C65A264-22DC-4323-947B-F95EAE43CB2A}" name="Column3310"/>
    <tableColumn id="3328" xr3:uid="{A62F8222-FD4C-41C5-BD17-C81EF72D120F}" name="Column3311"/>
    <tableColumn id="3329" xr3:uid="{2283977F-9230-4EF8-A2CE-802E0A21AA86}" name="Column3312"/>
    <tableColumn id="3330" xr3:uid="{C5BEDAB4-0D04-420E-ACC4-A9FA30B12316}" name="Column3313"/>
    <tableColumn id="3331" xr3:uid="{7A3EBEDA-F9D0-4945-BE93-85768FAD7D84}" name="Column3314"/>
    <tableColumn id="3332" xr3:uid="{0A61CCDC-1ED2-4550-8399-D129F44F784C}" name="Column3315"/>
    <tableColumn id="3333" xr3:uid="{35BFAB5D-65A8-4062-B49A-5D720E75F627}" name="Column3316"/>
    <tableColumn id="3334" xr3:uid="{2B707E6B-70AA-474B-9293-2FCC4AF6B9FD}" name="Column3317"/>
    <tableColumn id="3335" xr3:uid="{84ED733E-01E3-4BF5-B86B-628857711CBB}" name="Column3318"/>
    <tableColumn id="3336" xr3:uid="{B7CCBE0F-DBE8-4ADE-803F-5F631C8603BD}" name="Column3319"/>
    <tableColumn id="3337" xr3:uid="{36CA05E5-9FFD-49AA-83FD-0A0FBD948EBC}" name="Column3320"/>
    <tableColumn id="3338" xr3:uid="{C3C8FB48-8A8D-4934-83DF-174769306E7D}" name="Column3321"/>
    <tableColumn id="3339" xr3:uid="{544A14B6-F6B5-47D7-B930-4DFE3C47A5FE}" name="Column3322"/>
    <tableColumn id="3340" xr3:uid="{B7F3083B-03CE-4CFF-8F81-ED2EDF1606A4}" name="Column3323"/>
    <tableColumn id="3341" xr3:uid="{A2798C9F-5E1C-4D62-8EC4-BD69CF49EA1B}" name="Column3324"/>
    <tableColumn id="3342" xr3:uid="{603BC0E4-478F-45AC-AD93-FC51EFAAEE2A}" name="Column3325"/>
    <tableColumn id="3343" xr3:uid="{272A3899-9AAE-4494-AE7B-FC7ED5E8D23F}" name="Column3326"/>
    <tableColumn id="3344" xr3:uid="{B9A19255-7ADF-4F39-AB51-77DD62E32B05}" name="Column3327"/>
    <tableColumn id="3345" xr3:uid="{438C5851-6A27-4CF1-862D-D0BD38110F09}" name="Column3328"/>
    <tableColumn id="3346" xr3:uid="{A1F0FE0F-562E-4C01-A051-D0A2566BE638}" name="Column3329"/>
    <tableColumn id="3347" xr3:uid="{C51E5790-74E1-4052-A7ED-3BB0DD0E8075}" name="Column3330"/>
    <tableColumn id="3348" xr3:uid="{0E9A1D94-C93D-48C0-86C2-DE49FF77A3EA}" name="Column3331"/>
    <tableColumn id="3349" xr3:uid="{14980E7E-29B6-4174-99C9-EDDE457DA22D}" name="Column3332"/>
    <tableColumn id="3350" xr3:uid="{F80CEE9D-F3CC-4A93-8AF5-94696A898DC4}" name="Column3333"/>
    <tableColumn id="3351" xr3:uid="{64D9AC13-C033-4036-B83A-504BA1652EA3}" name="Column3334"/>
    <tableColumn id="3352" xr3:uid="{A6F10B2F-1AAF-46B4-972F-CA49832846E7}" name="Column3335"/>
    <tableColumn id="3353" xr3:uid="{2574B3B0-1E89-4547-AB70-5CAB2AF5D7F2}" name="Column3336"/>
    <tableColumn id="3354" xr3:uid="{27547160-81C3-4DC7-A632-3C2DDD5EC6B6}" name="Column3337"/>
    <tableColumn id="3355" xr3:uid="{DDC73A92-5D57-44C1-AA10-BA5D8CD2F94F}" name="Column3338"/>
    <tableColumn id="3356" xr3:uid="{40891D1D-997A-4F18-8FEC-A568CBC5B244}" name="Column3339"/>
    <tableColumn id="3357" xr3:uid="{D0CD24E1-1E27-436B-A391-35864B728F64}" name="Column3340"/>
    <tableColumn id="3358" xr3:uid="{572C1745-EAFC-4788-BBD4-6DD075204099}" name="Column3341"/>
    <tableColumn id="3359" xr3:uid="{E076691E-493C-4C75-B182-29351FB0F664}" name="Column3342"/>
    <tableColumn id="3360" xr3:uid="{385829C0-46A7-4359-B71A-B6D465469B03}" name="Column3343"/>
    <tableColumn id="3361" xr3:uid="{99B59C3D-1476-445F-9099-583EE974C7EC}" name="Column3344"/>
    <tableColumn id="3362" xr3:uid="{25CE017F-75D7-4489-9CC3-C2922863B6DE}" name="Column3345"/>
    <tableColumn id="3363" xr3:uid="{2FD316F8-F63F-43D0-96E6-68DCCD5522EF}" name="Column3346"/>
    <tableColumn id="3364" xr3:uid="{4541FB41-344F-4A14-BE97-0629056F9F7D}" name="Column3347"/>
    <tableColumn id="3365" xr3:uid="{78FD4598-4CDA-4068-857A-C1143036D742}" name="Column3348"/>
    <tableColumn id="3366" xr3:uid="{71857FBE-4063-4D6A-BA9B-F5C0743295C1}" name="Column3349"/>
    <tableColumn id="3367" xr3:uid="{153E5D10-150A-4FCF-A8FB-E3A42F94458E}" name="Column3350"/>
    <tableColumn id="3368" xr3:uid="{3763D9FD-E140-4A0A-93F3-F77987DE7DF1}" name="Column3351"/>
    <tableColumn id="3369" xr3:uid="{21C9EEF9-7556-4BD8-BB1A-97C2F8123474}" name="Column3352"/>
    <tableColumn id="3370" xr3:uid="{C1041E32-E64E-45A8-8091-E74B3B8A8632}" name="Column3353"/>
    <tableColumn id="3371" xr3:uid="{4B408395-256B-4456-876D-265DF69CEC07}" name="Column3354"/>
    <tableColumn id="3372" xr3:uid="{A71B415F-6A46-43F2-B62C-D72D3B040825}" name="Column3355"/>
    <tableColumn id="3373" xr3:uid="{3112CF63-798D-47DB-89EE-8382AE1A769B}" name="Column3356"/>
    <tableColumn id="3374" xr3:uid="{8C831EE4-AEBC-42FC-B952-AC9D3F367067}" name="Column3357"/>
    <tableColumn id="3375" xr3:uid="{B1AF46F5-E511-4C8F-8C35-C413E9AD084C}" name="Column3358"/>
    <tableColumn id="3376" xr3:uid="{7D58E81D-F5A7-42ED-A03A-9FE5ED9DDB82}" name="Column3359"/>
    <tableColumn id="3377" xr3:uid="{66BD74D7-AB47-43FE-AFC4-E663DE2DAF5B}" name="Column3360"/>
    <tableColumn id="3378" xr3:uid="{954EE5CA-01CD-4F12-99BF-058141A09345}" name="Column3361"/>
    <tableColumn id="3379" xr3:uid="{4BA2A44C-8526-4F72-BD19-9AC172ECF29D}" name="Column3362"/>
    <tableColumn id="3380" xr3:uid="{5C03F153-9F75-40F0-A607-08B93B199276}" name="Column3363"/>
    <tableColumn id="3381" xr3:uid="{53841828-0BD8-4AFB-BA3D-C46EF35B7020}" name="Column3364"/>
    <tableColumn id="3382" xr3:uid="{C4233CE2-82DA-4CAC-8E5B-59A30CDDC708}" name="Column3365"/>
    <tableColumn id="3383" xr3:uid="{EE224801-82CC-4C39-BAF6-214C5BEE12B0}" name="Column3366"/>
    <tableColumn id="3384" xr3:uid="{E88C1F1E-E832-4462-ABCB-EAF1B873B4FA}" name="Column3367"/>
    <tableColumn id="3385" xr3:uid="{9A026DC2-CC41-41A0-8890-943CE3D40162}" name="Column3368"/>
    <tableColumn id="3386" xr3:uid="{3C6E725A-97CF-4037-8A2A-E7FC1E2AB1A3}" name="Column3369"/>
    <tableColumn id="3387" xr3:uid="{A4776F07-A0C2-4EB2-82B6-4688278054EC}" name="Column3370"/>
    <tableColumn id="3388" xr3:uid="{84EEC238-2E43-4FF9-A9BC-99BE5E145389}" name="Column3371"/>
    <tableColumn id="3389" xr3:uid="{89070283-7C74-46D4-85E0-9ACDCAE3696E}" name="Column3372"/>
    <tableColumn id="3390" xr3:uid="{5B6096F6-30E0-4288-9B6F-1C6CE2B9AEA4}" name="Column3373"/>
    <tableColumn id="3391" xr3:uid="{97D75BF5-9C8C-451C-B216-B7D8AA18121F}" name="Column3374"/>
    <tableColumn id="3392" xr3:uid="{B346AF26-FD4A-499A-B2CE-B03743F4FF85}" name="Column3375"/>
    <tableColumn id="3393" xr3:uid="{43CCCD0D-CE5E-4A77-8BC0-239ECDB12ECB}" name="Column3376"/>
    <tableColumn id="3394" xr3:uid="{DBBA2D8E-ABF3-42B1-B546-8DC1F7126702}" name="Column3377"/>
    <tableColumn id="3395" xr3:uid="{C565D25A-DC88-441E-921D-1323EBE411C0}" name="Column3378"/>
    <tableColumn id="3396" xr3:uid="{61B7F7E5-04DC-4573-9B8F-8FE3D5373EFC}" name="Column3379"/>
    <tableColumn id="3397" xr3:uid="{BEBE3908-9CAE-4CE6-8817-0EC63CEF2C22}" name="Column3380"/>
    <tableColumn id="3398" xr3:uid="{7AA242B4-0936-46C5-84F6-B2882B20470F}" name="Column3381"/>
    <tableColumn id="3399" xr3:uid="{D170E4F9-984E-492F-932C-BB7887F0C8A6}" name="Column3382"/>
    <tableColumn id="3400" xr3:uid="{4315616B-4BB5-44EE-A376-830DB369F55A}" name="Column3383"/>
    <tableColumn id="3401" xr3:uid="{7DA8A601-D7CE-490B-8066-63194E49427C}" name="Column3384"/>
    <tableColumn id="3402" xr3:uid="{4E006941-2A65-4756-8357-49B1D68E5147}" name="Column3385"/>
    <tableColumn id="3403" xr3:uid="{CACEC26E-C141-476E-BF8E-950A0AAF005B}" name="Column3386"/>
    <tableColumn id="3404" xr3:uid="{C1C57DE4-5543-4368-A80E-06FFD9688C4C}" name="Column3387"/>
    <tableColumn id="3405" xr3:uid="{97E00DA7-8741-40B0-8E2C-1E8F1882A4E8}" name="Column3388"/>
    <tableColumn id="3406" xr3:uid="{8D91717C-1690-4542-AA82-DBB15FB30C97}" name="Column3389"/>
    <tableColumn id="3407" xr3:uid="{964D8FE8-31DE-48ED-8E00-27385A93F737}" name="Column3390"/>
    <tableColumn id="3408" xr3:uid="{0C788889-2370-4DC3-9C11-2C5CD3B389D1}" name="Column3391"/>
    <tableColumn id="3409" xr3:uid="{EF44DF21-98B7-4F81-B4F0-959A9DAB44F3}" name="Column3392"/>
    <tableColumn id="3410" xr3:uid="{30D33A09-493E-44B6-B4A7-A68F6DCE73B2}" name="Column3393"/>
    <tableColumn id="3411" xr3:uid="{9B8E1905-C6D7-42C0-9195-27767A1523AA}" name="Column3394"/>
    <tableColumn id="3412" xr3:uid="{9430245B-B63A-4F76-A9C9-40AD5D9737F8}" name="Column3395"/>
    <tableColumn id="3413" xr3:uid="{094E5928-5B05-4CFC-8DBD-257531F4CD5C}" name="Column3396"/>
    <tableColumn id="3414" xr3:uid="{D089F977-9948-4A6A-BD06-090AC48A3E70}" name="Column3397"/>
    <tableColumn id="3415" xr3:uid="{6ED46E2C-C144-4DAA-A426-956413374B5C}" name="Column3398"/>
    <tableColumn id="3416" xr3:uid="{D2EDFB51-1285-4CE9-B8BA-4FECDB598515}" name="Column3399"/>
    <tableColumn id="3417" xr3:uid="{BAEB5187-E26A-42A2-B108-1062E313E121}" name="Column3400"/>
    <tableColumn id="3418" xr3:uid="{C52FD657-38E7-4961-9A84-076A2284BA25}" name="Column3401"/>
    <tableColumn id="3419" xr3:uid="{ADDDC072-EC9C-4C5E-92F3-07204DCDD380}" name="Column3402"/>
    <tableColumn id="3420" xr3:uid="{E5F9C700-A85C-44A6-941E-8B130F43C0BF}" name="Column3403"/>
    <tableColumn id="3421" xr3:uid="{28324407-6470-44C4-8363-C9E06D53DD8C}" name="Column3404"/>
    <tableColumn id="3422" xr3:uid="{598C678E-9D55-44D0-9B98-79CE981845EE}" name="Column3405"/>
    <tableColumn id="3423" xr3:uid="{DE9D7D43-8B6F-49F7-8F45-F97068797985}" name="Column3406"/>
    <tableColumn id="3424" xr3:uid="{E1BA2DE6-1F7D-4D54-AD05-11161E350233}" name="Column3407"/>
    <tableColumn id="3425" xr3:uid="{D23560D2-8842-4862-BF43-E8574901ACD5}" name="Column3408"/>
    <tableColumn id="3426" xr3:uid="{0FA609C8-5343-4DC1-A6F5-6A10F0756A48}" name="Column3409"/>
    <tableColumn id="3427" xr3:uid="{82A22C6E-E3B7-4CAF-94C6-5C8CDC9C1340}" name="Column3410"/>
    <tableColumn id="3428" xr3:uid="{DC9BDB34-A6FE-4FFF-A5E3-8EEFE6E70441}" name="Column3411"/>
    <tableColumn id="3429" xr3:uid="{C2F1BF78-A028-4392-8314-80B16525B908}" name="Column3412"/>
    <tableColumn id="3430" xr3:uid="{7CC95B50-5425-4815-93D4-42EA2CBF884B}" name="Column3413"/>
    <tableColumn id="3431" xr3:uid="{F3364821-7E04-4B7D-9378-97FF3E99BF55}" name="Column3414"/>
    <tableColumn id="3432" xr3:uid="{3E46E589-9F55-4F6E-A2FC-BD5FCC5EF9BA}" name="Column3415"/>
    <tableColumn id="3433" xr3:uid="{0FEEB7E2-2A73-4CAF-A712-14F78982581C}" name="Column3416"/>
    <tableColumn id="3434" xr3:uid="{3D2B7D30-8A32-4A37-B4B2-080EC12F0F7F}" name="Column3417"/>
    <tableColumn id="3435" xr3:uid="{9520A528-0A02-41D2-B615-668A64BEE0D3}" name="Column3418"/>
    <tableColumn id="3436" xr3:uid="{D8594D19-B165-462E-9D27-516017BE2A49}" name="Column3419"/>
    <tableColumn id="3437" xr3:uid="{138D6707-83DC-4541-81BF-734EA973F6E3}" name="Column3420"/>
    <tableColumn id="3438" xr3:uid="{3A7B2489-971F-419E-8B4C-52996113F153}" name="Column3421"/>
    <tableColumn id="3439" xr3:uid="{0F7AA001-A881-4E3F-8FBA-7F1141F486FC}" name="Column3422"/>
    <tableColumn id="3440" xr3:uid="{8D3EFAAD-40FF-4691-BEAB-7B0068C50769}" name="Column3423"/>
    <tableColumn id="3441" xr3:uid="{CF34D6EB-EFC4-4FC9-BB41-A8DCFCA75BFF}" name="Column3424"/>
    <tableColumn id="3442" xr3:uid="{F1287DC8-55AA-416D-A61F-15DE7002597A}" name="Column3425"/>
    <tableColumn id="3443" xr3:uid="{A5814065-BD2E-4151-B5BA-B19C2EC1FB1A}" name="Column3426"/>
    <tableColumn id="3444" xr3:uid="{00373949-C4AD-4323-952D-37DC1F54F1AA}" name="Column3427"/>
    <tableColumn id="3445" xr3:uid="{5980B1F8-8C4A-4343-BBC3-57C6B044F745}" name="Column3428"/>
    <tableColumn id="3446" xr3:uid="{EF5825BE-C2C8-4862-B713-9F9C82D56F8A}" name="Column3429"/>
    <tableColumn id="3447" xr3:uid="{B24E5449-CB47-4719-A7C4-2E5861F7936B}" name="Column3430"/>
    <tableColumn id="3448" xr3:uid="{655DDC9F-D8A4-43E8-9A35-4B2637DCEBDA}" name="Column3431"/>
    <tableColumn id="3449" xr3:uid="{7CD67268-4F7D-4B7A-8BD2-068ED7DB62B5}" name="Column3432"/>
    <tableColumn id="3450" xr3:uid="{F95361A8-38B6-4124-921A-BCFF4277C008}" name="Column3433"/>
    <tableColumn id="3451" xr3:uid="{D8582BA3-E8CB-4785-AAA5-CF1A5425A793}" name="Column3434"/>
    <tableColumn id="3452" xr3:uid="{AE8DB032-844A-454E-A7C7-F335E09AD1BC}" name="Column3435"/>
    <tableColumn id="3453" xr3:uid="{93D1BEF8-73F3-49FB-A4F6-6B42C7FB4CF2}" name="Column3436"/>
    <tableColumn id="3454" xr3:uid="{4A37CFD5-335F-4617-9A93-862CA9E2EB6B}" name="Column3437"/>
    <tableColumn id="3455" xr3:uid="{B4A1E506-3D2E-4834-AE71-7BE39F0A2F50}" name="Column3438"/>
    <tableColumn id="3456" xr3:uid="{3B6F0BD1-258F-4023-9031-98CF448C329D}" name="Column3439"/>
    <tableColumn id="3457" xr3:uid="{6D9F13A0-927C-439D-8BA9-ED18CAC6D10F}" name="Column3440"/>
    <tableColumn id="3458" xr3:uid="{A5A5055E-CF66-4F42-8154-64052DB6B722}" name="Column3441"/>
    <tableColumn id="3459" xr3:uid="{3CBAC375-4E85-45D1-A9A4-A67736571C93}" name="Column3442"/>
    <tableColumn id="3460" xr3:uid="{3DC5C381-380D-4123-B764-C9071139726D}" name="Column3443"/>
    <tableColumn id="3461" xr3:uid="{DBB18DC2-4384-429F-B67A-CF815C4DC689}" name="Column3444"/>
    <tableColumn id="3462" xr3:uid="{9D8F2645-8259-4E28-B414-AD90C2E05A0B}" name="Column3445"/>
    <tableColumn id="3463" xr3:uid="{3B1CB95A-C2FD-476C-885A-8CF3E563EBBB}" name="Column3446"/>
    <tableColumn id="3464" xr3:uid="{4571A5E1-F5C7-4B59-B7C4-33D9A79BC96A}" name="Column3447"/>
    <tableColumn id="3465" xr3:uid="{CEFB8B5A-F84E-4A36-B445-5F68FE78E996}" name="Column3448"/>
    <tableColumn id="3466" xr3:uid="{AEDD4268-FBE6-4807-95CB-766E82B3AC9B}" name="Column3449"/>
    <tableColumn id="3467" xr3:uid="{22F1FA12-1320-43C4-B574-A0C4D86EB77C}" name="Column3450"/>
    <tableColumn id="3468" xr3:uid="{77C798AA-588C-4096-988C-C9B0DC01E556}" name="Column3451"/>
    <tableColumn id="3469" xr3:uid="{BB4C27C5-FDFD-475F-9A38-88899D2FC3A2}" name="Column3452"/>
    <tableColumn id="3470" xr3:uid="{7E70D700-87DD-48DC-8340-54A07BB68EF8}" name="Column3453"/>
    <tableColumn id="3471" xr3:uid="{31687C69-82C7-4001-9DDC-B6D573DEBE1D}" name="Column3454"/>
    <tableColumn id="3472" xr3:uid="{0A40C72C-A83B-4425-A457-EED0FC6D3E3C}" name="Column3455"/>
    <tableColumn id="3473" xr3:uid="{E7CF9E35-6847-473F-827A-55C2E1B0FA98}" name="Column3456"/>
    <tableColumn id="3474" xr3:uid="{8A497879-94D2-4AD9-94F2-A37398C83C41}" name="Column3457"/>
    <tableColumn id="3475" xr3:uid="{B75DC287-C264-47F8-B990-68D58C768DEE}" name="Column3458"/>
    <tableColumn id="3476" xr3:uid="{7C0485CE-692D-48E7-AD95-460FA4DCA4B6}" name="Column3459"/>
    <tableColumn id="3477" xr3:uid="{83A87D30-A0E5-4F44-AA5F-5D7088848C50}" name="Column3460"/>
    <tableColumn id="3478" xr3:uid="{BB373B6C-D9DF-43E6-9C6A-719EE465BCB6}" name="Column3461"/>
    <tableColumn id="3479" xr3:uid="{E3144D9A-8B99-4CA8-B57B-27A24311B981}" name="Column3462"/>
    <tableColumn id="3480" xr3:uid="{FEF1778C-5CCF-4B72-AFB7-DE52CD3246FA}" name="Column3463"/>
    <tableColumn id="3481" xr3:uid="{0EDFA90E-764C-4969-A574-E072F443BB79}" name="Column3464"/>
    <tableColumn id="3482" xr3:uid="{7CB40B0D-41AC-4B8B-BED3-38DA3E611076}" name="Column3465"/>
    <tableColumn id="3483" xr3:uid="{2EADB125-9C19-4BBE-90A6-0862590A9E06}" name="Column3466"/>
    <tableColumn id="3484" xr3:uid="{180603D4-7B5D-441A-9254-8840BC43EDC9}" name="Column3467"/>
    <tableColumn id="3485" xr3:uid="{58334CE0-F980-4A01-94AA-A2255248FA41}" name="Column3468"/>
    <tableColumn id="3486" xr3:uid="{FB718EF6-41C6-428E-B50C-0DDC99E40DE2}" name="Column3469"/>
    <tableColumn id="3487" xr3:uid="{DD175AD1-1D2B-4A7D-A39B-AE0D6E017868}" name="Column3470"/>
    <tableColumn id="3488" xr3:uid="{1EDA25F2-9538-4A03-852A-2C3FF9E90374}" name="Column3471"/>
    <tableColumn id="3489" xr3:uid="{8FF90386-8AAF-4242-B9A8-8149D43D0D32}" name="Column3472"/>
    <tableColumn id="3490" xr3:uid="{B0958CC0-4F69-4724-8B06-28040DA8FA26}" name="Column3473"/>
    <tableColumn id="3491" xr3:uid="{E45B2127-5F7E-4855-B48B-47C0C0F4B757}" name="Column3474"/>
    <tableColumn id="3492" xr3:uid="{C4013FE8-1637-4B29-9A06-85DBFE68595F}" name="Column3475"/>
    <tableColumn id="3493" xr3:uid="{0ABC4BBC-D527-47A3-9950-DD14EA7A389D}" name="Column3476"/>
    <tableColumn id="3494" xr3:uid="{C4C26743-C1A3-407B-ACB4-0A239EC77512}" name="Column3477"/>
    <tableColumn id="3495" xr3:uid="{6ABC5FFF-F8A7-476D-8AF7-8BC96025441C}" name="Column3478"/>
    <tableColumn id="3496" xr3:uid="{0B510BA4-243F-4D69-8E7E-4D10B7EBD059}" name="Column3479"/>
    <tableColumn id="3497" xr3:uid="{2C3D1910-DAF6-4428-B311-2B5C5373D258}" name="Column3480"/>
    <tableColumn id="3498" xr3:uid="{8601FB7B-D49C-48E9-9DDF-88F310F16C73}" name="Column3481"/>
    <tableColumn id="3499" xr3:uid="{D8D95A8B-19FD-4333-85F5-5A4D2B10B69A}" name="Column3482"/>
    <tableColumn id="3500" xr3:uid="{F9619B5B-BE6B-469A-BE7D-C6BDD70A25B8}" name="Column3483"/>
    <tableColumn id="3501" xr3:uid="{67176FD8-DA86-4AE2-AFAA-5F0F03209EF0}" name="Column3484"/>
    <tableColumn id="3502" xr3:uid="{88BD473E-840D-422D-B9E0-FBB5C09EBF93}" name="Column3485"/>
    <tableColumn id="3503" xr3:uid="{FF0C76B7-0074-49DE-A4D1-1846E98CF51A}" name="Column3486"/>
    <tableColumn id="3504" xr3:uid="{A00E2F4E-3331-4B4C-ABB9-415BB838C8F9}" name="Column3487"/>
    <tableColumn id="3505" xr3:uid="{D2D0C85D-2EB4-4193-8F7C-20C2338148E1}" name="Column3488"/>
    <tableColumn id="3506" xr3:uid="{AC6F42DF-EB7C-4D49-A0F0-4F46DBFDC6E1}" name="Column3489"/>
    <tableColumn id="3507" xr3:uid="{3ABA4076-2FAC-420B-81A5-2FD7B4920FA7}" name="Column3490"/>
    <tableColumn id="3508" xr3:uid="{8B6B69A3-D981-4FB7-A866-ADE2E595B0C5}" name="Column3491"/>
    <tableColumn id="3509" xr3:uid="{7D6AAF3A-804F-440E-B24E-CD3C73F1D6B9}" name="Column3492"/>
    <tableColumn id="3510" xr3:uid="{92C2EC70-CA3B-40F6-98BD-D1253417C65B}" name="Column3493"/>
    <tableColumn id="3511" xr3:uid="{E1FB07F2-7626-49B5-91E3-CDE2121FADA0}" name="Column3494"/>
    <tableColumn id="3512" xr3:uid="{725E3BD3-5178-4DB2-9389-EE2FA6B67FA6}" name="Column3495"/>
    <tableColumn id="3513" xr3:uid="{283F2993-6345-466D-AD9B-1ABD69ABE1AE}" name="Column3496"/>
    <tableColumn id="3514" xr3:uid="{8D249E60-94AD-4FEC-93D6-7ACA0154FD5C}" name="Column3497"/>
    <tableColumn id="3515" xr3:uid="{7B53F350-C6CF-4F30-B223-97F905E65470}" name="Column3498"/>
    <tableColumn id="3516" xr3:uid="{10B8DCDF-1580-4140-AE28-6F1FC748FE93}" name="Column3499"/>
    <tableColumn id="3517" xr3:uid="{9A25704B-2063-47FB-9752-A066A7123DCF}" name="Column3500"/>
    <tableColumn id="3518" xr3:uid="{B2509B7C-7740-424D-87C7-868899075A87}" name="Column3501"/>
    <tableColumn id="3519" xr3:uid="{5536F4DE-774E-4DC5-814A-36844B1478E9}" name="Column3502"/>
    <tableColumn id="3520" xr3:uid="{782ED862-8BE1-4A3F-B470-09C4D2C92ADA}" name="Column3503"/>
    <tableColumn id="3521" xr3:uid="{AA389A8C-5598-49A8-B99D-C227F5C665C7}" name="Column3504"/>
    <tableColumn id="3522" xr3:uid="{8BEC1B33-A1C8-40CA-B896-614BB4A89551}" name="Column3505"/>
    <tableColumn id="3523" xr3:uid="{2F8E1B4E-5576-46E5-B3D4-FF42ADC0135F}" name="Column3506"/>
    <tableColumn id="3524" xr3:uid="{3DEE20B9-A1AF-4A71-932D-05E853529234}" name="Column3507"/>
    <tableColumn id="3525" xr3:uid="{F4EFAB41-A452-48C1-B440-53083F963AF9}" name="Column3508"/>
    <tableColumn id="3526" xr3:uid="{8E02AF34-B9E9-4A79-9257-BECCF30A5B0B}" name="Column3509"/>
    <tableColumn id="3527" xr3:uid="{29646C7F-732E-4735-93B8-9D5959B61A62}" name="Column3510"/>
    <tableColumn id="3528" xr3:uid="{53E242F1-F65B-401D-B7A6-7593BB27C39E}" name="Column3511"/>
    <tableColumn id="3529" xr3:uid="{B0663054-AEC6-4D78-9EDC-F19445813494}" name="Column3512"/>
    <tableColumn id="3530" xr3:uid="{0A41CB7F-FDCA-4C74-B65C-90AC76D72722}" name="Column3513"/>
    <tableColumn id="3531" xr3:uid="{D72B12A8-D2A7-4413-B2C8-73D58D1939F2}" name="Column3514"/>
    <tableColumn id="3532" xr3:uid="{5FA091A6-36AC-4E82-AFCD-56E3B4E260C7}" name="Column3515"/>
    <tableColumn id="3533" xr3:uid="{AE458155-5D6D-466C-914B-79BD51B6BE44}" name="Column3516"/>
    <tableColumn id="3534" xr3:uid="{EBDA1A66-6580-4E81-81DC-40C9E84CDBA6}" name="Column3517"/>
    <tableColumn id="3535" xr3:uid="{3651CB71-057D-4586-8AA2-6980CA58DF35}" name="Column3518"/>
    <tableColumn id="3536" xr3:uid="{4E36303D-70BD-44B1-B164-3E53BCBD9D45}" name="Column3519"/>
    <tableColumn id="3537" xr3:uid="{C7361922-B7FE-40D2-84ED-CF972AE2087C}" name="Column3520"/>
    <tableColumn id="3538" xr3:uid="{FF56164D-C0B5-4015-AF35-8D273C2E580B}" name="Column3521"/>
    <tableColumn id="3539" xr3:uid="{D79451E7-B2E3-4B07-999C-628E3F6A7698}" name="Column3522"/>
    <tableColumn id="3540" xr3:uid="{9B2EB365-E8CE-460E-BBA7-24B09A171431}" name="Column3523"/>
    <tableColumn id="3541" xr3:uid="{6CA36342-3E4F-423E-95DE-1F8CB2154468}" name="Column3524"/>
    <tableColumn id="3542" xr3:uid="{D755CD6F-4C5B-4B8D-ADEE-CEE129E07E21}" name="Column3525"/>
    <tableColumn id="3543" xr3:uid="{9ABB300B-05EC-4065-B7E6-D7BC12BE509E}" name="Column3526"/>
    <tableColumn id="3544" xr3:uid="{BFE818E6-280E-4EA6-95DD-0E3971E8F7A8}" name="Column3527"/>
    <tableColumn id="3545" xr3:uid="{89637D98-EB26-4CA9-8947-353D335E6FF8}" name="Column3528"/>
    <tableColumn id="3546" xr3:uid="{8A121305-3267-44C9-A530-BAA4B05FF093}" name="Column3529"/>
    <tableColumn id="3547" xr3:uid="{E985AE81-4BC3-43BE-922F-1B93B6096273}" name="Column3530"/>
    <tableColumn id="3548" xr3:uid="{3FF6DCF7-429B-4164-AE5C-3AAE27739234}" name="Column3531"/>
    <tableColumn id="3549" xr3:uid="{E6B5A0F6-9275-4B9F-8A3B-A5698CDB705A}" name="Column3532"/>
    <tableColumn id="3550" xr3:uid="{A679CD55-0E49-4691-9C8A-9DCBCC5311EA}" name="Column3533"/>
    <tableColumn id="3551" xr3:uid="{5C1F9225-830D-426C-B6DC-B51FF56F61CF}" name="Column3534"/>
    <tableColumn id="3552" xr3:uid="{01DD31B8-0C44-428A-BF6A-15FD3B1A687F}" name="Column3535"/>
    <tableColumn id="3553" xr3:uid="{20AE5BE8-52F1-484A-93D5-D489DB5F5BE4}" name="Column3536"/>
    <tableColumn id="3554" xr3:uid="{B591A427-89BC-4814-8669-5D40688CAC10}" name="Column3537"/>
    <tableColumn id="3555" xr3:uid="{F08DA4B5-B848-4B7E-9356-EE97C3FFC87A}" name="Column3538"/>
    <tableColumn id="3556" xr3:uid="{925E832B-425C-4B85-B5D3-D1DA7656C183}" name="Column3539"/>
    <tableColumn id="3557" xr3:uid="{CD4F3F43-3CB8-4506-A069-AD542EC35811}" name="Column3540"/>
    <tableColumn id="3558" xr3:uid="{3B3BDF36-E237-487B-9CA3-C5DC264BE591}" name="Column3541"/>
    <tableColumn id="3559" xr3:uid="{B1C2409C-904C-467D-9117-75119448BF4C}" name="Column3542"/>
    <tableColumn id="3560" xr3:uid="{3E07BD92-01F4-4C93-8707-837632A9BE10}" name="Column3543"/>
    <tableColumn id="3561" xr3:uid="{44EB384B-873B-4F00-B826-AC49AC0E0BDF}" name="Column3544"/>
    <tableColumn id="3562" xr3:uid="{8B0DCBAB-8627-4C7B-8E6A-842DEF18CF80}" name="Column3545"/>
    <tableColumn id="3563" xr3:uid="{B063F9D4-D06C-4333-9C4F-03836BE5CE72}" name="Column3546"/>
    <tableColumn id="3564" xr3:uid="{3D305AFD-9B62-41CA-AF3F-408CF57DD968}" name="Column3547"/>
    <tableColumn id="3565" xr3:uid="{8CA5F3AB-254E-47DD-8C76-7DF2C4EC45A1}" name="Column3548"/>
    <tableColumn id="3566" xr3:uid="{8BDAE08F-87D3-499B-9DF1-DB80A6E4BA6F}" name="Column3549"/>
    <tableColumn id="3567" xr3:uid="{365AE3E2-9F33-4766-82BE-F87D3F608174}" name="Column3550"/>
    <tableColumn id="3568" xr3:uid="{AD377B7D-D347-4D71-9AF3-C08B1BE6E609}" name="Column3551"/>
    <tableColumn id="3569" xr3:uid="{4E0ED832-E835-4B7F-8086-B4CBEF87B19A}" name="Column3552"/>
    <tableColumn id="3570" xr3:uid="{F5EA4DF1-6CD9-4DBC-8254-27750C03EAD0}" name="Column3553"/>
    <tableColumn id="3571" xr3:uid="{9290F019-5EB7-47C8-B24F-F28480B31333}" name="Column3554"/>
    <tableColumn id="3572" xr3:uid="{0DB5FAD0-1B62-4037-AC03-7E83B3356665}" name="Column3555"/>
    <tableColumn id="3573" xr3:uid="{82DF4957-01D6-4FDD-80CC-FBC6B402B18E}" name="Column3556"/>
    <tableColumn id="3574" xr3:uid="{AF49153C-FB93-4FE4-ADDB-C4F91735B739}" name="Column3557"/>
    <tableColumn id="3575" xr3:uid="{E4CA95BC-AFFC-4543-86FB-EC124F45AF95}" name="Column3558"/>
    <tableColumn id="3576" xr3:uid="{12992FEE-458B-4738-AFC8-5E091A45513E}" name="Column3559"/>
    <tableColumn id="3577" xr3:uid="{653A8F24-4E4B-43AC-A9CD-B9656B6A49FC}" name="Column3560"/>
    <tableColumn id="3578" xr3:uid="{15AF4532-D9B9-422E-AE06-770DB96EC37C}" name="Column3561"/>
    <tableColumn id="3579" xr3:uid="{2FA05868-95E6-4081-BED4-14B683DE2284}" name="Column3562"/>
    <tableColumn id="3580" xr3:uid="{7005AB63-07B7-4320-9AD2-EF681A516D54}" name="Column3563"/>
    <tableColumn id="3581" xr3:uid="{BFA5BB19-FF44-49F5-A77B-803F1E649673}" name="Column3564"/>
    <tableColumn id="3582" xr3:uid="{7D85855A-CBD4-4C97-8A4B-07D91C9808B1}" name="Column3565"/>
    <tableColumn id="3583" xr3:uid="{B45C9538-27E4-489D-A046-922B5B4BA392}" name="Column3566"/>
    <tableColumn id="3584" xr3:uid="{189856DB-6A4E-4BBE-A4A6-0917B4C8E003}" name="Column3567"/>
    <tableColumn id="3585" xr3:uid="{B38448AD-F07A-4B09-B3C7-9752CEFCDA69}" name="Column3568"/>
    <tableColumn id="3586" xr3:uid="{5BFCED44-F82A-41EA-AB2F-6CBDB4D2BB39}" name="Column3569"/>
    <tableColumn id="3587" xr3:uid="{A111F03B-450C-4659-B40A-2226442DFAD8}" name="Column3570"/>
    <tableColumn id="3588" xr3:uid="{932231F7-D737-4998-B1A4-F36954E23627}" name="Column3571"/>
    <tableColumn id="3589" xr3:uid="{0C53A56C-29EB-485D-A35A-8BA7C67547F9}" name="Column3572"/>
    <tableColumn id="3590" xr3:uid="{18406C74-D73C-4821-9BE1-5234236E1EC3}" name="Column3573"/>
    <tableColumn id="3591" xr3:uid="{7BBB892F-04EF-444C-B222-E601CEAB3A6E}" name="Column3574"/>
    <tableColumn id="3592" xr3:uid="{97E71566-D076-4A3C-AAAC-B66D8A2E2C78}" name="Column3575"/>
    <tableColumn id="3593" xr3:uid="{7B7AF622-66E4-4A03-A50A-6B899FA75CC3}" name="Column3576"/>
    <tableColumn id="3594" xr3:uid="{2748811C-39FC-4CD5-8C57-8AAB21D66AD0}" name="Column3577"/>
    <tableColumn id="3595" xr3:uid="{179E2E1B-5A70-4C5B-AB7C-96010DE3F382}" name="Column3578"/>
    <tableColumn id="3596" xr3:uid="{AD637536-9109-47B3-985F-3759FF1F651B}" name="Column3579"/>
    <tableColumn id="3597" xr3:uid="{974AA837-537B-430D-9D1E-389E9F12F346}" name="Column3580"/>
    <tableColumn id="3598" xr3:uid="{5C8220EF-DD3F-4E64-B548-1DA2D926AFE5}" name="Column3581"/>
    <tableColumn id="3599" xr3:uid="{E5D370CA-9F14-4C37-8343-AF181671858C}" name="Column3582"/>
    <tableColumn id="3600" xr3:uid="{4BD4D8AD-4FD0-4A51-9CFF-6099B0C88801}" name="Column3583"/>
    <tableColumn id="3601" xr3:uid="{47126B0A-CEDF-4EAB-B37F-3B18C42AB1E6}" name="Column3584"/>
    <tableColumn id="3602" xr3:uid="{818CCD30-F5BB-4C55-98F1-C053B6C5C2B1}" name="Column3585"/>
    <tableColumn id="3603" xr3:uid="{4F5DEEB1-FD3E-4158-ABA0-54341FD3947C}" name="Column3586"/>
    <tableColumn id="3604" xr3:uid="{17F18B0E-6499-47AD-8158-1E0982560CFF}" name="Column3587"/>
    <tableColumn id="3605" xr3:uid="{AE2FC043-2B55-4BF4-B58E-785DB9717548}" name="Column3588"/>
    <tableColumn id="3606" xr3:uid="{855174B5-D7EA-4946-815F-6C8A8B6FA12E}" name="Column3589"/>
    <tableColumn id="3607" xr3:uid="{B702FD32-FAD0-4415-B415-D197DB05A8EB}" name="Column3590"/>
    <tableColumn id="3608" xr3:uid="{717EE523-71BE-46B1-986E-7A68205774BC}" name="Column3591"/>
    <tableColumn id="3609" xr3:uid="{69A04B94-EA43-445F-8E13-03E6C73B756A}" name="Column3592"/>
    <tableColumn id="3610" xr3:uid="{FDF1686B-443A-4BF8-B64A-EEA383111D3D}" name="Column3593"/>
    <tableColumn id="3611" xr3:uid="{485169F9-45B5-4EBF-B7E9-D411B9D11DC6}" name="Column3594"/>
    <tableColumn id="3612" xr3:uid="{F0D93CFC-D5CA-4150-A93D-69D8A5C69B9F}" name="Column3595"/>
    <tableColumn id="3613" xr3:uid="{2952FB37-2FC5-4EF9-909F-4EE6A0FBD4E4}" name="Column3596"/>
    <tableColumn id="3614" xr3:uid="{80C747E0-74D5-4B53-91BC-D04C64E73694}" name="Column3597"/>
    <tableColumn id="3615" xr3:uid="{A8FD75B1-700A-459C-902C-7AE670EC9490}" name="Column3598"/>
    <tableColumn id="3616" xr3:uid="{0D49A9C7-25F9-4CB0-9CDA-C07812378855}" name="Column3599"/>
    <tableColumn id="3617" xr3:uid="{80BC49AF-1B77-474F-893D-8880B211D80F}" name="Column3600"/>
    <tableColumn id="3618" xr3:uid="{CEC6EFB4-1D51-4883-9DC4-85731C074E05}" name="Column3601"/>
    <tableColumn id="3619" xr3:uid="{120BD900-FD8D-4088-A8DC-3BF6FAE444E6}" name="Column3602"/>
    <tableColumn id="3620" xr3:uid="{A119865B-A4E7-4045-8F3D-CF502B3B358E}" name="Column3603"/>
    <tableColumn id="3621" xr3:uid="{24C0D7CF-D4CA-48ED-AABC-459F21D7A011}" name="Column3604"/>
    <tableColumn id="3622" xr3:uid="{670FD99D-0FFC-40C1-AE3C-6633965201AB}" name="Column3605"/>
    <tableColumn id="3623" xr3:uid="{0D989D59-AB8F-495F-8A80-722706A798D9}" name="Column3606"/>
    <tableColumn id="3624" xr3:uid="{CBE4D39D-53D3-4764-94F4-8CA071315030}" name="Column3607"/>
    <tableColumn id="3625" xr3:uid="{CF672F2D-783F-4250-9DA8-E374BB934C1A}" name="Column3608"/>
    <tableColumn id="3626" xr3:uid="{B9EDAA93-F8A7-4561-BCE2-654152289382}" name="Column3609"/>
    <tableColumn id="3627" xr3:uid="{37B36952-6975-4453-A7C0-BE26B2F57979}" name="Column3610"/>
    <tableColumn id="3628" xr3:uid="{EA215485-1404-4CBF-9991-00C9B35CD334}" name="Column3611"/>
    <tableColumn id="3629" xr3:uid="{00BEB511-A5B6-435D-9463-6B3FADF86148}" name="Column3612"/>
    <tableColumn id="3630" xr3:uid="{1A73B4E0-A959-41CF-86E6-9379F78AEFDF}" name="Column3613"/>
    <tableColumn id="3631" xr3:uid="{93E43F93-E5C9-4F3B-A1EF-557C4007FF61}" name="Column3614"/>
    <tableColumn id="3632" xr3:uid="{E8E07C3A-891C-439B-BC2C-B40BF36DCA29}" name="Column3615"/>
    <tableColumn id="3633" xr3:uid="{EF437EE0-7C9C-426F-B107-682FA5EE89AC}" name="Column3616"/>
    <tableColumn id="3634" xr3:uid="{7CE6B1A2-3E00-497E-A48E-C51710A82D13}" name="Column3617"/>
    <tableColumn id="3635" xr3:uid="{83BAC7C5-7BC9-463F-A621-F0BC3EFD4553}" name="Column3618"/>
    <tableColumn id="3636" xr3:uid="{E75686BB-0E76-47EC-8973-2BE0DC42F22E}" name="Column3619"/>
    <tableColumn id="3637" xr3:uid="{B299D6DD-CC96-47F3-85F2-B42439439F08}" name="Column3620"/>
    <tableColumn id="3638" xr3:uid="{4E162104-8720-4945-9C32-DF9F0B0E0B50}" name="Column3621"/>
    <tableColumn id="3639" xr3:uid="{5746A539-C03A-4069-87E8-D0B5D4C1BB41}" name="Column3622"/>
    <tableColumn id="3640" xr3:uid="{AEFC41EA-D383-4EC0-836D-A42A1D1BA2BC}" name="Column3623"/>
    <tableColumn id="3641" xr3:uid="{141DAAE2-3168-4078-BFCE-528A02288D5C}" name="Column3624"/>
    <tableColumn id="3642" xr3:uid="{F38E4244-FF16-4503-91E1-7E319DF39575}" name="Column3625"/>
    <tableColumn id="3643" xr3:uid="{F04B291D-030E-4C4B-B33E-8F419B78CD3D}" name="Column3626"/>
    <tableColumn id="3644" xr3:uid="{650C3F33-AC90-4A86-A2A9-FD88E6F99528}" name="Column3627"/>
    <tableColumn id="3645" xr3:uid="{122675A5-AAE2-4700-B840-7FBE0652CAE7}" name="Column3628"/>
    <tableColumn id="3646" xr3:uid="{E84036C1-49D3-46AF-9C68-CDDB22B1557B}" name="Column3629"/>
    <tableColumn id="3647" xr3:uid="{8D6B877D-E4E3-40F8-AAF4-9AF5D01B5CFF}" name="Column3630"/>
    <tableColumn id="3648" xr3:uid="{4A33DD45-3B91-4CEC-8D1E-19645344334F}" name="Column3631"/>
    <tableColumn id="3649" xr3:uid="{5F268A61-A27B-4269-B93E-0065DA7A4827}" name="Column3632"/>
    <tableColumn id="3650" xr3:uid="{65605523-70E6-448D-B8F8-A4E45608AE53}" name="Column3633"/>
    <tableColumn id="3651" xr3:uid="{C621EC90-5026-441E-B82A-85C177BF9280}" name="Column3634"/>
    <tableColumn id="3652" xr3:uid="{1509765D-7FCE-4820-8056-B4DAA88260FD}" name="Column3635"/>
    <tableColumn id="3653" xr3:uid="{50868FBF-5BB4-456B-826B-B571F7FE861A}" name="Column3636"/>
    <tableColumn id="3654" xr3:uid="{B84AA7F8-FBA1-4618-9018-C37656021027}" name="Column3637"/>
    <tableColumn id="3655" xr3:uid="{3157E84C-0421-4BEE-803D-46702F548C4B}" name="Column3638"/>
    <tableColumn id="3656" xr3:uid="{406284A8-2E17-4F1D-BCC1-B341D9B6E403}" name="Column3639"/>
    <tableColumn id="3657" xr3:uid="{195C132A-1656-4060-B95F-E8F3A56F6A8F}" name="Column3640"/>
    <tableColumn id="3658" xr3:uid="{2D8A3877-486F-45F9-A4AF-55BD3D98A235}" name="Column3641"/>
    <tableColumn id="3659" xr3:uid="{AC6E53A4-EE3A-4077-8F3C-F7EE403E8A20}" name="Column3642"/>
    <tableColumn id="3660" xr3:uid="{A02E2C8C-8207-4193-846C-4FE3489C78A4}" name="Column3643"/>
    <tableColumn id="3661" xr3:uid="{9ADF4CAE-69D0-4383-9372-B65B251DE95F}" name="Column3644"/>
    <tableColumn id="3662" xr3:uid="{BB9D235A-6220-4A8A-B755-B4B7816E0E06}" name="Column3645"/>
    <tableColumn id="3663" xr3:uid="{375C07CF-28C4-4763-BDA5-27626240F516}" name="Column3646"/>
    <tableColumn id="3664" xr3:uid="{809E00D3-367A-43A3-910D-F8F0A5228484}" name="Column3647"/>
    <tableColumn id="3665" xr3:uid="{D7A13A69-42B3-4D37-8B52-2B2F3D57C438}" name="Column3648"/>
    <tableColumn id="3666" xr3:uid="{E15FCEC6-D213-4376-BEF9-5A46D696798D}" name="Column3649"/>
    <tableColumn id="3667" xr3:uid="{6A344E89-1EC1-4B36-AB38-53108F0D9313}" name="Column3650"/>
    <tableColumn id="3668" xr3:uid="{DC8141B7-E157-4200-8600-B306C68396EB}" name="Column3651"/>
    <tableColumn id="3669" xr3:uid="{62D9B330-D131-47EE-A411-4311F2183983}" name="Column3652"/>
    <tableColumn id="3670" xr3:uid="{2C261A82-4D82-40ED-B3A8-A43747D743B6}" name="Column3653"/>
    <tableColumn id="3671" xr3:uid="{42E9FB30-2C7C-4AFC-A2BD-60CC2319681B}" name="Column3654"/>
    <tableColumn id="3672" xr3:uid="{507B8C88-0EC7-41DF-954D-F9B5E2D7B0A9}" name="Column3655"/>
    <tableColumn id="3673" xr3:uid="{225AC972-02A0-4E57-9019-D7CB7565BB20}" name="Column3656"/>
    <tableColumn id="3674" xr3:uid="{48D25591-B7AB-4AEE-A36B-25E22B1A3889}" name="Column3657"/>
    <tableColumn id="3675" xr3:uid="{5BD10A43-B66B-45E5-9FCB-37B20BB75B64}" name="Column3658"/>
    <tableColumn id="3676" xr3:uid="{1622DD0C-9B14-4645-ACD8-2AC442C3E585}" name="Column3659"/>
    <tableColumn id="3677" xr3:uid="{0B723CB0-2AA4-453D-B9D6-E8D8F1CC1292}" name="Column3660"/>
    <tableColumn id="3678" xr3:uid="{F1FF1355-5929-4745-8E96-1A0DC661861E}" name="Column3661"/>
    <tableColumn id="3679" xr3:uid="{A5BA2006-EEBC-4A82-ADFE-9F4CB2E0530B}" name="Column3662"/>
    <tableColumn id="3680" xr3:uid="{F2FB6AA5-A082-4D59-8F59-5EF0789D98C5}" name="Column3663"/>
    <tableColumn id="3681" xr3:uid="{27C8DCB8-B2BB-4D6F-90D5-2F0064352CEF}" name="Column3664"/>
    <tableColumn id="3682" xr3:uid="{07888BF0-2774-40CE-A32C-A05D54778BA4}" name="Column3665"/>
    <tableColumn id="3683" xr3:uid="{E6563BC3-92F4-4F49-B6C5-28F4D66C3686}" name="Column3666"/>
    <tableColumn id="3684" xr3:uid="{AFD36EAA-1172-4F97-B64D-D669D7B8CEF5}" name="Column3667"/>
    <tableColumn id="3685" xr3:uid="{7652CF51-020D-48AD-9A08-411FCB184A8B}" name="Column3668"/>
    <tableColumn id="3686" xr3:uid="{DC6E8EE6-11CF-436C-9DE7-251B5ED1D95F}" name="Column3669"/>
    <tableColumn id="3687" xr3:uid="{5BBFC9C6-D044-4FAC-892E-A56E9CA869FE}" name="Column3670"/>
    <tableColumn id="3688" xr3:uid="{35D3249F-DB98-4602-8A6C-CAE93A779BC3}" name="Column3671"/>
    <tableColumn id="3689" xr3:uid="{F37F0457-F735-4BAD-ABA7-5A8CD79C196E}" name="Column3672"/>
    <tableColumn id="3690" xr3:uid="{BD66611B-78D3-4CAC-8579-78144E5A8688}" name="Column3673"/>
    <tableColumn id="3691" xr3:uid="{0001D857-445F-40B0-B9FA-AF928EB11073}" name="Column3674"/>
    <tableColumn id="3692" xr3:uid="{88F3EB49-C0F0-4262-9985-A8EAC0B25C69}" name="Column3675"/>
    <tableColumn id="3693" xr3:uid="{DC0C799B-CAB6-42AA-B903-10326D8E3E7F}" name="Column3676"/>
    <tableColumn id="3694" xr3:uid="{6F9851E7-E0D2-4705-A7ED-0B47DC1871DF}" name="Column3677"/>
    <tableColumn id="3695" xr3:uid="{0B76A5C8-B333-4E17-9282-070FFAD035D7}" name="Column3678"/>
    <tableColumn id="3696" xr3:uid="{A519705F-DF45-47D1-993B-8883729C6201}" name="Column3679"/>
    <tableColumn id="3697" xr3:uid="{6664ACCD-2ECF-4784-93B7-FB3701FAC7E4}" name="Column3680"/>
    <tableColumn id="3698" xr3:uid="{5E728246-9E1F-42E6-B347-EB31FEB896F4}" name="Column3681"/>
    <tableColumn id="3699" xr3:uid="{24CFD26C-514C-4864-9364-290BAD64A37F}" name="Column3682"/>
    <tableColumn id="3700" xr3:uid="{B3A2DB96-B52D-47B4-A765-C62594295AAB}" name="Column3683"/>
    <tableColumn id="3701" xr3:uid="{A3F86D53-829F-4A3D-8720-947A47F6B68D}" name="Column3684"/>
    <tableColumn id="3702" xr3:uid="{34F707C9-9524-4E5B-9C85-79437B7B58D9}" name="Column3685"/>
    <tableColumn id="3703" xr3:uid="{2EF87F4F-208E-4074-B2BD-8674517AA1F6}" name="Column3686"/>
    <tableColumn id="3704" xr3:uid="{0937C3A5-BEDA-4852-9970-05B149CA6885}" name="Column3687"/>
    <tableColumn id="3705" xr3:uid="{E59E314B-AF9A-443B-ACBA-E4ACA2DA7958}" name="Column3688"/>
    <tableColumn id="3706" xr3:uid="{26BAAA38-AFCC-42F7-8AA8-A7A4BA6F2F37}" name="Column3689"/>
    <tableColumn id="3707" xr3:uid="{6CF3F08D-610C-4FB7-B77E-DF41068051CA}" name="Column3690"/>
    <tableColumn id="3708" xr3:uid="{B2097412-418E-431B-AF89-F535473F99DC}" name="Column3691"/>
    <tableColumn id="3709" xr3:uid="{37845503-30D9-4C8C-ACFC-55ABA8AD6DD9}" name="Column3692"/>
    <tableColumn id="3710" xr3:uid="{65B04E2F-DD6B-447F-AA2F-A161F145F6E8}" name="Column3693"/>
    <tableColumn id="3711" xr3:uid="{666D6E36-E815-4AE2-AFE3-B1F29884E49A}" name="Column3694"/>
    <tableColumn id="3712" xr3:uid="{9B7F5470-AD10-4A56-9204-1BB850C714FD}" name="Column3695"/>
    <tableColumn id="3713" xr3:uid="{EE73616D-B0E0-4B37-A4FE-959770314687}" name="Column3696"/>
    <tableColumn id="3714" xr3:uid="{F947FFD0-714E-48E7-AABD-DBD24C0B62CC}" name="Column3697"/>
    <tableColumn id="3715" xr3:uid="{2CBB6AF4-76EC-484A-8542-0B98A7D57F3F}" name="Column3698"/>
    <tableColumn id="3716" xr3:uid="{0BC7EB96-49B1-463B-925B-BB044640E1BB}" name="Column3699"/>
    <tableColumn id="3717" xr3:uid="{DBA58F7A-5513-44E5-A133-3D4D9B69EAAD}" name="Column3700"/>
    <tableColumn id="3718" xr3:uid="{ADBA22D7-BDCE-45FF-96AF-EAA62B35E518}" name="Column3701"/>
    <tableColumn id="3719" xr3:uid="{C918DA61-3415-4D0F-A704-E815F83A597D}" name="Column3702"/>
    <tableColumn id="3720" xr3:uid="{5F9AA8DC-ED2B-4656-80F8-2D6DCE800C73}" name="Column3703"/>
    <tableColumn id="3721" xr3:uid="{159D5F78-16D6-4888-938F-641C8E8DB9C9}" name="Column3704"/>
    <tableColumn id="3722" xr3:uid="{0E76EB62-AB19-40BD-A857-56874BD350A3}" name="Column3705"/>
    <tableColumn id="3723" xr3:uid="{3909F198-258A-41DD-80D1-F6794C055842}" name="Column3706"/>
    <tableColumn id="3724" xr3:uid="{24A2F2C2-BE8C-4AD6-BC3C-A6989E95B098}" name="Column3707"/>
    <tableColumn id="3725" xr3:uid="{3D9B17EB-1D07-44D5-BBC5-7477998326E3}" name="Column3708"/>
    <tableColumn id="3726" xr3:uid="{A15D34AC-76DC-4F9E-84D4-6752234D08A6}" name="Column3709"/>
    <tableColumn id="3727" xr3:uid="{18B4BBFE-0048-4DB9-937F-A9E3ECEC7958}" name="Column3710"/>
    <tableColumn id="3728" xr3:uid="{07CB9B38-09F1-4C65-9070-C144A182E25C}" name="Column3711"/>
    <tableColumn id="3729" xr3:uid="{C840E5F3-3753-4429-878F-EE34997429E9}" name="Column3712"/>
    <tableColumn id="3730" xr3:uid="{8FD5789D-164D-4C0A-A950-969016807D9B}" name="Column3713"/>
    <tableColumn id="3731" xr3:uid="{2C0F4404-627D-4C5B-9C94-C015C5CC589C}" name="Column3714"/>
    <tableColumn id="3732" xr3:uid="{49A7DEA4-BA45-4054-91BA-F7B4B64B9F23}" name="Column3715"/>
    <tableColumn id="3733" xr3:uid="{F326249B-8D47-4E57-842E-2EA59D0052D9}" name="Column3716"/>
    <tableColumn id="3734" xr3:uid="{C85B9775-0B0A-471A-8695-EF2D5A627E31}" name="Column3717"/>
    <tableColumn id="3735" xr3:uid="{73007873-09B3-4BF8-9D77-1539D74BEFFE}" name="Column3718"/>
    <tableColumn id="3736" xr3:uid="{A599087A-831D-4E0B-B19F-6CF4E666F00F}" name="Column3719"/>
    <tableColumn id="3737" xr3:uid="{FD1F42AA-8665-4393-8601-ABFAE7CE5DFF}" name="Column3720"/>
    <tableColumn id="3738" xr3:uid="{E05ED5B3-2EDC-4062-BB55-F86E143DF1B0}" name="Column3721"/>
    <tableColumn id="3739" xr3:uid="{565F6965-28D4-45C6-B414-652ED5CB2949}" name="Column3722"/>
    <tableColumn id="3740" xr3:uid="{F34CDF13-9FEE-455E-B862-6CEEEBC35A11}" name="Column3723"/>
    <tableColumn id="3741" xr3:uid="{00BC96DF-8486-4E40-8FB1-A7D2640115CE}" name="Column3724"/>
    <tableColumn id="3742" xr3:uid="{1EF02ECB-381E-4A4B-BE97-C2580883E7D5}" name="Column3725"/>
    <tableColumn id="3743" xr3:uid="{EC52B7B1-89CD-42D3-99A4-321610E436AE}" name="Column3726"/>
    <tableColumn id="3744" xr3:uid="{7D52C05C-1754-4608-8FBC-C28126511B5D}" name="Column3727"/>
    <tableColumn id="3745" xr3:uid="{49D192D0-75D3-421F-AD40-6EFF35EA5BFC}" name="Column3728"/>
    <tableColumn id="3746" xr3:uid="{41E34A13-DBE0-4774-A443-73F6D0F61D54}" name="Column3729"/>
    <tableColumn id="3747" xr3:uid="{78E49537-BA22-4EE9-A0EB-1801A0C11B51}" name="Column3730"/>
    <tableColumn id="3748" xr3:uid="{CA1BD196-40D3-4B2A-B57F-B5F5C318A52A}" name="Column3731"/>
    <tableColumn id="3749" xr3:uid="{E78950E8-2B21-401B-BF81-63776125254C}" name="Column3732"/>
    <tableColumn id="3750" xr3:uid="{4830BD87-B6B9-48FD-9A7A-17E65B38D2F4}" name="Column3733"/>
    <tableColumn id="3751" xr3:uid="{D9A507AA-0B4E-448F-87F9-574176579111}" name="Column3734"/>
    <tableColumn id="3752" xr3:uid="{79515370-0CD7-4818-B1F4-707DDEACB8C6}" name="Column3735"/>
    <tableColumn id="3753" xr3:uid="{CF659171-B99E-434D-BBD6-E68BA531A17B}" name="Column3736"/>
    <tableColumn id="3754" xr3:uid="{58BCF349-8CCD-49E5-A7A1-9F796730AF27}" name="Column3737"/>
    <tableColumn id="3755" xr3:uid="{C0A18AAC-EB23-4943-802C-A877C29847D8}" name="Column3738"/>
    <tableColumn id="3756" xr3:uid="{42C82FC2-639C-4912-B4E4-84549B9FE07F}" name="Column3739"/>
    <tableColumn id="3757" xr3:uid="{3E6EF952-B33D-497F-9A7E-773BA3626F0B}" name="Column3740"/>
    <tableColumn id="3758" xr3:uid="{DABB6773-71B7-4FE4-964B-B0AF98073270}" name="Column3741"/>
    <tableColumn id="3759" xr3:uid="{FEFBC78A-8E78-4EE2-BF88-6F3956344C7B}" name="Column3742"/>
    <tableColumn id="3760" xr3:uid="{351C32C4-5E59-4B2E-87EE-76FC33B444FE}" name="Column3743"/>
    <tableColumn id="3761" xr3:uid="{C20D3825-F7C4-409A-99BF-F772C76064AB}" name="Column3744"/>
    <tableColumn id="3762" xr3:uid="{B498AA3B-25D4-489F-9745-C5E80844AEC6}" name="Column3745"/>
    <tableColumn id="3763" xr3:uid="{0E955130-8253-4BE1-BAF7-FE22FDF9FD28}" name="Column3746"/>
    <tableColumn id="3764" xr3:uid="{2D22E583-C85C-466B-97E2-7CBA53104EC0}" name="Column3747"/>
    <tableColumn id="3765" xr3:uid="{7A9728FA-A120-4070-B992-7959DFA34CAB}" name="Column3748"/>
    <tableColumn id="3766" xr3:uid="{D7AEDBD3-B20F-4309-B5A8-5954642C467A}" name="Column3749"/>
    <tableColumn id="3767" xr3:uid="{22AF5325-6B40-4830-93C3-095D84668F7A}" name="Column3750"/>
    <tableColumn id="3768" xr3:uid="{A0E1BC28-6A56-40E5-AC3D-71222C134E6D}" name="Column3751"/>
    <tableColumn id="3769" xr3:uid="{C68EF7C9-6800-4655-B2C4-D83C395A5A26}" name="Column3752"/>
    <tableColumn id="3770" xr3:uid="{AD737A0D-9AC1-42F3-886B-52F13D4E6211}" name="Column3753"/>
    <tableColumn id="3771" xr3:uid="{F8CE64AB-D2A2-40A2-AC89-1F64C236D053}" name="Column3754"/>
    <tableColumn id="3772" xr3:uid="{5CEE6AE0-3D20-4CB8-BA7F-6283EF36D563}" name="Column3755"/>
    <tableColumn id="3773" xr3:uid="{4AD19A84-FF63-4A98-B2F6-35BE5666591F}" name="Column3756"/>
    <tableColumn id="3774" xr3:uid="{A6108EF9-C7C8-4DA7-A58D-6571AF03ECD5}" name="Column3757"/>
    <tableColumn id="3775" xr3:uid="{71C2E423-347B-4C3E-B364-FB99C8BD2459}" name="Column3758"/>
    <tableColumn id="3776" xr3:uid="{91B9C47A-47AC-423B-86D4-99430FA448C8}" name="Column3759"/>
    <tableColumn id="3777" xr3:uid="{F1500A01-8B54-4861-BC81-5A8E4AA1F457}" name="Column3760"/>
    <tableColumn id="3778" xr3:uid="{2AF28BC3-3565-40DA-BDA7-044F5FBA5A13}" name="Column3761"/>
    <tableColumn id="3779" xr3:uid="{46D99223-B17D-4DA6-8637-46646E0D152C}" name="Column3762"/>
    <tableColumn id="3780" xr3:uid="{20F40FA5-50DE-4059-9476-47E746FB8253}" name="Column3763"/>
    <tableColumn id="3781" xr3:uid="{144A6771-476D-4A20-A872-B06434C0562A}" name="Column3764"/>
    <tableColumn id="3782" xr3:uid="{65520BC7-5173-43AA-AE7C-0CB7F6849D71}" name="Column3765"/>
    <tableColumn id="3783" xr3:uid="{C9EC8DBF-C434-4F1F-ACF6-0EF8D6710AE6}" name="Column3766"/>
    <tableColumn id="3784" xr3:uid="{C519738F-926C-407F-B9D6-696AFC5C0941}" name="Column3767"/>
    <tableColumn id="3785" xr3:uid="{8062B12E-09CE-4FAB-A87B-AD60DCA67F16}" name="Column3768"/>
    <tableColumn id="3786" xr3:uid="{D63D3116-DE00-48A3-B3CF-C3CE5BA13038}" name="Column3769"/>
    <tableColumn id="3787" xr3:uid="{917A171D-DE3E-4EC1-B5D2-6E3C272C2D54}" name="Column3770"/>
    <tableColumn id="3788" xr3:uid="{70D2332F-8F7C-416E-BA59-08AF0A4112D5}" name="Column3771"/>
    <tableColumn id="3789" xr3:uid="{6E8E518C-4591-4F4F-8931-6B3C0F6B790D}" name="Column3772"/>
    <tableColumn id="3790" xr3:uid="{DDA65C16-104E-474D-B14D-17BD37FE4B53}" name="Column3773"/>
    <tableColumn id="3791" xr3:uid="{AAEEC568-33F1-4F96-8013-5362B79BA42D}" name="Column3774"/>
    <tableColumn id="3792" xr3:uid="{7D35EFC0-8164-4A47-8A37-E2FFDDC19A30}" name="Column3775"/>
    <tableColumn id="3793" xr3:uid="{C49ADA4B-DA35-4AD4-BAE4-07DB9EBF080D}" name="Column3776"/>
    <tableColumn id="3794" xr3:uid="{8E8507ED-8286-4898-92B4-75FAE5D50D95}" name="Column3777"/>
    <tableColumn id="3795" xr3:uid="{37E1F7EA-3070-4B23-8A97-E3E951998365}" name="Column3778"/>
    <tableColumn id="3796" xr3:uid="{DEC5A2E3-A0AF-41F4-88FB-B8CB6132CE4F}" name="Column3779"/>
    <tableColumn id="3797" xr3:uid="{87C6F20C-E036-4043-A61F-38FFA5A09B3B}" name="Column3780"/>
    <tableColumn id="3798" xr3:uid="{006AB707-DA29-4F3D-B693-D7273E2FDB42}" name="Column3781"/>
    <tableColumn id="3799" xr3:uid="{0F2C347B-69FC-4506-A9FC-7DA598EF259C}" name="Column3782"/>
    <tableColumn id="3800" xr3:uid="{04ACBA81-ECBA-46A1-93FB-F0997CE37606}" name="Column3783"/>
    <tableColumn id="3801" xr3:uid="{D05B9B09-EB17-4AF6-9D1C-518B9174D4F9}" name="Column3784"/>
    <tableColumn id="3802" xr3:uid="{53266634-62D3-44A1-A479-42BBDAC11339}" name="Column3785"/>
    <tableColumn id="3803" xr3:uid="{E0ABA798-C8EB-4023-95D8-4E7271DBD29F}" name="Column3786"/>
    <tableColumn id="3804" xr3:uid="{3DF8D1C0-27FD-4396-B410-A39A29801BA9}" name="Column3787"/>
    <tableColumn id="3805" xr3:uid="{CF1A2EE2-0C9B-4FDE-A8CC-6AEFF0BDC327}" name="Column3788"/>
    <tableColumn id="3806" xr3:uid="{74389D2B-894C-461C-8443-8897B67B9B60}" name="Column3789"/>
    <tableColumn id="3807" xr3:uid="{DA65B4F9-8310-41F5-BD7B-90D5F44A4BF2}" name="Column3790"/>
    <tableColumn id="3808" xr3:uid="{C0F83F5A-FB7F-4A8C-BA23-DE9DC671C28A}" name="Column3791"/>
    <tableColumn id="3809" xr3:uid="{C489DD63-906E-4DFE-AD22-1D952295366D}" name="Column3792"/>
    <tableColumn id="3810" xr3:uid="{A779E538-94DE-41A7-9B71-A9E5EFB1F670}" name="Column3793"/>
    <tableColumn id="3811" xr3:uid="{3C38EE51-0D00-488C-B509-3C2738B7E0F6}" name="Column3794"/>
    <tableColumn id="3812" xr3:uid="{4F71CBA9-6557-4AB5-8D7B-BD9F66DC1CD8}" name="Column3795"/>
    <tableColumn id="3813" xr3:uid="{734A67B6-C90F-4B84-BDC3-D81063E9BB6C}" name="Column3796"/>
    <tableColumn id="3814" xr3:uid="{D2C04F8A-CBA8-44EE-9594-CB27866953F9}" name="Column3797"/>
    <tableColumn id="3815" xr3:uid="{C26DB40F-8513-4D23-B5DB-5D4DBF4813F3}" name="Column3798"/>
    <tableColumn id="3816" xr3:uid="{FA9B038C-7589-4EE9-A4A4-5BA202A8B449}" name="Column3799"/>
    <tableColumn id="3817" xr3:uid="{07AAA644-2016-4233-A1F8-C5FE40FF201E}" name="Column3800"/>
    <tableColumn id="3818" xr3:uid="{8853CDE0-50B6-4DDC-B351-D986FED86AED}" name="Column3801"/>
    <tableColumn id="3819" xr3:uid="{EC04AF08-CEF5-474C-BC35-D9710B6DC73C}" name="Column3802"/>
    <tableColumn id="3820" xr3:uid="{39CAB74B-0E9D-48C2-95A8-7C40C644BFDD}" name="Column3803"/>
    <tableColumn id="3821" xr3:uid="{F48BD719-F4D9-454D-99D9-A4E266910F4C}" name="Column3804"/>
    <tableColumn id="3822" xr3:uid="{A94F4AB2-8463-4F08-A644-A689537C87F1}" name="Column3805"/>
    <tableColumn id="3823" xr3:uid="{F52A2C9A-4F72-44EC-A85B-623049488097}" name="Column3806"/>
    <tableColumn id="3824" xr3:uid="{1C5BFCE3-202C-4D1B-B287-D7C9E3C66529}" name="Column3807"/>
    <tableColumn id="3825" xr3:uid="{DDE2502C-8DF6-485F-842E-CBA9545342C7}" name="Column3808"/>
    <tableColumn id="3826" xr3:uid="{2D57F709-C0C3-4EFB-B2B5-7F31B8E75336}" name="Column3809"/>
    <tableColumn id="3827" xr3:uid="{DBE607B5-89AA-488F-9D25-FEC6BCDF44DA}" name="Column3810"/>
    <tableColumn id="3828" xr3:uid="{C2AC1971-E5FB-4AAC-85B5-8F6E7C2823B9}" name="Column3811"/>
    <tableColumn id="3829" xr3:uid="{408E0316-14E9-4ADD-B387-535B591FF57D}" name="Column3812"/>
    <tableColumn id="3830" xr3:uid="{D38972C8-0DA9-42D7-9276-7B1DF0167A1E}" name="Column3813"/>
    <tableColumn id="3831" xr3:uid="{5380D48D-5097-42AC-ABE8-972AE06C9970}" name="Column3814"/>
    <tableColumn id="3832" xr3:uid="{8FA70EEA-0CCD-4F20-84D8-3AD41100E894}" name="Column3815"/>
    <tableColumn id="3833" xr3:uid="{A91C9181-03D9-4724-A3FF-F85365A54399}" name="Column3816"/>
    <tableColumn id="3834" xr3:uid="{981EEC99-39C8-476F-98B5-37B025AE9AB8}" name="Column3817"/>
    <tableColumn id="3835" xr3:uid="{CC2CCAF9-60C9-4FFE-A3A1-6EDF772D7BDA}" name="Column3818"/>
    <tableColumn id="3836" xr3:uid="{FA20C166-116C-403B-A0EB-6AABBEF8E76F}" name="Column3819"/>
    <tableColumn id="3837" xr3:uid="{02E9EA7C-4296-4650-A269-1593E5ABD1EE}" name="Column3820"/>
    <tableColumn id="3838" xr3:uid="{0ACECF9F-FD24-4427-917E-B866CFEDC3DA}" name="Column3821"/>
    <tableColumn id="3839" xr3:uid="{42B7CE5F-2ADD-435C-825B-B4F20D2D42FD}" name="Column3822"/>
    <tableColumn id="3840" xr3:uid="{18515732-F898-4650-B421-8005E5E8F283}" name="Column3823"/>
    <tableColumn id="3841" xr3:uid="{EB33ED8E-E90C-44B2-A995-97AEC8DDCB2C}" name="Column3824"/>
    <tableColumn id="3842" xr3:uid="{4111A96C-B918-4971-89F6-EB9F96A29528}" name="Column3825"/>
    <tableColumn id="3843" xr3:uid="{1CD4D070-876C-42F9-B18D-45F3842E2AB7}" name="Column3826"/>
    <tableColumn id="3844" xr3:uid="{C162AEB2-35E7-46D0-8DA6-C77360E9B735}" name="Column3827"/>
    <tableColumn id="3845" xr3:uid="{9C86A94F-A464-4A60-91F4-5F5C87B0C118}" name="Column3828"/>
    <tableColumn id="3846" xr3:uid="{0D66C802-9469-4C09-AB20-6762157E5BE6}" name="Column3829"/>
    <tableColumn id="3847" xr3:uid="{662FC12F-4CA9-40D3-9868-DDD1A85D4003}" name="Column3830"/>
    <tableColumn id="3848" xr3:uid="{FB843699-A3C9-4B66-A200-0A24221EFB10}" name="Column3831"/>
    <tableColumn id="3849" xr3:uid="{65BC2557-B884-4AF3-8F45-D55A77A2F71A}" name="Column3832"/>
    <tableColumn id="3850" xr3:uid="{CAB877CA-7550-4708-824C-C242E7BF2799}" name="Column3833"/>
    <tableColumn id="3851" xr3:uid="{AF89B036-AD68-4B2A-866A-1103B043A34E}" name="Column3834"/>
    <tableColumn id="3852" xr3:uid="{CFA176B4-FB55-41D1-ACD0-EFC4CD0F221F}" name="Column3835"/>
    <tableColumn id="3853" xr3:uid="{14037190-C2F0-49AC-8A85-D9D7B4EC12FA}" name="Column3836"/>
    <tableColumn id="3854" xr3:uid="{A76C82CB-CABC-460E-B8D8-05B08860AC52}" name="Column3837"/>
    <tableColumn id="3855" xr3:uid="{D6563443-F3A5-4D20-B3F8-A5D8251A88AA}" name="Column3838"/>
    <tableColumn id="3856" xr3:uid="{D76BC34F-DAF2-4A41-8E44-7309A7C8FF0F}" name="Column3839"/>
    <tableColumn id="3857" xr3:uid="{6FA1C8F5-47AC-4D9D-8A91-01946FF557CD}" name="Column3840"/>
    <tableColumn id="3858" xr3:uid="{E6541EED-5A2B-4857-B3A7-9BB21FB40160}" name="Column3841"/>
    <tableColumn id="3859" xr3:uid="{41A0D654-1909-4357-86B1-559330ABE288}" name="Column3842"/>
    <tableColumn id="3860" xr3:uid="{84F6BE31-D640-4F28-8349-CF8E9A92E2F5}" name="Column3843"/>
    <tableColumn id="3861" xr3:uid="{D94C0A03-587B-424D-902C-579CE4DEC4C9}" name="Column3844"/>
    <tableColumn id="3862" xr3:uid="{62F05271-6030-4A5A-8983-41A374C78B04}" name="Column3845"/>
    <tableColumn id="3863" xr3:uid="{2871C9BF-7404-4C0D-941D-496A19297E9F}" name="Column3846"/>
    <tableColumn id="3864" xr3:uid="{34D3AFC9-A96F-4073-9FC7-706EFB4C7932}" name="Column3847"/>
    <tableColumn id="3865" xr3:uid="{37015951-E251-4104-B29E-00B2FD1E4B08}" name="Column3848"/>
    <tableColumn id="3866" xr3:uid="{9CDD9B1D-99D4-4C2A-93E2-A04AA0DEE42B}" name="Column3849"/>
    <tableColumn id="3867" xr3:uid="{63247D51-DB6B-455E-BCA7-86A7ABBBE627}" name="Column3850"/>
    <tableColumn id="3868" xr3:uid="{E2DDABEA-E642-4002-BA5C-DE844B4E8963}" name="Column3851"/>
    <tableColumn id="3869" xr3:uid="{72203B68-2A4D-489D-BC93-FB31E0530EF9}" name="Column3852"/>
    <tableColumn id="3870" xr3:uid="{678EEEAB-CE76-4315-95E2-578FDCBE6092}" name="Column3853"/>
    <tableColumn id="3871" xr3:uid="{3FB83153-3A0F-4041-97A6-9E4D3A114930}" name="Column3854"/>
    <tableColumn id="3872" xr3:uid="{6DF791BF-88B5-40C0-BE50-A0F9596D080A}" name="Column3855"/>
    <tableColumn id="3873" xr3:uid="{A1C97E13-54F2-45E1-8D64-A9FEDE2163CC}" name="Column3856"/>
    <tableColumn id="3874" xr3:uid="{0E425976-3E81-470A-9D75-89EB093C0363}" name="Column3857"/>
    <tableColumn id="3875" xr3:uid="{EB2F1040-98FC-406D-B7A3-07FB8236ED70}" name="Column3858"/>
    <tableColumn id="3876" xr3:uid="{4A5F2EEA-E9C5-430B-83E1-27C2D88D233D}" name="Column3859"/>
    <tableColumn id="3877" xr3:uid="{47178A3B-38B1-40BD-902B-6A4AA9A238BB}" name="Column3860"/>
    <tableColumn id="3878" xr3:uid="{19931FF5-9C1D-452D-815E-68F7694E8884}" name="Column3861"/>
    <tableColumn id="3879" xr3:uid="{1D20C230-5754-411F-818E-C5D9BA103D23}" name="Column3862"/>
    <tableColumn id="3880" xr3:uid="{14DFC92B-1D5A-4183-A48B-9A8074CCA812}" name="Column3863"/>
    <tableColumn id="3881" xr3:uid="{5BD43776-6AA8-4C02-8A70-E7F58E4C9D3C}" name="Column3864"/>
    <tableColumn id="3882" xr3:uid="{76DC1918-7DF0-46FB-BD72-0E8CB5D34797}" name="Column3865"/>
    <tableColumn id="3883" xr3:uid="{D6B92E9F-2101-4832-9484-EAE219B225B1}" name="Column3866"/>
    <tableColumn id="3884" xr3:uid="{AC85DB34-F542-4614-990E-761BFA58934C}" name="Column3867"/>
    <tableColumn id="3885" xr3:uid="{633B7054-A16C-4E21-84EE-C9B204FA7803}" name="Column3868"/>
    <tableColumn id="3886" xr3:uid="{D7F3452D-A7FA-4C79-931C-B23654515599}" name="Column3869"/>
    <tableColumn id="3887" xr3:uid="{1B20EFBB-9646-48AA-9822-CA4E75ECBCA9}" name="Column3870"/>
    <tableColumn id="3888" xr3:uid="{283CC836-D505-4484-88EC-855956F053C5}" name="Column3871"/>
    <tableColumn id="3889" xr3:uid="{441D8841-EF6F-42EA-885C-21B5339C2EEA}" name="Column3872"/>
    <tableColumn id="3890" xr3:uid="{CC196C73-52D6-4993-9B31-6A57B65DB0D9}" name="Column3873"/>
    <tableColumn id="3891" xr3:uid="{4FBE5D04-5889-47BF-BDF4-DF3345B17F32}" name="Column3874"/>
    <tableColumn id="3892" xr3:uid="{82C438B8-2D35-42DF-9BB0-DA1DEE2F6CD6}" name="Column3875"/>
    <tableColumn id="3893" xr3:uid="{3A2B0D00-1ED3-4973-9693-33297FD2E7A4}" name="Column3876"/>
    <tableColumn id="3894" xr3:uid="{60C3648E-2978-402D-A2D4-C5D6F165A436}" name="Column3877"/>
    <tableColumn id="3895" xr3:uid="{F8641A46-3EBA-4DA0-80AF-EC1643BE0C6D}" name="Column3878"/>
    <tableColumn id="3896" xr3:uid="{5A90F9AF-9A96-4152-828C-0BB94E22C754}" name="Column3879"/>
    <tableColumn id="3897" xr3:uid="{B5D07D2E-E0D2-435B-AF7D-489699B097DE}" name="Column3880"/>
    <tableColumn id="3898" xr3:uid="{F09DAD77-0203-4BD0-9C38-D670DA5060D3}" name="Column3881"/>
    <tableColumn id="3899" xr3:uid="{61EDB91B-B790-42A0-AD57-7832EC0629EA}" name="Column3882"/>
    <tableColumn id="3900" xr3:uid="{6AB5A63C-4CC8-4A5D-B38A-19896BAF2816}" name="Column3883"/>
    <tableColumn id="3901" xr3:uid="{9EEB18FA-A04D-44E5-A18C-3D912C879553}" name="Column3884"/>
    <tableColumn id="3902" xr3:uid="{78BD4867-DCF2-4079-9B11-B79BB146BCC9}" name="Column3885"/>
    <tableColumn id="3903" xr3:uid="{57D88448-7A7F-4144-AD61-1BB7A8A92B69}" name="Column3886"/>
    <tableColumn id="3904" xr3:uid="{31F2A739-A635-424F-9AF4-8BC9C8106D34}" name="Column3887"/>
    <tableColumn id="3905" xr3:uid="{A5584492-28BE-4D2E-B4F3-C456F7B29CB3}" name="Column3888"/>
    <tableColumn id="3906" xr3:uid="{4443AB76-8666-40F8-81A2-449B9BD20444}" name="Column3889"/>
    <tableColumn id="3907" xr3:uid="{C33FB6B8-C636-4D7B-8421-E6D987EBDB1F}" name="Column3890"/>
    <tableColumn id="3908" xr3:uid="{FDAB3048-A995-4F92-904B-D18F7A3E57A8}" name="Column3891"/>
    <tableColumn id="3909" xr3:uid="{3B8DFC82-0C49-4DCE-B20B-E88D405FEE8C}" name="Column3892"/>
    <tableColumn id="3910" xr3:uid="{95CD2D93-E33A-4890-AA1F-B8CFC7F03A6C}" name="Column3893"/>
    <tableColumn id="3911" xr3:uid="{76832683-BCB8-413A-B6CA-8FF1B6AE5AC2}" name="Column3894"/>
    <tableColumn id="3912" xr3:uid="{DA259F81-65E4-4925-999E-A6DBFF980333}" name="Column3895"/>
    <tableColumn id="3913" xr3:uid="{F05FDDC5-F6D0-474C-B520-B246E3A7B48B}" name="Column3896"/>
    <tableColumn id="3914" xr3:uid="{597F9DBE-6980-4A9C-BEF3-00C6670118F7}" name="Column3897"/>
    <tableColumn id="3915" xr3:uid="{39559271-C886-4785-B888-61849A4DFD52}" name="Column3898"/>
    <tableColumn id="3916" xr3:uid="{83685462-B1AB-443D-A3AB-AC13099CBB19}" name="Column3899"/>
    <tableColumn id="3917" xr3:uid="{EC5792FC-AA5D-4BEC-B831-CFFDFBF6E050}" name="Column3900"/>
    <tableColumn id="3918" xr3:uid="{64762CDC-2D27-4EA8-90A2-EDFBE27E4A22}" name="Column3901"/>
    <tableColumn id="3919" xr3:uid="{0AD97B65-EAA5-4F89-8596-319C10061503}" name="Column3902"/>
    <tableColumn id="3920" xr3:uid="{58CFCD43-0048-46E4-96B3-A148809B6FFC}" name="Column3903"/>
    <tableColumn id="3921" xr3:uid="{47A0FE3C-BDD6-4F32-A133-8755270E9769}" name="Column3904"/>
    <tableColumn id="3922" xr3:uid="{D913B25B-C8A2-437F-9E6F-1B3BDDBF63F7}" name="Column3905"/>
    <tableColumn id="3923" xr3:uid="{38C3CA1D-EE5A-4935-AF7D-E6A6AA0BF440}" name="Column3906"/>
    <tableColumn id="3924" xr3:uid="{5EEFF832-8ABD-4924-8089-25625E6E9D57}" name="Column3907"/>
    <tableColumn id="3925" xr3:uid="{BF73FAB9-D388-4FD3-B5D9-769C1F39E7DA}" name="Column3908"/>
    <tableColumn id="3926" xr3:uid="{4922961C-4143-4E47-A946-EB88EF3FCAA5}" name="Column3909"/>
    <tableColumn id="3927" xr3:uid="{2533832C-2121-438D-A037-54F825626DC0}" name="Column3910"/>
    <tableColumn id="3928" xr3:uid="{CE01EE5A-6305-4821-B1BF-33A8A7C395F3}" name="Column3911"/>
    <tableColumn id="3929" xr3:uid="{CFBB0C49-2F41-407B-8B0B-B6306CD736DD}" name="Column3912"/>
    <tableColumn id="3930" xr3:uid="{B59149E2-B1F2-4249-83DA-1B71DCFECA85}" name="Column3913"/>
    <tableColumn id="3931" xr3:uid="{678805D6-DB7F-48DC-8C3C-F9A49DE3CD1E}" name="Column3914"/>
    <tableColumn id="3932" xr3:uid="{34C2CE94-F68A-4B9C-93AA-C5A681140DD8}" name="Column3915"/>
    <tableColumn id="3933" xr3:uid="{1EB331E0-CA97-4828-9834-A00E9F0AF057}" name="Column3916"/>
    <tableColumn id="3934" xr3:uid="{F653FC70-D295-44AF-9F8C-4113F311D7A9}" name="Column3917"/>
    <tableColumn id="3935" xr3:uid="{6CD1CD33-7BC6-4CCC-A639-8FAF7F77C64F}" name="Column3918"/>
    <tableColumn id="3936" xr3:uid="{0914E160-04B0-4210-A3C0-4444CFE0EA6F}" name="Column3919"/>
    <tableColumn id="3937" xr3:uid="{4471FDC8-C3EE-44FA-9777-A5B3ACEB22D3}" name="Column3920"/>
    <tableColumn id="3938" xr3:uid="{CD3FD97A-7068-40BF-B29E-11CD4979A232}" name="Column3921"/>
    <tableColumn id="3939" xr3:uid="{CB1075D7-79A1-4F33-BE90-36C9A7F26399}" name="Column3922"/>
    <tableColumn id="3940" xr3:uid="{44F5AAE7-D172-474E-99AF-7C5B1FE91308}" name="Column3923"/>
    <tableColumn id="3941" xr3:uid="{E6BAB948-7CAB-4A3E-8E4C-7C2D7F64B562}" name="Column3924"/>
    <tableColumn id="3942" xr3:uid="{D315B917-9D7F-4920-A30A-A4A1A64FC58B}" name="Column3925"/>
    <tableColumn id="3943" xr3:uid="{9A1FB8B4-CB62-42C0-9BA3-42EE23379A7A}" name="Column3926"/>
    <tableColumn id="3944" xr3:uid="{181232D2-1062-4281-A20E-9F2149867CF6}" name="Column3927"/>
    <tableColumn id="3945" xr3:uid="{4F2BC211-5881-49DB-B910-8069F7A2C4B1}" name="Column3928"/>
    <tableColumn id="3946" xr3:uid="{CD9EF478-9E75-45C0-9688-678ABA223829}" name="Column3929"/>
    <tableColumn id="3947" xr3:uid="{6FB6581B-2AEE-479D-8C3D-9707B12B70C1}" name="Column3930"/>
    <tableColumn id="3948" xr3:uid="{745AA38E-68A1-4830-BB46-7CED20C46ECA}" name="Column3931"/>
    <tableColumn id="3949" xr3:uid="{D5B93F9B-A3CA-430E-94CC-384210085449}" name="Column3932"/>
    <tableColumn id="3950" xr3:uid="{45F4A79E-C6B1-44A5-B4A2-D4CBF6FBAD7B}" name="Column3933"/>
    <tableColumn id="3951" xr3:uid="{7B7EC486-1241-4A5B-B258-CBC33509EC04}" name="Column3934"/>
    <tableColumn id="3952" xr3:uid="{2676C08B-C70D-454A-A8C6-1959ECE69908}" name="Column3935"/>
    <tableColumn id="3953" xr3:uid="{B6A45AED-641E-45F7-B1C7-1ED98AD14826}" name="Column3936"/>
    <tableColumn id="3954" xr3:uid="{4FBD2E6B-1517-48C6-9A67-2353B82CF8E1}" name="Column3937"/>
    <tableColumn id="3955" xr3:uid="{EEC61ECD-F64D-47AC-95E4-60FF8B78E139}" name="Column3938"/>
    <tableColumn id="3956" xr3:uid="{8793254C-100C-47E7-9B82-05B7A084A952}" name="Column3939"/>
    <tableColumn id="3957" xr3:uid="{6216B018-3E27-4666-BEAD-73A3665F5835}" name="Column3940"/>
    <tableColumn id="3958" xr3:uid="{0C8B23DB-22BE-4FB8-BDF6-7D12D412E96D}" name="Column3941"/>
    <tableColumn id="3959" xr3:uid="{111A92A2-79F4-43C9-9DE8-D2988AA0172C}" name="Column3942"/>
    <tableColumn id="3960" xr3:uid="{FEE8075F-EA68-49E2-821C-868E7B4B5563}" name="Column3943"/>
    <tableColumn id="3961" xr3:uid="{67EC4DFF-B9FF-4C31-A387-8F3D217794AF}" name="Column3944"/>
    <tableColumn id="3962" xr3:uid="{6D97014F-792D-487D-83BB-2E19CBC691F8}" name="Column3945"/>
    <tableColumn id="3963" xr3:uid="{B3AF9685-CBE2-4D6F-AB8C-46813F7A0436}" name="Column3946"/>
    <tableColumn id="3964" xr3:uid="{5468405C-F3DC-4DF3-A937-16CD15B416AC}" name="Column3947"/>
    <tableColumn id="3965" xr3:uid="{058D78E8-472D-453B-9034-8B35AAFC8FB7}" name="Column3948"/>
    <tableColumn id="3966" xr3:uid="{4F416B9B-00D2-4211-8F9D-3EB633BC96D4}" name="Column3949"/>
    <tableColumn id="3967" xr3:uid="{B3439012-960C-4FA8-9F10-90730E245475}" name="Column3950"/>
    <tableColumn id="3968" xr3:uid="{370E7EA0-2D4C-4E1A-B198-522F7B4494A3}" name="Column3951"/>
    <tableColumn id="3969" xr3:uid="{3A576CCF-D606-4F42-9A12-402F45084A45}" name="Column3952"/>
    <tableColumn id="3970" xr3:uid="{B17ADACC-69D2-4FE9-91E2-F1036ACED6F6}" name="Column3953"/>
    <tableColumn id="3971" xr3:uid="{270F318A-AC6E-4B9B-A3A4-66545B08FEBF}" name="Column3954"/>
    <tableColumn id="3972" xr3:uid="{FF2AAAB0-31CE-4C5C-9C49-7A4D22DE6740}" name="Column3955"/>
    <tableColumn id="3973" xr3:uid="{47C1D291-67C0-47A0-A856-B44280C436D8}" name="Column3956"/>
    <tableColumn id="3974" xr3:uid="{24193148-9B4E-404F-8CF1-378504FD0041}" name="Column3957"/>
    <tableColumn id="3975" xr3:uid="{2BD1E96C-7ED9-4DB3-9CBD-DD7F0F4E1D9B}" name="Column3958"/>
    <tableColumn id="3976" xr3:uid="{DD6409D3-0AB9-489F-BCB9-3351BD3B1637}" name="Column3959"/>
    <tableColumn id="3977" xr3:uid="{EA8D32DD-4609-410B-A35B-44BCE1A75D12}" name="Column3960"/>
    <tableColumn id="3978" xr3:uid="{2E6118B4-DF1D-458E-A276-D200D53CE05C}" name="Column3961"/>
    <tableColumn id="3979" xr3:uid="{C8499118-4A76-4C9B-9E86-4CEC72D44FB5}" name="Column3962"/>
    <tableColumn id="3980" xr3:uid="{3920AA3C-49EE-4602-BC85-3EEE7A0275F0}" name="Column3963"/>
    <tableColumn id="3981" xr3:uid="{6C4BAA38-5887-4242-B928-F21B06217E93}" name="Column3964"/>
    <tableColumn id="3982" xr3:uid="{636C9B54-6266-45A6-A7E0-F3C4082FD3AA}" name="Column3965"/>
    <tableColumn id="3983" xr3:uid="{58ECA9CF-5A7F-4CDF-AAF4-8684AD708D70}" name="Column3966"/>
    <tableColumn id="3984" xr3:uid="{D6276DA7-2350-49BF-8230-B220125B8717}" name="Column3967"/>
    <tableColumn id="3985" xr3:uid="{79D981A2-A9B3-49A3-B1BD-61CDD4651975}" name="Column3968"/>
    <tableColumn id="3986" xr3:uid="{CBF63F05-E8FC-4C83-90AA-B8EBABC6F231}" name="Column3969"/>
    <tableColumn id="3987" xr3:uid="{7083F86A-86F7-4E0A-BF20-274E289D22A0}" name="Column3970"/>
    <tableColumn id="3988" xr3:uid="{CA1946D3-1598-4BD0-A808-96C0095DEBEE}" name="Column3971"/>
    <tableColumn id="3989" xr3:uid="{783082E0-0194-4A3B-A07A-18D0CB0D7065}" name="Column3972"/>
    <tableColumn id="3990" xr3:uid="{4293C10D-7531-4EE0-A53C-1E739281B7CC}" name="Column3973"/>
    <tableColumn id="3991" xr3:uid="{8A772A91-299D-4C5C-B544-62377F27E283}" name="Column3974"/>
    <tableColumn id="3992" xr3:uid="{8CA51BA7-FBE6-42FB-9702-C0D7DC19CDB4}" name="Column3975"/>
    <tableColumn id="3993" xr3:uid="{7AED387B-CE18-4BB1-82B0-18BEE64DA754}" name="Column3976"/>
    <tableColumn id="3994" xr3:uid="{D05CC0D4-1A4C-4D38-889B-DB2163332915}" name="Column3977"/>
    <tableColumn id="3995" xr3:uid="{E0007E89-DD64-42DE-A792-09BA6FE56244}" name="Column3978"/>
    <tableColumn id="3996" xr3:uid="{A1FFB9A3-A72B-4FB8-BC18-2E85BCA034C1}" name="Column3979"/>
    <tableColumn id="3997" xr3:uid="{FC8BE56B-8B35-424E-BCDB-FF684AE9D14D}" name="Column3980"/>
    <tableColumn id="3998" xr3:uid="{62899716-976D-4313-A2A8-5B5359222372}" name="Column3981"/>
    <tableColumn id="3999" xr3:uid="{C3839A58-1F1C-4344-BFC4-A5105DF6EB80}" name="Column3982"/>
    <tableColumn id="4000" xr3:uid="{0C158E93-A6A4-4A60-8328-266251164FA4}" name="Column3983"/>
    <tableColumn id="4001" xr3:uid="{E95151D4-4F87-4D17-8214-F8010262CCDD}" name="Column3984"/>
    <tableColumn id="4002" xr3:uid="{8B9B9891-FB51-45D0-849E-8052077406D9}" name="Column3985"/>
    <tableColumn id="4003" xr3:uid="{2B8DFEEC-D124-420F-A394-B62B51A8024E}" name="Column3986"/>
    <tableColumn id="4004" xr3:uid="{96BAAB8F-0987-4753-B919-86A45C7D17FF}" name="Column3987"/>
    <tableColumn id="4005" xr3:uid="{7EF2DAB5-7589-4504-AB96-BD17BE832A2D}" name="Column3988"/>
    <tableColumn id="4006" xr3:uid="{A02B6D8F-8DE3-40A5-BF5B-74ED2F3BFAEF}" name="Column3989"/>
    <tableColumn id="4007" xr3:uid="{DAD80738-AC69-46A9-86A7-0F27FD8C93C2}" name="Column3990"/>
    <tableColumn id="4008" xr3:uid="{FF43FAB6-15DB-46B5-835F-854A4E2DD6BC}" name="Column3991"/>
    <tableColumn id="4009" xr3:uid="{56D0C9D1-7903-4AD1-948B-AB1BF2BE4FC7}" name="Column3992"/>
    <tableColumn id="4010" xr3:uid="{6B3AA4BC-7138-4E9E-AC44-2BD87C7DF1EB}" name="Column3993"/>
    <tableColumn id="4011" xr3:uid="{4AEDE8DF-A39B-4F75-ABF1-DCFC5E3AD173}" name="Column3994"/>
    <tableColumn id="4012" xr3:uid="{46454782-37EE-43BC-BE3C-05F744E34E65}" name="Column3995"/>
    <tableColumn id="4013" xr3:uid="{5598B887-450C-4AF2-8C12-0CC27DB6BDE3}" name="Column3996"/>
    <tableColumn id="4014" xr3:uid="{E50E13C9-D5A9-4E32-A03A-910A77FBFC5A}" name="Column3997"/>
    <tableColumn id="4015" xr3:uid="{CFEB4382-385B-4067-9C23-670592C84BAE}" name="Column3998"/>
    <tableColumn id="4016" xr3:uid="{69311FEF-3F50-4C48-8028-B1F0EF64D0B8}" name="Column3999"/>
    <tableColumn id="4017" xr3:uid="{73BBF6B8-4BA1-458D-AEC1-D5EBD64906BE}" name="Column4000"/>
    <tableColumn id="4018" xr3:uid="{BEB80137-7753-4171-9962-14F41D002A8B}" name="Column4001"/>
    <tableColumn id="4019" xr3:uid="{007E8014-21C0-458B-BA2F-7B3E5D020422}" name="Column4002"/>
    <tableColumn id="4020" xr3:uid="{DBF39BB5-EA27-4B47-A199-92119C6ABE86}" name="Column4003"/>
    <tableColumn id="4021" xr3:uid="{20E866E2-0090-4FA1-921B-5BFDB42707DB}" name="Column4004"/>
    <tableColumn id="4022" xr3:uid="{347A0402-59F1-4162-9D77-6DCF8B3DDA03}" name="Column4005"/>
    <tableColumn id="4023" xr3:uid="{7B336FAA-F351-4AE4-AD76-D5BEDD1EB786}" name="Column4006"/>
    <tableColumn id="4024" xr3:uid="{A9814038-B873-4941-838E-C338AF1AAFDE}" name="Column4007"/>
    <tableColumn id="4025" xr3:uid="{3A619575-CD17-4471-8278-3EB496023554}" name="Column4008"/>
    <tableColumn id="4026" xr3:uid="{117AA657-4BCA-4515-A12D-2725425B479C}" name="Column4009"/>
    <tableColumn id="4027" xr3:uid="{A18F75B3-2927-47A6-B984-9103B440A538}" name="Column4010"/>
    <tableColumn id="4028" xr3:uid="{30592390-AD13-4F20-B15A-799172DF3371}" name="Column4011"/>
    <tableColumn id="4029" xr3:uid="{9EF8D37B-80B9-404A-8058-F456F8819EB8}" name="Column4012"/>
    <tableColumn id="4030" xr3:uid="{FB73DEF2-8032-4792-B123-9B83F1100B6E}" name="Column4013"/>
    <tableColumn id="4031" xr3:uid="{F554C550-FADC-4FC2-A9E7-DAAD6B23BFC1}" name="Column4014"/>
    <tableColumn id="4032" xr3:uid="{5681D32E-AE50-4757-BCA4-DB81865AC6C4}" name="Column4015"/>
    <tableColumn id="4033" xr3:uid="{FCCAA8B3-7B0A-48E2-B78B-5081AD9F2A7A}" name="Column4016"/>
    <tableColumn id="4034" xr3:uid="{995BB3BF-5CE4-4FB9-A25B-86EDD8457F2A}" name="Column4017"/>
    <tableColumn id="4035" xr3:uid="{85942051-0B26-4A9D-83F0-25AE596127E0}" name="Column4018"/>
    <tableColumn id="4036" xr3:uid="{7C64BBFA-8094-4651-A4CB-D7680C3180AB}" name="Column4019"/>
    <tableColumn id="4037" xr3:uid="{18C4256A-B6DA-4B0D-9E92-1BA6AA962794}" name="Column4020"/>
    <tableColumn id="4038" xr3:uid="{D6140F53-2AD5-4E9D-BEC0-C1C263768CC8}" name="Column4021"/>
    <tableColumn id="4039" xr3:uid="{E6BB1BE2-BE1B-4EA1-B134-E94D94716365}" name="Column4022"/>
    <tableColumn id="4040" xr3:uid="{7B9DCC89-5F11-4B53-83DA-EB0701F1BECC}" name="Column4023"/>
    <tableColumn id="4041" xr3:uid="{DE9AB516-4127-4C1C-BE84-E30B54798FB5}" name="Column4024"/>
    <tableColumn id="4042" xr3:uid="{DB136351-93C9-4003-9660-A6C8F0E986E7}" name="Column4025"/>
    <tableColumn id="4043" xr3:uid="{78C53B18-CA6C-4B26-9F0D-0AC056047B5F}" name="Column4026"/>
    <tableColumn id="4044" xr3:uid="{A2377329-393B-4C7B-B72C-53789DFD31E6}" name="Column4027"/>
    <tableColumn id="4045" xr3:uid="{EF8529B5-1BC5-400D-99ED-7E89FC210CA7}" name="Column4028"/>
    <tableColumn id="4046" xr3:uid="{52524284-F7E8-49BD-9D8F-BB4366F87908}" name="Column4029"/>
    <tableColumn id="4047" xr3:uid="{8FCD7109-2B09-414C-B23C-1315EBF89599}" name="Column4030"/>
    <tableColumn id="4048" xr3:uid="{2BEFDAE7-6F1F-4821-B67E-4F380F78353C}" name="Column4031"/>
    <tableColumn id="4049" xr3:uid="{E3F1472F-E848-4A91-B477-B1DDAF0722B5}" name="Column4032"/>
    <tableColumn id="4050" xr3:uid="{6BF74052-3F85-4DBE-AC41-7F79D6E67DA6}" name="Column4033"/>
    <tableColumn id="4051" xr3:uid="{C0D9EDBA-4420-4FF2-8166-FA66D245ACB9}" name="Column4034"/>
    <tableColumn id="4052" xr3:uid="{8FC95F58-4B3F-47C3-B9B3-A50EB7D43B17}" name="Column4035"/>
    <tableColumn id="4053" xr3:uid="{1A0D786E-9D67-4829-BE73-31432C008F0D}" name="Column4036"/>
    <tableColumn id="4054" xr3:uid="{9FE14FFF-0F24-405E-89DA-D21E9097A1A7}" name="Column4037"/>
    <tableColumn id="4055" xr3:uid="{AFB2AB11-936B-4AE4-BADB-B44740A4DB7F}" name="Column4038"/>
    <tableColumn id="4056" xr3:uid="{0F7059E7-0072-425A-823C-576230CEA3F7}" name="Column4039"/>
    <tableColumn id="4057" xr3:uid="{010F5262-B802-4BF6-8C3F-29CDB7A8B146}" name="Column4040"/>
    <tableColumn id="4058" xr3:uid="{97D0AB75-5E2A-4124-AFB5-864D656DFD2B}" name="Column4041"/>
    <tableColumn id="4059" xr3:uid="{4CC1A6D0-8EA9-47C3-BD98-80DD0A6F252D}" name="Column4042"/>
    <tableColumn id="4060" xr3:uid="{B59FC9CA-ECCF-4124-8084-C7F38735C30F}" name="Column4043"/>
    <tableColumn id="4061" xr3:uid="{C2F9DC6B-B09E-4D4E-9210-6E921938D466}" name="Column4044"/>
    <tableColumn id="4062" xr3:uid="{4BF42EDF-B606-4CB7-9321-F9A352241C57}" name="Column4045"/>
    <tableColumn id="4063" xr3:uid="{BAD12213-856E-4755-B628-647E21CFE110}" name="Column4046"/>
    <tableColumn id="4064" xr3:uid="{EFA7CAA2-211F-4708-9A9D-224BF77F3F57}" name="Column4047"/>
    <tableColumn id="4065" xr3:uid="{1BD92C0C-26AE-4465-9A24-A2798C06DAD7}" name="Column4048"/>
    <tableColumn id="4066" xr3:uid="{9CC6C1C2-0FE1-4140-B125-92349B26E35C}" name="Column4049"/>
    <tableColumn id="4067" xr3:uid="{6E809476-95D4-4F76-A453-FE1BFE3BECAD}" name="Column4050"/>
    <tableColumn id="4068" xr3:uid="{08954A5A-AE8C-43B7-96A5-6B79167381EB}" name="Column4051"/>
    <tableColumn id="4069" xr3:uid="{57273A96-A46A-4179-937F-18710986C407}" name="Column4052"/>
    <tableColumn id="4070" xr3:uid="{BBD89406-F1C5-4112-99B1-3AF3E8589C78}" name="Column4053"/>
    <tableColumn id="4071" xr3:uid="{630266B7-5CAE-4836-870D-6686AA9247D2}" name="Column4054"/>
    <tableColumn id="4072" xr3:uid="{06DBD2A5-8909-4C0B-AFC3-ED857D7F0982}" name="Column4055"/>
    <tableColumn id="4073" xr3:uid="{837896C2-E410-46AE-8124-0F5F38C1DF54}" name="Column4056"/>
    <tableColumn id="4074" xr3:uid="{55C706F3-9F6D-445A-B396-ECC1653BE907}" name="Column4057"/>
    <tableColumn id="4075" xr3:uid="{E01F901D-5BF2-42A8-9C62-052CCA8A9AC0}" name="Column4058"/>
    <tableColumn id="4076" xr3:uid="{B2D0B46B-3169-47DF-B4BE-0EDF1605F8A6}" name="Column4059"/>
    <tableColumn id="4077" xr3:uid="{AF4525B2-BB84-4971-AE0C-6F4E287F9CCB}" name="Column4060"/>
    <tableColumn id="4078" xr3:uid="{4BEAEEE9-0336-42CF-AC72-4FC680D2BE19}" name="Column4061"/>
    <tableColumn id="4079" xr3:uid="{197ACDE6-59CF-4987-A6AF-7FDD6E337FC2}" name="Column4062"/>
    <tableColumn id="4080" xr3:uid="{1A79E4E8-77B4-4070-AEFA-2ECC9070F52D}" name="Column4063"/>
    <tableColumn id="4081" xr3:uid="{5E5F3A65-DC53-452A-A94A-FC29691E1E40}" name="Column4064"/>
    <tableColumn id="4082" xr3:uid="{F471EAE4-9BEB-4F50-BB26-0FBBDAC985F1}" name="Column4065"/>
    <tableColumn id="4083" xr3:uid="{1C447D5D-6907-4150-AAF8-133A78CF34F5}" name="Column4066"/>
    <tableColumn id="4084" xr3:uid="{E2BFDF72-12A6-4869-B586-DC395644EBA3}" name="Column4067"/>
    <tableColumn id="4085" xr3:uid="{9ACFA537-509D-4AF8-A29A-31964C43EEAA}" name="Column4068"/>
    <tableColumn id="4086" xr3:uid="{33719429-FF31-432A-803D-D5C7D0D5CCA5}" name="Column4069"/>
    <tableColumn id="4087" xr3:uid="{BED5C263-7581-4FE9-BE4A-710E22AC3F52}" name="Column4070"/>
    <tableColumn id="4088" xr3:uid="{19D0B30D-786B-4E1B-A4CA-87337429F615}" name="Column4071"/>
    <tableColumn id="4089" xr3:uid="{DE6725E3-D373-4CA6-AEF1-AE9D1523890C}" name="Column4072"/>
    <tableColumn id="4090" xr3:uid="{7895645E-377B-43FF-92E5-9861BDF64B2B}" name="Column4073"/>
    <tableColumn id="4091" xr3:uid="{A85C3368-070D-4501-A0CD-34CD002BB839}" name="Column4074"/>
    <tableColumn id="4092" xr3:uid="{729E86A2-8621-4BF4-9DF8-ECC29F9B1D5B}" name="Column4075"/>
    <tableColumn id="4093" xr3:uid="{F26215F3-094C-4AF3-AB76-1B5F604E78FB}" name="Column4076"/>
    <tableColumn id="4094" xr3:uid="{4D1EBA82-81B2-465C-A3B5-3E0931306383}" name="Column4077"/>
    <tableColumn id="4095" xr3:uid="{55993025-7315-4C06-A441-A686A4B39683}" name="Column4078"/>
    <tableColumn id="4096" xr3:uid="{5BC9F0E5-1FA7-44B5-B4DB-FA2625CF2592}" name="Column4079"/>
    <tableColumn id="4097" xr3:uid="{6DAECDF7-E70F-46BB-B126-67E552E7119D}" name="Column4080"/>
    <tableColumn id="4098" xr3:uid="{A53A5263-86E4-49DF-9F88-74329F1665EE}" name="Column4081"/>
    <tableColumn id="4099" xr3:uid="{E1EA0207-5438-402F-B605-FD4740B11154}" name="Column4082"/>
    <tableColumn id="4100" xr3:uid="{2CA83D3B-857B-4447-ACE8-25CA7C5AEF07}" name="Column4083"/>
    <tableColumn id="4101" xr3:uid="{E1164E54-F9D7-41DF-9DD2-F46CB4141115}" name="Column4084"/>
    <tableColumn id="4102" xr3:uid="{D527F13D-1921-4649-89BF-E9D759A28B69}" name="Column4085"/>
    <tableColumn id="4103" xr3:uid="{7C192773-F55B-457E-9740-E063E49DBEE1}" name="Column4086"/>
    <tableColumn id="4104" xr3:uid="{4C221122-6547-4D8E-8C85-ADEB1D2CDB72}" name="Column4087"/>
    <tableColumn id="4105" xr3:uid="{BFF3DBF5-5E03-45AB-B099-7946292D2DBB}" name="Column4088"/>
    <tableColumn id="4106" xr3:uid="{F2FBB442-F397-4135-8F47-305CC162570A}" name="Column4089"/>
    <tableColumn id="4107" xr3:uid="{443BF69C-8A93-4EBE-96FA-EBF9DC04E112}" name="Column4090"/>
    <tableColumn id="4108" xr3:uid="{A4B23B01-38D5-4D8E-A06D-84504FCE42F3}" name="Column4091"/>
    <tableColumn id="4109" xr3:uid="{31C33281-AF70-4AB3-9B34-CAC2CBE81AC7}" name="Column4092"/>
    <tableColumn id="4110" xr3:uid="{326425B7-ABF5-42C5-8D66-243EB9EA1FF7}" name="Column4093"/>
    <tableColumn id="4111" xr3:uid="{6AAA9778-F5DC-4E93-A04B-C7231E703A9A}" name="Column4094"/>
    <tableColumn id="4112" xr3:uid="{E1C9C2D2-9B58-44F2-BC8D-24608307DEDF}" name="Column4095"/>
    <tableColumn id="4113" xr3:uid="{F51AF148-DDD1-4917-B4AC-4C19A955E06E}" name="Column4096"/>
    <tableColumn id="4114" xr3:uid="{B362E024-2184-4C8B-85A9-CF3941C0F614}" name="Column4097"/>
    <tableColumn id="4115" xr3:uid="{51086538-DDB7-4F1A-BEE1-CDF9B0AF1D16}" name="Column4098"/>
    <tableColumn id="4116" xr3:uid="{697CC567-1E81-48C9-B211-AE1E0C26577D}" name="Column4099"/>
    <tableColumn id="4117" xr3:uid="{54C8CE09-A12A-4191-AC4E-11F20DCEAE72}" name="Column4100"/>
    <tableColumn id="4118" xr3:uid="{63DE6AC9-9087-47F7-B96C-12FDB8FDE7D0}" name="Column4101"/>
    <tableColumn id="4119" xr3:uid="{EAECC766-CDC5-4DD5-BB0A-3581B0773D86}" name="Column4102"/>
    <tableColumn id="4120" xr3:uid="{09760F2E-A6D2-40AF-B48D-9F01DAFF182B}" name="Column4103"/>
    <tableColumn id="4121" xr3:uid="{C9BCD90C-A96E-47AD-AB7A-38FCC18E9833}" name="Column4104"/>
    <tableColumn id="4122" xr3:uid="{C342CA2D-AD5B-4265-ADD2-36D147EED002}" name="Column4105"/>
    <tableColumn id="4123" xr3:uid="{3C99AA30-41E1-4F46-A8FD-7AB9748D7480}" name="Column4106"/>
    <tableColumn id="4124" xr3:uid="{F2D0149E-6C1F-4579-B33F-A95D92F2D281}" name="Column4107"/>
    <tableColumn id="4125" xr3:uid="{0958B5EE-5D14-4A06-8E90-B2BD98855FAC}" name="Column4108"/>
    <tableColumn id="4126" xr3:uid="{016479E7-01F4-40C3-9FDC-7B3A46CF7980}" name="Column4109"/>
    <tableColumn id="4127" xr3:uid="{9507990A-AF91-49C6-8B84-9AE46A66E351}" name="Column4110"/>
    <tableColumn id="4128" xr3:uid="{04C7ABD0-E9E7-452A-B2C4-CD0EE51EB416}" name="Column4111"/>
    <tableColumn id="4129" xr3:uid="{E580EB50-EC4A-45D3-9A89-0D9FB0CBB736}" name="Column4112"/>
    <tableColumn id="4130" xr3:uid="{7C11F89A-0863-42AF-9424-7C6EF473818A}" name="Column4113"/>
    <tableColumn id="4131" xr3:uid="{53F3134F-D345-4379-87A4-C8101C9579CB}" name="Column4114"/>
    <tableColumn id="4132" xr3:uid="{104607F6-30BB-4CD0-83D0-D8D1F2542745}" name="Column4115"/>
    <tableColumn id="4133" xr3:uid="{A8BCA543-6BFA-404B-B236-D45E1236E9B9}" name="Column4116"/>
    <tableColumn id="4134" xr3:uid="{FF05FA44-3DF6-449C-B989-D3488B290012}" name="Column4117"/>
    <tableColumn id="4135" xr3:uid="{607F1FD6-4A29-436B-8D1B-3238A05E9C16}" name="Column4118"/>
    <tableColumn id="4136" xr3:uid="{91EFA9ED-B46C-4615-ADF3-5A993FCF4041}" name="Column4119"/>
    <tableColumn id="4137" xr3:uid="{256F88D4-1D43-4032-BC99-925F60BDC3E1}" name="Column4120"/>
    <tableColumn id="4138" xr3:uid="{6DB4CAFF-D3B1-4AC4-B160-3E581B72D659}" name="Column4121"/>
    <tableColumn id="4139" xr3:uid="{FA3829E9-90D0-45C6-938E-097FE787D226}" name="Column4122"/>
    <tableColumn id="4140" xr3:uid="{8F535C99-892D-4E6F-8C37-12147BCE01FD}" name="Column4123"/>
    <tableColumn id="4141" xr3:uid="{24436D8E-3195-4FF0-AEA9-4B04FCE1BF9F}" name="Column4124"/>
    <tableColumn id="4142" xr3:uid="{534A62ED-4D34-4043-BE03-D9A59548969B}" name="Column4125"/>
    <tableColumn id="4143" xr3:uid="{388A075F-D6B1-47F7-8CF3-7CD950898151}" name="Column4126"/>
    <tableColumn id="4144" xr3:uid="{974856F8-8553-4395-A10E-9C76414CC45E}" name="Column4127"/>
    <tableColumn id="4145" xr3:uid="{47A8FCF4-D5C1-433F-AFDB-FF11C0BC9A52}" name="Column4128"/>
    <tableColumn id="4146" xr3:uid="{D950947A-90FA-442D-90BD-2F00DB050ACD}" name="Column4129"/>
    <tableColumn id="4147" xr3:uid="{88585F12-B43B-4611-818F-9FCCE4EEA0D9}" name="Column4130"/>
    <tableColumn id="4148" xr3:uid="{D0D822E6-AEAB-41BB-B666-8823C18B1452}" name="Column4131"/>
    <tableColumn id="4149" xr3:uid="{17BA2800-AF94-4F95-883B-3B1817C92BFB}" name="Column4132"/>
    <tableColumn id="4150" xr3:uid="{98D1454E-DF40-4AC6-8BF3-9330B649C31E}" name="Column4133"/>
    <tableColumn id="4151" xr3:uid="{FB7B4E32-AB01-4DAC-8131-CBCA9C08D009}" name="Column4134"/>
    <tableColumn id="4152" xr3:uid="{DA4DCA33-B307-4E78-9DE7-DD7BA6701540}" name="Column4135"/>
    <tableColumn id="4153" xr3:uid="{B0A9F17A-8659-4DA9-B8E4-BB28AD8556D4}" name="Column4136"/>
    <tableColumn id="4154" xr3:uid="{4D4A1C42-62D9-408D-9F73-04361398DE99}" name="Column4137"/>
    <tableColumn id="4155" xr3:uid="{9CD2A9B6-B46E-4E14-AA1C-13B6ED8A09FA}" name="Column4138"/>
    <tableColumn id="4156" xr3:uid="{D5CA908D-B1C1-4B98-BE9D-F49C6B3AE59A}" name="Column4139"/>
    <tableColumn id="4157" xr3:uid="{80A705C1-8415-46B2-A6BC-D207D7687045}" name="Column4140"/>
    <tableColumn id="4158" xr3:uid="{AF824A9E-6C56-4A51-92DC-19450AF110CE}" name="Column4141"/>
    <tableColumn id="4159" xr3:uid="{8CB45A4A-D755-4AEC-BEFA-8E28BE555560}" name="Column4142"/>
    <tableColumn id="4160" xr3:uid="{8009D32C-715B-435C-9E68-3C3B288E63B8}" name="Column4143"/>
    <tableColumn id="4161" xr3:uid="{63E515F9-8D84-4F95-B110-0B310630CCC1}" name="Column4144"/>
    <tableColumn id="4162" xr3:uid="{7729E3F3-DFEC-45C7-B124-CCFFD0963A70}" name="Column4145"/>
    <tableColumn id="4163" xr3:uid="{38AD0294-720B-499A-ACE3-515AAEB3BB02}" name="Column4146"/>
    <tableColumn id="4164" xr3:uid="{AC833EEF-3E1C-4C20-B920-40C93DA2436F}" name="Column4147"/>
    <tableColumn id="4165" xr3:uid="{39FCFB52-63F2-4DDE-A6C1-2A1A551743F5}" name="Column4148"/>
    <tableColumn id="4166" xr3:uid="{9CA2B2FE-F4DE-4717-BD8B-50587259781D}" name="Column4149"/>
    <tableColumn id="4167" xr3:uid="{15B31F90-E66A-4777-8F0F-9A07864FD614}" name="Column4150"/>
    <tableColumn id="4168" xr3:uid="{37C4C63B-B682-40AE-9B1D-961376E465F6}" name="Column4151"/>
    <tableColumn id="4169" xr3:uid="{8ED30481-7718-4243-8073-13AACDF30A80}" name="Column4152"/>
    <tableColumn id="4170" xr3:uid="{121FAEA1-2C85-45E3-9219-EB46C3672ECD}" name="Column4153"/>
    <tableColumn id="4171" xr3:uid="{4B9209C9-B541-4EDE-B12A-C8C00E574197}" name="Column4154"/>
    <tableColumn id="4172" xr3:uid="{3BC2037B-BB2A-43C7-B9FC-526236360436}" name="Column4155"/>
    <tableColumn id="4173" xr3:uid="{16F4F6DA-B728-4A64-99DA-7B119A99B852}" name="Column4156"/>
    <tableColumn id="4174" xr3:uid="{AA151B08-9624-43C5-B527-A3E6C05F9E23}" name="Column4157"/>
    <tableColumn id="4175" xr3:uid="{6CFD0097-64BE-4BBB-83D0-E16A67BBAA1E}" name="Column4158"/>
    <tableColumn id="4176" xr3:uid="{04614A13-AFA9-40A7-9C7C-318E85738DCD}" name="Column4159"/>
    <tableColumn id="4177" xr3:uid="{B8A3C874-C414-4703-A001-9C9511C72E65}" name="Column4160"/>
    <tableColumn id="4178" xr3:uid="{07195EFB-6A3F-4CA6-9779-68734CB9C7E8}" name="Column4161"/>
    <tableColumn id="4179" xr3:uid="{8F1B54C1-5493-47A0-A076-79CBC1F6AF0F}" name="Column4162"/>
    <tableColumn id="4180" xr3:uid="{A41AEEA3-AD79-40CE-AC31-B7EC6EF5BADD}" name="Column4163"/>
    <tableColumn id="4181" xr3:uid="{D8485A65-690D-454C-8F58-CDFF7D4E2CDC}" name="Column4164"/>
    <tableColumn id="4182" xr3:uid="{9BEAFC45-D9BD-41F7-B9A0-62E557924DA2}" name="Column4165"/>
    <tableColumn id="4183" xr3:uid="{38C1DB3A-E834-4A8F-A84E-405050DD0060}" name="Column4166"/>
    <tableColumn id="4184" xr3:uid="{36527C8E-D04C-48F3-B0ED-7D92DA0011C5}" name="Column4167"/>
    <tableColumn id="4185" xr3:uid="{FBA16D8F-EF19-4074-8102-6DDE8D6E773C}" name="Column4168"/>
    <tableColumn id="4186" xr3:uid="{DBC27620-CBAC-4E99-9F3E-70E0F8C001D4}" name="Column4169"/>
    <tableColumn id="4187" xr3:uid="{B90BAD49-592E-47E7-8D8B-7B7A2595B816}" name="Column4170"/>
    <tableColumn id="4188" xr3:uid="{BCB2E367-59A7-41C0-81C2-1CEFEB10DABE}" name="Column4171"/>
    <tableColumn id="4189" xr3:uid="{C20FE07C-2EC0-495F-8BEC-5399845E8A13}" name="Column4172"/>
    <tableColumn id="4190" xr3:uid="{0EF5B2D7-04FB-4CFD-9A09-BCB00F237D4A}" name="Column4173"/>
    <tableColumn id="4191" xr3:uid="{FEAB406F-0BB4-4357-B14E-A9436EAAFD94}" name="Column4174"/>
    <tableColumn id="4192" xr3:uid="{B7F71103-06C9-496E-A197-47FC2977060A}" name="Column4175"/>
    <tableColumn id="4193" xr3:uid="{B431608B-20C4-4A0E-B28A-2A98E2DCE214}" name="Column4176"/>
    <tableColumn id="4194" xr3:uid="{FA21059F-4BB1-437C-93EB-F70FD0B5B3B2}" name="Column4177"/>
    <tableColumn id="4195" xr3:uid="{6BAE9E18-9672-4943-8770-02FC99238D62}" name="Column4178"/>
    <tableColumn id="4196" xr3:uid="{5BC401BB-481F-4D4C-8372-D41CB2011F2B}" name="Column4179"/>
    <tableColumn id="4197" xr3:uid="{BA2E86D8-1FB7-4E90-9981-3710F9E1ED6F}" name="Column4180"/>
    <tableColumn id="4198" xr3:uid="{591D9F06-4A31-45C5-9ACD-5117C02E3797}" name="Column4181"/>
    <tableColumn id="4199" xr3:uid="{96AA1289-A151-4D10-B17A-3890F47D7603}" name="Column4182"/>
    <tableColumn id="4200" xr3:uid="{939377FA-F91E-44F6-95E7-302C0E8CA6AF}" name="Column4183"/>
    <tableColumn id="4201" xr3:uid="{9DB9A4D1-C282-4DBF-9502-AA26E8C7B56C}" name="Column4184"/>
    <tableColumn id="4202" xr3:uid="{8C4CA72D-EC6D-4614-9F2F-F9CEFDC6863C}" name="Column4185"/>
    <tableColumn id="4203" xr3:uid="{B67CE3F6-8E0F-4FED-BE52-00A489C4BA0E}" name="Column4186"/>
    <tableColumn id="4204" xr3:uid="{B61AB421-2B2F-486D-8A1C-19351A5D83EC}" name="Column4187"/>
    <tableColumn id="4205" xr3:uid="{39E403A2-F7D9-4B67-B488-DA9710CAFA50}" name="Column4188"/>
    <tableColumn id="4206" xr3:uid="{EA3194C1-332B-41D6-B1D0-2FF53D0D645A}" name="Column4189"/>
    <tableColumn id="4207" xr3:uid="{44E59C87-14B5-489E-A859-7CAE0E3BAF21}" name="Column4190"/>
    <tableColumn id="4208" xr3:uid="{F699E7C9-A4C0-4573-AE01-1D00E262400A}" name="Column4191"/>
    <tableColumn id="4209" xr3:uid="{D6B2F3AC-8CAB-4F9E-8E6C-7E309399156C}" name="Column4192"/>
    <tableColumn id="4210" xr3:uid="{7A8A26A6-97EC-412B-88EF-521F6635C7E8}" name="Column4193"/>
    <tableColumn id="4211" xr3:uid="{40345132-EFD1-4519-910F-64F4683EAE4F}" name="Column4194"/>
    <tableColumn id="4212" xr3:uid="{58529F7B-23B8-4BD7-91CB-495A7D1629ED}" name="Column4195"/>
    <tableColumn id="4213" xr3:uid="{5004C3C3-58F3-4C25-8032-903616B90BC4}" name="Column4196"/>
    <tableColumn id="4214" xr3:uid="{2B53A02D-9C98-4BE2-926E-0FB2B3EA5658}" name="Column4197"/>
    <tableColumn id="4215" xr3:uid="{7802E1A2-6343-45C1-9EEA-2505E8FC1883}" name="Column4198"/>
    <tableColumn id="4216" xr3:uid="{BCCE7F71-ADBE-4EC5-B15E-FBD4130EDC8A}" name="Column4199"/>
    <tableColumn id="4217" xr3:uid="{F3F09E2C-7F62-4C05-A397-7B67808490F3}" name="Column4200"/>
    <tableColumn id="4218" xr3:uid="{21B42151-D2D3-49C8-B57A-8EAFCF5A2616}" name="Column4201"/>
    <tableColumn id="4219" xr3:uid="{8CF9E460-17DF-450B-BB1A-D7DAB203FFEB}" name="Column4202"/>
    <tableColumn id="4220" xr3:uid="{F075844E-3979-4852-99B6-121B059AC7E1}" name="Column4203"/>
    <tableColumn id="4221" xr3:uid="{5A1BDC5F-B6DA-4A24-8652-5C38E72C1F45}" name="Column4204"/>
    <tableColumn id="4222" xr3:uid="{A2AE9C1F-0064-41B1-BD1B-E8C52DE022E5}" name="Column4205"/>
    <tableColumn id="4223" xr3:uid="{A867A0B6-4D3E-4FFB-9E09-9C2CDFCF5930}" name="Column4206"/>
    <tableColumn id="4224" xr3:uid="{8B4EC0FA-0156-495A-9A31-890DE8ED6150}" name="Column4207"/>
    <tableColumn id="4225" xr3:uid="{870F72B7-4AC0-490C-B02D-940422D130EE}" name="Column4208"/>
    <tableColumn id="4226" xr3:uid="{82B1A982-8B99-4D3D-9634-278B66D3A94F}" name="Column4209"/>
    <tableColumn id="4227" xr3:uid="{94AC53D7-7BEB-43EB-8FFF-CEB6671F9A6E}" name="Column4210"/>
    <tableColumn id="4228" xr3:uid="{D2B525C5-437B-4CAF-9CFC-F244B545DBD1}" name="Column4211"/>
    <tableColumn id="4229" xr3:uid="{3113A01D-A0FF-404F-90A3-0C51AC34AD02}" name="Column4212"/>
    <tableColumn id="4230" xr3:uid="{586FB5A2-3404-44A8-90A4-F3A689F0F5C8}" name="Column4213"/>
    <tableColumn id="4231" xr3:uid="{5DBA572B-DA3A-4DE5-8F2D-AA221E5F955B}" name="Column4214"/>
    <tableColumn id="4232" xr3:uid="{ED548A3B-0CCF-451D-A878-58D7D0084419}" name="Column4215"/>
    <tableColumn id="4233" xr3:uid="{5B932961-11F0-4B2E-8155-75825C4D2F42}" name="Column4216"/>
    <tableColumn id="4234" xr3:uid="{35A53D58-D0AD-4A95-AA34-A9A36D7EC4B9}" name="Column4217"/>
    <tableColumn id="4235" xr3:uid="{94A79A8D-57E8-48E7-8AC7-6D1C3B73ED5F}" name="Column4218"/>
    <tableColumn id="4236" xr3:uid="{0BDC820E-0245-4A68-B219-A270035AA88E}" name="Column4219"/>
    <tableColumn id="4237" xr3:uid="{FD27636B-5F57-45EE-8477-EFB4B32EAF4D}" name="Column4220"/>
    <tableColumn id="4238" xr3:uid="{2A209861-08CF-42F1-9CF0-B1EFC467A2B1}" name="Column4221"/>
    <tableColumn id="4239" xr3:uid="{24EAAEC8-85FF-450E-8445-C66C3E1A4BB5}" name="Column4222"/>
    <tableColumn id="4240" xr3:uid="{50F5D9E4-804A-4B0E-98D9-9DE33A07EABF}" name="Column4223"/>
    <tableColumn id="4241" xr3:uid="{017B0213-ACBD-455E-BAA6-990A4F4F083E}" name="Column4224"/>
    <tableColumn id="4242" xr3:uid="{1AB742F9-D046-4C7D-BE93-60A2AF031CFF}" name="Column4225"/>
    <tableColumn id="4243" xr3:uid="{71A247EC-5793-4180-B7E3-E65955BD522E}" name="Column4226"/>
    <tableColumn id="4244" xr3:uid="{19FA2CA6-F628-412D-8090-1FB8C1D7CC53}" name="Column4227"/>
    <tableColumn id="4245" xr3:uid="{D096EB74-4946-4809-B558-C994D1503B82}" name="Column4228"/>
    <tableColumn id="4246" xr3:uid="{4862EDD2-D744-4B71-AAAA-A7A2C31505E5}" name="Column4229"/>
    <tableColumn id="4247" xr3:uid="{F502D63D-8975-4671-8E24-030425FAE6CE}" name="Column4230"/>
    <tableColumn id="4248" xr3:uid="{4BC347BE-2CA1-4A52-A8C3-C135EC76A4C5}" name="Column4231"/>
    <tableColumn id="4249" xr3:uid="{35DFF5E2-B089-4F31-872C-D71E30D2BEDC}" name="Column4232"/>
    <tableColumn id="4250" xr3:uid="{AD63F8C4-AB95-4B16-AB52-F3D1B6ECB52E}" name="Column4233"/>
    <tableColumn id="4251" xr3:uid="{CBA9B967-3D09-4471-AE2A-C692D891E31E}" name="Column4234"/>
    <tableColumn id="4252" xr3:uid="{C03A0CCF-8055-445D-95DE-66094E55C9C2}" name="Column4235"/>
    <tableColumn id="4253" xr3:uid="{4BF1EBAD-CB8A-4864-AC29-125B90E188B5}" name="Column4236"/>
    <tableColumn id="4254" xr3:uid="{2BC6C099-2278-41FE-BA91-FB36DC967455}" name="Column4237"/>
    <tableColumn id="4255" xr3:uid="{F1B71464-88E1-43DD-9B74-46EE90D1EC30}" name="Column4238"/>
    <tableColumn id="4256" xr3:uid="{037885AA-A61C-49EC-B7C9-4D4042E29AB6}" name="Column4239"/>
    <tableColumn id="4257" xr3:uid="{5C598E3E-E5C6-4475-B86D-228178A8F6A4}" name="Column4240"/>
    <tableColumn id="4258" xr3:uid="{E19D50D8-32B2-47D1-A575-76A2FC471FA7}" name="Column4241"/>
    <tableColumn id="4259" xr3:uid="{93837EB4-02B9-432C-92B3-257E02D9C499}" name="Column4242"/>
    <tableColumn id="4260" xr3:uid="{F5749374-5F42-43AC-9790-A4DF6C72F65C}" name="Column4243"/>
    <tableColumn id="4261" xr3:uid="{E04F87DD-02D6-4733-8F6C-AB564D06E996}" name="Column4244"/>
    <tableColumn id="4262" xr3:uid="{9C812790-28A3-4CB5-BB0A-023CA83DAC28}" name="Column4245"/>
    <tableColumn id="4263" xr3:uid="{EC8BCA72-C896-4912-9B95-42C38E2763C1}" name="Column4246"/>
    <tableColumn id="4264" xr3:uid="{8ECEE18A-0D0A-4F00-A020-1372A6CD1F65}" name="Column4247"/>
    <tableColumn id="4265" xr3:uid="{478BD042-8A8B-4D72-8EFB-71406B288A7F}" name="Column4248"/>
    <tableColumn id="4266" xr3:uid="{FD29D8C4-648C-43A0-968A-ABCE2BE47FD0}" name="Column4249"/>
    <tableColumn id="4267" xr3:uid="{FAE298EE-F46F-4CC9-B606-51DA87C15D78}" name="Column4250"/>
    <tableColumn id="4268" xr3:uid="{DD184C7D-7FC0-4418-A455-5487CFDBF338}" name="Column4251"/>
    <tableColumn id="4269" xr3:uid="{34E9864F-09E5-40F4-A133-77E71652934D}" name="Column4252"/>
    <tableColumn id="4270" xr3:uid="{FFBEF2EF-484A-4135-B26F-9CB28132E8D8}" name="Column4253"/>
    <tableColumn id="4271" xr3:uid="{EDF9F49A-B311-4413-A402-8F69C138902B}" name="Column4254"/>
    <tableColumn id="4272" xr3:uid="{048D388B-7A6C-4B2E-BFA5-68A6664200ED}" name="Column4255"/>
    <tableColumn id="4273" xr3:uid="{FCD7AC1D-F1B6-47ED-86C8-31AAAB24BCCA}" name="Column4256"/>
    <tableColumn id="4274" xr3:uid="{501D7B24-C3C7-4A77-B95F-46661C1CF745}" name="Column4257"/>
    <tableColumn id="4275" xr3:uid="{B5389108-B7F4-4F4A-8173-F474CAA9F44F}" name="Column4258"/>
    <tableColumn id="4276" xr3:uid="{54F30E55-089D-40FA-9050-C4B898F0981D}" name="Column4259"/>
    <tableColumn id="4277" xr3:uid="{EBEEE86C-55B9-4605-A03E-F0B4875689C2}" name="Column4260"/>
    <tableColumn id="4278" xr3:uid="{F3BEE901-0134-410F-A00F-95F945C3D33E}" name="Column4261"/>
    <tableColumn id="4279" xr3:uid="{C51C41C0-EB7D-4F41-9D37-194CA5332F07}" name="Column4262"/>
    <tableColumn id="4280" xr3:uid="{ACEE13AB-EDD1-48C6-B2B4-CC6F535D3FFB}" name="Column4263"/>
    <tableColumn id="4281" xr3:uid="{70FB1921-02A0-4368-BB8A-DD7B0AA70F6C}" name="Column4264"/>
    <tableColumn id="4282" xr3:uid="{660AAD7C-B72C-4BEE-88B1-DC4E331A4A21}" name="Column4265"/>
    <tableColumn id="4283" xr3:uid="{7D336BC7-2C61-43BC-B8DA-69AA19AEF2A6}" name="Column4266"/>
    <tableColumn id="4284" xr3:uid="{2B4684AA-A6DA-4709-8DB5-6E8048388B94}" name="Column4267"/>
    <tableColumn id="4285" xr3:uid="{E1A28105-5741-45B6-86BD-1F4B82227407}" name="Column4268"/>
    <tableColumn id="4286" xr3:uid="{13353071-5523-437E-9991-FFA015B40136}" name="Column4269"/>
    <tableColumn id="4287" xr3:uid="{5A8A40A5-BE60-499A-A162-B32CF059829B}" name="Column4270"/>
    <tableColumn id="4288" xr3:uid="{52D5BC51-3C8E-41E7-A2BA-768BEB696C74}" name="Column4271"/>
    <tableColumn id="4289" xr3:uid="{164BC9C3-2F26-45C8-A415-5596E9C391D8}" name="Column4272"/>
    <tableColumn id="4290" xr3:uid="{85F1FD44-92F1-49EB-9D48-6466C3E09E17}" name="Column4273"/>
    <tableColumn id="4291" xr3:uid="{038F8499-766E-4F1F-90DC-83BD36D55F5B}" name="Column4274"/>
    <tableColumn id="4292" xr3:uid="{766A70D1-C817-41B2-B79E-168EDF100BD7}" name="Column4275"/>
    <tableColumn id="4293" xr3:uid="{3024FD3F-FEF1-49A7-ACF5-00197F49F400}" name="Column4276"/>
    <tableColumn id="4294" xr3:uid="{19F81CFA-1839-4096-BAC1-BB85A376D543}" name="Column4277"/>
    <tableColumn id="4295" xr3:uid="{DA24E867-013C-46CF-A450-628852E83759}" name="Column4278"/>
    <tableColumn id="4296" xr3:uid="{93AFD3DD-D608-455A-BAF3-D1379D534F62}" name="Column4279"/>
    <tableColumn id="4297" xr3:uid="{5EED8AAF-9CB6-4A9F-95D7-07D681DD91D6}" name="Column4280"/>
    <tableColumn id="4298" xr3:uid="{A53CF943-9B67-46D4-B061-4C46AD2D02F9}" name="Column4281"/>
    <tableColumn id="4299" xr3:uid="{A9A4EC76-908E-48CC-80A3-F1AC951C5FFF}" name="Column4282"/>
    <tableColumn id="4300" xr3:uid="{A16F0EB0-CA43-4AC8-B6CB-5BCF24DDE773}" name="Column4283"/>
    <tableColumn id="4301" xr3:uid="{6D60D0B1-2273-4F9D-95CF-E78CD19E3BE9}" name="Column4284"/>
    <tableColumn id="4302" xr3:uid="{53AC361E-0F83-4D18-9216-8DD8FE78F5C1}" name="Column4285"/>
    <tableColumn id="4303" xr3:uid="{E3BE7863-25FF-45E9-84AC-4E7DCA95C1BC}" name="Column4286"/>
    <tableColumn id="4304" xr3:uid="{B289B608-6F1B-4E5F-8B29-5DC9AB581CA1}" name="Column4287"/>
    <tableColumn id="4305" xr3:uid="{A135FCFC-8787-4719-A6DB-B9A10EF2C5EE}" name="Column4288"/>
    <tableColumn id="4306" xr3:uid="{35891E93-38D5-4D07-B166-64A0072E433A}" name="Column4289"/>
    <tableColumn id="4307" xr3:uid="{AFE7B7C9-1121-4CAA-9842-A98A5D8C5EBB}" name="Column4290"/>
    <tableColumn id="4308" xr3:uid="{161D3A93-C7E0-4B2C-89EA-6B609415480F}" name="Column4291"/>
    <tableColumn id="4309" xr3:uid="{3EC66545-3992-4C1C-BBE9-49480FBE394A}" name="Column4292"/>
    <tableColumn id="4310" xr3:uid="{1537C1CC-3832-46B2-9C4A-13CF573DE597}" name="Column4293"/>
    <tableColumn id="4311" xr3:uid="{F3A3355F-0A14-44CC-A956-EA4468D3C35F}" name="Column4294"/>
    <tableColumn id="4312" xr3:uid="{BC60D98A-FD34-4EA9-A7C7-33C3A123E70A}" name="Column4295"/>
    <tableColumn id="4313" xr3:uid="{4A33A31B-9929-44F6-AE27-20BF4436D7A7}" name="Column4296"/>
    <tableColumn id="4314" xr3:uid="{7BADBC58-E8C5-4F23-90CD-B92278F58D40}" name="Column4297"/>
    <tableColumn id="4315" xr3:uid="{D26991ED-3E03-4AAA-A07E-53FE5E216D76}" name="Column4298"/>
    <tableColumn id="4316" xr3:uid="{EFE12710-3368-4D3F-A2C0-A049D1234416}" name="Column4299"/>
    <tableColumn id="4317" xr3:uid="{93A93EEA-EDBD-408F-9F48-C4D8EA439967}" name="Column4300"/>
    <tableColumn id="4318" xr3:uid="{4415CD89-1CBA-432B-9754-BD9A86E0D269}" name="Column4301"/>
    <tableColumn id="4319" xr3:uid="{03A0AAF4-3391-40A4-8B91-FE3836027E33}" name="Column4302"/>
    <tableColumn id="4320" xr3:uid="{0CD2E362-0625-485A-B268-AC46B5FFA096}" name="Column4303"/>
    <tableColumn id="4321" xr3:uid="{40E2F855-ABA5-4463-BF2A-7ABA70982CAC}" name="Column4304"/>
    <tableColumn id="4322" xr3:uid="{B52EFCD9-5CE0-4A1C-886D-B59579BF7C10}" name="Column4305"/>
    <tableColumn id="4323" xr3:uid="{6E0D8D9A-0016-4BD4-84E5-1A2255DF6F59}" name="Column4306"/>
    <tableColumn id="4324" xr3:uid="{35C4E99E-C87E-4121-AEB3-37F12810FFB3}" name="Column4307"/>
    <tableColumn id="4325" xr3:uid="{B035C04D-2912-4FF1-80D3-1846C7EB7DF5}" name="Column4308"/>
    <tableColumn id="4326" xr3:uid="{568EDDB2-649B-41A4-A08F-1B707732BA45}" name="Column4309"/>
    <tableColumn id="4327" xr3:uid="{3C5AB5DA-8797-42F0-AFAF-7AC47C5DC2D0}" name="Column4310"/>
    <tableColumn id="4328" xr3:uid="{6CD64742-E071-4FF7-BF49-BBE2FF7D9039}" name="Column4311"/>
    <tableColumn id="4329" xr3:uid="{A95C00A2-C5CA-40A6-89A7-DEF3C77277D4}" name="Column4312"/>
    <tableColumn id="4330" xr3:uid="{35A8B9BC-BE63-463E-AF9D-D0F34F62396B}" name="Column4313"/>
    <tableColumn id="4331" xr3:uid="{392A7C3C-9B6A-4ED5-8EA1-23B1CEBA9BBF}" name="Column4314"/>
    <tableColumn id="4332" xr3:uid="{62683A8F-8249-42BD-960D-55FA85D77D45}" name="Column4315"/>
    <tableColumn id="4333" xr3:uid="{B72616D1-F6ED-4A6B-8E6C-511EB6F0AA01}" name="Column4316"/>
    <tableColumn id="4334" xr3:uid="{6B65BD2B-FFCA-447B-BCCE-83B2207C9D6A}" name="Column4317"/>
    <tableColumn id="4335" xr3:uid="{B0E3E379-0D84-496F-B5E5-71F6FE791E86}" name="Column4318"/>
    <tableColumn id="4336" xr3:uid="{1DD29DC6-2D5D-4ADE-820C-78E971CE5272}" name="Column4319"/>
    <tableColumn id="4337" xr3:uid="{52FC314E-754F-4061-8CBD-6BA35983846C}" name="Column4320"/>
    <tableColumn id="4338" xr3:uid="{E491C784-F2EC-4B89-89DE-B0E94FCC4A1D}" name="Column4321"/>
    <tableColumn id="4339" xr3:uid="{D98C31DC-DB72-40CD-9F4F-58609EAB4DA3}" name="Column4322"/>
    <tableColumn id="4340" xr3:uid="{C715A407-53F4-459A-AA0F-FC9250CFF8E1}" name="Column4323"/>
    <tableColumn id="4341" xr3:uid="{79EE8EB3-7898-46A4-93E4-C6133A5C56BD}" name="Column4324"/>
    <tableColumn id="4342" xr3:uid="{53AA6591-02ED-4594-A35B-C555AFBD5A20}" name="Column4325"/>
    <tableColumn id="4343" xr3:uid="{9CE63584-2420-4AC7-B733-630C2A93E73C}" name="Column4326"/>
    <tableColumn id="4344" xr3:uid="{5CF846B8-89C6-4481-A174-A11D7580DA0C}" name="Column4327"/>
    <tableColumn id="4345" xr3:uid="{9968185C-2ED3-4408-90A1-DFCE2ED64B98}" name="Column4328"/>
    <tableColumn id="4346" xr3:uid="{6BA59A6F-BC95-44BF-B6EA-CB4B85D25D79}" name="Column4329"/>
    <tableColumn id="4347" xr3:uid="{78CEB132-8577-4388-BCBF-AC6262A6AB24}" name="Column4330"/>
    <tableColumn id="4348" xr3:uid="{F31F1A82-F5FD-4822-9004-4B45194FE8F9}" name="Column4331"/>
    <tableColumn id="4349" xr3:uid="{EAF51ED8-1008-4F90-A363-B72C60AFBA08}" name="Column4332"/>
    <tableColumn id="4350" xr3:uid="{43DF6A1F-2A5D-40A8-9019-A14A3B12E670}" name="Column4333"/>
    <tableColumn id="4351" xr3:uid="{00DF2D73-B74F-452D-BBF4-B726E988D57E}" name="Column4334"/>
    <tableColumn id="4352" xr3:uid="{C514D8E0-57EA-45E3-A4D0-69070D9CFC07}" name="Column4335"/>
    <tableColumn id="4353" xr3:uid="{354DC1D9-8577-4B2C-9C6F-3CCBD7299B8F}" name="Column4336"/>
    <tableColumn id="4354" xr3:uid="{00D5674C-17E4-4A6B-B98F-25B3DDB22E60}" name="Column4337"/>
    <tableColumn id="4355" xr3:uid="{D31E9733-32A3-47CD-A10D-51FADF1F9E4F}" name="Column4338"/>
    <tableColumn id="4356" xr3:uid="{A29FC92D-C330-48BD-B0BE-73EF5A18AAF4}" name="Column4339"/>
    <tableColumn id="4357" xr3:uid="{324C921F-B660-4C84-A57B-00200265A39F}" name="Column4340"/>
    <tableColumn id="4358" xr3:uid="{073C79C0-203C-472F-BE11-F5F488D5E335}" name="Column4341"/>
    <tableColumn id="4359" xr3:uid="{119AFFE2-113B-42BF-AD7C-CF46DA2FA9FE}" name="Column4342"/>
    <tableColumn id="4360" xr3:uid="{D8080A02-3058-4538-98F5-C5D808322F9A}" name="Column4343"/>
    <tableColumn id="4361" xr3:uid="{4C605277-A698-441E-A4F3-3523EABF6A67}" name="Column4344"/>
    <tableColumn id="4362" xr3:uid="{D1D5C619-7EC8-4103-AA88-10F8BBC196FE}" name="Column4345"/>
    <tableColumn id="4363" xr3:uid="{D467CC9A-28BF-465C-871F-4051B5A9B71E}" name="Column4346"/>
    <tableColumn id="4364" xr3:uid="{E3704A1A-9598-4A46-98FB-9FB1C8617A47}" name="Column4347"/>
    <tableColumn id="4365" xr3:uid="{4D8A2298-9F6B-44CE-8481-DC255CBA9ACD}" name="Column4348"/>
    <tableColumn id="4366" xr3:uid="{563D439E-E328-46CE-9C9F-3242786DE501}" name="Column4349"/>
    <tableColumn id="4367" xr3:uid="{66DC5313-97CB-40EC-B13A-ADE5D7258196}" name="Column4350"/>
    <tableColumn id="4368" xr3:uid="{9A0BAB85-CBFC-4601-8E2F-91B395B88DB3}" name="Column4351"/>
    <tableColumn id="4369" xr3:uid="{FC8290B4-07DF-4989-AE8F-AE630B57C09C}" name="Column4352"/>
    <tableColumn id="4370" xr3:uid="{57AE0E76-B930-484E-8F2E-9CFEDA7517A3}" name="Column4353"/>
    <tableColumn id="4371" xr3:uid="{334EA856-C7A2-48BC-B151-661E0B6A678E}" name="Column4354"/>
    <tableColumn id="4372" xr3:uid="{F3239827-5ECE-44AC-99ED-DA7797A7B212}" name="Column4355"/>
    <tableColumn id="4373" xr3:uid="{175BAB21-E6DD-4C43-A5D8-B4E130965E3C}" name="Column4356"/>
    <tableColumn id="4374" xr3:uid="{C5AFD8C2-51BB-423D-8CA9-A1197A1CF8B6}" name="Column4357"/>
    <tableColumn id="4375" xr3:uid="{ECECFA6C-C414-480B-B4BE-AC84A7BAD006}" name="Column4358"/>
    <tableColumn id="4376" xr3:uid="{C3F6FBFE-DCB4-450F-9A0C-590C1B7C0832}" name="Column4359"/>
    <tableColumn id="4377" xr3:uid="{F74DB9B5-D820-45A3-8B1A-156587B0B6C6}" name="Column4360"/>
    <tableColumn id="4378" xr3:uid="{AEF4A62B-FA55-4E62-B8C3-22E420C54612}" name="Column4361"/>
    <tableColumn id="4379" xr3:uid="{C103088B-B7B2-4951-8D61-C3CA9B7E7FF1}" name="Column4362"/>
    <tableColumn id="4380" xr3:uid="{F22F9245-CBE6-4A6E-A0F4-3F089D8683CD}" name="Column4363"/>
    <tableColumn id="4381" xr3:uid="{F50B8A79-F3E3-44EE-BFEA-069D15B0F374}" name="Column4364"/>
    <tableColumn id="4382" xr3:uid="{E8ACDCC5-5C7A-4376-A021-E2CE2C7493E2}" name="Column4365"/>
    <tableColumn id="4383" xr3:uid="{7A854CDB-38BB-44B4-9E3D-3234A68485AC}" name="Column4366"/>
    <tableColumn id="4384" xr3:uid="{46EE947A-E074-4922-A375-816A0668C449}" name="Column4367"/>
    <tableColumn id="4385" xr3:uid="{F1DC2D1B-2D02-4B5A-B289-D4F0ED708E63}" name="Column4368"/>
    <tableColumn id="4386" xr3:uid="{69FE9586-766F-454F-9748-C080C3888742}" name="Column4369"/>
    <tableColumn id="4387" xr3:uid="{5DCE48E8-90FB-4627-8AE0-455D8553F00E}" name="Column4370"/>
    <tableColumn id="4388" xr3:uid="{5B424378-F239-4F47-8206-A8AE266E2BC1}" name="Column4371"/>
    <tableColumn id="4389" xr3:uid="{3CE892E0-CAA8-4424-8485-6CC174EBF846}" name="Column4372"/>
    <tableColumn id="4390" xr3:uid="{4FF01227-D051-43EF-A4D4-5305D0892321}" name="Column4373"/>
    <tableColumn id="4391" xr3:uid="{FECFCDCC-F81A-4B5C-8612-62F49A051901}" name="Column4374"/>
    <tableColumn id="4392" xr3:uid="{79F30CC3-E025-4247-BE81-C5E571E9AD73}" name="Column4375"/>
    <tableColumn id="4393" xr3:uid="{58A9BB25-660C-4258-89E5-F2A3C96277DD}" name="Column4376"/>
    <tableColumn id="4394" xr3:uid="{64DB72DB-DA7D-4D5C-8A15-00AF9AF4595E}" name="Column4377"/>
    <tableColumn id="4395" xr3:uid="{4DA3F172-39A2-4D9C-897A-35FBBFBADDD9}" name="Column4378"/>
    <tableColumn id="4396" xr3:uid="{DC38F7F6-D7AA-4772-BBCD-9E6B7138D3A8}" name="Column4379"/>
    <tableColumn id="4397" xr3:uid="{691ABE7D-02D1-47F9-966A-BD16DA61B747}" name="Column4380"/>
    <tableColumn id="4398" xr3:uid="{F2FCE969-BE0D-4E4C-B74A-21ABC67D22B4}" name="Column4381"/>
    <tableColumn id="4399" xr3:uid="{5AE97746-6EDA-4B12-9B3E-D971ACB48815}" name="Column4382"/>
    <tableColumn id="4400" xr3:uid="{D5012A86-008F-44CE-A206-EE8ADDE8782B}" name="Column4383"/>
    <tableColumn id="4401" xr3:uid="{0918E2AC-BBC7-4674-BBD4-2C4C3A02D937}" name="Column4384"/>
    <tableColumn id="4402" xr3:uid="{1F825E77-7504-4CF6-BC30-CC76FA1EA61A}" name="Column4385"/>
    <tableColumn id="4403" xr3:uid="{FADCC9F3-A8FA-4CCF-A214-01B192B3211B}" name="Column4386"/>
    <tableColumn id="4404" xr3:uid="{698D64E9-282C-49EE-81CA-DE7FFA514BE8}" name="Column4387"/>
    <tableColumn id="4405" xr3:uid="{1AD8305F-F4A6-4F82-863E-F5E587531096}" name="Column4388"/>
    <tableColumn id="4406" xr3:uid="{69D0CE69-F5CB-49A8-B3AE-56C8CB3E1035}" name="Column4389"/>
    <tableColumn id="4407" xr3:uid="{574C11DA-1098-40B5-8320-08AF1C8E0481}" name="Column4390"/>
    <tableColumn id="4408" xr3:uid="{88AE023E-4B11-462E-8255-F02B512717DF}" name="Column4391"/>
    <tableColumn id="4409" xr3:uid="{C1FDE1A1-3030-48A6-8304-8C087B5F1023}" name="Column4392"/>
    <tableColumn id="4410" xr3:uid="{4EA135A4-79B9-45A6-B4A4-BCF04341DDEA}" name="Column4393"/>
    <tableColumn id="4411" xr3:uid="{0E481469-7672-48C0-931D-F2EAFF9CCA36}" name="Column4394"/>
    <tableColumn id="4412" xr3:uid="{28D05384-32F0-40DA-AD02-82B44ED0C4BB}" name="Column4395"/>
    <tableColumn id="4413" xr3:uid="{42E2F808-F4E3-472F-9949-EE3534F1CB34}" name="Column4396"/>
    <tableColumn id="4414" xr3:uid="{FF5A0DD5-2D52-4BD0-958A-8D3229AA015A}" name="Column4397"/>
    <tableColumn id="4415" xr3:uid="{9E7DAF5C-5DBE-4BBA-BB04-D720BD03A11A}" name="Column4398"/>
    <tableColumn id="4416" xr3:uid="{05586155-7913-4E62-89AC-2A3DD0D34795}" name="Column4399"/>
    <tableColumn id="4417" xr3:uid="{1C7B73EC-42BA-4330-9172-8CEB7A2BE1F4}" name="Column4400"/>
    <tableColumn id="4418" xr3:uid="{006D05D9-5ED1-4AE7-AEF5-40E4441B1073}" name="Column4401"/>
    <tableColumn id="4419" xr3:uid="{2A158E2F-7035-4926-B3E3-F6F115F030E3}" name="Column4402"/>
    <tableColumn id="4420" xr3:uid="{25529BD8-4C90-4166-B3D7-8398C785335E}" name="Column4403"/>
    <tableColumn id="4421" xr3:uid="{C82101FD-B0D7-496D-9C62-05BCD7C49680}" name="Column4404"/>
    <tableColumn id="4422" xr3:uid="{D56A9679-1661-4C18-8AD1-E37C33123DB2}" name="Column4405"/>
    <tableColumn id="4423" xr3:uid="{82C12140-8B89-4EA2-9350-F83E26690FD9}" name="Column4406"/>
    <tableColumn id="4424" xr3:uid="{83E058CF-BED0-47E4-96E7-8969D120D96F}" name="Column4407"/>
    <tableColumn id="4425" xr3:uid="{5782BFD2-860F-4435-BE17-3FD5F2C06C7A}" name="Column4408"/>
    <tableColumn id="4426" xr3:uid="{A2FF96DE-D1F6-45F3-A61E-97EBC0C6FA98}" name="Column4409"/>
    <tableColumn id="4427" xr3:uid="{E6C5C66B-DF7A-413B-AFDC-0CD9DB272134}" name="Column4410"/>
    <tableColumn id="4428" xr3:uid="{99DC79F5-384A-496E-A856-69FA53C1030C}" name="Column4411"/>
    <tableColumn id="4429" xr3:uid="{35C800B9-AFCE-4EEE-BFF3-8B51BB05369F}" name="Column4412"/>
    <tableColumn id="4430" xr3:uid="{81200451-D2C1-4135-B108-43C5A385929D}" name="Column4413"/>
    <tableColumn id="4431" xr3:uid="{B311AD02-ABB6-4497-853B-2E7D1E62D59A}" name="Column4414"/>
    <tableColumn id="4432" xr3:uid="{6416ABDD-0829-4285-BF0D-412D6F909715}" name="Column4415"/>
    <tableColumn id="4433" xr3:uid="{70279455-12EE-47F2-9A94-56CD5FE1803A}" name="Column4416"/>
    <tableColumn id="4434" xr3:uid="{1029F84D-CC4F-48BE-ACDE-73F52CD5322C}" name="Column4417"/>
    <tableColumn id="4435" xr3:uid="{74EB1731-A96D-4D5A-9E01-C3693F575D12}" name="Column4418"/>
    <tableColumn id="4436" xr3:uid="{B9D4FDB4-6C0D-4B53-A0D6-AEB649F3A46D}" name="Column4419"/>
    <tableColumn id="4437" xr3:uid="{6D3CD3E9-EAA1-4C98-BCB6-0197E101828B}" name="Column4420"/>
    <tableColumn id="4438" xr3:uid="{FC0B8DD3-11D8-4309-8E40-C63FC21F9653}" name="Column4421"/>
    <tableColumn id="4439" xr3:uid="{BA606E44-4BD7-41D2-A719-300AEB5071BB}" name="Column4422"/>
    <tableColumn id="4440" xr3:uid="{9202C53D-C842-4332-ABA5-B387A42A4E7E}" name="Column4423"/>
    <tableColumn id="4441" xr3:uid="{252FD688-1991-4E31-873B-9E2CB62BF5A6}" name="Column4424"/>
    <tableColumn id="4442" xr3:uid="{A4A7F208-911E-4F33-9412-417FC0214D38}" name="Column4425"/>
    <tableColumn id="4443" xr3:uid="{B58283E3-6D28-4994-86E1-E993D186A3ED}" name="Column4426"/>
    <tableColumn id="4444" xr3:uid="{B0E54339-F24B-4623-925A-026115D5F5EE}" name="Column4427"/>
    <tableColumn id="4445" xr3:uid="{0EA68C6D-634A-455F-A7C0-B00B923C987E}" name="Column4428"/>
    <tableColumn id="4446" xr3:uid="{8A36A5C3-B936-4DEF-A6D1-DB500266DA5E}" name="Column4429"/>
    <tableColumn id="4447" xr3:uid="{9C74D73F-9C02-451D-9599-BFEBA3E7A491}" name="Column4430"/>
    <tableColumn id="4448" xr3:uid="{475071B3-670A-4018-84AC-C2CE2C6516BD}" name="Column4431"/>
    <tableColumn id="4449" xr3:uid="{282C961B-1E8F-4F15-B57D-2F8BCF307F58}" name="Column4432"/>
    <tableColumn id="4450" xr3:uid="{A529DEFC-4169-4BEA-B5DD-A24753837C3F}" name="Column4433"/>
    <tableColumn id="4451" xr3:uid="{CE3D5D61-4747-423A-94D5-76B07411A196}" name="Column4434"/>
    <tableColumn id="4452" xr3:uid="{E7C4A63E-E9C0-4423-B5C9-E1695BF60FD6}" name="Column4435"/>
    <tableColumn id="4453" xr3:uid="{78A0F4BE-EC3C-4CE8-9647-52A3DE35DC62}" name="Column4436"/>
    <tableColumn id="4454" xr3:uid="{D50B302E-349F-4D61-8B9D-2304F5C9C91F}" name="Column4437"/>
    <tableColumn id="4455" xr3:uid="{4A0F9EEC-D243-4DC1-BA52-00823333CB23}" name="Column4438"/>
    <tableColumn id="4456" xr3:uid="{373DB068-C001-48F9-A726-5A60A7DDEBD8}" name="Column4439"/>
    <tableColumn id="4457" xr3:uid="{1570DCA0-0B20-41B0-912C-BAA90D92894B}" name="Column4440"/>
    <tableColumn id="4458" xr3:uid="{1026358B-B967-46E0-8721-BFA17AFE9D91}" name="Column4441"/>
    <tableColumn id="4459" xr3:uid="{97CD1C69-48FC-4E16-A307-5AAD63A92A3B}" name="Column4442"/>
    <tableColumn id="4460" xr3:uid="{B03CE031-7EBC-46A2-B8FB-865BB0BF1A60}" name="Column4443"/>
    <tableColumn id="4461" xr3:uid="{4A4FA21C-3051-4AAB-BD08-2BBE59E58B92}" name="Column4444"/>
    <tableColumn id="4462" xr3:uid="{2AE0B549-B30D-4185-A134-ED5DD9EFDB1B}" name="Column4445"/>
    <tableColumn id="4463" xr3:uid="{ECEA2649-C802-4D98-8666-6078D9AE56F0}" name="Column4446"/>
    <tableColumn id="4464" xr3:uid="{AE26396C-3F96-4F56-828F-4E0A82712C1D}" name="Column4447"/>
    <tableColumn id="4465" xr3:uid="{56CF6664-F053-44C4-86FB-DCE36FA80F01}" name="Column4448"/>
    <tableColumn id="4466" xr3:uid="{B37E9919-92D4-462C-8B80-6BB8694E2AFB}" name="Column4449"/>
    <tableColumn id="4467" xr3:uid="{B39DEA40-4122-4328-845D-06D8420FED65}" name="Column4450"/>
    <tableColumn id="4468" xr3:uid="{77E71ACB-13BA-4048-A634-93C833D4EEFC}" name="Column4451"/>
    <tableColumn id="4469" xr3:uid="{E93465CD-8960-4282-862D-883668484B30}" name="Column4452"/>
    <tableColumn id="4470" xr3:uid="{58B4FB93-FC1D-41F6-A06E-1E1E13A121EA}" name="Column4453"/>
    <tableColumn id="4471" xr3:uid="{9C243ADD-F8E5-466C-8880-49D56DE08F8B}" name="Column4454"/>
    <tableColumn id="4472" xr3:uid="{E41E819D-8F5C-407E-B096-8D0DD1755B46}" name="Column4455"/>
    <tableColumn id="4473" xr3:uid="{7C357371-CA51-47A8-9B2A-F5DA2E77EADA}" name="Column4456"/>
    <tableColumn id="4474" xr3:uid="{8DEA0670-875C-485E-8D9C-E6E854940C2D}" name="Column4457"/>
    <tableColumn id="4475" xr3:uid="{44DF741F-9835-4203-8AA5-D61CD88ACFCA}" name="Column4458"/>
    <tableColumn id="4476" xr3:uid="{9DEEECB8-502B-4517-A421-BB79A03AD213}" name="Column4459"/>
    <tableColumn id="4477" xr3:uid="{F1231206-7D46-42DB-B3FB-436679DD2028}" name="Column4460"/>
    <tableColumn id="4478" xr3:uid="{C707232F-16C0-432C-A34D-3ED786D5AE26}" name="Column4461"/>
    <tableColumn id="4479" xr3:uid="{D72A7C6F-5CE2-427A-ADA8-1404565836F9}" name="Column4462"/>
    <tableColumn id="4480" xr3:uid="{248830FC-010D-45BA-87DD-9593C9CDC033}" name="Column4463"/>
    <tableColumn id="4481" xr3:uid="{C10893CD-36A7-4C93-905E-FB13DE09E797}" name="Column4464"/>
    <tableColumn id="4482" xr3:uid="{577A3500-D457-4974-B560-55E71C68F377}" name="Column4465"/>
    <tableColumn id="4483" xr3:uid="{F8F92989-E994-4F92-B728-CB30ABC3BDEB}" name="Column4466"/>
    <tableColumn id="4484" xr3:uid="{9AA1AA5C-FFFC-4AD3-9023-E97F4D3456A7}" name="Column4467"/>
    <tableColumn id="4485" xr3:uid="{B2535B9B-34A0-4EDB-8E07-B555C4174842}" name="Column4468"/>
    <tableColumn id="4486" xr3:uid="{1547F881-E34B-433E-9898-6F91891E506E}" name="Column4469"/>
    <tableColumn id="4487" xr3:uid="{4BB5BF5C-7F30-4009-B40E-5A7DBAE52433}" name="Column4470"/>
    <tableColumn id="4488" xr3:uid="{42333FEF-1602-457E-A4F9-9EF64B072D1F}" name="Column4471"/>
    <tableColumn id="4489" xr3:uid="{28F33B09-E3BC-41FB-8135-AE958746422E}" name="Column4472"/>
    <tableColumn id="4490" xr3:uid="{43532C46-BA4A-4413-836C-3ED33867AAB1}" name="Column4473"/>
    <tableColumn id="4491" xr3:uid="{DFD7C7E6-5085-4B21-8A80-100F784B11BC}" name="Column4474"/>
    <tableColumn id="4492" xr3:uid="{7DAB9B8E-B17E-4101-94FF-40E9EAD11E0C}" name="Column4475"/>
    <tableColumn id="4493" xr3:uid="{4C789250-7B3E-44DB-B795-DABCF0696260}" name="Column4476"/>
    <tableColumn id="4494" xr3:uid="{B5A4FFB5-3AE8-403F-9967-70EF8ECAAE2C}" name="Column4477"/>
    <tableColumn id="4495" xr3:uid="{3D3E935D-4C3B-4D50-BB3E-B463B3928E4A}" name="Column4478"/>
    <tableColumn id="4496" xr3:uid="{AE82E52E-1AFA-46C7-B889-C957AC29223E}" name="Column4479"/>
    <tableColumn id="4497" xr3:uid="{7BFEF4A0-8A22-4769-8478-DC072BA945A7}" name="Column4480"/>
    <tableColumn id="4498" xr3:uid="{272EC8C3-B887-4628-90FB-4AAFFECE7C7A}" name="Column4481"/>
    <tableColumn id="4499" xr3:uid="{4FD7DBE8-07C0-4139-A145-64F01B23DF67}" name="Column4482"/>
    <tableColumn id="4500" xr3:uid="{A4DA929D-6C9C-4584-8882-225FCBD8E89E}" name="Column4483"/>
    <tableColumn id="4501" xr3:uid="{11979692-DA29-49C2-8F6E-246019EC7E08}" name="Column4484"/>
    <tableColumn id="4502" xr3:uid="{1FEEB35C-9A72-44DD-AD0F-2981E372C2C6}" name="Column4485"/>
    <tableColumn id="4503" xr3:uid="{4A5C7BB7-B404-4E0C-AED3-7D644DD3D938}" name="Column4486"/>
    <tableColumn id="4504" xr3:uid="{03287165-FE2C-4883-BAFC-CACE878EE7F1}" name="Column4487"/>
    <tableColumn id="4505" xr3:uid="{8D1E6FC4-6B81-417B-BD0C-2682E739A578}" name="Column4488"/>
    <tableColumn id="4506" xr3:uid="{AB236811-4186-4571-93B9-66536CE6259A}" name="Column4489"/>
    <tableColumn id="4507" xr3:uid="{48E534F8-5AF8-42B3-8B0E-ABB49239044C}" name="Column4490"/>
    <tableColumn id="4508" xr3:uid="{81BEFC0E-DD8E-40E9-A049-BAC4D2662D49}" name="Column4491"/>
    <tableColumn id="4509" xr3:uid="{348508AB-D970-454A-BCD3-AA4801AA7788}" name="Column4492"/>
    <tableColumn id="4510" xr3:uid="{85F74C5D-0111-429B-AA7F-25954E484345}" name="Column4493"/>
    <tableColumn id="4511" xr3:uid="{2D810208-C521-4F82-B1C2-5A8BAD26FC4C}" name="Column4494"/>
    <tableColumn id="4512" xr3:uid="{843479F4-10C4-4EE7-9FB1-B9DA15CC2F69}" name="Column4495"/>
    <tableColumn id="4513" xr3:uid="{3E00137D-A8DD-49B9-B574-E88109A153D2}" name="Column4496"/>
    <tableColumn id="4514" xr3:uid="{C3337325-C503-4F50-BFF4-E11190BD14A7}" name="Column4497"/>
    <tableColumn id="4515" xr3:uid="{665DC9F8-3297-415A-8D68-8C5099C2778B}" name="Column4498"/>
    <tableColumn id="4516" xr3:uid="{E54775A0-E4B5-45F8-AF73-275287A76643}" name="Column4499"/>
    <tableColumn id="4517" xr3:uid="{10DD4973-CB2B-4396-A647-29CFCF71DC11}" name="Column4500"/>
    <tableColumn id="4518" xr3:uid="{9C140D0A-0041-4687-90B9-727E72E6711A}" name="Column4501"/>
    <tableColumn id="4519" xr3:uid="{D9FF2A9E-D96F-41B6-847E-27AD4889E53C}" name="Column4502"/>
    <tableColumn id="4520" xr3:uid="{5A1BD8CA-1D1B-4186-A911-5903208E1659}" name="Column4503"/>
    <tableColumn id="4521" xr3:uid="{962C6CEC-B258-4704-B20C-A771F4EE0B26}" name="Column4504"/>
    <tableColumn id="4522" xr3:uid="{C54FD438-BE37-46B8-A48A-37E073BAEAA9}" name="Column4505"/>
    <tableColumn id="4523" xr3:uid="{BDC76798-713C-4C74-85E7-4F9416269215}" name="Column4506"/>
    <tableColumn id="4524" xr3:uid="{D2F21D92-07B9-4575-B988-80DB5D282200}" name="Column4507"/>
    <tableColumn id="4525" xr3:uid="{422FCC30-1C01-429A-A8E9-EB47155FFFA3}" name="Column4508"/>
    <tableColumn id="4526" xr3:uid="{9D83A5F3-CAA9-4187-A991-BE2EFDB48875}" name="Column4509"/>
    <tableColumn id="4527" xr3:uid="{8AA64EB5-FF7C-4AA6-AD54-1C0976B9FF0A}" name="Column4510"/>
    <tableColumn id="4528" xr3:uid="{7E530CB9-17C1-4219-B426-4713A7F1EB01}" name="Column4511"/>
    <tableColumn id="4529" xr3:uid="{580BD1CF-25D2-475F-88C7-3ADF8C1C69A4}" name="Column4512"/>
    <tableColumn id="4530" xr3:uid="{38219562-F332-450A-9893-CD5B099FD793}" name="Column4513"/>
    <tableColumn id="4531" xr3:uid="{21869686-A4C8-48B0-89A0-A381C443B76B}" name="Column4514"/>
    <tableColumn id="4532" xr3:uid="{A852A190-5DA7-454F-8C95-3328AAEDEB4B}" name="Column4515"/>
    <tableColumn id="4533" xr3:uid="{B4BF0977-0931-4CA9-9976-CF9F63B345A7}" name="Column4516"/>
    <tableColumn id="4534" xr3:uid="{E464BF13-F1F3-4359-86BC-E9330AB1B045}" name="Column4517"/>
    <tableColumn id="4535" xr3:uid="{EAC604AF-DCE0-4AC5-924C-D012516866A3}" name="Column4518"/>
    <tableColumn id="4536" xr3:uid="{0BEB82E0-490F-4BD2-B50F-7F3346AD573D}" name="Column4519"/>
    <tableColumn id="4537" xr3:uid="{BB49BC35-A1BF-4663-AB9E-7E072700BB48}" name="Column4520"/>
    <tableColumn id="4538" xr3:uid="{074FD9D2-0E84-41C9-BFFF-248AA057C874}" name="Column4521"/>
    <tableColumn id="4539" xr3:uid="{5814B462-DF29-4A44-9B7C-EFAE1A67CBF3}" name="Column4522"/>
    <tableColumn id="4540" xr3:uid="{E122309C-780C-4BEF-80F7-CB3AD9379088}" name="Column4523"/>
    <tableColumn id="4541" xr3:uid="{237E4F1C-F2A5-4CCA-BD69-8AAAEC3D21ED}" name="Column4524"/>
    <tableColumn id="4542" xr3:uid="{08C00C15-CB8D-43A7-AD96-89CA4CCC0E1B}" name="Column4525"/>
    <tableColumn id="4543" xr3:uid="{9D1894EB-F8F6-4A61-9446-E49898E5BE07}" name="Column4526"/>
    <tableColumn id="4544" xr3:uid="{ABD675F9-43FA-4DD7-8DCB-91C689EA4C17}" name="Column4527"/>
    <tableColumn id="4545" xr3:uid="{E4658E1A-0105-4B85-A96A-D71B570712BF}" name="Column4528"/>
    <tableColumn id="4546" xr3:uid="{3419A576-D21E-4DCC-9E9B-BD17CD246D9A}" name="Column4529"/>
    <tableColumn id="4547" xr3:uid="{AB35AE83-242E-4C9E-8E0B-A4C1C96A285E}" name="Column4530"/>
    <tableColumn id="4548" xr3:uid="{1B2A8A25-AE19-481E-A067-8585FF10B550}" name="Column4531"/>
    <tableColumn id="4549" xr3:uid="{FAA2B536-3D00-466C-8AFC-A9D37664E653}" name="Column4532"/>
    <tableColumn id="4550" xr3:uid="{8CEB99FE-22F1-49C0-96C1-1BB6DDC3E9D5}" name="Column4533"/>
    <tableColumn id="4551" xr3:uid="{0EE49235-3447-44D9-B355-75DD795DEFDA}" name="Column4534"/>
    <tableColumn id="4552" xr3:uid="{7084EBA6-8E8B-420B-A8E4-4F46A0A02017}" name="Column4535"/>
    <tableColumn id="4553" xr3:uid="{03A3FD79-0CAA-4938-9073-0AB2760C96E6}" name="Column4536"/>
    <tableColumn id="4554" xr3:uid="{971E262B-C2FC-4A33-A9D1-33D74B43843B}" name="Column4537"/>
    <tableColumn id="4555" xr3:uid="{2EE281CC-CB89-44F4-9551-7D4D9F3B0D9B}" name="Column4538"/>
    <tableColumn id="4556" xr3:uid="{26595504-1CA5-4A7B-8C63-C1276C25FF8D}" name="Column4539"/>
    <tableColumn id="4557" xr3:uid="{8203675A-4AB4-49A2-8A6A-001434B06985}" name="Column4540"/>
    <tableColumn id="4558" xr3:uid="{A20F4FF2-275F-4DC9-905A-D6239A1354E4}" name="Column4541"/>
    <tableColumn id="4559" xr3:uid="{B3F49C7D-9057-4A5D-B2A6-2E2B3EE39336}" name="Column4542"/>
    <tableColumn id="4560" xr3:uid="{936097E2-C13F-4754-95AE-2D04E3F2673B}" name="Column4543"/>
    <tableColumn id="4561" xr3:uid="{6232CC5A-C099-446A-A8F9-EEC3DCBD3A8B}" name="Column4544"/>
    <tableColumn id="4562" xr3:uid="{3580FA0E-5C3E-4EF1-8EE3-A586ADC78120}" name="Column4545"/>
    <tableColumn id="4563" xr3:uid="{35E995CB-480E-407C-A29D-23EE3084D27C}" name="Column4546"/>
    <tableColumn id="4564" xr3:uid="{C7986C21-652E-4BE5-9E21-0CE4D2902F20}" name="Column4547"/>
    <tableColumn id="4565" xr3:uid="{6BFADDBE-C189-4005-859B-F9AB092BA7FC}" name="Column4548"/>
    <tableColumn id="4566" xr3:uid="{A7F962DD-0775-4C35-AF20-AA977AF41686}" name="Column4549"/>
    <tableColumn id="4567" xr3:uid="{90AFC333-78DA-444B-96E3-8553DF871516}" name="Column4550"/>
    <tableColumn id="4568" xr3:uid="{A2519FBA-72DE-441C-9980-0C8C33FB2A28}" name="Column4551"/>
    <tableColumn id="4569" xr3:uid="{80E79367-4D9B-4BAA-B4F5-F365C2A260B3}" name="Column4552"/>
    <tableColumn id="4570" xr3:uid="{A3A1554E-77A3-479E-ABF0-9091DB0523CF}" name="Column4553"/>
    <tableColumn id="4571" xr3:uid="{607783E7-6C50-48B9-91DF-4357BE9A8454}" name="Column4554"/>
    <tableColumn id="4572" xr3:uid="{F1D965B3-A57D-4E39-A809-B0B2BAC1E05B}" name="Column4555"/>
    <tableColumn id="4573" xr3:uid="{1FE2F25C-653F-4246-9DEC-E4B1F320E4B9}" name="Column4556"/>
    <tableColumn id="4574" xr3:uid="{768E698B-D99A-49FA-A070-58C20DCE56A3}" name="Column4557"/>
    <tableColumn id="4575" xr3:uid="{9E4D2428-69A6-432F-841B-48D060C970FD}" name="Column4558"/>
    <tableColumn id="4576" xr3:uid="{7264B132-1D2D-4AC2-8511-64F63613B6A1}" name="Column4559"/>
    <tableColumn id="4577" xr3:uid="{F900B71C-10B4-4385-B703-DEC74E550183}" name="Column4560"/>
    <tableColumn id="4578" xr3:uid="{AAC258E8-4777-4251-988E-B98F4ED76C21}" name="Column4561"/>
    <tableColumn id="4579" xr3:uid="{8E03C3A6-8736-4566-A643-A980E46733BC}" name="Column4562"/>
    <tableColumn id="4580" xr3:uid="{8DADF0E0-25FE-4492-8AC9-7FA454285BEE}" name="Column4563"/>
    <tableColumn id="4581" xr3:uid="{65B609A7-6F5A-47DC-9493-0D2C990E0155}" name="Column4564"/>
    <tableColumn id="4582" xr3:uid="{B2255397-2E25-4BF8-8C0A-2660EF4F0B68}" name="Column4565"/>
    <tableColumn id="4583" xr3:uid="{B72BA6E7-8043-4F42-AAEA-847300E569C1}" name="Column4566"/>
    <tableColumn id="4584" xr3:uid="{CEF88098-38C6-4D54-BBDB-AD413CBF2FA6}" name="Column4567"/>
    <tableColumn id="4585" xr3:uid="{9735385D-F753-469A-9624-8F2AA28FED41}" name="Column4568"/>
    <tableColumn id="4586" xr3:uid="{613EB1BE-9893-4A40-BF2E-7760AA920EC6}" name="Column4569"/>
    <tableColumn id="4587" xr3:uid="{0F25EA43-90F3-42DD-92AE-3C9842FBC8E0}" name="Column4570"/>
    <tableColumn id="4588" xr3:uid="{CABAD542-1762-42D6-93C8-7CCF02BB11EB}" name="Column4571"/>
    <tableColumn id="4589" xr3:uid="{A8FB3287-5289-42C0-B660-DF10683AED1F}" name="Column4572"/>
    <tableColumn id="4590" xr3:uid="{ED575BA7-3C86-4EB8-9105-97E67EA26F8B}" name="Column4573"/>
    <tableColumn id="4591" xr3:uid="{AED5C37F-DFE5-4466-8236-6453A40DEE0F}" name="Column4574"/>
    <tableColumn id="4592" xr3:uid="{ADEA61AC-C338-4421-946C-FEECA48483FA}" name="Column4575"/>
    <tableColumn id="4593" xr3:uid="{41B57874-5EBA-48AF-A805-3D4583AE66EF}" name="Column4576"/>
    <tableColumn id="4594" xr3:uid="{C4D68BB9-9A65-41E0-8C0B-3C42CA1C2875}" name="Column4577"/>
    <tableColumn id="4595" xr3:uid="{5FB71C4F-4445-4A5B-AFDE-3A058DAA7458}" name="Column4578"/>
    <tableColumn id="4596" xr3:uid="{B40BDD93-0D53-4941-9118-92E0A1F3BDBF}" name="Column4579"/>
    <tableColumn id="4597" xr3:uid="{BBE41AE1-3BB7-45DF-A933-F6FF57092CC0}" name="Column4580"/>
    <tableColumn id="4598" xr3:uid="{396A4970-884E-4E38-8F66-E753E9365BB6}" name="Column4581"/>
    <tableColumn id="4599" xr3:uid="{CA8FCA62-EE2B-452B-8765-8C508CBE87B3}" name="Column4582"/>
    <tableColumn id="4600" xr3:uid="{3DD24C2A-7D44-4328-B840-E6DA5D7A5C91}" name="Column4583"/>
    <tableColumn id="4601" xr3:uid="{205CFE21-743A-446C-92D4-21430011F477}" name="Column4584"/>
    <tableColumn id="4602" xr3:uid="{157608C7-3F5A-40EA-BA0C-26AAC77DDE18}" name="Column4585"/>
    <tableColumn id="4603" xr3:uid="{F44C9155-AF8E-4000-A27D-DBD123A3727E}" name="Column4586"/>
    <tableColumn id="4604" xr3:uid="{7A9A7C76-8DCC-43F4-87D1-C1E44D854EB1}" name="Column4587"/>
    <tableColumn id="4605" xr3:uid="{FADF9A71-20D6-4D00-97E7-5BC17D49901A}" name="Column4588"/>
    <tableColumn id="4606" xr3:uid="{86246307-37DE-4C81-9245-F53E85F521D4}" name="Column4589"/>
    <tableColumn id="4607" xr3:uid="{7F8F9474-8C57-4988-8FED-22F5B56CD7DD}" name="Column4590"/>
    <tableColumn id="4608" xr3:uid="{ABA7304F-FFFD-4411-BD9D-63DB29C0FF68}" name="Column4591"/>
    <tableColumn id="4609" xr3:uid="{B8F834D0-00AD-4303-B1E7-9752BAD6F276}" name="Column4592"/>
    <tableColumn id="4610" xr3:uid="{66C3EA59-21E8-4902-AC87-86C4922A2523}" name="Column4593"/>
    <tableColumn id="4611" xr3:uid="{077248F6-B3C4-45EA-B7EE-10E63729C944}" name="Column4594"/>
    <tableColumn id="4612" xr3:uid="{69953708-1B02-4078-8D0A-3A20FFE3E8F6}" name="Column4595"/>
    <tableColumn id="4613" xr3:uid="{0A03739C-25D7-4CBF-8585-FE73E0CC38AC}" name="Column4596"/>
    <tableColumn id="4614" xr3:uid="{70C27819-CF57-46C8-AF8C-B10A993104FA}" name="Column4597"/>
    <tableColumn id="4615" xr3:uid="{730BF00D-9C24-4C4A-A1E5-9E29C90526DC}" name="Column4598"/>
    <tableColumn id="4616" xr3:uid="{F5AF660D-81F0-49D1-B7B9-5C711386B406}" name="Column4599"/>
    <tableColumn id="4617" xr3:uid="{11885415-B07E-4540-993F-92EB5A4AE6CF}" name="Column4600"/>
    <tableColumn id="4618" xr3:uid="{4ACF9255-3A23-415E-B53D-01C0526D03A8}" name="Column4601"/>
    <tableColumn id="4619" xr3:uid="{C2644639-E20A-45FF-987D-84A01AC375FA}" name="Column4602"/>
    <tableColumn id="4620" xr3:uid="{B8468B55-C22F-4F6E-9FC0-A5E813EB5F27}" name="Column4603"/>
    <tableColumn id="4621" xr3:uid="{1DF32DE4-6268-4A57-9C74-038F7965A7E9}" name="Column4604"/>
    <tableColumn id="4622" xr3:uid="{1F2881B5-7581-4008-AAB9-0F10E21D1E55}" name="Column4605"/>
    <tableColumn id="4623" xr3:uid="{1D427743-81E8-4E07-BECE-D5D6FB042B9F}" name="Column4606"/>
    <tableColumn id="4624" xr3:uid="{2B780C04-A579-43EB-9A3F-AFA41A733688}" name="Column4607"/>
    <tableColumn id="4625" xr3:uid="{3EA7569B-D2CF-483D-9413-302B2E1E3840}" name="Column4608"/>
    <tableColumn id="4626" xr3:uid="{752EADA8-CC90-4C1B-8DC1-93360FA2C513}" name="Column4609"/>
    <tableColumn id="4627" xr3:uid="{3F7C6674-6514-44B6-B086-A73A35963A89}" name="Column4610"/>
    <tableColumn id="4628" xr3:uid="{3D0033CD-93A8-40E7-BDF5-55A7E37ED909}" name="Column4611"/>
    <tableColumn id="4629" xr3:uid="{957B17DB-AF94-41C1-AE40-A0BA14900734}" name="Column4612"/>
    <tableColumn id="4630" xr3:uid="{3A0E76FC-D156-4857-9FCA-F0C51AD0490F}" name="Column4613"/>
    <tableColumn id="4631" xr3:uid="{845CD434-0E1C-4BEC-B048-A63A4DB90CBA}" name="Column4614"/>
    <tableColumn id="4632" xr3:uid="{0AC85E07-B99F-4C83-8BA0-15EC79CEDB0E}" name="Column4615"/>
    <tableColumn id="4633" xr3:uid="{62C29488-7F0E-43C7-8866-B1C24A9F637D}" name="Column4616"/>
    <tableColumn id="4634" xr3:uid="{251E4572-A86C-4EC7-9745-430CB87191FB}" name="Column4617"/>
    <tableColumn id="4635" xr3:uid="{E2272341-8054-4FFC-AE69-22CEBB963E88}" name="Column4618"/>
    <tableColumn id="4636" xr3:uid="{6FC09AA2-B0BE-49B7-A8CF-3EE28090B2D6}" name="Column4619"/>
    <tableColumn id="4637" xr3:uid="{5646709B-B140-4DB1-BC7B-00E85C5AA26B}" name="Column4620"/>
    <tableColumn id="4638" xr3:uid="{120AC00F-C8E8-4FEC-BB45-D1CC0CB07959}" name="Column4621"/>
    <tableColumn id="4639" xr3:uid="{BF5A88FF-472E-4EB1-8F88-B34CCC2DB24A}" name="Column4622"/>
    <tableColumn id="4640" xr3:uid="{A5F9F529-5A09-4ACD-915B-501702A60940}" name="Column4623"/>
    <tableColumn id="4641" xr3:uid="{3518A4DB-09D8-4EE1-A2BD-B6BF63637D16}" name="Column4624"/>
    <tableColumn id="4642" xr3:uid="{8605E94F-B400-4CBB-8E1D-5C1DD8053847}" name="Column4625"/>
    <tableColumn id="4643" xr3:uid="{DC91163D-FC91-469C-922B-2B68662C82BC}" name="Column4626"/>
    <tableColumn id="4644" xr3:uid="{8DA04FFF-5B84-4FE8-A093-F50D7B3FB111}" name="Column4627"/>
    <tableColumn id="4645" xr3:uid="{D70385DD-208E-497D-AEAC-DB77D2A9A33A}" name="Column4628"/>
    <tableColumn id="4646" xr3:uid="{15ACA13C-FFF0-42E9-996C-DBECE7790E1E}" name="Column4629"/>
    <tableColumn id="4647" xr3:uid="{E80D5079-35A8-44C5-AA73-CCA9EF974377}" name="Column4630"/>
    <tableColumn id="4648" xr3:uid="{FE794E01-54C7-4790-A316-DC9C6D20D858}" name="Column4631"/>
    <tableColumn id="4649" xr3:uid="{CC6EA7DA-CEE1-41D3-B8B0-EFD853FE99D3}" name="Column4632"/>
    <tableColumn id="4650" xr3:uid="{1AFB0E84-BACA-4CE2-AB0F-74C6E513BC72}" name="Column4633"/>
    <tableColumn id="4651" xr3:uid="{6FC58D4C-178E-4710-B599-FD852BF56594}" name="Column4634"/>
    <tableColumn id="4652" xr3:uid="{56EA8441-B69A-4110-B143-759AB4EC1148}" name="Column4635"/>
    <tableColumn id="4653" xr3:uid="{10ED255E-B123-4387-A8D2-C7332F83C8D6}" name="Column4636"/>
    <tableColumn id="4654" xr3:uid="{41281D84-CC5D-4AFE-AE2F-ECAC11EAFAE0}" name="Column4637"/>
    <tableColumn id="4655" xr3:uid="{C5AB31B0-7316-497E-B07C-3994D514B585}" name="Column4638"/>
    <tableColumn id="4656" xr3:uid="{02865712-5FA2-45ED-B1B4-2D13F9D9BCBD}" name="Column4639"/>
    <tableColumn id="4657" xr3:uid="{F3553999-C84E-49CD-8FE7-B4A971D28C5E}" name="Column4640"/>
    <tableColumn id="4658" xr3:uid="{426425DE-E496-4DB2-B179-E85D203CBB6F}" name="Column4641"/>
    <tableColumn id="4659" xr3:uid="{CB6BFBF9-787E-4CF0-AA40-4C47848973CB}" name="Column4642"/>
    <tableColumn id="4660" xr3:uid="{C87A0F9B-0DD1-46AE-BD67-1DC22A36B499}" name="Column4643"/>
    <tableColumn id="4661" xr3:uid="{45EA4E25-5B49-45BE-A414-68F7CB24DA14}" name="Column4644"/>
    <tableColumn id="4662" xr3:uid="{6430CAB7-6BDD-4FD7-A876-92DA7939F2A9}" name="Column4645"/>
    <tableColumn id="4663" xr3:uid="{FDBC1C54-0063-4EEA-93D9-A773F0068220}" name="Column4646"/>
    <tableColumn id="4664" xr3:uid="{159C876A-D03A-4959-8987-5C9BA2D95D66}" name="Column4647"/>
    <tableColumn id="4665" xr3:uid="{2CF8E58E-9681-442B-A391-D75DF09D32C5}" name="Column4648"/>
    <tableColumn id="4666" xr3:uid="{E46198C4-8F35-4DDA-87D6-B19A025D2511}" name="Column4649"/>
    <tableColumn id="4667" xr3:uid="{B2367479-FFCF-431E-818D-E827338E7A0A}" name="Column4650"/>
    <tableColumn id="4668" xr3:uid="{B7D9D8E7-3B1A-4856-8C4F-CA28CDB9EFD2}" name="Column4651"/>
    <tableColumn id="4669" xr3:uid="{0A1DB549-6848-4F22-ADAD-D3AD5F9239C6}" name="Column4652"/>
    <tableColumn id="4670" xr3:uid="{9A651EC9-28F7-4AD4-9B97-0AE25411A339}" name="Column4653"/>
    <tableColumn id="4671" xr3:uid="{DB306352-2CF8-4AB3-865F-C10458F31049}" name="Column4654"/>
    <tableColumn id="4672" xr3:uid="{63CC95E7-8D7E-4AAD-B595-3265C095A2B5}" name="Column4655"/>
    <tableColumn id="4673" xr3:uid="{4A5D769F-9D11-4B63-97B8-07751C227136}" name="Column4656"/>
    <tableColumn id="4674" xr3:uid="{F43C893F-3C9F-4DA6-89AC-0889107FC2C1}" name="Column4657"/>
    <tableColumn id="4675" xr3:uid="{4A9A13B3-5C7C-49D1-819A-11B1179F5E92}" name="Column4658"/>
    <tableColumn id="4676" xr3:uid="{E9A5A011-A234-4709-8A3A-BACBE13996B1}" name="Column4659"/>
    <tableColumn id="4677" xr3:uid="{8B9079B9-3ECE-41FF-A799-443660E088F5}" name="Column4660"/>
    <tableColumn id="4678" xr3:uid="{C6C8558A-EB3F-48B0-9B71-A1A0A371EC54}" name="Column4661"/>
    <tableColumn id="4679" xr3:uid="{D8FEA0D2-5B96-45A0-B4CE-176E8352B678}" name="Column4662"/>
    <tableColumn id="4680" xr3:uid="{498A81C0-E17F-46D3-9427-E1E80C8D0134}" name="Column4663"/>
    <tableColumn id="4681" xr3:uid="{68AF6A08-6C69-4D16-BF6F-E655CB90DE89}" name="Column4664"/>
    <tableColumn id="4682" xr3:uid="{9BE96A56-F173-4D3D-8F34-3556E610544F}" name="Column4665"/>
    <tableColumn id="4683" xr3:uid="{C2BF2EE3-1D67-40C8-A43C-0DA7131C6CA9}" name="Column4666"/>
    <tableColumn id="4684" xr3:uid="{CF5F8872-8271-4AF0-9C89-E6C24E5ACBDA}" name="Column4667"/>
    <tableColumn id="4685" xr3:uid="{344C5AE8-8685-453A-B9F0-3FAE64B702A7}" name="Column4668"/>
    <tableColumn id="4686" xr3:uid="{AE7BCC10-7FAC-4A1A-BE1E-7B6FFC3A705B}" name="Column4669"/>
    <tableColumn id="4687" xr3:uid="{79F8DA05-6E3C-4064-BFE3-C667BA1E5423}" name="Column4670"/>
    <tableColumn id="4688" xr3:uid="{3B655401-4E25-4671-958D-0DA695B596E6}" name="Column4671"/>
    <tableColumn id="4689" xr3:uid="{D33C32B9-A6B0-4C3C-B808-2AD0859544A4}" name="Column4672"/>
    <tableColumn id="4690" xr3:uid="{CC562CB7-9937-4EA0-8083-D28D55CB9055}" name="Column4673"/>
    <tableColumn id="4691" xr3:uid="{0EE2472C-6224-4BF8-B5D4-55ED9C98ED3F}" name="Column4674"/>
    <tableColumn id="4692" xr3:uid="{6AD45D1A-5A65-44D9-8D6E-7287A003652F}" name="Column4675"/>
    <tableColumn id="4693" xr3:uid="{AF9F3133-2750-479B-B81F-7879BD93224F}" name="Column4676"/>
    <tableColumn id="4694" xr3:uid="{0A1BBD39-FEF0-4640-9531-B56C1D9544B1}" name="Column4677"/>
    <tableColumn id="4695" xr3:uid="{17C44F9E-8BEC-4B4D-A14C-1F87355B7696}" name="Column4678"/>
    <tableColumn id="4696" xr3:uid="{947A9A64-E194-43D6-8F20-574F288883EB}" name="Column4679"/>
    <tableColumn id="4697" xr3:uid="{8E270501-C5BE-45C4-B218-33D07D98813B}" name="Column4680"/>
    <tableColumn id="4698" xr3:uid="{F855355C-7220-469F-A612-929DE52983C9}" name="Column4681"/>
    <tableColumn id="4699" xr3:uid="{BFE3EFD0-8A4D-44A8-BF37-98512EC776D0}" name="Column4682"/>
    <tableColumn id="4700" xr3:uid="{E11823D7-4EE1-4301-921A-063DB8F6BF08}" name="Column4683"/>
    <tableColumn id="4701" xr3:uid="{C44B9135-A618-4330-8573-5DCA81560540}" name="Column4684"/>
    <tableColumn id="4702" xr3:uid="{98ECE857-5D13-45D9-9BBF-A8D5C75BD52D}" name="Column4685"/>
    <tableColumn id="4703" xr3:uid="{D4426815-1451-4703-9E10-EDCEE995F2FB}" name="Column4686"/>
    <tableColumn id="4704" xr3:uid="{C10E8B42-7356-43C0-AC4B-B7D8DF8255E2}" name="Column4687"/>
    <tableColumn id="4705" xr3:uid="{08EEC507-2F8B-493B-8D83-E61476B75FE3}" name="Column4688"/>
    <tableColumn id="4706" xr3:uid="{AF3D54D1-2F68-4C1C-BDDE-83E4F8D5A202}" name="Column4689"/>
    <tableColumn id="4707" xr3:uid="{F71C80A3-BFAA-4999-BF1D-C5E306073B8D}" name="Column4690"/>
    <tableColumn id="4708" xr3:uid="{10940C89-5F3A-4807-9237-3499EA4566EB}" name="Column4691"/>
    <tableColumn id="4709" xr3:uid="{ECC445A5-0409-4D7D-95E8-D3AA34142048}" name="Column4692"/>
    <tableColumn id="4710" xr3:uid="{D5FEC142-3B1B-49D3-A3A5-246362E39199}" name="Column4693"/>
    <tableColumn id="4711" xr3:uid="{3129263D-8AAF-4F89-93E5-A21B311647B1}" name="Column4694"/>
    <tableColumn id="4712" xr3:uid="{56B7DCBD-8322-40A0-A6B4-DFDB46248BE7}" name="Column4695"/>
    <tableColumn id="4713" xr3:uid="{1019E26F-C6E5-4AD6-A432-232C2C9C2390}" name="Column4696"/>
    <tableColumn id="4714" xr3:uid="{E99B3F77-52A9-4732-8F92-9CD8F2EC24B0}" name="Column4697"/>
    <tableColumn id="4715" xr3:uid="{C8F3068A-B90D-4360-808F-BB8F992C840F}" name="Column4698"/>
    <tableColumn id="4716" xr3:uid="{DECC1533-24CE-4300-B107-45697C7E0C6D}" name="Column4699"/>
    <tableColumn id="4717" xr3:uid="{3DB1D7A6-F315-4B7F-ABE3-56DE3D2EAA0E}" name="Column4700"/>
    <tableColumn id="4718" xr3:uid="{DFF76EA0-C102-4D6E-BF09-0699A0CF7249}" name="Column4701"/>
    <tableColumn id="4719" xr3:uid="{2C4BE438-0FFA-4B19-9A63-FDD53D9BE835}" name="Column4702"/>
    <tableColumn id="4720" xr3:uid="{5810C2D0-6B21-4CB0-B717-C45DC60D8226}" name="Column4703"/>
    <tableColumn id="4721" xr3:uid="{BFDCDAE3-C68C-4591-A5DD-550463816932}" name="Column4704"/>
    <tableColumn id="4722" xr3:uid="{BB036431-A59B-43A3-8B60-8A3ADAACC77E}" name="Column4705"/>
    <tableColumn id="4723" xr3:uid="{6F110596-C66D-4F74-80EB-778F91E6EB5B}" name="Column4706"/>
    <tableColumn id="4724" xr3:uid="{E07F1B4D-FDCE-43BA-B11F-D9D83118E792}" name="Column4707"/>
    <tableColumn id="4725" xr3:uid="{FD135B71-F65D-479B-8874-1F597A2AB468}" name="Column4708"/>
    <tableColumn id="4726" xr3:uid="{36921065-B3E5-46BC-B1E4-A9A92E795C2E}" name="Column4709"/>
    <tableColumn id="4727" xr3:uid="{CB52A9F2-F5C1-4667-AFC3-7677AD04544D}" name="Column4710"/>
    <tableColumn id="4728" xr3:uid="{E0654E4F-F11E-4095-996A-4398703D49FB}" name="Column4711"/>
    <tableColumn id="4729" xr3:uid="{3F79FD96-D87B-406C-9096-F578833EDF81}" name="Column4712"/>
    <tableColumn id="4730" xr3:uid="{68A0FCFA-0F39-42C2-AC1E-B9926CE18B83}" name="Column4713"/>
    <tableColumn id="4731" xr3:uid="{50408731-963D-454A-A33F-E939693C5BEE}" name="Column4714"/>
    <tableColumn id="4732" xr3:uid="{5F2765B7-5A84-4006-9CFA-FF1676891C2F}" name="Column4715"/>
    <tableColumn id="4733" xr3:uid="{763B5202-560F-4CDF-B9E9-F632FA13F3AE}" name="Column4716"/>
    <tableColumn id="4734" xr3:uid="{5BA4E077-D7F8-44CB-894D-1DC7D1E9CA0F}" name="Column4717"/>
    <tableColumn id="4735" xr3:uid="{FFA2D415-184D-4FB2-B00B-4E5D723E3BF3}" name="Column4718"/>
    <tableColumn id="4736" xr3:uid="{D5F77624-9597-4515-8744-40854C1F4E51}" name="Column4719"/>
    <tableColumn id="4737" xr3:uid="{91EEAB01-B58D-4E9A-9447-76AA32A7D505}" name="Column4720"/>
    <tableColumn id="4738" xr3:uid="{9918B4DD-F4DF-4149-92FD-67B330141FFE}" name="Column4721"/>
    <tableColumn id="4739" xr3:uid="{40F523C6-B365-4BCE-8E02-0E5E3DAFFE64}" name="Column4722"/>
    <tableColumn id="4740" xr3:uid="{4D4DBE61-6290-41E6-BB1B-F38C74FA17C9}" name="Column4723"/>
    <tableColumn id="4741" xr3:uid="{431222C3-1935-428A-B451-2D3DCAD588F0}" name="Column4724"/>
    <tableColumn id="4742" xr3:uid="{7C7F4225-FDDC-4811-96D9-05CF218F4197}" name="Column4725"/>
    <tableColumn id="4743" xr3:uid="{88E84150-455C-42F8-BECD-70BB14C5CAD5}" name="Column4726"/>
    <tableColumn id="4744" xr3:uid="{8C81C1F2-5041-4C5E-BACA-C95C68926FAE}" name="Column4727"/>
    <tableColumn id="4745" xr3:uid="{46175F97-F123-45CE-B71F-2B03C612959F}" name="Column4728"/>
    <tableColumn id="4746" xr3:uid="{8D56E43C-3F4F-47E5-A60E-EE08B12DCF47}" name="Column4729"/>
    <tableColumn id="4747" xr3:uid="{8EFFB7F4-BF56-4748-8C9A-0C65C07ADC8F}" name="Column4730"/>
    <tableColumn id="4748" xr3:uid="{D3A36375-BB60-440E-A64C-F7E8EABE615F}" name="Column4731"/>
    <tableColumn id="4749" xr3:uid="{76F83041-D4D1-4B2D-83E6-C210727959D2}" name="Column4732"/>
    <tableColumn id="4750" xr3:uid="{A268709E-3CF5-4EAC-B6D5-A927799F2D34}" name="Column4733"/>
    <tableColumn id="4751" xr3:uid="{ADD65B85-6327-40CC-B767-0A03A50541AD}" name="Column4734"/>
    <tableColumn id="4752" xr3:uid="{60D63633-CEF7-46DC-AE76-09551DCAA55D}" name="Column4735"/>
    <tableColumn id="4753" xr3:uid="{890D8892-6B98-4B5E-B855-0A9D2B151A79}" name="Column4736"/>
    <tableColumn id="4754" xr3:uid="{8401901F-45AF-46A5-BFF9-2D7969C33EEF}" name="Column4737"/>
    <tableColumn id="4755" xr3:uid="{AE5ADADC-3A5B-4473-A915-EA906B97ABEF}" name="Column4738"/>
    <tableColumn id="4756" xr3:uid="{10BF4829-4A6D-495C-813B-AB3A2ECE6090}" name="Column4739"/>
    <tableColumn id="4757" xr3:uid="{96D40C5E-B80A-4B92-B8A9-C367986AF0CA}" name="Column4740"/>
    <tableColumn id="4758" xr3:uid="{FD865363-AADE-43CF-B1E6-7E11FD73A915}" name="Column4741"/>
    <tableColumn id="4759" xr3:uid="{ADA7722A-70EE-4FCA-8E69-DBE41A7A4AFE}" name="Column4742"/>
    <tableColumn id="4760" xr3:uid="{CF470B14-2D00-40C1-9582-E75091F0B86E}" name="Column4743"/>
    <tableColumn id="4761" xr3:uid="{66A9DD6B-5087-431F-BE47-6348B60FA524}" name="Column4744"/>
    <tableColumn id="4762" xr3:uid="{20AA950B-26D5-4420-B912-4A98990DAB1D}" name="Column4745"/>
    <tableColumn id="4763" xr3:uid="{DA33971D-2D55-4174-A51D-EB8F35EEA780}" name="Column4746"/>
    <tableColumn id="4764" xr3:uid="{DB13D500-1B73-4A40-AC0B-A640AC086675}" name="Column4747"/>
    <tableColumn id="4765" xr3:uid="{9131AF82-E166-4A59-BB46-99C5481BC176}" name="Column4748"/>
    <tableColumn id="4766" xr3:uid="{E160D479-DF0B-440A-A5C8-9C3396635B91}" name="Column4749"/>
    <tableColumn id="4767" xr3:uid="{3B6F8572-B06B-40DD-812A-C8B5B1FD11FB}" name="Column4750"/>
    <tableColumn id="4768" xr3:uid="{6D44295D-A2DA-445B-957E-65425154168B}" name="Column4751"/>
    <tableColumn id="4769" xr3:uid="{FB5DC86E-914C-4CEF-B6FE-7A254F952CCD}" name="Column4752"/>
    <tableColumn id="4770" xr3:uid="{EB216F7C-8DF6-46D6-9191-5B5EFBD69A54}" name="Column4753"/>
    <tableColumn id="4771" xr3:uid="{7F5035F2-F9E9-414A-8421-60C6075A30FE}" name="Column4754"/>
    <tableColumn id="4772" xr3:uid="{AA5C94C8-4BB2-492B-8D69-8F884B12F15B}" name="Column4755"/>
    <tableColumn id="4773" xr3:uid="{0E58CBAC-EA9E-4F48-8DA9-A2FA7472A724}" name="Column4756"/>
    <tableColumn id="4774" xr3:uid="{2FC53E7C-4C7B-4277-B9FA-A9E2207265B4}" name="Column4757"/>
    <tableColumn id="4775" xr3:uid="{F8C9C45B-129A-44AA-86F1-FEE8C8116F09}" name="Column4758"/>
    <tableColumn id="4776" xr3:uid="{D1CCE883-8E65-4E32-9D36-B246E9B51F12}" name="Column4759"/>
    <tableColumn id="4777" xr3:uid="{941F7D46-3E58-4E79-99E3-DCCE5E493D72}" name="Column4760"/>
    <tableColumn id="4778" xr3:uid="{FB736FB4-49F9-4816-867A-27903EA848B7}" name="Column4761"/>
    <tableColumn id="4779" xr3:uid="{0C15D986-F050-43F6-9800-21084546DB18}" name="Column4762"/>
    <tableColumn id="4780" xr3:uid="{CFD05732-80D4-43FA-B8C1-B17F491F2AB8}" name="Column4763"/>
    <tableColumn id="4781" xr3:uid="{EAF73384-189A-4546-A002-ED3A468FFEDD}" name="Column4764"/>
    <tableColumn id="4782" xr3:uid="{C0D319AA-0A4C-45E0-92FE-4F6B475F235F}" name="Column4765"/>
    <tableColumn id="4783" xr3:uid="{5AAC6E73-DCA0-4D5D-B7A2-F8194C5AA92D}" name="Column4766"/>
    <tableColumn id="4784" xr3:uid="{2DD676CC-25C4-49D3-A087-3CFCDB8B105B}" name="Column4767"/>
    <tableColumn id="4785" xr3:uid="{5E9BA48E-A8F7-4978-87C1-24FD953C8C34}" name="Column4768"/>
    <tableColumn id="4786" xr3:uid="{02148C6F-8EB2-490E-9B69-5864FB1B2DC2}" name="Column4769"/>
    <tableColumn id="4787" xr3:uid="{19387604-5286-468B-BB9A-EC0B773A1BF8}" name="Column4770"/>
    <tableColumn id="4788" xr3:uid="{A7BE08E1-3033-4051-A013-B6E611C1BD08}" name="Column4771"/>
    <tableColumn id="4789" xr3:uid="{7775D5DD-4A2C-4D93-A3C6-514C3FCBBC4C}" name="Column4772"/>
    <tableColumn id="4790" xr3:uid="{18C5DAF8-4F63-4EDF-90F8-5F1E73670193}" name="Column4773"/>
    <tableColumn id="4791" xr3:uid="{243536C9-DD78-44F6-A10D-2E1F89162E8F}" name="Column4774"/>
    <tableColumn id="4792" xr3:uid="{9E01F236-04D1-4C73-BC4E-A9BF37573C6A}" name="Column4775"/>
    <tableColumn id="4793" xr3:uid="{D169B18F-2856-4C23-85B9-387F019680AF}" name="Column4776"/>
    <tableColumn id="4794" xr3:uid="{870C83E7-D30B-4F55-90F3-653688474E2A}" name="Column4777"/>
    <tableColumn id="4795" xr3:uid="{C5C64EA8-170A-4EF8-A789-78FE50359243}" name="Column4778"/>
    <tableColumn id="4796" xr3:uid="{B58A34C1-1D40-4123-AFA2-E46D7468AD31}" name="Column4779"/>
    <tableColumn id="4797" xr3:uid="{7E2F1AFF-ACB7-4B9C-82DC-89A81B0BF789}" name="Column4780"/>
    <tableColumn id="4798" xr3:uid="{B0AA1FA9-3A57-4A88-8357-9661D05B9501}" name="Column4781"/>
    <tableColumn id="4799" xr3:uid="{ED272EA3-5542-45BC-8909-05732E06AC80}" name="Column4782"/>
    <tableColumn id="4800" xr3:uid="{692D7CC8-7504-4FEE-B82F-70288D84AB52}" name="Column4783"/>
    <tableColumn id="4801" xr3:uid="{7E6F8358-6DBB-4D00-AE96-40E4A3B06F03}" name="Column4784"/>
    <tableColumn id="4802" xr3:uid="{CA3B508E-6621-43A0-BA29-F7565E8E4D94}" name="Column4785"/>
    <tableColumn id="4803" xr3:uid="{26158E5F-E6BD-4BB9-AAE4-C5BDF72D4096}" name="Column4786"/>
    <tableColumn id="4804" xr3:uid="{D7EA235F-9DBE-4831-A0FA-67BFC8D1DBD4}" name="Column4787"/>
    <tableColumn id="4805" xr3:uid="{B04C9C7E-008E-4A0C-917D-1059C51A3054}" name="Column4788"/>
    <tableColumn id="4806" xr3:uid="{FD144E6A-72E1-4CA3-AC95-849AFDB1E115}" name="Column4789"/>
    <tableColumn id="4807" xr3:uid="{7BB98D78-8886-4E6A-8AC6-223BEB6E2C6D}" name="Column4790"/>
    <tableColumn id="4808" xr3:uid="{E202086D-A651-4367-B312-3D620EB45C85}" name="Column4791"/>
    <tableColumn id="4809" xr3:uid="{B868D639-00F1-40B4-AF08-2F8581DA64E0}" name="Column4792"/>
    <tableColumn id="4810" xr3:uid="{297D627F-623B-480C-B6CD-F81B846901CE}" name="Column4793"/>
    <tableColumn id="4811" xr3:uid="{F941626A-5EC2-462A-B0CB-096EA63DF97C}" name="Column4794"/>
    <tableColumn id="4812" xr3:uid="{751E2ABE-CB7B-4245-AE53-10168A9C0057}" name="Column4795"/>
    <tableColumn id="4813" xr3:uid="{F61CB979-F1BC-4647-8BD0-A5D32570E942}" name="Column4796"/>
    <tableColumn id="4814" xr3:uid="{4D89D8CC-5E49-417B-87C0-E1E536BBBE93}" name="Column4797"/>
    <tableColumn id="4815" xr3:uid="{DB5E64EB-18B5-4078-ACA9-1F2718B8AC36}" name="Column4798"/>
    <tableColumn id="4816" xr3:uid="{030DBED1-6EFF-4842-BA75-6BB6298E2A21}" name="Column4799"/>
    <tableColumn id="4817" xr3:uid="{D719D448-7253-4777-A757-CF97649146CF}" name="Column4800"/>
    <tableColumn id="4818" xr3:uid="{F21C2EDA-61F3-4C00-B121-2D3D7B2CE0A8}" name="Column4801"/>
    <tableColumn id="4819" xr3:uid="{4A53591D-B2E6-4105-9FCD-D9CF5A63CBCF}" name="Column4802"/>
    <tableColumn id="4820" xr3:uid="{9007B0FC-8DC7-4FED-BE0D-7D58DA3263BB}" name="Column4803"/>
    <tableColumn id="4821" xr3:uid="{EF1E4B4D-7624-4D61-8309-DDEA936D885A}" name="Column4804"/>
    <tableColumn id="4822" xr3:uid="{AD02CFA3-6990-48FC-9DF5-C91417FB15F2}" name="Column4805"/>
    <tableColumn id="4823" xr3:uid="{27C69663-1A83-4B57-9B67-C688EB57F4D8}" name="Column4806"/>
    <tableColumn id="4824" xr3:uid="{929121C7-C5AC-44D8-8194-258B9A3FD590}" name="Column4807"/>
    <tableColumn id="4825" xr3:uid="{76934999-3220-4B14-94D3-78598BBB67E3}" name="Column4808"/>
    <tableColumn id="4826" xr3:uid="{CE7DD4F4-233E-47D4-9B14-CB35A2F998DD}" name="Column4809"/>
    <tableColumn id="4827" xr3:uid="{C51A88A1-B826-464E-823B-0D192D7399F1}" name="Column4810"/>
    <tableColumn id="4828" xr3:uid="{5AB88C08-EFE7-445C-B532-5E291D5B0D60}" name="Column4811"/>
    <tableColumn id="4829" xr3:uid="{C9EEAA4A-ABF6-4420-8064-25A02F82FCF7}" name="Column4812"/>
    <tableColumn id="4830" xr3:uid="{B3BBF8A7-CFD6-458C-B210-544978579308}" name="Column4813"/>
    <tableColumn id="4831" xr3:uid="{36672AFB-B6F8-462E-9CE1-FEFEAE08160D}" name="Column4814"/>
    <tableColumn id="4832" xr3:uid="{AE768046-8E0F-46F8-8313-131D54FB3380}" name="Column4815"/>
    <tableColumn id="4833" xr3:uid="{A44FE208-3240-4507-91E2-ACBC2F676C0F}" name="Column4816"/>
    <tableColumn id="4834" xr3:uid="{C22B2D77-B62B-4DB8-B9C5-348C0A1570AC}" name="Column4817"/>
    <tableColumn id="4835" xr3:uid="{E52A6ECD-BA35-4AED-A170-76DB6E922E66}" name="Column4818"/>
    <tableColumn id="4836" xr3:uid="{4699A538-83F6-410C-A177-9ADF50F93C37}" name="Column4819"/>
    <tableColumn id="4837" xr3:uid="{1B365BC9-9F26-4D38-A100-A6F3C62AA737}" name="Column4820"/>
    <tableColumn id="4838" xr3:uid="{85E6E136-6AC3-4696-84B9-49AA332F1894}" name="Column4821"/>
    <tableColumn id="4839" xr3:uid="{3DF8E9A4-4350-4FBC-A3D8-D3A6061C6557}" name="Column4822"/>
    <tableColumn id="4840" xr3:uid="{D13D374E-9057-4D6C-BA6D-06209D8B31DB}" name="Column4823"/>
    <tableColumn id="4841" xr3:uid="{AFEA5F07-88D5-45AE-9CF5-2F2147C97FE9}" name="Column4824"/>
    <tableColumn id="4842" xr3:uid="{BDB845CA-1047-4EDF-AAB1-04E7283079C6}" name="Column4825"/>
    <tableColumn id="4843" xr3:uid="{505F0CD8-A861-4A18-A26C-D55DF798713D}" name="Column4826"/>
    <tableColumn id="4844" xr3:uid="{07A85BCD-5ED1-4D64-95E5-0950A6D6E506}" name="Column4827"/>
    <tableColumn id="4845" xr3:uid="{35D61BD1-4789-4372-A703-B318B8C106E6}" name="Column4828"/>
    <tableColumn id="4846" xr3:uid="{5EEFE418-FAA5-4CF1-80D3-9CADFE2D383C}" name="Column4829"/>
    <tableColumn id="4847" xr3:uid="{0C1E6ED4-B7F2-4776-89D2-B800DE588761}" name="Column4830"/>
    <tableColumn id="4848" xr3:uid="{9D465688-E7A3-44D7-AEA1-3C194399B882}" name="Column4831"/>
    <tableColumn id="4849" xr3:uid="{BCD1D08D-5404-4713-8224-7CCBC5A41878}" name="Column4832"/>
    <tableColumn id="4850" xr3:uid="{5F1962D4-F0FB-40EB-A8F0-6E25E2B84D91}" name="Column4833"/>
    <tableColumn id="4851" xr3:uid="{76A494A5-EFCC-4C4C-B152-8D782304A370}" name="Column4834"/>
    <tableColumn id="4852" xr3:uid="{05406B79-61C4-4D12-B853-3E984E147E93}" name="Column4835"/>
    <tableColumn id="4853" xr3:uid="{B1494E5C-D1FA-40BD-BC61-F6E16FCE50B5}" name="Column4836"/>
    <tableColumn id="4854" xr3:uid="{037E4BE9-D8CF-4BCE-A8FD-01170165D0E4}" name="Column4837"/>
    <tableColumn id="4855" xr3:uid="{7CAB87B0-BE77-4A0E-BBE7-281B31DB56E6}" name="Column4838"/>
    <tableColumn id="4856" xr3:uid="{052F2932-4FC7-462A-A1B9-7528F65F0203}" name="Column4839"/>
    <tableColumn id="4857" xr3:uid="{50F4C5B3-B27F-49D1-98A1-A11689503B51}" name="Column4840"/>
    <tableColumn id="4858" xr3:uid="{A6D8AB6B-F016-433C-86D0-F3AB1335BBCD}" name="Column4841"/>
    <tableColumn id="4859" xr3:uid="{64D29E6B-35C3-403D-9B06-ADE8437BD15E}" name="Column4842"/>
    <tableColumn id="4860" xr3:uid="{583E9504-FA30-40CA-A0B5-8CC90D8D40BE}" name="Column4843"/>
    <tableColumn id="4861" xr3:uid="{FC5517C5-215F-4F93-B5B8-A31CC325A154}" name="Column4844"/>
    <tableColumn id="4862" xr3:uid="{CA46B308-BA07-4054-9B85-A848421613B0}" name="Column4845"/>
    <tableColumn id="4863" xr3:uid="{4F30F824-E67F-411E-B07F-C748BB0FAB82}" name="Column4846"/>
    <tableColumn id="4864" xr3:uid="{145C0B94-71BB-4563-81ED-7ACEB8180E81}" name="Column4847"/>
    <tableColumn id="4865" xr3:uid="{2A4FA221-2525-451F-A0FF-0881EF652939}" name="Column4848"/>
    <tableColumn id="4866" xr3:uid="{E10E87FD-61AC-4BAE-9289-5094F0ED74A2}" name="Column4849"/>
    <tableColumn id="4867" xr3:uid="{AD02267F-279B-4D85-8CA1-0C380D0CC47B}" name="Column4850"/>
    <tableColumn id="4868" xr3:uid="{5E6B4DE2-1360-4EE4-BA27-6EA449C6552D}" name="Column4851"/>
    <tableColumn id="4869" xr3:uid="{2E169D97-97B1-417D-86D6-8BCACBAAF8A4}" name="Column4852"/>
    <tableColumn id="4870" xr3:uid="{9F5F2A27-0946-44D6-B0B4-2B31FCA2841F}" name="Column4853"/>
    <tableColumn id="4871" xr3:uid="{0853DC2F-D942-4B2F-8F26-9CABFD3C8406}" name="Column4854"/>
    <tableColumn id="4872" xr3:uid="{363D1B2B-585C-4232-9E72-53EB4445EA6D}" name="Column4855"/>
    <tableColumn id="4873" xr3:uid="{9317B802-7F2A-4696-8B53-CB129A6A6205}" name="Column4856"/>
    <tableColumn id="4874" xr3:uid="{6E33E713-122E-4879-818B-625854433D83}" name="Column4857"/>
    <tableColumn id="4875" xr3:uid="{86E2B4FD-D57C-4B26-9001-9ACAAC005FEB}" name="Column4858"/>
    <tableColumn id="4876" xr3:uid="{CB3F4DC6-9AD0-4B3C-A01D-917541EF82C0}" name="Column4859"/>
    <tableColumn id="4877" xr3:uid="{FDD1FD56-4649-429E-9EC5-26901590E15A}" name="Column4860"/>
    <tableColumn id="4878" xr3:uid="{65F38814-3C6B-42E3-B2B2-9422E1B9E254}" name="Column4861"/>
    <tableColumn id="4879" xr3:uid="{5C6915C0-9F90-4438-95E0-03C645CFEC23}" name="Column4862"/>
    <tableColumn id="4880" xr3:uid="{D4244C90-D29C-40AA-A345-C62E0A47A372}" name="Column4863"/>
    <tableColumn id="4881" xr3:uid="{292D2916-70E1-4042-B0F1-747D05F6D472}" name="Column4864"/>
    <tableColumn id="4882" xr3:uid="{E9D033E6-F468-4584-8A9B-9BEC053BB875}" name="Column4865"/>
    <tableColumn id="4883" xr3:uid="{40CBDCF1-BCFD-40AD-89FA-28319B39093C}" name="Column4866"/>
    <tableColumn id="4884" xr3:uid="{2EECE6FE-3F6A-42F3-87B2-FB8C68E5EB58}" name="Column4867"/>
    <tableColumn id="4885" xr3:uid="{3497D912-34BD-4CE3-9A52-D831A9C0B850}" name="Column4868"/>
    <tableColumn id="4886" xr3:uid="{0B15DF89-58EB-4035-A13D-9E96F85F510B}" name="Column4869"/>
    <tableColumn id="4887" xr3:uid="{D648FDBB-DA12-4119-B84D-769F6388C092}" name="Column4870"/>
    <tableColumn id="4888" xr3:uid="{3A8776D9-D6D9-4585-BE39-78C3B3B10E95}" name="Column4871"/>
    <tableColumn id="4889" xr3:uid="{5A74DB39-58D3-44C5-8ADB-F4F2D18ABA2A}" name="Column4872"/>
    <tableColumn id="4890" xr3:uid="{A67D3B1D-4420-4E10-BBF6-53D0C63975BB}" name="Column4873"/>
    <tableColumn id="4891" xr3:uid="{8BC34994-8D71-4E4D-A3EC-FEFA224C54C0}" name="Column4874"/>
    <tableColumn id="4892" xr3:uid="{6A60BCE9-467F-433C-8819-E680B156F03B}" name="Column4875"/>
    <tableColumn id="4893" xr3:uid="{439E603B-CF37-4CE5-9548-021B32166833}" name="Column4876"/>
    <tableColumn id="4894" xr3:uid="{6D664817-8836-453B-BB9C-3E47ADA02F4C}" name="Column4877"/>
    <tableColumn id="4895" xr3:uid="{DD252A83-F10E-4671-B80F-17D4EFC60660}" name="Column4878"/>
    <tableColumn id="4896" xr3:uid="{3CE43F96-BFCF-4102-81F5-C191F50BA0A0}" name="Column4879"/>
    <tableColumn id="4897" xr3:uid="{348B81F2-B3BE-4495-AC63-51DEFFE438D7}" name="Column4880"/>
    <tableColumn id="4898" xr3:uid="{2409FCEA-EF9A-47CE-BD1D-3A0A08AE88C0}" name="Column4881"/>
    <tableColumn id="4899" xr3:uid="{962CF5C4-6068-4BCD-98DE-019CDA54F5BD}" name="Column4882"/>
    <tableColumn id="4900" xr3:uid="{14DC3590-8D26-43F5-8A87-55A39E36CF98}" name="Column4883"/>
    <tableColumn id="4901" xr3:uid="{5F9F7506-1D15-4570-8DAD-E625CB7061C4}" name="Column4884"/>
    <tableColumn id="4902" xr3:uid="{7A009DAD-F6D7-4A51-886D-3BEA4A21EB55}" name="Column4885"/>
    <tableColumn id="4903" xr3:uid="{D11C4D5C-708A-40E8-B5FF-371D3C8A347E}" name="Column4886"/>
    <tableColumn id="4904" xr3:uid="{46BE3EC7-7C22-4D9D-8268-B551A666C9DC}" name="Column4887"/>
    <tableColumn id="4905" xr3:uid="{DDC3DF5A-F698-4BA1-8003-6D813C67DC7F}" name="Column4888"/>
    <tableColumn id="4906" xr3:uid="{5E8E2B64-4AED-4807-B8F7-1DB10DBA46C3}" name="Column4889"/>
    <tableColumn id="4907" xr3:uid="{2795C045-2E28-41D1-AE4D-A06A898B9915}" name="Column4890"/>
    <tableColumn id="4908" xr3:uid="{C872287A-AD94-4ABB-AF8E-DDB17025781C}" name="Column4891"/>
    <tableColumn id="4909" xr3:uid="{97CDA777-720B-447E-A883-A3115C9CE1BC}" name="Column4892"/>
    <tableColumn id="4910" xr3:uid="{6A0F36AB-0A00-49BB-B8B2-088CA33A6731}" name="Column4893"/>
    <tableColumn id="4911" xr3:uid="{1EBCB5EF-A347-4E2A-9F37-92AFE33C231E}" name="Column4894"/>
    <tableColumn id="4912" xr3:uid="{D9E28EFB-55AA-4B51-B5B3-07679FBE949B}" name="Column4895"/>
    <tableColumn id="4913" xr3:uid="{2C4D55E4-1D74-4EFE-B184-795AC4085568}" name="Column4896"/>
    <tableColumn id="4914" xr3:uid="{B5B69B8D-093E-4AF5-9C78-636D600A5A81}" name="Column4897"/>
    <tableColumn id="4915" xr3:uid="{FC448EF3-CDE3-4E9F-ABC5-1C7E2A5EC145}" name="Column4898"/>
    <tableColumn id="4916" xr3:uid="{E29389C9-8B1D-458D-8851-C7A46082170C}" name="Column4899"/>
    <tableColumn id="4917" xr3:uid="{AD92F3D3-5E2A-4439-B4FB-6DC6AC408BE9}" name="Column4900"/>
    <tableColumn id="4918" xr3:uid="{E0F1334B-88EC-4739-834E-D96722F1D042}" name="Column4901"/>
    <tableColumn id="4919" xr3:uid="{80435855-E149-4145-9ED3-68B40C7B3C2E}" name="Column4902"/>
    <tableColumn id="4920" xr3:uid="{E8CD76F0-F2C3-45CB-8B0E-985FFC24291C}" name="Column4903"/>
    <tableColumn id="4921" xr3:uid="{2764EAF9-F677-4A9D-8948-00EC463B9FE0}" name="Column4904"/>
    <tableColumn id="4922" xr3:uid="{F7286B50-648C-471A-A256-41C903718940}" name="Column4905"/>
    <tableColumn id="4923" xr3:uid="{FD3F0C92-6470-4996-A450-E4E73E8EBD77}" name="Column4906"/>
    <tableColumn id="4924" xr3:uid="{236C3C80-6724-4F25-B078-173847DFD1DC}" name="Column4907"/>
    <tableColumn id="4925" xr3:uid="{F1123D1F-94A1-4064-A878-2CC53BF8EA5B}" name="Column4908"/>
    <tableColumn id="4926" xr3:uid="{A0C3A749-537C-4060-BDEB-3FF9AA648191}" name="Column4909"/>
    <tableColumn id="4927" xr3:uid="{1B9BCF6B-0243-4637-87C4-70A8B650FC09}" name="Column4910"/>
    <tableColumn id="4928" xr3:uid="{0334F147-01F0-40BD-880B-F18B5CA9130B}" name="Column4911"/>
    <tableColumn id="4929" xr3:uid="{9FE30BA3-3321-44FF-8E3A-1016068632E0}" name="Column4912"/>
    <tableColumn id="4930" xr3:uid="{E01C8625-1A77-4D0E-8CDF-AA92EAF8D8DE}" name="Column4913"/>
    <tableColumn id="4931" xr3:uid="{ED2A30D2-3221-4D52-BE01-74A4464D4532}" name="Column4914"/>
    <tableColumn id="4932" xr3:uid="{F94CB2F1-CA67-4BB1-A647-4B70E4370EBF}" name="Column4915"/>
    <tableColumn id="4933" xr3:uid="{A4783D52-DD19-488B-8E86-B7ED8D468AEC}" name="Column4916"/>
    <tableColumn id="4934" xr3:uid="{E6ED0F5E-6F38-4B5F-9FA4-62DA7D322D29}" name="Column4917"/>
    <tableColumn id="4935" xr3:uid="{D3DA138B-E897-4AC5-AA06-7C5FBF3A899B}" name="Column4918"/>
    <tableColumn id="4936" xr3:uid="{3FD69B6A-264A-4E56-B55E-423D006A0DC8}" name="Column4919"/>
    <tableColumn id="4937" xr3:uid="{0167AEC3-00DB-410A-A610-05757BDF8D37}" name="Column4920"/>
    <tableColumn id="4938" xr3:uid="{5813130B-9866-4148-A007-DE2D6C149435}" name="Column4921"/>
    <tableColumn id="4939" xr3:uid="{21361943-0BEF-4A1D-9E54-16ABCD7C3905}" name="Column4922"/>
    <tableColumn id="4940" xr3:uid="{81F8489F-4C2F-4180-AAA0-8B85F84BC761}" name="Column4923"/>
    <tableColumn id="4941" xr3:uid="{669E4D1D-5477-46D0-ACFD-13CF0D439AAC}" name="Column4924"/>
    <tableColumn id="4942" xr3:uid="{41B50AF7-49C7-49C5-AF02-E717E4BEA645}" name="Column4925"/>
    <tableColumn id="4943" xr3:uid="{4917B5B1-9C21-41E4-BE46-52F7EAB7FBCB}" name="Column4926"/>
    <tableColumn id="4944" xr3:uid="{878CC8D2-F2FF-418F-BA9D-6E01A927430D}" name="Column4927"/>
    <tableColumn id="4945" xr3:uid="{F04236B5-3639-417C-84FF-8715EC432E71}" name="Column4928"/>
    <tableColumn id="4946" xr3:uid="{66CF0209-42E3-4AAD-95F0-A96415776C9F}" name="Column4929"/>
    <tableColumn id="4947" xr3:uid="{5424D7FC-1903-4BBB-AB0D-4A10F01FFC31}" name="Column4930"/>
    <tableColumn id="4948" xr3:uid="{66F08A08-94A4-4E4A-B234-ED2D109AC6F1}" name="Column4931"/>
    <tableColumn id="4949" xr3:uid="{C14B94DE-C5BF-42D9-8B6B-52FE49A15165}" name="Column4932"/>
    <tableColumn id="4950" xr3:uid="{1B621486-09C8-453F-BF17-29EF70F1DE37}" name="Column4933"/>
    <tableColumn id="4951" xr3:uid="{9C16E322-1767-411C-BB1C-0960C3666B43}" name="Column4934"/>
    <tableColumn id="4952" xr3:uid="{C8BEB596-0FF5-4CBF-B986-B8546E59B1AF}" name="Column4935"/>
    <tableColumn id="4953" xr3:uid="{8DA7C0A2-78BB-4864-A254-4D4D2B584A09}" name="Column4936"/>
    <tableColumn id="4954" xr3:uid="{2867B1F1-0965-4363-AF1E-BBE8261A1177}" name="Column4937"/>
    <tableColumn id="4955" xr3:uid="{7E5B9AD1-4F80-4521-99D8-1B1228B5ED8B}" name="Column4938"/>
    <tableColumn id="4956" xr3:uid="{EBBD11AB-3312-4BD7-851C-0D552DF8452B}" name="Column4939"/>
    <tableColumn id="4957" xr3:uid="{7ED283F4-070B-49B6-A734-FF2B7CC7AF82}" name="Column4940"/>
    <tableColumn id="4958" xr3:uid="{7B172DCF-0B13-4FC3-8D9A-343A41551AEE}" name="Column4941"/>
    <tableColumn id="4959" xr3:uid="{743BC13B-15CB-47D0-8152-2D4E6D7C4D54}" name="Column4942"/>
    <tableColumn id="4960" xr3:uid="{6F2AD7F0-0131-4F11-90EB-252ECC357F59}" name="Column4943"/>
    <tableColumn id="4961" xr3:uid="{08A27A28-2F03-46C7-B317-E70C21B7A49B}" name="Column4944"/>
    <tableColumn id="4962" xr3:uid="{A473EB87-C684-43AD-8DF7-A3D1F140F14E}" name="Column4945"/>
    <tableColumn id="4963" xr3:uid="{0AB33F71-3B02-4C20-A989-4F999CFC1BA3}" name="Column4946"/>
    <tableColumn id="4964" xr3:uid="{A2107D01-0457-4AE5-B58C-4F5F3D748D6F}" name="Column4947"/>
    <tableColumn id="4965" xr3:uid="{00359DC4-2294-4087-AAB3-7DB2E3C5EF2A}" name="Column4948"/>
    <tableColumn id="4966" xr3:uid="{968845CD-8490-4072-8063-B8C7B2DBE72B}" name="Column4949"/>
    <tableColumn id="4967" xr3:uid="{D18A8280-35C5-4F68-9A7C-87B8BEBF8D0F}" name="Column4950"/>
    <tableColumn id="4968" xr3:uid="{989C87D2-2B50-47CA-87A9-FAE3CED85B54}" name="Column4951"/>
    <tableColumn id="4969" xr3:uid="{7625AC24-E10E-492C-93BD-C94C4D145258}" name="Column4952"/>
    <tableColumn id="4970" xr3:uid="{FDDF9C29-F1C4-43EA-874C-00F707403B3F}" name="Column4953"/>
    <tableColumn id="4971" xr3:uid="{467160D6-6842-435D-9450-75BD5FD9704F}" name="Column4954"/>
    <tableColumn id="4972" xr3:uid="{6F98A3E9-9364-458B-888A-474023C52DCF}" name="Column4955"/>
    <tableColumn id="4973" xr3:uid="{690B0EA3-60AB-4D90-A1C0-0803651139B7}" name="Column4956"/>
    <tableColumn id="4974" xr3:uid="{B18D5F32-248F-4FED-8601-6D8A65329DD7}" name="Column4957"/>
    <tableColumn id="4975" xr3:uid="{D4EB2769-345B-493A-859C-011C2D07FECB}" name="Column4958"/>
    <tableColumn id="4976" xr3:uid="{F00A9A9C-58DD-491A-B3E3-736400D12ABB}" name="Column4959"/>
    <tableColumn id="4977" xr3:uid="{17378CF2-C75C-4CB4-B316-EDEC82348BE5}" name="Column4960"/>
    <tableColumn id="4978" xr3:uid="{44F38121-9393-4367-95DD-7B373AD0CFCB}" name="Column4961"/>
    <tableColumn id="4979" xr3:uid="{11B7AA7C-AC1B-48A0-BADB-EB903A9A99B7}" name="Column4962"/>
    <tableColumn id="4980" xr3:uid="{3817D21A-D7AD-4DEF-A219-151E9A3992E1}" name="Column4963"/>
    <tableColumn id="4981" xr3:uid="{9C8300F8-0ED0-415F-8962-BC79DA72D75A}" name="Column4964"/>
    <tableColumn id="4982" xr3:uid="{180E3778-B687-4FD8-B464-75969ED37E63}" name="Column4965"/>
    <tableColumn id="4983" xr3:uid="{70A5249A-C28C-47F1-A391-6DE3DAB70B3B}" name="Column4966"/>
    <tableColumn id="4984" xr3:uid="{AE2A455D-B7A0-4826-ADFF-28C1C3406438}" name="Column4967"/>
    <tableColumn id="4985" xr3:uid="{79B6EC26-9150-4E58-9175-CA46AEB181E4}" name="Column4968"/>
    <tableColumn id="4986" xr3:uid="{F3F4ECCB-CE42-4E8E-9880-61264DD5330E}" name="Column4969"/>
    <tableColumn id="4987" xr3:uid="{0069836D-80E5-4485-B691-0921A1CD2737}" name="Column4970"/>
    <tableColumn id="4988" xr3:uid="{E9FF6EA5-2483-41AE-8961-BEF74D26E0DC}" name="Column4971"/>
    <tableColumn id="4989" xr3:uid="{16DDBFDB-3C75-4477-B7EA-3D7544FB1B31}" name="Column4972"/>
    <tableColumn id="4990" xr3:uid="{7E8B2FBD-C203-40C3-80C4-120C4E566964}" name="Column4973"/>
    <tableColumn id="4991" xr3:uid="{78C959F2-D046-4DB8-B273-DE3B0D83699F}" name="Column4974"/>
    <tableColumn id="4992" xr3:uid="{90B75E6E-A74F-4E63-8230-B546EDEBD7F8}" name="Column4975"/>
    <tableColumn id="4993" xr3:uid="{9F6695E4-AA3F-4AA1-A357-6EE5E5084D85}" name="Column4976"/>
    <tableColumn id="4994" xr3:uid="{90283CD9-9CB3-44F3-B219-FC1AC32DD626}" name="Column4977"/>
    <tableColumn id="4995" xr3:uid="{E39C2626-3DCB-4F37-AD24-596CD8805061}" name="Column4978"/>
    <tableColumn id="4996" xr3:uid="{936DA969-44A2-4F0A-84C3-7245E0F4A731}" name="Column4979"/>
    <tableColumn id="4997" xr3:uid="{72174CC6-1541-4FBA-868D-AF09CC8B971B}" name="Column4980"/>
    <tableColumn id="4998" xr3:uid="{BE2FA0FB-62BD-4575-8F29-4491FCD40318}" name="Column4981"/>
    <tableColumn id="4999" xr3:uid="{BA1667F1-ABDB-4BFD-9DF5-301E6EE365AA}" name="Column4982"/>
    <tableColumn id="5000" xr3:uid="{5AF84848-7690-4454-8786-243EB4F6CBB9}" name="Column4983"/>
    <tableColumn id="5001" xr3:uid="{4D896D66-CC0A-4412-874A-676B1B09D5F8}" name="Column4984"/>
    <tableColumn id="5002" xr3:uid="{7E9B1760-1D58-4E79-B91C-78B86D04BAC3}" name="Column4985"/>
    <tableColumn id="5003" xr3:uid="{D26B0F36-0B5B-46F3-9348-0F019B5004E2}" name="Column4986"/>
    <tableColumn id="5004" xr3:uid="{92D202E7-7926-4877-AF58-1D9A07B5F42B}" name="Column4987"/>
    <tableColumn id="5005" xr3:uid="{F7C7A0D2-5936-46C9-9B15-CDEAE2ED95E2}" name="Column4988"/>
    <tableColumn id="5006" xr3:uid="{E3FAE05D-B21D-492C-B05A-BB2DA9712777}" name="Column4989"/>
    <tableColumn id="5007" xr3:uid="{EC7644A6-641C-4E1A-BC88-01E3B3FB1C81}" name="Column4990"/>
    <tableColumn id="5008" xr3:uid="{F9B82C57-F590-4E2A-B59A-ABF287A8B1FD}" name="Column4991"/>
    <tableColumn id="5009" xr3:uid="{426A44C4-7947-43D3-9A8A-314FADB0B63C}" name="Column4992"/>
    <tableColumn id="5010" xr3:uid="{C68177EA-5F81-4101-96E6-857EC83D0C12}" name="Column4993"/>
    <tableColumn id="5011" xr3:uid="{89D3396B-9E1D-45AF-9EA3-F7074672F894}" name="Column4994"/>
    <tableColumn id="5012" xr3:uid="{A7698509-CF2D-4ED1-B6F6-CDE1039D73F3}" name="Column4995"/>
    <tableColumn id="5013" xr3:uid="{49752720-F61C-4D83-A97C-9F8DC08FF78F}" name="Column4996"/>
    <tableColumn id="5014" xr3:uid="{F4611D08-92B7-4721-B127-A5BE2DFDB76C}" name="Column4997"/>
    <tableColumn id="5015" xr3:uid="{28E70767-3B32-4C2F-872E-00FC27F22C11}" name="Column4998"/>
    <tableColumn id="5016" xr3:uid="{9E76B05B-167F-4A76-B97B-BD42D8DB3F2B}" name="Column4999"/>
    <tableColumn id="5017" xr3:uid="{52BE9C32-E28E-48E7-AC9E-5DE8B698BA33}" name="Column5000"/>
    <tableColumn id="5018" xr3:uid="{740D5C49-3FAA-47D7-B51D-F71DB88CD53E}" name="Column5001"/>
    <tableColumn id="5019" xr3:uid="{1ABBB477-0451-434E-8A35-83C20D9A5A0C}" name="Column5002"/>
    <tableColumn id="5020" xr3:uid="{999EA56E-5387-4B6C-8611-A9A997AA3F76}" name="Column5003"/>
    <tableColumn id="5021" xr3:uid="{3999468A-3235-43D8-B49A-352E43845752}" name="Column5004"/>
    <tableColumn id="5022" xr3:uid="{8C4C8496-E61A-4E17-B400-D79F229AE797}" name="Column5005"/>
    <tableColumn id="5023" xr3:uid="{7DA394B0-CCC6-44ED-AA62-A92169707BE3}" name="Column5006"/>
    <tableColumn id="5024" xr3:uid="{66A4952F-A8D6-4412-98B9-AC30B676A95E}" name="Column5007"/>
    <tableColumn id="5025" xr3:uid="{8DDE7F2E-D907-427D-82D6-E2D810B39CB1}" name="Column5008"/>
    <tableColumn id="5026" xr3:uid="{B5F6D97F-DC5F-43DF-951B-688DD2F186B2}" name="Column5009"/>
    <tableColumn id="5027" xr3:uid="{6EA76937-C108-49B2-8708-4E6F67784AD3}" name="Column5010"/>
    <tableColumn id="5028" xr3:uid="{694F5022-8E6B-4723-A1F8-C99FE3AF8444}" name="Column5011"/>
    <tableColumn id="5029" xr3:uid="{723AA15E-AA99-4784-BC53-58A30DC93FBE}" name="Column5012"/>
    <tableColumn id="5030" xr3:uid="{24A9B2A9-88F0-445A-AE00-5BAD9030CD4D}" name="Column5013"/>
    <tableColumn id="5031" xr3:uid="{E2FF82AB-3587-4049-904F-F56A0844B658}" name="Column5014"/>
    <tableColumn id="5032" xr3:uid="{CE89D3D1-6FA1-45EC-B769-88D0C9A8150B}" name="Column5015"/>
    <tableColumn id="5033" xr3:uid="{8B5E53C4-3A59-493A-8A82-9882024C9329}" name="Column5016"/>
    <tableColumn id="5034" xr3:uid="{9455C496-F158-432A-9B2E-480AB2F02179}" name="Column5017"/>
    <tableColumn id="5035" xr3:uid="{39BDC8E0-736D-4805-951C-6CB44D27B012}" name="Column5018"/>
    <tableColumn id="5036" xr3:uid="{75793641-C61E-4661-8CDD-548ABB23D36F}" name="Column5019"/>
    <tableColumn id="5037" xr3:uid="{BF4BA449-CAAB-4833-A021-A0A6F5E2EF97}" name="Column5020"/>
    <tableColumn id="5038" xr3:uid="{3C35B1B7-790F-489A-BA48-E42BA6200EBB}" name="Column5021"/>
    <tableColumn id="5039" xr3:uid="{53A0FC31-9D07-4B2A-9D05-86140A0C4DE6}" name="Column5022"/>
    <tableColumn id="5040" xr3:uid="{2829DAF2-9F18-400C-8391-1515DDB75E47}" name="Column5023"/>
    <tableColumn id="5041" xr3:uid="{E2CF2060-99C6-4941-B696-1D8EE4F7ABF7}" name="Column5024"/>
    <tableColumn id="5042" xr3:uid="{36C0C398-FF44-4DC1-A1D4-7B618630640B}" name="Column5025"/>
    <tableColumn id="5043" xr3:uid="{3DF344AC-1247-455A-B236-6905B90298F9}" name="Column5026"/>
    <tableColumn id="5044" xr3:uid="{D1F93827-5EF4-467B-83B5-ADB629FCCFA6}" name="Column5027"/>
    <tableColumn id="5045" xr3:uid="{27C80FFC-5914-4626-9BFE-8F17AC2C4A52}" name="Column5028"/>
    <tableColumn id="5046" xr3:uid="{B502DEDB-C4C9-4C38-873F-29FB371656A9}" name="Column5029"/>
    <tableColumn id="5047" xr3:uid="{DEC2EF87-D41E-4127-9553-A4491D2A08E5}" name="Column5030"/>
    <tableColumn id="5048" xr3:uid="{020B8D9A-A7DD-45C1-9C94-FF1754A07952}" name="Column5031"/>
    <tableColumn id="5049" xr3:uid="{5543602A-A70A-4BA0-90E4-32977B4E6637}" name="Column5032"/>
    <tableColumn id="5050" xr3:uid="{E4319AAC-2C88-4915-8A35-12FA1047129B}" name="Column5033"/>
    <tableColumn id="5051" xr3:uid="{CB833F51-082B-4B77-B6DB-0933BE956712}" name="Column5034"/>
    <tableColumn id="5052" xr3:uid="{93C4AF28-8A97-42FE-838B-C38197069206}" name="Column5035"/>
    <tableColumn id="5053" xr3:uid="{8B4CB5D1-5AAA-453C-93ED-B49399C76361}" name="Column5036"/>
    <tableColumn id="5054" xr3:uid="{C7787B88-23CA-47A2-8914-C6D98A62A2D8}" name="Column5037"/>
    <tableColumn id="5055" xr3:uid="{D7DC21DE-DD76-4B02-A4A4-ED056E838874}" name="Column5038"/>
    <tableColumn id="5056" xr3:uid="{E1012472-42B7-40E5-80B3-FD1ADEA85AE3}" name="Column5039"/>
    <tableColumn id="5057" xr3:uid="{C8F68928-400D-4D6C-9B91-28F43C4506B1}" name="Column5040"/>
    <tableColumn id="5058" xr3:uid="{C1918E9E-547D-4A40-9C33-8CFC41EDE5BB}" name="Column5041"/>
    <tableColumn id="5059" xr3:uid="{078C9D47-186B-4DEA-A90C-FCE5AEB13AF6}" name="Column5042"/>
    <tableColumn id="5060" xr3:uid="{3B31B982-7B3B-4DC8-86AD-B80182A97865}" name="Column5043"/>
    <tableColumn id="5061" xr3:uid="{01116EAA-3D3F-4AB0-83E3-667539803A69}" name="Column5044"/>
    <tableColumn id="5062" xr3:uid="{FF0D7F9D-F5F3-4AB6-8CFA-26C94F6646A4}" name="Column5045"/>
    <tableColumn id="5063" xr3:uid="{7D55D201-6700-4DFD-BF9C-20CDDDEE6712}" name="Column5046"/>
    <tableColumn id="5064" xr3:uid="{81D50C3F-C3C0-40E9-AB73-FC03536DA55C}" name="Column5047"/>
    <tableColumn id="5065" xr3:uid="{966357F4-4E14-43DC-AFF4-C75C5C2ADE07}" name="Column5048"/>
    <tableColumn id="5066" xr3:uid="{B230841A-93FB-4561-BB49-5A5DB3B0CB45}" name="Column5049"/>
    <tableColumn id="5067" xr3:uid="{B04948E9-7304-4D47-8E2F-6A9D0409D41E}" name="Column5050"/>
    <tableColumn id="5068" xr3:uid="{D1A05460-EC1C-4DC6-BC85-0E6DBDD86899}" name="Column5051"/>
    <tableColumn id="5069" xr3:uid="{09AA4BA9-2551-4A07-A7DF-88CF360048D7}" name="Column5052"/>
    <tableColumn id="5070" xr3:uid="{7E67D9C8-D7C7-47F6-BBD7-ADF4E2F94CAD}" name="Column5053"/>
    <tableColumn id="5071" xr3:uid="{F01A829E-1D0C-4EAA-A4DC-FFFAFDD0B945}" name="Column5054"/>
    <tableColumn id="5072" xr3:uid="{0A9CAB61-6066-437D-AA3A-952402FB75B4}" name="Column5055"/>
    <tableColumn id="5073" xr3:uid="{0DACF0F3-6EBF-4F7E-B950-84082DE6AE5F}" name="Column5056"/>
    <tableColumn id="5074" xr3:uid="{D68852B0-74C3-4566-95F2-C1C9F6E87F6C}" name="Column5057"/>
    <tableColumn id="5075" xr3:uid="{91541BDD-42B1-4BE2-BF43-F4FAC6CF6907}" name="Column5058"/>
    <tableColumn id="5076" xr3:uid="{81606909-8036-4671-830A-DFFF79D3665F}" name="Column5059"/>
    <tableColumn id="5077" xr3:uid="{BE59AA8C-2133-44D3-AC03-C74F40B66EA9}" name="Column5060"/>
    <tableColumn id="5078" xr3:uid="{A0FD6138-E574-4F0D-B40C-95A0E8247500}" name="Column5061"/>
    <tableColumn id="5079" xr3:uid="{A3590E8B-603F-4100-BAEF-095F94B08EDF}" name="Column5062"/>
    <tableColumn id="5080" xr3:uid="{3B9F3BF0-D455-4C9C-B4F5-A4D0BB9C5D18}" name="Column5063"/>
    <tableColumn id="5081" xr3:uid="{08C3D6D9-6135-43D9-A0B5-D3FF6C7A6F4B}" name="Column5064"/>
    <tableColumn id="5082" xr3:uid="{5197C2AA-4C8A-429D-97F9-88801A720E1F}" name="Column5065"/>
    <tableColumn id="5083" xr3:uid="{26AD559D-A1DF-4C8F-A64E-D012A02F2EA4}" name="Column5066"/>
    <tableColumn id="5084" xr3:uid="{E76AD988-6EE6-494F-9EF2-29D540B01F48}" name="Column5067"/>
    <tableColumn id="5085" xr3:uid="{21DEAE20-FA69-4114-8FC6-95396EE2DD7E}" name="Column5068"/>
    <tableColumn id="5086" xr3:uid="{B7583E41-C878-482F-9FF8-3F40C2CA2EA8}" name="Column5069"/>
    <tableColumn id="5087" xr3:uid="{F50057D7-DE17-4C51-81B2-9EAFDC0C5114}" name="Column5070"/>
    <tableColumn id="5088" xr3:uid="{89500951-3477-48F3-A74B-17EF587E0B6B}" name="Column5071"/>
    <tableColumn id="5089" xr3:uid="{0DE6A760-AF05-48B9-9A58-6AE9C63D71E8}" name="Column5072"/>
    <tableColumn id="5090" xr3:uid="{6E877D70-5C08-4A8C-9A94-21039805406A}" name="Column5073"/>
    <tableColumn id="5091" xr3:uid="{D74B9FC9-D514-4E6F-971C-FC25F5F2E071}" name="Column5074"/>
    <tableColumn id="5092" xr3:uid="{DCC4A953-C780-4FBA-9C99-7036FD2F8CCE}" name="Column5075"/>
    <tableColumn id="5093" xr3:uid="{F8E2F345-4ACC-47B5-AB0E-FD14789E75BC}" name="Column5076"/>
    <tableColumn id="5094" xr3:uid="{D21B413B-B482-4F8B-8B8C-8A22D746F7B4}" name="Column5077"/>
    <tableColumn id="5095" xr3:uid="{21065243-D927-44A4-918B-1EF78FCF399A}" name="Column5078"/>
    <tableColumn id="5096" xr3:uid="{EC5BC647-30CE-4445-9DC2-0329634EC3C7}" name="Column5079"/>
    <tableColumn id="5097" xr3:uid="{7E34D563-1E3D-426E-8796-37DB9D1656D7}" name="Column5080"/>
    <tableColumn id="5098" xr3:uid="{15F482AD-A9FC-4C6D-9C01-427C6DEDC50A}" name="Column5081"/>
    <tableColumn id="5099" xr3:uid="{20F9B001-462C-4B40-BA7B-AFDC6EDF559C}" name="Column5082"/>
    <tableColumn id="5100" xr3:uid="{17EAACBC-2146-413E-AF96-2328E623307E}" name="Column5083"/>
    <tableColumn id="5101" xr3:uid="{DC42872B-D48B-4A3E-B4DE-0F934B568BAC}" name="Column5084"/>
    <tableColumn id="5102" xr3:uid="{273A62BB-F868-43E3-B4A7-47437368C5CF}" name="Column5085"/>
    <tableColumn id="5103" xr3:uid="{06BC48C8-5CB5-420B-8F0E-E3B5452327A2}" name="Column5086"/>
    <tableColumn id="5104" xr3:uid="{D2A5769E-FF10-45B9-97CF-A3E7A0729AE8}" name="Column5087"/>
    <tableColumn id="5105" xr3:uid="{1BAEBD45-5894-4F29-B3E3-C593B971178B}" name="Column5088"/>
    <tableColumn id="5106" xr3:uid="{7CAFBFBB-2578-4BB0-BC18-1998BD98322E}" name="Column5089"/>
    <tableColumn id="5107" xr3:uid="{D3847797-0FAA-4448-816C-574049D198CB}" name="Column5090"/>
    <tableColumn id="5108" xr3:uid="{AB582675-5034-46EC-9DFD-156F26B5B3C2}" name="Column5091"/>
    <tableColumn id="5109" xr3:uid="{A6D4ED8B-36DF-47A3-8FAC-E6618512D5B0}" name="Column5092"/>
    <tableColumn id="5110" xr3:uid="{5D447CF1-4A01-4C84-BD21-A3A0BE5B7B02}" name="Column5093"/>
    <tableColumn id="5111" xr3:uid="{76E99F34-85B2-4777-BE74-BE554179183F}" name="Column5094"/>
    <tableColumn id="5112" xr3:uid="{D2E9A1BC-9A16-47EC-AFD0-ABBF55AC13BC}" name="Column5095"/>
    <tableColumn id="5113" xr3:uid="{CF48FCFF-D620-426F-B725-E36DACFC6F5F}" name="Column5096"/>
    <tableColumn id="5114" xr3:uid="{FCD86D3B-C891-40EF-97FA-CF4AF9FB9BD6}" name="Column5097"/>
    <tableColumn id="5115" xr3:uid="{DCA2A02B-232D-4156-B963-D7BDBB530FAB}" name="Column5098"/>
    <tableColumn id="5116" xr3:uid="{4531D324-DE9F-4737-8CA7-0039704C61E4}" name="Column5099"/>
    <tableColumn id="5117" xr3:uid="{4CD91C8D-5D63-4A5A-83D5-CE11C6DF1E73}" name="Column5100"/>
    <tableColumn id="5118" xr3:uid="{1268FEF2-FE16-4C74-9F29-82F2B5C7D609}" name="Column5101"/>
    <tableColumn id="5119" xr3:uid="{F1F9DD73-7EA2-4070-8B52-1F12DF47A495}" name="Column5102"/>
    <tableColumn id="5120" xr3:uid="{259054AC-2277-43ED-B1CD-0596D7A3E733}" name="Column5103"/>
    <tableColumn id="5121" xr3:uid="{A90693E2-7255-4E0E-8A71-4E097E62DC8C}" name="Column5104"/>
    <tableColumn id="5122" xr3:uid="{98811E45-7038-45AB-A0D9-C3803E1BECD4}" name="Column5105"/>
    <tableColumn id="5123" xr3:uid="{426D6185-5688-4397-8D24-826D0CDA4ABE}" name="Column5106"/>
    <tableColumn id="5124" xr3:uid="{A1EEABCD-6BF6-413C-8824-E37F8D5FA753}" name="Column5107"/>
    <tableColumn id="5125" xr3:uid="{96212923-7B25-40EA-A26B-0192DAFDB86B}" name="Column5108"/>
    <tableColumn id="5126" xr3:uid="{7034A6A4-8ADF-420A-AF9C-F951C0AD6B56}" name="Column5109"/>
    <tableColumn id="5127" xr3:uid="{406F7267-D15A-45D4-83F8-B5D0A157D6D9}" name="Column5110"/>
    <tableColumn id="5128" xr3:uid="{8FA987D5-5BCC-4932-A276-338FA54460F9}" name="Column5111"/>
    <tableColumn id="5129" xr3:uid="{62DB0C00-4803-467C-A52E-37409ED85877}" name="Column5112"/>
    <tableColumn id="5130" xr3:uid="{7F995ED1-D6AE-4EF5-85C2-7E6547EF0422}" name="Column5113"/>
    <tableColumn id="5131" xr3:uid="{CB6EB364-6463-401D-B6FA-931C6468F0B3}" name="Column5114"/>
    <tableColumn id="5132" xr3:uid="{01CFE156-372C-400D-92C8-88018245ABD0}" name="Column5115"/>
    <tableColumn id="5133" xr3:uid="{5C6EA7BE-44B3-4EB5-920E-6D3C27CC94FF}" name="Column5116"/>
    <tableColumn id="5134" xr3:uid="{54D3DCF8-67A4-4D2B-8E54-04CEA9B8C3B4}" name="Column5117"/>
    <tableColumn id="5135" xr3:uid="{EE1C6F30-0F99-4108-AA85-794467B1ACA5}" name="Column5118"/>
    <tableColumn id="5136" xr3:uid="{4C93AD38-2823-4BF7-A4DB-ABEDDAFEEA9D}" name="Column5119"/>
    <tableColumn id="5137" xr3:uid="{215275CD-8923-46FA-A3FF-FECC3AA9551B}" name="Column5120"/>
    <tableColumn id="5138" xr3:uid="{B74753EC-D3CF-4D4B-85CB-0F33063965B6}" name="Column5121"/>
    <tableColumn id="5139" xr3:uid="{DC631E45-7815-4837-8970-C8E0FDC28441}" name="Column5122"/>
    <tableColumn id="5140" xr3:uid="{1E353938-DBE3-4C88-BB06-0403C4FAEAE7}" name="Column5123"/>
    <tableColumn id="5141" xr3:uid="{3562057E-4909-4FE9-AE43-B1CA2D96998D}" name="Column5124"/>
    <tableColumn id="5142" xr3:uid="{53BEAE6E-954C-42CB-B674-6C9E13670E97}" name="Column5125"/>
    <tableColumn id="5143" xr3:uid="{336967DC-A226-4BFB-BCA9-84D9DBF95806}" name="Column5126"/>
    <tableColumn id="5144" xr3:uid="{B4F99684-BD49-43B0-90B6-7518DF5CB449}" name="Column5127"/>
    <tableColumn id="5145" xr3:uid="{224A9AB6-4A97-4826-A37E-B193F3D108D9}" name="Column5128"/>
    <tableColumn id="5146" xr3:uid="{238923DC-4B1F-4CDD-A220-3734139CC483}" name="Column5129"/>
    <tableColumn id="5147" xr3:uid="{A31944D4-86CE-4360-A854-0E346D864DDD}" name="Column5130"/>
    <tableColumn id="5148" xr3:uid="{84F26F34-64BA-4230-9074-FEB9F76046D6}" name="Column5131"/>
    <tableColumn id="5149" xr3:uid="{4308162A-3C8D-476B-8598-2E0CDB35F099}" name="Column5132"/>
    <tableColumn id="5150" xr3:uid="{BD5BB924-E615-4C14-BF43-6090D5177877}" name="Column5133"/>
    <tableColumn id="5151" xr3:uid="{B9F661F4-6CEC-40C4-98BF-F43D955E67EF}" name="Column5134"/>
    <tableColumn id="5152" xr3:uid="{B3021109-9558-4E3F-B5F3-9111959D3135}" name="Column5135"/>
    <tableColumn id="5153" xr3:uid="{F711383B-5B27-40C6-AEAA-92B77D573453}" name="Column5136"/>
    <tableColumn id="5154" xr3:uid="{A5B07A25-B143-4088-8F1B-68817218DB83}" name="Column5137"/>
    <tableColumn id="5155" xr3:uid="{D3F593CB-9462-46AF-AC34-8F0D461A62D1}" name="Column5138"/>
    <tableColumn id="5156" xr3:uid="{E15C45F3-AD9F-4AD0-938C-123A460D2AC9}" name="Column5139"/>
    <tableColumn id="5157" xr3:uid="{9BD2E735-9D6B-4CBE-BB0C-A37974D2B6EE}" name="Column5140"/>
    <tableColumn id="5158" xr3:uid="{64C0E312-D2DE-43EE-AE10-FE4BC86AF87D}" name="Column5141"/>
    <tableColumn id="5159" xr3:uid="{93E55CD0-3A6C-435F-941A-C4C97E81D57C}" name="Column5142"/>
    <tableColumn id="5160" xr3:uid="{E744E19C-1BA8-4336-A784-3A17AFD5B26D}" name="Column5143"/>
    <tableColumn id="5161" xr3:uid="{5B3ECFB5-2763-49AD-A6DD-4114D2098B6B}" name="Column5144"/>
    <tableColumn id="5162" xr3:uid="{477DB778-9110-4231-A2D0-D19DE5B94B0C}" name="Column5145"/>
    <tableColumn id="5163" xr3:uid="{BF625CAF-B9F2-4BDF-AC2F-95EED8F8E237}" name="Column5146"/>
    <tableColumn id="5164" xr3:uid="{8178E534-13E8-4370-80A4-ECB2D720ED43}" name="Column5147"/>
    <tableColumn id="5165" xr3:uid="{00436A92-0112-497C-98C2-F4E662A2BE73}" name="Column5148"/>
    <tableColumn id="5166" xr3:uid="{E80BC160-0A56-4B55-8577-88697ED36576}" name="Column5149"/>
    <tableColumn id="5167" xr3:uid="{EBDE2D83-C897-4BA7-94E2-31A49EDADEE7}" name="Column5150"/>
    <tableColumn id="5168" xr3:uid="{0FE9B112-1177-48ED-9DD1-4B8F9286C029}" name="Column5151"/>
    <tableColumn id="5169" xr3:uid="{B5E73AED-B6D1-4EC2-BAC5-0A09E6591BBE}" name="Column5152"/>
    <tableColumn id="5170" xr3:uid="{46DC87F6-21D3-418E-B738-59B36363685A}" name="Column5153"/>
    <tableColumn id="5171" xr3:uid="{0D0432EA-63EE-4BD8-8D86-351515BD987C}" name="Column5154"/>
    <tableColumn id="5172" xr3:uid="{60550B07-1F21-44FD-B247-824ED5772181}" name="Column5155"/>
    <tableColumn id="5173" xr3:uid="{047456EC-B7E7-4D1B-B402-273899A4F3A5}" name="Column5156"/>
    <tableColumn id="5174" xr3:uid="{50A45D9B-56F1-433A-9746-7AD904C95A06}" name="Column5157"/>
    <tableColumn id="5175" xr3:uid="{B4D521A1-615F-431F-BB61-AA48DBE043EE}" name="Column5158"/>
    <tableColumn id="5176" xr3:uid="{C4D7B7B3-BB35-4D73-AA3E-DBFD97518CD8}" name="Column5159"/>
    <tableColumn id="5177" xr3:uid="{14E9919B-CD2D-4F51-A226-D948BCE32CB1}" name="Column5160"/>
    <tableColumn id="5178" xr3:uid="{CF3C7F40-7C28-47B2-BB85-0FC61377873B}" name="Column5161"/>
    <tableColumn id="5179" xr3:uid="{F34F627E-7A94-4B64-A7DF-3A3EBC3C66EB}" name="Column5162"/>
    <tableColumn id="5180" xr3:uid="{DEF4B077-7389-4367-A0CD-7CDBDE589951}" name="Column5163"/>
    <tableColumn id="5181" xr3:uid="{F6656E9B-E34D-42B4-8398-2A93E81C5A8E}" name="Column5164"/>
    <tableColumn id="5182" xr3:uid="{3C3A787C-E68B-4DB9-9A30-281D9ACD29AE}" name="Column5165"/>
    <tableColumn id="5183" xr3:uid="{054A2E9F-1CA6-4BA2-AC4A-0583DD56EE21}" name="Column5166"/>
    <tableColumn id="5184" xr3:uid="{8ECA99F7-082B-4960-ACA4-2610251A41E7}" name="Column5167"/>
    <tableColumn id="5185" xr3:uid="{10E45FDC-4B57-41E9-88AA-9347E3B3FE06}" name="Column5168"/>
    <tableColumn id="5186" xr3:uid="{32B5D0F5-A747-4145-9FD2-2F72B8E41FBA}" name="Column5169"/>
    <tableColumn id="5187" xr3:uid="{BCA0F144-6915-4A94-B41A-664F09DBE56A}" name="Column5170"/>
    <tableColumn id="5188" xr3:uid="{EE40D84C-3E9A-48A0-8D69-C6888C47795D}" name="Column5171"/>
    <tableColumn id="5189" xr3:uid="{BCB3A82F-AD2F-4F6B-88C6-425DC6292342}" name="Column5172"/>
    <tableColumn id="5190" xr3:uid="{8C06F1F7-1278-432D-BF6B-3C3A64C85378}" name="Column5173"/>
    <tableColumn id="5191" xr3:uid="{77639E53-6EF2-4814-B2DD-171D2DB349B9}" name="Column5174"/>
    <tableColumn id="5192" xr3:uid="{864759D3-AB58-44F9-81DD-0BACFC4F57FC}" name="Column5175"/>
    <tableColumn id="5193" xr3:uid="{4DD5AD2E-A48D-408F-94D4-9A4B25EF47F3}" name="Column5176"/>
    <tableColumn id="5194" xr3:uid="{A735BD3D-CEBD-4978-BEA3-4AD1BBD69150}" name="Column5177"/>
    <tableColumn id="5195" xr3:uid="{E3A4871A-6A38-46F2-B056-93FE81B35D6B}" name="Column5178"/>
    <tableColumn id="5196" xr3:uid="{7E172863-5282-4E2D-9923-29C20E32A474}" name="Column5179"/>
    <tableColumn id="5197" xr3:uid="{DCFC12B6-4549-4769-9671-E2A91067DE68}" name="Column5180"/>
    <tableColumn id="5198" xr3:uid="{091FE843-15E1-41B8-93D4-21B1CA34EF4B}" name="Column5181"/>
    <tableColumn id="5199" xr3:uid="{3DA236A8-D744-408D-98E6-FCB739850E7D}" name="Column5182"/>
    <tableColumn id="5200" xr3:uid="{9D47AC0E-F69E-49C0-B7CE-8183A532D10E}" name="Column5183"/>
    <tableColumn id="5201" xr3:uid="{6BBCC44D-D6DA-447E-BE9B-587C6FF1BF2F}" name="Column5184"/>
    <tableColumn id="5202" xr3:uid="{2B5ECB37-C8B3-4518-9D75-3802017B0F53}" name="Column5185"/>
    <tableColumn id="5203" xr3:uid="{603A0ECA-EAFA-4D13-96E5-42D1C61E8A85}" name="Column5186"/>
    <tableColumn id="5204" xr3:uid="{625B1FC4-DFEA-4EB9-8D9A-0D1A717DCE9A}" name="Column5187"/>
    <tableColumn id="5205" xr3:uid="{F21EB011-23BC-4681-97E5-E2D596281139}" name="Column5188"/>
    <tableColumn id="5206" xr3:uid="{21EEEB5F-276D-45B6-9846-C1A82B805751}" name="Column5189"/>
    <tableColumn id="5207" xr3:uid="{C754B95D-73FA-4A27-8B47-D407B6D8E140}" name="Column5190"/>
    <tableColumn id="5208" xr3:uid="{68B43507-28C0-4108-9635-DECF2CE0C568}" name="Column5191"/>
    <tableColumn id="5209" xr3:uid="{043415D4-36C4-4D7D-BFC0-40AAB0873B5C}" name="Column5192"/>
    <tableColumn id="5210" xr3:uid="{B32EFE07-3F68-4919-9043-66F69A6BCC51}" name="Column5193"/>
    <tableColumn id="5211" xr3:uid="{D1D3A2E7-2442-4C61-8AD3-9BB9CBF7E8EE}" name="Column5194"/>
    <tableColumn id="5212" xr3:uid="{B835BDEA-0206-44A4-A2EF-4B2B82FF2F59}" name="Column5195"/>
    <tableColumn id="5213" xr3:uid="{877E4BD3-E524-47DC-B309-51F4BFD5CAEB}" name="Column5196"/>
    <tableColumn id="5214" xr3:uid="{0AC487AF-79F8-467B-9CB6-6B8C24896E77}" name="Column5197"/>
    <tableColumn id="5215" xr3:uid="{90D3ACE0-E64E-44DB-ACB9-0AD70266DCD6}" name="Column5198"/>
    <tableColumn id="5216" xr3:uid="{0D08DC5A-D7E3-4B0D-BDB8-8C3A4927B20F}" name="Column5199"/>
    <tableColumn id="5217" xr3:uid="{BC33D3A0-4B06-45ED-9426-4E30BA6653B9}" name="Column5200"/>
    <tableColumn id="5218" xr3:uid="{4B22CE97-E82C-4B22-8E65-A69028EC28DF}" name="Column5201"/>
    <tableColumn id="5219" xr3:uid="{C8BEB5D8-088F-465C-B063-3AC503153301}" name="Column5202"/>
    <tableColumn id="5220" xr3:uid="{B6201280-EE20-4FEE-A743-886B9A86D976}" name="Column5203"/>
    <tableColumn id="5221" xr3:uid="{85DDB71F-DDFF-4240-BE4B-5FC85A0E9098}" name="Column5204"/>
    <tableColumn id="5222" xr3:uid="{E7FDE507-F763-4F2E-AAD9-6A2F1EB08F29}" name="Column5205"/>
    <tableColumn id="5223" xr3:uid="{49288CA5-E4F6-4EF3-8B9C-E59675179F27}" name="Column5206"/>
    <tableColumn id="5224" xr3:uid="{5EDF52E7-15E4-455D-9EFB-ED462D06D07C}" name="Column5207"/>
    <tableColumn id="5225" xr3:uid="{F676247B-5B40-43BB-9F1E-B1BFC30E6244}" name="Column5208"/>
    <tableColumn id="5226" xr3:uid="{0EB46EF2-ED61-4882-9E89-05E9CE898E1E}" name="Column5209"/>
    <tableColumn id="5227" xr3:uid="{794E81F6-E2B3-4778-AC9E-0BAD72BE52B2}" name="Column5210"/>
    <tableColumn id="5228" xr3:uid="{368892A4-D145-4EF8-B0D8-42B019D5D27E}" name="Column5211"/>
    <tableColumn id="5229" xr3:uid="{CB06FD81-6EE9-4329-880B-8415F00D995E}" name="Column5212"/>
    <tableColumn id="5230" xr3:uid="{25D84261-712C-42E2-899B-DAF071E0B8E6}" name="Column5213"/>
    <tableColumn id="5231" xr3:uid="{60BD35F9-5CC0-47D2-AA1A-C4666F199C03}" name="Column5214"/>
    <tableColumn id="5232" xr3:uid="{8E8FB1E2-721A-4283-B6B4-D75154D2D077}" name="Column5215"/>
    <tableColumn id="5233" xr3:uid="{37FEEED0-F6E4-4643-B442-3CA2D31219AA}" name="Column5216"/>
    <tableColumn id="5234" xr3:uid="{70227DA4-E277-4C4D-9A6A-53DF4AE7FAC7}" name="Column5217"/>
    <tableColumn id="5235" xr3:uid="{D379336D-2F40-40D5-B18E-24C679617410}" name="Column5218"/>
    <tableColumn id="5236" xr3:uid="{D240B0C5-A761-481D-A7E0-1453BE244CB3}" name="Column5219"/>
    <tableColumn id="5237" xr3:uid="{1B9120D2-A5A3-47C5-B8C4-8C2FD2F60C89}" name="Column5220"/>
    <tableColumn id="5238" xr3:uid="{5343A87E-D131-4B15-BD03-654C0FF0B2FF}" name="Column5221"/>
    <tableColumn id="5239" xr3:uid="{2382FFE8-E525-4C72-B339-8B612B909F3C}" name="Column5222"/>
    <tableColumn id="5240" xr3:uid="{3F1AE3E4-F1E8-4446-B654-27516A61AF9E}" name="Column5223"/>
    <tableColumn id="5241" xr3:uid="{CA3CF65F-CCBD-4BC7-B5C5-BE7CA906EC5F}" name="Column5224"/>
    <tableColumn id="5242" xr3:uid="{CE2FBAC9-5369-473B-B891-CEE1E2E29E39}" name="Column5225"/>
    <tableColumn id="5243" xr3:uid="{EFE10199-54B5-483E-8A38-C9262C31DE36}" name="Column5226"/>
    <tableColumn id="5244" xr3:uid="{A6FAE189-F39D-4969-8B32-23EE4A3D526F}" name="Column5227"/>
    <tableColumn id="5245" xr3:uid="{87BACFD0-3E26-403E-B75A-D396DADAEEC8}" name="Column5228"/>
    <tableColumn id="5246" xr3:uid="{87EDBA02-7A02-4564-9A31-2B1570F2D8D1}" name="Column5229"/>
    <tableColumn id="5247" xr3:uid="{C9E4C3AC-78F6-4BA8-8B6D-BDE780443650}" name="Column5230"/>
    <tableColumn id="5248" xr3:uid="{796A4CF5-67E5-4C18-B8C2-FF4B0B13FF7B}" name="Column5231"/>
    <tableColumn id="5249" xr3:uid="{DC039C75-0F79-4DE8-BCA2-CAF8FF7C99A3}" name="Column5232"/>
    <tableColumn id="5250" xr3:uid="{1587A89A-F1DD-4364-AF11-711F1737889B}" name="Column5233"/>
    <tableColumn id="5251" xr3:uid="{107F9604-8AEB-4870-AF79-3D8213B131F6}" name="Column5234"/>
    <tableColumn id="5252" xr3:uid="{0EE121BD-FDDB-409D-A4D6-376A75007FE9}" name="Column5235"/>
    <tableColumn id="5253" xr3:uid="{022435C9-44BC-437A-9FCD-1BFBC0CDE8FD}" name="Column5236"/>
    <tableColumn id="5254" xr3:uid="{9C1FE095-51CF-40B1-B997-BB2C2875DCAF}" name="Column5237"/>
    <tableColumn id="5255" xr3:uid="{16ED699E-A6B2-454F-8FA4-ADD3B4112576}" name="Column5238"/>
    <tableColumn id="5256" xr3:uid="{4B6C8120-5CE3-45F2-B94B-3D4780C08104}" name="Column5239"/>
    <tableColumn id="5257" xr3:uid="{BAB1B353-BB78-49ED-9E5D-A8A98DDEC6D5}" name="Column5240"/>
    <tableColumn id="5258" xr3:uid="{4518E3B9-2D1E-4596-A405-A349A27C5577}" name="Column5241"/>
    <tableColumn id="5259" xr3:uid="{4FDD2DB7-116F-4C1D-B182-2639BAB24146}" name="Column5242"/>
    <tableColumn id="5260" xr3:uid="{64C977FD-4A5B-4753-BB00-93C0CAD0D838}" name="Column5243"/>
    <tableColumn id="5261" xr3:uid="{872E6926-55E2-4D94-B3D2-92C360BCBDCF}" name="Column5244"/>
    <tableColumn id="5262" xr3:uid="{6D0C6324-5A97-400D-AC7A-D401CA4C8B48}" name="Column5245"/>
    <tableColumn id="5263" xr3:uid="{1FF3B496-3881-4CBE-B144-43BDF40617F0}" name="Column5246"/>
    <tableColumn id="5264" xr3:uid="{36CB3670-66AB-4A9D-B054-1CD44D6FB2F9}" name="Column5247"/>
    <tableColumn id="5265" xr3:uid="{98D9996D-0533-49B0-BA8A-58BE759C5C95}" name="Column5248"/>
    <tableColumn id="5266" xr3:uid="{8125BC14-0B01-4819-86B9-B9FEB39B16C5}" name="Column5249"/>
    <tableColumn id="5267" xr3:uid="{1B27DC33-E8AF-49E4-8485-9A9CE461533F}" name="Column5250"/>
    <tableColumn id="5268" xr3:uid="{D3542BA0-A52E-4FED-BE89-AACBBC5B8AD0}" name="Column5251"/>
    <tableColumn id="5269" xr3:uid="{41701F40-8FB7-416A-BF81-8C1DBCD0302D}" name="Column5252"/>
    <tableColumn id="5270" xr3:uid="{9B3E85B9-6DCC-4EA3-BDF6-D19612167623}" name="Column5253"/>
    <tableColumn id="5271" xr3:uid="{96BFA007-CAAE-478B-8BD6-6FD361406B9D}" name="Column5254"/>
    <tableColumn id="5272" xr3:uid="{538025E1-AD9E-4A38-A6BA-76E13D3E30ED}" name="Column5255"/>
    <tableColumn id="5273" xr3:uid="{A92F80A0-E97D-4D7D-A110-1ACFBE0B5233}" name="Column5256"/>
    <tableColumn id="5274" xr3:uid="{3850B8DE-E68B-4B1F-A972-5B0D2691FF31}" name="Column5257"/>
    <tableColumn id="5275" xr3:uid="{118F066D-F166-4711-989C-68000954A102}" name="Column5258"/>
    <tableColumn id="5276" xr3:uid="{0349C059-595D-482E-BC22-A07317A37BC5}" name="Column5259"/>
    <tableColumn id="5277" xr3:uid="{0C00E046-B1E7-4A5A-8B38-8BC7A460A771}" name="Column5260"/>
    <tableColumn id="5278" xr3:uid="{69F2B2AA-6929-4089-87CE-FDFE3826BC07}" name="Column5261"/>
    <tableColumn id="5279" xr3:uid="{BC23A870-5B0D-48CB-A680-99A14B93A8C2}" name="Column5262"/>
    <tableColumn id="5280" xr3:uid="{D3BF08A9-4208-434E-9636-8332F7DED367}" name="Column5263"/>
    <tableColumn id="5281" xr3:uid="{1B7ADE6F-92B9-41AA-8F4F-2E95993E3E0B}" name="Column5264"/>
    <tableColumn id="5282" xr3:uid="{EE4C7FA3-1F9C-40FB-9C12-D2B56DCDD337}" name="Column5265"/>
    <tableColumn id="5283" xr3:uid="{83FE0F1B-80A8-413F-9C82-3E3B734BFDA0}" name="Column5266"/>
    <tableColumn id="5284" xr3:uid="{18736D95-A36A-41AB-9869-2ECB4873E23B}" name="Column5267"/>
    <tableColumn id="5285" xr3:uid="{3209FC21-0709-4BBB-B4F9-AD123C316D80}" name="Column5268"/>
    <tableColumn id="5286" xr3:uid="{4022B87A-6D94-469C-8352-CF489D3B4DF8}" name="Column5269"/>
    <tableColumn id="5287" xr3:uid="{C6091D60-B4AF-4361-ADB3-4EE4CD63F8BF}" name="Column5270"/>
    <tableColumn id="5288" xr3:uid="{264D5180-E6D6-430B-9A4D-DF0635F155D6}" name="Column5271"/>
    <tableColumn id="5289" xr3:uid="{F7FB2527-E60D-4583-9799-747E655F4AD3}" name="Column5272"/>
    <tableColumn id="5290" xr3:uid="{542BDF14-20DB-46B6-A303-55ABD1A6CFB9}" name="Column5273"/>
    <tableColumn id="5291" xr3:uid="{EC3A0F7A-6E43-4CEF-83CF-7D6999257B59}" name="Column5274"/>
    <tableColumn id="5292" xr3:uid="{C60C37A4-042B-472C-92FD-D83C4D1BC5B6}" name="Column5275"/>
    <tableColumn id="5293" xr3:uid="{761F3888-E898-436D-9620-D7F4A94F947E}" name="Column5276"/>
    <tableColumn id="5294" xr3:uid="{5C88E91F-D76A-4728-A8C8-63AC5E877C13}" name="Column5277"/>
    <tableColumn id="5295" xr3:uid="{8AE3CA9D-CBE0-4562-841E-E7A79A55E625}" name="Column5278"/>
    <tableColumn id="5296" xr3:uid="{71B2AF57-903E-4E78-A226-EA7C7537EFA9}" name="Column5279"/>
    <tableColumn id="5297" xr3:uid="{AE6D69CA-1A95-4530-9CD1-C18064779A23}" name="Column5280"/>
    <tableColumn id="5298" xr3:uid="{43174FCA-F86C-4BE3-BC93-1FE54352899C}" name="Column5281"/>
    <tableColumn id="5299" xr3:uid="{85C85B29-E00B-4684-BDEF-AB026C7367C6}" name="Column5282"/>
    <tableColumn id="5300" xr3:uid="{7826FEBA-74F0-4FCF-924B-9C08C94675A4}" name="Column5283"/>
    <tableColumn id="5301" xr3:uid="{70989F81-D9ED-4F4F-97E5-32E388004CED}" name="Column5284"/>
    <tableColumn id="5302" xr3:uid="{97F18309-274E-4FB5-A152-66FBE3718FC6}" name="Column5285"/>
    <tableColumn id="5303" xr3:uid="{C6D7A676-C583-4AF6-9D3D-B407E125FDE6}" name="Column5286"/>
    <tableColumn id="5304" xr3:uid="{6674700F-B977-4C80-A019-9F7E4F101FA0}" name="Column5287"/>
    <tableColumn id="5305" xr3:uid="{A2CC426F-1969-49E5-890F-5B3EC01B0BB1}" name="Column5288"/>
    <tableColumn id="5306" xr3:uid="{94D97664-C879-4DF9-83C2-020D28EE3C85}" name="Column5289"/>
    <tableColumn id="5307" xr3:uid="{7D6424C0-3ED5-4209-A27E-12E11DEA9CC7}" name="Column5290"/>
    <tableColumn id="5308" xr3:uid="{DACD9C71-1BCD-4124-9B79-38B49C796315}" name="Column5291"/>
    <tableColumn id="5309" xr3:uid="{2CDF31A0-871B-45BA-A004-412D570AE1ED}" name="Column5292"/>
    <tableColumn id="5310" xr3:uid="{291DA78D-9906-4D30-AB92-975A87356EBA}" name="Column5293"/>
    <tableColumn id="5311" xr3:uid="{5D24AC4F-758A-4D69-9E0C-589CAFDB2937}" name="Column5294"/>
    <tableColumn id="5312" xr3:uid="{73FB47E7-A9D7-4302-9EA9-EA14472AEDD0}" name="Column5295"/>
    <tableColumn id="5313" xr3:uid="{E67F4E3D-62FE-4266-A2C7-5A8C34F7DBED}" name="Column5296"/>
    <tableColumn id="5314" xr3:uid="{0BB1F5F1-BBBE-4D25-B1CA-6A2E01CFD11E}" name="Column5297"/>
    <tableColumn id="5315" xr3:uid="{232D9DF0-1AD3-4F4B-B055-5316ADF6604A}" name="Column5298"/>
    <tableColumn id="5316" xr3:uid="{762DFC76-2712-48C1-B8F5-BF1927AD1274}" name="Column5299"/>
    <tableColumn id="5317" xr3:uid="{740CC6BF-4035-499B-8AB5-20F78F340CA2}" name="Column5300"/>
    <tableColumn id="5318" xr3:uid="{6482EC91-658D-4413-A1A8-1133A76523E0}" name="Column5301"/>
    <tableColumn id="5319" xr3:uid="{2C453459-1887-41A7-8EF7-0C7E8E299336}" name="Column5302"/>
    <tableColumn id="5320" xr3:uid="{1BC92AA3-C026-427C-BC37-BF603CD79D5E}" name="Column5303"/>
    <tableColumn id="5321" xr3:uid="{BA7CB19E-E763-47DF-9EB8-1F43D657BF64}" name="Column5304"/>
    <tableColumn id="5322" xr3:uid="{57B8EBB9-D67A-483A-ACB5-89B3C8F10939}" name="Column5305"/>
    <tableColumn id="5323" xr3:uid="{96DD9DB9-91AD-42D8-AA1E-227D781C00D6}" name="Column5306"/>
    <tableColumn id="5324" xr3:uid="{3F9577E5-9BFA-47B7-B5BF-4C71FCB9E6B8}" name="Column5307"/>
    <tableColumn id="5325" xr3:uid="{D1D9CAB7-78D6-4E8B-9343-B43DF9993C99}" name="Column5308"/>
    <tableColumn id="5326" xr3:uid="{7E0341DE-CFBF-483C-B1B7-8F73281AEA3E}" name="Column5309"/>
    <tableColumn id="5327" xr3:uid="{F9BC3F5B-8939-4BBD-9738-2FCB02A40C06}" name="Column5310"/>
    <tableColumn id="5328" xr3:uid="{E8801154-3CE8-44C6-BEA2-603EC4A6B046}" name="Column5311"/>
    <tableColumn id="5329" xr3:uid="{D9A31FB0-2B78-4989-93CB-AC4406C922F9}" name="Column5312"/>
    <tableColumn id="5330" xr3:uid="{0253E44B-08E4-4785-AB0B-5A6F1D82D23F}" name="Column5313"/>
    <tableColumn id="5331" xr3:uid="{D2A36849-866A-42E5-8BB7-C63B418A7F97}" name="Column5314"/>
    <tableColumn id="5332" xr3:uid="{A91237BB-FC9A-4A93-B690-3250F4E5084E}" name="Column5315"/>
    <tableColumn id="5333" xr3:uid="{A2C12980-E538-4A02-A601-1C066A046883}" name="Column5316"/>
    <tableColumn id="5334" xr3:uid="{459F9FD6-C9BF-4D88-9910-6A83E083EA86}" name="Column5317"/>
    <tableColumn id="5335" xr3:uid="{0417F404-2FFB-431F-ADC6-21FDDF925F07}" name="Column5318"/>
    <tableColumn id="5336" xr3:uid="{6A83FD92-4884-4F62-9D32-92EDB06FB4D9}" name="Column5319"/>
    <tableColumn id="5337" xr3:uid="{B06FAB01-0E1C-4B1E-80BC-FAF82A247670}" name="Column5320"/>
    <tableColumn id="5338" xr3:uid="{810A3689-181F-42C2-8879-132FE7C55147}" name="Column5321"/>
    <tableColumn id="5339" xr3:uid="{9837985E-405C-437A-9363-C216A8D68AF1}" name="Column5322"/>
    <tableColumn id="5340" xr3:uid="{9FCEA375-93FF-44E9-9B5C-7D3144708C53}" name="Column5323"/>
    <tableColumn id="5341" xr3:uid="{D584FACC-7165-4FC1-877F-9F7FF4CEE52C}" name="Column5324"/>
    <tableColumn id="5342" xr3:uid="{E92D1055-AEEF-44DE-A09F-AA2B5F10C26F}" name="Column5325"/>
    <tableColumn id="5343" xr3:uid="{AA7AB847-2EB8-4011-81E4-F04D2588ADBE}" name="Column5326"/>
    <tableColumn id="5344" xr3:uid="{1789455C-E97C-495A-AA41-EC0B927DB4EF}" name="Column5327"/>
    <tableColumn id="5345" xr3:uid="{92988C86-C159-47F6-AC17-DD6ADBE7F015}" name="Column5328"/>
    <tableColumn id="5346" xr3:uid="{80EF9B9A-D70F-488E-A852-6830CBEDD776}" name="Column5329"/>
    <tableColumn id="5347" xr3:uid="{0325B32D-469F-4845-96B9-204E4BE3D154}" name="Column5330"/>
    <tableColumn id="5348" xr3:uid="{C1F0C6F4-BE7F-4995-A357-C437746F791B}" name="Column5331"/>
    <tableColumn id="5349" xr3:uid="{8979989F-2EC6-4E44-80BD-2583D6279D3C}" name="Column5332"/>
    <tableColumn id="5350" xr3:uid="{15217BBC-E9EF-45EA-9C73-6DD290DE4CF4}" name="Column5333"/>
    <tableColumn id="5351" xr3:uid="{D2754552-6104-452C-8493-78639827EB20}" name="Column5334"/>
    <tableColumn id="5352" xr3:uid="{697C3801-DB7C-4BCA-AE05-075A9FD04883}" name="Column5335"/>
    <tableColumn id="5353" xr3:uid="{A8956FA7-1891-4D88-982A-75FDD2301DC8}" name="Column5336"/>
    <tableColumn id="5354" xr3:uid="{EBDED3B4-A464-4EEC-82DA-8373EABEE984}" name="Column5337"/>
    <tableColumn id="5355" xr3:uid="{2872D8AA-BE07-46DB-9E54-D7B082AE4A82}" name="Column5338"/>
    <tableColumn id="5356" xr3:uid="{E900465F-286F-4224-86BD-E369D274F6D9}" name="Column5339"/>
    <tableColumn id="5357" xr3:uid="{2B746079-9A7F-44FD-AEE4-B411E931BA69}" name="Column5340"/>
    <tableColumn id="5358" xr3:uid="{D69182E9-D8B7-4759-9FA0-F2709CE72357}" name="Column5341"/>
    <tableColumn id="5359" xr3:uid="{3DA9231A-300D-4763-AD6D-EA8D6E849913}" name="Column5342"/>
    <tableColumn id="5360" xr3:uid="{8BB6294C-4E92-4334-8250-9BBBC5541DAA}" name="Column5343"/>
    <tableColumn id="5361" xr3:uid="{27C0BF4D-E3AB-47E3-B9F5-D01A3DAE59F3}" name="Column5344"/>
    <tableColumn id="5362" xr3:uid="{B0E0DC99-C80C-4D62-8AC4-1E3E0ABCB748}" name="Column5345"/>
    <tableColumn id="5363" xr3:uid="{F9CC6CA3-675B-4F8B-B9E6-3DC16AE35E93}" name="Column5346"/>
    <tableColumn id="5364" xr3:uid="{D46C22B5-E332-49C2-9A54-C7FEA86EDC38}" name="Column5347"/>
    <tableColumn id="5365" xr3:uid="{6BF201F5-2B1B-4F9A-8D3F-CA2B13DF874D}" name="Column5348"/>
    <tableColumn id="5366" xr3:uid="{BC539F5C-3A26-4115-8854-EBC97992BBDA}" name="Column5349"/>
    <tableColumn id="5367" xr3:uid="{FF50772D-0105-4371-B251-6410F1B3DBB0}" name="Column5350"/>
    <tableColumn id="5368" xr3:uid="{10F17075-3726-4FE3-869E-CE225372E2B2}" name="Column5351"/>
    <tableColumn id="5369" xr3:uid="{50FB6365-F4C8-45A4-929A-5C6B9A508B94}" name="Column5352"/>
    <tableColumn id="5370" xr3:uid="{59C08FF8-974F-448E-9F30-48BD1AA918B3}" name="Column5353"/>
    <tableColumn id="5371" xr3:uid="{D5CFBD6E-4688-481E-8317-198D019DE105}" name="Column5354"/>
    <tableColumn id="5372" xr3:uid="{B87A85CE-09AB-49B3-AC33-08FA881C1BB9}" name="Column5355"/>
    <tableColumn id="5373" xr3:uid="{D2284AB1-1961-46F1-B116-0FE3BD25F364}" name="Column5356"/>
    <tableColumn id="5374" xr3:uid="{C1E36252-AC49-4473-A52E-0B1864F561F2}" name="Column5357"/>
    <tableColumn id="5375" xr3:uid="{072A5CFE-5566-4AF6-A7E1-3DCC155A888D}" name="Column5358"/>
    <tableColumn id="5376" xr3:uid="{08A90F1A-0159-4D21-B28C-BF3332C8FCFB}" name="Column5359"/>
    <tableColumn id="5377" xr3:uid="{AF7F1378-590D-4D91-8606-AE95FA93FFB6}" name="Column5360"/>
    <tableColumn id="5378" xr3:uid="{FC002B38-309D-4FDA-9CFD-9EB5F36BC30C}" name="Column5361"/>
    <tableColumn id="5379" xr3:uid="{485D0A08-534F-48A4-8A6F-5F8283D9F884}" name="Column5362"/>
    <tableColumn id="5380" xr3:uid="{AD1A9950-2308-44FF-8BD4-098819BD8693}" name="Column5363"/>
    <tableColumn id="5381" xr3:uid="{6890FB26-2BC6-4469-B442-53AF52F89589}" name="Column5364"/>
    <tableColumn id="5382" xr3:uid="{AC748E2C-A579-4424-8F50-B7BF93CEF046}" name="Column5365"/>
    <tableColumn id="5383" xr3:uid="{196F9BB7-BF45-41D6-9E83-80DD3AB90E8B}" name="Column5366"/>
    <tableColumn id="5384" xr3:uid="{4D17BC0C-661B-435B-943F-9353AD7CDD4D}" name="Column5367"/>
    <tableColumn id="5385" xr3:uid="{F663E9FD-2C65-4CE4-8DA4-7891824BBDBB}" name="Column5368"/>
    <tableColumn id="5386" xr3:uid="{0C73D31C-A14C-4495-97AE-288470F43FB2}" name="Column5369"/>
    <tableColumn id="5387" xr3:uid="{9F933D8A-883C-49C0-BC89-A4D160D819BC}" name="Column5370"/>
    <tableColumn id="5388" xr3:uid="{45858D93-EAD6-4552-B6CA-48528F30A7DA}" name="Column5371"/>
    <tableColumn id="5389" xr3:uid="{420494B6-54DE-4E57-A385-CAB5AF7B62B6}" name="Column5372"/>
    <tableColumn id="5390" xr3:uid="{0A42C400-0EA5-4C71-9D94-20A19A826ADC}" name="Column5373"/>
    <tableColumn id="5391" xr3:uid="{8333293C-9D07-4305-8A4A-094FBFD6A845}" name="Column5374"/>
    <tableColumn id="5392" xr3:uid="{39E71F4C-8836-4B6E-9BB6-CCB037A6FFF9}" name="Column5375"/>
    <tableColumn id="5393" xr3:uid="{23AAF2EE-9148-4E50-8DF3-09D75B6C93D3}" name="Column5376"/>
    <tableColumn id="5394" xr3:uid="{5DFDB185-89FD-46FA-9B72-9F2419B13197}" name="Column5377"/>
    <tableColumn id="5395" xr3:uid="{458017CC-B6E3-46CF-80C6-F73ACA9786C7}" name="Column5378"/>
    <tableColumn id="5396" xr3:uid="{47B19AC4-EA16-4471-81DD-1CD97938D4AE}" name="Column5379"/>
    <tableColumn id="5397" xr3:uid="{C44F6F88-6905-456E-B453-4E1DC2E52F2E}" name="Column5380"/>
    <tableColumn id="5398" xr3:uid="{A44EB987-3ABD-483D-8022-617C6F234816}" name="Column5381"/>
    <tableColumn id="5399" xr3:uid="{39ED4385-58AF-4711-B8B2-D9E5C5399B53}" name="Column5382"/>
    <tableColumn id="5400" xr3:uid="{29444DBC-5C21-4D8F-844C-F9AE1128E9D7}" name="Column5383"/>
    <tableColumn id="5401" xr3:uid="{A98E1E72-FD95-43E8-9529-D06EF8CC0737}" name="Column5384"/>
    <tableColumn id="5402" xr3:uid="{356F63A2-B223-4BDB-BE89-32B5413C6F95}" name="Column5385"/>
    <tableColumn id="5403" xr3:uid="{B9A5E6AD-891F-4150-BC25-006DA256EA26}" name="Column5386"/>
    <tableColumn id="5404" xr3:uid="{81B5E8A9-6B67-4703-A9A7-20C2AF8E2508}" name="Column5387"/>
    <tableColumn id="5405" xr3:uid="{C5B74071-DDAD-416A-A9E0-63F8E9C08661}" name="Column5388"/>
    <tableColumn id="5406" xr3:uid="{FD95B75D-D13C-48A8-B49C-25EF88F24680}" name="Column5389"/>
    <tableColumn id="5407" xr3:uid="{937863AD-8122-4789-B288-81374D5BE8C8}" name="Column5390"/>
    <tableColumn id="5408" xr3:uid="{BD821AF1-3CA9-46D7-8BAB-2D5D193C625F}" name="Column5391"/>
    <tableColumn id="5409" xr3:uid="{CB157E70-FF1D-4528-91F5-FBAE21B79CBB}" name="Column5392"/>
    <tableColumn id="5410" xr3:uid="{2A2DF35B-2A63-4C59-B26E-D386D9483E1D}" name="Column5393"/>
    <tableColumn id="5411" xr3:uid="{EB8C9D63-55C0-4445-A909-9EDBBBDE515C}" name="Column5394"/>
    <tableColumn id="5412" xr3:uid="{4BEDD0A5-8643-44B3-A4E5-B19FB87C2461}" name="Column5395"/>
    <tableColumn id="5413" xr3:uid="{A71F92F9-1355-41E2-802E-3D8B4220B0D5}" name="Column5396"/>
    <tableColumn id="5414" xr3:uid="{47DADE33-AFEF-454D-9923-8A5CC38CB229}" name="Column5397"/>
    <tableColumn id="5415" xr3:uid="{48BD90C7-8569-496F-8F25-C395B4CC5337}" name="Column5398"/>
    <tableColumn id="5416" xr3:uid="{57CC5EBE-6C4B-4E99-9A95-0F84D2CD9704}" name="Column5399"/>
    <tableColumn id="5417" xr3:uid="{FB2B8A35-8EE2-4C4F-A2CF-3ECC47199735}" name="Column5400"/>
    <tableColumn id="5418" xr3:uid="{6D49B3B7-2AAE-43F5-B011-8564009D094F}" name="Column5401"/>
    <tableColumn id="5419" xr3:uid="{9A18E0F5-6BEB-4B54-9D7D-2073388DBCBA}" name="Column5402"/>
    <tableColumn id="5420" xr3:uid="{29ECE917-B857-496B-BADC-3D9125B93613}" name="Column5403"/>
    <tableColumn id="5421" xr3:uid="{24A0895D-BD21-48AB-92E3-BED131ABF4FB}" name="Column5404"/>
    <tableColumn id="5422" xr3:uid="{EDCA5957-9524-4086-9E90-7AB2EF98F551}" name="Column5405"/>
    <tableColumn id="5423" xr3:uid="{E4F32C3D-501B-4616-98BA-A2343456A375}" name="Column5406"/>
    <tableColumn id="5424" xr3:uid="{17031AC3-B408-4609-AD40-42479EFE6F3B}" name="Column5407"/>
    <tableColumn id="5425" xr3:uid="{BAFF5498-0792-4149-B736-0CAEDD1853B5}" name="Column5408"/>
    <tableColumn id="5426" xr3:uid="{8DF78BEE-8836-4EBA-9411-AA38C61BF09F}" name="Column5409"/>
    <tableColumn id="5427" xr3:uid="{D2F78E86-EA65-4110-9C02-5D59D39B99A4}" name="Column5410"/>
    <tableColumn id="5428" xr3:uid="{E386455D-0769-4E15-ABE9-5F65B4944B90}" name="Column5411"/>
    <tableColumn id="5429" xr3:uid="{6A1C11B3-F054-45F2-B34D-D3F4ADB34035}" name="Column5412"/>
    <tableColumn id="5430" xr3:uid="{A6C47089-2E3E-43E4-97A3-46ADF3E7DA91}" name="Column5413"/>
    <tableColumn id="5431" xr3:uid="{825EBEFC-FB1A-49DC-B15C-513DA4C589CE}" name="Column5414"/>
    <tableColumn id="5432" xr3:uid="{BF340548-C41C-4E06-A887-E8259428A0E9}" name="Column5415"/>
    <tableColumn id="5433" xr3:uid="{54823B2B-0406-42B4-8E59-C27922E12047}" name="Column5416"/>
    <tableColumn id="5434" xr3:uid="{84480A8C-C2A0-4B0D-9FDA-26CA0D6B58B5}" name="Column5417"/>
    <tableColumn id="5435" xr3:uid="{6AA6ED77-95CC-4158-AF56-782F148E6E2A}" name="Column5418"/>
    <tableColumn id="5436" xr3:uid="{1A413BD3-8F03-4322-81AE-A4C0020FBB68}" name="Column5419"/>
    <tableColumn id="5437" xr3:uid="{A389D908-BC4D-42DB-9CB2-56F26BB045E0}" name="Column5420"/>
    <tableColumn id="5438" xr3:uid="{BD4720B0-6BC9-4AD2-86BC-784082FB92A7}" name="Column5421"/>
    <tableColumn id="5439" xr3:uid="{295A2A67-D98B-492B-A5E2-5D794DCE4094}" name="Column5422"/>
    <tableColumn id="5440" xr3:uid="{800A5A3F-04FB-4A37-A17B-2148BA23CE82}" name="Column5423"/>
    <tableColumn id="5441" xr3:uid="{567CAF90-54E5-4530-A603-CC95CA0DD218}" name="Column5424"/>
    <tableColumn id="5442" xr3:uid="{E63678D5-C56B-4AB3-921E-53C6C733183E}" name="Column5425"/>
    <tableColumn id="5443" xr3:uid="{CBEB20C0-2711-4CA3-BABC-B18B884A47DF}" name="Column5426"/>
    <tableColumn id="5444" xr3:uid="{87726964-B8F3-48EC-8706-1D42C49F3ECB}" name="Column5427"/>
    <tableColumn id="5445" xr3:uid="{6BB0A73D-95D6-4956-B1EE-2E2CB557E8FC}" name="Column5428"/>
    <tableColumn id="5446" xr3:uid="{F221D21A-2087-46CA-BB78-433314C054D9}" name="Column5429"/>
    <tableColumn id="5447" xr3:uid="{64CD0489-8DDC-4570-A931-436880435196}" name="Column5430"/>
    <tableColumn id="5448" xr3:uid="{38D55924-436C-44CE-A493-40839E367553}" name="Column5431"/>
    <tableColumn id="5449" xr3:uid="{A99F2531-4D1D-43EA-AB96-0604C0F6112E}" name="Column5432"/>
    <tableColumn id="5450" xr3:uid="{872C8CB4-935A-4AA5-8CE6-BC9C311685D9}" name="Column5433"/>
    <tableColumn id="5451" xr3:uid="{7DDF6CCF-51E1-4024-9F7A-939F0613436A}" name="Column5434"/>
    <tableColumn id="5452" xr3:uid="{52F59EF7-94B5-4391-91AA-4748ED0946B2}" name="Column5435"/>
    <tableColumn id="5453" xr3:uid="{A316F231-DE81-4862-8E74-098671FF30F4}" name="Column5436"/>
    <tableColumn id="5454" xr3:uid="{9A59D9BC-98DA-44A1-B099-C578926FFA07}" name="Column5437"/>
    <tableColumn id="5455" xr3:uid="{3BF70E8A-E156-4E36-A8E6-2E4FAF2FCE00}" name="Column5438"/>
    <tableColumn id="5456" xr3:uid="{C5FE72AC-51F7-4CF3-B896-EB78E2025FD1}" name="Column5439"/>
    <tableColumn id="5457" xr3:uid="{55C205A3-472C-469A-85B5-3F545609EB8B}" name="Column5440"/>
    <tableColumn id="5458" xr3:uid="{33B6C504-7225-4088-AD23-5DEAFBCCF4B2}" name="Column5441"/>
    <tableColumn id="5459" xr3:uid="{CDC12567-0CED-4525-80EA-96698489D611}" name="Column5442"/>
    <tableColumn id="5460" xr3:uid="{21DE2A7A-60B1-48B7-AA7C-871435CB4A35}" name="Column5443"/>
    <tableColumn id="5461" xr3:uid="{A22216C8-C27A-4778-98C9-45D572BC7A36}" name="Column5444"/>
    <tableColumn id="5462" xr3:uid="{E9889258-3A96-43D8-A95C-DD0461E879DB}" name="Column5445"/>
    <tableColumn id="5463" xr3:uid="{B5405FF3-682A-4BC6-B792-AF44BC7530B2}" name="Column5446"/>
    <tableColumn id="5464" xr3:uid="{1FCEE828-395E-47FD-9399-67A941E24990}" name="Column5447"/>
    <tableColumn id="5465" xr3:uid="{0FF47E0C-2B8D-40C3-9182-3E672119F543}" name="Column5448"/>
    <tableColumn id="5466" xr3:uid="{6D2FA495-DC06-4955-B4F1-0AE023CEDD4B}" name="Column5449"/>
    <tableColumn id="5467" xr3:uid="{44BA7A6C-F324-4057-83A1-11FC40BBDF0D}" name="Column5450"/>
    <tableColumn id="5468" xr3:uid="{FC1E315D-3567-4215-8556-6D1181131E42}" name="Column5451"/>
    <tableColumn id="5469" xr3:uid="{658CF956-3806-4959-9861-8FF29433AA52}" name="Column5452"/>
    <tableColumn id="5470" xr3:uid="{078BBC52-8E21-473F-AD04-4483343652FF}" name="Column5453"/>
    <tableColumn id="5471" xr3:uid="{CDD058C6-3965-44F2-8D00-1D2DB60BAB0A}" name="Column5454"/>
    <tableColumn id="5472" xr3:uid="{94459344-F647-411D-86F2-D8D398D4A0EC}" name="Column5455"/>
    <tableColumn id="5473" xr3:uid="{87E22534-33D9-4DF6-BBEA-5AFC5349956D}" name="Column5456"/>
    <tableColumn id="5474" xr3:uid="{0E558A1D-4D20-45FA-A871-D1ED10F398AB}" name="Column5457"/>
    <tableColumn id="5475" xr3:uid="{06D66E95-79E6-48A5-AD4E-45B1A82FF114}" name="Column5458"/>
    <tableColumn id="5476" xr3:uid="{24C00FBD-EF6A-4D19-BF8F-6B00345B2552}" name="Column5459"/>
    <tableColumn id="5477" xr3:uid="{AC06BBE9-D0EC-4C31-8552-BBAA6308C535}" name="Column5460"/>
    <tableColumn id="5478" xr3:uid="{069C4F5A-C11A-4AB5-B5A0-7CAA111AAD22}" name="Column5461"/>
    <tableColumn id="5479" xr3:uid="{39090B7A-1DDA-4164-B35C-3ECDDF783B6B}" name="Column5462"/>
    <tableColumn id="5480" xr3:uid="{C43C2A98-5531-4470-AA84-A8A6C1AB9847}" name="Column5463"/>
    <tableColumn id="5481" xr3:uid="{E21D766D-35B6-46FA-A9FD-9506EA2937B0}" name="Column5464"/>
    <tableColumn id="5482" xr3:uid="{52F32736-00D7-450B-AB74-C805D575584D}" name="Column5465"/>
    <tableColumn id="5483" xr3:uid="{F6FF0279-0D82-4B3C-8D21-6E21A257B160}" name="Column5466"/>
    <tableColumn id="5484" xr3:uid="{3EEFB999-B96B-439E-B16E-0800D07B04EC}" name="Column5467"/>
    <tableColumn id="5485" xr3:uid="{075A3526-F303-4224-BF46-0E9BC9CC1E39}" name="Column5468"/>
    <tableColumn id="5486" xr3:uid="{D3ABA6EE-3368-46AB-9936-B6083867DBAC}" name="Column5469"/>
    <tableColumn id="5487" xr3:uid="{980D43B1-7E75-4CC3-A311-C47AFB7A0D70}" name="Column5470"/>
    <tableColumn id="5488" xr3:uid="{9D832937-7CE7-41A9-94C1-9E3B1AA55242}" name="Column5471"/>
    <tableColumn id="5489" xr3:uid="{7162330B-6391-4F3F-B4A0-C389036EF7B6}" name="Column5472"/>
    <tableColumn id="5490" xr3:uid="{CB0F961B-D845-4C4D-B3CD-C89F32EFE924}" name="Column5473"/>
    <tableColumn id="5491" xr3:uid="{55B85E7F-AF7E-468D-ABF1-DECFACB857AE}" name="Column5474"/>
    <tableColumn id="5492" xr3:uid="{82DE461B-9142-4412-97E8-62D8542A4AC3}" name="Column5475"/>
    <tableColumn id="5493" xr3:uid="{68242DE3-3CF8-47E3-AEEF-0EA8C36EC956}" name="Column5476"/>
    <tableColumn id="5494" xr3:uid="{4934D468-5E1C-47FA-B887-FE7D3D0D3333}" name="Column5477"/>
    <tableColumn id="5495" xr3:uid="{29C17CA1-91AE-4397-B963-5F2A8B31FF60}" name="Column5478"/>
    <tableColumn id="5496" xr3:uid="{7002687F-4074-4BBC-90D9-7B513DE226ED}" name="Column5479"/>
    <tableColumn id="5497" xr3:uid="{07AE4DE3-5FFE-408F-B425-985AB661405D}" name="Column5480"/>
    <tableColumn id="5498" xr3:uid="{32B7DEDD-7DF0-49CD-A43A-3FDE2805119A}" name="Column5481"/>
    <tableColumn id="5499" xr3:uid="{FE0803C1-FDB1-441A-AC22-0A228DF8FA7B}" name="Column5482"/>
    <tableColumn id="5500" xr3:uid="{AAD71235-5E0C-42EC-B0C7-EA41AE327BAA}" name="Column5483"/>
    <tableColumn id="5501" xr3:uid="{1B054085-3CE6-4B42-A707-DBFBD6133CC9}" name="Column5484"/>
    <tableColumn id="5502" xr3:uid="{7D9A74DB-8761-445A-B242-9EA0DA30C365}" name="Column5485"/>
    <tableColumn id="5503" xr3:uid="{3F1CC885-C7EB-4356-88C3-22B25EA3F96A}" name="Column5486"/>
    <tableColumn id="5504" xr3:uid="{733C6795-9A66-4208-ADD1-7F2EA648D074}" name="Column5487"/>
    <tableColumn id="5505" xr3:uid="{28136FBF-A67B-4288-95C4-0A50B457ADA0}" name="Column5488"/>
    <tableColumn id="5506" xr3:uid="{EA9F5015-7B78-408C-825C-985A51F30D13}" name="Column5489"/>
    <tableColumn id="5507" xr3:uid="{633E970B-C2E0-4242-857C-93327D293B2B}" name="Column5490"/>
    <tableColumn id="5508" xr3:uid="{36B86E66-3410-47C9-B3D2-98A982723151}" name="Column5491"/>
    <tableColumn id="5509" xr3:uid="{421C5E94-DB61-43F8-BADD-412E5EBED0C0}" name="Column5492"/>
    <tableColumn id="5510" xr3:uid="{5A29C50B-905E-4B4A-B133-FA8EC2506B05}" name="Column5493"/>
    <tableColumn id="5511" xr3:uid="{7AE3E334-A4C9-4D61-920C-EDEEB2795BB2}" name="Column5494"/>
    <tableColumn id="5512" xr3:uid="{21DBD5F3-C857-4958-9FCE-DDE7A49ED7AC}" name="Column5495"/>
    <tableColumn id="5513" xr3:uid="{CBA05E03-8D80-4B9C-9651-3557517644F5}" name="Column5496"/>
    <tableColumn id="5514" xr3:uid="{A9D10107-FBD5-4DD9-8F3B-A9211939B455}" name="Column5497"/>
    <tableColumn id="5515" xr3:uid="{F0836BF5-0CF9-4EEF-A208-2611746AD282}" name="Column5498"/>
    <tableColumn id="5516" xr3:uid="{6FAAA1B7-DD1D-43AF-90A6-3D11E2F14D12}" name="Column5499"/>
    <tableColumn id="5517" xr3:uid="{AA799F79-5912-4F1C-8B98-CB55EBC34202}" name="Column5500"/>
    <tableColumn id="5518" xr3:uid="{C203292E-A175-47DD-8743-03194E5489E9}" name="Column5501"/>
    <tableColumn id="5519" xr3:uid="{680D6B68-23C5-48DF-AB50-5DAC1F35CC9A}" name="Column5502"/>
    <tableColumn id="5520" xr3:uid="{21CF7360-603B-42D8-AF09-F59AC34D679B}" name="Column5503"/>
    <tableColumn id="5521" xr3:uid="{561CA7C9-0E17-47B6-89E4-E410413D562F}" name="Column5504"/>
    <tableColumn id="5522" xr3:uid="{F2642C2A-D5ED-4CDD-9D9C-FFCD0BFFFDF5}" name="Column5505"/>
    <tableColumn id="5523" xr3:uid="{3C7221A3-6014-4962-8C7D-CBE9CD67E8F7}" name="Column5506"/>
    <tableColumn id="5524" xr3:uid="{3BE9EF60-7F7D-4E23-AB9A-65563B70716B}" name="Column5507"/>
    <tableColumn id="5525" xr3:uid="{84BA939C-35EA-4547-A303-FE1093DE9FB8}" name="Column5508"/>
    <tableColumn id="5526" xr3:uid="{AB1F7C33-11F1-4B7F-B80C-C7C7C25C6AAC}" name="Column5509"/>
    <tableColumn id="5527" xr3:uid="{F8CDA4DD-9094-4F48-8EB4-5D936456B4C3}" name="Column5510"/>
    <tableColumn id="5528" xr3:uid="{D02F7E38-9EC2-4E20-98AA-F40F5E92B39E}" name="Column5511"/>
    <tableColumn id="5529" xr3:uid="{8938314E-E453-4DAE-90A4-669EFCCF615C}" name="Column5512"/>
    <tableColumn id="5530" xr3:uid="{7515EF15-6AA7-4894-9807-643C1CEA5C7E}" name="Column5513"/>
    <tableColumn id="5531" xr3:uid="{7B6D8AA2-0416-4C48-9361-289EC5FF816D}" name="Column5514"/>
    <tableColumn id="5532" xr3:uid="{C68625A1-AE18-450B-8139-0B3CB0743A3A}" name="Column5515"/>
    <tableColumn id="5533" xr3:uid="{BCBA1D21-D9E5-4D93-8C2F-A7F5A2BD4553}" name="Column5516"/>
    <tableColumn id="5534" xr3:uid="{FB6464C2-AC78-41A1-B0B9-08B5371D27ED}" name="Column5517"/>
    <tableColumn id="5535" xr3:uid="{F5C8E46A-E011-4EFE-811F-7FFEF239B55A}" name="Column5518"/>
    <tableColumn id="5536" xr3:uid="{C8E68B81-C6EE-4E44-AFCE-B58169AE8E02}" name="Column5519"/>
    <tableColumn id="5537" xr3:uid="{592A183F-C50B-4927-BDC7-E677D45E0505}" name="Column5520"/>
    <tableColumn id="5538" xr3:uid="{615C514C-8F4B-4862-A395-BD6A80E9D3E8}" name="Column5521"/>
    <tableColumn id="5539" xr3:uid="{0A6F5B09-AE9B-4F11-A75A-3EFE5DED52D8}" name="Column5522"/>
    <tableColumn id="5540" xr3:uid="{96FB62FA-0EC2-49AD-B91A-47DAB68E01B2}" name="Column5523"/>
    <tableColumn id="5541" xr3:uid="{8698B15A-C429-41E9-8C9D-C15678FA5B08}" name="Column5524"/>
    <tableColumn id="5542" xr3:uid="{FB228545-3DE9-4BEC-BB24-2862AE529CDC}" name="Column5525"/>
    <tableColumn id="5543" xr3:uid="{3B7B76D6-2D1E-41A4-A599-93168C1255B7}" name="Column5526"/>
    <tableColumn id="5544" xr3:uid="{4322CFB8-6B8D-4ABD-B3EC-D50B7AF5D322}" name="Column5527"/>
    <tableColumn id="5545" xr3:uid="{77E5DB41-69AC-49EA-BC53-581DABF93FC2}" name="Column5528"/>
    <tableColumn id="5546" xr3:uid="{9F84949C-3C89-464C-87A2-1191EBA93CF4}" name="Column5529"/>
    <tableColumn id="5547" xr3:uid="{FDCB5266-E0A2-4902-8390-A632242A03A8}" name="Column5530"/>
    <tableColumn id="5548" xr3:uid="{280CA7E3-5B04-4A93-9293-AFC2481557C0}" name="Column5531"/>
    <tableColumn id="5549" xr3:uid="{BC390ABB-6512-48B8-9F4E-BF97BE1236F3}" name="Column5532"/>
    <tableColumn id="5550" xr3:uid="{13B21AA4-BC22-4FDD-BB40-E0DC17E0C4A8}" name="Column5533"/>
    <tableColumn id="5551" xr3:uid="{A1F76E81-0C55-4F81-9BED-9EB37CE62EDF}" name="Column5534"/>
    <tableColumn id="5552" xr3:uid="{E92B52C7-F962-45B7-935E-D109D9F2C031}" name="Column5535"/>
    <tableColumn id="5553" xr3:uid="{77503978-AC8F-40FF-A060-6EC15248C642}" name="Column5536"/>
    <tableColumn id="5554" xr3:uid="{F68372F8-0E3A-4CD3-996B-C777E72854EC}" name="Column5537"/>
    <tableColumn id="5555" xr3:uid="{0FF0EBE9-C908-4BAA-AAF8-9057D1599731}" name="Column5538"/>
    <tableColumn id="5556" xr3:uid="{483C5042-7785-428A-8B35-8B855263C64B}" name="Column5539"/>
    <tableColumn id="5557" xr3:uid="{822E334E-2789-4387-B715-AB864C766007}" name="Column5540"/>
    <tableColumn id="5558" xr3:uid="{04B00366-11A7-4434-BAB8-F4A859E6AD1F}" name="Column5541"/>
    <tableColumn id="5559" xr3:uid="{B6299054-1FC5-4B0B-9B6A-832FA1672872}" name="Column5542"/>
    <tableColumn id="5560" xr3:uid="{9918A423-0B68-4749-8F08-0B2AE9E6B1CA}" name="Column5543"/>
    <tableColumn id="5561" xr3:uid="{BD768158-B2B0-4BFD-BC9B-D99B24AA8C6C}" name="Column5544"/>
    <tableColumn id="5562" xr3:uid="{016A004D-C3FE-4E11-96D5-CB88A6B7D07B}" name="Column5545"/>
    <tableColumn id="5563" xr3:uid="{EB6C6D04-AAFF-4CF8-8FB6-82AC87458FED}" name="Column5546"/>
    <tableColumn id="5564" xr3:uid="{58ACD68F-179D-4AEC-B7E2-0980D543FE43}" name="Column5547"/>
    <tableColumn id="5565" xr3:uid="{27D45FF3-81A7-40F3-861D-DAFC5B5CD4A9}" name="Column5548"/>
    <tableColumn id="5566" xr3:uid="{D2468D26-AFED-4D62-AF9E-ED3DD436F198}" name="Column5549"/>
    <tableColumn id="5567" xr3:uid="{D79D6828-6EE1-4055-AD89-9A415F6F0265}" name="Column5550"/>
    <tableColumn id="5568" xr3:uid="{9ADFF725-CEEF-4500-95C8-6350C81F1762}" name="Column5551"/>
    <tableColumn id="5569" xr3:uid="{3ADAD8F8-AE93-443F-8636-BCCA5420D423}" name="Column5552"/>
    <tableColumn id="5570" xr3:uid="{BE91AB3D-0C44-4547-9A8F-83DF242F995D}" name="Column5553"/>
    <tableColumn id="5571" xr3:uid="{8B9D6989-CD17-40DF-8006-B57358203865}" name="Column5554"/>
    <tableColumn id="5572" xr3:uid="{97D1845D-ACCF-42DC-A63A-68A57640B569}" name="Column5555"/>
    <tableColumn id="5573" xr3:uid="{39C91C15-05D7-405E-A0DD-4089C5FB82E9}" name="Column5556"/>
    <tableColumn id="5574" xr3:uid="{C96DF13E-91A1-43C3-8D89-C9A42D0FF89E}" name="Column5557"/>
    <tableColumn id="5575" xr3:uid="{1C2110F0-8563-468A-8FE3-EB6AD3FD0D6F}" name="Column5558"/>
    <tableColumn id="5576" xr3:uid="{17A9ED56-FE4F-4142-A88E-AACDB45758C2}" name="Column5559"/>
    <tableColumn id="5577" xr3:uid="{31692231-B5F3-410A-9CEB-9C14A6D0685D}" name="Column5560"/>
    <tableColumn id="5578" xr3:uid="{580248AE-1D15-4FCC-A4D7-8FBD5C5D533A}" name="Column5561"/>
    <tableColumn id="5579" xr3:uid="{C8AF7389-B9CE-4B9D-8F67-18E71AE68882}" name="Column5562"/>
    <tableColumn id="5580" xr3:uid="{20DDE109-B015-417A-B8E1-1224F999EFEA}" name="Column5563"/>
    <tableColumn id="5581" xr3:uid="{7BF6613E-C70B-45C0-93CC-DECB75C47D48}" name="Column5564"/>
    <tableColumn id="5582" xr3:uid="{F1470FFE-0826-4708-AD41-C8A85FC24437}" name="Column5565"/>
    <tableColumn id="5583" xr3:uid="{476D0D2A-D6FF-403E-8A73-73587085A83D}" name="Column5566"/>
    <tableColumn id="5584" xr3:uid="{1FEE3C2C-4A8B-488B-9C39-A201C90E33E9}" name="Column5567"/>
    <tableColumn id="5585" xr3:uid="{49231045-B8E3-4329-BBC8-9F8FEB24C2E1}" name="Column5568"/>
    <tableColumn id="5586" xr3:uid="{13410B20-1639-449D-B9DD-FC53581FF5D4}" name="Column5569"/>
    <tableColumn id="5587" xr3:uid="{760A182C-F0CD-46FD-92B4-BCAB5A4052F0}" name="Column5570"/>
    <tableColumn id="5588" xr3:uid="{16809C2D-0D8A-4749-800F-9F71F2204D4E}" name="Column5571"/>
    <tableColumn id="5589" xr3:uid="{617E14BD-7E06-4FFD-8DCE-B95BDED922A7}" name="Column5572"/>
    <tableColumn id="5590" xr3:uid="{94E04EAF-5550-4C05-B505-6C3F32FC35A0}" name="Column5573"/>
    <tableColumn id="5591" xr3:uid="{C514543F-3265-4426-85FF-26E0873A95FE}" name="Column5574"/>
    <tableColumn id="5592" xr3:uid="{8B188B59-866C-47DE-BAAA-934787B86122}" name="Column5575"/>
    <tableColumn id="5593" xr3:uid="{5B4D1084-11B6-4AE1-930F-B4FCEF66F745}" name="Column5576"/>
    <tableColumn id="5594" xr3:uid="{63EC5C70-D65D-4167-875E-6049ACEDF15E}" name="Column5577"/>
    <tableColumn id="5595" xr3:uid="{AD3DA661-8F91-42D7-8521-D06A64A896FA}" name="Column5578"/>
    <tableColumn id="5596" xr3:uid="{FBAD852B-7D7C-46A8-81E2-F40416FBA6C5}" name="Column5579"/>
    <tableColumn id="5597" xr3:uid="{F4854B30-E9F3-424C-B5DD-70D4982DDEDC}" name="Column5580"/>
    <tableColumn id="5598" xr3:uid="{93407D2F-D6F5-467F-BB59-3AF31674F0D6}" name="Column5581"/>
    <tableColumn id="5599" xr3:uid="{71D1B8EA-CC33-4AFC-9B92-039AEF06132E}" name="Column5582"/>
    <tableColumn id="5600" xr3:uid="{7D52D936-A0DB-425F-944F-E3D1D2D48B2F}" name="Column5583"/>
    <tableColumn id="5601" xr3:uid="{71AC8487-6936-4A18-AA12-5485C4F4F9C6}" name="Column5584"/>
    <tableColumn id="5602" xr3:uid="{A92865DE-E041-45DE-9300-0A194036BCF2}" name="Column5585"/>
    <tableColumn id="5603" xr3:uid="{A993954B-5E17-4721-98C5-614D926E3833}" name="Column5586"/>
    <tableColumn id="5604" xr3:uid="{8D4E61D2-6421-475D-A3ED-C57DA397BEA2}" name="Column5587"/>
    <tableColumn id="5605" xr3:uid="{74B03FCB-999B-45F7-9B9E-F9B9C4CDDC08}" name="Column5588"/>
    <tableColumn id="5606" xr3:uid="{EA39C9CF-980A-49F3-895A-84A2A3861F99}" name="Column5589"/>
    <tableColumn id="5607" xr3:uid="{8A5D8AF0-E43B-4B66-8F34-93B15B66E849}" name="Column5590"/>
    <tableColumn id="5608" xr3:uid="{AF9482D8-82F2-44B5-AEFA-E5108076A00D}" name="Column5591"/>
    <tableColumn id="5609" xr3:uid="{138BCB56-0FE8-4069-AA1C-9A128541EEC9}" name="Column5592"/>
    <tableColumn id="5610" xr3:uid="{E4C360CE-B61E-41A2-BD0E-D8C6ED5CFE95}" name="Column5593"/>
    <tableColumn id="5611" xr3:uid="{EA197417-E322-4D89-9A2B-4388D1213FEC}" name="Column5594"/>
    <tableColumn id="5612" xr3:uid="{95EECBAB-7B8F-4F4C-80B8-2F060DBA1AFA}" name="Column5595"/>
    <tableColumn id="5613" xr3:uid="{F5A20FB1-D7E0-447B-B1E8-27996BCBE766}" name="Column5596"/>
    <tableColumn id="5614" xr3:uid="{5457B170-A817-47EF-BC07-59FA955447BE}" name="Column5597"/>
    <tableColumn id="5615" xr3:uid="{745DB5E7-D5FB-45BD-8FE4-9F41E3B5F2C7}" name="Column5598"/>
    <tableColumn id="5616" xr3:uid="{C1CC0AB8-4C39-4112-894A-A6D2A7896C61}" name="Column5599"/>
    <tableColumn id="5617" xr3:uid="{48952532-863C-48AE-B352-0E2DEA6ACC69}" name="Column5600"/>
    <tableColumn id="5618" xr3:uid="{C838202F-1370-46DE-B62D-3FF12F0E9C7F}" name="Column5601"/>
    <tableColumn id="5619" xr3:uid="{F398A6D2-3BE1-4799-A9BC-0BC02214D672}" name="Column5602"/>
    <tableColumn id="5620" xr3:uid="{A2CD216B-F5CD-4A90-996A-FF3E8FA45950}" name="Column5603"/>
    <tableColumn id="5621" xr3:uid="{EFC1D742-1D3F-4D83-ADEE-521CFCB910BD}" name="Column5604"/>
    <tableColumn id="5622" xr3:uid="{20E74181-9953-4CF1-855A-321DDFB45473}" name="Column5605"/>
    <tableColumn id="5623" xr3:uid="{FAA23E1C-015D-405F-99D9-DCCB3B03A2F6}" name="Column5606"/>
    <tableColumn id="5624" xr3:uid="{26952CEC-F894-4D06-81ED-E66ECC714B0B}" name="Column5607"/>
    <tableColumn id="5625" xr3:uid="{6EF79056-0773-4A38-BCBA-F15C1AF75CE0}" name="Column5608"/>
    <tableColumn id="5626" xr3:uid="{5BA7F08F-FBC7-4B39-9A31-850855E30B37}" name="Column5609"/>
    <tableColumn id="5627" xr3:uid="{17A38B76-0568-4766-9740-BC911400D432}" name="Column5610"/>
    <tableColumn id="5628" xr3:uid="{D4A4FC5D-0789-4B2D-920F-8CEF760602CB}" name="Column5611"/>
    <tableColumn id="5629" xr3:uid="{C6CEAACC-94AC-4DC1-94A0-555C620B8315}" name="Column5612"/>
    <tableColumn id="5630" xr3:uid="{2E4A0F2D-F14F-4501-BBFA-0A46F8949982}" name="Column5613"/>
    <tableColumn id="5631" xr3:uid="{B8EF86A4-F06B-4426-B9CF-74AADA57BF8B}" name="Column5614"/>
    <tableColumn id="5632" xr3:uid="{4DCB7C34-1550-449F-B18A-2A74DC1B3535}" name="Column5615"/>
    <tableColumn id="5633" xr3:uid="{A3BA6E22-5EF3-485E-957F-60E345DB341A}" name="Column5616"/>
    <tableColumn id="5634" xr3:uid="{6F1F0707-0E07-40BB-80E2-3724FD2CDAA4}" name="Column5617"/>
    <tableColumn id="5635" xr3:uid="{C1FC6657-CC04-455D-B843-AB847CE61157}" name="Column5618"/>
    <tableColumn id="5636" xr3:uid="{4D33AADB-F5E6-4381-AE9B-7D6B1E95089F}" name="Column5619"/>
    <tableColumn id="5637" xr3:uid="{95AFAF71-30CD-4801-A13D-AAB777DEC124}" name="Column5620"/>
    <tableColumn id="5638" xr3:uid="{DD0D47B6-DA16-48C7-83BC-87C261BAA4E5}" name="Column5621"/>
    <tableColumn id="5639" xr3:uid="{FE52A91D-7521-4F3C-A593-DEEC99519AE8}" name="Column5622"/>
    <tableColumn id="5640" xr3:uid="{44D2F5ED-48F3-4CA1-AE08-845D128970C7}" name="Column5623"/>
    <tableColumn id="5641" xr3:uid="{6C5594CE-8177-4EB9-8494-EB5F45AAD81E}" name="Column5624"/>
    <tableColumn id="5642" xr3:uid="{35E4B40B-3F4D-4E6F-900E-1A6B365FB578}" name="Column5625"/>
    <tableColumn id="5643" xr3:uid="{35563A8F-2257-404C-859D-EED7CD330258}" name="Column5626"/>
    <tableColumn id="5644" xr3:uid="{C7D8268E-2F45-4743-ACD5-0810CBF58BEB}" name="Column5627"/>
    <tableColumn id="5645" xr3:uid="{725915D1-EFCD-46D6-ACE3-6CD3960267CB}" name="Column5628"/>
    <tableColumn id="5646" xr3:uid="{CC58E873-7C9B-4E80-AD8A-53A16B635A17}" name="Column5629"/>
    <tableColumn id="5647" xr3:uid="{DB8B6C7D-9A23-46BF-83E9-A3732262E3A4}" name="Column5630"/>
    <tableColumn id="5648" xr3:uid="{921C8E15-B87C-43EE-9F5C-3BE46491E77C}" name="Column5631"/>
    <tableColumn id="5649" xr3:uid="{7E6B457B-E637-446A-8559-DE9C22AA3AFE}" name="Column5632"/>
    <tableColumn id="5650" xr3:uid="{2401D31F-10CF-4B43-ABAF-44B00CD5E01D}" name="Column5633"/>
    <tableColumn id="5651" xr3:uid="{39FEE842-2B50-4DD1-ACA6-7B4D6FD3B19C}" name="Column5634"/>
    <tableColumn id="5652" xr3:uid="{1D39B989-383A-456D-98D5-25203244F87C}" name="Column5635"/>
    <tableColumn id="5653" xr3:uid="{1302FC2F-FEF7-41E2-95D0-D87B928503C0}" name="Column5636"/>
    <tableColumn id="5654" xr3:uid="{DA577C24-B60A-4C57-8C57-5CE207856651}" name="Column5637"/>
    <tableColumn id="5655" xr3:uid="{F4154C3A-95F8-4523-9A52-A0665990BA34}" name="Column5638"/>
    <tableColumn id="5656" xr3:uid="{9110F7AA-9D70-4412-B1A7-4623B8492722}" name="Column5639"/>
    <tableColumn id="5657" xr3:uid="{5DF2260A-5AA4-4708-A788-6BF8B133638E}" name="Column5640"/>
    <tableColumn id="5658" xr3:uid="{C8FCCC78-3112-421D-AD71-4CBAF072E083}" name="Column5641"/>
    <tableColumn id="5659" xr3:uid="{F27F09A2-7E4E-4D34-8BF2-4217F4DFFC51}" name="Column5642"/>
    <tableColumn id="5660" xr3:uid="{66CC18B1-FBE2-4D14-875C-86DAD3DA8476}" name="Column5643"/>
    <tableColumn id="5661" xr3:uid="{BF424464-C70F-4A29-86BC-B73C82927206}" name="Column5644"/>
    <tableColumn id="5662" xr3:uid="{E8A16839-1D14-4ED8-8308-79BCFD2F0B7C}" name="Column5645"/>
    <tableColumn id="5663" xr3:uid="{5FC94C09-C1AB-46CD-91C9-391455990B1A}" name="Column5646"/>
    <tableColumn id="5664" xr3:uid="{FAE2BD12-EF03-4464-B495-3181843D8A80}" name="Column5647"/>
    <tableColumn id="5665" xr3:uid="{5C1667EB-3551-4FB9-B78F-CDE313EF4B9B}" name="Column5648"/>
    <tableColumn id="5666" xr3:uid="{27E5369F-621A-41C9-BFEB-3FB30461486C}" name="Column5649"/>
    <tableColumn id="5667" xr3:uid="{65047AE9-432F-4170-8E17-2059BC4AE280}" name="Column5650"/>
    <tableColumn id="5668" xr3:uid="{6F5DA945-1554-47F5-837B-D68EF5281AA4}" name="Column5651"/>
    <tableColumn id="5669" xr3:uid="{29B48D6F-5FB3-476A-A678-7F46E77E7C94}" name="Column5652"/>
    <tableColumn id="5670" xr3:uid="{5DC66735-4B08-48AB-9E4D-B85976A26B2B}" name="Column5653"/>
    <tableColumn id="5671" xr3:uid="{A4FF6C9A-5B12-4962-8ADF-63B18B188F20}" name="Column5654"/>
    <tableColumn id="5672" xr3:uid="{63C60FD0-4B77-4C01-BB95-FA0491C0D443}" name="Column5655"/>
    <tableColumn id="5673" xr3:uid="{4B7EE9B6-26B4-4DB1-B6AF-C19B79FE4F0F}" name="Column5656"/>
    <tableColumn id="5674" xr3:uid="{D1ED70EB-4084-4208-B8E7-D2CB31E1068C}" name="Column5657"/>
    <tableColumn id="5675" xr3:uid="{09946D3F-E8B0-4575-8409-E828AD025266}" name="Column5658"/>
    <tableColumn id="5676" xr3:uid="{97F62670-987D-4A09-8FAB-7642D6FD5CBB}" name="Column5659"/>
    <tableColumn id="5677" xr3:uid="{10B53FEC-BA49-4A4C-B21F-D73F2DBEB09F}" name="Column5660"/>
    <tableColumn id="5678" xr3:uid="{E6139EF8-15B0-43B0-A6C9-F1A3CBDE85E4}" name="Column5661"/>
    <tableColumn id="5679" xr3:uid="{CF33C85D-7AF2-4334-B7B4-A5B923873D04}" name="Column5662"/>
    <tableColumn id="5680" xr3:uid="{5A7B596A-09B5-43E6-942C-F1448AE178FC}" name="Column5663"/>
    <tableColumn id="5681" xr3:uid="{738EB357-4874-4219-BF98-CE97134C2A83}" name="Column5664"/>
    <tableColumn id="5682" xr3:uid="{72E1EDAF-0B72-41BA-82FC-D892AA10344B}" name="Column5665"/>
    <tableColumn id="5683" xr3:uid="{9E47FCFF-6BB5-4C39-9EC0-BFCED4B93576}" name="Column5666"/>
    <tableColumn id="5684" xr3:uid="{A92281E8-38E5-46D7-80F0-17770A838B35}" name="Column5667"/>
    <tableColumn id="5685" xr3:uid="{E68F6ABC-CA84-411E-8AA6-E6382E4BBF8B}" name="Column5668"/>
    <tableColumn id="5686" xr3:uid="{3AB1CCB6-36B3-4A42-99C2-252A619898E4}" name="Column5669"/>
    <tableColumn id="5687" xr3:uid="{F56D8613-78B1-4BBE-8348-47545D932105}" name="Column5670"/>
    <tableColumn id="5688" xr3:uid="{92248D0A-3670-4222-9725-C0265ED8A207}" name="Column5671"/>
    <tableColumn id="5689" xr3:uid="{F21D04DE-3784-4A16-9576-B0647B2215F8}" name="Column5672"/>
    <tableColumn id="5690" xr3:uid="{65E94DD9-8C97-46D2-8400-98B7DDED75A5}" name="Column5673"/>
    <tableColumn id="5691" xr3:uid="{D63B20B7-9D87-471B-9AEA-59F30DE4D37C}" name="Column5674"/>
    <tableColumn id="5692" xr3:uid="{40BCD316-0E9B-4F2E-917E-A1842D1A07DD}" name="Column5675"/>
    <tableColumn id="5693" xr3:uid="{D7737F7E-93CB-419F-8E19-B53DB230C45A}" name="Column5676"/>
    <tableColumn id="5694" xr3:uid="{F08827F8-2504-430A-9AC6-34B965B0F99E}" name="Column5677"/>
    <tableColumn id="5695" xr3:uid="{ED409370-7A7E-4705-A76C-3C0A95F25ED3}" name="Column5678"/>
    <tableColumn id="5696" xr3:uid="{117D166D-69EF-4797-B6C2-C7EFBB8CD25C}" name="Column5679"/>
    <tableColumn id="5697" xr3:uid="{67A8E21A-370C-4D68-B828-8982846C5882}" name="Column5680"/>
    <tableColumn id="5698" xr3:uid="{023CF741-FC93-4BD3-A124-FF2C7A5C75DF}" name="Column5681"/>
    <tableColumn id="5699" xr3:uid="{5BFCAE4E-9CA0-45BA-A527-A0EE6F0AA075}" name="Column5682"/>
    <tableColumn id="5700" xr3:uid="{0CADD073-2DA3-42D7-BEAE-370E86454704}" name="Column5683"/>
    <tableColumn id="5701" xr3:uid="{9624506B-5BA5-41C1-8E7B-348034DCD952}" name="Column5684"/>
    <tableColumn id="5702" xr3:uid="{14B6691D-07A8-40C5-ABE7-71EF9B1630FB}" name="Column5685"/>
    <tableColumn id="5703" xr3:uid="{161D882A-FEEE-45B6-B0E3-CD9A44DD913B}" name="Column5686"/>
    <tableColumn id="5704" xr3:uid="{A99FD71C-E858-4F46-A9C3-170B6796154E}" name="Column5687"/>
    <tableColumn id="5705" xr3:uid="{09FD464F-17B0-4581-A2C3-C48B34230306}" name="Column5688"/>
    <tableColumn id="5706" xr3:uid="{B8E26317-C59D-4FAD-97D1-B24E93B0DFED}" name="Column5689"/>
    <tableColumn id="5707" xr3:uid="{C49C61CA-F804-499A-B4A8-3948A0CB9915}" name="Column5690"/>
    <tableColumn id="5708" xr3:uid="{98DA93FD-712E-470D-B903-FF3D084350F4}" name="Column5691"/>
    <tableColumn id="5709" xr3:uid="{99F1C9D3-70F7-4CE2-8FFA-8004BCB6565A}" name="Column5692"/>
    <tableColumn id="5710" xr3:uid="{B6EB0C40-0A68-477E-AC0A-583A91473DBA}" name="Column5693"/>
    <tableColumn id="5711" xr3:uid="{76CB1763-5D62-4792-ADB1-5F084FF42A77}" name="Column5694"/>
    <tableColumn id="5712" xr3:uid="{AC56D981-8E55-4D73-B38F-AD7A614CE4EF}" name="Column5695"/>
    <tableColumn id="5713" xr3:uid="{A005C353-1AEB-4765-B4EC-9C9D5DCFC7AF}" name="Column5696"/>
    <tableColumn id="5714" xr3:uid="{5F70C5FA-324E-4D31-AD36-037106659947}" name="Column5697"/>
    <tableColumn id="5715" xr3:uid="{D9A6222D-243A-4B8A-8FFA-F2ECFB370FEE}" name="Column5698"/>
    <tableColumn id="5716" xr3:uid="{A8F42FE9-7EA9-4A6B-916D-AF34BBAF98DE}" name="Column5699"/>
    <tableColumn id="5717" xr3:uid="{B769DE9A-38B1-440A-93E4-7269D9D2A5E7}" name="Column5700"/>
    <tableColumn id="5718" xr3:uid="{AD78F7D8-F710-4486-A7F5-9FC3EE70E1B8}" name="Column5701"/>
    <tableColumn id="5719" xr3:uid="{A883287B-29EF-442E-BE7B-205C3EBFC0AD}" name="Column5702"/>
    <tableColumn id="5720" xr3:uid="{7D0FF3EF-6373-4184-847B-886914D3458D}" name="Column5703"/>
    <tableColumn id="5721" xr3:uid="{AACFC8A9-06BC-47E5-9985-EDCA85215B90}" name="Column5704"/>
    <tableColumn id="5722" xr3:uid="{56B2B1CE-C886-4162-8B25-06D293481435}" name="Column5705"/>
    <tableColumn id="5723" xr3:uid="{7A22B0C6-F4E2-4240-A668-615F8121B79F}" name="Column5706"/>
    <tableColumn id="5724" xr3:uid="{AAFCEA29-AD40-4BAC-A7BE-FA295E787852}" name="Column5707"/>
    <tableColumn id="5725" xr3:uid="{DA01C01B-9DF4-4E0A-ACF7-83A76AA8C3E6}" name="Column5708"/>
    <tableColumn id="5726" xr3:uid="{C35BFB30-07F0-4C44-B89C-C07ED030349C}" name="Column5709"/>
    <tableColumn id="5727" xr3:uid="{7EC6EEE8-A3C2-4481-BBA4-82B6B807253E}" name="Column5710"/>
    <tableColumn id="5728" xr3:uid="{A2F60FEA-B7F8-477A-A5D5-0A13F5414CD3}" name="Column5711"/>
    <tableColumn id="5729" xr3:uid="{D58FE149-47C0-4C3A-8AC5-772300C7E927}" name="Column5712"/>
    <tableColumn id="5730" xr3:uid="{C81D70C8-A111-4337-BBA4-15B5318936C3}" name="Column5713"/>
    <tableColumn id="5731" xr3:uid="{7515ABE1-92AF-4734-9BB8-77BD3BB7EA28}" name="Column5714"/>
    <tableColumn id="5732" xr3:uid="{AE5A3BC0-88FD-46A5-96E3-1B29A5D81F00}" name="Column5715"/>
    <tableColumn id="5733" xr3:uid="{78528BED-6278-4D91-B083-2EF787E9AFE1}" name="Column5716"/>
    <tableColumn id="5734" xr3:uid="{155B695C-2F83-4BD0-9A68-C559A1B05BA1}" name="Column5717"/>
    <tableColumn id="5735" xr3:uid="{A73653DD-C3E7-4777-B90D-05B388C8B3EB}" name="Column5718"/>
    <tableColumn id="5736" xr3:uid="{90CE1E0D-5C91-41F6-BF73-8C31F75E031D}" name="Column5719"/>
    <tableColumn id="5737" xr3:uid="{9A926272-AFAF-44FA-A17E-EDE9872376A6}" name="Column5720"/>
    <tableColumn id="5738" xr3:uid="{E5A80310-2172-4A64-9691-D99488612198}" name="Column5721"/>
    <tableColumn id="5739" xr3:uid="{5356074B-8E3F-430F-9529-62D77F28045A}" name="Column5722"/>
    <tableColumn id="5740" xr3:uid="{61E37ADD-A613-4B66-A59C-994B0ADCA513}" name="Column5723"/>
    <tableColumn id="5741" xr3:uid="{2B33167F-3FFB-4BE2-B83F-B3DBADEDB72C}" name="Column5724"/>
    <tableColumn id="5742" xr3:uid="{92432DEE-8CF3-4FA6-A4E7-F26966E81114}" name="Column5725"/>
    <tableColumn id="5743" xr3:uid="{A36ADD3B-BB37-4B8B-A56C-0C4E98542ECE}" name="Column5726"/>
    <tableColumn id="5744" xr3:uid="{C83AA194-D05D-42F7-B79F-243E9BEF6FFA}" name="Column5727"/>
    <tableColumn id="5745" xr3:uid="{D623E474-7A50-43F4-8BA7-AF7227953B29}" name="Column5728"/>
    <tableColumn id="5746" xr3:uid="{EED0B52C-C37B-4878-B705-2C451712BE49}" name="Column5729"/>
    <tableColumn id="5747" xr3:uid="{C390FBD8-7F39-40CB-9EAB-807F9A18E3BE}" name="Column5730"/>
    <tableColumn id="5748" xr3:uid="{771E67CA-44CD-4E77-AED3-189153913059}" name="Column5731"/>
    <tableColumn id="5749" xr3:uid="{9865D289-2D2E-417B-B261-FB2F01999086}" name="Column5732"/>
    <tableColumn id="5750" xr3:uid="{9F863D69-C434-4C35-A349-18EE7DDC5418}" name="Column5733"/>
    <tableColumn id="5751" xr3:uid="{904B288C-6CCC-413D-904A-7F70BBC186DC}" name="Column5734"/>
    <tableColumn id="5752" xr3:uid="{E5224096-66FA-49F9-82B7-0B8B6AA8355F}" name="Column5735"/>
    <tableColumn id="5753" xr3:uid="{758548E4-5E3D-415D-B647-E24921A4A14F}" name="Column5736"/>
    <tableColumn id="5754" xr3:uid="{38B759EC-3F69-42BC-86EB-2F2DD4EBD1AF}" name="Column5737"/>
    <tableColumn id="5755" xr3:uid="{EED17DAB-298F-4B53-AC19-0778616610CA}" name="Column5738"/>
    <tableColumn id="5756" xr3:uid="{E5341D24-6E97-48BE-8CE9-3AD946B2F48C}" name="Column5739"/>
    <tableColumn id="5757" xr3:uid="{ECB073A7-B09A-40B5-BB84-01AFFE0268E2}" name="Column5740"/>
    <tableColumn id="5758" xr3:uid="{05EEEF9A-DF18-4271-93E9-9B8100CA9057}" name="Column5741"/>
    <tableColumn id="5759" xr3:uid="{FB52CCDE-32F9-4F70-846E-1FF0AFDF5626}" name="Column5742"/>
    <tableColumn id="5760" xr3:uid="{97EE3D50-186C-4678-843E-FDD2C74E237A}" name="Column5743"/>
    <tableColumn id="5761" xr3:uid="{DC0BAC0C-EF80-4091-8A4E-5F352C851250}" name="Column5744"/>
    <tableColumn id="5762" xr3:uid="{266D78B1-13E2-42FB-AE3A-56DD5AA97137}" name="Column5745"/>
    <tableColumn id="5763" xr3:uid="{13256000-5EA3-4D57-A2AE-8F5487619D1D}" name="Column5746"/>
    <tableColumn id="5764" xr3:uid="{A23D1B34-50F1-46A9-BE96-829130D50DA0}" name="Column5747"/>
    <tableColumn id="5765" xr3:uid="{137F1EB8-5393-44C0-9397-33239D65D9E3}" name="Column5748"/>
    <tableColumn id="5766" xr3:uid="{C70C7574-E422-4C6B-A9E7-3E942ACF6728}" name="Column5749"/>
    <tableColumn id="5767" xr3:uid="{05AAB4DF-E529-4958-9ACF-21A6301ADC43}" name="Column5750"/>
    <tableColumn id="5768" xr3:uid="{0512F7FF-1242-4141-88F6-2B0468D5D64D}" name="Column5751"/>
    <tableColumn id="5769" xr3:uid="{29A3BB7D-EDDD-4549-B8AC-C80C95D666B2}" name="Column5752"/>
    <tableColumn id="5770" xr3:uid="{0B413EFA-5925-4059-9428-3674C514A83E}" name="Column5753"/>
    <tableColumn id="5771" xr3:uid="{58240282-BE58-43ED-B2F6-C4AE6E7D38B4}" name="Column5754"/>
    <tableColumn id="5772" xr3:uid="{070FB418-7A4C-4148-9224-7BF0F594E0C7}" name="Column5755"/>
    <tableColumn id="5773" xr3:uid="{F8F6DC0D-E2DC-4AA3-906F-E4CFD009F237}" name="Column5756"/>
    <tableColumn id="5774" xr3:uid="{E86C3CB5-79CF-4B67-811A-767464B62B32}" name="Column5757"/>
    <tableColumn id="5775" xr3:uid="{7D43F7AB-D1F2-422A-B68A-87660833CE36}" name="Column5758"/>
    <tableColumn id="5776" xr3:uid="{231D05D1-68D3-459A-8CEB-7DD8DBE38E1D}" name="Column5759"/>
    <tableColumn id="5777" xr3:uid="{65652A63-A468-4BEF-AED7-4F4CB9972DCD}" name="Column5760"/>
    <tableColumn id="5778" xr3:uid="{B2076FAB-00EA-49C9-9728-DA10384AAA73}" name="Column5761"/>
    <tableColumn id="5779" xr3:uid="{12B032C5-D862-4D5F-B244-A7019B36B920}" name="Column5762"/>
    <tableColumn id="5780" xr3:uid="{B42C1BEB-0BF0-456A-B83F-62D4B214BE87}" name="Column5763"/>
    <tableColumn id="5781" xr3:uid="{EA21BD8A-0E38-4088-BF3B-EEE553755A6A}" name="Column5764"/>
    <tableColumn id="5782" xr3:uid="{4970DA87-F0EB-460E-BD87-F26B5BAE225C}" name="Column5765"/>
    <tableColumn id="5783" xr3:uid="{4328FCC6-CD52-49AF-B623-3819FB8A8FC6}" name="Column5766"/>
    <tableColumn id="5784" xr3:uid="{5BE26446-A3E0-43F9-834C-4E3FF45B8A92}" name="Column5767"/>
    <tableColumn id="5785" xr3:uid="{281BE8E1-F5EC-4A97-AF08-EFFE74846FB6}" name="Column5768"/>
    <tableColumn id="5786" xr3:uid="{8A01B97F-E561-43A2-ACD7-63BB227DC07A}" name="Column5769"/>
    <tableColumn id="5787" xr3:uid="{A257723C-92D6-4666-BE3A-DFF53AD88FB2}" name="Column5770"/>
    <tableColumn id="5788" xr3:uid="{64A0664C-9907-44D9-B5FB-E741436774F8}" name="Column5771"/>
    <tableColumn id="5789" xr3:uid="{03CD92F1-78CD-4859-A01B-1573D60A16BE}" name="Column5772"/>
    <tableColumn id="5790" xr3:uid="{D97B7BB0-00E7-40BA-A11C-2EB40E7C4A85}" name="Column5773"/>
    <tableColumn id="5791" xr3:uid="{656259C9-AE01-4A4A-9A35-4214CAB62D47}" name="Column5774"/>
    <tableColumn id="5792" xr3:uid="{6861947D-AF23-4C8D-8EDE-7EC94939ABE3}" name="Column5775"/>
    <tableColumn id="5793" xr3:uid="{F09D88DD-6718-4627-ADF1-18B532CD573B}" name="Column5776"/>
    <tableColumn id="5794" xr3:uid="{B84491EE-02EF-44B6-9EDB-0946CDD05E98}" name="Column5777"/>
    <tableColumn id="5795" xr3:uid="{724293B6-37CA-469A-B1CE-D275B1D28C2A}" name="Column5778"/>
    <tableColumn id="5796" xr3:uid="{FCA85E5C-F129-42A6-8FD0-222934889DD9}" name="Column5779"/>
    <tableColumn id="5797" xr3:uid="{F897AD38-E3D2-40AA-B48C-538F4BEAC59C}" name="Column5780"/>
    <tableColumn id="5798" xr3:uid="{142E59F1-7770-413F-B3FA-147939BB4E7F}" name="Column5781"/>
    <tableColumn id="5799" xr3:uid="{5F90375E-D81C-42DD-8E37-4BEA01AF30B3}" name="Column5782"/>
    <tableColumn id="5800" xr3:uid="{370976B2-E705-475F-9D40-66748042993E}" name="Column5783"/>
    <tableColumn id="5801" xr3:uid="{EFDCCEBE-B1AB-47F0-9B64-9B09999516F6}" name="Column5784"/>
    <tableColumn id="5802" xr3:uid="{02268CA0-EA84-410A-8AA3-B21084065BF4}" name="Column5785"/>
    <tableColumn id="5803" xr3:uid="{2EC0B4EC-7AC7-4140-9519-4CAAF9837F5E}" name="Column5786"/>
    <tableColumn id="5804" xr3:uid="{D0A3B724-49D4-4C1A-93D8-A77EDF3442D3}" name="Column5787"/>
    <tableColumn id="5805" xr3:uid="{C1E64366-4F36-493B-BD54-26402DE2D4B6}" name="Column5788"/>
    <tableColumn id="5806" xr3:uid="{E7BB150B-3229-4352-B722-72B3B5F1F5D2}" name="Column5789"/>
    <tableColumn id="5807" xr3:uid="{95989558-9486-4A5C-9411-49239F6FE4EC}" name="Column5790"/>
    <tableColumn id="5808" xr3:uid="{8A44C28B-125F-432F-BD78-8A158C957B96}" name="Column5791"/>
    <tableColumn id="5809" xr3:uid="{C7D157F1-D3A0-47EE-A666-6568FCDB0371}" name="Column5792"/>
    <tableColumn id="5810" xr3:uid="{E1E5481D-C947-4EE8-BA84-BD35EF6A5BAE}" name="Column5793"/>
    <tableColumn id="5811" xr3:uid="{2E0A755C-9C7F-4879-A839-A0233879D521}" name="Column5794"/>
    <tableColumn id="5812" xr3:uid="{57DB8C0C-8B34-45DE-9572-8E938201C76B}" name="Column5795"/>
    <tableColumn id="5813" xr3:uid="{BEAECAFD-C527-4238-848A-2EEA80E81402}" name="Column5796"/>
    <tableColumn id="5814" xr3:uid="{22CD4839-188F-4C0D-80AE-4B8542CB2CBB}" name="Column5797"/>
    <tableColumn id="5815" xr3:uid="{703AD6D2-D53F-48C6-81D8-26379BB9C495}" name="Column5798"/>
    <tableColumn id="5816" xr3:uid="{692B3A4B-2DEC-4ECE-BC05-0D21CD5314C9}" name="Column5799"/>
    <tableColumn id="5817" xr3:uid="{FC484C9F-F2C4-4C80-AC61-4749F47BE9BF}" name="Column5800"/>
    <tableColumn id="5818" xr3:uid="{6034DAD5-1342-4507-8240-DE3CD8756A48}" name="Column5801"/>
    <tableColumn id="5819" xr3:uid="{5126EF3E-B4CB-403B-9739-3838309BF80D}" name="Column5802"/>
    <tableColumn id="5820" xr3:uid="{DC03C95E-937F-403B-9313-C78FB27A6E7B}" name="Column5803"/>
    <tableColumn id="5821" xr3:uid="{28304B73-FE1C-4686-8BA6-C0637544C739}" name="Column5804"/>
    <tableColumn id="5822" xr3:uid="{3278C643-AA2F-40A0-BB50-3FB8CAEBF4F6}" name="Column5805"/>
    <tableColumn id="5823" xr3:uid="{2688F3E8-717A-4CD3-88B8-9B29C4ED87B7}" name="Column5806"/>
    <tableColumn id="5824" xr3:uid="{7154C4C4-3CD5-41A3-B11E-C601A06AA935}" name="Column5807"/>
    <tableColumn id="5825" xr3:uid="{2456A7A2-9B5D-44DE-90DF-215DF5D274F3}" name="Column5808"/>
    <tableColumn id="5826" xr3:uid="{6C842600-F4CC-4849-AA1C-167A5E3CB0EC}" name="Column5809"/>
    <tableColumn id="5827" xr3:uid="{FFAF9C97-5DE2-4CA1-8D19-0A0414EF8A16}" name="Column5810"/>
    <tableColumn id="5828" xr3:uid="{CF24ACA5-1F17-4CE2-A18F-2D5A5F8B77E9}" name="Column5811"/>
    <tableColumn id="5829" xr3:uid="{1C50FC6B-BEFB-4B0A-8BDE-2FC3D18005C8}" name="Column5812"/>
    <tableColumn id="5830" xr3:uid="{BE85D353-C9CD-47AB-83F6-6DB8401316FF}" name="Column5813"/>
    <tableColumn id="5831" xr3:uid="{2B1E90BF-B1C2-4FBB-9760-1E5F863EC5DA}" name="Column5814"/>
    <tableColumn id="5832" xr3:uid="{319E645E-6B2A-4E3F-82D6-D7170E774C0F}" name="Column5815"/>
    <tableColumn id="5833" xr3:uid="{08F81EC8-674B-4C6C-AFC3-CA2B19FBEE54}" name="Column5816"/>
    <tableColumn id="5834" xr3:uid="{D02EAE0C-D446-4417-8320-06EDC1E3754C}" name="Column5817"/>
    <tableColumn id="5835" xr3:uid="{7249AAF1-5D06-4B04-9AA5-0558CA5C9250}" name="Column5818"/>
    <tableColumn id="5836" xr3:uid="{E60B8F67-C37A-4AF8-8782-A5DD34602DA1}" name="Column5819"/>
    <tableColumn id="5837" xr3:uid="{000DF96C-2F68-474F-9976-9A5E739B9A93}" name="Column5820"/>
    <tableColumn id="5838" xr3:uid="{EE6E3123-F3CC-410D-A3FB-AA115C19967A}" name="Column5821"/>
    <tableColumn id="5839" xr3:uid="{C8ECC736-DA7F-48D1-B611-FA93C7846D0A}" name="Column5822"/>
    <tableColumn id="5840" xr3:uid="{65BDB295-FA65-4468-8269-46D2DDF700A3}" name="Column5823"/>
    <tableColumn id="5841" xr3:uid="{417FEFD7-2C2E-4B64-9DF9-7FBFE6C5F1DE}" name="Column5824"/>
    <tableColumn id="5842" xr3:uid="{2B2C5819-6C1E-4D69-835E-E1D060B5F9A1}" name="Column5825"/>
    <tableColumn id="5843" xr3:uid="{F082E83B-B4C4-46B1-B47A-17889CD1547D}" name="Column5826"/>
    <tableColumn id="5844" xr3:uid="{AF8364DB-276C-4B1B-AEC7-3901407BEFFC}" name="Column5827"/>
    <tableColumn id="5845" xr3:uid="{CFA235BC-DF57-4AD3-90DF-6EDC3869602B}" name="Column5828"/>
    <tableColumn id="5846" xr3:uid="{F6FD4516-7D24-43A7-91A8-8B4FA19E274D}" name="Column5829"/>
    <tableColumn id="5847" xr3:uid="{A75F481F-3494-422C-96A2-DB49C4DD45DB}" name="Column5830"/>
    <tableColumn id="5848" xr3:uid="{10CE7336-FFF3-42BF-9E45-0CFAB6BB76E1}" name="Column5831"/>
    <tableColumn id="5849" xr3:uid="{83A7A172-A82E-4A8D-A24F-DF5FDFCC7935}" name="Column5832"/>
    <tableColumn id="5850" xr3:uid="{2690DA34-A761-4E04-B727-0CB50C95C7EF}" name="Column5833"/>
    <tableColumn id="5851" xr3:uid="{FF4E2651-6613-4CC5-B38D-CB4D6B05AC12}" name="Column5834"/>
    <tableColumn id="5852" xr3:uid="{3C164941-5915-4810-9A78-6D1E6AC97350}" name="Column5835"/>
    <tableColumn id="5853" xr3:uid="{01B81204-16C6-4FD5-8B5D-F00DC418E9A3}" name="Column5836"/>
    <tableColumn id="5854" xr3:uid="{9F183239-F67B-4DA8-818D-6F691A715955}" name="Column5837"/>
    <tableColumn id="5855" xr3:uid="{45DF37D8-373F-4C94-960A-B00B91B81382}" name="Column5838"/>
    <tableColumn id="5856" xr3:uid="{041144FA-C5F6-4813-8FE2-A0776C93FA03}" name="Column5839"/>
    <tableColumn id="5857" xr3:uid="{26EEC52E-7707-4814-990A-2BA5611F5AC8}" name="Column5840"/>
    <tableColumn id="5858" xr3:uid="{894DCF1C-1D6A-485E-9BD5-6ABE87D13EAF}" name="Column5841"/>
    <tableColumn id="5859" xr3:uid="{D49E5A9C-63E0-418F-9240-6ECD929D4C86}" name="Column5842"/>
    <tableColumn id="5860" xr3:uid="{73F2F37E-EA17-4C21-BEBD-A91E2E11FFCE}" name="Column5843"/>
    <tableColumn id="5861" xr3:uid="{2FB0172D-4244-41BE-94DA-04D031309521}" name="Column5844"/>
    <tableColumn id="5862" xr3:uid="{2E49A818-B343-4E26-939C-F06A372B6F59}" name="Column5845"/>
    <tableColumn id="5863" xr3:uid="{4D039D53-5AF3-42F5-AE1A-B325B91F1065}" name="Column5846"/>
    <tableColumn id="5864" xr3:uid="{43D8B829-C48D-4BF6-9861-70DCE0ABCCFC}" name="Column5847"/>
    <tableColumn id="5865" xr3:uid="{2C0B707C-D414-4DEC-AE34-CE04D3AB6ACF}" name="Column5848"/>
    <tableColumn id="5866" xr3:uid="{6F54214F-9250-4A58-9480-5AC53C6B7A74}" name="Column5849"/>
    <tableColumn id="5867" xr3:uid="{85EC6A03-5297-48EA-9CD2-639BF8FB9980}" name="Column5850"/>
    <tableColumn id="5868" xr3:uid="{978501DB-A329-432C-B7B7-A82C43057D6D}" name="Column5851"/>
    <tableColumn id="5869" xr3:uid="{5A02C11F-3BE0-49DB-87B8-92D43AEFFC89}" name="Column5852"/>
    <tableColumn id="5870" xr3:uid="{7613A94D-2A39-443B-9AEF-912E01F326C6}" name="Column5853"/>
    <tableColumn id="5871" xr3:uid="{43CCE4CA-92D0-4E78-86CE-246339D30BF6}" name="Column5854"/>
    <tableColumn id="5872" xr3:uid="{11B55EE3-C2DC-4F2C-8CD3-3F38A8BCA1C2}" name="Column5855"/>
    <tableColumn id="5873" xr3:uid="{80EB4D85-71CC-49BE-A1AB-0E7526540DEA}" name="Column5856"/>
    <tableColumn id="5874" xr3:uid="{32CA058F-7714-4AFD-9B70-605E039BE328}" name="Column5857"/>
    <tableColumn id="5875" xr3:uid="{FD627E4A-597C-4A2B-9B4B-48D4A447FB88}" name="Column5858"/>
    <tableColumn id="5876" xr3:uid="{5CCA4E6E-B61B-40E3-95C7-954BE1B89406}" name="Column5859"/>
    <tableColumn id="5877" xr3:uid="{72F2B519-12CB-4218-B4C4-E640BB5F66E5}" name="Column5860"/>
    <tableColumn id="5878" xr3:uid="{F303E83D-8B43-4A6D-AFEC-9EE60335C56A}" name="Column5861"/>
    <tableColumn id="5879" xr3:uid="{42E08594-052D-4699-B326-EBE3836B19BA}" name="Column5862"/>
    <tableColumn id="5880" xr3:uid="{CED52D9D-C60A-4A45-9716-694D1FFB5722}" name="Column5863"/>
    <tableColumn id="5881" xr3:uid="{DB9E0DC2-3EED-493A-8E65-A91AF7D04FEA}" name="Column5864"/>
    <tableColumn id="5882" xr3:uid="{B86581F3-C7C4-4D07-8C5B-400D1AAF0356}" name="Column5865"/>
    <tableColumn id="5883" xr3:uid="{EE124B2C-CE10-42D6-8B79-3E80D8550688}" name="Column5866"/>
    <tableColumn id="5884" xr3:uid="{0160B4A5-82C1-499A-A610-6D070A073C5D}" name="Column5867"/>
    <tableColumn id="5885" xr3:uid="{F48AE34E-175A-4F87-8BA3-D28D545E8422}" name="Column5868"/>
    <tableColumn id="5886" xr3:uid="{AFFE4F0F-6B79-4EA0-B8FB-94DB98EBFDCB}" name="Column5869"/>
    <tableColumn id="5887" xr3:uid="{1DA284C3-FC2A-4662-AD57-0F93D7882DF8}" name="Column5870"/>
    <tableColumn id="5888" xr3:uid="{F9E32FA4-4078-406D-92DD-8D2F9AB4C119}" name="Column5871"/>
    <tableColumn id="5889" xr3:uid="{5DB40402-1A21-44FF-BE66-AB04E2654438}" name="Column5872"/>
    <tableColumn id="5890" xr3:uid="{E7141161-0B5F-4FBD-87CA-17CA63AD20DD}" name="Column5873"/>
    <tableColumn id="5891" xr3:uid="{275678DE-2DA8-4AFF-9344-CB5571610871}" name="Column5874"/>
    <tableColumn id="5892" xr3:uid="{29123B2A-D0C4-4812-BA93-CBD6892BCEA0}" name="Column5875"/>
    <tableColumn id="5893" xr3:uid="{C0B71A72-3D85-4C41-BA43-72D987031A12}" name="Column5876"/>
    <tableColumn id="5894" xr3:uid="{A0632FB0-81DA-4648-8555-098FB7CCDCCC}" name="Column5877"/>
    <tableColumn id="5895" xr3:uid="{95262A45-95AA-4F75-BB88-6F55D9856FA4}" name="Column5878"/>
    <tableColumn id="5896" xr3:uid="{6CE525E2-EE07-47A4-8448-BC1DB3851FBF}" name="Column5879"/>
    <tableColumn id="5897" xr3:uid="{724A99F6-F88C-419A-ACC6-4A611B1D5245}" name="Column5880"/>
    <tableColumn id="5898" xr3:uid="{837C9392-39DB-4E7C-B8DD-DB56A5232C0F}" name="Column5881"/>
    <tableColumn id="5899" xr3:uid="{D893D148-ADD6-44B0-B7FF-320AB2BBD3E4}" name="Column5882"/>
    <tableColumn id="5900" xr3:uid="{CA410979-FF7B-4188-9B7E-22F082114105}" name="Column5883"/>
    <tableColumn id="5901" xr3:uid="{986360ED-A202-45A7-AD67-518BCBDC49CB}" name="Column5884"/>
    <tableColumn id="5902" xr3:uid="{88061402-DC3D-43FF-A242-D141DC53DCBC}" name="Column5885"/>
    <tableColumn id="5903" xr3:uid="{A9B16EBF-AB1C-4786-B4E9-2BABE48F3B4E}" name="Column5886"/>
    <tableColumn id="5904" xr3:uid="{91F03328-20C8-48EA-AA00-063C55D439F8}" name="Column5887"/>
    <tableColumn id="5905" xr3:uid="{5EC494BF-BA2D-4A8C-96AB-B825BE6D5D59}" name="Column5888"/>
    <tableColumn id="5906" xr3:uid="{A9D6F81A-6DC6-4469-A6DF-CD4092917FCE}" name="Column5889"/>
    <tableColumn id="5907" xr3:uid="{40046D76-269B-4330-8D8C-20F19334D150}" name="Column5890"/>
    <tableColumn id="5908" xr3:uid="{8885F021-3F49-4BAD-B2FF-1DF4B80ABCAC}" name="Column5891"/>
    <tableColumn id="5909" xr3:uid="{082B3120-8A5A-42D5-B6E4-41DBF6821140}" name="Column5892"/>
    <tableColumn id="5910" xr3:uid="{62F28B45-0BA3-4920-BA22-872AB6C02EEF}" name="Column5893"/>
    <tableColumn id="5911" xr3:uid="{A619FD9E-901B-4E5B-AEF2-AFB85A7455CD}" name="Column5894"/>
    <tableColumn id="5912" xr3:uid="{CC26530D-3451-4AC8-AED2-31ADDB9D53A3}" name="Column5895"/>
    <tableColumn id="5913" xr3:uid="{362DC1F7-4F56-4BDE-AA06-C9D49B1CCDF4}" name="Column5896"/>
    <tableColumn id="5914" xr3:uid="{AF4CE52E-E111-48B1-984F-AD7C5C60FE0B}" name="Column5897"/>
    <tableColumn id="5915" xr3:uid="{9CC72D0C-CAC7-4926-A98C-A8EF0F1BCB6D}" name="Column5898"/>
    <tableColumn id="5916" xr3:uid="{3CD6322E-E00A-462D-BE87-412CC8C60221}" name="Column5899"/>
    <tableColumn id="5917" xr3:uid="{E063F027-C548-4FA4-8AFF-DCC76B1D621D}" name="Column5900"/>
    <tableColumn id="5918" xr3:uid="{62996B5E-0270-46B2-9DBC-FA926892A1D5}" name="Column5901"/>
    <tableColumn id="5919" xr3:uid="{7B3E7536-3A23-4979-8932-3AAF4782F081}" name="Column5902"/>
    <tableColumn id="5920" xr3:uid="{2ABB7B88-BB81-4C7C-9E3C-398AF88C7064}" name="Column5903"/>
    <tableColumn id="5921" xr3:uid="{ECC3CBA0-7B4E-4C98-B387-16E3B554DCF9}" name="Column5904"/>
    <tableColumn id="5922" xr3:uid="{AE6AFA31-F7E1-4896-B0A7-CF06436A6A7D}" name="Column5905"/>
    <tableColumn id="5923" xr3:uid="{1B30CD28-D305-4CF1-B230-2E4C9939FC9E}" name="Column5906"/>
    <tableColumn id="5924" xr3:uid="{21B67B6D-68DB-4D14-BA4B-C3646626C741}" name="Column5907"/>
    <tableColumn id="5925" xr3:uid="{E74A1894-A4A7-4C2F-B348-468CD8D9125D}" name="Column5908"/>
    <tableColumn id="5926" xr3:uid="{A993E0BE-1315-45A7-843E-1C60B3F8C3E2}" name="Column5909"/>
    <tableColumn id="5927" xr3:uid="{C7B09D09-7B01-4929-88B8-36FA89A33B9E}" name="Column5910"/>
    <tableColumn id="5928" xr3:uid="{8C47ED6B-43F4-444A-B6F2-CE39D63FC75A}" name="Column5911"/>
    <tableColumn id="5929" xr3:uid="{156DA599-B8C5-4498-AEE8-55FFD8368977}" name="Column5912"/>
    <tableColumn id="5930" xr3:uid="{CEFE4045-091E-4F7B-B536-473638429A50}" name="Column5913"/>
    <tableColumn id="5931" xr3:uid="{15C9863F-7C28-468E-A7A9-322B076E25B3}" name="Column5914"/>
    <tableColumn id="5932" xr3:uid="{64FF2DA4-69AA-4055-9412-CC9963E8B0EB}" name="Column5915"/>
    <tableColumn id="5933" xr3:uid="{FAC3B04D-481E-461B-B011-DC4396BD98EF}" name="Column5916"/>
    <tableColumn id="5934" xr3:uid="{50C4EE48-79BF-41EE-9FFB-BC9E3F44DEE5}" name="Column5917"/>
    <tableColumn id="5935" xr3:uid="{0E3BCAE8-3D5B-40AA-93DD-D22318298A29}" name="Column5918"/>
    <tableColumn id="5936" xr3:uid="{34FE3ED6-235D-493F-98DD-D0459F0CF8D2}" name="Column5919"/>
    <tableColumn id="5937" xr3:uid="{A605F029-90CB-46C1-AB79-2E0ECF5111CF}" name="Column5920"/>
    <tableColumn id="5938" xr3:uid="{99C82A1B-CF6D-4185-BA2F-DDD22ADB3BFC}" name="Column5921"/>
    <tableColumn id="5939" xr3:uid="{4ACA15A4-F411-4FE8-AD13-F79EDE1827FE}" name="Column5922"/>
    <tableColumn id="5940" xr3:uid="{0B7C7635-2F6E-4795-BEC9-E441FB3E80DC}" name="Column5923"/>
    <tableColumn id="5941" xr3:uid="{4596615C-539C-483A-A5CB-CEC8FBE0D81B}" name="Column5924"/>
    <tableColumn id="5942" xr3:uid="{46245B52-4C45-4170-B908-7C1A1792B166}" name="Column5925"/>
    <tableColumn id="5943" xr3:uid="{E6A4B054-54F2-40C7-805B-CDE696A97F60}" name="Column5926"/>
    <tableColumn id="5944" xr3:uid="{DCD72153-8D8B-407A-A94D-97FEB2BE5A10}" name="Column5927"/>
    <tableColumn id="5945" xr3:uid="{88C14AAA-82DA-4B52-8B51-1EBB04012F7F}" name="Column5928"/>
    <tableColumn id="5946" xr3:uid="{81A5EE4D-DEC1-4FBC-BFBA-A14C8315EDD7}" name="Column5929"/>
    <tableColumn id="5947" xr3:uid="{0E16D165-F43A-4D9C-9F15-38EE5C8750FD}" name="Column5930"/>
    <tableColumn id="5948" xr3:uid="{B3D95771-0B6F-40FF-8924-F06930CC7C4B}" name="Column5931"/>
    <tableColumn id="5949" xr3:uid="{9B7F659D-6735-47F0-A2F4-DBE324B3C60A}" name="Column5932"/>
    <tableColumn id="5950" xr3:uid="{249CE08E-242B-42C3-8D9C-21E24A1D29A8}" name="Column5933"/>
    <tableColumn id="5951" xr3:uid="{2EF61C9F-EE93-4BAB-9923-A191B9DDAAA0}" name="Column5934"/>
    <tableColumn id="5952" xr3:uid="{865447DE-275E-47C9-A157-A5AAD416EB2A}" name="Column5935"/>
    <tableColumn id="5953" xr3:uid="{72716E4C-65C9-4493-89B0-C5FB8F388493}" name="Column5936"/>
    <tableColumn id="5954" xr3:uid="{1EA7CEC2-0F36-47C8-ABEF-F51977467BE8}" name="Column5937"/>
    <tableColumn id="5955" xr3:uid="{8D1A3464-CE13-40A0-8438-2970CB9B54F8}" name="Column5938"/>
    <tableColumn id="5956" xr3:uid="{4F555C70-5961-48A6-BF77-CF9FB9EA3E80}" name="Column5939"/>
    <tableColumn id="5957" xr3:uid="{9496A800-B99E-4A3F-8D77-CF59F950BEE7}" name="Column5940"/>
    <tableColumn id="5958" xr3:uid="{D2A0FE04-2F5A-4E96-8404-15C7605F2EC8}" name="Column5941"/>
    <tableColumn id="5959" xr3:uid="{37CE5EE1-7948-4181-B639-D35E1EE9470A}" name="Column5942"/>
    <tableColumn id="5960" xr3:uid="{BD389555-4807-4A05-A053-F6962B273C54}" name="Column5943"/>
    <tableColumn id="5961" xr3:uid="{B1295CF5-D475-4AC3-931A-C78F94BA5754}" name="Column5944"/>
    <tableColumn id="5962" xr3:uid="{670171CD-3864-46D1-BEF6-6B24351F753F}" name="Column5945"/>
    <tableColumn id="5963" xr3:uid="{E0B8941C-28BA-4685-BC3B-2D0CE360400F}" name="Column5946"/>
    <tableColumn id="5964" xr3:uid="{863CB5FF-9D19-409D-BC59-99CFA1D9B096}" name="Column5947"/>
    <tableColumn id="5965" xr3:uid="{882F58CB-C9E4-41F7-9BD4-E752147C09CC}" name="Column5948"/>
    <tableColumn id="5966" xr3:uid="{BDECD937-5C1A-46C5-900A-7D7BC5B01423}" name="Column5949"/>
    <tableColumn id="5967" xr3:uid="{961F4F78-1938-4AD5-A882-FCBA465C3881}" name="Column5950"/>
    <tableColumn id="5968" xr3:uid="{4D01ACFA-1279-4135-85D9-7AFD2DFEB438}" name="Column5951"/>
    <tableColumn id="5969" xr3:uid="{FCF0B876-E212-42F1-BCB1-84DCE18DFC20}" name="Column5952"/>
    <tableColumn id="5970" xr3:uid="{B10D56C7-5D27-4008-9A98-85893DFB58B1}" name="Column5953"/>
    <tableColumn id="5971" xr3:uid="{BCC70402-97E1-4220-AACD-ED0EA6FAE09F}" name="Column5954"/>
    <tableColumn id="5972" xr3:uid="{5883C624-6CD4-415C-9204-BE031C434111}" name="Column5955"/>
    <tableColumn id="5973" xr3:uid="{629E7BC1-A6A9-40BB-BF6C-9FC4F6DFFBE6}" name="Column5956"/>
    <tableColumn id="5974" xr3:uid="{F23FF200-CB2F-47BC-8F4F-FAFCFDBE1DB7}" name="Column5957"/>
    <tableColumn id="5975" xr3:uid="{BA89FD42-5773-4DE4-83D3-136353E1D3B0}" name="Column5958"/>
    <tableColumn id="5976" xr3:uid="{AA953A3B-8180-4DB2-ADB6-10AC4F5BF6A0}" name="Column5959"/>
    <tableColumn id="5977" xr3:uid="{1785C6B1-6B66-46EC-A8D9-91812CF21428}" name="Column5960"/>
    <tableColumn id="5978" xr3:uid="{596B1DEE-B9E2-42F5-810C-10FFB2A26687}" name="Column5961"/>
    <tableColumn id="5979" xr3:uid="{51A1E380-6CD3-4773-B6FB-F78AD7956788}" name="Column5962"/>
    <tableColumn id="5980" xr3:uid="{75139C4F-D333-4551-8395-8FAC7FA9F3EF}" name="Column5963"/>
    <tableColumn id="5981" xr3:uid="{B0A7E9CA-605D-4689-AE6A-D1A9F6515D7F}" name="Column5964"/>
    <tableColumn id="5982" xr3:uid="{47801584-DA6F-4AF6-BA40-BF9A0A0FECF6}" name="Column5965"/>
    <tableColumn id="5983" xr3:uid="{D74F7F0E-DF42-4933-AFC7-01251E3B7E77}" name="Column5966"/>
    <tableColumn id="5984" xr3:uid="{9FFA79FE-C731-4DAF-BB07-5ACF4028B3BF}" name="Column5967"/>
    <tableColumn id="5985" xr3:uid="{B74C09F6-D6B1-43EA-88E9-0C91816E17E8}" name="Column5968"/>
    <tableColumn id="5986" xr3:uid="{486F3BCD-4F3C-42F2-93B3-74F884206BA9}" name="Column5969"/>
    <tableColumn id="5987" xr3:uid="{782556F2-BB89-4BC9-8B90-C358D5422DEF}" name="Column5970"/>
    <tableColumn id="5988" xr3:uid="{055F53C8-D1A4-429D-9265-BF66E056F9AD}" name="Column5971"/>
    <tableColumn id="5989" xr3:uid="{19153058-4E10-49B8-888A-76EA38044249}" name="Column5972"/>
    <tableColumn id="5990" xr3:uid="{B360DDF9-D914-4C19-B5B2-4D6601E4E0F5}" name="Column5973"/>
    <tableColumn id="5991" xr3:uid="{F0BEEEA5-001D-40DF-9F4D-E63C1673F4F4}" name="Column5974"/>
    <tableColumn id="5992" xr3:uid="{4D7E3F3E-FFB5-441E-95E4-F4E066288C41}" name="Column5975"/>
    <tableColumn id="5993" xr3:uid="{71147F06-5F36-48CB-BA61-927C2CF31105}" name="Column5976"/>
    <tableColumn id="5994" xr3:uid="{97E22FB6-657D-4E0E-BC55-E7693A247755}" name="Column5977"/>
    <tableColumn id="5995" xr3:uid="{67E6CE6B-A9D2-404A-8ED3-DAE8CB5C6AD9}" name="Column5978"/>
    <tableColumn id="5996" xr3:uid="{73209D14-07A4-40E9-B706-0FC95F13D6D4}" name="Column5979"/>
    <tableColumn id="5997" xr3:uid="{CD7AD8BA-2144-4B60-89D9-6313FFA1BDF3}" name="Column5980"/>
    <tableColumn id="5998" xr3:uid="{F1669783-9E49-4CCF-8EED-86F0C513227B}" name="Column5981"/>
    <tableColumn id="5999" xr3:uid="{20A29406-C47A-456E-A0BF-A38BC26AD5C0}" name="Column5982"/>
    <tableColumn id="6000" xr3:uid="{13CDE8EE-3F33-446A-9792-F847930164A2}" name="Column5983"/>
    <tableColumn id="6001" xr3:uid="{B5B5ACB5-6420-43DA-A71F-FBC816EA7C2C}" name="Column5984"/>
    <tableColumn id="6002" xr3:uid="{206C1F4E-CC06-4BD7-A6BA-325257C101A7}" name="Column5985"/>
    <tableColumn id="6003" xr3:uid="{FFDD11A4-41FB-4B59-97F3-0600B56C5814}" name="Column5986"/>
    <tableColumn id="6004" xr3:uid="{C34A8B6B-F86D-4F99-A92F-F15CF6B80085}" name="Column5987"/>
    <tableColumn id="6005" xr3:uid="{8BFB4B18-54C5-4A01-A2B1-B37A5B43F3E9}" name="Column5988"/>
    <tableColumn id="6006" xr3:uid="{E91254CF-B92B-4974-837C-9251B001ABD8}" name="Column5989"/>
    <tableColumn id="6007" xr3:uid="{B1619B94-FAD3-4927-ADF9-BD5DAB73799C}" name="Column5990"/>
    <tableColumn id="6008" xr3:uid="{6E37C18C-1690-4371-86E8-6186D35096D3}" name="Column5991"/>
    <tableColumn id="6009" xr3:uid="{30A71DB0-CFEA-475E-B48F-0C967CE422DC}" name="Column5992"/>
    <tableColumn id="6010" xr3:uid="{9498F7CE-2484-4449-B0E4-B089815FF85C}" name="Column5993"/>
    <tableColumn id="6011" xr3:uid="{B9ACCDD4-32B5-4565-8B5F-9915E7DD722F}" name="Column5994"/>
    <tableColumn id="6012" xr3:uid="{4746D8CC-25A2-4C7D-958D-B72E38227842}" name="Column5995"/>
    <tableColumn id="6013" xr3:uid="{80473A11-779B-47EE-B4BA-5D11ADCC7050}" name="Column5996"/>
    <tableColumn id="6014" xr3:uid="{D11C0041-92D0-49C5-A86D-7717F1F7550D}" name="Column5997"/>
    <tableColumn id="6015" xr3:uid="{7333A876-9E5A-403B-B45D-0A98FE865774}" name="Column5998"/>
    <tableColumn id="6016" xr3:uid="{51C67BB4-9764-4D2E-B5CC-78638F5F69FC}" name="Column5999"/>
    <tableColumn id="6017" xr3:uid="{0E407D01-E6D7-45F0-BFC5-2BF1E3BFBF1E}" name="Column6000"/>
    <tableColumn id="6018" xr3:uid="{1425A9B4-B39A-46CA-B4D0-781DEFAF9825}" name="Column6001"/>
    <tableColumn id="6019" xr3:uid="{A713C117-D31B-47BC-AB40-088D891FE8F7}" name="Column6002"/>
    <tableColumn id="6020" xr3:uid="{8CE04268-CD75-4ED6-B6CA-323DBC65BF48}" name="Column6003"/>
    <tableColumn id="6021" xr3:uid="{F948F977-AC8D-4C4D-9396-5CA397B431D7}" name="Column6004"/>
    <tableColumn id="6022" xr3:uid="{572DD948-5837-4BC4-A907-F0AC90176518}" name="Column6005"/>
    <tableColumn id="6023" xr3:uid="{ACDA8924-0D86-4630-AF10-018621ABF97C}" name="Column6006"/>
    <tableColumn id="6024" xr3:uid="{724D29FF-828D-4A47-A257-244CC9F71CAD}" name="Column6007"/>
    <tableColumn id="6025" xr3:uid="{55CBAC98-8B97-483D-B2B7-0C3F4F4D5882}" name="Column6008"/>
    <tableColumn id="6026" xr3:uid="{DB008F8A-7A40-45FD-B790-EC8A016FADEC}" name="Column6009"/>
    <tableColumn id="6027" xr3:uid="{6618C4E8-4DE2-4590-BA95-8473181B67E8}" name="Column6010"/>
    <tableColumn id="6028" xr3:uid="{FB70241B-9687-4FAE-BC21-3828A85053BC}" name="Column6011"/>
    <tableColumn id="6029" xr3:uid="{DC14E169-8767-4250-8675-DF6598B65045}" name="Column6012"/>
    <tableColumn id="6030" xr3:uid="{C626C178-53C3-4801-8A3B-C15E97F2E1B5}" name="Column6013"/>
    <tableColumn id="6031" xr3:uid="{29AD5865-4EEB-41E3-AE13-53064C0266BE}" name="Column6014"/>
    <tableColumn id="6032" xr3:uid="{EBF83167-2864-4048-9203-FFD13237079C}" name="Column6015"/>
    <tableColumn id="6033" xr3:uid="{520C0F34-F92C-4B87-8D44-03ECCC9ACAD8}" name="Column6016"/>
    <tableColumn id="6034" xr3:uid="{3F03E454-21DD-4363-B583-094DCEDF8750}" name="Column6017"/>
    <tableColumn id="6035" xr3:uid="{7890EC5F-D855-402D-8F78-DD783EEE0244}" name="Column6018"/>
    <tableColumn id="6036" xr3:uid="{F2CF1B8A-077C-4AA6-AD28-80189E2F7980}" name="Column6019"/>
    <tableColumn id="6037" xr3:uid="{F953E229-97F9-4BD4-9E0D-3BD16568D137}" name="Column6020"/>
    <tableColumn id="6038" xr3:uid="{5B8903CC-AF6D-4111-9FC5-6FA89E1C2DED}" name="Column6021"/>
    <tableColumn id="6039" xr3:uid="{46450167-2855-4456-8EE7-086ED5A13F5D}" name="Column6022"/>
    <tableColumn id="6040" xr3:uid="{AD556640-8B79-489F-BCC4-98EBDAF65BAB}" name="Column6023"/>
    <tableColumn id="6041" xr3:uid="{9EC3EC80-AEDA-4A11-B94D-0CAE2CC20071}" name="Column6024"/>
    <tableColumn id="6042" xr3:uid="{8EBCD08E-F2FC-4F3A-AFAE-3F0AC899DB0E}" name="Column6025"/>
    <tableColumn id="6043" xr3:uid="{D663A23A-6BF7-4F0C-9D7B-5B9B36C89584}" name="Column6026"/>
    <tableColumn id="6044" xr3:uid="{5378BCD9-E381-40E4-A845-C16A85758519}" name="Column6027"/>
    <tableColumn id="6045" xr3:uid="{98AF6795-8631-4C42-81B0-160BFBF2B8FC}" name="Column6028"/>
    <tableColumn id="6046" xr3:uid="{1B6890A6-C2EC-4132-954A-3ACCC83D37D1}" name="Column6029"/>
    <tableColumn id="6047" xr3:uid="{F332A622-0E2A-425A-B3EC-328037D3AA2A}" name="Column6030"/>
    <tableColumn id="6048" xr3:uid="{4D4C79CB-C95E-4AB8-AD0D-CE11512A7F7D}" name="Column6031"/>
    <tableColumn id="6049" xr3:uid="{C5AAB641-379A-4801-91F4-4DBBC6FAFF4D}" name="Column6032"/>
    <tableColumn id="6050" xr3:uid="{FC40D375-8358-45F8-8790-A70B366446DB}" name="Column6033"/>
    <tableColumn id="6051" xr3:uid="{B307620A-9D04-43B8-B32F-573A17C91BE8}" name="Column6034"/>
    <tableColumn id="6052" xr3:uid="{673B4408-BE77-43C2-8B4D-E430244AE56F}" name="Column6035"/>
    <tableColumn id="6053" xr3:uid="{38ACA258-EBD8-4525-BA64-996CFE04CE75}" name="Column6036"/>
    <tableColumn id="6054" xr3:uid="{62C7190E-1093-451E-8C17-45DD02C3C8AA}" name="Column6037"/>
    <tableColumn id="6055" xr3:uid="{0B9FD8DD-DADB-4C57-B274-FA50F01B710B}" name="Column6038"/>
    <tableColumn id="6056" xr3:uid="{99100A8B-E234-4F0D-81B5-655C214C35E9}" name="Column6039"/>
    <tableColumn id="6057" xr3:uid="{941A1B82-431D-45F1-A47F-B704B5153958}" name="Column6040"/>
    <tableColumn id="6058" xr3:uid="{192332AD-6FB0-4AE6-850A-79836AC77757}" name="Column6041"/>
    <tableColumn id="6059" xr3:uid="{0B535101-32F6-4E37-82EC-B629E624061C}" name="Column6042"/>
    <tableColumn id="6060" xr3:uid="{86012E3F-367B-40C5-9370-8693C69F53B3}" name="Column6043"/>
    <tableColumn id="6061" xr3:uid="{4C264FE1-FB06-4D74-A01A-C9C3700A5CD1}" name="Column6044"/>
    <tableColumn id="6062" xr3:uid="{E707D469-00BC-46CC-B964-2E95E1C264DA}" name="Column6045"/>
    <tableColumn id="6063" xr3:uid="{21347FF2-5C71-4FE2-B6B0-EE725C2DF018}" name="Column6046"/>
    <tableColumn id="6064" xr3:uid="{FAEA58EB-C711-47A4-81EA-4678C5FBB20D}" name="Column6047"/>
    <tableColumn id="6065" xr3:uid="{1631F3E9-5124-44E4-85FB-D98682D3FB7F}" name="Column6048"/>
    <tableColumn id="6066" xr3:uid="{84A6BBC4-AD2F-454A-83CB-4B27E4CA05C5}" name="Column6049"/>
    <tableColumn id="6067" xr3:uid="{A5DD0071-E4BA-4429-98A2-1503351B8A3D}" name="Column6050"/>
    <tableColumn id="6068" xr3:uid="{C737BECA-B876-4B39-BAAD-5C8CEE056043}" name="Column6051"/>
    <tableColumn id="6069" xr3:uid="{DD793BA6-C5A9-4B7E-8B3B-E21F8B7B4172}" name="Column6052"/>
    <tableColumn id="6070" xr3:uid="{BE59C314-F69F-4674-9958-8948020AF188}" name="Column6053"/>
    <tableColumn id="6071" xr3:uid="{F289504C-14E5-4D6E-8B2C-37FC685A8DA9}" name="Column6054"/>
    <tableColumn id="6072" xr3:uid="{4A5EC439-F720-4523-86AA-110BC1AA407B}" name="Column6055"/>
    <tableColumn id="6073" xr3:uid="{3D9C102C-8000-432D-A827-8BA62AD178A1}" name="Column6056"/>
    <tableColumn id="6074" xr3:uid="{5E687E97-8278-4174-AFA2-93842C475F6E}" name="Column6057"/>
    <tableColumn id="6075" xr3:uid="{CB612F67-C817-4177-8EDA-6085BBA0E051}" name="Column6058"/>
    <tableColumn id="6076" xr3:uid="{AC70841D-D7E7-41FF-8603-E2BCF17B460A}" name="Column6059"/>
    <tableColumn id="6077" xr3:uid="{3A8A51AC-AB4C-427C-8D76-0DEFF4FC4C48}" name="Column6060"/>
    <tableColumn id="6078" xr3:uid="{AE2318C0-4DF5-4E67-8E47-934C806C656A}" name="Column6061"/>
    <tableColumn id="6079" xr3:uid="{BB2AE7F0-6DBA-40B0-9FA4-180C5D42B559}" name="Column6062"/>
    <tableColumn id="6080" xr3:uid="{F844D056-39A7-48D2-AA5B-770FA2B4C98A}" name="Column6063"/>
    <tableColumn id="6081" xr3:uid="{8EFED1C8-06B0-4E1D-94FC-E10E5607236F}" name="Column6064"/>
    <tableColumn id="6082" xr3:uid="{02F5C898-FBF5-4C51-8918-E42F7C57BACB}" name="Column6065"/>
    <tableColumn id="6083" xr3:uid="{8E16A0CC-F557-4EA2-B78B-FD272D34946A}" name="Column6066"/>
    <tableColumn id="6084" xr3:uid="{ADC3922B-6D95-4B91-962D-F00589690FCC}" name="Column6067"/>
    <tableColumn id="6085" xr3:uid="{D4388EB4-41A7-47DE-AD92-CE7392B8B9BD}" name="Column6068"/>
    <tableColumn id="6086" xr3:uid="{2678F6B3-BF25-4E61-AB7D-BB1A4FF87A40}" name="Column6069"/>
    <tableColumn id="6087" xr3:uid="{03A201BD-F9E4-4035-A00C-5F7FFC4E4B51}" name="Column6070"/>
    <tableColumn id="6088" xr3:uid="{B9FA40EE-4CAD-44EF-8DDA-C7E4225C3FD7}" name="Column6071"/>
    <tableColumn id="6089" xr3:uid="{2DA24155-A1C8-4891-8877-F2F93E7AFA5F}" name="Column6072"/>
    <tableColumn id="6090" xr3:uid="{78CC4D69-2D8F-4FC9-9F3E-B3CF0EBAA62B}" name="Column6073"/>
    <tableColumn id="6091" xr3:uid="{37831274-0350-4311-BD8A-F41ACDA31129}" name="Column6074"/>
    <tableColumn id="6092" xr3:uid="{4FF368A5-D308-430D-B52F-396519D66931}" name="Column6075"/>
    <tableColumn id="6093" xr3:uid="{1270E0A5-8A76-4BA5-8D3A-B9719938C463}" name="Column6076"/>
    <tableColumn id="6094" xr3:uid="{76D3E46A-56BE-4043-BCB1-A649E6C4DC80}" name="Column6077"/>
    <tableColumn id="6095" xr3:uid="{6A1DFDA2-F45F-4092-90DB-2BC66DF7AD12}" name="Column6078"/>
    <tableColumn id="6096" xr3:uid="{CE3502EB-ECF9-46F4-8E52-BC229D3F0633}" name="Column6079"/>
    <tableColumn id="6097" xr3:uid="{3A71BE0A-2981-4C1A-9CF8-F66F8CC9C513}" name="Column6080"/>
    <tableColumn id="6098" xr3:uid="{0375560D-6175-44E4-B83C-B447196508D2}" name="Column6081"/>
    <tableColumn id="6099" xr3:uid="{FE6B747B-A5E3-4AAA-8A42-7C495AFB6A60}" name="Column6082"/>
    <tableColumn id="6100" xr3:uid="{37B0BD37-2175-4F09-BAF9-6D5DBA432572}" name="Column6083"/>
    <tableColumn id="6101" xr3:uid="{2E4FFFC5-3AF8-4134-A6C1-5A3A29FDE9C0}" name="Column6084"/>
    <tableColumn id="6102" xr3:uid="{3E4411C8-C8AB-4FE0-AC6E-7E5B4248FE58}" name="Column6085"/>
    <tableColumn id="6103" xr3:uid="{E354A5FB-F0AC-46DC-91EE-7105DFF0D4F0}" name="Column6086"/>
    <tableColumn id="6104" xr3:uid="{90856CDD-B30D-44D8-BAE5-3C4C81EC506C}" name="Column6087"/>
    <tableColumn id="6105" xr3:uid="{7E358266-39C8-406E-A625-455381A43701}" name="Column6088"/>
    <tableColumn id="6106" xr3:uid="{AE0FDA48-B03C-40BE-8BB1-BD5F896622E0}" name="Column6089"/>
    <tableColumn id="6107" xr3:uid="{EE5C37FF-0598-4F7F-99EE-9C5FEF1A6E54}" name="Column6090"/>
    <tableColumn id="6108" xr3:uid="{012F381C-58DC-4E09-A07D-72B7D15AD360}" name="Column6091"/>
    <tableColumn id="6109" xr3:uid="{8B17C6C9-E04D-4684-A377-C6410FA43AEA}" name="Column6092"/>
    <tableColumn id="6110" xr3:uid="{D4DE6DED-AC50-40F9-803C-300A29F77291}" name="Column6093"/>
    <tableColumn id="6111" xr3:uid="{0E869EBF-AC76-4C4F-AE3A-A9798ED85FF4}" name="Column6094"/>
    <tableColumn id="6112" xr3:uid="{71CCACFF-1B4C-4B61-A69F-D37A928D4CA8}" name="Column6095"/>
    <tableColumn id="6113" xr3:uid="{26290AB7-2194-4923-B316-F03AE1CDFB9A}" name="Column6096"/>
    <tableColumn id="6114" xr3:uid="{377088E1-1485-42EB-9807-B78EA6A14F88}" name="Column6097"/>
    <tableColumn id="6115" xr3:uid="{52521F0C-EFE2-4D7C-91D7-11F0E3B100D9}" name="Column6098"/>
    <tableColumn id="6116" xr3:uid="{534EA104-E1E9-4AFC-88AB-B3AA81359CE3}" name="Column6099"/>
    <tableColumn id="6117" xr3:uid="{6C3771DF-7167-4B47-BCA3-E15D80C414D2}" name="Column6100"/>
    <tableColumn id="6118" xr3:uid="{08676499-44C0-440B-9C22-2C6A8937DB95}" name="Column6101"/>
    <tableColumn id="6119" xr3:uid="{70E59ED1-A21C-49AC-8CF5-20FD56A78584}" name="Column6102"/>
    <tableColumn id="6120" xr3:uid="{FEC7D560-5FE6-426B-B99F-47B827DDC1E1}" name="Column6103"/>
    <tableColumn id="6121" xr3:uid="{C7A11BA9-F882-4886-96F6-3E6216ED2C92}" name="Column6104"/>
    <tableColumn id="6122" xr3:uid="{5F9DA8AC-C396-401C-B319-4659AA4F0BBA}" name="Column6105"/>
    <tableColumn id="6123" xr3:uid="{41F11D4F-B743-44B6-B8D9-0DD6F8173409}" name="Column6106"/>
    <tableColumn id="6124" xr3:uid="{4144BAC1-62DD-4E67-8B48-F30170E279AC}" name="Column6107"/>
    <tableColumn id="6125" xr3:uid="{F93CFCF3-B86D-4ECA-BDE6-62799B6D0364}" name="Column6108"/>
    <tableColumn id="6126" xr3:uid="{1E7323B0-4ACC-4730-BCA5-C3D28705533F}" name="Column6109"/>
    <tableColumn id="6127" xr3:uid="{28B208D4-FB86-44AF-BBA5-4D8D4CF5E0D2}" name="Column6110"/>
    <tableColumn id="6128" xr3:uid="{07EAFD1D-EA73-41D8-8F81-064811870125}" name="Column6111"/>
    <tableColumn id="6129" xr3:uid="{21610927-6DE8-480D-973C-FF39FFDC5153}" name="Column6112"/>
    <tableColumn id="6130" xr3:uid="{38B4711D-FB65-4DB4-83B6-323F26FC63D8}" name="Column6113"/>
    <tableColumn id="6131" xr3:uid="{B089D0F8-DC22-4069-AAB1-47BB42124B84}" name="Column6114"/>
    <tableColumn id="6132" xr3:uid="{D6D1457F-7626-4CCC-A838-1FA28B47218E}" name="Column6115"/>
    <tableColumn id="6133" xr3:uid="{90984400-3990-4595-A02C-26BF1F3042E5}" name="Column6116"/>
    <tableColumn id="6134" xr3:uid="{F8C39DF3-A0C8-4995-B33B-4A552D739F05}" name="Column6117"/>
    <tableColumn id="6135" xr3:uid="{FBAF47FE-72F3-4818-A30A-ACE3C846D896}" name="Column6118"/>
    <tableColumn id="6136" xr3:uid="{A06AB45C-B99D-4135-BCC3-3DC06CF2C0E1}" name="Column6119"/>
    <tableColumn id="6137" xr3:uid="{B320AE50-4241-4D0E-9F3D-06E618C64ED9}" name="Column6120"/>
    <tableColumn id="6138" xr3:uid="{B7E92E96-E748-437C-B3A0-C84F91682878}" name="Column6121"/>
    <tableColumn id="6139" xr3:uid="{2FD36A63-44A3-49E1-9476-5845F19E6FB7}" name="Column6122"/>
    <tableColumn id="6140" xr3:uid="{F84EC0DE-DDCD-4FB6-B8F5-998A3BA417B8}" name="Column6123"/>
    <tableColumn id="6141" xr3:uid="{101AD27F-6042-4202-B435-0CE98FAE68DA}" name="Column6124"/>
    <tableColumn id="6142" xr3:uid="{DF1BA07F-9B57-48BF-B083-B3B60BA09120}" name="Column6125"/>
    <tableColumn id="6143" xr3:uid="{C27838FE-039C-497E-ADA4-CEE3CB75398E}" name="Column6126"/>
    <tableColumn id="6144" xr3:uid="{B825A9B0-68DC-4092-82BB-1ABF113C1CE1}" name="Column6127"/>
    <tableColumn id="6145" xr3:uid="{BB1A5DE5-A195-45FB-A78F-8BFCA7539F0F}" name="Column6128"/>
    <tableColumn id="6146" xr3:uid="{5A122845-A059-439C-82B9-8D3A82A1A701}" name="Column6129"/>
    <tableColumn id="6147" xr3:uid="{B767D438-7202-43FE-A0D1-9AED7950B1EE}" name="Column6130"/>
    <tableColumn id="6148" xr3:uid="{0E580B07-6FEE-4DB6-9F99-C65A7E6335DC}" name="Column6131"/>
    <tableColumn id="6149" xr3:uid="{D0758F3E-49F3-408D-806E-69A1B12D3BC2}" name="Column6132"/>
    <tableColumn id="6150" xr3:uid="{A23EF188-D99F-4148-A437-3307CC484BE8}" name="Column6133"/>
    <tableColumn id="6151" xr3:uid="{1E7587A2-D050-4439-86C3-82FF1A725B87}" name="Column6134"/>
    <tableColumn id="6152" xr3:uid="{8ABB0A76-CC34-4BBC-AB5F-50997C5A84D3}" name="Column6135"/>
    <tableColumn id="6153" xr3:uid="{36100590-7BB9-406D-9CAD-1D9DA2E09B43}" name="Column6136"/>
    <tableColumn id="6154" xr3:uid="{FEDC6153-37D8-4C46-A416-EB205DEBA92D}" name="Column6137"/>
    <tableColumn id="6155" xr3:uid="{66B21E5A-C51F-4233-AA94-73E3F2C2108A}" name="Column6138"/>
    <tableColumn id="6156" xr3:uid="{CA297FDE-8C7E-432F-B08E-1047EDB574BA}" name="Column6139"/>
    <tableColumn id="6157" xr3:uid="{E60C5CE9-B419-41DF-86F7-4BF2EB5A3A01}" name="Column6140"/>
    <tableColumn id="6158" xr3:uid="{8BEC2DB0-302C-47EC-8AC7-978B16D2234A}" name="Column6141"/>
    <tableColumn id="6159" xr3:uid="{DCD82414-92CB-45D9-B5A5-B983CA1A599E}" name="Column6142"/>
    <tableColumn id="6160" xr3:uid="{EC51257A-08E4-4654-A736-86572965D80B}" name="Column6143"/>
    <tableColumn id="6161" xr3:uid="{F35B0CD7-93BE-4796-8111-69255A9ACF02}" name="Column6144"/>
    <tableColumn id="6162" xr3:uid="{094E9BA7-AF9C-499E-8CCC-D9D63A928740}" name="Column6145"/>
    <tableColumn id="6163" xr3:uid="{A59C4159-2038-4A8F-B8A2-F6516B5ED2D5}" name="Column6146"/>
    <tableColumn id="6164" xr3:uid="{F623A02E-E571-4370-95D3-8FA2B5935441}" name="Column6147"/>
    <tableColumn id="6165" xr3:uid="{0C9B1E97-EB85-4ED3-8A4D-6381AB96C33F}" name="Column6148"/>
    <tableColumn id="6166" xr3:uid="{E941FACA-3D87-44A9-ABB4-0C68C708CB3E}" name="Column6149"/>
    <tableColumn id="6167" xr3:uid="{68D7C535-5B10-4E26-A61D-9AC1A4522D9D}" name="Column6150"/>
    <tableColumn id="6168" xr3:uid="{89580433-EEA4-4009-BD39-1097A909F71B}" name="Column6151"/>
    <tableColumn id="6169" xr3:uid="{272D6372-AC14-4E79-85C8-4508AEFFB16A}" name="Column6152"/>
    <tableColumn id="6170" xr3:uid="{84100524-0C0B-451D-B85E-05BB7E35E014}" name="Column6153"/>
    <tableColumn id="6171" xr3:uid="{FA3CDA2D-35EC-4A8C-856F-14AEFD8CE65F}" name="Column6154"/>
    <tableColumn id="6172" xr3:uid="{C1BD6C08-6895-44D6-A9A4-A7F92581114C}" name="Column6155"/>
    <tableColumn id="6173" xr3:uid="{824D4300-E319-4632-A874-157CAE868874}" name="Column6156"/>
    <tableColumn id="6174" xr3:uid="{301BAEEE-DF11-4EA3-9D99-9D59004275F1}" name="Column6157"/>
    <tableColumn id="6175" xr3:uid="{5ABEC9E6-920A-44AE-A0D8-A0D4D1DDC982}" name="Column6158"/>
    <tableColumn id="6176" xr3:uid="{8907509C-1006-45B2-A4BB-8AD83B8B596A}" name="Column6159"/>
    <tableColumn id="6177" xr3:uid="{86F5A043-0539-42B8-A37A-6D3690BB5501}" name="Column6160"/>
    <tableColumn id="6178" xr3:uid="{7C1D7E02-39F7-42FD-9B42-70556537DF85}" name="Column6161"/>
    <tableColumn id="6179" xr3:uid="{68FB3637-1474-4685-90F7-C3795AB0EA68}" name="Column6162"/>
    <tableColumn id="6180" xr3:uid="{9799A25D-FAB5-4598-941E-45FA5FC5675C}" name="Column6163"/>
    <tableColumn id="6181" xr3:uid="{FB1D6177-9587-4E67-B0E3-C942EA06C082}" name="Column6164"/>
    <tableColumn id="6182" xr3:uid="{55B691EA-7F45-474E-BC98-1134AF576090}" name="Column6165"/>
    <tableColumn id="6183" xr3:uid="{B6B50005-AC17-48D2-87A5-E85830698952}" name="Column6166"/>
    <tableColumn id="6184" xr3:uid="{497A82B5-78E6-4ECC-8985-743C42AB716F}" name="Column6167"/>
    <tableColumn id="6185" xr3:uid="{29018443-21B4-43E3-9247-F558FAEA2702}" name="Column6168"/>
    <tableColumn id="6186" xr3:uid="{7E94243D-B73D-4713-8915-68A4DF615686}" name="Column6169"/>
    <tableColumn id="6187" xr3:uid="{4182EE59-9B59-42F6-A49F-D24EED9925E8}" name="Column6170"/>
    <tableColumn id="6188" xr3:uid="{13FFB76C-061D-4491-819B-CBF6235D1FBA}" name="Column6171"/>
    <tableColumn id="6189" xr3:uid="{1F728F0E-B674-4120-91D2-D93E86D92E6A}" name="Column6172"/>
    <tableColumn id="6190" xr3:uid="{B53B3307-A478-48C2-A1ED-D9F47221D945}" name="Column6173"/>
    <tableColumn id="6191" xr3:uid="{1C630B43-8206-4ACC-98EF-FBA7F0A453EE}" name="Column6174"/>
    <tableColumn id="6192" xr3:uid="{F6A3C3DF-D861-47B2-9BC8-8043775BE3B0}" name="Column6175"/>
    <tableColumn id="6193" xr3:uid="{BAB65DA6-3089-485F-B091-9EE84AA07B09}" name="Column6176"/>
    <tableColumn id="6194" xr3:uid="{9A73F370-A118-4105-863A-F0F368022CFC}" name="Column6177"/>
    <tableColumn id="6195" xr3:uid="{DDAB5139-AE43-4142-B71C-AA3BDEEF8218}" name="Column6178"/>
    <tableColumn id="6196" xr3:uid="{506DFB1E-B598-413D-847C-2AF4BB28A15B}" name="Column6179"/>
    <tableColumn id="6197" xr3:uid="{274D00AC-85E1-460F-9908-BE251B05B376}" name="Column6180"/>
    <tableColumn id="6198" xr3:uid="{A3D8E781-7275-4EA9-B9D5-69D7CF239D19}" name="Column6181"/>
    <tableColumn id="6199" xr3:uid="{76743FB0-B25A-4EBD-BA85-B42A1EA139B4}" name="Column6182"/>
    <tableColumn id="6200" xr3:uid="{1D2C82E1-7343-4A1C-A4AB-49D26EA4802B}" name="Column6183"/>
    <tableColumn id="6201" xr3:uid="{82770E8E-7413-46CC-BAAC-65A542832B41}" name="Column6184"/>
    <tableColumn id="6202" xr3:uid="{E0985715-00FB-4629-BFCC-F9E903C5675E}" name="Column6185"/>
    <tableColumn id="6203" xr3:uid="{48AC61FC-4088-4892-BD9D-D9D6F48A2BD9}" name="Column6186"/>
    <tableColumn id="6204" xr3:uid="{61B030BB-909D-46A4-89CC-987F53ADA42B}" name="Column6187"/>
    <tableColumn id="6205" xr3:uid="{0F5093CA-C69E-4765-ADCE-1FE055D65476}" name="Column6188"/>
    <tableColumn id="6206" xr3:uid="{A01B955C-6990-477F-970F-0C0EDE5EA164}" name="Column6189"/>
    <tableColumn id="6207" xr3:uid="{25847F92-33CB-4E88-8F69-57A659519406}" name="Column6190"/>
    <tableColumn id="6208" xr3:uid="{2951CE60-4E9A-4705-9F29-302677B173CC}" name="Column6191"/>
    <tableColumn id="6209" xr3:uid="{839D5107-9313-42FC-987A-39CE2B8D86BA}" name="Column6192"/>
    <tableColumn id="6210" xr3:uid="{7AB652C0-2488-4C2D-968D-29AFAAF60515}" name="Column6193"/>
    <tableColumn id="6211" xr3:uid="{768D24B7-3AA5-45C2-85C8-980E7ECD8639}" name="Column6194"/>
    <tableColumn id="6212" xr3:uid="{D5F15633-2B60-45FC-BC65-4388355D8722}" name="Column6195"/>
    <tableColumn id="6213" xr3:uid="{6B59C2F1-34DB-41C5-9821-0B8DD9470786}" name="Column6196"/>
    <tableColumn id="6214" xr3:uid="{1966A3CD-0C56-4AA1-9104-089470DC767D}" name="Column6197"/>
    <tableColumn id="6215" xr3:uid="{95929F43-FC28-4C9F-ACC8-2B12E2E00AA4}" name="Column6198"/>
    <tableColumn id="6216" xr3:uid="{CD1A5C5E-9CFD-45AE-A856-1293FF303A56}" name="Column6199"/>
    <tableColumn id="6217" xr3:uid="{69803377-AB68-43CA-8305-0DB43AF270D2}" name="Column6200"/>
    <tableColumn id="6218" xr3:uid="{6A2D6FE5-A47F-4C95-9D62-497FB1E6D12C}" name="Column6201"/>
    <tableColumn id="6219" xr3:uid="{7189D653-36E7-4469-A205-A95C5F7FAAF3}" name="Column6202"/>
    <tableColumn id="6220" xr3:uid="{C7819290-3BE3-4CD2-8A6F-78F50ACAC692}" name="Column6203"/>
    <tableColumn id="6221" xr3:uid="{BE5783B3-4B8E-4EC9-8DE1-E9D20992898B}" name="Column6204"/>
    <tableColumn id="6222" xr3:uid="{E18AD546-CBD8-4239-B97E-61632E11DFC3}" name="Column6205"/>
    <tableColumn id="6223" xr3:uid="{69C5E565-A14F-4984-8E6E-82E7605E5CE6}" name="Column6206"/>
    <tableColumn id="6224" xr3:uid="{3DA1A8E7-5207-4A0B-BA62-EE0AB18C26A9}" name="Column6207"/>
    <tableColumn id="6225" xr3:uid="{71C1403D-70FE-4F45-8A00-A66613BF843A}" name="Column6208"/>
    <tableColumn id="6226" xr3:uid="{D66837F6-AA6A-4EB4-870E-67D61B524471}" name="Column6209"/>
    <tableColumn id="6227" xr3:uid="{A6969092-E3A3-4230-B5C6-3E76A4587C89}" name="Column6210"/>
    <tableColumn id="6228" xr3:uid="{85502588-CE94-4663-83C5-230A298A5A2B}" name="Column6211"/>
    <tableColumn id="6229" xr3:uid="{3EA1D441-95B4-41D0-8C3D-03BC4710F368}" name="Column6212"/>
    <tableColumn id="6230" xr3:uid="{73C655AE-EAFC-4107-9506-4B8BDA4D4D1E}" name="Column6213"/>
    <tableColumn id="6231" xr3:uid="{CFAD9139-3B13-4976-9F0B-1E40B08E88CB}" name="Column6214"/>
    <tableColumn id="6232" xr3:uid="{C52002C1-827F-4E6D-B785-530920556D99}" name="Column6215"/>
    <tableColumn id="6233" xr3:uid="{520FDD2E-A42C-4215-B336-D92ED6A46A6F}" name="Column6216"/>
    <tableColumn id="6234" xr3:uid="{BCCD3C45-99E6-48FB-9D00-E7D0BC54B74C}" name="Column6217"/>
    <tableColumn id="6235" xr3:uid="{6063A6D6-8F20-40C9-A0EC-5F69386D54DF}" name="Column6218"/>
    <tableColumn id="6236" xr3:uid="{E6188243-4DE4-433A-A963-C487A32F8654}" name="Column6219"/>
    <tableColumn id="6237" xr3:uid="{5059677C-2F34-41C1-8C5E-01CBA23BE02C}" name="Column6220"/>
    <tableColumn id="6238" xr3:uid="{CFD3F0D6-0A34-4F35-BB43-19230F8F65AC}" name="Column6221"/>
    <tableColumn id="6239" xr3:uid="{E1364DAD-B189-40FF-9267-1473C443557B}" name="Column6222"/>
    <tableColumn id="6240" xr3:uid="{405CF88D-DA57-4B64-9D7C-53A9FC322B07}" name="Column6223"/>
    <tableColumn id="6241" xr3:uid="{6887FEBC-25CD-44E2-9ABB-D01992560B17}" name="Column6224"/>
    <tableColumn id="6242" xr3:uid="{926A79AD-B9C9-43CF-9B5A-BDAA73029D85}" name="Column6225"/>
    <tableColumn id="6243" xr3:uid="{5561E23C-54B0-4A3D-A5E6-4413CF125F0B}" name="Column6226"/>
    <tableColumn id="6244" xr3:uid="{CF52BEC6-BAB6-4D06-AF4F-60668129DB12}" name="Column6227"/>
    <tableColumn id="6245" xr3:uid="{53A932EA-EDC7-4235-BF4A-D4DD151749F1}" name="Column6228"/>
    <tableColumn id="6246" xr3:uid="{DFDAE4CE-4F6C-429B-96B5-18613BFAA25F}" name="Column6229"/>
    <tableColumn id="6247" xr3:uid="{B0330932-CBD8-46A1-9AC0-A929BC1A1960}" name="Column6230"/>
    <tableColumn id="6248" xr3:uid="{94D3A4DB-DDAE-4026-B9BF-99C4060583D7}" name="Column6231"/>
    <tableColumn id="6249" xr3:uid="{4E974D75-1729-4657-910D-505DFB49EE99}" name="Column6232"/>
    <tableColumn id="6250" xr3:uid="{2C56ED1C-2167-40B8-AFFD-2AF9ECD87963}" name="Column6233"/>
    <tableColumn id="6251" xr3:uid="{22D0480A-5792-4C15-950A-B176E8388FEB}" name="Column6234"/>
    <tableColumn id="6252" xr3:uid="{4E8F4590-24CB-4650-BAF3-09A55CA34EE0}" name="Column6235"/>
    <tableColumn id="6253" xr3:uid="{34FEB16F-E35A-4FE2-A030-44DE2B7EF81F}" name="Column6236"/>
    <tableColumn id="6254" xr3:uid="{10DF8B3B-A1C5-4F29-B5B0-98748A9D6D4F}" name="Column6237"/>
    <tableColumn id="6255" xr3:uid="{70B71260-6C61-497B-9A51-0255400C4A28}" name="Column6238"/>
    <tableColumn id="6256" xr3:uid="{710154E3-C715-4889-8491-325B891A5B88}" name="Column6239"/>
    <tableColumn id="6257" xr3:uid="{EB909FB6-6885-4DD5-AC9E-3FB0A9BB9F40}" name="Column6240"/>
    <tableColumn id="6258" xr3:uid="{F74777DC-AB91-405E-8632-B1E259CE4B58}" name="Column6241"/>
    <tableColumn id="6259" xr3:uid="{5E77BD2F-26DA-4C37-A14F-BB617E6B3D1A}" name="Column6242"/>
    <tableColumn id="6260" xr3:uid="{8F323008-265C-40DE-B264-6F2A0C4387E1}" name="Column6243"/>
    <tableColumn id="6261" xr3:uid="{92EA4497-1477-48B8-A8C2-498C594BCD2F}" name="Column6244"/>
    <tableColumn id="6262" xr3:uid="{2DD5A7AC-26BC-4BD8-BD47-671003A0E9F2}" name="Column6245"/>
    <tableColumn id="6263" xr3:uid="{D4AD9F5D-02CE-415E-98B2-5FD9A986F553}" name="Column6246"/>
    <tableColumn id="6264" xr3:uid="{ED1D6B1B-1E0A-4BE4-8932-74DC929DC011}" name="Column6247"/>
    <tableColumn id="6265" xr3:uid="{85F4B08E-4D35-4B3C-B1EE-77B6223847EC}" name="Column6248"/>
    <tableColumn id="6266" xr3:uid="{C869870E-8196-4264-BE38-2E74F9E77E0E}" name="Column6249"/>
    <tableColumn id="6267" xr3:uid="{FF5A35CA-5AAD-43C2-B6C6-C97F7B644890}" name="Column6250"/>
    <tableColumn id="6268" xr3:uid="{D61C5408-E5C5-40B4-9C68-E5C5AB5E38A7}" name="Column6251"/>
    <tableColumn id="6269" xr3:uid="{85976BFB-65FA-4A19-A792-F8D7B5AAA2CE}" name="Column6252"/>
    <tableColumn id="6270" xr3:uid="{DA8C5D54-8505-498B-A35F-C2A2A4D0EC29}" name="Column6253"/>
    <tableColumn id="6271" xr3:uid="{C3AFA14A-9931-4307-B3BD-D18C3A186ED7}" name="Column6254"/>
    <tableColumn id="6272" xr3:uid="{D60C9C21-5824-4BA0-9021-5C8C6D702528}" name="Column6255"/>
    <tableColumn id="6273" xr3:uid="{BC2B8AF4-0814-4D17-9663-786CACD1406D}" name="Column6256"/>
    <tableColumn id="6274" xr3:uid="{9DAB5053-7A1E-4E99-BB9C-4B46EADB055C}" name="Column6257"/>
    <tableColumn id="6275" xr3:uid="{A7A167B9-D36C-4C91-B95E-81544F12FEFE}" name="Column6258"/>
    <tableColumn id="6276" xr3:uid="{8FD35D91-3E79-4125-AE8A-77E8689713E9}" name="Column6259"/>
    <tableColumn id="6277" xr3:uid="{5D3EC06D-B447-45F2-B2B2-71B81BF00B17}" name="Column6260"/>
    <tableColumn id="6278" xr3:uid="{D306B46E-ED00-4421-9E9E-0638C7FAEC24}" name="Column6261"/>
    <tableColumn id="6279" xr3:uid="{122F607F-6FB5-415A-AB1B-340097174398}" name="Column6262"/>
    <tableColumn id="6280" xr3:uid="{172F1073-AF5F-4793-80F0-1C8640E2E947}" name="Column6263"/>
    <tableColumn id="6281" xr3:uid="{510C0656-8147-412F-BBE3-49B5C84562C6}" name="Column6264"/>
    <tableColumn id="6282" xr3:uid="{6AF2D157-1C0D-431D-9ED5-F8267168F3FD}" name="Column6265"/>
    <tableColumn id="6283" xr3:uid="{1E3C32F8-7350-4585-9D01-BE6ADEEB7B29}" name="Column6266"/>
    <tableColumn id="6284" xr3:uid="{E66DFF3D-8CB6-4D24-BFD3-58C88BDB3631}" name="Column6267"/>
    <tableColumn id="6285" xr3:uid="{BB488639-E6D6-4DBF-B1A9-7BD58523706A}" name="Column6268"/>
    <tableColumn id="6286" xr3:uid="{5FB32A66-EF27-4821-BE31-E2B2B9ECDBE5}" name="Column6269"/>
    <tableColumn id="6287" xr3:uid="{4DD87208-4FD7-474B-8DD7-34323FEC8E2D}" name="Column6270"/>
    <tableColumn id="6288" xr3:uid="{16F97C63-882B-46CC-B8F7-5632D0A43140}" name="Column6271"/>
    <tableColumn id="6289" xr3:uid="{EE66F67D-85E2-470D-9722-8360207B2D4C}" name="Column6272"/>
    <tableColumn id="6290" xr3:uid="{34CE970D-9998-4C46-85F9-B9D9C51E8AB9}" name="Column6273"/>
    <tableColumn id="6291" xr3:uid="{93AD5618-C327-44C3-899E-119682E7B521}" name="Column6274"/>
    <tableColumn id="6292" xr3:uid="{EAED39C4-F2DB-45C0-B0A7-71BFEBFA93BC}" name="Column6275"/>
    <tableColumn id="6293" xr3:uid="{EA24E8E5-2022-47FB-8506-4E1EB20EB5B4}" name="Column6276"/>
    <tableColumn id="6294" xr3:uid="{34F24367-1B8C-4347-B9A9-3EC3B961306B}" name="Column6277"/>
    <tableColumn id="6295" xr3:uid="{7A28E411-8BC2-4523-98AB-318E364BD746}" name="Column6278"/>
    <tableColumn id="6296" xr3:uid="{12504658-056B-4BE4-B402-9B8C4180EE70}" name="Column6279"/>
    <tableColumn id="6297" xr3:uid="{86A42374-3C07-43AA-9278-45527F8CB785}" name="Column6280"/>
    <tableColumn id="6298" xr3:uid="{A51863B2-AC8B-48A9-9E4D-A74BC81D4608}" name="Column6281"/>
    <tableColumn id="6299" xr3:uid="{0BEC26FA-BDA0-4532-A346-2A5797EC263C}" name="Column6282"/>
    <tableColumn id="6300" xr3:uid="{1E903CF6-1113-495A-B9A8-AA6F5F52DEF3}" name="Column6283"/>
    <tableColumn id="6301" xr3:uid="{D0AB4CE4-1D5A-461D-B634-1BBB6F2BED87}" name="Column6284"/>
    <tableColumn id="6302" xr3:uid="{40BFC52C-EA1B-4170-AB22-52E4EBEE87DD}" name="Column6285"/>
    <tableColumn id="6303" xr3:uid="{B883FCA0-B1AB-4D44-A7A8-66D09FC7E782}" name="Column6286"/>
    <tableColumn id="6304" xr3:uid="{751E5560-C225-49FA-A183-9314C4F3A569}" name="Column6287"/>
    <tableColumn id="6305" xr3:uid="{221188E3-8127-47FE-B1C2-5D7676FFC9D6}" name="Column6288"/>
    <tableColumn id="6306" xr3:uid="{8289A604-17D8-442E-AF30-8935CA40D881}" name="Column6289"/>
    <tableColumn id="6307" xr3:uid="{E29AC3C4-FD67-44D1-9381-776F9411D839}" name="Column6290"/>
    <tableColumn id="6308" xr3:uid="{89725159-806E-477D-A341-162FB0DF9E5B}" name="Column6291"/>
    <tableColumn id="6309" xr3:uid="{6722B5A9-7F74-40B5-9645-9B9A415FFA31}" name="Column6292"/>
    <tableColumn id="6310" xr3:uid="{FFCC8DEE-0CC3-4FDE-A2D5-EF35699E8AB6}" name="Column6293"/>
    <tableColumn id="6311" xr3:uid="{7FD9A1A0-B938-47D3-A276-DB8F3D505BF2}" name="Column6294"/>
    <tableColumn id="6312" xr3:uid="{19EF5101-C0BD-4667-9D23-AE6FD428B75F}" name="Column6295"/>
    <tableColumn id="6313" xr3:uid="{3E9D4B60-D422-43E0-9900-7CBCE65BCAEA}" name="Column6296"/>
    <tableColumn id="6314" xr3:uid="{C6062F9C-85BA-4469-AE00-CF5489DE00B1}" name="Column6297"/>
    <tableColumn id="6315" xr3:uid="{81975D9A-63A1-4852-8871-C8E0589AD85A}" name="Column6298"/>
    <tableColumn id="6316" xr3:uid="{CFBA8FAB-45DB-456B-A240-5CD52E994BB6}" name="Column6299"/>
    <tableColumn id="6317" xr3:uid="{E6556E01-6DCF-4F79-BC98-BDCE9321F11F}" name="Column6300"/>
    <tableColumn id="6318" xr3:uid="{35BE75DD-AC89-4673-AA83-84E356635B84}" name="Column6301"/>
    <tableColumn id="6319" xr3:uid="{B3737530-382C-4141-92CA-9717D5CA8585}" name="Column6302"/>
    <tableColumn id="6320" xr3:uid="{FC47223E-93AF-4C34-9773-F959FBE3AAA2}" name="Column6303"/>
    <tableColumn id="6321" xr3:uid="{060FB3D2-B62D-4AA4-9342-2D9D440B9850}" name="Column6304"/>
    <tableColumn id="6322" xr3:uid="{DFA87593-100F-4413-B5C2-B2A6BF2D7767}" name="Column6305"/>
    <tableColumn id="6323" xr3:uid="{CD437942-B8BC-4AB5-B9C3-EA48042A5EE9}" name="Column6306"/>
    <tableColumn id="6324" xr3:uid="{B3E74D87-6742-43D5-A541-FB56BE41397E}" name="Column6307"/>
    <tableColumn id="6325" xr3:uid="{77CFD0BA-E07E-48BF-8D70-CEA75A1DE217}" name="Column6308"/>
    <tableColumn id="6326" xr3:uid="{DDACC664-C26D-4EE8-B279-F60F9573E423}" name="Column6309"/>
    <tableColumn id="6327" xr3:uid="{06732530-DE74-4E29-A715-1A6462474736}" name="Column6310"/>
    <tableColumn id="6328" xr3:uid="{9572ACE6-524D-4D85-A276-EA84794EA566}" name="Column6311"/>
    <tableColumn id="6329" xr3:uid="{E81D61C1-5587-46B3-80A1-22533D5F1B28}" name="Column6312"/>
    <tableColumn id="6330" xr3:uid="{3E206A5D-0449-476D-87CE-34093B0B626F}" name="Column6313"/>
    <tableColumn id="6331" xr3:uid="{F488C4C0-44E1-4610-A70D-5491315EAAC1}" name="Column6314"/>
    <tableColumn id="6332" xr3:uid="{CF7E5B9D-2A46-4412-957A-9856EE7671F9}" name="Column6315"/>
    <tableColumn id="6333" xr3:uid="{E021F99C-182F-4CDA-A117-3B18A33A4BD9}" name="Column6316"/>
    <tableColumn id="6334" xr3:uid="{F8ADEEDF-2196-4D3E-A277-59FF2A46FC35}" name="Column6317"/>
    <tableColumn id="6335" xr3:uid="{7D1E2843-4FE2-4E53-8A0C-31CFBBACD126}" name="Column6318"/>
    <tableColumn id="6336" xr3:uid="{419C24EA-7625-414A-A3E7-616F8CCAF5CA}" name="Column6319"/>
    <tableColumn id="6337" xr3:uid="{DBE640A8-7C23-491C-A579-581F2E8598FA}" name="Column6320"/>
    <tableColumn id="6338" xr3:uid="{C5A3185A-176E-4955-9783-0F04FCA41F9A}" name="Column6321"/>
    <tableColumn id="6339" xr3:uid="{51C86633-C410-4084-BA3A-B12A21E843E2}" name="Column6322"/>
    <tableColumn id="6340" xr3:uid="{9E8AA889-8954-4153-A9DB-987E13E2DF8B}" name="Column6323"/>
    <tableColumn id="6341" xr3:uid="{EF8A3789-0529-4A44-A39F-59C32E4A66F6}" name="Column6324"/>
    <tableColumn id="6342" xr3:uid="{1BD7F840-657B-44C0-9600-E0D45D81439F}" name="Column6325"/>
    <tableColumn id="6343" xr3:uid="{FAF3EB0E-6925-49F2-80E8-160F76E05E4E}" name="Column6326"/>
    <tableColumn id="6344" xr3:uid="{413363EF-7848-4343-A23E-5C892BB34086}" name="Column6327"/>
    <tableColumn id="6345" xr3:uid="{8AF832D3-1D44-4C73-BC37-B539ABD2C02E}" name="Column6328"/>
    <tableColumn id="6346" xr3:uid="{ADE854BD-76B9-4914-AA70-656E2E45DF6D}" name="Column6329"/>
    <tableColumn id="6347" xr3:uid="{75216EEC-C5A9-411F-916D-374AD2401C43}" name="Column6330"/>
    <tableColumn id="6348" xr3:uid="{E45741F2-38CE-4239-98DA-54685176D4B5}" name="Column6331"/>
    <tableColumn id="6349" xr3:uid="{D9288328-59DB-45FB-950E-9979D5BAE13C}" name="Column6332"/>
    <tableColumn id="6350" xr3:uid="{B065948F-A21B-43A8-A6E1-242EE56E08D4}" name="Column6333"/>
    <tableColumn id="6351" xr3:uid="{5195CCC4-460C-4165-ACB9-033F8E0A6CF6}" name="Column6334"/>
    <tableColumn id="6352" xr3:uid="{4BB08CC4-C3AD-44FD-9BCC-1BA3E3408790}" name="Column6335"/>
    <tableColumn id="6353" xr3:uid="{A2573507-1D81-4877-8BF5-8538E1A6E315}" name="Column6336"/>
    <tableColumn id="6354" xr3:uid="{43834FA8-8589-4D09-80EF-8C8B03C305F6}" name="Column6337"/>
    <tableColumn id="6355" xr3:uid="{2560582B-6B26-4A3C-B26E-EEFC3D1B17C0}" name="Column6338"/>
    <tableColumn id="6356" xr3:uid="{DB0ECAF0-2C74-4AFD-BBC0-E67FC8BDAF2F}" name="Column6339"/>
    <tableColumn id="6357" xr3:uid="{4036F3A9-8D50-4785-9D7C-9BEE02DC1D63}" name="Column6340"/>
    <tableColumn id="6358" xr3:uid="{77201DC1-D652-4E43-B68F-E5049EFAA32F}" name="Column6341"/>
    <tableColumn id="6359" xr3:uid="{0B9D514C-01C9-47DC-A138-BE4EFF522644}" name="Column6342"/>
    <tableColumn id="6360" xr3:uid="{3B696199-21A2-4894-80B9-7021C74239C5}" name="Column6343"/>
    <tableColumn id="6361" xr3:uid="{A68DE45B-4B09-469B-A080-C4C28DB3D14F}" name="Column6344"/>
    <tableColumn id="6362" xr3:uid="{AC0B2D68-F4C6-4D2E-99D8-4A6EF952D253}" name="Column6345"/>
    <tableColumn id="6363" xr3:uid="{902660EB-7FD0-4D4D-B498-46F77FF34BB6}" name="Column6346"/>
    <tableColumn id="6364" xr3:uid="{5E4FD210-7140-4AE7-961C-EEB23082DAFE}" name="Column6347"/>
    <tableColumn id="6365" xr3:uid="{842A9778-ED79-40B0-A5D3-0D32A915DB74}" name="Column6348"/>
    <tableColumn id="6366" xr3:uid="{3DA7462B-CE4B-4322-80F8-06BC0011473E}" name="Column6349"/>
    <tableColumn id="6367" xr3:uid="{072670F0-B02E-478A-B99C-DD0C16CD5697}" name="Column6350"/>
    <tableColumn id="6368" xr3:uid="{B3A50006-2F29-465D-A37A-CCAB5DCB1DD6}" name="Column6351"/>
    <tableColumn id="6369" xr3:uid="{EE09638F-1BD5-49D6-906F-3329EF86E190}" name="Column6352"/>
    <tableColumn id="6370" xr3:uid="{AB80088D-AF5F-4BC3-9DDA-273DB1577BBF}" name="Column6353"/>
    <tableColumn id="6371" xr3:uid="{918BFDD8-5429-42A7-A8A6-68E8EBF0CA41}" name="Column6354"/>
    <tableColumn id="6372" xr3:uid="{865655F9-0FB6-4E7C-9853-BE6EA4DF30C8}" name="Column6355"/>
    <tableColumn id="6373" xr3:uid="{2549AB5E-FFD4-47BF-90EB-47066E328E4E}" name="Column6356"/>
    <tableColumn id="6374" xr3:uid="{60CCA020-CDAD-4011-9931-B1D24A51CDF0}" name="Column6357"/>
    <tableColumn id="6375" xr3:uid="{EB04A48E-BF2D-4958-9B8C-2EA150093D1C}" name="Column6358"/>
    <tableColumn id="6376" xr3:uid="{86833CD7-2C84-4E0A-95B5-AD6736F7F7CF}" name="Column6359"/>
    <tableColumn id="6377" xr3:uid="{2D6C0E41-D4DB-4DB5-A6A2-031549277324}" name="Column6360"/>
    <tableColumn id="6378" xr3:uid="{7A7EBEF9-1F58-4D22-8923-0EE110864D3A}" name="Column6361"/>
    <tableColumn id="6379" xr3:uid="{840709C8-0D42-4929-B242-972F82327A14}" name="Column6362"/>
    <tableColumn id="6380" xr3:uid="{92C52180-2187-4538-AA04-BD3245E01468}" name="Column6363"/>
    <tableColumn id="6381" xr3:uid="{500B8875-2F35-4D2B-8242-3E25845D23B7}" name="Column6364"/>
    <tableColumn id="6382" xr3:uid="{5FBE6827-E41D-41ED-8282-E0B1959EB955}" name="Column6365"/>
    <tableColumn id="6383" xr3:uid="{6D65D680-8E2C-4A22-A968-26931D4E406C}" name="Column6366"/>
    <tableColumn id="6384" xr3:uid="{12B1DDBA-2774-4E41-A9CA-152A34A2F7DE}" name="Column6367"/>
    <tableColumn id="6385" xr3:uid="{F689EE61-A421-4146-A7CA-53FD3D8F768B}" name="Column6368"/>
    <tableColumn id="6386" xr3:uid="{144F57D2-B569-4F2B-9C34-B5D4FF383F86}" name="Column6369"/>
    <tableColumn id="6387" xr3:uid="{C9BB7245-F821-47DA-8374-BA15BB31407F}" name="Column6370"/>
    <tableColumn id="6388" xr3:uid="{DDD3ABBA-C281-47B7-B8EF-EAE88C93D7CF}" name="Column6371"/>
    <tableColumn id="6389" xr3:uid="{4EE51D20-DE1B-4239-B785-55BB7D1D7276}" name="Column6372"/>
    <tableColumn id="6390" xr3:uid="{0824B444-EB84-4D61-96B1-192F9F5341C0}" name="Column6373"/>
    <tableColumn id="6391" xr3:uid="{DD6D22A4-39D8-493E-91AE-AA36E1E9B8FB}" name="Column6374"/>
    <tableColumn id="6392" xr3:uid="{DAC2955B-80FD-4E0C-AB71-C9317751E6F1}" name="Column6375"/>
    <tableColumn id="6393" xr3:uid="{5464AAA8-280A-46E7-9BF1-1422CEA992F7}" name="Column6376"/>
    <tableColumn id="6394" xr3:uid="{C684BD44-E5E3-4CF8-A9BC-4720DA4B4249}" name="Column6377"/>
    <tableColumn id="6395" xr3:uid="{6D4C87E8-9945-4B4C-80FD-6689B1CD7DD0}" name="Column6378"/>
    <tableColumn id="6396" xr3:uid="{6CA8E457-428A-43D6-8A10-1DEC72C450C8}" name="Column6379"/>
    <tableColumn id="6397" xr3:uid="{C56911A8-7227-4C02-8916-391E7DD4B9E6}" name="Column6380"/>
    <tableColumn id="6398" xr3:uid="{453C768A-E691-4CA2-8E7E-8361CB1B435D}" name="Column6381"/>
    <tableColumn id="6399" xr3:uid="{B7549BA0-AD27-4A58-A323-28BA7C6F5484}" name="Column6382"/>
    <tableColumn id="6400" xr3:uid="{38C22AF5-11B5-4ED7-BFCB-8C4AB82F5C88}" name="Column6383"/>
    <tableColumn id="6401" xr3:uid="{B53631A8-9011-456B-A5D9-665A3C502255}" name="Column6384"/>
    <tableColumn id="6402" xr3:uid="{32BDC70C-9FE1-4966-81D9-328688D91C80}" name="Column6385"/>
    <tableColumn id="6403" xr3:uid="{01C84F8D-7F6F-4EC8-8426-81553F77626C}" name="Column6386"/>
    <tableColumn id="6404" xr3:uid="{FA34F2B2-8BD3-4D12-ACF2-0BD8C7811DCC}" name="Column6387"/>
    <tableColumn id="6405" xr3:uid="{5BA72FC8-441A-4C0E-B5D4-2101DDFD665D}" name="Column6388"/>
    <tableColumn id="6406" xr3:uid="{8661BAFF-88D8-4B97-BFC5-C56F57D8E12E}" name="Column6389"/>
    <tableColumn id="6407" xr3:uid="{B81F1448-05E3-4D98-B448-3E266AE8F3C5}" name="Column6390"/>
    <tableColumn id="6408" xr3:uid="{322CEE27-CA61-470E-B539-12C237693798}" name="Column6391"/>
    <tableColumn id="6409" xr3:uid="{812261EA-DB50-40E1-AD9E-F7A0C256C819}" name="Column6392"/>
    <tableColumn id="6410" xr3:uid="{DB62E6F5-C9BD-469E-8DEE-4D5BED9F594E}" name="Column6393"/>
    <tableColumn id="6411" xr3:uid="{84A2B086-0E4E-481A-BF9A-F08EE7FBDB64}" name="Column6394"/>
    <tableColumn id="6412" xr3:uid="{10BCE952-2C2B-4BD1-8790-C49FE2A59083}" name="Column6395"/>
    <tableColumn id="6413" xr3:uid="{658A3991-B36E-4DB3-92DF-8C056579AC67}" name="Column6396"/>
    <tableColumn id="6414" xr3:uid="{B9B78117-FE1F-47E5-806C-F690E409D51E}" name="Column6397"/>
    <tableColumn id="6415" xr3:uid="{B09A2351-AED0-4D40-8519-23E093543169}" name="Column6398"/>
    <tableColumn id="6416" xr3:uid="{D2818AE0-5C7A-4149-A8A7-E856F7E35278}" name="Column6399"/>
    <tableColumn id="6417" xr3:uid="{33E46F5D-599D-41A3-90A4-646C44B79C13}" name="Column6400"/>
    <tableColumn id="6418" xr3:uid="{F113ADE1-58EC-42CB-84BF-9B795B36E722}" name="Column6401"/>
    <tableColumn id="6419" xr3:uid="{F0E66713-D6E6-4078-950A-7EFA6BAA0FD3}" name="Column6402"/>
    <tableColumn id="6420" xr3:uid="{D78AAB6A-F940-4F0D-8483-B24762C33200}" name="Column6403"/>
    <tableColumn id="6421" xr3:uid="{8EB13B48-8D4B-4A5D-B0B7-F3E7F621F47C}" name="Column6404"/>
    <tableColumn id="6422" xr3:uid="{3332DC9D-EF2B-46AB-BDC5-A9E646A59EFA}" name="Column6405"/>
    <tableColumn id="6423" xr3:uid="{E8C0EA07-258B-4BC8-9C07-D3D9FE0EEA7B}" name="Column6406"/>
    <tableColumn id="6424" xr3:uid="{635C90A8-1143-448C-A7D2-E7F9362D9F6B}" name="Column6407"/>
    <tableColumn id="6425" xr3:uid="{25EBFE29-0DBB-45D0-B871-6191F02F9379}" name="Column6408"/>
    <tableColumn id="6426" xr3:uid="{2C502AE6-DCB1-4BE3-828E-4B23320E8F96}" name="Column6409"/>
    <tableColumn id="6427" xr3:uid="{9C6F893C-A5DC-455A-BA21-272887B0E730}" name="Column6410"/>
    <tableColumn id="6428" xr3:uid="{7B1C3FAC-4726-433C-86A5-B1D9457FA36C}" name="Column6411"/>
    <tableColumn id="6429" xr3:uid="{441CCF98-57D1-4907-A071-D3CF5BB5644E}" name="Column6412"/>
    <tableColumn id="6430" xr3:uid="{BAC81ACA-60E4-401F-8072-A31F8931D7E5}" name="Column6413"/>
    <tableColumn id="6431" xr3:uid="{560552B0-CD36-425C-B122-5826459EAE21}" name="Column6414"/>
    <tableColumn id="6432" xr3:uid="{36BCAA2C-90C2-4985-ADE6-4E1E046D5529}" name="Column6415"/>
    <tableColumn id="6433" xr3:uid="{E2F9C11F-A69F-400A-A006-EE313F3B6580}" name="Column6416"/>
    <tableColumn id="6434" xr3:uid="{1B687CF9-1A53-4339-ACCE-D2A471839AC9}" name="Column6417"/>
    <tableColumn id="6435" xr3:uid="{8FCD84C4-E1E2-4BF8-A5C6-688604093CFA}" name="Column6418"/>
    <tableColumn id="6436" xr3:uid="{C46156E4-4B08-4CD5-95A4-DB570C6E3516}" name="Column6419"/>
    <tableColumn id="6437" xr3:uid="{DD6F49A1-5DE5-44A7-A601-2333832D9161}" name="Column6420"/>
    <tableColumn id="6438" xr3:uid="{B17D6014-6CDE-4EFF-9FC7-F084874246E9}" name="Column6421"/>
    <tableColumn id="6439" xr3:uid="{B1EF8F5B-96C9-4735-B3D3-E6B5C5AAEB2D}" name="Column6422"/>
    <tableColumn id="6440" xr3:uid="{5170B203-B9C3-4B34-831A-26877049C292}" name="Column6423"/>
    <tableColumn id="6441" xr3:uid="{64A23739-0294-40B2-A57F-A831588B1840}" name="Column6424"/>
    <tableColumn id="6442" xr3:uid="{7D73BF9C-8A4D-4978-8928-43CB285F2DD5}" name="Column6425"/>
    <tableColumn id="6443" xr3:uid="{D64531C0-71EE-4786-B78B-8C4586586D36}" name="Column6426"/>
    <tableColumn id="6444" xr3:uid="{78F36BC1-CB3F-435E-9156-16C735534509}" name="Column6427"/>
    <tableColumn id="6445" xr3:uid="{9B7A71CB-3AB4-4E1D-9E21-272CAA6CB2BE}" name="Column6428"/>
    <tableColumn id="6446" xr3:uid="{D928D292-0C72-42A9-93DA-56E285ACAF8D}" name="Column6429"/>
    <tableColumn id="6447" xr3:uid="{F9DF4486-0202-4B0F-9B89-A59D9E78C526}" name="Column6430"/>
    <tableColumn id="6448" xr3:uid="{17771E6D-B8D5-497B-949E-F66542EA56FA}" name="Column6431"/>
    <tableColumn id="6449" xr3:uid="{073FD1A9-91EB-431B-90C2-E8E0E4ADB4BD}" name="Column6432"/>
    <tableColumn id="6450" xr3:uid="{251FEB9F-983B-4237-A1D5-23A9DAEFEB1A}" name="Column6433"/>
    <tableColumn id="6451" xr3:uid="{770802BE-22A3-4702-AB39-AB3884864523}" name="Column6434"/>
    <tableColumn id="6452" xr3:uid="{1BEFEC32-0FA5-4D36-A880-4A26C9D53D25}" name="Column6435"/>
    <tableColumn id="6453" xr3:uid="{46F6C9CC-8DC7-4544-9F26-F76E14618C26}" name="Column6436"/>
    <tableColumn id="6454" xr3:uid="{89E912DF-BFA9-476E-A6AE-BF7B5A77B56E}" name="Column6437"/>
    <tableColumn id="6455" xr3:uid="{5F2B93C4-4CA3-48F4-9C71-8DA660EAE64F}" name="Column6438"/>
    <tableColumn id="6456" xr3:uid="{CFF440E2-B33E-4375-A765-2375FE9D3A1F}" name="Column6439"/>
    <tableColumn id="6457" xr3:uid="{BA654D64-442E-4944-84BE-D00EA253B5F6}" name="Column6440"/>
    <tableColumn id="6458" xr3:uid="{9DFF5927-2C47-4B4D-A454-04A0949ECC93}" name="Column6441"/>
    <tableColumn id="6459" xr3:uid="{4110C236-C36F-4668-8303-D28FE3EE2A1B}" name="Column6442"/>
    <tableColumn id="6460" xr3:uid="{D288064F-1415-4118-9B3B-BBC1416166D8}" name="Column6443"/>
    <tableColumn id="6461" xr3:uid="{4F5A76B5-FEB7-43E0-87FD-DE0468418B84}" name="Column6444"/>
    <tableColumn id="6462" xr3:uid="{E1B3CE6E-211C-4752-B6D8-6380859981F1}" name="Column6445"/>
    <tableColumn id="6463" xr3:uid="{262C223C-17B7-44DF-A7FD-0A4A2784218A}" name="Column6446"/>
    <tableColumn id="6464" xr3:uid="{FE964120-CE70-41AD-A674-84345EC4C895}" name="Column6447"/>
    <tableColumn id="6465" xr3:uid="{78999326-7FFD-48BD-9FBF-40CED271CCE4}" name="Column6448"/>
    <tableColumn id="6466" xr3:uid="{B9DC89FB-E182-4AEA-BFC6-FECE281488D4}" name="Column6449"/>
    <tableColumn id="6467" xr3:uid="{760EC899-0107-4858-A69E-068BB6CA2248}" name="Column6450"/>
    <tableColumn id="6468" xr3:uid="{4A31E383-DFD4-4F90-8B99-F2E45FFB148D}" name="Column6451"/>
    <tableColumn id="6469" xr3:uid="{43E7C58B-8456-4E1B-858E-A96E80B9C29B}" name="Column6452"/>
    <tableColumn id="6470" xr3:uid="{3417A112-109F-48A5-87ED-2ED5B2A4AFF9}" name="Column6453"/>
    <tableColumn id="6471" xr3:uid="{210EAB76-0583-4A06-AA7E-663C5516E1FA}" name="Column6454"/>
    <tableColumn id="6472" xr3:uid="{5AD1F5C0-8407-4EC1-BCF6-D08791F5EEF0}" name="Column6455"/>
    <tableColumn id="6473" xr3:uid="{AB7D87D3-4B06-4424-8B53-75791225BCF4}" name="Column6456"/>
    <tableColumn id="6474" xr3:uid="{408D7B52-4757-45D0-9AD5-35C7F94F9CEF}" name="Column6457"/>
    <tableColumn id="6475" xr3:uid="{1F28B84F-7B3E-47CD-9676-0FEC9EF2251D}" name="Column6458"/>
    <tableColumn id="6476" xr3:uid="{36C68594-1D6F-485B-9E88-80020ACC2BDB}" name="Column6459"/>
    <tableColumn id="6477" xr3:uid="{E00411ED-3B4C-4899-A6FF-5D0EC4A2F3B7}" name="Column6460"/>
    <tableColumn id="6478" xr3:uid="{A8CED8AA-7E7B-4E6E-BA64-2095E810D350}" name="Column6461"/>
    <tableColumn id="6479" xr3:uid="{078E067F-4128-4123-83E6-AB1BE3AAD380}" name="Column6462"/>
    <tableColumn id="6480" xr3:uid="{6EB902F2-F2E8-4588-9AE6-2B046DE29821}" name="Column6463"/>
    <tableColumn id="6481" xr3:uid="{F167D239-4D8F-4889-8B83-052FDEC064CC}" name="Column6464"/>
    <tableColumn id="6482" xr3:uid="{9716B8F1-772B-4ABC-A771-F67A23EBABFF}" name="Column6465"/>
    <tableColumn id="6483" xr3:uid="{88EAE772-0325-4913-B658-0AD594B45A68}" name="Column6466"/>
    <tableColumn id="6484" xr3:uid="{7CAFD187-3BDA-4024-8195-F64D2F76B03F}" name="Column6467"/>
    <tableColumn id="6485" xr3:uid="{13C515EC-1BFA-4F06-B232-1B5F00B02FF8}" name="Column6468"/>
    <tableColumn id="6486" xr3:uid="{5355EBCB-E426-4326-A8F5-AFCF7E1FD117}" name="Column6469"/>
    <tableColumn id="6487" xr3:uid="{F23D7165-39CD-4111-959A-6682133411A4}" name="Column6470"/>
    <tableColumn id="6488" xr3:uid="{2A020BE7-7D33-4FDF-B9AC-38DE73F041D6}" name="Column6471"/>
    <tableColumn id="6489" xr3:uid="{80125BAD-8531-4624-B1F8-7A47749738FA}" name="Column6472"/>
    <tableColumn id="6490" xr3:uid="{2668923E-E98A-4A33-A499-2F3A1F620B87}" name="Column6473"/>
    <tableColumn id="6491" xr3:uid="{9974C94A-937F-4492-A610-F78E6480D4FA}" name="Column6474"/>
    <tableColumn id="6492" xr3:uid="{E4D23435-2689-470A-8BA7-3DE8E5D27671}" name="Column6475"/>
    <tableColumn id="6493" xr3:uid="{1FDCFA23-3BF3-4074-B337-F532551A7CBA}" name="Column6476"/>
    <tableColumn id="6494" xr3:uid="{0F7EEDFC-E1F8-4D93-AF03-C2576B2D70A4}" name="Column6477"/>
    <tableColumn id="6495" xr3:uid="{B9C2D690-ED81-4035-A2A6-BA56C7F86E9C}" name="Column6478"/>
    <tableColumn id="6496" xr3:uid="{067CBA9E-E918-4C97-BD1D-804A6003F736}" name="Column6479"/>
    <tableColumn id="6497" xr3:uid="{A0CFAA2E-A61F-45A9-9DE4-6DC33CF306D9}" name="Column6480"/>
    <tableColumn id="6498" xr3:uid="{5C8A8E95-E832-4924-8A85-AFBAA547CA8D}" name="Column6481"/>
    <tableColumn id="6499" xr3:uid="{003CC837-95D0-4C07-A55B-A0D44D614BAD}" name="Column6482"/>
    <tableColumn id="6500" xr3:uid="{4B672767-B533-491F-A5A2-5260AB6971C9}" name="Column6483"/>
    <tableColumn id="6501" xr3:uid="{7395402F-B6A6-416B-BE8B-55D69CC49230}" name="Column6484"/>
    <tableColumn id="6502" xr3:uid="{1183C575-7B2D-4540-AF5F-CE8CD6373861}" name="Column6485"/>
    <tableColumn id="6503" xr3:uid="{9245F57D-920A-4E0F-8518-B93C0B82B4A4}" name="Column6486"/>
    <tableColumn id="6504" xr3:uid="{1C911F33-BCE4-47AD-B56D-0DC57E309EBD}" name="Column6487"/>
    <tableColumn id="6505" xr3:uid="{E2672B06-80EE-490C-A549-3AAD41F997B9}" name="Column6488"/>
    <tableColumn id="6506" xr3:uid="{F1A2E03E-DF86-40AB-8B35-5309E9138EE0}" name="Column6489"/>
    <tableColumn id="6507" xr3:uid="{3A76EF65-A064-42B4-851A-693AFCCC195D}" name="Column6490"/>
    <tableColumn id="6508" xr3:uid="{105E90D0-CE97-41F8-AB0E-F233DAB635E8}" name="Column6491"/>
    <tableColumn id="6509" xr3:uid="{EBF82353-C5C6-41C3-B5FD-9100C080EAA1}" name="Column6492"/>
    <tableColumn id="6510" xr3:uid="{B6E7B51E-9ADF-42B0-8E26-1E512977B992}" name="Column6493"/>
    <tableColumn id="6511" xr3:uid="{3E2E9F5B-4EF0-4BC6-9E83-F723C00EF8CE}" name="Column6494"/>
    <tableColumn id="6512" xr3:uid="{BEBAC138-D39B-4ED4-B589-3ED5B3759F64}" name="Column6495"/>
    <tableColumn id="6513" xr3:uid="{B2FAC8A0-DBC7-405B-8DEC-9F12EADA4B2C}" name="Column6496"/>
    <tableColumn id="6514" xr3:uid="{3D96871E-5FEB-4007-8B9E-0FE2AEA00752}" name="Column6497"/>
    <tableColumn id="6515" xr3:uid="{CAF05C8B-98F9-47FE-B2BA-28E49E44818D}" name="Column6498"/>
    <tableColumn id="6516" xr3:uid="{029B7A40-CDF1-497B-8FD3-AE3AC7F6FFE4}" name="Column6499"/>
    <tableColumn id="6517" xr3:uid="{794D960E-F99C-4369-AA39-48F32C58486C}" name="Column6500"/>
    <tableColumn id="6518" xr3:uid="{2BAA021B-94DF-4E00-AB55-0FD2C53D26CE}" name="Column6501"/>
    <tableColumn id="6519" xr3:uid="{A9844454-AD75-4E77-92A3-6B61469762BE}" name="Column6502"/>
    <tableColumn id="6520" xr3:uid="{F3532C03-B394-4F13-A02D-071DE915228D}" name="Column6503"/>
    <tableColumn id="6521" xr3:uid="{D707EDDB-E908-4360-9925-DB8510D2E222}" name="Column6504"/>
    <tableColumn id="6522" xr3:uid="{A61E591B-4183-4057-80E1-1EFB1B443C93}" name="Column6505"/>
    <tableColumn id="6523" xr3:uid="{02DF1455-B22B-4E1A-80D4-A5A475B3F070}" name="Column6506"/>
    <tableColumn id="6524" xr3:uid="{D695C684-67DD-44CF-99CD-27135107E92A}" name="Column6507"/>
    <tableColumn id="6525" xr3:uid="{2BB33DA6-372F-4912-AA81-FB82348B345A}" name="Column6508"/>
    <tableColumn id="6526" xr3:uid="{6C8CE740-5BBA-428F-A062-F24EE1F1D8CD}" name="Column6509"/>
    <tableColumn id="6527" xr3:uid="{FF76BFC8-74E0-42AE-893A-2AF4BC1595D0}" name="Column6510"/>
    <tableColumn id="6528" xr3:uid="{A728C605-66A3-4E6F-A7C1-2F61125ABE14}" name="Column6511"/>
    <tableColumn id="6529" xr3:uid="{EFA4C7EF-97A8-401E-891D-A13D51411A98}" name="Column6512"/>
    <tableColumn id="6530" xr3:uid="{DAAC5BA1-1FBF-4F55-950D-A46A45628C35}" name="Column6513"/>
    <tableColumn id="6531" xr3:uid="{4F4FFCA1-4FC3-438D-8364-8FAD74D9C83B}" name="Column6514"/>
    <tableColumn id="6532" xr3:uid="{1B918727-190C-46CF-93AB-EB7F345C5F3E}" name="Column6515"/>
    <tableColumn id="6533" xr3:uid="{8976B5F0-F3FA-4650-93E7-D5545C797209}" name="Column6516"/>
    <tableColumn id="6534" xr3:uid="{6EB13352-7A14-4268-8198-162E829C87AE}" name="Column6517"/>
    <tableColumn id="6535" xr3:uid="{5B01D30D-2454-4568-A42B-480C1790C3AC}" name="Column6518"/>
    <tableColumn id="6536" xr3:uid="{D35A0A9E-40A7-41B2-9C2F-5274B1CF1F28}" name="Column6519"/>
    <tableColumn id="6537" xr3:uid="{B8F2B743-D13D-4197-ADC6-F229C8DA2F0A}" name="Column6520"/>
    <tableColumn id="6538" xr3:uid="{EE023901-21FC-4645-A414-7410D4AF7F19}" name="Column6521"/>
    <tableColumn id="6539" xr3:uid="{4BFD32E1-B064-410A-9B34-627E3C1559D5}" name="Column6522"/>
    <tableColumn id="6540" xr3:uid="{AE5BE4AE-7166-4359-9430-244C0CF64C8D}" name="Column6523"/>
    <tableColumn id="6541" xr3:uid="{CFB94D39-AF2E-4901-8116-D2F758547871}" name="Column6524"/>
    <tableColumn id="6542" xr3:uid="{42DDF62F-6B46-4143-9558-EBE6703EF190}" name="Column6525"/>
    <tableColumn id="6543" xr3:uid="{36E0CAD1-1A9F-4725-8E9E-33AD5EC25453}" name="Column6526"/>
    <tableColumn id="6544" xr3:uid="{159AD340-121B-47DC-9DCF-7C1A2FA3E359}" name="Column6527"/>
    <tableColumn id="6545" xr3:uid="{DA36E63B-889F-4641-862D-9C4EE1BE2D4B}" name="Column6528"/>
    <tableColumn id="6546" xr3:uid="{3D5FC8B5-6C44-42F1-8083-53A6251596C2}" name="Column6529"/>
    <tableColumn id="6547" xr3:uid="{3923534E-24BE-4E79-A096-96ED599A100C}" name="Column6530"/>
    <tableColumn id="6548" xr3:uid="{CA6EAF18-DAFD-407D-B587-146C86CCED42}" name="Column6531"/>
    <tableColumn id="6549" xr3:uid="{2209FC8E-CBE5-48DA-8DF0-69579D15C8DB}" name="Column6532"/>
    <tableColumn id="6550" xr3:uid="{25D03C0D-570B-4B17-ACDA-1ED5005DDB5F}" name="Column6533"/>
    <tableColumn id="6551" xr3:uid="{50C81DC0-2CE0-4ADB-A3D8-7AAA13B047BF}" name="Column6534"/>
    <tableColumn id="6552" xr3:uid="{2D93F51C-3D06-43F8-91B0-F689F3F6C2CD}" name="Column6535"/>
    <tableColumn id="6553" xr3:uid="{867C0130-49E8-4253-A94C-D86679AC025E}" name="Column6536"/>
    <tableColumn id="6554" xr3:uid="{EEAD1E8F-4F98-41ED-BC76-355E1C1CCA28}" name="Column6537"/>
    <tableColumn id="6555" xr3:uid="{9D1DE71E-E652-48FE-B963-9AAA124E8BAA}" name="Column6538"/>
    <tableColumn id="6556" xr3:uid="{3F0CB748-DDE1-49DC-B7F9-333A2EC33652}" name="Column6539"/>
    <tableColumn id="6557" xr3:uid="{C97D7DE9-22BA-457C-8F5C-64E240F471F2}" name="Column6540"/>
    <tableColumn id="6558" xr3:uid="{9E93437C-E162-4A3D-9BAA-0DA9976756D9}" name="Column6541"/>
    <tableColumn id="6559" xr3:uid="{FFF3EDD8-F6F5-4436-A8E6-E91E07220FBA}" name="Column6542"/>
    <tableColumn id="6560" xr3:uid="{CF5803C0-0D75-4886-8A48-4D30286C53AA}" name="Column6543"/>
    <tableColumn id="6561" xr3:uid="{87CC6188-C8B7-41E3-BDDC-2376E2A6698E}" name="Column6544"/>
    <tableColumn id="6562" xr3:uid="{3D038B70-E5B5-47DA-AF52-5F93FF580B62}" name="Column6545"/>
    <tableColumn id="6563" xr3:uid="{B152EF9F-DAED-4F59-B195-F8CB84A69F57}" name="Column6546"/>
    <tableColumn id="6564" xr3:uid="{EE4D469B-067B-4475-BAAA-9A7BA44A32DD}" name="Column6547"/>
    <tableColumn id="6565" xr3:uid="{3C74BCF2-BDB3-46A3-87E0-60C30C78BC94}" name="Column6548"/>
    <tableColumn id="6566" xr3:uid="{81884332-C70C-4122-9892-D88DF4A2D1F8}" name="Column6549"/>
    <tableColumn id="6567" xr3:uid="{6F1F24B3-6807-4A2E-97A6-FBA014E6B682}" name="Column6550"/>
    <tableColumn id="6568" xr3:uid="{626E4467-1CD3-4B79-B385-6C2A53ECD6B5}" name="Column6551"/>
    <tableColumn id="6569" xr3:uid="{A76E837A-B820-4497-94DD-46AFF4074D0E}" name="Column6552"/>
    <tableColumn id="6570" xr3:uid="{9AE72EC8-0EB9-48CC-9418-89D4F711584C}" name="Column6553"/>
    <tableColumn id="6571" xr3:uid="{B9242197-9BDB-45FF-BFD5-5FD139200E4B}" name="Column6554"/>
    <tableColumn id="6572" xr3:uid="{51F1AD69-BD57-4FE2-A62A-5D4AAEE05EF9}" name="Column6555"/>
    <tableColumn id="6573" xr3:uid="{352A6AB7-2AB4-4099-BF53-9CBC75C8CF70}" name="Column6556"/>
    <tableColumn id="6574" xr3:uid="{7104DD30-D61D-4015-AAEA-CC56AA30D29D}" name="Column6557"/>
    <tableColumn id="6575" xr3:uid="{4AB50645-2992-4CEA-BC64-A553F835FFAB}" name="Column6558"/>
    <tableColumn id="6576" xr3:uid="{1746DB03-BCC7-4A09-8FB9-FE4C46155758}" name="Column6559"/>
    <tableColumn id="6577" xr3:uid="{381CAA2A-EDCB-4127-B2D6-B63C803B5E34}" name="Column6560"/>
    <tableColumn id="6578" xr3:uid="{469ACA49-9CDE-430E-BCA9-977DAB49FA2D}" name="Column6561"/>
    <tableColumn id="6579" xr3:uid="{11B9D7DF-87BF-4FE9-B4F9-11509C647D49}" name="Column6562"/>
    <tableColumn id="6580" xr3:uid="{14CF53CC-91F7-4C7D-ADE5-E2A57CD2DBDD}" name="Column6563"/>
    <tableColumn id="6581" xr3:uid="{A0E7F172-B485-4372-9A96-ED4134A86DB6}" name="Column6564"/>
    <tableColumn id="6582" xr3:uid="{21856718-A106-472A-918C-60DBEBA23DEA}" name="Column6565"/>
    <tableColumn id="6583" xr3:uid="{BBBD7961-DC5B-47D9-A4C2-7DB3408FD443}" name="Column6566"/>
    <tableColumn id="6584" xr3:uid="{8A0399EB-05BC-4C65-8CE7-7FE92184B9D0}" name="Column6567"/>
    <tableColumn id="6585" xr3:uid="{86846070-4F77-43A2-A15A-2DBEA87B100E}" name="Column6568"/>
    <tableColumn id="6586" xr3:uid="{589F1A97-3518-42EA-836E-4BD4E441ECF0}" name="Column6569"/>
    <tableColumn id="6587" xr3:uid="{B251B1E0-87A4-47D0-B946-16BEA3B627BB}" name="Column6570"/>
    <tableColumn id="6588" xr3:uid="{4FAEECAA-D831-4BE3-BACE-BB2054B74A55}" name="Column6571"/>
    <tableColumn id="6589" xr3:uid="{31980DCF-32D9-4DF9-84A5-B10F3E95546D}" name="Column6572"/>
    <tableColumn id="6590" xr3:uid="{6AF714D8-364D-4592-9E3D-0EB7B428CAD9}" name="Column6573"/>
    <tableColumn id="6591" xr3:uid="{954A4CF5-3AB8-42CF-9591-DE802C009D20}" name="Column6574"/>
    <tableColumn id="6592" xr3:uid="{A395E8A9-777D-48CA-8D27-EBE6159471E9}" name="Column6575"/>
    <tableColumn id="6593" xr3:uid="{6DCDB598-6D14-4E22-81CB-3B082C789D81}" name="Column6576"/>
    <tableColumn id="6594" xr3:uid="{3C5109D1-08C2-4A18-9667-65FF564E1A70}" name="Column6577"/>
    <tableColumn id="6595" xr3:uid="{B32FD746-259B-439B-9D84-419A3EB025B7}" name="Column6578"/>
    <tableColumn id="6596" xr3:uid="{D91A4FB5-A121-4FEA-A567-C493E7467E1C}" name="Column6579"/>
    <tableColumn id="6597" xr3:uid="{37AB471B-3B04-4C7F-9A4E-62075FD6FCCE}" name="Column6580"/>
    <tableColumn id="6598" xr3:uid="{3D87FCA2-ADC4-43F3-A46B-368B3A8ABBD9}" name="Column6581"/>
    <tableColumn id="6599" xr3:uid="{2506F2E2-9E48-442F-AD02-008D89133DC7}" name="Column6582"/>
    <tableColumn id="6600" xr3:uid="{B06F0C7D-BB63-4CFE-B372-07BA1D5FC110}" name="Column6583"/>
    <tableColumn id="6601" xr3:uid="{80DB10EE-E852-470B-801B-D34B82A8EDA1}" name="Column6584"/>
    <tableColumn id="6602" xr3:uid="{345A4899-8DDA-4E64-80BF-83E1D6E2D842}" name="Column6585"/>
    <tableColumn id="6603" xr3:uid="{A603C69D-36C6-49BD-9003-680BCAA37AB9}" name="Column6586"/>
    <tableColumn id="6604" xr3:uid="{1390B0DF-D432-4A13-AA68-036E028BF070}" name="Column6587"/>
    <tableColumn id="6605" xr3:uid="{929BA662-A53F-4607-BBB2-07A15FBA2398}" name="Column6588"/>
    <tableColumn id="6606" xr3:uid="{473EA620-CD3E-4BA0-B2CF-0E05A5DE39FA}" name="Column6589"/>
    <tableColumn id="6607" xr3:uid="{B421363F-90A9-4091-8C1A-36132D078091}" name="Column6590"/>
    <tableColumn id="6608" xr3:uid="{25064591-B2EA-4447-8EB1-4A0FB9ACD571}" name="Column6591"/>
    <tableColumn id="6609" xr3:uid="{CDCEEAC2-0A32-4AF5-9E1F-F769C51CD24A}" name="Column6592"/>
    <tableColumn id="6610" xr3:uid="{F8F8E737-2DAE-446A-A8EC-5ACE5B5EC232}" name="Column6593"/>
    <tableColumn id="6611" xr3:uid="{DD6F07DC-1EB6-4635-B891-A85F84E955DE}" name="Column6594"/>
    <tableColumn id="6612" xr3:uid="{AEE3DAE5-0A20-4A74-833C-0AC3BD9A6852}" name="Column6595"/>
    <tableColumn id="6613" xr3:uid="{A048A3D0-29B0-4B98-82E6-AEF00C12C727}" name="Column6596"/>
    <tableColumn id="6614" xr3:uid="{3B0BDA05-6BDF-4B40-84E0-DDE79E97C78D}" name="Column6597"/>
    <tableColumn id="6615" xr3:uid="{CB3B2646-CF4D-4084-8E97-38A2299A7AF6}" name="Column6598"/>
    <tableColumn id="6616" xr3:uid="{A598B95A-267C-4F92-9B16-7BB88C07B817}" name="Column6599"/>
    <tableColumn id="6617" xr3:uid="{34535186-7A27-4E48-A445-4F76F24CFA76}" name="Column6600"/>
    <tableColumn id="6618" xr3:uid="{DDCDC84F-51E9-400B-920C-CBE376893CC1}" name="Column6601"/>
    <tableColumn id="6619" xr3:uid="{10B6DC28-5E44-4D43-A259-86B9C3E3134F}" name="Column6602"/>
    <tableColumn id="6620" xr3:uid="{C0AF4DCD-63F0-4931-BF1E-24ADF6BBD1A1}" name="Column6603"/>
    <tableColumn id="6621" xr3:uid="{1C6A40CB-51A1-44D5-A359-42A6B767E240}" name="Column6604"/>
    <tableColumn id="6622" xr3:uid="{7F5A4DF9-CFFE-4099-B6C9-160FEBE56B7A}" name="Column6605"/>
    <tableColumn id="6623" xr3:uid="{708F738A-732E-46AE-B115-C37E09A4A281}" name="Column6606"/>
    <tableColumn id="6624" xr3:uid="{DEF02947-A9EE-434B-9188-8DC75D2CE5DE}" name="Column6607"/>
    <tableColumn id="6625" xr3:uid="{AF24B0CE-A411-4FE2-80A5-C2F994EB81B2}" name="Column6608"/>
    <tableColumn id="6626" xr3:uid="{F7CF276D-F09D-4AFB-A082-93182CA6575A}" name="Column6609"/>
    <tableColumn id="6627" xr3:uid="{4E647F65-F045-4710-8E61-E84424864181}" name="Column6610"/>
    <tableColumn id="6628" xr3:uid="{51CC3826-B7E3-4FBF-96D8-D9C6F8659D19}" name="Column6611"/>
    <tableColumn id="6629" xr3:uid="{B621530C-EE57-43D1-8F59-9929C9A8FCA7}" name="Column6612"/>
    <tableColumn id="6630" xr3:uid="{228921CD-45FD-4B16-AB01-05995AF41705}" name="Column6613"/>
    <tableColumn id="6631" xr3:uid="{123BB0E5-E307-4DB2-8CCC-3723E52A9742}" name="Column6614"/>
    <tableColumn id="6632" xr3:uid="{919113A9-F4A0-4CA1-9CFF-9C6FB530B107}" name="Column6615"/>
    <tableColumn id="6633" xr3:uid="{28ABE2FE-7C07-440A-B48E-5B7888D0BF21}" name="Column6616"/>
    <tableColumn id="6634" xr3:uid="{EE4B8D12-BC8B-46FC-A5F9-76C2E7CD9ADD}" name="Column6617"/>
    <tableColumn id="6635" xr3:uid="{C8D32E68-FABB-4923-8CB3-DB9DEB6C9075}" name="Column6618"/>
    <tableColumn id="6636" xr3:uid="{D543BDB6-0856-457A-8692-62917EF07214}" name="Column6619"/>
    <tableColumn id="6637" xr3:uid="{4F430F9E-D013-46E6-ABBF-F009CD79CEB5}" name="Column6620"/>
    <tableColumn id="6638" xr3:uid="{39263D10-D8EB-40D6-ABA6-5C39300E650A}" name="Column6621"/>
    <tableColumn id="6639" xr3:uid="{1720E01D-AB51-43EF-AEF2-CD7A6DAC6715}" name="Column6622"/>
    <tableColumn id="6640" xr3:uid="{44E52547-A2F7-4BBC-BA85-0CBE83E774B5}" name="Column6623"/>
    <tableColumn id="6641" xr3:uid="{1606CFD4-AD88-4E0D-9B11-5DCF0D57AB98}" name="Column6624"/>
    <tableColumn id="6642" xr3:uid="{5FD7AFDE-39D6-4310-8C1E-AF7578C891A4}" name="Column6625"/>
    <tableColumn id="6643" xr3:uid="{FCD758AA-D76A-4456-8302-97E698B6F4FB}" name="Column6626"/>
    <tableColumn id="6644" xr3:uid="{7C24597A-1CB7-4B54-A40D-670F67228156}" name="Column6627"/>
    <tableColumn id="6645" xr3:uid="{25D39D46-BE30-48C4-A2E5-0F0749A259C6}" name="Column6628"/>
    <tableColumn id="6646" xr3:uid="{AB096CAD-6E5D-41D0-816E-F1B130922112}" name="Column6629"/>
    <tableColumn id="6647" xr3:uid="{3051EC90-D322-4178-B807-76813A88F524}" name="Column6630"/>
    <tableColumn id="6648" xr3:uid="{0D7B4798-BDD8-4E2F-8937-AC8BE4F08588}" name="Column6631"/>
    <tableColumn id="6649" xr3:uid="{902DF5A4-4FA1-494C-AD9A-E0A21D8927D4}" name="Column6632"/>
    <tableColumn id="6650" xr3:uid="{3707D1C7-89B1-4ED5-ABBF-3A5A30BA1AA2}" name="Column6633"/>
    <tableColumn id="6651" xr3:uid="{EE6A0237-D7B1-4BA6-A304-6E9A8E7C14F3}" name="Column6634"/>
    <tableColumn id="6652" xr3:uid="{166BBC54-D6DB-4923-827A-FA496B1101D7}" name="Column6635"/>
    <tableColumn id="6653" xr3:uid="{18F2C5A1-4313-43AC-9862-3D2C29DC067C}" name="Column6636"/>
    <tableColumn id="6654" xr3:uid="{74EBE13D-391E-4330-9822-00E4735251BB}" name="Column6637"/>
    <tableColumn id="6655" xr3:uid="{25D6E9B6-87CD-4DF6-BFF0-D32B0FCC1E09}" name="Column6638"/>
    <tableColumn id="6656" xr3:uid="{28D88D80-491D-423B-9E50-B95993223F5B}" name="Column6639"/>
    <tableColumn id="6657" xr3:uid="{C52DACB2-2862-449F-BFAE-1080D2601EA2}" name="Column6640"/>
    <tableColumn id="6658" xr3:uid="{2A78C446-0CA7-491C-85EB-7A45751D4518}" name="Column6641"/>
    <tableColumn id="6659" xr3:uid="{49B72452-F104-475E-A2A1-4A68BF9A573B}" name="Column6642"/>
    <tableColumn id="6660" xr3:uid="{6424AFBB-1381-4FA9-BB14-4FA8C1C4C1FA}" name="Column6643"/>
    <tableColumn id="6661" xr3:uid="{8CB9FEEB-DAA4-4896-940B-B1D3D5E68EFB}" name="Column6644"/>
    <tableColumn id="6662" xr3:uid="{F39A026A-4617-4C6B-9286-BC766832B4A4}" name="Column6645"/>
    <tableColumn id="6663" xr3:uid="{6500239F-19CB-4E4C-8517-865FC8A89476}" name="Column6646"/>
    <tableColumn id="6664" xr3:uid="{C607B117-F4B4-4EBA-A7A8-C2F6070938E0}" name="Column6647"/>
    <tableColumn id="6665" xr3:uid="{DDD5B6F1-3D43-46D8-B4C5-B1ED99CF5F72}" name="Column6648"/>
    <tableColumn id="6666" xr3:uid="{0A3D5619-B64A-460A-A301-CFFE521634A0}" name="Column6649"/>
    <tableColumn id="6667" xr3:uid="{18468FE2-5153-4C89-A71F-A94A4902F184}" name="Column6650"/>
    <tableColumn id="6668" xr3:uid="{03468ED2-ECAE-4C05-8D09-7EBC660C129F}" name="Column6651"/>
    <tableColumn id="6669" xr3:uid="{44BE5D15-473E-4272-9584-5CF42C898858}" name="Column6652"/>
    <tableColumn id="6670" xr3:uid="{A4A59BFF-A091-46E0-A1DA-DD0666148C8A}" name="Column6653"/>
    <tableColumn id="6671" xr3:uid="{E51D17F5-E7FB-45C2-9C2A-EDB0F70498DA}" name="Column6654"/>
    <tableColumn id="6672" xr3:uid="{036A8122-BEFC-4886-9AE0-822EAFA4D39C}" name="Column6655"/>
    <tableColumn id="6673" xr3:uid="{7D755CFB-EFD9-4819-8722-66C7B031D9D0}" name="Column6656"/>
    <tableColumn id="6674" xr3:uid="{F73F02D0-263A-47A3-9068-EA1D85214277}" name="Column6657"/>
    <tableColumn id="6675" xr3:uid="{B1DDB4B7-8788-4F78-985C-46CE8FB2251D}" name="Column6658"/>
    <tableColumn id="6676" xr3:uid="{4D841F46-8D34-4D88-A826-FE756CA9EA12}" name="Column6659"/>
    <tableColumn id="6677" xr3:uid="{8219E7E1-7F00-463E-9992-8BC4D6A81173}" name="Column6660"/>
    <tableColumn id="6678" xr3:uid="{F1F456E9-6B90-41C5-B1A5-D361B813258C}" name="Column6661"/>
    <tableColumn id="6679" xr3:uid="{EEC52B0C-77AA-45B2-8B39-863C04A5DF5F}" name="Column6662"/>
    <tableColumn id="6680" xr3:uid="{8CE3D4D3-8FBE-401E-B978-6CD8F41146A1}" name="Column6663"/>
    <tableColumn id="6681" xr3:uid="{D200E091-4B68-4D6D-910C-577989F5D9CE}" name="Column6664"/>
    <tableColumn id="6682" xr3:uid="{24023544-B038-40DA-B6E5-54FBD629CA4E}" name="Column6665"/>
    <tableColumn id="6683" xr3:uid="{CD40A66B-7CC7-429F-8DB1-8BD4F6E60372}" name="Column6666"/>
    <tableColumn id="6684" xr3:uid="{54E6CEAA-1AF6-41BD-A1E2-2C7B46DD4AD4}" name="Column6667"/>
    <tableColumn id="6685" xr3:uid="{8213E330-E670-4B32-A271-3628E58936CB}" name="Column6668"/>
    <tableColumn id="6686" xr3:uid="{5F2A3AA7-55F7-4081-A98D-6529B4EFEC20}" name="Column6669"/>
    <tableColumn id="6687" xr3:uid="{538103E6-D43E-4378-9EF4-898E6C2159F6}" name="Column6670"/>
    <tableColumn id="6688" xr3:uid="{7BA04904-6741-4BCA-A753-CA602284C084}" name="Column6671"/>
    <tableColumn id="6689" xr3:uid="{123B020A-E2D0-49EE-A9BE-8E2EDBAB5C75}" name="Column6672"/>
    <tableColumn id="6690" xr3:uid="{474DB42C-4858-4BBE-A3BC-E7A976BAB19B}" name="Column6673"/>
    <tableColumn id="6691" xr3:uid="{71F14E8E-41F3-44DF-938B-A8518E869924}" name="Column6674"/>
    <tableColumn id="6692" xr3:uid="{F8A06CA9-F662-4EE7-BC3D-1A290DC883F2}" name="Column6675"/>
    <tableColumn id="6693" xr3:uid="{13510EBA-DF97-427B-90F2-F7F1082D6D9F}" name="Column6676"/>
    <tableColumn id="6694" xr3:uid="{38DE6BB0-8290-424E-89C5-DB736784046E}" name="Column6677"/>
    <tableColumn id="6695" xr3:uid="{3F96530C-AFB6-4C02-909B-8D3D529D0FDC}" name="Column6678"/>
    <tableColumn id="6696" xr3:uid="{E56F167E-2143-425C-B490-55DC8E2FA173}" name="Column6679"/>
    <tableColumn id="6697" xr3:uid="{63545007-7FF7-4DED-A734-EF10EA3D1D1B}" name="Column6680"/>
    <tableColumn id="6698" xr3:uid="{FCA2E4FD-237A-4000-B5E1-6BC69F2B507D}" name="Column6681"/>
    <tableColumn id="6699" xr3:uid="{5CEDA2BF-2A44-4527-81F5-099F0606653B}" name="Column6682"/>
    <tableColumn id="6700" xr3:uid="{995D9037-374E-44B1-AB60-E304D175F80E}" name="Column6683"/>
    <tableColumn id="6701" xr3:uid="{BA521522-BCF8-4D2E-983E-7DACD468A226}" name="Column6684"/>
    <tableColumn id="6702" xr3:uid="{8590E4D6-F122-47B7-868C-BC6785D68C1E}" name="Column6685"/>
    <tableColumn id="6703" xr3:uid="{DC3B1631-7D86-425F-8521-1D3A0DDAB89B}" name="Column6686"/>
    <tableColumn id="6704" xr3:uid="{6559C21E-3CC7-4747-8E3D-692354D25C96}" name="Column6687"/>
    <tableColumn id="6705" xr3:uid="{00E58C27-B16C-4D1C-B989-B13113A79B89}" name="Column6688"/>
    <tableColumn id="6706" xr3:uid="{56750EFA-D159-42D5-BCE5-FE5596F9418A}" name="Column6689"/>
    <tableColumn id="6707" xr3:uid="{2C8D842A-5000-42DD-BFDF-122466B51844}" name="Column6690"/>
    <tableColumn id="6708" xr3:uid="{6E93D4F1-F130-4F79-9132-6B0D1303487F}" name="Column6691"/>
    <tableColumn id="6709" xr3:uid="{C8562BAB-140A-426F-937D-22EC73B058C3}" name="Column6692"/>
    <tableColumn id="6710" xr3:uid="{14788E59-FC74-4785-9655-547AD3DEF1CB}" name="Column6693"/>
    <tableColumn id="6711" xr3:uid="{04C4065D-510F-47A8-BFA3-0D13D54C627D}" name="Column6694"/>
    <tableColumn id="6712" xr3:uid="{9BD9DF47-B5B4-4568-BA9D-5575D5E47B10}" name="Column6695"/>
    <tableColumn id="6713" xr3:uid="{F393C6BF-88A2-4708-AF1D-FF9A03F4F0E2}" name="Column6696"/>
    <tableColumn id="6714" xr3:uid="{D7CE5E2D-05A6-4474-B8E8-4E35D82585E9}" name="Column6697"/>
    <tableColumn id="6715" xr3:uid="{F521EC5B-08B8-4BED-9C81-5008378D0E00}" name="Column6698"/>
    <tableColumn id="6716" xr3:uid="{B1D238B5-FDBA-46D3-95EA-B2C937C91753}" name="Column6699"/>
    <tableColumn id="6717" xr3:uid="{E9770557-AA9A-4123-998B-63AD260AAD24}" name="Column6700"/>
    <tableColumn id="6718" xr3:uid="{F0A5BDBD-5886-4603-B6C6-6461997C7C3E}" name="Column6701"/>
    <tableColumn id="6719" xr3:uid="{58B4B586-6AA4-4161-9F6E-84FF5C07B512}" name="Column6702"/>
    <tableColumn id="6720" xr3:uid="{84DB57EC-BCC5-4C40-B763-1E0F22F1621D}" name="Column6703"/>
    <tableColumn id="6721" xr3:uid="{BDE0C2EE-356D-4505-9EE3-4D75C9689B61}" name="Column6704"/>
    <tableColumn id="6722" xr3:uid="{1EDEA112-794B-4813-BF8D-F29A0C0B0C81}" name="Column6705"/>
    <tableColumn id="6723" xr3:uid="{2CC06306-8EB7-442A-AE8D-5945945E37E9}" name="Column6706"/>
    <tableColumn id="6724" xr3:uid="{E307F847-0470-406E-A6C1-A5E8C497AB2B}" name="Column6707"/>
    <tableColumn id="6725" xr3:uid="{62885B7D-86EE-4FDF-B216-41617A3FF806}" name="Column6708"/>
    <tableColumn id="6726" xr3:uid="{7503BD0D-B05B-49D9-9ACC-7F0A3DF418B2}" name="Column6709"/>
    <tableColumn id="6727" xr3:uid="{3560D945-91F6-4D79-BAE1-5A8F74A94D1B}" name="Column6710"/>
    <tableColumn id="6728" xr3:uid="{58B2C201-7EAA-433A-B561-3F9E846085BE}" name="Column6711"/>
    <tableColumn id="6729" xr3:uid="{066FB548-C910-436C-B825-8B04275C6069}" name="Column6712"/>
    <tableColumn id="6730" xr3:uid="{046F1CE1-AA3F-4C39-9BEA-2890D21700F7}" name="Column6713"/>
    <tableColumn id="6731" xr3:uid="{A8A275A1-0C6A-448D-B5EB-E5FC8554495B}" name="Column6714"/>
    <tableColumn id="6732" xr3:uid="{C8F400F5-DE9B-4663-8844-60C0E0C989BA}" name="Column6715"/>
    <tableColumn id="6733" xr3:uid="{912C8169-4C63-40BD-8579-6A55C4CA47B8}" name="Column6716"/>
    <tableColumn id="6734" xr3:uid="{9AA8033C-BDD8-4C88-A213-1FF0F309A170}" name="Column6717"/>
    <tableColumn id="6735" xr3:uid="{9D107AF0-5E41-465F-9096-DB1BB26C9BB0}" name="Column6718"/>
    <tableColumn id="6736" xr3:uid="{2A039386-A1D5-4180-A902-D7A58231B769}" name="Column6719"/>
    <tableColumn id="6737" xr3:uid="{52EFF89B-56A3-401E-9352-7ED234531A09}" name="Column6720"/>
    <tableColumn id="6738" xr3:uid="{FF639686-434E-4759-9AE7-ABBD269B09C9}" name="Column6721"/>
    <tableColumn id="6739" xr3:uid="{C381AA01-336E-4CF2-8FC0-7CE0A73F305E}" name="Column6722"/>
    <tableColumn id="6740" xr3:uid="{35FED7D1-27A8-4CEF-AC2F-DC72AE5BAD17}" name="Column6723"/>
    <tableColumn id="6741" xr3:uid="{127BE64E-E709-403C-9572-41FC25C28D3D}" name="Column6724"/>
    <tableColumn id="6742" xr3:uid="{1C8DA792-9B74-4208-B634-EDBEE55F3526}" name="Column6725"/>
    <tableColumn id="6743" xr3:uid="{EBD88410-B504-45F2-AD47-7EF100AAA706}" name="Column6726"/>
    <tableColumn id="6744" xr3:uid="{FBE66AC3-9C32-41D5-9536-52B7B528FAE2}" name="Column6727"/>
    <tableColumn id="6745" xr3:uid="{66306067-A35C-4743-B882-5AF1500B1B3A}" name="Column6728"/>
    <tableColumn id="6746" xr3:uid="{77C84504-C4DB-42DC-BCB9-E98BA925A637}" name="Column6729"/>
    <tableColumn id="6747" xr3:uid="{46B54EF3-2404-4DFA-82E6-8D2380661998}" name="Column6730"/>
    <tableColumn id="6748" xr3:uid="{4DDF23E6-AF0C-4C9A-A3B2-C8D3D6A8520E}" name="Column6731"/>
    <tableColumn id="6749" xr3:uid="{041EAE42-C6A0-485E-9025-3CAF78C6E569}" name="Column6732"/>
    <tableColumn id="6750" xr3:uid="{F6DF5810-EE54-4166-84F8-060258F6294F}" name="Column6733"/>
    <tableColumn id="6751" xr3:uid="{75284D22-C81C-4799-AFA7-6E4EE57208CA}" name="Column6734"/>
    <tableColumn id="6752" xr3:uid="{16F11765-DC99-4360-8BC6-55C636B25C00}" name="Column6735"/>
    <tableColumn id="6753" xr3:uid="{58CDB7B6-039B-4724-ABA0-C19B74011961}" name="Column6736"/>
    <tableColumn id="6754" xr3:uid="{E52CF382-208F-4A93-941E-CBE5F252668C}" name="Column6737"/>
    <tableColumn id="6755" xr3:uid="{3F9B7745-485F-48B0-B4C8-44F3B7E694DC}" name="Column6738"/>
    <tableColumn id="6756" xr3:uid="{DFA8C897-A4CB-41C7-A321-C77809863350}" name="Column6739"/>
    <tableColumn id="6757" xr3:uid="{E217F6D7-896A-47E3-A57E-633E14940F0B}" name="Column6740"/>
    <tableColumn id="6758" xr3:uid="{043D5407-74D5-4262-9E85-CC7DD79822EA}" name="Column6741"/>
    <tableColumn id="6759" xr3:uid="{B1D2F091-60AF-458A-BB8A-2EA180AAA4B1}" name="Column6742"/>
    <tableColumn id="6760" xr3:uid="{D6D41C24-B3D1-4E7B-A87B-F274660DAECF}" name="Column6743"/>
    <tableColumn id="6761" xr3:uid="{48F1EFD8-E182-4E49-87EA-EB2DEFB48FD1}" name="Column6744"/>
    <tableColumn id="6762" xr3:uid="{77312FC9-C84C-4598-B535-F28937DE2F60}" name="Column6745"/>
    <tableColumn id="6763" xr3:uid="{C37C3AAC-3D20-4D2D-ACD9-5A187BF99FA9}" name="Column6746"/>
    <tableColumn id="6764" xr3:uid="{32285D03-0374-4C39-BB66-89B4DF8A48E3}" name="Column6747"/>
    <tableColumn id="6765" xr3:uid="{A8589F2B-3AE8-4BE4-B38A-0947ADD6A023}" name="Column6748"/>
    <tableColumn id="6766" xr3:uid="{10E9FB34-EAF2-435C-AE12-8EC19359B6C1}" name="Column6749"/>
    <tableColumn id="6767" xr3:uid="{5878DE2E-4596-49F9-8A7F-E589ADDA6880}" name="Column6750"/>
    <tableColumn id="6768" xr3:uid="{77C1986D-4B76-47DB-A6D2-2F1B7841D98B}" name="Column6751"/>
    <tableColumn id="6769" xr3:uid="{1BB8C1C9-5C9D-4A90-8B17-6A55F2FB4660}" name="Column6752"/>
    <tableColumn id="6770" xr3:uid="{5C7B048F-147F-47B0-8FAA-DAE174D87358}" name="Column6753"/>
    <tableColumn id="6771" xr3:uid="{03D24A58-993D-4BE6-8774-3AD71C08732F}" name="Column6754"/>
    <tableColumn id="6772" xr3:uid="{1D7F0CF1-D1CA-425A-BB7F-E518327685C7}" name="Column6755"/>
    <tableColumn id="6773" xr3:uid="{6AF5F042-F83C-4A69-9A1E-2034AFF4C49C}" name="Column6756"/>
    <tableColumn id="6774" xr3:uid="{91C37662-6851-4008-A2DA-DB3979CBFF84}" name="Column6757"/>
    <tableColumn id="6775" xr3:uid="{75A309F0-B13F-4730-BA69-FCEB1DAAFFBF}" name="Column6758"/>
    <tableColumn id="6776" xr3:uid="{4A3105CD-66ED-42F6-B319-B3E09DF63FFE}" name="Column6759"/>
    <tableColumn id="6777" xr3:uid="{9EAD6F8D-3859-4429-A36D-A97D7D59B5B3}" name="Column6760"/>
    <tableColumn id="6778" xr3:uid="{5E58598F-1DAE-4666-A1AD-95DD0EFD1AB5}" name="Column6761"/>
    <tableColumn id="6779" xr3:uid="{E03FF007-97F2-4CC0-8F34-3EA65783E6EC}" name="Column6762"/>
    <tableColumn id="6780" xr3:uid="{F5C6FFCF-7DAD-411B-806F-0B337781887A}" name="Column6763"/>
    <tableColumn id="6781" xr3:uid="{98814E3A-2954-49CB-A2F3-D44EFE7A3E0B}" name="Column6764"/>
    <tableColumn id="6782" xr3:uid="{7606EC97-206F-4551-8E5F-FA1A2634BD73}" name="Column6765"/>
    <tableColumn id="6783" xr3:uid="{521E722E-EC72-4501-974A-98879DA53D12}" name="Column6766"/>
    <tableColumn id="6784" xr3:uid="{B4C802BD-7DF3-4934-B7CD-6AAF3C2D90D2}" name="Column6767"/>
    <tableColumn id="6785" xr3:uid="{2E7E27FF-3A64-42D2-9AAD-F8F4D42D47A1}" name="Column6768"/>
    <tableColumn id="6786" xr3:uid="{52F7254E-A94C-448B-BD3A-617C6EC03749}" name="Column6769"/>
    <tableColumn id="6787" xr3:uid="{3AC1F09E-7C9C-42EA-B9E8-D09D01BEC8E2}" name="Column6770"/>
    <tableColumn id="6788" xr3:uid="{485CB0FF-3DDA-4C25-B5AB-40EF98492D7A}" name="Column6771"/>
    <tableColumn id="6789" xr3:uid="{8E10B971-862F-45D0-AE70-8896B6FC7414}" name="Column6772"/>
    <tableColumn id="6790" xr3:uid="{00B05CE3-505D-41F4-9CDF-C4D7DA887797}" name="Column6773"/>
    <tableColumn id="6791" xr3:uid="{6F9BBC0C-73AD-47C6-8B86-106F5F99DDAD}" name="Column6774"/>
    <tableColumn id="6792" xr3:uid="{B0B13F51-EEE4-424A-BA9F-0E75696552C2}" name="Column6775"/>
    <tableColumn id="6793" xr3:uid="{120FA3B7-1BE3-4132-AD96-709AAF9320D0}" name="Column6776"/>
    <tableColumn id="6794" xr3:uid="{AA84A52C-A96E-4D21-A488-F19DFC757146}" name="Column6777"/>
    <tableColumn id="6795" xr3:uid="{F4294A2A-630F-4B95-BA8F-268B04E8FB1F}" name="Column6778"/>
    <tableColumn id="6796" xr3:uid="{86A6807F-00F3-428B-9AC1-5E04300BC845}" name="Column6779"/>
    <tableColumn id="6797" xr3:uid="{9D33078F-680B-4D70-8BB6-868A81D21AAA}" name="Column6780"/>
    <tableColumn id="6798" xr3:uid="{41751300-6AA7-4F26-81A0-A044D4BE0806}" name="Column6781"/>
    <tableColumn id="6799" xr3:uid="{D6D79430-E01D-4546-AF45-530DC79B919E}" name="Column6782"/>
    <tableColumn id="6800" xr3:uid="{F540EB8B-5E50-471A-8413-F353BB9A1CBB}" name="Column6783"/>
    <tableColumn id="6801" xr3:uid="{107713EE-862C-45E6-95A3-52FB6B132043}" name="Column6784"/>
    <tableColumn id="6802" xr3:uid="{980347A1-2BED-4DE5-961C-4680FD3BBB3B}" name="Column6785"/>
    <tableColumn id="6803" xr3:uid="{1139F9E7-B00F-4BED-98C8-105340FFD23C}" name="Column6786"/>
    <tableColumn id="6804" xr3:uid="{D0763EA5-3705-4B44-A4D6-FDFADCE78FC2}" name="Column6787"/>
    <tableColumn id="6805" xr3:uid="{C4216E30-DC3E-435D-B359-2BDFE61B32C8}" name="Column6788"/>
    <tableColumn id="6806" xr3:uid="{80CAE502-6E73-4088-A9BB-15A2D16CFE41}" name="Column6789"/>
    <tableColumn id="6807" xr3:uid="{766EF109-0336-47D4-83B5-3D5FF393C644}" name="Column6790"/>
    <tableColumn id="6808" xr3:uid="{27AD1F44-213C-44F9-89A5-4C532E3EE819}" name="Column6791"/>
    <tableColumn id="6809" xr3:uid="{487DE9E5-16BA-484C-A068-8876B9739FDE}" name="Column6792"/>
    <tableColumn id="6810" xr3:uid="{1E20D309-9D94-4BA6-BCA3-AD10AF447844}" name="Column6793"/>
    <tableColumn id="6811" xr3:uid="{9D7FD5A5-7467-4094-AF2B-A22B39122EC2}" name="Column6794"/>
    <tableColumn id="6812" xr3:uid="{1164EFD3-21E3-42C2-9618-6836CF19C499}" name="Column6795"/>
    <tableColumn id="6813" xr3:uid="{A3B61FE1-AFC3-4B25-A6D4-F5113D35EA1B}" name="Column6796"/>
    <tableColumn id="6814" xr3:uid="{1A26C77F-ED01-435F-832D-A25A2831F1FF}" name="Column6797"/>
    <tableColumn id="6815" xr3:uid="{D46EFDAE-B84A-47C0-B70E-DB473B203C30}" name="Column6798"/>
    <tableColumn id="6816" xr3:uid="{32BD6464-99BF-4C33-BD7A-A760ED2DB4D5}" name="Column6799"/>
    <tableColumn id="6817" xr3:uid="{6BE121E8-B431-4E4B-B7D0-FF6CBB98BF63}" name="Column6800"/>
    <tableColumn id="6818" xr3:uid="{CA8BFF93-89DA-4053-AC0A-FC94238359E2}" name="Column6801"/>
    <tableColumn id="6819" xr3:uid="{B65603FD-C24E-420E-88E0-180CA1DA1DFB}" name="Column6802"/>
    <tableColumn id="6820" xr3:uid="{AA822D2C-7C66-4B80-BCB2-4144497E2B6D}" name="Column6803"/>
    <tableColumn id="6821" xr3:uid="{F5F27E10-F79A-4969-9E8B-BCE64D49C738}" name="Column6804"/>
    <tableColumn id="6822" xr3:uid="{709DEF30-18A3-4D4B-B4C0-C0AB3647D0FF}" name="Column6805"/>
    <tableColumn id="6823" xr3:uid="{493BA885-9C1F-4D5B-A95C-50609F33CC18}" name="Column6806"/>
    <tableColumn id="6824" xr3:uid="{159B49F7-0DE7-44E0-9CD9-798767F20033}" name="Column6807"/>
    <tableColumn id="6825" xr3:uid="{073AB9F3-E8A5-4B81-A78F-E54689BE9FC0}" name="Column6808"/>
    <tableColumn id="6826" xr3:uid="{0A57E6B5-5F21-4410-875B-D6E557487B8C}" name="Column6809"/>
    <tableColumn id="6827" xr3:uid="{D1086C48-DB24-4701-A219-1783915F4D5C}" name="Column6810"/>
    <tableColumn id="6828" xr3:uid="{24E9D30B-9C7C-469D-AFD3-E96746C9617A}" name="Column6811"/>
    <tableColumn id="6829" xr3:uid="{49C485EF-525A-4D5C-AE72-8F295270BB8E}" name="Column6812"/>
    <tableColumn id="6830" xr3:uid="{1DE6AF73-0792-4B1D-A12C-E8776FECFE23}" name="Column6813"/>
    <tableColumn id="6831" xr3:uid="{EA3C7D21-9964-4C0D-88A3-7C45EC2B143A}" name="Column6814"/>
    <tableColumn id="6832" xr3:uid="{DA3616D8-1EA4-461B-ACC6-89EE99A794ED}" name="Column6815"/>
    <tableColumn id="6833" xr3:uid="{F6146CE5-D156-47E8-8B04-0F57BA964EB7}" name="Column6816"/>
    <tableColumn id="6834" xr3:uid="{AF7F3A29-3B44-45A3-83D9-B5657D2EA6A5}" name="Column6817"/>
    <tableColumn id="6835" xr3:uid="{1F22C92B-F782-4CFC-AADD-1F052942F017}" name="Column6818"/>
    <tableColumn id="6836" xr3:uid="{2D031001-9935-4868-988E-2E954B64C35E}" name="Column6819"/>
    <tableColumn id="6837" xr3:uid="{9C837A6C-07B5-4887-9132-19F0081BC7F9}" name="Column6820"/>
    <tableColumn id="6838" xr3:uid="{118F6065-EE60-4725-909D-6585ECEEDB22}" name="Column6821"/>
    <tableColumn id="6839" xr3:uid="{8CE03222-6077-410E-8139-94B26982FA92}" name="Column6822"/>
    <tableColumn id="6840" xr3:uid="{229CDAB6-D69A-4FFB-A1FA-58ABAF5123A0}" name="Column6823"/>
    <tableColumn id="6841" xr3:uid="{E020EA06-C017-4D57-91A6-3C1E4F733DBF}" name="Column6824"/>
    <tableColumn id="6842" xr3:uid="{AB015908-9353-4D1C-AB41-03A30105F032}" name="Column6825"/>
    <tableColumn id="6843" xr3:uid="{F2EDBA7F-B702-4EEE-A914-1FEE78CBBC52}" name="Column6826"/>
    <tableColumn id="6844" xr3:uid="{663EF32C-64FC-4744-B4CF-16BA956537F6}" name="Column6827"/>
    <tableColumn id="6845" xr3:uid="{BF20873F-B76D-43F5-A1E8-2653F348112E}" name="Column6828"/>
    <tableColumn id="6846" xr3:uid="{8F15C3B3-6AC3-4733-96DD-998F69651BA3}" name="Column6829"/>
    <tableColumn id="6847" xr3:uid="{651C782E-7EF6-4FA5-BCF3-2E5C8C4D82A7}" name="Column6830"/>
    <tableColumn id="6848" xr3:uid="{C6386BD0-0A7D-4ADD-B00F-A7A14B6B1259}" name="Column6831"/>
    <tableColumn id="6849" xr3:uid="{F9E43409-E9F0-4D37-980E-AF5A74FBBEC9}" name="Column6832"/>
    <tableColumn id="6850" xr3:uid="{B80B8FD0-DBFE-409F-94CC-C7CABF9EC1B6}" name="Column6833"/>
    <tableColumn id="6851" xr3:uid="{9E8D65D2-2BE8-4F13-A0F1-4CCBC9A2D9A4}" name="Column6834"/>
    <tableColumn id="6852" xr3:uid="{AAE93D8F-203E-4159-A7E5-42400A94DCCF}" name="Column6835"/>
    <tableColumn id="6853" xr3:uid="{850683F1-DCBA-400D-B67D-064869F25CB3}" name="Column6836"/>
    <tableColumn id="6854" xr3:uid="{9F635CEB-F763-4EF7-A9DB-B98148CB554F}" name="Column6837"/>
    <tableColumn id="6855" xr3:uid="{23C13298-DBA2-4297-AC4E-FE9AFDDB8804}" name="Column6838"/>
    <tableColumn id="6856" xr3:uid="{86233A75-2E35-40DD-B5F8-36E6FA0586FE}" name="Column6839"/>
    <tableColumn id="6857" xr3:uid="{0726CAB0-BA86-4E4B-BFBD-08F7449FA437}" name="Column6840"/>
    <tableColumn id="6858" xr3:uid="{78207D6C-786D-43D7-BB03-C40337230AF4}" name="Column6841"/>
    <tableColumn id="6859" xr3:uid="{C984151B-FA19-48B7-A283-EBA1E310799D}" name="Column6842"/>
    <tableColumn id="6860" xr3:uid="{02761616-E420-4EE6-B587-C433C4F2FAFC}" name="Column6843"/>
    <tableColumn id="6861" xr3:uid="{14DC2A04-5535-460F-AD3F-7B5897DBCBF4}" name="Column6844"/>
    <tableColumn id="6862" xr3:uid="{8149A045-932C-4AEF-8F2D-2BD810ED2D99}" name="Column6845"/>
    <tableColumn id="6863" xr3:uid="{91DD74A0-2374-400F-81C9-052B72274AE8}" name="Column6846"/>
    <tableColumn id="6864" xr3:uid="{12D6E76E-F70C-4472-8018-3F507F9701F2}" name="Column6847"/>
    <tableColumn id="6865" xr3:uid="{F5AA09FF-F95D-486A-9E37-E30392583D3B}" name="Column6848"/>
    <tableColumn id="6866" xr3:uid="{2C5AB6BF-B262-4C9C-B197-6ADAEB895CF5}" name="Column6849"/>
    <tableColumn id="6867" xr3:uid="{2A86D992-1E99-4723-87D6-74A203D56240}" name="Column6850"/>
    <tableColumn id="6868" xr3:uid="{F47D78DB-F3A6-4A85-9A2A-5266EF362E6E}" name="Column6851"/>
    <tableColumn id="6869" xr3:uid="{793992B5-32AB-42C4-AEAE-5D567EC0CBBC}" name="Column6852"/>
    <tableColumn id="6870" xr3:uid="{D957C28C-FA51-42C8-B955-079B6913424F}" name="Column6853"/>
    <tableColumn id="6871" xr3:uid="{1A8D273D-8C89-4694-B910-80A39030538F}" name="Column6854"/>
    <tableColumn id="6872" xr3:uid="{6A1AD409-A5B7-4898-91B4-981B4B5BDEB0}" name="Column6855"/>
    <tableColumn id="6873" xr3:uid="{7E63442F-26DE-491F-8EDA-9E065EDB48DA}" name="Column6856"/>
    <tableColumn id="6874" xr3:uid="{4EC66F7F-1741-4CAE-BCD2-35347E9C644E}" name="Column6857"/>
    <tableColumn id="6875" xr3:uid="{A267BFE8-2793-43CC-8F80-6B663D4DC681}" name="Column6858"/>
    <tableColumn id="6876" xr3:uid="{D28E59FB-BDE4-4088-911D-E353A36D6366}" name="Column6859"/>
    <tableColumn id="6877" xr3:uid="{EC51DF27-EBFA-45A2-962E-1C9968794A88}" name="Column6860"/>
    <tableColumn id="6878" xr3:uid="{DEFAE437-E9DA-49A5-9386-D967B107CE09}" name="Column6861"/>
    <tableColumn id="6879" xr3:uid="{C9280604-3CBA-44BD-9CD8-F1DD4C33083A}" name="Column6862"/>
    <tableColumn id="6880" xr3:uid="{122D5C5B-F98C-4C5F-90FC-279FCD313BE7}" name="Column6863"/>
    <tableColumn id="6881" xr3:uid="{73E8AF63-E604-4945-A86D-40613F10ABED}" name="Column6864"/>
    <tableColumn id="6882" xr3:uid="{C4BFE131-0542-4DD1-B6CF-D12F43F2BD55}" name="Column6865"/>
    <tableColumn id="6883" xr3:uid="{1056FCDF-14C7-48F2-AF04-42C6922C839F}" name="Column6866"/>
    <tableColumn id="6884" xr3:uid="{F01DA19C-9C7B-4CAB-94BB-E495256BA6CB}" name="Column6867"/>
    <tableColumn id="6885" xr3:uid="{F482036D-11DB-45EF-B761-081E222BC6E3}" name="Column6868"/>
    <tableColumn id="6886" xr3:uid="{77D6FEBD-6C93-4601-8EB7-8F0D9F6D7219}" name="Column6869"/>
    <tableColumn id="6887" xr3:uid="{4F4B56D7-FDC6-4205-85E9-D56880815455}" name="Column6870"/>
    <tableColumn id="6888" xr3:uid="{1BE93939-9C04-42C6-B239-E5D5A14F6815}" name="Column6871"/>
    <tableColumn id="6889" xr3:uid="{7DC126DE-807B-40B9-B6B0-C11D4C0DBCD5}" name="Column6872"/>
    <tableColumn id="6890" xr3:uid="{E59C7B34-25A3-4AAE-9688-67609B7D77B1}" name="Column6873"/>
    <tableColumn id="6891" xr3:uid="{C1D109EF-21BB-4825-8DA6-F8CC0745C0A4}" name="Column6874"/>
    <tableColumn id="6892" xr3:uid="{8AF22F78-40AC-4368-ABFF-053F270666D9}" name="Column6875"/>
    <tableColumn id="6893" xr3:uid="{8BBA5E67-89BA-401F-825B-E7289894931C}" name="Column6876"/>
    <tableColumn id="6894" xr3:uid="{82D3E285-B89C-46B2-AD3E-72845A09B060}" name="Column6877"/>
    <tableColumn id="6895" xr3:uid="{D139325F-CF03-4435-BE56-81629C0D518D}" name="Column6878"/>
    <tableColumn id="6896" xr3:uid="{E47DDAC1-C463-4407-B3DE-48A5C0248FE6}" name="Column6879"/>
    <tableColumn id="6897" xr3:uid="{C6239B8E-9852-44F4-8562-C1559232F166}" name="Column6880"/>
    <tableColumn id="6898" xr3:uid="{B2A3E382-A336-481E-84B3-AAA5C3792BC4}" name="Column6881"/>
    <tableColumn id="6899" xr3:uid="{455475F5-8E27-43A0-978D-819C1524F1D4}" name="Column6882"/>
    <tableColumn id="6900" xr3:uid="{758FF74B-2E82-47C7-877E-4B4AC7D67F65}" name="Column6883"/>
    <tableColumn id="6901" xr3:uid="{06F916AA-7FA6-44CE-B699-8969CDC01934}" name="Column6884"/>
    <tableColumn id="6902" xr3:uid="{1EA22597-D4F5-4BFE-AA1B-BAC98D1D5FA3}" name="Column6885"/>
    <tableColumn id="6903" xr3:uid="{6D985653-1843-4D0B-9DFF-9A59A51545CD}" name="Column6886"/>
    <tableColumn id="6904" xr3:uid="{386D3D03-8419-4504-8B48-4F71324D9D29}" name="Column6887"/>
    <tableColumn id="6905" xr3:uid="{9EDF0C7F-B74F-427A-A9B7-754C4926AA10}" name="Column6888"/>
    <tableColumn id="6906" xr3:uid="{1B2B81F8-9054-4EB3-8D37-9C63E81F572A}" name="Column6889"/>
    <tableColumn id="6907" xr3:uid="{AA9F03FA-ECB3-4244-8EA1-54FB3CC54EFA}" name="Column6890"/>
    <tableColumn id="6908" xr3:uid="{3D09F761-2F10-4D14-9C5F-7A6E94DFAE97}" name="Column6891"/>
    <tableColumn id="6909" xr3:uid="{4EF30950-383E-42AF-892A-F87BAEDC21B9}" name="Column6892"/>
    <tableColumn id="6910" xr3:uid="{E1323E21-40C9-4C7E-8030-02D4B28B51A3}" name="Column6893"/>
    <tableColumn id="6911" xr3:uid="{CF9A5B3A-1603-4A06-96A3-BEDEEAF2990D}" name="Column6894"/>
    <tableColumn id="6912" xr3:uid="{63EF97F7-9784-4CFE-9B6C-0A2F3763BF3D}" name="Column6895"/>
    <tableColumn id="6913" xr3:uid="{0D18C490-E345-4B8B-9298-4445C278AB2A}" name="Column6896"/>
    <tableColumn id="6914" xr3:uid="{1CD424B1-E5EC-4A03-833B-75DF60BD9F03}" name="Column6897"/>
    <tableColumn id="6915" xr3:uid="{95E01FEC-AEBC-4BAE-AA34-19F705A160FB}" name="Column6898"/>
    <tableColumn id="6916" xr3:uid="{95E54A4D-3C70-4B34-B734-133DFA786183}" name="Column6899"/>
    <tableColumn id="6917" xr3:uid="{07180A7F-637C-4E3E-B747-11F0270BD701}" name="Column6900"/>
    <tableColumn id="6918" xr3:uid="{CC7C6AF8-004E-4334-A3D5-604C5D360212}" name="Column6901"/>
    <tableColumn id="6919" xr3:uid="{6001BDF5-2CE5-4FB7-9DEC-BFB4420D9130}" name="Column6902"/>
    <tableColumn id="6920" xr3:uid="{1F97BF69-8C43-40C8-B732-3F50728FE02E}" name="Column6903"/>
    <tableColumn id="6921" xr3:uid="{15575521-3B66-4CB4-B073-D879FEA0E87B}" name="Column6904"/>
    <tableColumn id="6922" xr3:uid="{8925795F-DFA1-42B4-AF4D-870EDD8F8D4D}" name="Column6905"/>
    <tableColumn id="6923" xr3:uid="{595A355D-1184-4429-B5C9-D83B8044CEA3}" name="Column6906"/>
    <tableColumn id="6924" xr3:uid="{FD9C277B-6E50-4B96-A07D-8A5B579B001D}" name="Column6907"/>
    <tableColumn id="6925" xr3:uid="{DE2EA5DC-766A-44BD-8511-15EB5E548237}" name="Column6908"/>
    <tableColumn id="6926" xr3:uid="{66AF6851-EA70-4FB4-B4F5-D6CBF0CBD796}" name="Column6909"/>
    <tableColumn id="6927" xr3:uid="{C31A0156-6959-4F89-92F8-741A1D39DAEB}" name="Column6910"/>
    <tableColumn id="6928" xr3:uid="{24FA3338-D74D-48CA-965A-511B5E37F18B}" name="Column6911"/>
    <tableColumn id="6929" xr3:uid="{20E66202-24BC-4113-B465-543664AAF3F0}" name="Column6912"/>
    <tableColumn id="6930" xr3:uid="{835364E4-D543-44AF-B643-43DA537F3144}" name="Column6913"/>
    <tableColumn id="6931" xr3:uid="{9143C575-DE5F-41FB-8DDF-15731D971B51}" name="Column6914"/>
    <tableColumn id="6932" xr3:uid="{FC97C134-58FE-4CA7-929B-49C22C3C1505}" name="Column6915"/>
    <tableColumn id="6933" xr3:uid="{E53458ED-81C8-4B55-B59D-BD67F965E49F}" name="Column6916"/>
    <tableColumn id="6934" xr3:uid="{5928EF73-BF84-4FFB-AC07-51F919D71EBB}" name="Column6917"/>
    <tableColumn id="6935" xr3:uid="{C7D4FF73-D754-4726-A614-EF3F64ED497F}" name="Column6918"/>
    <tableColumn id="6936" xr3:uid="{0552B1A5-637E-40B5-966B-7C117E9C3E87}" name="Column6919"/>
    <tableColumn id="6937" xr3:uid="{DC32A46E-BD9A-4989-AED5-B1E4F4791C08}" name="Column6920"/>
    <tableColumn id="6938" xr3:uid="{6D9A9134-99AF-4FE2-9C66-1B81317315E5}" name="Column6921"/>
    <tableColumn id="6939" xr3:uid="{ABF9E5E0-06A6-4036-85B4-883CD2A0681A}" name="Column6922"/>
    <tableColumn id="6940" xr3:uid="{6E306C53-4792-4017-92FA-DC0559098213}" name="Column6923"/>
    <tableColumn id="6941" xr3:uid="{F84F40AC-334E-4B3E-BD70-C4E7F7DA54B1}" name="Column6924"/>
    <tableColumn id="6942" xr3:uid="{E247B630-ECE1-4B82-8F55-E029195F2F39}" name="Column6925"/>
    <tableColumn id="6943" xr3:uid="{2B3B79C3-4E1A-41F6-932E-AD0E0C6AE366}" name="Column6926"/>
    <tableColumn id="6944" xr3:uid="{B9F854D1-A2A4-40AA-A73C-AFE833373BC4}" name="Column6927"/>
    <tableColumn id="6945" xr3:uid="{4315A286-C281-4508-85DD-D581D505AB21}" name="Column6928"/>
    <tableColumn id="6946" xr3:uid="{CA673E18-BB11-4F6E-A6AA-45FB087E0D81}" name="Column6929"/>
    <tableColumn id="6947" xr3:uid="{FB6612C9-BFBE-442E-BC26-229C4CD3154E}" name="Column6930"/>
    <tableColumn id="6948" xr3:uid="{C5719F3B-565B-4C70-B436-D9A30401635B}" name="Column6931"/>
    <tableColumn id="6949" xr3:uid="{6AFCBB16-4529-4FA9-B3DE-41F5C953B3CA}" name="Column6932"/>
    <tableColumn id="6950" xr3:uid="{3657C675-9DD5-4A96-AB99-A995FE9CDDE1}" name="Column6933"/>
    <tableColumn id="6951" xr3:uid="{D47E85C2-32D7-427D-B2D9-4A7460793636}" name="Column6934"/>
    <tableColumn id="6952" xr3:uid="{A648192C-6A8A-4E3F-A327-2C84A8921775}" name="Column6935"/>
    <tableColumn id="6953" xr3:uid="{E227CE1E-6646-4045-899E-6864D2155FB4}" name="Column6936"/>
    <tableColumn id="6954" xr3:uid="{AA301FDC-978C-4B14-982C-2EA1922FBB98}" name="Column6937"/>
    <tableColumn id="6955" xr3:uid="{66B1579E-2608-433D-94CB-1D5633638980}" name="Column6938"/>
    <tableColumn id="6956" xr3:uid="{60194E47-0976-4F21-8C5C-82A9F79103E4}" name="Column6939"/>
    <tableColumn id="6957" xr3:uid="{32FA45C8-BD5D-410E-83C1-E7A5105C6627}" name="Column6940"/>
    <tableColumn id="6958" xr3:uid="{FBB8DC8C-007A-4616-93A7-EF046728376F}" name="Column6941"/>
    <tableColumn id="6959" xr3:uid="{579F1EB4-4925-42ED-B860-6ECFC8ED3843}" name="Column6942"/>
    <tableColumn id="6960" xr3:uid="{8849B075-5F3C-48B7-B07B-E7003458BF5A}" name="Column6943"/>
    <tableColumn id="6961" xr3:uid="{F2E14D02-88F1-4876-8589-2285376C2933}" name="Column6944"/>
    <tableColumn id="6962" xr3:uid="{4F2F792E-273B-4F18-9ECA-79FC1DA2CD32}" name="Column6945"/>
    <tableColumn id="6963" xr3:uid="{57D91671-A740-4250-92CF-D5C46453A7C5}" name="Column6946"/>
    <tableColumn id="6964" xr3:uid="{6DFC5EAA-A407-48B6-A221-79002B44DBF2}" name="Column6947"/>
    <tableColumn id="6965" xr3:uid="{759AB0E8-1874-4E0A-9FBA-F6FB82C9E0EB}" name="Column6948"/>
    <tableColumn id="6966" xr3:uid="{BE4EA3CC-7AF5-44A1-8377-36DE197BC5B2}" name="Column6949"/>
    <tableColumn id="6967" xr3:uid="{F2F2B438-F5EB-4AAE-BCB9-7A3BFCAF4A8B}" name="Column6950"/>
    <tableColumn id="6968" xr3:uid="{8B4D932E-C2EF-45D4-A694-079032C0D448}" name="Column6951"/>
    <tableColumn id="6969" xr3:uid="{7448D405-40AA-495A-BF21-F335CD154A13}" name="Column6952"/>
    <tableColumn id="6970" xr3:uid="{55B946F5-A19D-489D-9374-E2987E900891}" name="Column6953"/>
    <tableColumn id="6971" xr3:uid="{5B6C4DBC-65B5-40DB-AC6C-2D0FC54324C0}" name="Column6954"/>
    <tableColumn id="6972" xr3:uid="{E4110443-EB36-4845-90E4-75B700EF41DA}" name="Column6955"/>
    <tableColumn id="6973" xr3:uid="{D38289E0-BBC4-49A8-A8FE-24AF3E839172}" name="Column6956"/>
    <tableColumn id="6974" xr3:uid="{D4A2D718-2F1C-4A00-AF5C-CBC233921F45}" name="Column6957"/>
    <tableColumn id="6975" xr3:uid="{AA6C979C-71AB-4716-B888-91311BC2103B}" name="Column6958"/>
    <tableColumn id="6976" xr3:uid="{BCD21EB0-AACE-4CA0-84A7-CD52EEAFD6F7}" name="Column6959"/>
    <tableColumn id="6977" xr3:uid="{2C6B102C-B096-46B0-BEB0-CF9651AF389F}" name="Column6960"/>
    <tableColumn id="6978" xr3:uid="{996AF849-B5C9-4EB6-8125-9F805640DF14}" name="Column6961"/>
    <tableColumn id="6979" xr3:uid="{AB4B5C7D-B357-4EDD-B493-54B05F4FBF9B}" name="Column6962"/>
    <tableColumn id="6980" xr3:uid="{7E07E8DD-A3CB-41B4-B951-D449B2D2C6EA}" name="Column6963"/>
    <tableColumn id="6981" xr3:uid="{8274A54E-35CD-463E-99C2-52E1DA3B1769}" name="Column6964"/>
    <tableColumn id="6982" xr3:uid="{34E4C677-65BE-43F1-BEA6-E90A44AB0FF1}" name="Column6965"/>
    <tableColumn id="6983" xr3:uid="{5EA5AB9D-CBAB-41B1-A657-B08E9E20D6BD}" name="Column6966"/>
    <tableColumn id="6984" xr3:uid="{FACACCA6-A002-4C10-8F4A-7E55C1DE6244}" name="Column6967"/>
    <tableColumn id="6985" xr3:uid="{E39DDFAD-7DB6-4811-9028-6C7CD0963F30}" name="Column6968"/>
    <tableColumn id="6986" xr3:uid="{290773D9-4ED4-4398-A206-F2C32AAA9FBA}" name="Column6969"/>
    <tableColumn id="6987" xr3:uid="{16255340-1ECA-4A8A-89D6-EFC36D928E22}" name="Column6970"/>
    <tableColumn id="6988" xr3:uid="{CE96DC9A-ADCE-4609-B27D-BD0DB9862785}" name="Column6971"/>
    <tableColumn id="6989" xr3:uid="{6E016B29-8519-42FB-BED4-309B6D26A499}" name="Column6972"/>
    <tableColumn id="6990" xr3:uid="{543FF9CF-4C85-4E78-8D3C-61AC2565FE38}" name="Column6973"/>
    <tableColumn id="6991" xr3:uid="{A7E9A653-AB3E-42BE-8933-F02A6BD40CC1}" name="Column6974"/>
    <tableColumn id="6992" xr3:uid="{07D9D2D9-2B03-4867-B625-0CA13F3B80D3}" name="Column6975"/>
    <tableColumn id="6993" xr3:uid="{929BBD51-9366-42E4-AD5D-4BB2AA2B5321}" name="Column6976"/>
    <tableColumn id="6994" xr3:uid="{9DFAAAE2-E589-440E-90AD-0A75429E3DA1}" name="Column6977"/>
    <tableColumn id="6995" xr3:uid="{1B275757-C9B6-46D9-AE59-4501A859B283}" name="Column6978"/>
    <tableColumn id="6996" xr3:uid="{06E18BB5-003D-440B-B720-AD0558A3FC7C}" name="Column6979"/>
    <tableColumn id="6997" xr3:uid="{57E5C743-E58F-41BE-A084-06B208DA7C04}" name="Column6980"/>
    <tableColumn id="6998" xr3:uid="{A9F21EDE-1ACD-4DAA-8D5C-338021CB19C3}" name="Column6981"/>
    <tableColumn id="6999" xr3:uid="{D26221C5-B6CB-4A83-826C-D9A7CBB99366}" name="Column6982"/>
    <tableColumn id="7000" xr3:uid="{23034F20-72A6-4EA8-91B0-6B3312EAF6CF}" name="Column6983"/>
    <tableColumn id="7001" xr3:uid="{472FDCDD-F727-47CA-A5FD-85EF8D62C7C1}" name="Column6984"/>
    <tableColumn id="7002" xr3:uid="{77C2629A-A626-42D6-A769-E836E28383BE}" name="Column6985"/>
    <tableColumn id="7003" xr3:uid="{745C35C6-9394-48EC-95D6-783D12CA5F60}" name="Column6986"/>
    <tableColumn id="7004" xr3:uid="{B15E738C-8922-4FB2-919E-CF29F77CA2C4}" name="Column6987"/>
    <tableColumn id="7005" xr3:uid="{5BD7F757-8827-4B7D-9C58-56AF113E19A3}" name="Column6988"/>
    <tableColumn id="7006" xr3:uid="{7BF0BA2F-0935-4CD0-960A-E22E0FFCD6EA}" name="Column6989"/>
    <tableColumn id="7007" xr3:uid="{D0839D93-C722-485C-806D-EBACAB00F958}" name="Column6990"/>
    <tableColumn id="7008" xr3:uid="{786C3F5B-6D25-4614-8E4B-739CE1EF573D}" name="Column6991"/>
    <tableColumn id="7009" xr3:uid="{E88052FA-1121-4BF6-8629-85CD69180706}" name="Column6992"/>
    <tableColumn id="7010" xr3:uid="{6DCA08EA-FBA5-4489-99E6-3C0DAEFAAE0D}" name="Column6993"/>
    <tableColumn id="7011" xr3:uid="{6879A75B-B568-41C8-889E-CD77CA475E33}" name="Column6994"/>
    <tableColumn id="7012" xr3:uid="{5D7E0D4B-8582-4E1F-83A8-E5911D694994}" name="Column6995"/>
    <tableColumn id="7013" xr3:uid="{B4C2FDC0-E19A-48DA-B614-64EF66771661}" name="Column6996"/>
    <tableColumn id="7014" xr3:uid="{5118821E-4788-4087-84BA-7B71BBE7F61F}" name="Column6997"/>
    <tableColumn id="7015" xr3:uid="{1C191DA8-AF02-4BA7-8F21-44724690DD5F}" name="Column6998"/>
    <tableColumn id="7016" xr3:uid="{85D2E1FE-62A2-4B5B-848A-BF36BF9D84C0}" name="Column6999"/>
    <tableColumn id="7017" xr3:uid="{4029ED8B-06F3-4AA6-80B4-C63F1552B960}" name="Column7000"/>
    <tableColumn id="7018" xr3:uid="{E2DFD15A-56DC-4125-8DC6-FDEDFF99D565}" name="Column7001"/>
    <tableColumn id="7019" xr3:uid="{4FA4029C-6112-4E9D-B4F0-4EEC329BEC9B}" name="Column7002"/>
    <tableColumn id="7020" xr3:uid="{84C77DEE-DE45-4AD9-99DD-E27809FB1825}" name="Column7003"/>
    <tableColumn id="7021" xr3:uid="{729DFCBD-04B0-4713-8F80-EC977705E260}" name="Column7004"/>
    <tableColumn id="7022" xr3:uid="{C878F751-05A9-46F1-BD18-38741BB296E0}" name="Column7005"/>
    <tableColumn id="7023" xr3:uid="{96C722AE-EA5A-4277-9E59-A8209B93EF4A}" name="Column7006"/>
    <tableColumn id="7024" xr3:uid="{BE52B284-1948-47DE-B806-0A9506EF749E}" name="Column7007"/>
    <tableColumn id="7025" xr3:uid="{D3997F46-5F29-4A93-BEF1-06BBCEA67848}" name="Column7008"/>
    <tableColumn id="7026" xr3:uid="{A13723CF-20D2-4335-BBFF-5FC755DAADD7}" name="Column7009"/>
    <tableColumn id="7027" xr3:uid="{DD34DA84-6C83-449B-AC8B-73098A1A74B1}" name="Column7010"/>
    <tableColumn id="7028" xr3:uid="{C92885BD-7D30-467E-B6E3-441F83B381E1}" name="Column7011"/>
    <tableColumn id="7029" xr3:uid="{6029CC31-FB30-4B2F-9097-3BF08D7E7BB1}" name="Column7012"/>
    <tableColumn id="7030" xr3:uid="{F1725F50-8797-4D8C-8302-04533AF0D74C}" name="Column7013"/>
    <tableColumn id="7031" xr3:uid="{481F662E-BCBB-4FF9-851D-020338302BEE}" name="Column7014"/>
    <tableColumn id="7032" xr3:uid="{D7C574B7-D34E-4C79-9EF8-A804C003CEC6}" name="Column7015"/>
    <tableColumn id="7033" xr3:uid="{2A7272B9-E9C2-47BC-894E-EA5164C1EF01}" name="Column7016"/>
    <tableColumn id="7034" xr3:uid="{2C131265-60DF-4F4D-9C58-4D0C5EE83654}" name="Column7017"/>
    <tableColumn id="7035" xr3:uid="{DFEA2193-E933-434E-9951-6C2F754D35B0}" name="Column7018"/>
    <tableColumn id="7036" xr3:uid="{3FB3871A-3559-4469-B4DB-047CCE7FF06B}" name="Column7019"/>
    <tableColumn id="7037" xr3:uid="{AB9E1230-E98B-4877-85E9-F4452DE591AA}" name="Column7020"/>
    <tableColumn id="7038" xr3:uid="{5301EA78-026C-43B8-B5EB-05D2E25C3AE6}" name="Column7021"/>
    <tableColumn id="7039" xr3:uid="{B28C5ADC-E968-43B8-A310-D283A0DE04E8}" name="Column7022"/>
    <tableColumn id="7040" xr3:uid="{08010795-E803-4541-80B3-8E2796466F28}" name="Column7023"/>
    <tableColumn id="7041" xr3:uid="{0DABE782-399D-40B5-9651-3AE2D0E2856D}" name="Column7024"/>
    <tableColumn id="7042" xr3:uid="{BB0C7FBD-8B24-4E3D-87FB-2EE5A47E579B}" name="Column7025"/>
    <tableColumn id="7043" xr3:uid="{B84E662C-30C0-4060-8B30-2B92DFC2D760}" name="Column7026"/>
    <tableColumn id="7044" xr3:uid="{B7A4FC01-9E93-409D-B8C2-F93F7C9C66A6}" name="Column7027"/>
    <tableColumn id="7045" xr3:uid="{009D3AB5-66BB-4A83-AE19-904BED8870DF}" name="Column7028"/>
    <tableColumn id="7046" xr3:uid="{A54F8F74-837F-4DC1-8DCC-D63433610AE7}" name="Column7029"/>
    <tableColumn id="7047" xr3:uid="{493F8CBC-DD7C-41A3-9C79-771D46519058}" name="Column7030"/>
    <tableColumn id="7048" xr3:uid="{919794B5-F7F9-4C53-8451-793404283DEA}" name="Column7031"/>
    <tableColumn id="7049" xr3:uid="{A59B62D3-9F2B-4053-B6B4-E1256DB6E9EE}" name="Column7032"/>
    <tableColumn id="7050" xr3:uid="{5724D333-1845-44A3-AF8C-246EC656DE27}" name="Column7033"/>
    <tableColumn id="7051" xr3:uid="{57B81691-F9D2-4AEC-A710-D5D3BE58A19A}" name="Column7034"/>
    <tableColumn id="7052" xr3:uid="{7DBCFD3B-CBD6-450F-89C8-BC0EB79A52A2}" name="Column7035"/>
    <tableColumn id="7053" xr3:uid="{3F27F050-D91D-4A25-93AE-682A126DD372}" name="Column7036"/>
    <tableColumn id="7054" xr3:uid="{3704F9FC-7861-48F7-AF3E-D01985074F98}" name="Column7037"/>
    <tableColumn id="7055" xr3:uid="{7CA65549-9366-4984-B458-81086FC7BD46}" name="Column7038"/>
    <tableColumn id="7056" xr3:uid="{1BD46DE5-5B8A-4436-836C-DDC572AA57C6}" name="Column7039"/>
    <tableColumn id="7057" xr3:uid="{91B28464-D19F-4AB9-BF33-91FD268DD42D}" name="Column7040"/>
    <tableColumn id="7058" xr3:uid="{D3A169B5-3D69-4094-A0F1-02073A15EB21}" name="Column7041"/>
    <tableColumn id="7059" xr3:uid="{747D3359-B335-4DC7-871A-10B3C0E1C716}" name="Column7042"/>
    <tableColumn id="7060" xr3:uid="{1D2D4A1A-69F1-411B-861F-E25DCA7BD64C}" name="Column7043"/>
    <tableColumn id="7061" xr3:uid="{AFC26043-DA6C-498B-A792-E2F36AEF17C2}" name="Column7044"/>
    <tableColumn id="7062" xr3:uid="{2A9F79AE-44AC-4C9C-BEE2-CB39F13E1197}" name="Column7045"/>
    <tableColumn id="7063" xr3:uid="{3445241C-F0A2-4A41-B6BE-80EE9B5FAA42}" name="Column7046"/>
    <tableColumn id="7064" xr3:uid="{1373B8EE-BBD0-48C4-B3EA-62256CC635A0}" name="Column7047"/>
    <tableColumn id="7065" xr3:uid="{CE2DAA12-7007-4045-900A-33F9643958BE}" name="Column7048"/>
    <tableColumn id="7066" xr3:uid="{5E8247A3-3B5A-4FBC-A15B-555B8C8BDBFE}" name="Column7049"/>
    <tableColumn id="7067" xr3:uid="{FC958FF7-5260-466F-833D-9ECE92ECC184}" name="Column7050"/>
    <tableColumn id="7068" xr3:uid="{7766E65D-CEA5-411A-89B2-382C382D3D8C}" name="Column7051"/>
    <tableColumn id="7069" xr3:uid="{F1F26D42-1D1A-4B28-A2CB-10981E66F5E5}" name="Column7052"/>
    <tableColumn id="7070" xr3:uid="{0AEBEA70-58CD-414B-BC94-A2FDC70412F4}" name="Column7053"/>
    <tableColumn id="7071" xr3:uid="{79EDE287-DD7E-4DB2-92E0-42B749853C57}" name="Column7054"/>
    <tableColumn id="7072" xr3:uid="{BCE89C89-1717-484E-86D9-83986E3AB3C6}" name="Column7055"/>
    <tableColumn id="7073" xr3:uid="{E3C66B5A-AAE6-430C-9318-4EBBC90C0064}" name="Column7056"/>
    <tableColumn id="7074" xr3:uid="{96DCA8C0-3810-4F7F-887A-D657CF57F258}" name="Column7057"/>
    <tableColumn id="7075" xr3:uid="{BC323602-DFA6-4BAD-BFED-91F73CDF959C}" name="Column7058"/>
    <tableColumn id="7076" xr3:uid="{D68A2E61-1801-4310-9CF5-AE25C0F94827}" name="Column7059"/>
    <tableColumn id="7077" xr3:uid="{E584EE6A-C27A-4140-8F39-984195848C05}" name="Column7060"/>
    <tableColumn id="7078" xr3:uid="{AE16E03E-7D8B-4A4B-85C1-99B29121AAEC}" name="Column7061"/>
    <tableColumn id="7079" xr3:uid="{C5512829-EF05-441F-9F4D-37DD295F8BFF}" name="Column7062"/>
    <tableColumn id="7080" xr3:uid="{4C26CEA1-2031-42F3-A31D-DE444F232CC5}" name="Column7063"/>
    <tableColumn id="7081" xr3:uid="{56DFBAB6-2B76-4721-85F1-85BB2C0AD26B}" name="Column7064"/>
    <tableColumn id="7082" xr3:uid="{B2DB75D9-CF1C-45C9-8F86-1558F868DB3A}" name="Column7065"/>
    <tableColumn id="7083" xr3:uid="{9EE87C06-1495-4881-9897-397F8BF940E0}" name="Column7066"/>
    <tableColumn id="7084" xr3:uid="{42A169D1-F298-46DF-8E30-C50C8EF9B529}" name="Column7067"/>
    <tableColumn id="7085" xr3:uid="{C99C7017-03F3-49EF-AAD8-233BB17B94A6}" name="Column7068"/>
    <tableColumn id="7086" xr3:uid="{2438B60C-8110-4809-8766-F80422F12773}" name="Column7069"/>
    <tableColumn id="7087" xr3:uid="{0FB14B5A-4D37-4BB8-95B0-0B941E91F7D2}" name="Column7070"/>
    <tableColumn id="7088" xr3:uid="{D17B4268-E932-402A-8072-36A737FB3B8B}" name="Column7071"/>
    <tableColumn id="7089" xr3:uid="{17A2DB2C-84FA-4103-8ECB-5A97C16F35A6}" name="Column7072"/>
    <tableColumn id="7090" xr3:uid="{3E7A5314-CC8D-49A2-BF43-5E3BA4A87CE6}" name="Column7073"/>
    <tableColumn id="7091" xr3:uid="{D2D8A2E9-764F-460B-A1EA-0C415F1EE49B}" name="Column7074"/>
    <tableColumn id="7092" xr3:uid="{B38FCFEE-5D49-49B1-9463-52E0D1293A44}" name="Column7075"/>
    <tableColumn id="7093" xr3:uid="{E714925A-70AB-4C15-81D6-07B66B5876F9}" name="Column7076"/>
    <tableColumn id="7094" xr3:uid="{6D825AAF-3C54-464B-8F0F-A3B16EEC6774}" name="Column7077"/>
    <tableColumn id="7095" xr3:uid="{581CCC66-4931-4296-BF34-B9CF8BF0F0C8}" name="Column7078"/>
    <tableColumn id="7096" xr3:uid="{3C6F3E0A-4A96-470A-B18A-9635B2817011}" name="Column7079"/>
    <tableColumn id="7097" xr3:uid="{2D757E02-B2C1-4B3A-9E99-1510D202A197}" name="Column7080"/>
    <tableColumn id="7098" xr3:uid="{3AABDC6C-C268-4928-88B8-AAAC5328EBB6}" name="Column7081"/>
    <tableColumn id="7099" xr3:uid="{2E2D759E-EAB7-49D2-A322-56F06F52E32E}" name="Column7082"/>
    <tableColumn id="7100" xr3:uid="{B0028485-75D3-46C4-9B78-EFFDD733E8A1}" name="Column7083"/>
    <tableColumn id="7101" xr3:uid="{D42E90A1-1A54-41CA-A5C6-43199D0B21C6}" name="Column7084"/>
    <tableColumn id="7102" xr3:uid="{7581A548-1080-40C6-B291-F28A79888D50}" name="Column7085"/>
    <tableColumn id="7103" xr3:uid="{FCDAE386-114F-4C28-9D03-8C01565504B2}" name="Column7086"/>
    <tableColumn id="7104" xr3:uid="{11526309-F763-4E9F-88B9-1562EA4A1539}" name="Column7087"/>
    <tableColumn id="7105" xr3:uid="{C25296AF-D700-426C-86F1-6C4E81DD33C0}" name="Column7088"/>
    <tableColumn id="7106" xr3:uid="{9B5EF1DB-80E7-437C-B55A-85254595EEED}" name="Column7089"/>
    <tableColumn id="7107" xr3:uid="{91003E1B-475B-41B6-9D78-0BC89EB1CA40}" name="Column7090"/>
    <tableColumn id="7108" xr3:uid="{320EDFC0-3B24-4670-AE80-B38C1B612644}" name="Column7091"/>
    <tableColumn id="7109" xr3:uid="{B0D9B692-3F8E-465F-B5BE-C9D081B63660}" name="Column7092"/>
    <tableColumn id="7110" xr3:uid="{6029FAD2-8076-45C6-9830-A137709CE0BF}" name="Column7093"/>
    <tableColumn id="7111" xr3:uid="{48423263-9F44-489A-9996-FBD234E76D36}" name="Column7094"/>
    <tableColumn id="7112" xr3:uid="{96D3A36F-D099-4010-B703-154D50982A42}" name="Column7095"/>
    <tableColumn id="7113" xr3:uid="{B8DF97D9-6486-48BC-AEB8-2BB8E2E90428}" name="Column7096"/>
    <tableColumn id="7114" xr3:uid="{AD0FB216-427F-4653-A09B-4D7CB311E12B}" name="Column7097"/>
    <tableColumn id="7115" xr3:uid="{AD3CC26E-1571-4ACF-B93D-AAC7B1388F4C}" name="Column7098"/>
    <tableColumn id="7116" xr3:uid="{6A005372-5CEC-4C2C-A259-B78F95B8F131}" name="Column7099"/>
    <tableColumn id="7117" xr3:uid="{DA930C58-7177-40C6-8A65-252756F71E32}" name="Column7100"/>
    <tableColumn id="7118" xr3:uid="{79D66729-A551-4848-8252-1E29A5E0E883}" name="Column7101"/>
    <tableColumn id="7119" xr3:uid="{B7C3F7C3-E3C1-4149-8CD6-867D781E14EB}" name="Column7102"/>
    <tableColumn id="7120" xr3:uid="{270DA60A-8222-49C7-89DC-FEA5AF5AE5D9}" name="Column7103"/>
    <tableColumn id="7121" xr3:uid="{30BFF6BF-053E-4E59-B0FE-BACC38BD208F}" name="Column7104"/>
    <tableColumn id="7122" xr3:uid="{0F8D368F-6ADA-4903-8012-53A8EA74837A}" name="Column7105"/>
    <tableColumn id="7123" xr3:uid="{65FF746C-7058-435D-8BBA-38162B69A37C}" name="Column7106"/>
    <tableColumn id="7124" xr3:uid="{7DAC479E-BAF5-42D7-B4F0-A180D3B5C1F7}" name="Column7107"/>
    <tableColumn id="7125" xr3:uid="{9AE1E5DF-46B0-4561-9665-43185F0EBE77}" name="Column7108"/>
    <tableColumn id="7126" xr3:uid="{E7B38EFF-66C2-424E-B3D8-9F170936B2A5}" name="Column7109"/>
    <tableColumn id="7127" xr3:uid="{2A693D4B-0B73-4BC8-B25D-03FFEEC7E9FE}" name="Column7110"/>
    <tableColumn id="7128" xr3:uid="{3D6E0907-4E1E-4CB2-BC9C-2BB6FF017C42}" name="Column7111"/>
    <tableColumn id="7129" xr3:uid="{53363777-066A-4446-AAB7-6CBE3F79BF2D}" name="Column7112"/>
    <tableColumn id="7130" xr3:uid="{D21C60E4-AE8A-4D29-9DFE-5AD637D26B96}" name="Column7113"/>
    <tableColumn id="7131" xr3:uid="{B58F12AA-9112-4384-84DD-ED13A9DB9D8B}" name="Column7114"/>
    <tableColumn id="7132" xr3:uid="{D62F70AC-B3E6-425B-AD0E-4E5D28E3BB31}" name="Column7115"/>
    <tableColumn id="7133" xr3:uid="{5B9942ED-2B6F-4D72-B7AB-8BAA695089E5}" name="Column7116"/>
    <tableColumn id="7134" xr3:uid="{D12E7B84-BB0A-43AA-B91A-E899FBCCD02D}" name="Column7117"/>
    <tableColumn id="7135" xr3:uid="{D351F1C3-AF66-4852-B4FE-0CCB078A85A8}" name="Column7118"/>
    <tableColumn id="7136" xr3:uid="{AB4DB6C8-3AB7-4837-B059-ABB95B5834EC}" name="Column7119"/>
    <tableColumn id="7137" xr3:uid="{D4AB0850-2C1D-4D05-8B9C-6111B2B71A2A}" name="Column7120"/>
    <tableColumn id="7138" xr3:uid="{6E0A464E-A5D3-46BE-9062-3C5FE76CF7B4}" name="Column7121"/>
    <tableColumn id="7139" xr3:uid="{62496C82-544A-43E6-BFB6-03DB484262E8}" name="Column7122"/>
    <tableColumn id="7140" xr3:uid="{8381655D-5F43-4BEE-8610-DB34418415DE}" name="Column7123"/>
    <tableColumn id="7141" xr3:uid="{2D152E6A-FF3E-4FDA-A5E1-C8FCF4F544CC}" name="Column7124"/>
    <tableColumn id="7142" xr3:uid="{58E1E8B7-6E1F-4BEB-AF75-93A03096AEED}" name="Column7125"/>
    <tableColumn id="7143" xr3:uid="{E5560AA0-97C9-4751-AC50-D6C0FB11CF17}" name="Column7126"/>
    <tableColumn id="7144" xr3:uid="{B86477DC-6957-4006-96EB-8D31A44A6427}" name="Column7127"/>
    <tableColumn id="7145" xr3:uid="{3D7DA326-C39E-48EE-B074-05ADD5A90340}" name="Column7128"/>
    <tableColumn id="7146" xr3:uid="{7CFC0A21-94C0-48DB-BFAF-71E256F0EDCB}" name="Column7129"/>
    <tableColumn id="7147" xr3:uid="{18E3BD58-7676-40DD-94B7-BFDA3F14C08F}" name="Column7130"/>
    <tableColumn id="7148" xr3:uid="{48D99536-DAF4-43BD-8B27-F9EC2D59851E}" name="Column7131"/>
    <tableColumn id="7149" xr3:uid="{59D554C1-6F33-4264-9122-A1AD89F3C26D}" name="Column7132"/>
    <tableColumn id="7150" xr3:uid="{B64BB404-3A9D-4ADF-8AC8-88141B1E6C2F}" name="Column7133"/>
    <tableColumn id="7151" xr3:uid="{E89CE283-73BD-4902-991A-F4263988537A}" name="Column7134"/>
    <tableColumn id="7152" xr3:uid="{3C411802-AA3D-4475-8378-2D707187253C}" name="Column7135"/>
    <tableColumn id="7153" xr3:uid="{AAD94539-98AB-46E1-ABE8-2D7ABDD05701}" name="Column7136"/>
    <tableColumn id="7154" xr3:uid="{915178CA-0E4D-4545-B61A-C01933D0DC55}" name="Column7137"/>
    <tableColumn id="7155" xr3:uid="{A67194E3-6022-4083-8F4A-9379D8414460}" name="Column7138"/>
    <tableColumn id="7156" xr3:uid="{AED1BED0-DDC0-466B-8F3F-AE2A31238506}" name="Column7139"/>
    <tableColumn id="7157" xr3:uid="{772052AD-75DC-4E14-AE52-B710B8F9CDF9}" name="Column7140"/>
    <tableColumn id="7158" xr3:uid="{F23FD543-80D0-4C9C-A813-3D5A154435EF}" name="Column7141"/>
    <tableColumn id="7159" xr3:uid="{31D96931-9D74-4253-A26D-C0F33D23B9B8}" name="Column7142"/>
    <tableColumn id="7160" xr3:uid="{47DB76A5-1A38-4DF0-A4EB-D1EDA571BFFA}" name="Column7143"/>
    <tableColumn id="7161" xr3:uid="{CBEE38BD-ED7F-4ABA-942E-2ACA7814B117}" name="Column7144"/>
    <tableColumn id="7162" xr3:uid="{07AFDBEA-92DF-4957-81B9-09E07CF1FA32}" name="Column7145"/>
    <tableColumn id="7163" xr3:uid="{604EFBDA-995A-4754-B401-B0308B3E81A0}" name="Column7146"/>
    <tableColumn id="7164" xr3:uid="{48CF893A-0A8B-4BCA-87C3-AC070F49B1C9}" name="Column7147"/>
    <tableColumn id="7165" xr3:uid="{B20F4BA6-1016-425B-882F-76EE2ACAE157}" name="Column7148"/>
    <tableColumn id="7166" xr3:uid="{9E53BE18-7B4D-4371-A4DB-CC939E7A63A9}" name="Column7149"/>
    <tableColumn id="7167" xr3:uid="{C43E63AB-589A-432A-80CC-87BB57B6E278}" name="Column7150"/>
    <tableColumn id="7168" xr3:uid="{6E319B21-F915-43F8-8AAC-959B7402B29E}" name="Column7151"/>
    <tableColumn id="7169" xr3:uid="{9DF866BE-195D-4460-896A-8E3D74B284C9}" name="Column7152"/>
    <tableColumn id="7170" xr3:uid="{3A61DA53-8C7A-46BF-A700-B7B3ADFFEAED}" name="Column7153"/>
    <tableColumn id="7171" xr3:uid="{4473732C-EF2D-4C5C-9BAC-1DDAFFA8EE9B}" name="Column7154"/>
    <tableColumn id="7172" xr3:uid="{AA86A929-5A27-409B-8FAE-50B35DA2FCFF}" name="Column7155"/>
    <tableColumn id="7173" xr3:uid="{FA00A555-9001-4E9F-821F-30B15EE051B1}" name="Column7156"/>
    <tableColumn id="7174" xr3:uid="{534ABFC6-2479-46C8-A26B-877B664D15BF}" name="Column7157"/>
    <tableColumn id="7175" xr3:uid="{9E25629F-1F24-4917-8C28-9459B925EC4C}" name="Column7158"/>
    <tableColumn id="7176" xr3:uid="{A805A7AA-9F7C-4D16-B13E-82C9503CD3A4}" name="Column7159"/>
    <tableColumn id="7177" xr3:uid="{82E56A3E-E100-4103-BB72-B5067EA09A9B}" name="Column7160"/>
    <tableColumn id="7178" xr3:uid="{0D1AC19E-F100-4024-A0DC-C59795F6CC0C}" name="Column7161"/>
    <tableColumn id="7179" xr3:uid="{0A3E29D6-DF29-47AB-AEA6-B0645ABE8F5E}" name="Column7162"/>
    <tableColumn id="7180" xr3:uid="{7CC44296-6394-4154-ADFD-28526FCD4C3E}" name="Column7163"/>
    <tableColumn id="7181" xr3:uid="{4C6709C6-BD11-486A-B288-6616C00E809A}" name="Column7164"/>
    <tableColumn id="7182" xr3:uid="{A6D88555-2C43-4EF1-A872-9415E671F585}" name="Column7165"/>
    <tableColumn id="7183" xr3:uid="{6A25A2BB-F7A0-4324-97ED-BFCC162A95BF}" name="Column7166"/>
    <tableColumn id="7184" xr3:uid="{36D44726-6785-43CF-920C-3EE1EE33CE78}" name="Column7167"/>
    <tableColumn id="7185" xr3:uid="{7200E9EC-55F8-4A23-BC61-0B8590223988}" name="Column7168"/>
    <tableColumn id="7186" xr3:uid="{09365768-B0A3-4155-9679-612747F42525}" name="Column7169"/>
    <tableColumn id="7187" xr3:uid="{7D2499CF-14C0-420D-9EF1-C986792D0D5D}" name="Column7170"/>
    <tableColumn id="7188" xr3:uid="{37DD01B0-44DB-4B37-8278-D81C36EC8C90}" name="Column7171"/>
    <tableColumn id="7189" xr3:uid="{653438D0-CADB-4B4D-B47C-B49C8306BAEF}" name="Column7172"/>
    <tableColumn id="7190" xr3:uid="{58AE6124-A1B3-436C-9BAC-98C345086825}" name="Column7173"/>
    <tableColumn id="7191" xr3:uid="{7595FAEC-FDC5-4D6C-870E-0A03E522C7E3}" name="Column7174"/>
    <tableColumn id="7192" xr3:uid="{22CA728A-A88C-4A07-9752-1CB7CBB0FA79}" name="Column7175"/>
    <tableColumn id="7193" xr3:uid="{0BD4649B-17C5-4AAE-A2C0-4467A0488506}" name="Column7176"/>
    <tableColumn id="7194" xr3:uid="{AA34B65E-540D-458E-8038-92B5090F88EA}" name="Column7177"/>
    <tableColumn id="7195" xr3:uid="{7D6E17C5-FF8D-4737-BCFA-BA16A4493131}" name="Column7178"/>
    <tableColumn id="7196" xr3:uid="{02CBEBB6-2EEE-41BA-9271-EDF771ACFFE8}" name="Column7179"/>
    <tableColumn id="7197" xr3:uid="{3789F385-5414-4A64-B3B0-C2258AB54DE2}" name="Column7180"/>
    <tableColumn id="7198" xr3:uid="{06A3F586-E8F6-460A-9E87-4D21142D44A7}" name="Column7181"/>
    <tableColumn id="7199" xr3:uid="{76868A04-279E-4D9B-B141-90E31C298BA6}" name="Column7182"/>
    <tableColumn id="7200" xr3:uid="{9A9E1226-24C3-4471-B421-7CBE13F8ADF9}" name="Column7183"/>
    <tableColumn id="7201" xr3:uid="{FB261C16-A6F4-491A-8003-3B0F7DE87036}" name="Column7184"/>
    <tableColumn id="7202" xr3:uid="{1DBA9D7C-4987-4504-BE21-D3645F827FBF}" name="Column7185"/>
    <tableColumn id="7203" xr3:uid="{CDC14F0D-08BA-485A-BFA6-FA83F8C90001}" name="Column7186"/>
    <tableColumn id="7204" xr3:uid="{DEE7B774-9B1D-47FC-AB34-2EC94F5FE11E}" name="Column7187"/>
    <tableColumn id="7205" xr3:uid="{6F6C0BD7-8894-41FC-9450-DC43ACFCCF2F}" name="Column7188"/>
    <tableColumn id="7206" xr3:uid="{7828A048-2B4A-4260-8306-443BB3CE7157}" name="Column7189"/>
    <tableColumn id="7207" xr3:uid="{44C9B236-6764-487A-9F58-18E75F726F18}" name="Column7190"/>
    <tableColumn id="7208" xr3:uid="{947B79E1-C403-4DA2-8FB4-85BBFB3A19E8}" name="Column7191"/>
    <tableColumn id="7209" xr3:uid="{B05CA906-CEF9-46B0-A2F4-B5367A84944E}" name="Column7192"/>
    <tableColumn id="7210" xr3:uid="{05465186-AA21-4D5D-9176-0CB0885402E9}" name="Column7193"/>
    <tableColumn id="7211" xr3:uid="{12585371-8408-4604-A61F-782E370B54B5}" name="Column7194"/>
    <tableColumn id="7212" xr3:uid="{C578BE99-F813-4467-A38D-4326B2809113}" name="Column7195"/>
    <tableColumn id="7213" xr3:uid="{C059EF00-B566-40C5-AA0A-D9E9FD7D014F}" name="Column7196"/>
    <tableColumn id="7214" xr3:uid="{6BA20DD4-DDEA-419D-8E72-6AC309E7844E}" name="Column7197"/>
    <tableColumn id="7215" xr3:uid="{6C2FFADF-38E1-435D-9BEC-D4049C4CABF0}" name="Column7198"/>
    <tableColumn id="7216" xr3:uid="{DC33FB05-1415-494E-96F9-04C87CEF0F6F}" name="Column7199"/>
    <tableColumn id="7217" xr3:uid="{954090D6-87FC-471B-8D76-76DA89A89449}" name="Column7200"/>
    <tableColumn id="7218" xr3:uid="{E599BA44-A3BA-4CF7-9720-D65746F642FF}" name="Column7201"/>
    <tableColumn id="7219" xr3:uid="{D2F973B2-06DA-4CF6-8033-CA6C61DAC2D2}" name="Column7202"/>
    <tableColumn id="7220" xr3:uid="{EB69A413-802F-4683-975C-0C97CA9745F2}" name="Column7203"/>
    <tableColumn id="7221" xr3:uid="{68092BAE-A9FA-461E-A025-2E3053DB3480}" name="Column7204"/>
    <tableColumn id="7222" xr3:uid="{C5B4EB4F-5DDC-4039-956F-E579A4329E06}" name="Column7205"/>
    <tableColumn id="7223" xr3:uid="{CF9D4C87-FFA6-437D-AF7D-84A87F6A1D55}" name="Column7206"/>
    <tableColumn id="7224" xr3:uid="{139BD9AE-03F8-4C78-92A8-D9631F43DB43}" name="Column7207"/>
    <tableColumn id="7225" xr3:uid="{0BB7EE86-3C1E-4438-B4E6-E02765AF7D0F}" name="Column7208"/>
    <tableColumn id="7226" xr3:uid="{436BDF6F-611F-4719-A3DB-384D7A4CC3D8}" name="Column7209"/>
    <tableColumn id="7227" xr3:uid="{DC73BE02-FB4D-44C5-914B-63AF6EA35F01}" name="Column7210"/>
    <tableColumn id="7228" xr3:uid="{32A5C9E8-E4D9-46AF-9CCB-90C2F7CD5E49}" name="Column7211"/>
    <tableColumn id="7229" xr3:uid="{D46FA5B1-8924-4332-9FFB-8A58A667580C}" name="Column7212"/>
    <tableColumn id="7230" xr3:uid="{0B71D18C-1922-49E2-B181-5EE0672C87ED}" name="Column7213"/>
    <tableColumn id="7231" xr3:uid="{CB2695F7-B378-4D3E-B27D-7EF8507AAED2}" name="Column7214"/>
    <tableColumn id="7232" xr3:uid="{66C3ABC2-17E2-4E8C-BE1A-28F129BB0D60}" name="Column7215"/>
    <tableColumn id="7233" xr3:uid="{2368692E-D6A7-47E1-972D-B9A19B7C65AF}" name="Column7216"/>
    <tableColumn id="7234" xr3:uid="{F0D8C3CF-E55A-42AD-90B7-80DF2E099DBA}" name="Column7217"/>
    <tableColumn id="7235" xr3:uid="{A4F97D2C-4201-4AC2-A5CA-77557A9C964F}" name="Column7218"/>
    <tableColumn id="7236" xr3:uid="{C858A548-5FF1-451B-8FB6-D4AC2C0730BD}" name="Column7219"/>
    <tableColumn id="7237" xr3:uid="{A7F20DB9-BB9A-49B6-AA93-743E8740F26B}" name="Column7220"/>
    <tableColumn id="7238" xr3:uid="{F90CEBF5-8B8F-46F4-9050-3486A1E817AD}" name="Column7221"/>
    <tableColumn id="7239" xr3:uid="{5D61478B-9020-49A7-8AE6-DF2942EE7180}" name="Column7222"/>
    <tableColumn id="7240" xr3:uid="{8888B7D2-2C39-443B-84D8-1720F481881F}" name="Column7223"/>
    <tableColumn id="7241" xr3:uid="{07C7E94F-0309-4835-8D07-844DAB70185D}" name="Column7224"/>
    <tableColumn id="7242" xr3:uid="{FE8BF82B-7859-4BCB-8AAD-0CBC151E19D0}" name="Column7225"/>
    <tableColumn id="7243" xr3:uid="{9ECB0D1C-0965-4A59-9EDB-2096DAE17A1D}" name="Column7226"/>
    <tableColumn id="7244" xr3:uid="{28355FA9-CEF2-4705-A7AB-14108709CCBA}" name="Column7227"/>
    <tableColumn id="7245" xr3:uid="{0A5AEB31-B907-4891-A494-5F57B6A5B1BE}" name="Column7228"/>
    <tableColumn id="7246" xr3:uid="{CD40236B-C7D8-4A72-BEA9-3594653E16A4}" name="Column7229"/>
    <tableColumn id="7247" xr3:uid="{BC10B46C-1D76-488A-AF01-CEF68537E2B5}" name="Column7230"/>
    <tableColumn id="7248" xr3:uid="{17269010-7F38-4169-B398-BCE3EEC4D356}" name="Column7231"/>
    <tableColumn id="7249" xr3:uid="{7B02F11A-CDC0-4C23-9F7A-AF6164CFDA60}" name="Column7232"/>
    <tableColumn id="7250" xr3:uid="{B749C035-5D75-4AA1-AADF-5FA34710494D}" name="Column7233"/>
    <tableColumn id="7251" xr3:uid="{17C57AFC-5591-4E34-892A-48F678014638}" name="Column7234"/>
    <tableColumn id="7252" xr3:uid="{EFF668CD-FC6F-4DCF-89E2-5008F2E45D20}" name="Column7235"/>
    <tableColumn id="7253" xr3:uid="{7EDB0B8B-E220-4F56-B06E-5F9D49D38CBB}" name="Column7236"/>
    <tableColumn id="7254" xr3:uid="{C06088CE-12E8-48A8-A4A1-53259D174AD8}" name="Column7237"/>
    <tableColumn id="7255" xr3:uid="{B1798982-5837-4A3E-AC85-32A8B3F18F3C}" name="Column7238"/>
    <tableColumn id="7256" xr3:uid="{E555A467-2518-4119-B013-60DEF351AE81}" name="Column7239"/>
    <tableColumn id="7257" xr3:uid="{517BD79A-284B-4F03-92BC-C8353DE258D9}" name="Column7240"/>
    <tableColumn id="7258" xr3:uid="{5B5355E9-B64C-49B4-AD5B-D5E249F57C51}" name="Column7241"/>
    <tableColumn id="7259" xr3:uid="{4A52DFFF-3F21-4368-B7BF-78357602BE0F}" name="Column7242"/>
    <tableColumn id="7260" xr3:uid="{7EDA147B-E309-4D02-9EDF-708A25BF85B9}" name="Column7243"/>
    <tableColumn id="7261" xr3:uid="{B89345C3-50E7-4CC2-A278-69ABE9CC085A}" name="Column7244"/>
    <tableColumn id="7262" xr3:uid="{43A5FB5F-F68F-4A06-BC02-A7006B3FA3CE}" name="Column7245"/>
    <tableColumn id="7263" xr3:uid="{AA59E623-6D39-44BD-B3ED-22646A561E15}" name="Column7246"/>
    <tableColumn id="7264" xr3:uid="{969D7AC8-D3A1-4844-B465-A5DE0EDFCBCA}" name="Column7247"/>
    <tableColumn id="7265" xr3:uid="{75ED1498-598A-419A-B7E6-1C37A48100AB}" name="Column7248"/>
    <tableColumn id="7266" xr3:uid="{1B555AA3-78F9-4C7E-A4CF-9005AB146DFE}" name="Column7249"/>
    <tableColumn id="7267" xr3:uid="{C54FA416-67CB-4B49-869D-B8EAE68D1D4E}" name="Column7250"/>
    <tableColumn id="7268" xr3:uid="{BE1375C0-FA7B-4977-8532-D106B3DCBC73}" name="Column7251"/>
    <tableColumn id="7269" xr3:uid="{83E47C23-EF8E-43C5-B8C7-08A22073FFA8}" name="Column7252"/>
    <tableColumn id="7270" xr3:uid="{D86E28E4-EA7C-4064-80DD-92BB735C59E2}" name="Column7253"/>
    <tableColumn id="7271" xr3:uid="{96CF46FE-A737-41DB-AC38-EC76612A2BE1}" name="Column7254"/>
    <tableColumn id="7272" xr3:uid="{236BBCB8-7F94-4406-B549-B986C6EE52CB}" name="Column7255"/>
    <tableColumn id="7273" xr3:uid="{847261AD-5C36-45AE-9775-6705B3F5C4E3}" name="Column7256"/>
    <tableColumn id="7274" xr3:uid="{A79C6F12-6554-4734-B6D5-2D793BFE0503}" name="Column7257"/>
    <tableColumn id="7275" xr3:uid="{E0A9C77D-334A-4B88-828C-76DD7087E421}" name="Column7258"/>
    <tableColumn id="7276" xr3:uid="{CD5BE318-A9A8-4D8E-B001-CBF94E08C707}" name="Column7259"/>
    <tableColumn id="7277" xr3:uid="{71D08694-C847-4EF0-BE5B-6336C04B230B}" name="Column7260"/>
    <tableColumn id="7278" xr3:uid="{028B36C8-20DA-4808-AC06-EEDC8E54C6C6}" name="Column7261"/>
    <tableColumn id="7279" xr3:uid="{DFB4E19C-15C9-4DD0-A9CE-EC3A28BED9F0}" name="Column7262"/>
    <tableColumn id="7280" xr3:uid="{DD5BDDE8-47A5-4B60-9A09-B94D3604217E}" name="Column7263"/>
    <tableColumn id="7281" xr3:uid="{7CE62CDB-6B0D-459D-9B59-08C883422376}" name="Column7264"/>
    <tableColumn id="7282" xr3:uid="{0AB5A5DC-B64A-48EF-9221-CA6D3EE73520}" name="Column7265"/>
    <tableColumn id="7283" xr3:uid="{F7DCB302-478A-402F-BD91-5B05EDFA6FF7}" name="Column7266"/>
    <tableColumn id="7284" xr3:uid="{0D3DDF86-5BB8-48B0-875E-82FCADD7FEBF}" name="Column7267"/>
    <tableColumn id="7285" xr3:uid="{C0CB0AE0-3E56-4B84-957A-357F7DAACF69}" name="Column7268"/>
    <tableColumn id="7286" xr3:uid="{217D3091-C50F-4F22-9A59-892DFDC95B3E}" name="Column7269"/>
    <tableColumn id="7287" xr3:uid="{D1CA41E5-D9AE-436E-A456-517C24480B84}" name="Column7270"/>
    <tableColumn id="7288" xr3:uid="{CE086738-1F90-4D19-BAB3-E963E7273B42}" name="Column7271"/>
    <tableColumn id="7289" xr3:uid="{81CFD472-45BB-4891-8DAD-E5EE4633971B}" name="Column7272"/>
    <tableColumn id="7290" xr3:uid="{E547B4EC-534D-47B5-92E1-4618898FA5A2}" name="Column7273"/>
    <tableColumn id="7291" xr3:uid="{B653B88B-8016-4831-9FED-23585E68090E}" name="Column7274"/>
    <tableColumn id="7292" xr3:uid="{8C3460F6-0B10-4C66-97C7-FEFB7E6A4783}" name="Column7275"/>
    <tableColumn id="7293" xr3:uid="{8EDDD5C7-8E0F-4341-9A8B-41776A85D90D}" name="Column7276"/>
    <tableColumn id="7294" xr3:uid="{199CFB03-E10E-488A-B7AC-879A2A57D7A5}" name="Column7277"/>
    <tableColumn id="7295" xr3:uid="{84D913BD-28ED-44E0-96FD-E2E3975BA62F}" name="Column7278"/>
    <tableColumn id="7296" xr3:uid="{E37CD44E-E736-4264-A42C-BFF878BE9F92}" name="Column7279"/>
    <tableColumn id="7297" xr3:uid="{8C156A3C-1EE3-4B95-A950-8B931C0F9C45}" name="Column7280"/>
    <tableColumn id="7298" xr3:uid="{21DF22C9-1D86-4A79-988F-5F76EEF577A1}" name="Column7281"/>
    <tableColumn id="7299" xr3:uid="{A470885B-0114-4E6B-B8A5-60CCAE3913D3}" name="Column7282"/>
    <tableColumn id="7300" xr3:uid="{376E810F-8A6A-40C4-A72F-27F354BA6F00}" name="Column7283"/>
    <tableColumn id="7301" xr3:uid="{36608C14-77B3-4BB6-9AD0-9EEC3BE7DDE8}" name="Column7284"/>
    <tableColumn id="7302" xr3:uid="{6A35E817-677D-48C8-9960-008E8B37C6AD}" name="Column7285"/>
    <tableColumn id="7303" xr3:uid="{0F508EEB-068E-46D9-8CA5-D3E2BF5AB17E}" name="Column7286"/>
    <tableColumn id="7304" xr3:uid="{D3FD2B67-2C8C-4A69-A19B-A39145CE630E}" name="Column7287"/>
    <tableColumn id="7305" xr3:uid="{A8DCD0E0-B961-418D-93E1-08CA1D3C706F}" name="Column7288"/>
    <tableColumn id="7306" xr3:uid="{85C1D6F6-BCDE-4A55-B013-8CF3B5A5F4B1}" name="Column7289"/>
    <tableColumn id="7307" xr3:uid="{0041CBE3-450B-4276-9D40-B9D2B495CB3B}" name="Column7290"/>
    <tableColumn id="7308" xr3:uid="{EF9DE3D9-5895-486D-A31C-3B8A21B87077}" name="Column7291"/>
    <tableColumn id="7309" xr3:uid="{33170147-D875-4BFA-BE71-6AEADD9ABEE9}" name="Column7292"/>
    <tableColumn id="7310" xr3:uid="{A28F10D7-C8F9-4F75-A0F5-9C2676660C01}" name="Column7293"/>
    <tableColumn id="7311" xr3:uid="{C32D9F98-1FA5-4F63-BBC8-46CDAABAA881}" name="Column7294"/>
    <tableColumn id="7312" xr3:uid="{AC8E7D96-852F-401C-BF41-17033A4ABBC9}" name="Column7295"/>
    <tableColumn id="7313" xr3:uid="{7B496226-2060-4586-AA00-98227C6E80F4}" name="Column7296"/>
    <tableColumn id="7314" xr3:uid="{951C14DF-5B6E-45BA-96B6-2B11FF75638B}" name="Column7297"/>
    <tableColumn id="7315" xr3:uid="{85CEC6A1-2F84-4154-8392-B4BD15DAA1CE}" name="Column7298"/>
    <tableColumn id="7316" xr3:uid="{2760244F-8EF1-4618-ACB7-EAD346794FEC}" name="Column7299"/>
    <tableColumn id="7317" xr3:uid="{AC089A3D-AAC2-4FDD-BD5C-9B561D6BAC9B}" name="Column7300"/>
    <tableColumn id="7318" xr3:uid="{1EE367CE-5F5F-45D5-BF6A-7BDCA5D36328}" name="Column7301"/>
    <tableColumn id="7319" xr3:uid="{2020B00C-25FF-47AF-867E-4928A21C90A3}" name="Column7302"/>
    <tableColumn id="7320" xr3:uid="{3AC34EE0-5E9E-456A-A745-E53EF11805DA}" name="Column7303"/>
    <tableColumn id="7321" xr3:uid="{2D217F80-8784-4422-8AD2-F9F680BD1738}" name="Column7304"/>
    <tableColumn id="7322" xr3:uid="{93B3645F-FF7B-4DF4-9175-139C5F552EFB}" name="Column7305"/>
    <tableColumn id="7323" xr3:uid="{E27F4001-E317-4946-B526-0FA963FF6E3D}" name="Column7306"/>
    <tableColumn id="7324" xr3:uid="{979AB694-C7C7-48C2-BEB2-45E09B833AAF}" name="Column7307"/>
    <tableColumn id="7325" xr3:uid="{3F333869-8FC9-42CF-9024-4CAE4EA3D5F5}" name="Column7308"/>
    <tableColumn id="7326" xr3:uid="{BC7B4D41-CBEE-4090-8EA1-8CA3DBE9F366}" name="Column7309"/>
    <tableColumn id="7327" xr3:uid="{EB8510C2-D65B-4135-BD83-FA4F5EA742C3}" name="Column7310"/>
    <tableColumn id="7328" xr3:uid="{E08617BD-2EA6-4475-BE34-6981EAA3C566}" name="Column7311"/>
    <tableColumn id="7329" xr3:uid="{691B8FEB-9067-46C4-A65E-B0706C22FFC1}" name="Column7312"/>
    <tableColumn id="7330" xr3:uid="{A465CA23-E28C-471F-ABD5-1889298210DE}" name="Column7313"/>
    <tableColumn id="7331" xr3:uid="{B29164A8-6F42-43D0-8D04-85EF4EE76A60}" name="Column7314"/>
    <tableColumn id="7332" xr3:uid="{D48896CC-5EA8-4595-80DD-8D42CC885E99}" name="Column7315"/>
    <tableColumn id="7333" xr3:uid="{27BB44B5-D9F2-4905-8BCC-5322CD684978}" name="Column7316"/>
    <tableColumn id="7334" xr3:uid="{9857F636-6725-4962-9C77-991212F05DE7}" name="Column7317"/>
    <tableColumn id="7335" xr3:uid="{DC104C27-0DD1-4CA9-9984-8442BF7EFCE5}" name="Column7318"/>
    <tableColumn id="7336" xr3:uid="{A8EAFD11-25BE-4841-A6FD-E84DE01A02AF}" name="Column7319"/>
    <tableColumn id="7337" xr3:uid="{B0A283AF-AE84-4013-A56B-D7E46AEE3BA8}" name="Column7320"/>
    <tableColumn id="7338" xr3:uid="{BCDEB358-6E0A-4498-A8AC-65D9809485AB}" name="Column7321"/>
    <tableColumn id="7339" xr3:uid="{C9BF8781-06B7-4316-B5A3-CDD6B0ACC5DD}" name="Column7322"/>
    <tableColumn id="7340" xr3:uid="{543FF5A1-6F13-4303-9F86-438642B0AE4D}" name="Column7323"/>
    <tableColumn id="7341" xr3:uid="{1324EC71-AF1E-4C3F-AF23-841CBEED739D}" name="Column7324"/>
    <tableColumn id="7342" xr3:uid="{0C18AC8B-6E0B-447C-92A1-18AC7E7F9F38}" name="Column7325"/>
    <tableColumn id="7343" xr3:uid="{E9CCD00E-91D2-4BE0-844A-BD4736F3C934}" name="Column7326"/>
    <tableColumn id="7344" xr3:uid="{17D90155-8535-4668-89E7-46D798D74495}" name="Column7327"/>
    <tableColumn id="7345" xr3:uid="{E64F3E67-06BE-4332-9499-A5DDB4237329}" name="Column7328"/>
    <tableColumn id="7346" xr3:uid="{65D958C6-5331-46F9-B8DB-E28E5023DD0C}" name="Column7329"/>
    <tableColumn id="7347" xr3:uid="{8A0A5A64-62D2-44FA-886C-26A927C02036}" name="Column7330"/>
    <tableColumn id="7348" xr3:uid="{D4ED1B64-0AFE-44A9-953A-25146B21E788}" name="Column7331"/>
    <tableColumn id="7349" xr3:uid="{20042386-21AB-4E60-A040-ADB92A89D2D7}" name="Column7332"/>
    <tableColumn id="7350" xr3:uid="{2BC18E6B-BCF3-49D3-971A-CF70CD33DCA7}" name="Column7333"/>
    <tableColumn id="7351" xr3:uid="{B9CEDBE4-A5C2-448F-9020-8252A8AC655E}" name="Column7334"/>
    <tableColumn id="7352" xr3:uid="{919A5E3F-46CE-4B14-A119-479820F97566}" name="Column7335"/>
    <tableColumn id="7353" xr3:uid="{2165752B-FA65-41C7-B0B5-5B965B57B32A}" name="Column7336"/>
    <tableColumn id="7354" xr3:uid="{5460762F-07D7-434D-B59C-AF23F710DE17}" name="Column7337"/>
    <tableColumn id="7355" xr3:uid="{7CB656BC-EC09-46E2-BEFA-6855CE9EEFD4}" name="Column7338"/>
    <tableColumn id="7356" xr3:uid="{BC458F48-6139-459B-BE1B-BEE2AFC38221}" name="Column7339"/>
    <tableColumn id="7357" xr3:uid="{B8A3A16E-49AA-4E25-A3EA-BA9E3E9ADB79}" name="Column7340"/>
    <tableColumn id="7358" xr3:uid="{3D5C9DD5-3706-4A86-B650-A346A6AFEA46}" name="Column7341"/>
    <tableColumn id="7359" xr3:uid="{BECB7267-4A14-4DAD-82CA-AB5BDC07469F}" name="Column7342"/>
    <tableColumn id="7360" xr3:uid="{B8564404-3FFA-4794-ACA2-1AAF45AB66AA}" name="Column7343"/>
    <tableColumn id="7361" xr3:uid="{6F99CBFB-884E-4914-8199-108ED8E22BE3}" name="Column7344"/>
    <tableColumn id="7362" xr3:uid="{DF8618AE-5965-4329-9FB2-CB275E63F790}" name="Column7345"/>
    <tableColumn id="7363" xr3:uid="{EBBA42FB-581D-47FE-A664-30C2D318A3DB}" name="Column7346"/>
    <tableColumn id="7364" xr3:uid="{6602B7F2-7654-428E-AC77-964F393DA12A}" name="Column7347"/>
    <tableColumn id="7365" xr3:uid="{579BBA9E-65B4-4F08-AA72-9C16F8A7D1EE}" name="Column7348"/>
    <tableColumn id="7366" xr3:uid="{F6ACB733-AC30-485D-AE9E-4072001BBA62}" name="Column7349"/>
    <tableColumn id="7367" xr3:uid="{6F926240-3924-4681-9E71-036C1A676D09}" name="Column7350"/>
    <tableColumn id="7368" xr3:uid="{D054E4AF-A09A-49E9-94CD-E1F090B64B74}" name="Column7351"/>
    <tableColumn id="7369" xr3:uid="{39DC06D0-1440-4626-AC64-04FAB3B1F6A4}" name="Column7352"/>
    <tableColumn id="7370" xr3:uid="{2DC02B7D-B739-4569-908D-F727FBB47D72}" name="Column7353"/>
    <tableColumn id="7371" xr3:uid="{94A736B9-F5C8-4C42-87F9-89285E945F6B}" name="Column7354"/>
    <tableColumn id="7372" xr3:uid="{193A23F8-504C-45F0-9154-31222E87EF93}" name="Column7355"/>
    <tableColumn id="7373" xr3:uid="{A1ED174B-779D-4882-ADB3-FF623412EA15}" name="Column7356"/>
    <tableColumn id="7374" xr3:uid="{8C6B248E-27C2-495A-AF4D-08FFFF43DF5B}" name="Column7357"/>
    <tableColumn id="7375" xr3:uid="{A31DA8D1-5698-491A-887F-971CFA2FADF5}" name="Column7358"/>
    <tableColumn id="7376" xr3:uid="{BE9B4101-102A-491B-84EB-AA63477BAAE6}" name="Column7359"/>
    <tableColumn id="7377" xr3:uid="{3C4B1321-314F-4D4F-A22E-61CA4C04275E}" name="Column7360"/>
    <tableColumn id="7378" xr3:uid="{E55DE739-DBCE-4203-82FB-385F2BE4DB36}" name="Column7361"/>
    <tableColumn id="7379" xr3:uid="{4E6365DE-F871-4BBB-A8B0-1CCE15BCFFBD}" name="Column7362"/>
    <tableColumn id="7380" xr3:uid="{BF898F71-7075-4001-AD19-D84DEA749E3F}" name="Column7363"/>
    <tableColumn id="7381" xr3:uid="{4027B70F-FF75-4845-B0DD-36F18C58EEC1}" name="Column7364"/>
    <tableColumn id="7382" xr3:uid="{1D18439B-A393-419F-89DF-759F25F6426B}" name="Column7365"/>
    <tableColumn id="7383" xr3:uid="{BD5A05F0-A23B-40C3-B1BF-F6C24937F337}" name="Column7366"/>
    <tableColumn id="7384" xr3:uid="{69EBF258-1FB0-4D77-A264-1848A0542CCC}" name="Column7367"/>
    <tableColumn id="7385" xr3:uid="{9BC2BD25-75AA-4730-AEF6-DE8DA9128BB0}" name="Column7368"/>
    <tableColumn id="7386" xr3:uid="{CF8F9FC4-DA7F-4FDD-B8FB-EBD0B204CBAD}" name="Column7369"/>
    <tableColumn id="7387" xr3:uid="{05518E90-3445-4EC3-BA63-1E19A46A8BFD}" name="Column7370"/>
    <tableColumn id="7388" xr3:uid="{CC9B8841-E63F-4352-8221-68A89282008A}" name="Column7371"/>
    <tableColumn id="7389" xr3:uid="{17516AFE-567C-4D93-9BE1-F39506E6B2CE}" name="Column7372"/>
    <tableColumn id="7390" xr3:uid="{6CFA155B-0B83-41DE-9048-6BBEA9CBAFB6}" name="Column7373"/>
    <tableColumn id="7391" xr3:uid="{6435E163-A5DF-4F25-8361-2A0464374411}" name="Column7374"/>
    <tableColumn id="7392" xr3:uid="{C5B6862D-B5E3-487F-8B7E-23ABC8CF5CAE}" name="Column7375"/>
    <tableColumn id="7393" xr3:uid="{6BA5D781-6E53-4A65-9CF6-08FE564733F6}" name="Column7376"/>
    <tableColumn id="7394" xr3:uid="{5C3F3264-475F-479D-B1DC-7621F176B5F0}" name="Column7377"/>
    <tableColumn id="7395" xr3:uid="{59CAA491-5274-4422-AC22-EE7D0BD442E4}" name="Column7378"/>
    <tableColumn id="7396" xr3:uid="{9F6715A8-1220-4518-A12C-82A6C30D9CB5}" name="Column7379"/>
    <tableColumn id="7397" xr3:uid="{4E884CC2-330D-4282-8FC1-B6AFF8BC8770}" name="Column7380"/>
    <tableColumn id="7398" xr3:uid="{F414FC1D-B7F2-4AE6-9AC5-CDA838183DB9}" name="Column7381"/>
    <tableColumn id="7399" xr3:uid="{08B1189C-7C0F-41CF-B2C0-3E21C7FD51F9}" name="Column7382"/>
    <tableColumn id="7400" xr3:uid="{416F95F5-D467-4F11-8EFA-1D7D2BE3EC45}" name="Column7383"/>
    <tableColumn id="7401" xr3:uid="{1099640E-9361-4B4A-A4E3-1D315187F405}" name="Column7384"/>
    <tableColumn id="7402" xr3:uid="{0FB062D7-891F-4E84-900F-2F2E1E70EE03}" name="Column7385"/>
    <tableColumn id="7403" xr3:uid="{1C75DEC4-FE73-4C61-B4A0-0A8A66D86191}" name="Column7386"/>
    <tableColumn id="7404" xr3:uid="{59B05A14-1701-4032-BE04-6BB00BC6D101}" name="Column7387"/>
    <tableColumn id="7405" xr3:uid="{F9EFFF78-660A-40DC-830F-FCFA987F2639}" name="Column7388"/>
    <tableColumn id="7406" xr3:uid="{0E33E1FF-F2AE-4623-B4E5-172C556F786A}" name="Column7389"/>
    <tableColumn id="7407" xr3:uid="{3D470F58-8EE0-4BFD-9310-EFF582EB471E}" name="Column7390"/>
    <tableColumn id="7408" xr3:uid="{C34E7486-F963-438E-A8E4-04EFEEE33788}" name="Column7391"/>
    <tableColumn id="7409" xr3:uid="{D872DE1D-5D2F-482A-8A53-E07ECAD87407}" name="Column7392"/>
    <tableColumn id="7410" xr3:uid="{84430E78-981A-4800-8EC7-36D12DD57F4E}" name="Column7393"/>
    <tableColumn id="7411" xr3:uid="{F0A9D5F0-2143-4360-AD28-D10803158E8C}" name="Column7394"/>
    <tableColumn id="7412" xr3:uid="{C8588FA1-7D19-46A3-9A16-5A4DC7965630}" name="Column7395"/>
    <tableColumn id="7413" xr3:uid="{033CD7CE-A61B-4443-A54E-FE8502746E71}" name="Column7396"/>
    <tableColumn id="7414" xr3:uid="{2BB53A32-D2C5-45A0-A67C-E023038CD153}" name="Column7397"/>
    <tableColumn id="7415" xr3:uid="{93DAEEDB-1C8D-479A-94AA-58FF46F0AD6F}" name="Column7398"/>
    <tableColumn id="7416" xr3:uid="{E1494C5E-F9A7-4E29-AFD1-2343F2EE5C2E}" name="Column7399"/>
    <tableColumn id="7417" xr3:uid="{C8B4B870-0EEC-428D-90A9-D5BF9D29B9C4}" name="Column7400"/>
    <tableColumn id="7418" xr3:uid="{0C508470-3128-4FA8-B4BB-C3C643BCE491}" name="Column7401"/>
    <tableColumn id="7419" xr3:uid="{ABCFBE12-8403-4FCB-9B94-9B4B8E67680F}" name="Column7402"/>
    <tableColumn id="7420" xr3:uid="{425D4279-CB6D-4934-8BC9-8AD34E1BA12A}" name="Column7403"/>
    <tableColumn id="7421" xr3:uid="{8778E2EC-BABB-4075-BC26-0A9101A51DD9}" name="Column7404"/>
    <tableColumn id="7422" xr3:uid="{777F944D-FD96-4C87-A92C-A7488C57E7A0}" name="Column7405"/>
    <tableColumn id="7423" xr3:uid="{48E08257-625C-478A-BA10-174F62172884}" name="Column7406"/>
    <tableColumn id="7424" xr3:uid="{8590DF85-0F73-42DC-B698-1D49FBE6FD7C}" name="Column7407"/>
    <tableColumn id="7425" xr3:uid="{4EF5A042-2F95-4339-B090-D117703B083B}" name="Column7408"/>
    <tableColumn id="7426" xr3:uid="{2BC7B413-46F3-4DDB-8E15-8A5579667616}" name="Column7409"/>
    <tableColumn id="7427" xr3:uid="{34281960-0362-4B1D-A111-F7E5D0BF43B7}" name="Column7410"/>
    <tableColumn id="7428" xr3:uid="{D5BC8DBE-32FF-4F81-A24D-E6413C1A207C}" name="Column7411"/>
    <tableColumn id="7429" xr3:uid="{72FDC6C6-5933-4181-AE8A-5649388BE3D2}" name="Column7412"/>
    <tableColumn id="7430" xr3:uid="{4AB91AA0-F14B-46B6-859D-C6702D6B8905}" name="Column7413"/>
    <tableColumn id="7431" xr3:uid="{E1E3E5B3-5068-4174-B84D-159F2CA3E70A}" name="Column7414"/>
    <tableColumn id="7432" xr3:uid="{D9D24F69-5939-49D9-A171-C60E4B87C79B}" name="Column7415"/>
    <tableColumn id="7433" xr3:uid="{7551645B-6440-4300-8612-F71A72FF9D46}" name="Column7416"/>
    <tableColumn id="7434" xr3:uid="{EDFD9B13-8275-4D24-8407-4CE196D9C706}" name="Column7417"/>
    <tableColumn id="7435" xr3:uid="{C60D3143-2F10-4A77-9078-18514430E720}" name="Column7418"/>
    <tableColumn id="7436" xr3:uid="{BE94D2E9-565F-42A8-94E6-E8863B81A749}" name="Column7419"/>
    <tableColumn id="7437" xr3:uid="{F3550E34-98E6-49E7-97AA-AA51DB7D9B94}" name="Column7420"/>
    <tableColumn id="7438" xr3:uid="{9E62C678-7CA2-4591-8AE9-165414E7D41A}" name="Column7421"/>
    <tableColumn id="7439" xr3:uid="{225034D5-59AE-42C0-AEF7-53D41471BF20}" name="Column7422"/>
    <tableColumn id="7440" xr3:uid="{6566C999-0A9D-443F-A970-1B867A80F431}" name="Column7423"/>
    <tableColumn id="7441" xr3:uid="{EA1430EA-FAA0-407F-9CB1-AAB16C0FDAE2}" name="Column7424"/>
    <tableColumn id="7442" xr3:uid="{C651DCCD-DF57-4E26-8FB4-CF6E05E88787}" name="Column7425"/>
    <tableColumn id="7443" xr3:uid="{F997FC79-94C4-4B00-8325-7780B5E1DC60}" name="Column7426"/>
    <tableColumn id="7444" xr3:uid="{A41DCBC7-1D35-4094-BF60-E7726EEFC851}" name="Column7427"/>
    <tableColumn id="7445" xr3:uid="{6B18260A-9E2E-40DB-AD17-2C4856FA3521}" name="Column7428"/>
    <tableColumn id="7446" xr3:uid="{873BE4DF-D650-4AFB-BAD9-1D76AAA9C19A}" name="Column7429"/>
    <tableColumn id="7447" xr3:uid="{FB8BED41-46CE-4A60-8199-3E703B27B642}" name="Column7430"/>
    <tableColumn id="7448" xr3:uid="{71BF77E6-6651-48A3-801C-60653FAC5C19}" name="Column7431"/>
    <tableColumn id="7449" xr3:uid="{C329F575-92A1-4E72-B456-94DB8BC95CBB}" name="Column7432"/>
    <tableColumn id="7450" xr3:uid="{3281425A-D6CB-43CA-82F5-9BC93279C35D}" name="Column7433"/>
    <tableColumn id="7451" xr3:uid="{47D8D67E-F407-4B43-A2BE-DBBE50DF9761}" name="Column7434"/>
    <tableColumn id="7452" xr3:uid="{69E1988D-E1EE-4151-9F4D-1F5E8FE698DF}" name="Column7435"/>
    <tableColumn id="7453" xr3:uid="{AAEDD536-7B26-4B43-A9C2-58128B971AFF}" name="Column7436"/>
    <tableColumn id="7454" xr3:uid="{343F7D5B-33DA-4E69-81AC-6814DC6F5252}" name="Column7437"/>
    <tableColumn id="7455" xr3:uid="{08BD352D-B452-410D-83BB-7E0C4BB48487}" name="Column7438"/>
    <tableColumn id="7456" xr3:uid="{4BC42224-BB3B-4FA6-B72B-515CA0D13ACB}" name="Column7439"/>
    <tableColumn id="7457" xr3:uid="{7FF75185-B559-4E90-91D6-42DBF114DA38}" name="Column7440"/>
    <tableColumn id="7458" xr3:uid="{8C3FF284-1E2E-48BC-82BF-D70FAA9830B1}" name="Column7441"/>
    <tableColumn id="7459" xr3:uid="{276FF078-BDBB-4E6D-BE90-4BE89265FFA0}" name="Column7442"/>
    <tableColumn id="7460" xr3:uid="{59DE9F17-A704-404C-9B6A-EB9A1C5BDB5E}" name="Column7443"/>
    <tableColumn id="7461" xr3:uid="{74EB6F53-02DB-4D0A-AA3E-0E7CE58A54C9}" name="Column7444"/>
    <tableColumn id="7462" xr3:uid="{628176D8-F83A-40AC-B44A-9EA0EABDB6DD}" name="Column7445"/>
    <tableColumn id="7463" xr3:uid="{690AA1BC-9186-490F-8195-67071CE8E3D6}" name="Column7446"/>
    <tableColumn id="7464" xr3:uid="{6CE8AE9C-FDA4-4EEE-882A-9689BB1ECF03}" name="Column7447"/>
    <tableColumn id="7465" xr3:uid="{9686931C-5717-4AFF-8482-2CFAEABB5388}" name="Column7448"/>
    <tableColumn id="7466" xr3:uid="{2AE4D6EA-A3A7-43F1-8E4B-FC1CD3F1F858}" name="Column7449"/>
    <tableColumn id="7467" xr3:uid="{414EB3C4-0DFB-4CEE-A677-C2F862B702F1}" name="Column7450"/>
    <tableColumn id="7468" xr3:uid="{0933E078-70C6-4B99-8450-6D467ECF34AA}" name="Column7451"/>
    <tableColumn id="7469" xr3:uid="{B0C85586-C0E6-434D-87C6-CD70DCF3EF58}" name="Column7452"/>
    <tableColumn id="7470" xr3:uid="{2B23DD84-5E94-4A7C-B9B1-2EFB22502A06}" name="Column7453"/>
    <tableColumn id="7471" xr3:uid="{FBC26E12-4639-436D-97CA-C521B8E9AB07}" name="Column7454"/>
    <tableColumn id="7472" xr3:uid="{CEAE7CDE-98BC-46F1-8CD7-39D565023BB9}" name="Column7455"/>
    <tableColumn id="7473" xr3:uid="{3C62E760-8E78-4435-BBDD-AADB3FA03CCC}" name="Column7456"/>
    <tableColumn id="7474" xr3:uid="{D84A709C-3534-456C-83DB-D090CB8150B3}" name="Column7457"/>
    <tableColumn id="7475" xr3:uid="{C4B86174-D9A0-4A7C-B4D3-9293BC2A7132}" name="Column7458"/>
    <tableColumn id="7476" xr3:uid="{B13665A9-652A-448C-B6B6-5460007FD55C}" name="Column7459"/>
    <tableColumn id="7477" xr3:uid="{83086BF5-9C4D-460B-B8D3-1ECC4D171D41}" name="Column7460"/>
    <tableColumn id="7478" xr3:uid="{DC3EAA31-018C-43A4-BF9F-EC9693A74C21}" name="Column7461"/>
    <tableColumn id="7479" xr3:uid="{6895DE79-983A-44A4-AEBC-70801AFED4A4}" name="Column7462"/>
    <tableColumn id="7480" xr3:uid="{D9C87881-37E3-488D-BFDF-405C96A944BC}" name="Column7463"/>
    <tableColumn id="7481" xr3:uid="{24A203E0-87F8-4C6F-B0DE-BD8BFA6801DB}" name="Column7464"/>
    <tableColumn id="7482" xr3:uid="{025E3E19-D639-4AF1-B7AF-A076F6366118}" name="Column7465"/>
    <tableColumn id="7483" xr3:uid="{FBFC47DE-3930-4829-A202-8A2F613A6461}" name="Column7466"/>
    <tableColumn id="7484" xr3:uid="{30303DB4-E9CF-4677-8A65-700CC2FF71FE}" name="Column7467"/>
    <tableColumn id="7485" xr3:uid="{5D39216A-52C7-4D23-AFD2-1A1183B40097}" name="Column7468"/>
    <tableColumn id="7486" xr3:uid="{653F87BF-ADD6-4854-9D72-AFB7DD950BA7}" name="Column7469"/>
    <tableColumn id="7487" xr3:uid="{E69FDDCC-F849-4CE2-8702-4242E3EC9FD8}" name="Column7470"/>
    <tableColumn id="7488" xr3:uid="{491A9097-081E-42CD-BAAB-E77EC12D2549}" name="Column7471"/>
    <tableColumn id="7489" xr3:uid="{37AF6ED7-BF12-48E9-A223-558C1A93E8E1}" name="Column7472"/>
    <tableColumn id="7490" xr3:uid="{31939311-966A-4C8D-A8E9-A3943D01A3B4}" name="Column7473"/>
    <tableColumn id="7491" xr3:uid="{7049F3EC-0341-4F12-8EA7-77FC286FBB78}" name="Column7474"/>
    <tableColumn id="7492" xr3:uid="{09539403-E971-44FA-BA58-2D65A204C28D}" name="Column7475"/>
    <tableColumn id="7493" xr3:uid="{2812090C-5C9F-4EAA-8804-8ACFAF020890}" name="Column7476"/>
    <tableColumn id="7494" xr3:uid="{6A41F676-FD21-4711-BD3F-C44156DF1902}" name="Column7477"/>
    <tableColumn id="7495" xr3:uid="{E49012C7-F40F-4777-A79D-D44E4B8145B3}" name="Column7478"/>
    <tableColumn id="7496" xr3:uid="{AAAE313B-2A5E-47FF-84BD-007275718BDE}" name="Column7479"/>
    <tableColumn id="7497" xr3:uid="{40EE692E-2C4F-4E1A-9885-B143BDFBF27A}" name="Column7480"/>
    <tableColumn id="7498" xr3:uid="{A8672491-3F14-463B-9F75-B1D87F37186E}" name="Column7481"/>
    <tableColumn id="7499" xr3:uid="{F87469AE-59BC-46CC-B915-01980C43DF1E}" name="Column7482"/>
    <tableColumn id="7500" xr3:uid="{DB8FCD87-3AD9-4423-8840-8E6532ABECE9}" name="Column7483"/>
    <tableColumn id="7501" xr3:uid="{340126D3-6ADC-43E2-AA17-FA5BFE657458}" name="Column7484"/>
    <tableColumn id="7502" xr3:uid="{E5D91580-FCE8-45BB-83AD-99F13B2D0A32}" name="Column7485"/>
    <tableColumn id="7503" xr3:uid="{F3E8664A-A12E-4D3D-A3D0-6C5AB9EAA184}" name="Column7486"/>
    <tableColumn id="7504" xr3:uid="{A14F9F13-BABF-4D63-9184-14AD20CB33B2}" name="Column7487"/>
    <tableColumn id="7505" xr3:uid="{B4A586B1-EE3F-4EC8-B408-A1F8675FFEC1}" name="Column7488"/>
    <tableColumn id="7506" xr3:uid="{DDB5C9E7-57DE-4648-8583-F7881AF72E35}" name="Column7489"/>
    <tableColumn id="7507" xr3:uid="{FD443FCF-FD4E-4E22-98CC-3E83B6ECB63B}" name="Column7490"/>
    <tableColumn id="7508" xr3:uid="{5DEC15B9-52F7-4D2D-B5AB-398FB47FED5F}" name="Column7491"/>
    <tableColumn id="7509" xr3:uid="{5B8D6E68-7A0F-45AF-AEF0-F16ABEC61ED7}" name="Column7492"/>
    <tableColumn id="7510" xr3:uid="{A3FE7AC9-DBDA-497D-A923-C0E3F21725F4}" name="Column7493"/>
    <tableColumn id="7511" xr3:uid="{7A782F29-1995-4606-A27A-EE88D341598A}" name="Column7494"/>
    <tableColumn id="7512" xr3:uid="{6C7F32D2-6A09-4C19-AFD7-D791300E410B}" name="Column7495"/>
    <tableColumn id="7513" xr3:uid="{050D21B4-5B16-4C46-9113-B5B2E777B77C}" name="Column7496"/>
    <tableColumn id="7514" xr3:uid="{BDFA5D41-752F-4198-81DF-37124EC8AF27}" name="Column7497"/>
    <tableColumn id="7515" xr3:uid="{F2C45B77-16DD-4AE7-AF15-B17AA34F47FB}" name="Column7498"/>
    <tableColumn id="7516" xr3:uid="{CCF628E1-FD39-4FE3-A1CF-7031A3C8B861}" name="Column7499"/>
    <tableColumn id="7517" xr3:uid="{9D2CB818-0E68-473A-AAF1-2E9AB1B2DDD2}" name="Column7500"/>
    <tableColumn id="7518" xr3:uid="{852C2014-6A6F-4FE1-A330-2FCAD0C05D95}" name="Column7501"/>
    <tableColumn id="7519" xr3:uid="{587C0F0E-9E8A-4EAC-BFBB-DAA91491A80E}" name="Column7502"/>
    <tableColumn id="7520" xr3:uid="{C4729964-91B1-4215-9F71-189AF11CD035}" name="Column7503"/>
    <tableColumn id="7521" xr3:uid="{F0AA6ADD-74FD-487B-A220-A2EC7C280F2B}" name="Column7504"/>
    <tableColumn id="7522" xr3:uid="{8E2F97D4-3C62-43F4-8A06-FD798C951BA3}" name="Column7505"/>
    <tableColumn id="7523" xr3:uid="{F7F4A42B-B93D-4DB0-91AF-C4EA4CE4968C}" name="Column7506"/>
    <tableColumn id="7524" xr3:uid="{3FD910BB-7DE6-467F-A1DD-810D9BF7C1F0}" name="Column7507"/>
    <tableColumn id="7525" xr3:uid="{144C018D-1D2B-4B08-B507-01ACFB3A9FF3}" name="Column7508"/>
    <tableColumn id="7526" xr3:uid="{2C63D8A8-F076-40AB-AE9E-6F15DDE41334}" name="Column7509"/>
    <tableColumn id="7527" xr3:uid="{9F575B1A-E8E4-423F-A4DC-1FD9831CE08B}" name="Column7510"/>
    <tableColumn id="7528" xr3:uid="{81252586-8669-42E8-BD85-01572CBFEAFD}" name="Column7511"/>
    <tableColumn id="7529" xr3:uid="{A63A19D4-4EC7-42EB-ACEC-73123BEA9811}" name="Column7512"/>
    <tableColumn id="7530" xr3:uid="{A6ADCD67-FF3F-49C6-88AA-73C330F02EBE}" name="Column7513"/>
    <tableColumn id="7531" xr3:uid="{49A75F41-4D9F-429C-9A0B-9E2839AA8F15}" name="Column7514"/>
    <tableColumn id="7532" xr3:uid="{DED6C5F1-FC83-4711-84AD-C3E5AD935F0D}" name="Column7515"/>
    <tableColumn id="7533" xr3:uid="{D73A9B05-1164-4E33-9EC5-AA1302EFA627}" name="Column7516"/>
    <tableColumn id="7534" xr3:uid="{6CDEFE3F-EE8B-419B-9BFC-A616905A2F06}" name="Column7517"/>
    <tableColumn id="7535" xr3:uid="{82A5D427-6D7E-4AF8-AA01-EFC34F81804C}" name="Column7518"/>
    <tableColumn id="7536" xr3:uid="{A62D00AC-6E9A-4703-A426-70350A93DDA9}" name="Column7519"/>
    <tableColumn id="7537" xr3:uid="{58311114-4268-4437-AA32-5E6C28902D90}" name="Column7520"/>
    <tableColumn id="7538" xr3:uid="{818AD017-AF39-46FE-9362-D3E89492B97A}" name="Column7521"/>
    <tableColumn id="7539" xr3:uid="{B831B41B-6BEF-4D4C-BBD1-0BCDB886A2CF}" name="Column7522"/>
    <tableColumn id="7540" xr3:uid="{BFC77081-47C0-47C7-B02B-719A5ADDBF40}" name="Column7523"/>
    <tableColumn id="7541" xr3:uid="{7163B4E4-0B83-409B-B4CA-47A79593745E}" name="Column7524"/>
    <tableColumn id="7542" xr3:uid="{9C620464-D765-4AF4-8894-54E116BEB13A}" name="Column7525"/>
    <tableColumn id="7543" xr3:uid="{1A0084D8-271E-4AF1-A0BB-530815F4E1A3}" name="Column7526"/>
    <tableColumn id="7544" xr3:uid="{756CD451-8017-4C55-A421-5FC492137190}" name="Column7527"/>
    <tableColumn id="7545" xr3:uid="{2C4D6CD1-DD54-472C-B5AC-A5C5FA207580}" name="Column7528"/>
    <tableColumn id="7546" xr3:uid="{96059301-C0F2-4AE6-85DA-1CDC6FFC09CA}" name="Column7529"/>
    <tableColumn id="7547" xr3:uid="{16E6AD72-4D9C-4C45-88A4-E965802E693B}" name="Column7530"/>
    <tableColumn id="7548" xr3:uid="{6A908D65-3DC7-4AEC-A5E1-4DC53161CA70}" name="Column7531"/>
    <tableColumn id="7549" xr3:uid="{DE5651EC-E002-48CA-B735-08FA5D3A38FB}" name="Column7532"/>
    <tableColumn id="7550" xr3:uid="{40632A38-4DEA-422A-B767-9E1AA88237DF}" name="Column7533"/>
    <tableColumn id="7551" xr3:uid="{B278A7F1-38F4-4CD4-98A4-62976232475D}" name="Column7534"/>
    <tableColumn id="7552" xr3:uid="{F0A768FE-709B-485C-9C96-44AACF82643A}" name="Column7535"/>
    <tableColumn id="7553" xr3:uid="{F0440DBD-749F-4768-90F4-7924A9ADA018}" name="Column7536"/>
    <tableColumn id="7554" xr3:uid="{F3D383A1-002E-4AD3-9356-6709BE35BB1A}" name="Column7537"/>
    <tableColumn id="7555" xr3:uid="{583A7115-C157-487E-A3F5-5F9BD1703610}" name="Column7538"/>
    <tableColumn id="7556" xr3:uid="{ABB279DE-8AD3-4BB4-A16C-82C48422025E}" name="Column7539"/>
    <tableColumn id="7557" xr3:uid="{F70EF0BC-45BF-4660-B2DB-F7978D06F95E}" name="Column7540"/>
    <tableColumn id="7558" xr3:uid="{8846E6A9-A6C8-4F72-9CC1-E00B39CE048D}" name="Column7541"/>
    <tableColumn id="7559" xr3:uid="{561994FD-C1EC-4338-B3EA-947FC4CB8AF8}" name="Column7542"/>
    <tableColumn id="7560" xr3:uid="{C9827DC3-A769-4BF0-9948-4E85AB2BBCE9}" name="Column7543"/>
    <tableColumn id="7561" xr3:uid="{55705459-8F52-40C3-8F67-72762CE1BC85}" name="Column7544"/>
    <tableColumn id="7562" xr3:uid="{878841B5-AF0D-4F7D-B2A9-69D83A70E922}" name="Column7545"/>
    <tableColumn id="7563" xr3:uid="{22DE900C-9CB4-4D7C-ACFA-224701398CBF}" name="Column7546"/>
    <tableColumn id="7564" xr3:uid="{F477F88B-0D7C-4779-AAD6-AF4347FAFCB3}" name="Column7547"/>
    <tableColumn id="7565" xr3:uid="{8C81DE66-419B-40B0-BC95-FC2588AC1411}" name="Column7548"/>
    <tableColumn id="7566" xr3:uid="{360FAFEF-23EE-4275-83F3-E5C1DCA12B41}" name="Column7549"/>
    <tableColumn id="7567" xr3:uid="{8917A9C6-D70E-40D2-B04A-F978CC3E1861}" name="Column7550"/>
    <tableColumn id="7568" xr3:uid="{B3255964-5A24-4E4D-A4F2-A14076EA0A86}" name="Column7551"/>
    <tableColumn id="7569" xr3:uid="{53ABDC1D-B413-4853-BFDB-E82BC71B7904}" name="Column7552"/>
    <tableColumn id="7570" xr3:uid="{EBC2A5CE-1556-4306-B35B-1E03ADEFF5AA}" name="Column7553"/>
    <tableColumn id="7571" xr3:uid="{7974B548-9FD5-4FB0-872C-733EB29C5068}" name="Column7554"/>
    <tableColumn id="7572" xr3:uid="{BEB87823-9931-41BA-938B-096FCD648BE3}" name="Column7555"/>
    <tableColumn id="7573" xr3:uid="{1BFDDC8D-FF6A-4316-B37E-98814AD40495}" name="Column7556"/>
    <tableColumn id="7574" xr3:uid="{FE46EDA1-7ADA-4202-BCB1-B63C0E9552F5}" name="Column7557"/>
    <tableColumn id="7575" xr3:uid="{001E4D85-ECAB-420D-93E9-B283B43B66CA}" name="Column7558"/>
    <tableColumn id="7576" xr3:uid="{4597A2B7-4BA5-44A5-BB5A-AB9E4E16BF84}" name="Column7559"/>
    <tableColumn id="7577" xr3:uid="{643A64C5-6053-4374-AD35-6AF44C900C04}" name="Column7560"/>
    <tableColumn id="7578" xr3:uid="{4417B6AE-5299-4BA7-B2BC-9A74145BFE63}" name="Column7561"/>
    <tableColumn id="7579" xr3:uid="{357CCDB8-D13B-4A29-9524-F9AC456A3390}" name="Column7562"/>
    <tableColumn id="7580" xr3:uid="{02A55ECE-B338-45B8-AB1B-12353C23F326}" name="Column7563"/>
    <tableColumn id="7581" xr3:uid="{8F89D12F-CCED-42EA-983F-4BB26C47099B}" name="Column7564"/>
    <tableColumn id="7582" xr3:uid="{F88178B5-4F4E-4936-BBB0-5EC11E8581DE}" name="Column7565"/>
    <tableColumn id="7583" xr3:uid="{13C75A47-323E-4007-903E-8C5A5B926F48}" name="Column7566"/>
    <tableColumn id="7584" xr3:uid="{EAE924A3-FAC8-4233-9A96-F564352F9F58}" name="Column7567"/>
    <tableColumn id="7585" xr3:uid="{CDE7D328-949F-40C9-8D2E-44FEE2860321}" name="Column7568"/>
    <tableColumn id="7586" xr3:uid="{D25408CC-0BE7-40FF-BCF5-50840088D7C5}" name="Column7569"/>
    <tableColumn id="7587" xr3:uid="{AAE09044-4CC0-472E-9B31-0B5317DA143D}" name="Column7570"/>
    <tableColumn id="7588" xr3:uid="{4561E2EF-0C05-41EB-9FA1-7943A5A951DA}" name="Column7571"/>
    <tableColumn id="7589" xr3:uid="{097885AB-32EF-4C97-9773-EC7E68429C0B}" name="Column7572"/>
    <tableColumn id="7590" xr3:uid="{DD7A62F7-2DBF-441B-B312-03CDF27B3E11}" name="Column7573"/>
    <tableColumn id="7591" xr3:uid="{572EB5EF-70E7-4A1E-A720-4E51F7BE6D20}" name="Column7574"/>
    <tableColumn id="7592" xr3:uid="{E9F62223-48EC-4017-B4B9-D531DA9241B3}" name="Column7575"/>
    <tableColumn id="7593" xr3:uid="{6CB78C0C-354D-4AFF-83BE-D02F240B4B4A}" name="Column7576"/>
    <tableColumn id="7594" xr3:uid="{27EA3521-6C65-4D92-9E85-FBB6F8B12570}" name="Column7577"/>
    <tableColumn id="7595" xr3:uid="{F5130E69-DCE5-4347-A57F-2DE1BE59FDCF}" name="Column7578"/>
    <tableColumn id="7596" xr3:uid="{DDA991F8-53DB-423C-9297-C4A43153C57E}" name="Column7579"/>
    <tableColumn id="7597" xr3:uid="{1F200544-FCFB-454E-8B47-88159C6B64ED}" name="Column7580"/>
    <tableColumn id="7598" xr3:uid="{868A5466-DB88-4E5D-BCF8-DA2848EA61FF}" name="Column7581"/>
    <tableColumn id="7599" xr3:uid="{430BB8D6-5468-4099-B46A-F30146F8B1B1}" name="Column7582"/>
    <tableColumn id="7600" xr3:uid="{F4C10231-EE68-49D3-8753-B0920597FCA0}" name="Column7583"/>
    <tableColumn id="7601" xr3:uid="{E84B2AD8-1559-4FCD-B91C-DF25202EFA3A}" name="Column7584"/>
    <tableColumn id="7602" xr3:uid="{41545B18-F24A-4B0B-B7AA-A55006EDF813}" name="Column7585"/>
    <tableColumn id="7603" xr3:uid="{D19035DD-0CFD-4471-8B88-F89495C3AE12}" name="Column7586"/>
    <tableColumn id="7604" xr3:uid="{B04FF9A3-B4E1-4204-88DA-169099CE5F81}" name="Column7587"/>
    <tableColumn id="7605" xr3:uid="{6EB63C5A-F620-4D89-A4F4-8BBDEF831C3F}" name="Column7588"/>
    <tableColumn id="7606" xr3:uid="{A4569D1E-012C-45E4-9396-0DC1AED90048}" name="Column7589"/>
    <tableColumn id="7607" xr3:uid="{2ADD0255-6507-48B7-87CD-FFE6C8EBAEC3}" name="Column7590"/>
    <tableColumn id="7608" xr3:uid="{3AB0DA2D-A426-43C1-B9A4-72DA3FB1F4E4}" name="Column7591"/>
    <tableColumn id="7609" xr3:uid="{206F0265-206F-46B6-B1F1-7404B24809C0}" name="Column7592"/>
    <tableColumn id="7610" xr3:uid="{A941EBB5-3FC6-462F-B15B-91705ECADBC5}" name="Column7593"/>
    <tableColumn id="7611" xr3:uid="{E85FBB6C-5B72-4FDD-AE12-29686CE8EB03}" name="Column7594"/>
    <tableColumn id="7612" xr3:uid="{204D3BBB-1403-4B9A-A93C-C168C838327B}" name="Column7595"/>
    <tableColumn id="7613" xr3:uid="{CB0297E5-5085-4F6E-88A8-FFB26F804C1A}" name="Column7596"/>
    <tableColumn id="7614" xr3:uid="{4A73D595-C7CF-4751-8853-5D342ACE8B4C}" name="Column7597"/>
    <tableColumn id="7615" xr3:uid="{EC041D5C-712E-490D-A23A-92B323B2507E}" name="Column7598"/>
    <tableColumn id="7616" xr3:uid="{DC40D513-C645-42E4-8163-B901A8C280DC}" name="Column7599"/>
    <tableColumn id="7617" xr3:uid="{3A014A02-B289-4092-B438-4BEFD2D27368}" name="Column7600"/>
    <tableColumn id="7618" xr3:uid="{78F10F91-9C69-428B-941D-10C9A591A0A6}" name="Column7601"/>
    <tableColumn id="7619" xr3:uid="{E2A92D88-D803-4144-B427-485433BA822E}" name="Column7602"/>
    <tableColumn id="7620" xr3:uid="{E72C6E02-6263-4556-8DD4-72F32DC033EF}" name="Column7603"/>
    <tableColumn id="7621" xr3:uid="{476D8580-A3FA-414C-971E-A5CA170412CE}" name="Column7604"/>
    <tableColumn id="7622" xr3:uid="{5EE82E2F-975A-4DE2-AA1E-CCBCD58DAB33}" name="Column7605"/>
    <tableColumn id="7623" xr3:uid="{FB6D18E6-D65A-4829-AAD4-896F5A774D18}" name="Column7606"/>
    <tableColumn id="7624" xr3:uid="{074CAA34-E093-4A77-8C5F-E0B9F2AAD2D6}" name="Column7607"/>
    <tableColumn id="7625" xr3:uid="{D92B1232-C243-4CC2-ABAD-4A27114C9F69}" name="Column7608"/>
    <tableColumn id="7626" xr3:uid="{F478CC90-370E-4790-A73D-7DE88ED6039B}" name="Column7609"/>
    <tableColumn id="7627" xr3:uid="{AFCB3054-B621-49AB-8B48-6F8E49E3800B}" name="Column7610"/>
    <tableColumn id="7628" xr3:uid="{45DBFBF4-EA77-43D1-BE2A-B63BFDCBDA94}" name="Column7611"/>
    <tableColumn id="7629" xr3:uid="{1D8A115B-45F8-41A2-876E-CFE101EBD059}" name="Column7612"/>
    <tableColumn id="7630" xr3:uid="{52A1FA65-0E2C-46F2-B3F1-2903F45C47DF}" name="Column7613"/>
    <tableColumn id="7631" xr3:uid="{3AB3F564-7C8E-46B8-9638-750C4B41C621}" name="Column7614"/>
    <tableColumn id="7632" xr3:uid="{B5A28D32-CC24-496A-BBCB-1A26F2403FEA}" name="Column7615"/>
    <tableColumn id="7633" xr3:uid="{471109FD-FE35-4091-8D3F-859EFFEE7450}" name="Column7616"/>
    <tableColumn id="7634" xr3:uid="{0684C085-83A7-419D-B305-44EF6E7278F5}" name="Column7617"/>
    <tableColumn id="7635" xr3:uid="{06B47707-000E-4327-A07D-81EB81119642}" name="Column7618"/>
    <tableColumn id="7636" xr3:uid="{A4AFA92A-5021-493B-8A93-CA0FAE17A26B}" name="Column7619"/>
    <tableColumn id="7637" xr3:uid="{6C0C0F20-2930-4139-A00E-4E4631C1D017}" name="Column7620"/>
    <tableColumn id="7638" xr3:uid="{CF0CC8F3-973F-4C00-A755-339A6A3CC34A}" name="Column7621"/>
    <tableColumn id="7639" xr3:uid="{51A5FA29-3FA5-474D-A2C6-9963007B90DE}" name="Column7622"/>
    <tableColumn id="7640" xr3:uid="{2137E839-9451-468C-B7A6-779060DAA5A4}" name="Column7623"/>
    <tableColumn id="7641" xr3:uid="{519E27A2-D31E-4DA4-A1A0-D963B0D0AB62}" name="Column7624"/>
    <tableColumn id="7642" xr3:uid="{392944E3-3847-425A-9FAB-3934BF5DB99B}" name="Column7625"/>
    <tableColumn id="7643" xr3:uid="{7470C59B-A322-4D84-83FB-E5AD9865ED33}" name="Column7626"/>
    <tableColumn id="7644" xr3:uid="{99F5FDE2-64EA-4543-A6EE-5F2CAA38A110}" name="Column7627"/>
    <tableColumn id="7645" xr3:uid="{5061A784-7281-404E-92C2-FA4006242ED8}" name="Column7628"/>
    <tableColumn id="7646" xr3:uid="{F5E2EBB1-F618-4418-9DF0-99D737E05966}" name="Column7629"/>
    <tableColumn id="7647" xr3:uid="{3D56F7BF-A1CA-4DF8-9EA0-78A8E61818F7}" name="Column7630"/>
    <tableColumn id="7648" xr3:uid="{CE7E6EFB-3E8B-4C83-8CE0-B9DABDDD6BC4}" name="Column7631"/>
    <tableColumn id="7649" xr3:uid="{1A41419A-2FDE-413D-9DFA-5C753C9FC09A}" name="Column7632"/>
    <tableColumn id="7650" xr3:uid="{2D902B48-80FB-40DE-B138-E219C5368D87}" name="Column7633"/>
    <tableColumn id="7651" xr3:uid="{E2AA4E0E-6480-46A6-BA08-1B01417944EA}" name="Column7634"/>
    <tableColumn id="7652" xr3:uid="{E49FEF70-1742-4831-8CE9-A4F5EFAC91A1}" name="Column7635"/>
    <tableColumn id="7653" xr3:uid="{56095312-CD92-4E2F-9F3A-D18DAD8E2145}" name="Column7636"/>
    <tableColumn id="7654" xr3:uid="{F93ED93D-F457-4183-81E4-DF3A441A6158}" name="Column7637"/>
    <tableColumn id="7655" xr3:uid="{78CEE101-9A09-4218-AB78-9AEE3A2B706B}" name="Column7638"/>
    <tableColumn id="7656" xr3:uid="{822ED6EA-E7D1-4893-946D-CE97838414D1}" name="Column7639"/>
    <tableColumn id="7657" xr3:uid="{DDEC9090-DF97-4128-AD14-003B1B4102E1}" name="Column7640"/>
    <tableColumn id="7658" xr3:uid="{80465A24-13C0-49B9-B7FE-09427853760C}" name="Column7641"/>
    <tableColumn id="7659" xr3:uid="{84AA47B8-BF63-4A70-9C2D-BFBDBC097166}" name="Column7642"/>
    <tableColumn id="7660" xr3:uid="{5E697717-EA60-43E8-B8D6-B60DCEDE6E9B}" name="Column7643"/>
    <tableColumn id="7661" xr3:uid="{3FF9B204-790B-4E0A-8315-512C7BB53016}" name="Column7644"/>
    <tableColumn id="7662" xr3:uid="{2A1F2A7D-E450-42D0-80FC-1343939F266C}" name="Column7645"/>
    <tableColumn id="7663" xr3:uid="{5F863BA1-D685-4305-8958-42AECDD48FB5}" name="Column7646"/>
    <tableColumn id="7664" xr3:uid="{B0378CD1-E4A5-4F33-8C57-1BCB2B53D22A}" name="Column7647"/>
    <tableColumn id="7665" xr3:uid="{52CD7849-E726-47CD-97DD-C1785507F3A5}" name="Column7648"/>
    <tableColumn id="7666" xr3:uid="{33EF14EE-F089-46CA-9B8E-49CD62E727DD}" name="Column7649"/>
    <tableColumn id="7667" xr3:uid="{BA414497-EF28-4CEC-920C-830491236A47}" name="Column7650"/>
    <tableColumn id="7668" xr3:uid="{88D3AD1C-8EC6-497F-BAF2-1AD7DFCA9F88}" name="Column7651"/>
    <tableColumn id="7669" xr3:uid="{4662CA67-EB8B-4E57-A149-99B8F687A8EB}" name="Column7652"/>
    <tableColumn id="7670" xr3:uid="{DD6EB005-6080-4994-A5E2-932D2275DB4B}" name="Column7653"/>
    <tableColumn id="7671" xr3:uid="{6F8DCC38-1406-4EFA-A663-D20755E851C4}" name="Column7654"/>
    <tableColumn id="7672" xr3:uid="{F43BA589-994B-46AA-B4B0-474B73215011}" name="Column7655"/>
    <tableColumn id="7673" xr3:uid="{9A1B77E6-28B2-4A17-971B-95E442A4C34B}" name="Column7656"/>
    <tableColumn id="7674" xr3:uid="{8586A80F-9353-4870-98B4-BC8337AC2EAE}" name="Column7657"/>
    <tableColumn id="7675" xr3:uid="{81CAB00A-24C3-4A1A-83D6-D3947406D2C1}" name="Column7658"/>
    <tableColumn id="7676" xr3:uid="{8BA3B47F-9B22-452A-BA2A-214673CA13A3}" name="Column7659"/>
    <tableColumn id="7677" xr3:uid="{B48A3512-2C1D-4548-B027-2C7FD82EA110}" name="Column7660"/>
    <tableColumn id="7678" xr3:uid="{754D1F98-21BC-44D4-A193-FC01E1C67470}" name="Column7661"/>
    <tableColumn id="7679" xr3:uid="{F47C51BA-BCCE-42C4-8C16-141810F951E8}" name="Column7662"/>
    <tableColumn id="7680" xr3:uid="{25A6A808-FC1B-4C73-9D51-EADA77D8A487}" name="Column7663"/>
    <tableColumn id="7681" xr3:uid="{3E9E21D4-C90E-44D4-B519-57030C0E4F1B}" name="Column7664"/>
    <tableColumn id="7682" xr3:uid="{E5FFC051-19F4-4992-99D0-F9D069E6026C}" name="Column7665"/>
    <tableColumn id="7683" xr3:uid="{52D83E6A-86E0-4E89-81D8-610113E911BB}" name="Column7666"/>
    <tableColumn id="7684" xr3:uid="{8F12D626-CE88-4A0A-8AD8-E0443B48AE16}" name="Column7667"/>
    <tableColumn id="7685" xr3:uid="{E67F1241-16F8-48DF-BCB7-51301B7C4DE1}" name="Column7668"/>
    <tableColumn id="7686" xr3:uid="{1376DFB1-236E-47C3-BA4B-787B560AC61B}" name="Column7669"/>
    <tableColumn id="7687" xr3:uid="{8904C671-AF66-4049-A0EC-2AC3A8FF7411}" name="Column7670"/>
    <tableColumn id="7688" xr3:uid="{E5D30D9B-729D-49E8-AFB8-8159A84180B5}" name="Column7671"/>
    <tableColumn id="7689" xr3:uid="{39ADE5F9-BE71-4F52-AC9B-1E08D6F08364}" name="Column7672"/>
    <tableColumn id="7690" xr3:uid="{36B8F562-6E9A-4FB4-8471-44BA98CFEF55}" name="Column7673"/>
    <tableColumn id="7691" xr3:uid="{6AD3B1FA-9B9B-4E8E-8EA0-D7D492ABF1D8}" name="Column7674"/>
    <tableColumn id="7692" xr3:uid="{C1CFB65F-12B7-4BBC-A051-3698FD6C5254}" name="Column7675"/>
    <tableColumn id="7693" xr3:uid="{EC1F658D-74A4-4317-971D-2FCD27266DDD}" name="Column7676"/>
    <tableColumn id="7694" xr3:uid="{E347CDF0-A5C0-4FEA-9415-A23507F24247}" name="Column7677"/>
    <tableColumn id="7695" xr3:uid="{574B30E1-6E05-48CB-AD09-D2A58850102B}" name="Column7678"/>
    <tableColumn id="7696" xr3:uid="{E2B371CA-4C75-42A0-B68D-06897631AD3A}" name="Column7679"/>
    <tableColumn id="7697" xr3:uid="{20401BE5-AF17-4994-8DB1-DA6A8CA46560}" name="Column7680"/>
    <tableColumn id="7698" xr3:uid="{9F7647CF-B993-4CC2-B09F-08E33A0AACC2}" name="Column7681"/>
    <tableColumn id="7699" xr3:uid="{62A4F1D3-1D89-4FC6-8DC8-454C3E1E1BF1}" name="Column7682"/>
    <tableColumn id="7700" xr3:uid="{6976D385-41FA-49AA-8B96-67209AC9AEE4}" name="Column7683"/>
    <tableColumn id="7701" xr3:uid="{031B8B29-5752-41CC-BF3D-6D89560C44AA}" name="Column7684"/>
    <tableColumn id="7702" xr3:uid="{6CB81972-6070-4CB1-8B03-30CC72B86A0D}" name="Column7685"/>
    <tableColumn id="7703" xr3:uid="{72823EE2-A23C-42C1-9515-CA130C497C4A}" name="Column7686"/>
    <tableColumn id="7704" xr3:uid="{DCB0326C-9CFD-41B5-9DE0-36BB82D52B5E}" name="Column7687"/>
    <tableColumn id="7705" xr3:uid="{0B6A3E0A-CF3C-4DA1-997F-2E997EF1C621}" name="Column7688"/>
    <tableColumn id="7706" xr3:uid="{94E6D5C7-00CF-4A5F-83D1-58A7CAA6137A}" name="Column7689"/>
    <tableColumn id="7707" xr3:uid="{258F3B21-1730-4A52-9F25-44F4DCC1432B}" name="Column7690"/>
    <tableColumn id="7708" xr3:uid="{A5AFCB41-A24F-41CB-B7B0-DD2EF56F45D6}" name="Column7691"/>
    <tableColumn id="7709" xr3:uid="{CD189459-C034-4575-B5A3-631EC31950F0}" name="Column7692"/>
    <tableColumn id="7710" xr3:uid="{2EC4EEDE-3392-4398-A305-695105BF62B1}" name="Column7693"/>
    <tableColumn id="7711" xr3:uid="{8572AE18-2FFD-4BE2-9DD6-3E8020C86FDF}" name="Column7694"/>
    <tableColumn id="7712" xr3:uid="{481DA967-AFD8-41E2-90F6-C19E16308167}" name="Column7695"/>
    <tableColumn id="7713" xr3:uid="{3489EC12-62AA-4CB4-A24C-04441DEEB0F4}" name="Column7696"/>
    <tableColumn id="7714" xr3:uid="{66A2C992-C947-4871-B8F7-AB5469BF91FD}" name="Column7697"/>
    <tableColumn id="7715" xr3:uid="{8CA59C60-12D1-4EBF-98E9-80C459CFEB78}" name="Column7698"/>
    <tableColumn id="7716" xr3:uid="{735E03AA-D9F7-467A-AEF0-C79AEB33B554}" name="Column7699"/>
    <tableColumn id="7717" xr3:uid="{90546426-4511-41BF-9BB0-219E8E10BD0E}" name="Column7700"/>
    <tableColumn id="7718" xr3:uid="{4A00CBE1-DB09-4178-8106-8A8B017E6BF4}" name="Column7701"/>
    <tableColumn id="7719" xr3:uid="{5E617549-469F-43A4-B650-2A48EF28EB8F}" name="Column7702"/>
    <tableColumn id="7720" xr3:uid="{4E4D679B-6FC7-40C1-9D42-2D1037109834}" name="Column7703"/>
    <tableColumn id="7721" xr3:uid="{949E5328-50EA-4457-884D-18D01746042C}" name="Column7704"/>
    <tableColumn id="7722" xr3:uid="{8F8DAD70-8901-4895-8FFA-E8ABC4BFD620}" name="Column7705"/>
    <tableColumn id="7723" xr3:uid="{3487A0DD-F258-4FD9-B7F9-15183891B1B1}" name="Column7706"/>
    <tableColumn id="7724" xr3:uid="{0E35EE29-3A16-451A-98D9-59E62EC96A58}" name="Column7707"/>
    <tableColumn id="7725" xr3:uid="{446DBE0B-DB2C-45D5-B5BF-33B90AD7EB25}" name="Column7708"/>
    <tableColumn id="7726" xr3:uid="{678C648B-BFE9-4C95-8D27-AE984D150AE0}" name="Column7709"/>
    <tableColumn id="7727" xr3:uid="{039E85B5-8462-4792-B1C7-E4D322663FB5}" name="Column7710"/>
    <tableColumn id="7728" xr3:uid="{F7993A92-638A-4247-B35C-D62C612B5C54}" name="Column7711"/>
    <tableColumn id="7729" xr3:uid="{84A91351-298E-4271-8C4E-0E806BCB7BEC}" name="Column7712"/>
    <tableColumn id="7730" xr3:uid="{F3968B22-1AEA-405F-BA6F-E08D7C087538}" name="Column7713"/>
    <tableColumn id="7731" xr3:uid="{FD66E561-6544-4C10-B649-81D281E94750}" name="Column7714"/>
    <tableColumn id="7732" xr3:uid="{33503D61-0479-4CB4-858C-E19EA9B2D638}" name="Column7715"/>
    <tableColumn id="7733" xr3:uid="{264D0B1F-82C5-44A1-80F6-4D5542557E82}" name="Column7716"/>
    <tableColumn id="7734" xr3:uid="{B2DE42EE-AF93-46F4-B0CE-7D5AE1334724}" name="Column7717"/>
    <tableColumn id="7735" xr3:uid="{EB5A1C0C-320A-49C2-814F-A5F777644B2D}" name="Column7718"/>
    <tableColumn id="7736" xr3:uid="{C9B064EE-E057-474E-958C-1779AED32E48}" name="Column7719"/>
    <tableColumn id="7737" xr3:uid="{FE2F47C3-D2FF-4A30-8A7B-5F6BEB20ECBE}" name="Column7720"/>
    <tableColumn id="7738" xr3:uid="{57C176AA-8FF7-4830-892A-FCF563ABF40F}" name="Column7721"/>
    <tableColumn id="7739" xr3:uid="{2DFC7154-4C87-4D98-81FE-B7AEB6BCBBA3}" name="Column7722"/>
    <tableColumn id="7740" xr3:uid="{9C3C06D2-1553-4C18-8EE9-15B4514B102B}" name="Column7723"/>
    <tableColumn id="7741" xr3:uid="{784C4844-5644-4CA3-970A-D5CFC6A1B9B8}" name="Column7724"/>
    <tableColumn id="7742" xr3:uid="{C2FFEE5B-DC57-4842-B45B-4BB998E29FFE}" name="Column7725"/>
    <tableColumn id="7743" xr3:uid="{A9DF7BAE-E9D8-4E8A-BAA8-230D40DBE3F5}" name="Column7726"/>
    <tableColumn id="7744" xr3:uid="{4F195C54-9F8B-44FA-9471-37CBC2F8176D}" name="Column7727"/>
    <tableColumn id="7745" xr3:uid="{A03F6CF8-70C2-4D14-8815-5FCF26322F94}" name="Column7728"/>
    <tableColumn id="7746" xr3:uid="{17AA9B55-3362-4AB5-BA19-AB5D4F62BAEC}" name="Column7729"/>
    <tableColumn id="7747" xr3:uid="{6DB34CBF-6954-45AE-975B-1951E5B4CA37}" name="Column7730"/>
    <tableColumn id="7748" xr3:uid="{89D16F3E-E7F0-4331-A277-9B807B617366}" name="Column7731"/>
    <tableColumn id="7749" xr3:uid="{BE238DB5-B397-43A2-958D-C5C54137B16C}" name="Column7732"/>
    <tableColumn id="7750" xr3:uid="{F60B6EB4-5963-43D9-9D43-7A62B4E40136}" name="Column7733"/>
    <tableColumn id="7751" xr3:uid="{5E9006D6-FBDE-4EFD-9B35-3DA848200BFF}" name="Column7734"/>
    <tableColumn id="7752" xr3:uid="{9B614634-A1E1-4851-BA15-7B6EC43321E8}" name="Column7735"/>
    <tableColumn id="7753" xr3:uid="{0808730F-7844-48E2-8F91-511FFAF18607}" name="Column7736"/>
    <tableColumn id="7754" xr3:uid="{A5FFA419-DC57-4C2C-ADEC-7B9DF9ED2661}" name="Column7737"/>
    <tableColumn id="7755" xr3:uid="{DF8BF800-0906-42DB-A0F2-165E7CC30CC4}" name="Column7738"/>
    <tableColumn id="7756" xr3:uid="{747F9BD1-7982-458A-979E-24FDA1D17184}" name="Column7739"/>
    <tableColumn id="7757" xr3:uid="{E680CE4D-31B9-4174-9040-778F064D0148}" name="Column7740"/>
    <tableColumn id="7758" xr3:uid="{068BD191-FED5-421E-9AFD-0500E83C474F}" name="Column7741"/>
    <tableColumn id="7759" xr3:uid="{56589636-8895-4A6D-B078-68EB4726DD59}" name="Column7742"/>
    <tableColumn id="7760" xr3:uid="{329DD238-D3E8-4B9D-9473-53FA6EE6462A}" name="Column7743"/>
    <tableColumn id="7761" xr3:uid="{D19DD97F-DCD4-4BA8-BD64-A45D974FD14E}" name="Column7744"/>
    <tableColumn id="7762" xr3:uid="{93E459FA-7C1F-49F2-8E76-ED91727CEE09}" name="Column7745"/>
    <tableColumn id="7763" xr3:uid="{15AA8C72-0506-43A3-BA62-CAEB8A52AB45}" name="Column7746"/>
    <tableColumn id="7764" xr3:uid="{3FF7025D-5381-44E2-9E72-1746D28881E9}" name="Column7747"/>
    <tableColumn id="7765" xr3:uid="{AFAA0FF1-CAA1-4D40-B5D1-D51D5A2BF85A}" name="Column7748"/>
    <tableColumn id="7766" xr3:uid="{38E90761-F9D0-47CF-9919-463D0D2B5205}" name="Column7749"/>
    <tableColumn id="7767" xr3:uid="{BBBD1DB1-4DF8-46F1-A32A-7B81C577A64F}" name="Column7750"/>
    <tableColumn id="7768" xr3:uid="{ECF75890-6703-4320-9028-92E614CF70FD}" name="Column7751"/>
    <tableColumn id="7769" xr3:uid="{8FB05483-E05E-4EED-97D6-B736A2B4CD36}" name="Column7752"/>
    <tableColumn id="7770" xr3:uid="{F05B8A6B-080B-4B71-9241-013F4E7F41A6}" name="Column7753"/>
    <tableColumn id="7771" xr3:uid="{F2E539CB-EFE2-4CE8-A69D-1CC568B55E6B}" name="Column7754"/>
    <tableColumn id="7772" xr3:uid="{77229EFC-E886-4FC0-AD32-F72C43667DA1}" name="Column7755"/>
    <tableColumn id="7773" xr3:uid="{3A70BFAE-64BD-4452-881F-CCB540BDA81A}" name="Column7756"/>
    <tableColumn id="7774" xr3:uid="{189C14C0-0BDD-4BBB-AF7B-FB2D0E9A5736}" name="Column7757"/>
    <tableColumn id="7775" xr3:uid="{CF0C7AA8-C850-4FF8-9C42-D8E2DF4A26F1}" name="Column7758"/>
    <tableColumn id="7776" xr3:uid="{8BDBB3FC-529E-450D-A03B-CB527854FE9C}" name="Column7759"/>
    <tableColumn id="7777" xr3:uid="{AD97913D-E091-4DB7-A9DD-9F374763F226}" name="Column7760"/>
    <tableColumn id="7778" xr3:uid="{9345BE81-EE9E-46EC-92D4-C41CAF92E9F5}" name="Column7761"/>
    <tableColumn id="7779" xr3:uid="{4403C485-01A1-47F6-8406-5125CB58D3F2}" name="Column7762"/>
    <tableColumn id="7780" xr3:uid="{00157A49-22B3-48A9-B7DF-A4FBA9C46F57}" name="Column7763"/>
    <tableColumn id="7781" xr3:uid="{EA7D8D59-A259-4D86-8902-48417705D7C8}" name="Column7764"/>
    <tableColumn id="7782" xr3:uid="{C225DA32-4BB4-4BF6-B9E8-FADDC0D0EC3F}" name="Column7765"/>
    <tableColumn id="7783" xr3:uid="{14735E21-B67D-40C7-8CAF-3F1EDABAD515}" name="Column7766"/>
    <tableColumn id="7784" xr3:uid="{D1697EA3-A17E-4A8C-986C-D1D21C8B9DD7}" name="Column7767"/>
    <tableColumn id="7785" xr3:uid="{3EEDC9CF-9C3A-400D-995D-82423F903982}" name="Column7768"/>
    <tableColumn id="7786" xr3:uid="{21F2D089-2454-4EA5-AAE4-CE1DFB01E050}" name="Column7769"/>
    <tableColumn id="7787" xr3:uid="{17B2C33D-BCE7-4396-9E1D-D765EFE299CF}" name="Column7770"/>
    <tableColumn id="7788" xr3:uid="{F2D62205-AF29-4035-AAF8-1BA4AC13D7A7}" name="Column7771"/>
    <tableColumn id="7789" xr3:uid="{69F86274-8CD4-4545-AC2B-75CF6945B8F0}" name="Column7772"/>
    <tableColumn id="7790" xr3:uid="{98565290-E453-429B-B22A-051E9E96A05A}" name="Column7773"/>
    <tableColumn id="7791" xr3:uid="{BE74147C-62C9-49E0-ACF8-F2C2ED0BA7DA}" name="Column7774"/>
    <tableColumn id="7792" xr3:uid="{3AA0B3F3-6963-4D8F-B276-926F123ACEAE}" name="Column7775"/>
    <tableColumn id="7793" xr3:uid="{45F487F8-2072-4157-AFF6-8C82A9308343}" name="Column7776"/>
    <tableColumn id="7794" xr3:uid="{82C56555-1ECB-46D7-A6C3-4D7F92C1B97C}" name="Column7777"/>
    <tableColumn id="7795" xr3:uid="{96EF8A60-29F1-4557-BE8B-690705C4E5DB}" name="Column7778"/>
    <tableColumn id="7796" xr3:uid="{6764DAF4-A9BA-414C-86E3-F1C14840DF75}" name="Column7779"/>
    <tableColumn id="7797" xr3:uid="{57A83190-C4DA-41F9-9FC3-1C5A20443568}" name="Column7780"/>
    <tableColumn id="7798" xr3:uid="{A5B691EB-0E42-4168-AA54-1D168A99CB06}" name="Column7781"/>
    <tableColumn id="7799" xr3:uid="{BD06E3BC-2D78-4A2A-92BF-36CFE9298E94}" name="Column7782"/>
    <tableColumn id="7800" xr3:uid="{70B55683-999A-4029-8217-B54F03469A94}" name="Column7783"/>
    <tableColumn id="7801" xr3:uid="{3EAF2379-4A85-4E08-8B90-D28873947714}" name="Column7784"/>
    <tableColumn id="7802" xr3:uid="{D8DA6E2C-FFC3-4A44-B393-EE747BA2346C}" name="Column7785"/>
    <tableColumn id="7803" xr3:uid="{3E1CC510-9143-4F29-8661-81CCFEFCFE24}" name="Column7786"/>
    <tableColumn id="7804" xr3:uid="{A283F4E3-2469-49CC-B1A2-DA9B7B5180E8}" name="Column7787"/>
    <tableColumn id="7805" xr3:uid="{633918D7-F7E3-4E48-B8F4-99ACE53BCE38}" name="Column7788"/>
    <tableColumn id="7806" xr3:uid="{3A851DD9-FB4F-43D7-9091-3FA23A09D264}" name="Column7789"/>
    <tableColumn id="7807" xr3:uid="{55B4655A-5CF9-4A21-A68A-5E150CE63C98}" name="Column7790"/>
    <tableColumn id="7808" xr3:uid="{27D5E596-58E7-4500-AE09-A7BE469DBF4B}" name="Column7791"/>
    <tableColumn id="7809" xr3:uid="{9F22431A-EFBA-47B4-BB23-E20F6A7CCC5A}" name="Column7792"/>
    <tableColumn id="7810" xr3:uid="{D4CDCA2B-A27E-4EF6-8727-A8531D54A998}" name="Column7793"/>
    <tableColumn id="7811" xr3:uid="{19B301A8-AB68-451F-A122-93CBB38C5656}" name="Column7794"/>
    <tableColumn id="7812" xr3:uid="{ABF91CE2-8583-4468-B30E-5AC895661533}" name="Column7795"/>
    <tableColumn id="7813" xr3:uid="{ACED53B2-B3D7-451A-A640-D924D265663B}" name="Column7796"/>
    <tableColumn id="7814" xr3:uid="{7727863B-E41C-4D3C-91B3-C1F6F58F3626}" name="Column7797"/>
    <tableColumn id="7815" xr3:uid="{8922392B-C996-4579-B7B4-7DB72779A2A7}" name="Column7798"/>
    <tableColumn id="7816" xr3:uid="{031476E5-EC8A-4C50-BC35-C7BB455E1D11}" name="Column7799"/>
    <tableColumn id="7817" xr3:uid="{BF087D90-F6D3-458C-ACAF-387184D00A22}" name="Column7800"/>
    <tableColumn id="7818" xr3:uid="{13707A0A-D41E-4755-A4B0-C7C62AF62C4D}" name="Column7801"/>
    <tableColumn id="7819" xr3:uid="{D29D82E0-4E0A-421B-8015-F29DB32A1073}" name="Column7802"/>
    <tableColumn id="7820" xr3:uid="{D640D081-8DF2-4BC7-B982-4A9410B4F4B6}" name="Column7803"/>
    <tableColumn id="7821" xr3:uid="{7FE2F02C-74A5-42FB-8110-B32ACE97996F}" name="Column7804"/>
    <tableColumn id="7822" xr3:uid="{358DC04A-5F88-49C4-8D6E-BC6CC7ED2C76}" name="Column7805"/>
    <tableColumn id="7823" xr3:uid="{334BC08B-C12E-4B70-88BB-E08DB54A74EF}" name="Column7806"/>
    <tableColumn id="7824" xr3:uid="{29EA584F-FF8A-40B7-B708-75DAB8AEA5E6}" name="Column7807"/>
    <tableColumn id="7825" xr3:uid="{33B221E3-4275-421B-9ACB-BB3E33F85990}" name="Column7808"/>
    <tableColumn id="7826" xr3:uid="{7A5FE84C-0E34-4436-B25F-1B118ED38ECF}" name="Column7809"/>
    <tableColumn id="7827" xr3:uid="{F8C2826F-A93F-4457-AD79-C46084281B2F}" name="Column7810"/>
    <tableColumn id="7828" xr3:uid="{92C2062A-CAF6-42CC-BA4D-06382E93FC10}" name="Column7811"/>
    <tableColumn id="7829" xr3:uid="{5F6E135D-24C7-4B05-BE9C-5AE4CC44877B}" name="Column7812"/>
    <tableColumn id="7830" xr3:uid="{E468E8FE-3911-4486-9191-0F30EFBD9401}" name="Column7813"/>
    <tableColumn id="7831" xr3:uid="{99EE62E6-E30A-42A2-89A8-7FDD3FC9963D}" name="Column7814"/>
    <tableColumn id="7832" xr3:uid="{324D41E7-6734-42B6-A680-85DB0E827AD1}" name="Column7815"/>
    <tableColumn id="7833" xr3:uid="{C84E7BE0-EBA3-4A07-AC5D-4F959EBD30B1}" name="Column7816"/>
    <tableColumn id="7834" xr3:uid="{D6BE6BB7-AB0A-40C9-B5DB-3BB1FBB82B12}" name="Column7817"/>
    <tableColumn id="7835" xr3:uid="{3A12482D-B492-4A16-8440-AD9377491528}" name="Column7818"/>
    <tableColumn id="7836" xr3:uid="{43AC509E-D0B3-4AA4-84CF-8CDDD9A72558}" name="Column7819"/>
    <tableColumn id="7837" xr3:uid="{CEADC948-B351-458C-9172-112C7594CF69}" name="Column7820"/>
    <tableColumn id="7838" xr3:uid="{1883B437-4C1E-4017-B1FB-986513D782AD}" name="Column7821"/>
    <tableColumn id="7839" xr3:uid="{77009B8C-79C5-4FE0-935C-53DD48632802}" name="Column7822"/>
    <tableColumn id="7840" xr3:uid="{8F7F4A6F-7642-48A9-99F9-96D13BC29BCD}" name="Column7823"/>
    <tableColumn id="7841" xr3:uid="{FF29A9F1-F8AA-4783-9CD9-01A632E4BF67}" name="Column7824"/>
    <tableColumn id="7842" xr3:uid="{12B32D81-869A-4025-ABD3-831A054D623D}" name="Column7825"/>
    <tableColumn id="7843" xr3:uid="{4886D63D-E5D5-424E-B1B8-A758384D85DD}" name="Column7826"/>
    <tableColumn id="7844" xr3:uid="{29BCBA09-03D9-4024-BAF4-C9CF21021FA0}" name="Column7827"/>
    <tableColumn id="7845" xr3:uid="{86080563-6503-48BF-B232-1DC393B30E29}" name="Column7828"/>
    <tableColumn id="7846" xr3:uid="{B81345F0-E332-4F32-9C1C-38DBBFA32CB5}" name="Column7829"/>
    <tableColumn id="7847" xr3:uid="{6FE051F6-1CF2-445D-8CAE-09F8A0BFCBBE}" name="Column7830"/>
    <tableColumn id="7848" xr3:uid="{EBD8F1B6-76A1-46D8-998F-F5F7DFE7EB88}" name="Column7831"/>
    <tableColumn id="7849" xr3:uid="{8A1A395D-651E-4EE1-995D-50E50B42A623}" name="Column7832"/>
    <tableColumn id="7850" xr3:uid="{E42D6B5F-B646-4082-AFD6-29412D331A3C}" name="Column7833"/>
    <tableColumn id="7851" xr3:uid="{7DB24058-D6B9-4519-A4F8-65387B2BDAE4}" name="Column7834"/>
    <tableColumn id="7852" xr3:uid="{81619B7E-9595-4B73-B0C3-6D21CE95CA06}" name="Column7835"/>
    <tableColumn id="7853" xr3:uid="{5AD563B6-0CAD-44FB-99B0-9F7D2293FFB4}" name="Column7836"/>
    <tableColumn id="7854" xr3:uid="{C01FF45D-1ACB-4348-AD1D-59CBCBEE5E93}" name="Column7837"/>
    <tableColumn id="7855" xr3:uid="{927882C9-C62E-4FE1-A44D-CD574AC6E246}" name="Column7838"/>
    <tableColumn id="7856" xr3:uid="{0A5AF97A-0FE6-4150-B78E-8D43D683FC5F}" name="Column7839"/>
    <tableColumn id="7857" xr3:uid="{972AD84D-FA50-4BDE-9032-E4AD725861E3}" name="Column7840"/>
    <tableColumn id="7858" xr3:uid="{D7ED2237-CDE4-44BF-AB22-9A8DB571801E}" name="Column7841"/>
    <tableColumn id="7859" xr3:uid="{28417032-BE70-4198-9F95-D23511D8DD9F}" name="Column7842"/>
    <tableColumn id="7860" xr3:uid="{297C86C0-C215-461A-BF4D-4A33A6D30B1D}" name="Column7843"/>
    <tableColumn id="7861" xr3:uid="{4294610F-946B-4CD8-A85B-327DA5A47013}" name="Column7844"/>
    <tableColumn id="7862" xr3:uid="{5B079244-98DB-45CE-A511-D929C50B5028}" name="Column7845"/>
    <tableColumn id="7863" xr3:uid="{894C4246-07F2-45B1-84F1-E3862F2991E4}" name="Column7846"/>
    <tableColumn id="7864" xr3:uid="{E93B244A-9D74-4B4D-89FE-F745407B7925}" name="Column7847"/>
    <tableColumn id="7865" xr3:uid="{306BBEED-168D-425A-9D65-951D91150AD1}" name="Column7848"/>
    <tableColumn id="7866" xr3:uid="{774C8BA0-0A16-412A-91D9-85D29BB91D7E}" name="Column7849"/>
    <tableColumn id="7867" xr3:uid="{58C3359B-10B2-4935-81E2-69EE0A81F8C5}" name="Column7850"/>
    <tableColumn id="7868" xr3:uid="{3756D6F7-16A7-4520-B676-76A71E5230EF}" name="Column7851"/>
    <tableColumn id="7869" xr3:uid="{49FF4974-08DB-4D19-BA3D-E62D5538EC07}" name="Column7852"/>
    <tableColumn id="7870" xr3:uid="{84101221-AC3E-4A44-84C1-62B1A045D726}" name="Column7853"/>
    <tableColumn id="7871" xr3:uid="{D472FFD3-4EE7-45F4-B0BD-1A9B138A6789}" name="Column7854"/>
    <tableColumn id="7872" xr3:uid="{78590064-8088-4B68-B1F0-302694507510}" name="Column7855"/>
    <tableColumn id="7873" xr3:uid="{C86A675A-3923-4C0B-AD26-E05B76729EB2}" name="Column7856"/>
    <tableColumn id="7874" xr3:uid="{9C03112F-B460-40FC-AD24-D7253BD9ABBD}" name="Column7857"/>
    <tableColumn id="7875" xr3:uid="{2422E67F-5CC5-4596-9ED6-1FE8327AC79D}" name="Column7858"/>
    <tableColumn id="7876" xr3:uid="{06B57411-536B-4623-8BE8-7A9ADCC145FC}" name="Column7859"/>
    <tableColumn id="7877" xr3:uid="{3FE0C6C7-738E-4E8B-ABF2-A164591F3C98}" name="Column7860"/>
    <tableColumn id="7878" xr3:uid="{1EE219B0-FB23-4AB4-8199-E2DD48A5C16A}" name="Column7861"/>
    <tableColumn id="7879" xr3:uid="{B60097C3-9126-4DE0-892C-CC73CA3C80E5}" name="Column7862"/>
    <tableColumn id="7880" xr3:uid="{5D1139D1-17F5-4FF7-9F89-96EB052BBE45}" name="Column7863"/>
    <tableColumn id="7881" xr3:uid="{6FE470B5-1998-4406-BF01-A7E626E852AC}" name="Column7864"/>
    <tableColumn id="7882" xr3:uid="{248ECD55-3504-4008-A186-F76990280282}" name="Column7865"/>
    <tableColumn id="7883" xr3:uid="{2CE02FB7-8144-4245-AAC2-5972BD314864}" name="Column7866"/>
    <tableColumn id="7884" xr3:uid="{E2ADA8EA-6BE7-4B30-AA11-E95E499DD709}" name="Column7867"/>
    <tableColumn id="7885" xr3:uid="{31420195-B501-4B7D-A959-B95096C94FDA}" name="Column7868"/>
    <tableColumn id="7886" xr3:uid="{AEB6B53B-F78D-4F01-87DC-CC9468151AA7}" name="Column7869"/>
    <tableColumn id="7887" xr3:uid="{A459197B-7018-47C9-89EE-03B36FB1BCD0}" name="Column7870"/>
    <tableColumn id="7888" xr3:uid="{03C4BE44-E526-44D2-846D-0699742724D0}" name="Column7871"/>
    <tableColumn id="7889" xr3:uid="{B4A7B59F-DDE4-4E08-8F64-C14B521A266A}" name="Column7872"/>
    <tableColumn id="7890" xr3:uid="{521A4DE1-6A36-4B4E-9018-1EACCBCF800B}" name="Column7873"/>
    <tableColumn id="7891" xr3:uid="{C9AE67E6-4583-4BAF-84F8-D838ABCC161B}" name="Column7874"/>
    <tableColumn id="7892" xr3:uid="{8C4C7AFF-4302-4687-A297-BCDDDDA9837F}" name="Column7875"/>
    <tableColumn id="7893" xr3:uid="{8E5700DF-8F3E-4330-9108-C3866701BC89}" name="Column7876"/>
    <tableColumn id="7894" xr3:uid="{409B9822-AAE6-4B7D-9F61-FCB96D4EF00C}" name="Column7877"/>
    <tableColumn id="7895" xr3:uid="{2637A264-FC38-48D3-83BE-AFA966271CE5}" name="Column7878"/>
    <tableColumn id="7896" xr3:uid="{A4BDBA6F-2CC5-48CE-A93F-0E7D88E63BCA}" name="Column7879"/>
    <tableColumn id="7897" xr3:uid="{A9C65B54-C863-4BF0-8A8D-73BEB502C7DB}" name="Column7880"/>
    <tableColumn id="7898" xr3:uid="{D0486F07-936F-4405-8A14-47082BA40144}" name="Column7881"/>
    <tableColumn id="7899" xr3:uid="{73110870-E415-4360-B80A-9E378407FD68}" name="Column7882"/>
    <tableColumn id="7900" xr3:uid="{3092963E-DF82-4312-B1FB-84785C7470CF}" name="Column7883"/>
    <tableColumn id="7901" xr3:uid="{887638CF-29DC-43F5-BF0F-68D4BACFE09F}" name="Column7884"/>
    <tableColumn id="7902" xr3:uid="{1364E786-FA90-4344-A877-C4494B9B1EE2}" name="Column7885"/>
    <tableColumn id="7903" xr3:uid="{81F9E626-1572-40DB-90AE-14150E1671A7}" name="Column7886"/>
    <tableColumn id="7904" xr3:uid="{C565D201-AB91-42BC-A5DF-E478A6F43A12}" name="Column7887"/>
    <tableColumn id="7905" xr3:uid="{95EDE2BA-53C2-4755-BDB9-EC3AD7C21FBB}" name="Column7888"/>
    <tableColumn id="7906" xr3:uid="{9F87611E-996D-4ED8-BBDA-5130116E45AB}" name="Column7889"/>
    <tableColumn id="7907" xr3:uid="{A769E5B5-F555-44C2-BA95-129671FBB107}" name="Column7890"/>
    <tableColumn id="7908" xr3:uid="{F8A0C692-D880-4F44-9BA4-2EACE622CDAC}" name="Column7891"/>
    <tableColumn id="7909" xr3:uid="{E54F36DD-A131-4FB3-84AD-6FF8E9EF2189}" name="Column7892"/>
    <tableColumn id="7910" xr3:uid="{164FE1A8-FB4C-486D-B87F-2A0F91234BFA}" name="Column7893"/>
    <tableColumn id="7911" xr3:uid="{A11FCE05-6298-46D7-B217-88DC26B9CE8A}" name="Column7894"/>
    <tableColumn id="7912" xr3:uid="{09F14ABF-4CA9-40D9-8017-88D3BDA43E6A}" name="Column7895"/>
    <tableColumn id="7913" xr3:uid="{0A743A59-C35B-4776-B261-0C6C94110A4C}" name="Column7896"/>
    <tableColumn id="7914" xr3:uid="{99907047-B8CC-4621-9AF8-C8A65C82FF63}" name="Column7897"/>
    <tableColumn id="7915" xr3:uid="{A4B98175-B365-46DC-9BF5-D51E6E10C151}" name="Column7898"/>
    <tableColumn id="7916" xr3:uid="{32A25485-69E4-4539-B5E6-21C11E7572A4}" name="Column7899"/>
    <tableColumn id="7917" xr3:uid="{A3888601-2EC3-407F-AC6F-2D8DDEB72975}" name="Column7900"/>
    <tableColumn id="7918" xr3:uid="{19D9E7CB-13F8-46E7-B1DB-BC4B84A0E1B7}" name="Column7901"/>
    <tableColumn id="7919" xr3:uid="{FF91A871-DF0D-4218-8A87-A3E5241A728A}" name="Column7902"/>
    <tableColumn id="7920" xr3:uid="{1F0A23F1-3FC8-46D2-BBBF-69CDB799B5BC}" name="Column7903"/>
    <tableColumn id="7921" xr3:uid="{6EC6EDF6-F3E2-4DE9-ADAB-50D37FD737A7}" name="Column7904"/>
    <tableColumn id="7922" xr3:uid="{7C8EDFE2-1FCF-46AF-A714-96E51D30C4C1}" name="Column7905"/>
    <tableColumn id="7923" xr3:uid="{92C7F9C7-19BC-4EAB-B681-30A864C99E02}" name="Column7906"/>
    <tableColumn id="7924" xr3:uid="{515D076B-797D-4A83-9A10-DF711750FBAC}" name="Column7907"/>
    <tableColumn id="7925" xr3:uid="{E167F328-C503-4194-B6F4-165352A18F12}" name="Column7908"/>
    <tableColumn id="7926" xr3:uid="{F7219F39-B5AD-443A-B858-3CA098CB6AFF}" name="Column7909"/>
    <tableColumn id="7927" xr3:uid="{4399CE64-D03B-4DB7-AAB8-0F7F680F896D}" name="Column7910"/>
    <tableColumn id="7928" xr3:uid="{8B6CE22C-C433-4C11-B8B5-FA8F358A35D7}" name="Column7911"/>
    <tableColumn id="7929" xr3:uid="{954F7AC7-20C8-43DD-AAA7-787D0C5E737D}" name="Column7912"/>
    <tableColumn id="7930" xr3:uid="{8159A63A-6F1B-478A-B741-83DF63F00674}" name="Column7913"/>
    <tableColumn id="7931" xr3:uid="{CC229225-C2DA-4383-B30F-4684C4A4A6E7}" name="Column7914"/>
    <tableColumn id="7932" xr3:uid="{4FC2D850-E12D-4B37-AE19-1674C9DFD626}" name="Column7915"/>
    <tableColumn id="7933" xr3:uid="{A8E23967-640F-4708-8621-0297293BE257}" name="Column7916"/>
    <tableColumn id="7934" xr3:uid="{DF9EF70E-8526-461A-8756-451B3F073628}" name="Column7917"/>
    <tableColumn id="7935" xr3:uid="{E5E510DA-FB8C-4E69-A469-BC340608214F}" name="Column7918"/>
    <tableColumn id="7936" xr3:uid="{080E31C2-2F81-4AB3-959B-C4FC8FE995F0}" name="Column7919"/>
    <tableColumn id="7937" xr3:uid="{F25C77DE-D1E5-49FD-BA61-BDAE0B5BE88B}" name="Column7920"/>
    <tableColumn id="7938" xr3:uid="{75595DC6-5EEE-4BC3-91C0-386D228FA6E8}" name="Column7921"/>
    <tableColumn id="7939" xr3:uid="{949C0717-66C8-43AB-A6BB-1EFBE8ECD7B9}" name="Column7922"/>
    <tableColumn id="7940" xr3:uid="{5A4D8CBD-0240-4FCD-AB98-AC0C68F0FC41}" name="Column7923"/>
    <tableColumn id="7941" xr3:uid="{87355474-AA71-49F1-BF77-417EE4611132}" name="Column7924"/>
    <tableColumn id="7942" xr3:uid="{FC198160-BABD-4872-BCB3-B8208FCBE68F}" name="Column7925"/>
    <tableColumn id="7943" xr3:uid="{BFEBA1BE-EEB1-4603-8C60-83B56DC0B5F8}" name="Column7926"/>
    <tableColumn id="7944" xr3:uid="{CCF15D6D-F917-45C1-ADB7-4B3B98476AB8}" name="Column7927"/>
    <tableColumn id="7945" xr3:uid="{E83077F5-9414-4098-BAB3-74D4DCB541F6}" name="Column7928"/>
    <tableColumn id="7946" xr3:uid="{57A2F794-625E-4600-B194-0F4B1C7E113A}" name="Column7929"/>
    <tableColumn id="7947" xr3:uid="{C12B2304-DC23-4FB8-9DCD-E5D849AA6BFB}" name="Column7930"/>
    <tableColumn id="7948" xr3:uid="{69AA0982-B3C3-419E-B751-B7E491A5244F}" name="Column7931"/>
    <tableColumn id="7949" xr3:uid="{6AAD8FDF-DE36-43B5-846B-0BA58896509C}" name="Column7932"/>
    <tableColumn id="7950" xr3:uid="{EAA2E6E8-7E39-4DA2-89B2-A1A08855CC6E}" name="Column7933"/>
    <tableColumn id="7951" xr3:uid="{0A06A8A3-E0FF-4644-BEA0-9F3CF62AAEA6}" name="Column7934"/>
    <tableColumn id="7952" xr3:uid="{DF44C387-92D8-4EC9-AD83-50DC9C62411B}" name="Column7935"/>
    <tableColumn id="7953" xr3:uid="{65203F49-E5E3-421D-9854-3462602AB33C}" name="Column7936"/>
    <tableColumn id="7954" xr3:uid="{01AA599B-37F6-48BF-BE48-63F39FFDBF69}" name="Column7937"/>
    <tableColumn id="7955" xr3:uid="{BED90B38-08BC-48B0-873A-9872D342B6AE}" name="Column7938"/>
    <tableColumn id="7956" xr3:uid="{5E4A3DFA-10A2-4E48-9521-234977E82862}" name="Column7939"/>
    <tableColumn id="7957" xr3:uid="{85F3DC5E-23E6-44DF-ACC1-5BB6D7CA98AC}" name="Column7940"/>
    <tableColumn id="7958" xr3:uid="{3A929335-4901-4F27-9121-5AEFB34BC599}" name="Column7941"/>
    <tableColumn id="7959" xr3:uid="{CD6D2AA8-25D4-4AC0-8ED2-E9B6DACF8EE2}" name="Column7942"/>
    <tableColumn id="7960" xr3:uid="{0A0B06A1-BB26-4518-A6C1-94800EDFDB88}" name="Column7943"/>
    <tableColumn id="7961" xr3:uid="{06D23894-83A0-44DF-862A-41BD30CC7EE0}" name="Column7944"/>
    <tableColumn id="7962" xr3:uid="{7CA0A836-58B9-4FE5-8125-79B46742A213}" name="Column7945"/>
    <tableColumn id="7963" xr3:uid="{6B32BA0A-91AF-48D5-A98A-0612DD67AF28}" name="Column7946"/>
    <tableColumn id="7964" xr3:uid="{BF2C5A0D-1D0A-4440-BF8A-BFA395FDFBDA}" name="Column7947"/>
    <tableColumn id="7965" xr3:uid="{8A43A514-3FE4-458D-B45E-4ADCEC747BC2}" name="Column7948"/>
    <tableColumn id="7966" xr3:uid="{2574FB88-CC77-4D46-B1DD-FFE4A80EFC99}" name="Column7949"/>
    <tableColumn id="7967" xr3:uid="{0C2E19ED-CDEB-47C0-81B4-E0DF912AF744}" name="Column7950"/>
    <tableColumn id="7968" xr3:uid="{4C719219-3D50-4970-9A7E-72EC5B64C426}" name="Column7951"/>
    <tableColumn id="7969" xr3:uid="{9A1DAF32-2E7D-4DCC-B52A-88328BB86866}" name="Column7952"/>
    <tableColumn id="7970" xr3:uid="{D5DCB8AF-D619-4022-9299-4B29F60946AC}" name="Column7953"/>
    <tableColumn id="7971" xr3:uid="{3D97A958-4E81-406B-8A10-95FAF31B0722}" name="Column7954"/>
    <tableColumn id="7972" xr3:uid="{3CFCC10A-63F5-468A-9400-1E872837A397}" name="Column7955"/>
    <tableColumn id="7973" xr3:uid="{F7BC9854-4578-4338-9BF1-399796495673}" name="Column7956"/>
    <tableColumn id="7974" xr3:uid="{6C0127B3-E3A9-4E9D-A804-0E8D13CD3D86}" name="Column7957"/>
    <tableColumn id="7975" xr3:uid="{BB27879E-0085-4FC6-9436-9BBC9F73B182}" name="Column7958"/>
    <tableColumn id="7976" xr3:uid="{F924D1F1-6D93-44E4-96FC-004CCD1EE052}" name="Column7959"/>
    <tableColumn id="7977" xr3:uid="{190FC003-7FCA-4153-8170-21F6737CE329}" name="Column7960"/>
    <tableColumn id="7978" xr3:uid="{B7ADD152-07A8-4E44-A72A-0936FBE511BB}" name="Column7961"/>
    <tableColumn id="7979" xr3:uid="{8E7E4694-F6A9-4DF3-B533-4CCFDF183743}" name="Column7962"/>
    <tableColumn id="7980" xr3:uid="{7699EBA4-D73D-45CE-95F1-79D0F00A118B}" name="Column7963"/>
    <tableColumn id="7981" xr3:uid="{3744E6BA-7B9F-48AD-B74D-D7539B49214B}" name="Column7964"/>
    <tableColumn id="7982" xr3:uid="{DB75C8B2-0EF6-412E-8D4F-9703679E9378}" name="Column7965"/>
    <tableColumn id="7983" xr3:uid="{D55A66F4-D0BC-4FC0-8AD8-1A896D83B927}" name="Column7966"/>
    <tableColumn id="7984" xr3:uid="{F925FD33-62CC-48F2-B325-233840FA8286}" name="Column7967"/>
    <tableColumn id="7985" xr3:uid="{0357DEA9-6369-4A47-8D8E-430945AE7619}" name="Column7968"/>
    <tableColumn id="7986" xr3:uid="{10BC5163-E545-493D-B2B1-84E1BB76DEEB}" name="Column7969"/>
    <tableColumn id="7987" xr3:uid="{47908D1B-397F-4B9D-BB82-E5F8C7BA2CBF}" name="Column7970"/>
    <tableColumn id="7988" xr3:uid="{7A44CF77-BBAB-4C98-AD6C-397941E50776}" name="Column7971"/>
    <tableColumn id="7989" xr3:uid="{1798E55A-B039-4D1E-B8AE-ED902443BE6D}" name="Column7972"/>
    <tableColumn id="7990" xr3:uid="{A6E4C30A-3D0B-4F45-AB3F-3B09B0D2F9A1}" name="Column7973"/>
    <tableColumn id="7991" xr3:uid="{9360D9A4-848F-4A9D-84C9-CA6E0B4BC97E}" name="Column7974"/>
    <tableColumn id="7992" xr3:uid="{C6E8546C-1CF4-4EAD-9AA3-599D1A18E1ED}" name="Column7975"/>
    <tableColumn id="7993" xr3:uid="{DC63C998-AC7C-4A85-A644-8455BAF54203}" name="Column7976"/>
    <tableColumn id="7994" xr3:uid="{7D5E5982-7A2A-4C9C-BEBC-B710D9269326}" name="Column7977"/>
    <tableColumn id="7995" xr3:uid="{F2532C13-8F8A-45F3-BE52-674996E5778B}" name="Column7978"/>
    <tableColumn id="7996" xr3:uid="{7DCB8637-0D73-452D-96A0-2F974FA26FBD}" name="Column7979"/>
    <tableColumn id="7997" xr3:uid="{F678E42A-84BF-4AA0-BFED-ACEC002DA1D9}" name="Column7980"/>
    <tableColumn id="7998" xr3:uid="{C0D6CCAB-929C-408F-8C4C-26BF087E7BA2}" name="Column7981"/>
    <tableColumn id="7999" xr3:uid="{CC909122-AB40-41B4-BA25-01DCE0E17E27}" name="Column7982"/>
    <tableColumn id="8000" xr3:uid="{CDC3155B-458C-4152-832A-04F7F5F5EC78}" name="Column7983"/>
    <tableColumn id="8001" xr3:uid="{A24C6887-2E47-42F2-87D4-CF4FD2AF6645}" name="Column7984"/>
    <tableColumn id="8002" xr3:uid="{C5BA72E6-2FE6-462A-ABB7-55734EFAB2AE}" name="Column7985"/>
    <tableColumn id="8003" xr3:uid="{30D85ED9-0424-4115-92FB-2E2B27E81FCA}" name="Column7986"/>
    <tableColumn id="8004" xr3:uid="{505D28A0-6CA8-4D2D-BEDC-01019EFB124D}" name="Column7987"/>
    <tableColumn id="8005" xr3:uid="{FF358544-4DB4-4E97-AE5D-4ED706AA6862}" name="Column7988"/>
    <tableColumn id="8006" xr3:uid="{9AEAB55D-5B49-45A6-B803-672DB1987143}" name="Column7989"/>
    <tableColumn id="8007" xr3:uid="{879724EA-1E81-42BF-9F59-D741EC38BFB2}" name="Column7990"/>
    <tableColumn id="8008" xr3:uid="{66C831B1-8F1D-47D2-8F76-10543243FC11}" name="Column7991"/>
    <tableColumn id="8009" xr3:uid="{1CCC3D5A-8FD6-4B0D-8665-BB6ED040745F}" name="Column7992"/>
    <tableColumn id="8010" xr3:uid="{A14E75B0-2A4A-4E86-B89E-05DB39370BA1}" name="Column7993"/>
    <tableColumn id="8011" xr3:uid="{11ADDC4E-A2FA-4787-BD1D-251941740D53}" name="Column7994"/>
    <tableColumn id="8012" xr3:uid="{8056F0F9-18C2-4F3F-B208-913A617EC785}" name="Column7995"/>
    <tableColumn id="8013" xr3:uid="{9D130CAA-38C8-4D99-88C4-1B85751BE7D2}" name="Column7996"/>
    <tableColumn id="8014" xr3:uid="{E1EA4D2A-FDBD-44A2-B75C-787C9CBA912E}" name="Column7997"/>
    <tableColumn id="8015" xr3:uid="{2576A661-1BAA-4095-B286-20D2B9AF7E2E}" name="Column7998"/>
    <tableColumn id="8016" xr3:uid="{73261EF3-B9DF-445B-929B-4B84C55F62C8}" name="Column7999"/>
    <tableColumn id="8017" xr3:uid="{C33EBF21-C502-4DDE-A601-E02905167AD7}" name="Column8000"/>
    <tableColumn id="8018" xr3:uid="{31376C75-FD91-43DD-B0B8-29FA43FABBED}" name="Column8001"/>
    <tableColumn id="8019" xr3:uid="{9503C6D6-E9E3-4FA0-BA85-301CF963191C}" name="Column8002"/>
    <tableColumn id="8020" xr3:uid="{57528FE1-C18A-408D-BCBA-B1E870131409}" name="Column8003"/>
    <tableColumn id="8021" xr3:uid="{8551FB88-DBE6-4C7F-91B4-E75F28C21B6B}" name="Column8004"/>
    <tableColumn id="8022" xr3:uid="{57E20480-6BB4-46BB-A796-8AB92CB38372}" name="Column8005"/>
    <tableColumn id="8023" xr3:uid="{38F0DAD0-DCE1-48DF-B646-073E6766B4BA}" name="Column8006"/>
    <tableColumn id="8024" xr3:uid="{E589C019-39DB-45BE-8840-4B399F4ABBF5}" name="Column8007"/>
    <tableColumn id="8025" xr3:uid="{B6FFA17F-03AD-43C9-BA02-B851E404401B}" name="Column8008"/>
    <tableColumn id="8026" xr3:uid="{A1525586-DF5E-4375-99B2-774A8238FD04}" name="Column8009"/>
    <tableColumn id="8027" xr3:uid="{5D5D0E7E-3968-454D-A134-02AB99F5E9BF}" name="Column8010"/>
    <tableColumn id="8028" xr3:uid="{0BAE50D6-CF9E-4D3C-8879-2216727C8352}" name="Column8011"/>
    <tableColumn id="8029" xr3:uid="{B34AA093-C40F-4358-9186-8D23EA834D3B}" name="Column8012"/>
    <tableColumn id="8030" xr3:uid="{69194FD6-4EF6-46E1-A457-CDD0FDB9D1BE}" name="Column8013"/>
    <tableColumn id="8031" xr3:uid="{5A46C444-F577-43D8-9758-996980A2019E}" name="Column8014"/>
    <tableColumn id="8032" xr3:uid="{703D8989-7295-49C4-B14C-2EEDAA58A959}" name="Column8015"/>
    <tableColumn id="8033" xr3:uid="{8352DD2F-5706-4B1D-9D6A-88B9164322BD}" name="Column8016"/>
    <tableColumn id="8034" xr3:uid="{C6DE3751-6689-4FDA-9BA3-1342BADF61BA}" name="Column8017"/>
    <tableColumn id="8035" xr3:uid="{F1513D77-7143-47F8-8FB8-F676B75393C1}" name="Column8018"/>
    <tableColumn id="8036" xr3:uid="{0F496087-2619-4DCF-B272-5CD1C7074FA6}" name="Column8019"/>
    <tableColumn id="8037" xr3:uid="{47C3946D-6DA8-4140-A3D0-650B935F58AB}" name="Column8020"/>
    <tableColumn id="8038" xr3:uid="{AEE5CCA1-B317-49CC-9A8D-3A9B8D58B070}" name="Column8021"/>
    <tableColumn id="8039" xr3:uid="{CF2890BC-1824-455E-8C39-D10ECCF4FB72}" name="Column8022"/>
    <tableColumn id="8040" xr3:uid="{399DD1C6-ACB6-4F91-9C0D-D5642EB32084}" name="Column8023"/>
    <tableColumn id="8041" xr3:uid="{9F26AFC6-9F5A-4CDA-8B2D-2D270FD20570}" name="Column8024"/>
    <tableColumn id="8042" xr3:uid="{FAC7EC81-A130-48FC-A2A3-DDF53D595A37}" name="Column8025"/>
    <tableColumn id="8043" xr3:uid="{FDEABC84-57DD-4159-AC10-CE34DA4DAE65}" name="Column8026"/>
    <tableColumn id="8044" xr3:uid="{AD7B00F1-1AA3-4C97-9819-A002EF0B92DC}" name="Column8027"/>
    <tableColumn id="8045" xr3:uid="{B977EEC9-3749-46A0-ABA1-84311707535F}" name="Column8028"/>
    <tableColumn id="8046" xr3:uid="{0BE53321-FF95-42B9-A4C0-A1423CC2A78A}" name="Column8029"/>
    <tableColumn id="8047" xr3:uid="{2FA4A963-4A22-43C8-8831-E79F6CE29D1D}" name="Column8030"/>
    <tableColumn id="8048" xr3:uid="{BDD3804E-3947-4FAB-A86B-CB20391C6A17}" name="Column8031"/>
    <tableColumn id="8049" xr3:uid="{F233211B-4231-4FFD-8A31-373BDB401D2E}" name="Column8032"/>
    <tableColumn id="8050" xr3:uid="{BF2F5702-B93E-4EBD-97FB-AD148153A6B5}" name="Column8033"/>
    <tableColumn id="8051" xr3:uid="{0057AC76-B9DE-4C25-A78C-49715C4B2D97}" name="Column8034"/>
    <tableColumn id="8052" xr3:uid="{46B70789-FAFA-4C8C-BBF5-B88B86FCDB57}" name="Column8035"/>
    <tableColumn id="8053" xr3:uid="{28196F06-F6F4-43EA-999F-F38DB78FCA77}" name="Column8036"/>
    <tableColumn id="8054" xr3:uid="{0C9E38BA-768E-4B4A-864C-B715DA4491EC}" name="Column8037"/>
    <tableColumn id="8055" xr3:uid="{12FA11F3-0DA8-4A91-905B-741CA0191294}" name="Column8038"/>
    <tableColumn id="8056" xr3:uid="{47B00BE4-3A24-4BB8-A578-7171EBE8D107}" name="Column8039"/>
    <tableColumn id="8057" xr3:uid="{1A2E5E9C-18E4-4F51-B894-E06B9F231DFE}" name="Column8040"/>
    <tableColumn id="8058" xr3:uid="{2504E395-4F87-478B-85F7-19162C853801}" name="Column8041"/>
    <tableColumn id="8059" xr3:uid="{A8F23171-7F1A-4EA0-BB95-FF7518ABB2F3}" name="Column8042"/>
    <tableColumn id="8060" xr3:uid="{0E23760E-47E8-4A6B-B81C-C12978FA6F92}" name="Column8043"/>
    <tableColumn id="8061" xr3:uid="{C2DA5D80-6BA1-4EA3-AFFE-37B18659DBBA}" name="Column8044"/>
    <tableColumn id="8062" xr3:uid="{DF8DDFD4-4747-48FB-887A-C3D1AE685E28}" name="Column8045"/>
    <tableColumn id="8063" xr3:uid="{D984F96F-86F3-4B00-B888-040ABDB66CCC}" name="Column8046"/>
    <tableColumn id="8064" xr3:uid="{E40C2EA5-126A-4458-A266-1BBEE4309BAF}" name="Column8047"/>
    <tableColumn id="8065" xr3:uid="{E9577FE5-0C18-453A-9069-008F9C283030}" name="Column8048"/>
    <tableColumn id="8066" xr3:uid="{0DD01F86-0D2E-4593-AA22-39E7F7E14893}" name="Column8049"/>
    <tableColumn id="8067" xr3:uid="{B753F431-F2AB-4754-BD7C-AEC9FB6E6F46}" name="Column8050"/>
    <tableColumn id="8068" xr3:uid="{ECFA946A-2CA2-4133-AE9E-BD6E4C437893}" name="Column8051"/>
    <tableColumn id="8069" xr3:uid="{60BBCCE4-DF6C-44C2-B084-374B29B61B20}" name="Column8052"/>
    <tableColumn id="8070" xr3:uid="{06E06B2E-4326-41F9-A584-65BC48E277F4}" name="Column8053"/>
    <tableColumn id="8071" xr3:uid="{CB6076E1-645D-4EE9-97F0-FB0C2176FA4F}" name="Column8054"/>
    <tableColumn id="8072" xr3:uid="{A1CD5010-DC2D-4725-B5F5-963EB79D7E5B}" name="Column8055"/>
    <tableColumn id="8073" xr3:uid="{67CDDDF3-1A6F-4014-96F2-9DE4BFCF3A42}" name="Column8056"/>
    <tableColumn id="8074" xr3:uid="{6886AED3-1327-4492-9596-6E8CA7F6A62A}" name="Column8057"/>
    <tableColumn id="8075" xr3:uid="{87A92714-F624-4689-967D-395B48125DA6}" name="Column8058"/>
    <tableColumn id="8076" xr3:uid="{5EADCEEF-2E56-4FD4-B5A0-E3180375249D}" name="Column8059"/>
    <tableColumn id="8077" xr3:uid="{5A40210F-D031-4F3D-AEBB-FB866436A1F0}" name="Column8060"/>
    <tableColumn id="8078" xr3:uid="{9342B3E9-0658-4E3D-B2A8-13E2ED74F14F}" name="Column8061"/>
    <tableColumn id="8079" xr3:uid="{D491F8EA-A306-4949-B810-F1418331A83B}" name="Column8062"/>
    <tableColumn id="8080" xr3:uid="{95AFDBA5-D64A-44B8-8357-450FBE1C5098}" name="Column8063"/>
    <tableColumn id="8081" xr3:uid="{19ED2BA6-7052-4713-9324-E0C6AA57B9CC}" name="Column8064"/>
    <tableColumn id="8082" xr3:uid="{5C5D9662-4038-4367-99C6-803978C71DDC}" name="Column8065"/>
    <tableColumn id="8083" xr3:uid="{90EFA637-88C8-4A98-863B-CFA4FF888C6B}" name="Column8066"/>
    <tableColumn id="8084" xr3:uid="{769EF9CA-9057-4D74-8087-DE309D3ECDBE}" name="Column8067"/>
    <tableColumn id="8085" xr3:uid="{E35D6C92-738A-4497-9ED8-DC44683589A7}" name="Column8068"/>
    <tableColumn id="8086" xr3:uid="{748853C7-EA26-483D-8220-632135D7552B}" name="Column8069"/>
    <tableColumn id="8087" xr3:uid="{079F72FF-FFCF-4133-BC30-A99629725983}" name="Column8070"/>
    <tableColumn id="8088" xr3:uid="{C6329496-5557-41E9-A6DF-95813D1A77D1}" name="Column8071"/>
    <tableColumn id="8089" xr3:uid="{0FF4670A-01E8-4F53-A336-E05EBEA96C3D}" name="Column8072"/>
    <tableColumn id="8090" xr3:uid="{C7294DA8-51E0-480B-B9B6-2B19B9DFC48B}" name="Column8073"/>
    <tableColumn id="8091" xr3:uid="{570E5C9D-261E-4912-B7F9-30B825EDC693}" name="Column8074"/>
    <tableColumn id="8092" xr3:uid="{74046913-9197-4E76-8627-57BE6E8B83F5}" name="Column8075"/>
    <tableColumn id="8093" xr3:uid="{86512025-3B9D-4DB2-8382-27A06B1C9615}" name="Column8076"/>
    <tableColumn id="8094" xr3:uid="{34B99209-E6EE-4790-9ABB-17A26386B94E}" name="Column8077"/>
    <tableColumn id="8095" xr3:uid="{76B82A5D-30DE-4985-88A0-33588EC37730}" name="Column8078"/>
    <tableColumn id="8096" xr3:uid="{59B9A213-5D20-40AB-80CA-81D934391AC7}" name="Column8079"/>
    <tableColumn id="8097" xr3:uid="{93559A17-D676-4C1D-87B7-2D0D2F1F0A8E}" name="Column8080"/>
    <tableColumn id="8098" xr3:uid="{A71C366F-EFC7-4587-B5FC-76B30E727492}" name="Column8081"/>
    <tableColumn id="8099" xr3:uid="{15295814-841C-411F-8030-2F2F44F6BFA9}" name="Column8082"/>
    <tableColumn id="8100" xr3:uid="{4463EFE0-3BBF-4612-9567-EF92710D759F}" name="Column8083"/>
    <tableColumn id="8101" xr3:uid="{51FA3E4F-2EF9-41BF-938A-7C886059EC9D}" name="Column8084"/>
    <tableColumn id="8102" xr3:uid="{B2517617-00A1-4DFC-96B8-5E951B0AB387}" name="Column8085"/>
    <tableColumn id="8103" xr3:uid="{78495CC7-6D70-478D-B74C-1B0D4B05A511}" name="Column8086"/>
    <tableColumn id="8104" xr3:uid="{FA2600D0-5117-4812-8D92-4A8FD0D794A3}" name="Column8087"/>
    <tableColumn id="8105" xr3:uid="{99B08DD9-C3A7-4D5C-910B-04B7C99D3CEF}" name="Column8088"/>
    <tableColumn id="8106" xr3:uid="{2CCD85A2-1513-473B-B043-9D76906578BA}" name="Column8089"/>
    <tableColumn id="8107" xr3:uid="{6C24BC85-8866-4C67-A914-6D60C481FFD5}" name="Column8090"/>
    <tableColumn id="8108" xr3:uid="{A3605AD7-5F96-45E2-B3C1-B68710499F20}" name="Column8091"/>
    <tableColumn id="8109" xr3:uid="{22632810-D76A-4D99-9E04-1834D514ED30}" name="Column8092"/>
    <tableColumn id="8110" xr3:uid="{C5271417-6641-4014-9BE0-0FD51A71232D}" name="Column8093"/>
    <tableColumn id="8111" xr3:uid="{C602BFC4-B5F5-460A-B85B-3EF9C276F747}" name="Column8094"/>
    <tableColumn id="8112" xr3:uid="{6F5ABAF9-9EAC-4702-93CB-9B014074F632}" name="Column8095"/>
    <tableColumn id="8113" xr3:uid="{FB3836AC-CB75-465C-B687-150C399A1063}" name="Column8096"/>
    <tableColumn id="8114" xr3:uid="{F253985F-246B-4D2A-A7FF-65DEEF05C383}" name="Column8097"/>
    <tableColumn id="8115" xr3:uid="{B3847EB3-69C7-4EFD-9F38-7E4568D01C40}" name="Column8098"/>
    <tableColumn id="8116" xr3:uid="{FA594EC7-4391-4668-9F2E-C80CE0BB8B88}" name="Column8099"/>
    <tableColumn id="8117" xr3:uid="{4531C218-567D-4D1D-845B-AFEE94FD8DF9}" name="Column8100"/>
    <tableColumn id="8118" xr3:uid="{80D2EA9B-1C3B-4DD8-BD74-04B88409EFEE}" name="Column8101"/>
    <tableColumn id="8119" xr3:uid="{2C84A5F4-57B4-40F6-80F7-54ACC466FC11}" name="Column8102"/>
    <tableColumn id="8120" xr3:uid="{F7FC1E1C-C371-4B2B-8FB7-C6ECD64B880E}" name="Column8103"/>
    <tableColumn id="8121" xr3:uid="{714568F1-BF3A-4D8A-B4A9-017184C1793F}" name="Column8104"/>
    <tableColumn id="8122" xr3:uid="{24FE6174-F4EB-4952-950D-217BF1D4F0A8}" name="Column8105"/>
    <tableColumn id="8123" xr3:uid="{B317F682-C19A-4145-88FB-8FE076D84FB7}" name="Column8106"/>
    <tableColumn id="8124" xr3:uid="{8D7FBCE4-5419-4F46-A66A-D45D5B5ECCE1}" name="Column8107"/>
    <tableColumn id="8125" xr3:uid="{BCD11DE6-E28D-414C-BC35-D63F8FABCF87}" name="Column8108"/>
    <tableColumn id="8126" xr3:uid="{9C4CC64E-0A4F-428A-B1FF-F19584A0D621}" name="Column8109"/>
    <tableColumn id="8127" xr3:uid="{A5E99823-02D1-495A-A6DA-65CB8B54492A}" name="Column8110"/>
    <tableColumn id="8128" xr3:uid="{8CEBA6C9-5EE4-4CE6-A9C5-3AF8627D53BE}" name="Column8111"/>
    <tableColumn id="8129" xr3:uid="{28B83385-76EE-4635-9559-CA0F52898E68}" name="Column8112"/>
    <tableColumn id="8130" xr3:uid="{B89A63D3-1E45-45FB-81A4-74AE1E49EA5F}" name="Column8113"/>
    <tableColumn id="8131" xr3:uid="{B433902D-A77D-4C02-81F0-6A29AC2CF70F}" name="Column8114"/>
    <tableColumn id="8132" xr3:uid="{D67758D7-B2B1-48BF-8EE3-B95E768FA3AD}" name="Column8115"/>
    <tableColumn id="8133" xr3:uid="{CF28EEE3-FEA1-44F4-BB2D-7639A6056108}" name="Column8116"/>
    <tableColumn id="8134" xr3:uid="{166DF92B-366E-4238-ACCA-73010A7C6FCF}" name="Column8117"/>
    <tableColumn id="8135" xr3:uid="{7DE587F3-72B3-4123-AA36-7A132DA8990E}" name="Column8118"/>
    <tableColumn id="8136" xr3:uid="{C0487B2A-F15D-4FA7-A31C-F2EC74ED06D3}" name="Column8119"/>
    <tableColumn id="8137" xr3:uid="{36CE8AE3-6D23-4FD6-B87E-B9C33DA91FFA}" name="Column8120"/>
    <tableColumn id="8138" xr3:uid="{90A58C76-9955-43E9-BEB9-A445F7B6D619}" name="Column8121"/>
    <tableColumn id="8139" xr3:uid="{7912A785-D76D-4B87-AFBF-8F069CD2BB5B}" name="Column8122"/>
    <tableColumn id="8140" xr3:uid="{489DE258-313B-4070-8E46-A2C9F4100E52}" name="Column8123"/>
    <tableColumn id="8141" xr3:uid="{DB17FEE4-ED47-400A-B96B-29D6E38AF9FE}" name="Column8124"/>
    <tableColumn id="8142" xr3:uid="{CB43E27D-2EBD-4A74-8B32-3914A72C9B57}" name="Column8125"/>
    <tableColumn id="8143" xr3:uid="{249B3711-9D36-4309-9C7F-D7356FDA4F6E}" name="Column8126"/>
    <tableColumn id="8144" xr3:uid="{3A4D70AA-C35B-4F54-87D7-26F747F66846}" name="Column8127"/>
    <tableColumn id="8145" xr3:uid="{11FCFE13-BB12-41B2-BCC2-48D56925B938}" name="Column8128"/>
    <tableColumn id="8146" xr3:uid="{6ABA6B78-28C1-4655-AEE0-569143345979}" name="Column8129"/>
    <tableColumn id="8147" xr3:uid="{03A3B584-A253-4A84-BF45-4FEE8B13976F}" name="Column8130"/>
    <tableColumn id="8148" xr3:uid="{F6C28298-EDAC-408A-B286-5DE695633369}" name="Column8131"/>
    <tableColumn id="8149" xr3:uid="{28004C63-08AF-4488-9FBD-5DBEA1E442A5}" name="Column8132"/>
    <tableColumn id="8150" xr3:uid="{ABF25A51-8DA7-4DC5-8896-E2E9825992DE}" name="Column8133"/>
    <tableColumn id="8151" xr3:uid="{4A5093ED-C14E-444A-AFC2-8B068379307A}" name="Column8134"/>
    <tableColumn id="8152" xr3:uid="{B6A537D9-5276-494F-98D6-52411FD08797}" name="Column8135"/>
    <tableColumn id="8153" xr3:uid="{F8EB6CB0-2B96-4564-82EC-9BF35E5D517A}" name="Column8136"/>
    <tableColumn id="8154" xr3:uid="{93C68E90-7D81-47B6-B806-0F94B0B8D787}" name="Column8137"/>
    <tableColumn id="8155" xr3:uid="{49E76E51-C645-49C0-87C2-B4C75CF7AEE5}" name="Column8138"/>
    <tableColumn id="8156" xr3:uid="{344817E1-B76F-4E6D-860B-77EECFC62AB3}" name="Column8139"/>
    <tableColumn id="8157" xr3:uid="{C0258BFB-73BE-4148-AD4E-C10A6F8D2425}" name="Column8140"/>
    <tableColumn id="8158" xr3:uid="{3A81E96C-71AB-4EA4-A4AF-00A2183E5123}" name="Column8141"/>
    <tableColumn id="8159" xr3:uid="{EDF76740-6A0B-45E9-B137-53430D0841E0}" name="Column8142"/>
    <tableColumn id="8160" xr3:uid="{C8738694-5B63-403A-9496-6CD7F82D29CC}" name="Column8143"/>
    <tableColumn id="8161" xr3:uid="{6D29831B-0A84-44BF-99EC-054D22306FAC}" name="Column8144"/>
    <tableColumn id="8162" xr3:uid="{28080507-AE95-4143-8513-FCE8D125C244}" name="Column8145"/>
    <tableColumn id="8163" xr3:uid="{497A281C-CBE2-4DEC-8D5B-865C6A2522FC}" name="Column8146"/>
    <tableColumn id="8164" xr3:uid="{7ADC440A-5224-490C-B85D-59000A4182D0}" name="Column8147"/>
    <tableColumn id="8165" xr3:uid="{381CDA74-4A3F-4F13-B413-2DB95BF01C2C}" name="Column8148"/>
    <tableColumn id="8166" xr3:uid="{26D589D7-C5E4-4A87-B72B-5F81679DF4C5}" name="Column8149"/>
    <tableColumn id="8167" xr3:uid="{9A75DF86-03F5-4CF3-A3C7-16E4760D9536}" name="Column8150"/>
    <tableColumn id="8168" xr3:uid="{651FFE91-74D5-4DB7-BB95-F43FEC25E9A6}" name="Column8151"/>
    <tableColumn id="8169" xr3:uid="{B7BA1D47-649C-4472-9277-FD5B1A4EB236}" name="Column8152"/>
    <tableColumn id="8170" xr3:uid="{8AB26A98-C0AF-4A6F-8C20-8AD0E5A60A37}" name="Column8153"/>
    <tableColumn id="8171" xr3:uid="{A1258C0B-0799-4D3B-ABCC-8A3CBCCEC84E}" name="Column8154"/>
    <tableColumn id="8172" xr3:uid="{E832BE2B-7294-474A-9D98-55DD566324E5}" name="Column8155"/>
    <tableColumn id="8173" xr3:uid="{36E04DC0-3C26-4072-BC2D-169996EBCBCE}" name="Column8156"/>
    <tableColumn id="8174" xr3:uid="{55568CC2-71F4-4687-B5A3-D7DB46BBCBB1}" name="Column8157"/>
    <tableColumn id="8175" xr3:uid="{CB7049DC-430F-47C4-A3B7-587159AC886D}" name="Column8158"/>
    <tableColumn id="8176" xr3:uid="{45588336-2C23-47BE-8770-6C1A19ED3A64}" name="Column8159"/>
    <tableColumn id="8177" xr3:uid="{FCE26E8E-6C84-4786-9AC2-D45CD38477D9}" name="Column8160"/>
    <tableColumn id="8178" xr3:uid="{EFB5BD0B-A815-4A7B-8139-C932CAA6042E}" name="Column8161"/>
    <tableColumn id="8179" xr3:uid="{307381FB-5BAF-4759-AE4F-046BA0A6D85C}" name="Column8162"/>
    <tableColumn id="8180" xr3:uid="{666332D1-759A-4800-8A9F-DF87C8CC46BB}" name="Column8163"/>
    <tableColumn id="8181" xr3:uid="{1AFC8068-C347-40E8-9576-0A8BA3334AB2}" name="Column8164"/>
    <tableColumn id="8182" xr3:uid="{1174F78D-DB54-4CBC-8D97-3A70F3F5861F}" name="Column8165"/>
    <tableColumn id="8183" xr3:uid="{BBC3BF1C-F555-446A-828F-0961B4CB2310}" name="Column8166"/>
    <tableColumn id="8184" xr3:uid="{DD0ECC25-694A-43A2-B75A-6AE4CAABDBA9}" name="Column8167"/>
    <tableColumn id="8185" xr3:uid="{B02F31D6-D4B8-4890-B5DB-861C02718456}" name="Column8168"/>
    <tableColumn id="8186" xr3:uid="{1C2076AB-2FD3-4F35-A143-8EE8F736519D}" name="Column8169"/>
    <tableColumn id="8187" xr3:uid="{F58D5664-43C2-469E-A766-02DB136ACE4C}" name="Column8170"/>
    <tableColumn id="8188" xr3:uid="{6CECC4B9-1683-4CFA-B422-514D2A016DA9}" name="Column8171"/>
    <tableColumn id="8189" xr3:uid="{789EB906-B273-4900-93EF-7C437A3DB08B}" name="Column8172"/>
    <tableColumn id="8190" xr3:uid="{715E5D1D-2B82-4BD7-8E56-4C8722ADD1F3}" name="Column8173"/>
    <tableColumn id="8191" xr3:uid="{A43CEEC5-267B-4AB5-A156-2B93235F4D3B}" name="Column8174"/>
    <tableColumn id="8192" xr3:uid="{13087BB9-174C-4B5D-918F-B04255063547}" name="Column8175"/>
    <tableColumn id="8193" xr3:uid="{E4115451-8B03-4276-8B9C-FF19D57D3056}" name="Column8176"/>
    <tableColumn id="8194" xr3:uid="{3C10044C-773B-4983-BAD8-8596FC27E806}" name="Column8177"/>
    <tableColumn id="8195" xr3:uid="{49D6A087-AE76-4032-A6FE-52CA52523147}" name="Column8178"/>
    <tableColumn id="8196" xr3:uid="{842BEDE7-2E1D-4D50-BA5E-3B14E9261A89}" name="Column8179"/>
    <tableColumn id="8197" xr3:uid="{3839C525-5664-40A7-8FB7-F8549A3D0E62}" name="Column8180"/>
    <tableColumn id="8198" xr3:uid="{3DD460AE-80D0-4C4D-B254-767039855710}" name="Column8181"/>
    <tableColumn id="8199" xr3:uid="{E2232392-642F-45C9-BE0D-E90325E78680}" name="Column8182"/>
    <tableColumn id="8200" xr3:uid="{C1F4C967-CB5F-463D-AE7E-F93234A5F0D8}" name="Column8183"/>
    <tableColumn id="8201" xr3:uid="{FBD70A0E-F29F-4383-8491-957EBF5705EE}" name="Column8184"/>
    <tableColumn id="8202" xr3:uid="{1238E599-F8A9-45B7-8279-3410AFB8BE3D}" name="Column8185"/>
    <tableColumn id="8203" xr3:uid="{CB926221-9638-4DEC-8D77-028F002B2C6D}" name="Column8186"/>
    <tableColumn id="8204" xr3:uid="{C179188D-2849-4B5A-8760-B5D86BA07DEA}" name="Column8187"/>
    <tableColumn id="8205" xr3:uid="{F15B7118-A1E4-4C8E-9C2E-4F4FE8901381}" name="Column8188"/>
    <tableColumn id="8206" xr3:uid="{AD061BCC-F58A-47E7-82B5-061A2E6CD308}" name="Column8189"/>
    <tableColumn id="8207" xr3:uid="{591AE327-FC83-4A7E-A2FB-112170E1F2C4}" name="Column8190"/>
    <tableColumn id="8208" xr3:uid="{1275262F-CFAB-4513-8FD3-23B73A9B7E2B}" name="Column8191"/>
    <tableColumn id="8209" xr3:uid="{6ABEC80A-FD15-4916-BF67-0800CC84443D}" name="Column8192"/>
    <tableColumn id="8210" xr3:uid="{0DC0B78B-5ECA-440E-93FF-13190071C6BB}" name="Column8193"/>
    <tableColumn id="8211" xr3:uid="{0750EA57-82FE-404E-BBB7-C9EA104EC943}" name="Column8194"/>
    <tableColumn id="8212" xr3:uid="{8C827D3F-26C8-48C9-A4C8-6B4E63614077}" name="Column8195"/>
    <tableColumn id="8213" xr3:uid="{1C1B3C19-EB37-443E-8459-7B8BAC5F853F}" name="Column8196"/>
    <tableColumn id="8214" xr3:uid="{3BBD55D5-79F6-4CFE-B821-674DAB4090B7}" name="Column8197"/>
    <tableColumn id="8215" xr3:uid="{265E3333-7FAA-4EB6-A09A-038154C37195}" name="Column8198"/>
    <tableColumn id="8216" xr3:uid="{F7017710-A915-4875-B2B6-1ED063FC3AD2}" name="Column8199"/>
    <tableColumn id="8217" xr3:uid="{9A79E395-11B4-4E7D-9D11-D39DA37DA592}" name="Column8200"/>
    <tableColumn id="8218" xr3:uid="{B880FE87-21B5-424B-BC1B-675C283DFA01}" name="Column8201"/>
    <tableColumn id="8219" xr3:uid="{DF982117-85A8-4ABE-9A37-01F866627B28}" name="Column8202"/>
    <tableColumn id="8220" xr3:uid="{8F73756C-3954-48C2-8BEE-18143EDE4C2E}" name="Column8203"/>
    <tableColumn id="8221" xr3:uid="{0A79F291-A915-426F-9C73-3A6DBBF52D6D}" name="Column8204"/>
    <tableColumn id="8222" xr3:uid="{1EE51F0E-49C5-45E8-8758-8916CB9B477B}" name="Column8205"/>
    <tableColumn id="8223" xr3:uid="{F6A24D4B-BCC7-4402-A3B8-DF8188B10E0D}" name="Column8206"/>
    <tableColumn id="8224" xr3:uid="{33486A42-06BD-4C1B-B6D3-1E66B2607FA0}" name="Column8207"/>
    <tableColumn id="8225" xr3:uid="{05547A53-F873-4FF5-AC25-BFE861E067C9}" name="Column8208"/>
    <tableColumn id="8226" xr3:uid="{44D00FF1-C392-4D63-BF46-4F7C585C340D}" name="Column8209"/>
    <tableColumn id="8227" xr3:uid="{5A662E3C-FF8B-4804-AC1A-BA246E7E9779}" name="Column8210"/>
    <tableColumn id="8228" xr3:uid="{C55398D0-6A3E-4AB2-B8B6-60FDA96DAD6E}" name="Column8211"/>
    <tableColumn id="8229" xr3:uid="{5639E33A-AFA2-4944-9E93-0E1F2F7B210E}" name="Column8212"/>
    <tableColumn id="8230" xr3:uid="{338659A6-0978-49B6-8514-CD19A37F9E21}" name="Column8213"/>
    <tableColumn id="8231" xr3:uid="{8D7918D1-54C4-4159-88B7-4D3BA8783731}" name="Column8214"/>
    <tableColumn id="8232" xr3:uid="{984651C3-69E1-4ED8-8F83-2E076FF21F7F}" name="Column8215"/>
    <tableColumn id="8233" xr3:uid="{80DAFE53-4BC2-46EB-9C40-160371FFAF2E}" name="Column8216"/>
    <tableColumn id="8234" xr3:uid="{0F9F348F-DE3B-4840-A722-253901B854D2}" name="Column8217"/>
    <tableColumn id="8235" xr3:uid="{FF068E13-364B-483F-99F9-19C231A7915B}" name="Column8218"/>
    <tableColumn id="8236" xr3:uid="{6D67508E-02F1-44F8-AF23-0C42DFBF8DA7}" name="Column8219"/>
    <tableColumn id="8237" xr3:uid="{3CB18C68-EC3C-4831-B264-9FA50DF009A8}" name="Column8220"/>
    <tableColumn id="8238" xr3:uid="{F2B35B0B-0584-4A6A-9B0E-BE035C3673B8}" name="Column8221"/>
    <tableColumn id="8239" xr3:uid="{BC00E683-FB05-493B-A442-983BB3AE773A}" name="Column8222"/>
    <tableColumn id="8240" xr3:uid="{2578CE77-4EBD-489E-8E7D-E9967D222E22}" name="Column8223"/>
    <tableColumn id="8241" xr3:uid="{A454D3DF-3FB2-4F2D-83B5-6428E66D5F20}" name="Column8224"/>
    <tableColumn id="8242" xr3:uid="{06B50612-D91F-4F03-BF93-AE2A41AE1911}" name="Column8225"/>
    <tableColumn id="8243" xr3:uid="{90B3BCB8-334D-439D-BAD4-57B00AF21D14}" name="Column8226"/>
    <tableColumn id="8244" xr3:uid="{C81323B3-9794-4054-A795-A62C2F7BB97F}" name="Column8227"/>
    <tableColumn id="8245" xr3:uid="{6CC20CF9-7EED-464C-8334-91E62B7CC7DE}" name="Column8228"/>
    <tableColumn id="8246" xr3:uid="{A3D324D2-E4AD-49EB-9F5F-39B01D4304D7}" name="Column8229"/>
    <tableColumn id="8247" xr3:uid="{A87F6034-DA5A-4CC8-83AE-6A93A87C0F4D}" name="Column8230"/>
    <tableColumn id="8248" xr3:uid="{362BA970-89D7-4C07-95FC-6AC1A6AF8A25}" name="Column8231"/>
    <tableColumn id="8249" xr3:uid="{512A66F5-DE79-4CFF-915C-4B22863698F0}" name="Column8232"/>
    <tableColumn id="8250" xr3:uid="{36A3DD93-9711-47EE-93E5-092C1BEE91BB}" name="Column8233"/>
    <tableColumn id="8251" xr3:uid="{9DF527DC-8DC9-40F5-9ECE-FE251B0C3ABA}" name="Column8234"/>
    <tableColumn id="8252" xr3:uid="{91A84623-4ACB-4081-8D53-4EA3CC09F409}" name="Column8235"/>
    <tableColumn id="8253" xr3:uid="{8C4887C6-6C8C-457F-8984-3F1FA1FDFAC0}" name="Column8236"/>
    <tableColumn id="8254" xr3:uid="{79E88F74-67C1-42AF-A2F8-409D5A543DD8}" name="Column8237"/>
    <tableColumn id="8255" xr3:uid="{9C0C2630-00BE-43CD-AA9F-4FC2F1B6CDF7}" name="Column8238"/>
    <tableColumn id="8256" xr3:uid="{D2F95675-0246-4C08-91A7-CD4C94D7D9DD}" name="Column8239"/>
    <tableColumn id="8257" xr3:uid="{C3E5F616-C8FB-41E3-ABD2-AA6BD28BADDF}" name="Column8240"/>
    <tableColumn id="8258" xr3:uid="{4CC4A439-ABF0-4A98-A409-47D970145F57}" name="Column8241"/>
    <tableColumn id="8259" xr3:uid="{33A4F90E-FB68-49B1-A182-F927B94D69BB}" name="Column8242"/>
    <tableColumn id="8260" xr3:uid="{2A3835E6-1E0F-4609-9264-E573D4ABE5FA}" name="Column8243"/>
    <tableColumn id="8261" xr3:uid="{BB67E925-24E1-484B-B0DF-483C3C06B858}" name="Column8244"/>
    <tableColumn id="8262" xr3:uid="{3B81A412-8498-468F-8657-0970C16FCFE2}" name="Column8245"/>
    <tableColumn id="8263" xr3:uid="{E600DA91-777A-4748-B385-DF9E71FD84D0}" name="Column8246"/>
    <tableColumn id="8264" xr3:uid="{1F9ADBEB-AB88-406D-BA9F-4D1ED2B61A5E}" name="Column8247"/>
    <tableColumn id="8265" xr3:uid="{A6F5F96C-31B6-465C-B38D-737C268EF431}" name="Column8248"/>
    <tableColumn id="8266" xr3:uid="{2FB03F66-AC68-446D-A2C0-6E139C32A716}" name="Column8249"/>
    <tableColumn id="8267" xr3:uid="{A74849C8-FAAE-41D0-BC76-D2775AE28236}" name="Column8250"/>
    <tableColumn id="8268" xr3:uid="{880B3150-1A03-4B67-854E-5650AB3F39DD}" name="Column8251"/>
    <tableColumn id="8269" xr3:uid="{E2A4056A-4089-465D-864E-2F84ADA66EF0}" name="Column8252"/>
    <tableColumn id="8270" xr3:uid="{27DD79A8-EAC0-4A07-A2A4-4C465BF61774}" name="Column8253"/>
    <tableColumn id="8271" xr3:uid="{89536C31-1E39-4627-87E7-C7647426AE23}" name="Column8254"/>
    <tableColumn id="8272" xr3:uid="{ADE57BFF-D942-40B1-905C-388A8043448C}" name="Column8255"/>
    <tableColumn id="8273" xr3:uid="{0678AE05-D9F1-4567-86A9-239D5A06D5BC}" name="Column8256"/>
    <tableColumn id="8274" xr3:uid="{41DF210D-D0C4-4AE1-B806-2BE55124C770}" name="Column8257"/>
    <tableColumn id="8275" xr3:uid="{AD52B022-7ECD-4133-B2E4-84EC86B3F794}" name="Column8258"/>
    <tableColumn id="8276" xr3:uid="{B3FA5A90-1C5D-4018-8DCE-34223D19FF35}" name="Column8259"/>
    <tableColumn id="8277" xr3:uid="{F3BB2A78-39F7-45F0-BB77-C059C9E93CF8}" name="Column8260"/>
    <tableColumn id="8278" xr3:uid="{35549FB1-E2AF-4B0A-8486-E5EC7D76E5DB}" name="Column8261"/>
    <tableColumn id="8279" xr3:uid="{039DD983-DF30-42A1-8691-A9693B103CC6}" name="Column8262"/>
    <tableColumn id="8280" xr3:uid="{89784FB5-0FD6-4C84-A052-DBB8860FD792}" name="Column8263"/>
    <tableColumn id="8281" xr3:uid="{C032A747-68D2-4ADF-B469-DF5D3C3347BD}" name="Column8264"/>
    <tableColumn id="8282" xr3:uid="{80A5DC77-BE61-47AF-90CC-DFAC7CA47695}" name="Column8265"/>
    <tableColumn id="8283" xr3:uid="{91228DEA-3F07-41DF-A070-2D9E798FE5B4}" name="Column8266"/>
    <tableColumn id="8284" xr3:uid="{A35FD53D-8F75-4510-8E81-BE7AF15D4C0F}" name="Column8267"/>
    <tableColumn id="8285" xr3:uid="{10A226D9-2FE3-4ADD-98FA-E589E1FD3946}" name="Column8268"/>
    <tableColumn id="8286" xr3:uid="{213BAA3D-8D88-4188-828D-18637507FB3A}" name="Column8269"/>
    <tableColumn id="8287" xr3:uid="{B74D08D8-4CCC-47E3-888D-4C3C44344DE6}" name="Column8270"/>
    <tableColumn id="8288" xr3:uid="{3FDA407B-5825-46F2-A859-BCAD3FE2041E}" name="Column8271"/>
    <tableColumn id="8289" xr3:uid="{F4CE78CE-40B8-4F73-9364-756E5D8CDDCA}" name="Column8272"/>
    <tableColumn id="8290" xr3:uid="{891CAE38-A440-4FFE-81A3-E1EE6DFCB248}" name="Column8273"/>
    <tableColumn id="8291" xr3:uid="{727239D0-B506-4FD7-BF08-6DC50D4A456A}" name="Column8274"/>
    <tableColumn id="8292" xr3:uid="{79CCC6B7-1A03-49C2-8D91-E49420F534AA}" name="Column8275"/>
    <tableColumn id="8293" xr3:uid="{3FA0F830-A902-4E68-AA7E-EB5CAB82B6B2}" name="Column8276"/>
    <tableColumn id="8294" xr3:uid="{10EE2D63-BC19-4A5C-9C2C-88E4A810F9B2}" name="Column8277"/>
    <tableColumn id="8295" xr3:uid="{FF1253D3-F54C-42B2-A055-E42F40930519}" name="Column8278"/>
    <tableColumn id="8296" xr3:uid="{3A5146E0-DD08-4FC4-BC7D-3FF81D607A9F}" name="Column8279"/>
    <tableColumn id="8297" xr3:uid="{CEB9694B-8153-420A-B132-D0B33108C5C0}" name="Column8280"/>
    <tableColumn id="8298" xr3:uid="{9EB901B7-E448-4805-A46D-210454AAC811}" name="Column8281"/>
    <tableColumn id="8299" xr3:uid="{AB38F634-6BAC-4C73-96CF-D1AA8E0CB34B}" name="Column8282"/>
    <tableColumn id="8300" xr3:uid="{495530C1-8A47-4742-BF2F-5786DA9B4CD5}" name="Column8283"/>
    <tableColumn id="8301" xr3:uid="{2D60B310-8F05-4048-8DFC-C0BF63DD5AE1}" name="Column8284"/>
    <tableColumn id="8302" xr3:uid="{E38E7745-A710-45E7-A342-91BA81BE9BD7}" name="Column8285"/>
    <tableColumn id="8303" xr3:uid="{17D1740F-15FB-4202-B59A-C51605A93F9D}" name="Column8286"/>
    <tableColumn id="8304" xr3:uid="{F714E45F-6E98-4FE4-B3B9-E4D5E6A3812D}" name="Column8287"/>
    <tableColumn id="8305" xr3:uid="{51A2781D-EB72-4D92-A673-A40B982C139D}" name="Column8288"/>
    <tableColumn id="8306" xr3:uid="{703D2A39-3C27-4D5A-8FB1-98F17E62B99F}" name="Column8289"/>
    <tableColumn id="8307" xr3:uid="{F2C1A0F9-45A7-4E24-951A-73ED6B1F50F9}" name="Column8290"/>
    <tableColumn id="8308" xr3:uid="{173E6859-74CF-489A-815D-A6C68FF87808}" name="Column8291"/>
    <tableColumn id="8309" xr3:uid="{FA40A0F2-8135-469D-B1FB-57C26C74F808}" name="Column8292"/>
    <tableColumn id="8310" xr3:uid="{22A0B314-1CBF-4783-9FD4-9D1F0C22AEAB}" name="Column8293"/>
    <tableColumn id="8311" xr3:uid="{5F1D90B8-000B-4C0D-8A15-34F7AD7B8952}" name="Column8294"/>
    <tableColumn id="8312" xr3:uid="{769DDABA-FB92-49F6-862D-3F1C5A8FAED2}" name="Column8295"/>
    <tableColumn id="8313" xr3:uid="{EF098649-C02E-49DB-B9C1-2EF08A832D09}" name="Column8296"/>
    <tableColumn id="8314" xr3:uid="{F5ACC2FF-11A4-41D8-8089-CCD50D5AEC1B}" name="Column8297"/>
    <tableColumn id="8315" xr3:uid="{F0B7AC4E-5C47-400E-8C96-902B48123472}" name="Column8298"/>
    <tableColumn id="8316" xr3:uid="{1DAE03DA-1DCC-411F-A232-74E14EF810BB}" name="Column8299"/>
    <tableColumn id="8317" xr3:uid="{51F43870-2F2D-439C-AF1C-4240B5E720A2}" name="Column8300"/>
    <tableColumn id="8318" xr3:uid="{393C3ED0-FA7F-4360-B6B2-8984F086655C}" name="Column8301"/>
    <tableColumn id="8319" xr3:uid="{8BF97D1F-283C-448E-BCD7-D431F8BA4987}" name="Column8302"/>
    <tableColumn id="8320" xr3:uid="{E91FBD17-E090-4175-B02D-D5DFBCC008E2}" name="Column8303"/>
    <tableColumn id="8321" xr3:uid="{7F6FEB11-91C2-470B-BFD5-704565968B3C}" name="Column8304"/>
    <tableColumn id="8322" xr3:uid="{5B0943BF-C96D-440E-A834-1090470EAE07}" name="Column8305"/>
    <tableColumn id="8323" xr3:uid="{445BD0BE-EC3B-4FD3-BFEF-C8628CBE49E5}" name="Column8306"/>
    <tableColumn id="8324" xr3:uid="{827AA7E9-D7D7-4A5C-814A-60B733E50FE1}" name="Column8307"/>
    <tableColumn id="8325" xr3:uid="{54B6F404-C785-43B4-BB73-DDB3011BB830}" name="Column8308"/>
    <tableColumn id="8326" xr3:uid="{71295511-C2AC-4BB2-A251-6AEFE654B768}" name="Column8309"/>
    <tableColumn id="8327" xr3:uid="{D23B51A1-DE77-4B04-9C92-F3E2361DA559}" name="Column8310"/>
    <tableColumn id="8328" xr3:uid="{7C564B67-F201-4653-BEC8-E66DC8F5F0DB}" name="Column8311"/>
    <tableColumn id="8329" xr3:uid="{D2CBD6A0-6673-40FD-8B91-23B6EB5BFAF7}" name="Column8312"/>
    <tableColumn id="8330" xr3:uid="{D3C35A28-F216-4ADC-9C76-820BB9F73DD5}" name="Column8313"/>
    <tableColumn id="8331" xr3:uid="{D3CE3405-256A-4402-820F-2F168D50AF14}" name="Column8314"/>
    <tableColumn id="8332" xr3:uid="{84F2851F-3FA8-4DE6-9E59-45F3881CC900}" name="Column8315"/>
    <tableColumn id="8333" xr3:uid="{BCFB5429-594F-4D91-9B37-94367E71DE20}" name="Column8316"/>
    <tableColumn id="8334" xr3:uid="{304BE6D9-EDB0-4D87-B55B-B61B03AE26D7}" name="Column8317"/>
    <tableColumn id="8335" xr3:uid="{EFBAADEE-D92D-4A25-9C0C-4BCCAD67C538}" name="Column8318"/>
    <tableColumn id="8336" xr3:uid="{3F98C419-E9DA-4533-9C52-617967ECD525}" name="Column8319"/>
    <tableColumn id="8337" xr3:uid="{8DE35653-47B4-4D8E-B444-C942F6586EC5}" name="Column8320"/>
    <tableColumn id="8338" xr3:uid="{22E96476-2C4B-4C59-AA9D-B5CDD9CB8AF0}" name="Column8321"/>
    <tableColumn id="8339" xr3:uid="{A858E1E3-2438-4F4F-8BDA-0CB9D0EF5C54}" name="Column8322"/>
    <tableColumn id="8340" xr3:uid="{C0E95BAE-2D42-4548-8B05-CBF9736D9F7C}" name="Column8323"/>
    <tableColumn id="8341" xr3:uid="{51EE38AC-94F7-4444-A9D8-B5EF10EFEB91}" name="Column8324"/>
    <tableColumn id="8342" xr3:uid="{531D4EDB-3E1F-4815-9164-2E0747D4CDF6}" name="Column8325"/>
    <tableColumn id="8343" xr3:uid="{0BCCE3C6-CB8E-441F-9F67-D7ED00EAA278}" name="Column8326"/>
    <tableColumn id="8344" xr3:uid="{94194D99-0037-4677-986E-C1EB78773601}" name="Column8327"/>
    <tableColumn id="8345" xr3:uid="{076E241C-5A4F-47BB-97D8-9CB9B614EFEB}" name="Column8328"/>
    <tableColumn id="8346" xr3:uid="{7E8EFAC5-6040-49B3-A6A9-61FEF716A3F9}" name="Column8329"/>
    <tableColumn id="8347" xr3:uid="{B90142DC-B426-42CC-943F-6B48DA6B4B50}" name="Column8330"/>
    <tableColumn id="8348" xr3:uid="{A9DBE3C7-9AD7-4BFA-8DD2-E8FD9FD92178}" name="Column8331"/>
    <tableColumn id="8349" xr3:uid="{2132767D-CB22-4EE9-9A1E-4BEC0977ADEA}" name="Column8332"/>
    <tableColumn id="8350" xr3:uid="{52E61BDC-F9DE-4FF2-8646-F87AE30F7097}" name="Column8333"/>
    <tableColumn id="8351" xr3:uid="{74CE0A1C-02A0-45D2-A9F3-F2322B3618AF}" name="Column8334"/>
    <tableColumn id="8352" xr3:uid="{0348B2EC-2E70-4127-A008-6E166640DF87}" name="Column8335"/>
    <tableColumn id="8353" xr3:uid="{8D49C599-2A86-478B-A87E-B0CDEC8A307B}" name="Column8336"/>
    <tableColumn id="8354" xr3:uid="{14E2A752-2C3E-4572-935E-5D68ED66A38F}" name="Column8337"/>
    <tableColumn id="8355" xr3:uid="{67B0A4DC-4DD0-44AB-988A-A153DE323894}" name="Column8338"/>
    <tableColumn id="8356" xr3:uid="{CA5146B2-1EC7-4E3F-96A5-E9CAD4F458C1}" name="Column8339"/>
    <tableColumn id="8357" xr3:uid="{5A11689E-D494-4AE2-B8F9-290D64BC6595}" name="Column8340"/>
    <tableColumn id="8358" xr3:uid="{D3EE1980-294D-4727-B084-98CB76A956B2}" name="Column8341"/>
    <tableColumn id="8359" xr3:uid="{D2F5AD4D-A042-4A16-A0C3-77E75E7C4662}" name="Column8342"/>
    <tableColumn id="8360" xr3:uid="{E7698A60-8B19-4664-8C04-6E5A3508DD4F}" name="Column8343"/>
    <tableColumn id="8361" xr3:uid="{A9476784-3D6C-4CC8-8881-74C9D2102D7C}" name="Column8344"/>
    <tableColumn id="8362" xr3:uid="{5DED3AAF-B3A2-4609-B81E-FDF9C893B12E}" name="Column8345"/>
    <tableColumn id="8363" xr3:uid="{AEA893CB-6492-46B6-B1BE-A6E60220EC1E}" name="Column8346"/>
    <tableColumn id="8364" xr3:uid="{517E4021-0BB9-4AD0-B4D2-75FDA16763A0}" name="Column8347"/>
    <tableColumn id="8365" xr3:uid="{4FC73862-7AAB-4863-9CD1-72B8C4D47D39}" name="Column8348"/>
    <tableColumn id="8366" xr3:uid="{1F60D98D-A725-4590-BCD5-3599E66E5983}" name="Column8349"/>
    <tableColumn id="8367" xr3:uid="{D10B03B6-78B7-47AF-8F15-EF8AA3FE5F22}" name="Column8350"/>
    <tableColumn id="8368" xr3:uid="{E1117570-872E-410B-97EF-1B1E6B45D66C}" name="Column8351"/>
    <tableColumn id="8369" xr3:uid="{249F684F-B02C-4A68-81CD-2AE2BC6D6D75}" name="Column8352"/>
    <tableColumn id="8370" xr3:uid="{03115C5A-31EB-4646-98E4-338C9A296362}" name="Column8353"/>
    <tableColumn id="8371" xr3:uid="{7C27A0F8-47CA-41BF-83EC-776560F68A4C}" name="Column8354"/>
    <tableColumn id="8372" xr3:uid="{DB86A3D0-DDA1-48B4-9F11-7F633F2DF142}" name="Column8355"/>
    <tableColumn id="8373" xr3:uid="{84E7A7B7-FD64-4512-A948-9E7B30442BFD}" name="Column8356"/>
    <tableColumn id="8374" xr3:uid="{E26551E8-6FC2-4682-8CFC-3AA020EDFA6A}" name="Column8357"/>
    <tableColumn id="8375" xr3:uid="{AE4D293E-E4B6-40B6-A5CA-EE629E579B3F}" name="Column8358"/>
    <tableColumn id="8376" xr3:uid="{5EF6DC2F-60F2-46BE-8354-7EA472034636}" name="Column8359"/>
    <tableColumn id="8377" xr3:uid="{AF367A27-3BC3-4C9E-AF68-B965187BBBF8}" name="Column8360"/>
    <tableColumn id="8378" xr3:uid="{D5BE9521-1B74-4C39-9165-E3EE8159507F}" name="Column8361"/>
    <tableColumn id="8379" xr3:uid="{A5FE440E-4836-432B-81E3-BBF4EC77101E}" name="Column8362"/>
    <tableColumn id="8380" xr3:uid="{0E52B176-2027-4315-BF1B-13476882DEC5}" name="Column8363"/>
    <tableColumn id="8381" xr3:uid="{E904FC6F-A16B-40C3-899A-E3B7CE2A8838}" name="Column8364"/>
    <tableColumn id="8382" xr3:uid="{D3FD8379-5F13-4AB9-8F62-DCC481E08BCD}" name="Column8365"/>
    <tableColumn id="8383" xr3:uid="{E257AC21-60AF-419C-9D76-C14BF22FC513}" name="Column8366"/>
    <tableColumn id="8384" xr3:uid="{ED7E2128-5398-44DB-BE88-568A20FDE76D}" name="Column8367"/>
    <tableColumn id="8385" xr3:uid="{DD4BD339-55A0-4CA1-BEBC-9F0511F4A4D7}" name="Column8368"/>
    <tableColumn id="8386" xr3:uid="{D2BB5FA8-EC6F-4863-BB61-4DE8312F55C0}" name="Column8369"/>
    <tableColumn id="8387" xr3:uid="{C3BF1803-BEBC-4D0B-8528-CB0FFF22E054}" name="Column8370"/>
    <tableColumn id="8388" xr3:uid="{B5AF9805-FD01-4C90-888C-119A2C42536E}" name="Column8371"/>
    <tableColumn id="8389" xr3:uid="{B38CBA1F-2DFE-470E-AAA9-F1AD068239EB}" name="Column8372"/>
    <tableColumn id="8390" xr3:uid="{D924D78C-567C-4CF2-98BA-A367014DFE3D}" name="Column8373"/>
    <tableColumn id="8391" xr3:uid="{96C17714-710A-4799-B4D9-C31399D82B2C}" name="Column8374"/>
    <tableColumn id="8392" xr3:uid="{3BCDC30E-444E-46EC-BD61-203B7697075D}" name="Column8375"/>
    <tableColumn id="8393" xr3:uid="{E9CFD415-69DB-4205-BCE5-069DB67B6250}" name="Column8376"/>
    <tableColumn id="8394" xr3:uid="{902FDCF0-44F6-4E5E-BE39-C1DA9FAD9A24}" name="Column8377"/>
    <tableColumn id="8395" xr3:uid="{6A18AFD6-0F6E-4A82-BDF3-14956C51AF11}" name="Column8378"/>
    <tableColumn id="8396" xr3:uid="{EE65B197-09F7-4DB6-9591-56257EC65286}" name="Column8379"/>
    <tableColumn id="8397" xr3:uid="{6CAFF8D6-0378-4030-BA83-3A37A07EEA72}" name="Column8380"/>
    <tableColumn id="8398" xr3:uid="{A7A52375-9FEB-44AE-B044-B21D17C8F5FA}" name="Column8381"/>
    <tableColumn id="8399" xr3:uid="{503363C6-DF66-403A-850C-8AFDC5545138}" name="Column8382"/>
    <tableColumn id="8400" xr3:uid="{1B621C10-ED32-4B9A-A5AC-11CC13BCA1DA}" name="Column8383"/>
    <tableColumn id="8401" xr3:uid="{B98CAF99-A5DB-4D21-AADD-6026EDB676A8}" name="Column8384"/>
    <tableColumn id="8402" xr3:uid="{FBF38D1F-FA3C-41AE-91EF-B3D39AB0787A}" name="Column8385"/>
    <tableColumn id="8403" xr3:uid="{BAC34A88-B88E-47C3-82DA-E4C67ABEA625}" name="Column8386"/>
    <tableColumn id="8404" xr3:uid="{A01CE6F7-D9A9-4B13-8555-C39F1494C51E}" name="Column8387"/>
    <tableColumn id="8405" xr3:uid="{550AD9D0-C7CD-4361-9EC9-EF00B90D1460}" name="Column8388"/>
    <tableColumn id="8406" xr3:uid="{21FD9281-2D01-4D44-B4C6-F5A5934D63BF}" name="Column8389"/>
    <tableColumn id="8407" xr3:uid="{0965C9E0-DB3F-40D7-85BB-AF6483F0FAD3}" name="Column8390"/>
    <tableColumn id="8408" xr3:uid="{C1FAEB97-7753-4D20-B2BA-8AEBF6808757}" name="Column8391"/>
    <tableColumn id="8409" xr3:uid="{F5113EEA-CAA3-400C-812C-09EBB565EA5F}" name="Column8392"/>
    <tableColumn id="8410" xr3:uid="{29642D46-4ADD-485C-8B6B-F017F0CCE035}" name="Column8393"/>
    <tableColumn id="8411" xr3:uid="{C50B1CE0-0F56-44A2-9FE8-BB9EED096471}" name="Column8394"/>
    <tableColumn id="8412" xr3:uid="{ABE60316-E9B5-4D15-AA90-D9637D54510E}" name="Column8395"/>
    <tableColumn id="8413" xr3:uid="{904B621D-345B-4651-9BE9-4F4B9A718D97}" name="Column8396"/>
    <tableColumn id="8414" xr3:uid="{1A953EBF-1E81-45B2-9F83-CFC1A6988247}" name="Column8397"/>
    <tableColumn id="8415" xr3:uid="{0A956D60-4EE5-4B4B-8737-50A91BAAD9B5}" name="Column8398"/>
    <tableColumn id="8416" xr3:uid="{C8D78A4F-039D-40FE-8CBB-1B441A618C01}" name="Column8399"/>
    <tableColumn id="8417" xr3:uid="{4F3FDEC6-49FD-4340-B817-B635777757B8}" name="Column8400"/>
    <tableColumn id="8418" xr3:uid="{452F52C2-1649-4CC3-B2D8-AC2D4D8526E2}" name="Column8401"/>
    <tableColumn id="8419" xr3:uid="{524E259C-E7E5-4E2E-A9F1-897B29013508}" name="Column8402"/>
    <tableColumn id="8420" xr3:uid="{2CDFF6D3-5E27-42DA-A62D-669320A5C53B}" name="Column8403"/>
    <tableColumn id="8421" xr3:uid="{D9128D40-3D55-472F-8996-41BC943C4E3D}" name="Column8404"/>
    <tableColumn id="8422" xr3:uid="{2948455B-118B-4109-BF04-D2504D287C6A}" name="Column8405"/>
    <tableColumn id="8423" xr3:uid="{3EF69869-B65F-438E-B16A-875D6B4B3DDC}" name="Column8406"/>
    <tableColumn id="8424" xr3:uid="{5C477D0C-72DD-4B0F-9514-4A70B1AB0048}" name="Column8407"/>
    <tableColumn id="8425" xr3:uid="{906F75D4-E8F2-421E-908F-BEDD6A78A877}" name="Column8408"/>
    <tableColumn id="8426" xr3:uid="{91F6D972-5981-4580-902C-B2614F075E52}" name="Column8409"/>
    <tableColumn id="8427" xr3:uid="{FF2CB054-E8B2-4AA1-8929-986841D52690}" name="Column8410"/>
    <tableColumn id="8428" xr3:uid="{68AF97BB-2316-4AD6-B14B-0D0324154E85}" name="Column8411"/>
    <tableColumn id="8429" xr3:uid="{C7B8FCF7-550C-4B9E-B60B-B07B773302F1}" name="Column8412"/>
    <tableColumn id="8430" xr3:uid="{875E3C90-6C99-4AAC-886E-81B8795BF3D6}" name="Column8413"/>
    <tableColumn id="8431" xr3:uid="{38EEDE8F-3A32-46BD-A108-FA40F3811D3E}" name="Column8414"/>
    <tableColumn id="8432" xr3:uid="{20C364DF-DC89-443A-9CD6-09D0A86CB265}" name="Column8415"/>
    <tableColumn id="8433" xr3:uid="{3033B423-74A0-4A60-A6E6-D508D3703D32}" name="Column8416"/>
    <tableColumn id="8434" xr3:uid="{40A20178-67BB-4A0B-BFAB-F241F68744C2}" name="Column8417"/>
    <tableColumn id="8435" xr3:uid="{B52E2E16-FD42-4CA2-AD39-BFCFF51F057D}" name="Column8418"/>
    <tableColumn id="8436" xr3:uid="{A28E5AFF-D9BC-487E-A80D-A10318282F32}" name="Column8419"/>
    <tableColumn id="8437" xr3:uid="{1183F201-30DB-49BC-B06E-DD4312D6DD0E}" name="Column8420"/>
    <tableColumn id="8438" xr3:uid="{52156060-F129-4CB3-9FC9-AC77CEB3B3E3}" name="Column8421"/>
    <tableColumn id="8439" xr3:uid="{DC753797-559B-497E-8107-196B099D4AFE}" name="Column8422"/>
    <tableColumn id="8440" xr3:uid="{78C82367-7487-469F-A72C-7077D1BAF316}" name="Column8423"/>
    <tableColumn id="8441" xr3:uid="{26498099-6D18-46D7-886A-AC6B990C4EB0}" name="Column8424"/>
    <tableColumn id="8442" xr3:uid="{C4780BAC-6237-4D5A-97CB-E3474573F022}" name="Column8425"/>
    <tableColumn id="8443" xr3:uid="{9EB4CD6F-0211-4B2D-81BE-1D194B46DD6F}" name="Column8426"/>
    <tableColumn id="8444" xr3:uid="{C0F75B07-AAD3-45A7-B0D3-676548A5D718}" name="Column8427"/>
    <tableColumn id="8445" xr3:uid="{D46F8445-0017-4557-8127-E9381FE124F6}" name="Column8428"/>
    <tableColumn id="8446" xr3:uid="{403AA8A4-205A-460B-9EDF-1571C1C93C95}" name="Column8429"/>
    <tableColumn id="8447" xr3:uid="{04F7E8F5-D827-4338-8CCF-D1CDE18D3680}" name="Column8430"/>
    <tableColumn id="8448" xr3:uid="{C3A0A6DD-EE0D-4620-9788-9A0D3FDBDC4D}" name="Column8431"/>
    <tableColumn id="8449" xr3:uid="{CC686862-978A-47BD-B3E7-F3BB1FF30D5C}" name="Column8432"/>
    <tableColumn id="8450" xr3:uid="{F4AC8EA9-654F-424F-9EF0-9767CF7095C6}" name="Column8433"/>
    <tableColumn id="8451" xr3:uid="{CFC78E27-1608-49A1-8764-E10118823346}" name="Column8434"/>
    <tableColumn id="8452" xr3:uid="{1009DE86-4DFF-4253-A08C-2E5BE719C92B}" name="Column8435"/>
    <tableColumn id="8453" xr3:uid="{BDC6D965-B91B-46D7-9FC7-414A2A2CF8C0}" name="Column8436"/>
    <tableColumn id="8454" xr3:uid="{824CE669-B20E-4534-A07E-3C96D3716F5B}" name="Column8437"/>
    <tableColumn id="8455" xr3:uid="{50EC788B-A0F8-4FA8-AC82-26D406BADD2D}" name="Column8438"/>
    <tableColumn id="8456" xr3:uid="{C9EFBEDF-7B55-4730-8D57-D74325C58CBB}" name="Column8439"/>
    <tableColumn id="8457" xr3:uid="{11584EC7-5DDC-4FBB-A408-0DBEE09FCC2B}" name="Column8440"/>
    <tableColumn id="8458" xr3:uid="{68630F88-AD8E-4BD0-B4FB-F3EADCB4401E}" name="Column8441"/>
    <tableColumn id="8459" xr3:uid="{0FC3E384-EBCE-4D14-8298-DFE4676612BE}" name="Column8442"/>
    <tableColumn id="8460" xr3:uid="{66D36353-555F-4B5D-B9C0-03B3CA7880BD}" name="Column8443"/>
    <tableColumn id="8461" xr3:uid="{E038605A-B9E2-445F-B292-4FEDF69C3FC1}" name="Column8444"/>
    <tableColumn id="8462" xr3:uid="{99C25887-3554-432A-88BD-99D1188E240C}" name="Column8445"/>
    <tableColumn id="8463" xr3:uid="{4DF1F9DD-63DE-4292-8FAB-8F25A074B78A}" name="Column8446"/>
    <tableColumn id="8464" xr3:uid="{640C44B1-A898-416D-87F6-A20CCF0E7D26}" name="Column8447"/>
    <tableColumn id="8465" xr3:uid="{1E13E1D1-F528-415B-A6D9-5933E153D34B}" name="Column8448"/>
    <tableColumn id="8466" xr3:uid="{054ED2B7-99EB-479B-A9A7-CECD7BF6C268}" name="Column8449"/>
    <tableColumn id="8467" xr3:uid="{530713EF-1DB3-4623-8A5B-234296C1B3DF}" name="Column8450"/>
    <tableColumn id="8468" xr3:uid="{F3D22853-E9A9-4D8E-B76F-DD5AB196C2A8}" name="Column8451"/>
    <tableColumn id="8469" xr3:uid="{D4749DEE-3F38-4B1F-BBD6-33DD31A3C8B0}" name="Column8452"/>
    <tableColumn id="8470" xr3:uid="{4322CF1A-CFA1-49B2-BE43-0BEB36EAF031}" name="Column8453"/>
    <tableColumn id="8471" xr3:uid="{42328A0B-6766-4275-9C9F-5C756FA34CA4}" name="Column8454"/>
    <tableColumn id="8472" xr3:uid="{74643F55-42B2-47A7-B5D0-7C0C67C7C755}" name="Column8455"/>
    <tableColumn id="8473" xr3:uid="{196D795C-D402-409D-A714-D703D7358B23}" name="Column8456"/>
    <tableColumn id="8474" xr3:uid="{3BC451A4-B7E6-4CB7-B334-6E7597943247}" name="Column8457"/>
    <tableColumn id="8475" xr3:uid="{41BDA17F-B15E-4942-A4BA-72EE457C96C1}" name="Column8458"/>
    <tableColumn id="8476" xr3:uid="{D6D805C4-91E0-4663-ABFB-3DBDDCB5137A}" name="Column8459"/>
    <tableColumn id="8477" xr3:uid="{8FEFA5D4-FF4E-42F8-AB6C-F88127C51FD7}" name="Column8460"/>
    <tableColumn id="8478" xr3:uid="{90382613-D1AE-4BF9-B954-4F8CE13F69CE}" name="Column8461"/>
    <tableColumn id="8479" xr3:uid="{3705A60B-FD15-4419-86EB-F6865CCF2187}" name="Column8462"/>
    <tableColumn id="8480" xr3:uid="{4281DDD1-281B-4FC5-8448-B708E0061BE7}" name="Column8463"/>
    <tableColumn id="8481" xr3:uid="{580615E3-447A-4387-BC82-C6E428924347}" name="Column8464"/>
    <tableColumn id="8482" xr3:uid="{8C8B014B-62F5-485E-9A1F-385F0DDCE841}" name="Column8465"/>
    <tableColumn id="8483" xr3:uid="{AF1DACA4-D14B-4F73-B9A0-28A5C0101CC2}" name="Column8466"/>
    <tableColumn id="8484" xr3:uid="{3072E176-4D28-4067-97A6-20FD0A051F36}" name="Column8467"/>
    <tableColumn id="8485" xr3:uid="{9970CF22-494F-4818-AADF-FF26018B8611}" name="Column8468"/>
    <tableColumn id="8486" xr3:uid="{C7F831DB-CDE1-45C1-A6D1-A67DBFE314F9}" name="Column8469"/>
    <tableColumn id="8487" xr3:uid="{B4B56A67-CBFC-4905-939A-F4F892431406}" name="Column8470"/>
    <tableColumn id="8488" xr3:uid="{50161229-74D6-4AC0-98A1-4DDB353E8E55}" name="Column8471"/>
    <tableColumn id="8489" xr3:uid="{5F6E3CAA-2651-42E5-A2D7-7E281C7ACF7E}" name="Column8472"/>
    <tableColumn id="8490" xr3:uid="{3CD1DF22-BC77-47BB-8B9C-9D775A03E190}" name="Column8473"/>
    <tableColumn id="8491" xr3:uid="{E455FF1F-1AF8-40E3-9F70-FAC513EADEFC}" name="Column8474"/>
    <tableColumn id="8492" xr3:uid="{0225C4D3-79BB-4041-B640-75A4CB0E7A8E}" name="Column8475"/>
    <tableColumn id="8493" xr3:uid="{E2F30812-6B15-4225-83D6-D095C2E242F4}" name="Column8476"/>
    <tableColumn id="8494" xr3:uid="{3D7691E1-A83E-4BAF-B7C3-409415CE3DB9}" name="Column8477"/>
    <tableColumn id="8495" xr3:uid="{C4B2349A-D587-4C96-BC8F-C7764B220EA3}" name="Column8478"/>
    <tableColumn id="8496" xr3:uid="{D2F47C89-0F3E-4EAE-9D91-9AF9D63E2BE2}" name="Column8479"/>
    <tableColumn id="8497" xr3:uid="{BAF4C3A7-1949-40CC-A515-84DA9FF022DA}" name="Column8480"/>
    <tableColumn id="8498" xr3:uid="{40ACEE9D-4FA6-4F63-99E9-AA0E1BD77E66}" name="Column8481"/>
    <tableColumn id="8499" xr3:uid="{3D4400C6-8EED-40CC-94A7-BB606FFE8BEF}" name="Column8482"/>
    <tableColumn id="8500" xr3:uid="{3786E033-7BD7-4B4D-9279-ED49803980A2}" name="Column8483"/>
    <tableColumn id="8501" xr3:uid="{DC095B4E-3C63-4D9C-8593-0A9F1682E572}" name="Column8484"/>
    <tableColumn id="8502" xr3:uid="{F955A409-07EE-476C-A9AF-C5C3A6AE9049}" name="Column8485"/>
    <tableColumn id="8503" xr3:uid="{ED8B8B41-CE11-4946-8ECD-1A4911EA5778}" name="Column8486"/>
    <tableColumn id="8504" xr3:uid="{BFDCCBB1-3E99-493D-BB90-B6497253CCAB}" name="Column8487"/>
    <tableColumn id="8505" xr3:uid="{1E3D68E1-7ACF-4114-9F73-8D15A8E53007}" name="Column8488"/>
    <tableColumn id="8506" xr3:uid="{208C14AE-CF7F-496A-B94C-859924B3CDD1}" name="Column8489"/>
    <tableColumn id="8507" xr3:uid="{0A4FD6BE-9B08-4487-9A2E-BED36DA3AA33}" name="Column8490"/>
    <tableColumn id="8508" xr3:uid="{73D006AC-0F21-48E1-B1D5-7096E5055ADE}" name="Column8491"/>
    <tableColumn id="8509" xr3:uid="{CA13745E-91CB-4CBE-8A68-ACA3B388EE20}" name="Column8492"/>
    <tableColumn id="8510" xr3:uid="{43E35393-11D3-472D-9559-0B1C5B297CF9}" name="Column8493"/>
    <tableColumn id="8511" xr3:uid="{4596A560-EF06-42F3-BF2E-900728D4BDFF}" name="Column8494"/>
    <tableColumn id="8512" xr3:uid="{221CA194-5C23-41BD-830A-3F3C54547F69}" name="Column8495"/>
    <tableColumn id="8513" xr3:uid="{94B9FFDD-BCBA-47AD-976B-071F0C48330F}" name="Column8496"/>
    <tableColumn id="8514" xr3:uid="{F6B8C448-DB97-4FED-AAD7-854370A7A453}" name="Column8497"/>
    <tableColumn id="8515" xr3:uid="{8E45387A-C3EB-4B9C-807F-7FAB695F1743}" name="Column8498"/>
    <tableColumn id="8516" xr3:uid="{ECBC5731-DA10-4BC6-B8AE-8810BB77C22C}" name="Column8499"/>
    <tableColumn id="8517" xr3:uid="{A55C95D5-9687-4AEC-83BA-60E945465E1B}" name="Column8500"/>
    <tableColumn id="8518" xr3:uid="{1CD3DFB3-94F1-4377-809C-5BBD31F381A8}" name="Column8501"/>
    <tableColumn id="8519" xr3:uid="{7750108B-0B7D-4E81-960D-168510227EA6}" name="Column8502"/>
    <tableColumn id="8520" xr3:uid="{6C50D1AD-AC73-4466-B4B0-561C190F6990}" name="Column8503"/>
    <tableColumn id="8521" xr3:uid="{6CEF183A-ED30-4FB9-ABCB-053ABBA6B63C}" name="Column8504"/>
    <tableColumn id="8522" xr3:uid="{A53FA3A4-36B9-4F8B-818D-65C232259F9A}" name="Column8505"/>
    <tableColumn id="8523" xr3:uid="{DF5930E0-7E84-45AC-8365-883BB2B9E7EE}" name="Column8506"/>
    <tableColumn id="8524" xr3:uid="{F3FE312E-BA3B-403F-BAEF-64690E1A0C47}" name="Column8507"/>
    <tableColumn id="8525" xr3:uid="{230DE355-E580-4C07-B19E-4348D73EE588}" name="Column8508"/>
    <tableColumn id="8526" xr3:uid="{91008AF7-2DBC-48F0-82FA-B3015AE0326C}" name="Column8509"/>
    <tableColumn id="8527" xr3:uid="{22F1096C-EE7F-447D-9B26-FE736B85B6F7}" name="Column8510"/>
    <tableColumn id="8528" xr3:uid="{F48AA029-C41F-4FE1-85DD-D1C40DFBA1DF}" name="Column8511"/>
    <tableColumn id="8529" xr3:uid="{5043FACC-BDF4-4F36-BC61-C2FD9A78552B}" name="Column8512"/>
    <tableColumn id="8530" xr3:uid="{47B543BC-72DD-4EF4-A374-39E8B635D783}" name="Column8513"/>
    <tableColumn id="8531" xr3:uid="{F9800428-0BE6-4633-B911-228D0F20AF41}" name="Column8514"/>
    <tableColumn id="8532" xr3:uid="{5CB492A8-DBC0-4D0E-A048-EDDEFD451815}" name="Column8515"/>
    <tableColumn id="8533" xr3:uid="{CF0E7863-E282-41E1-A6D9-1DAB0D69197F}" name="Column8516"/>
    <tableColumn id="8534" xr3:uid="{AAF7EF0B-DA54-4055-AD4F-9CABB63F6FEE}" name="Column8517"/>
    <tableColumn id="8535" xr3:uid="{94A0AB2C-034C-4714-9413-28FCAE8554BC}" name="Column8518"/>
    <tableColumn id="8536" xr3:uid="{5EFFCD17-CE0F-4D4E-8D51-24BE84896DD2}" name="Column8519"/>
    <tableColumn id="8537" xr3:uid="{828A1CD3-326F-46D8-B424-F2D89A6B2016}" name="Column8520"/>
    <tableColumn id="8538" xr3:uid="{2F359A0A-23DE-41F5-BC56-D2245FAA909B}" name="Column8521"/>
    <tableColumn id="8539" xr3:uid="{33B61654-05FE-45D8-B844-F8EAC92D029A}" name="Column8522"/>
    <tableColumn id="8540" xr3:uid="{07FE0790-819A-4F20-B5A8-7D555AC02EE2}" name="Column8523"/>
    <tableColumn id="8541" xr3:uid="{CAF2F4DE-71E2-496D-B473-5A093FDB8F24}" name="Column8524"/>
    <tableColumn id="8542" xr3:uid="{59DAB07E-9937-4EB1-92EB-BD028AE0592A}" name="Column8525"/>
    <tableColumn id="8543" xr3:uid="{A7F2A3C8-947F-43E2-A76A-0422D3AC978E}" name="Column8526"/>
    <tableColumn id="8544" xr3:uid="{40706116-ABE3-4B5E-892B-F5C7AFA7A846}" name="Column8527"/>
    <tableColumn id="8545" xr3:uid="{6D3BBA6A-D08A-4104-8185-0BAE4A1E39FF}" name="Column8528"/>
    <tableColumn id="8546" xr3:uid="{77C976F6-E4C1-47A0-B46E-AF0E359CF7A4}" name="Column8529"/>
    <tableColumn id="8547" xr3:uid="{55D65841-8E48-4FD7-9055-D27B357B961D}" name="Column8530"/>
    <tableColumn id="8548" xr3:uid="{3CC2731E-12E2-4227-B9AF-AF26C27E343B}" name="Column8531"/>
    <tableColumn id="8549" xr3:uid="{1145CD60-548F-41F0-B403-33C9416B131F}" name="Column8532"/>
    <tableColumn id="8550" xr3:uid="{974E8FC9-0EAA-458C-B44A-7CB9490EAD35}" name="Column8533"/>
    <tableColumn id="8551" xr3:uid="{29754B0E-35FE-493F-98CE-9E15900C9222}" name="Column8534"/>
    <tableColumn id="8552" xr3:uid="{309E873F-97E1-465A-BFD0-BC6635BE6622}" name="Column8535"/>
    <tableColumn id="8553" xr3:uid="{1C7FC409-09A7-40B7-B616-6FB17FCA9E73}" name="Column8536"/>
    <tableColumn id="8554" xr3:uid="{EDFCE3DF-E957-4BE2-A950-8E5EC5C60103}" name="Column8537"/>
    <tableColumn id="8555" xr3:uid="{2CDEB1CF-C9EA-4612-A85C-9C959C817558}" name="Column8538"/>
    <tableColumn id="8556" xr3:uid="{7FB1BE8A-145A-4568-9C79-409547379B4F}" name="Column8539"/>
    <tableColumn id="8557" xr3:uid="{D5E9651E-6EEF-4FD8-AEB8-3C5E9C3BED31}" name="Column8540"/>
    <tableColumn id="8558" xr3:uid="{C593B5E4-2E06-45CD-A78D-27CCDE15C578}" name="Column8541"/>
    <tableColumn id="8559" xr3:uid="{D7472888-8DBA-490A-9820-C99BB1F8CBCB}" name="Column8542"/>
    <tableColumn id="8560" xr3:uid="{57ED154B-4234-44B4-A394-B8DE39D56E19}" name="Column8543"/>
    <tableColumn id="8561" xr3:uid="{D2B98D28-FCF6-4C6C-B30E-FAE1F54D54AB}" name="Column8544"/>
    <tableColumn id="8562" xr3:uid="{142ED5F1-32FD-4ADA-B1AC-164F84B45540}" name="Column8545"/>
    <tableColumn id="8563" xr3:uid="{7747DDCA-F4A4-420C-AF4B-BBB9865D1A64}" name="Column8546"/>
    <tableColumn id="8564" xr3:uid="{637F2916-E413-4277-9821-5D2B93D4189A}" name="Column8547"/>
    <tableColumn id="8565" xr3:uid="{84D34FEC-8143-4AB3-82F5-CAE496B60C89}" name="Column8548"/>
    <tableColumn id="8566" xr3:uid="{3687F353-F4F9-424A-979C-8265FFD4900B}" name="Column8549"/>
    <tableColumn id="8567" xr3:uid="{32C36125-8263-4D76-8044-4D2EEFFF3AD6}" name="Column8550"/>
    <tableColumn id="8568" xr3:uid="{2486EB0A-ECA5-4402-8ECC-70645EE0C6DD}" name="Column8551"/>
    <tableColumn id="8569" xr3:uid="{11B71518-27A3-4312-8636-BEAF93922969}" name="Column8552"/>
    <tableColumn id="8570" xr3:uid="{21087651-1A6F-401B-BA61-D3AB93728A88}" name="Column8553"/>
    <tableColumn id="8571" xr3:uid="{F17A556E-D591-4B2A-B997-A986302291CE}" name="Column8554"/>
    <tableColumn id="8572" xr3:uid="{3948D878-46C5-4752-85B1-982CAAC00772}" name="Column8555"/>
    <tableColumn id="8573" xr3:uid="{E4C7F2E7-47D9-4091-BF10-9A157F3F26CC}" name="Column8556"/>
    <tableColumn id="8574" xr3:uid="{219ACDED-680C-4878-B7C4-AFC605FE22C6}" name="Column8557"/>
    <tableColumn id="8575" xr3:uid="{229BF4B7-55E0-4C8B-9B54-B547F00456DD}" name="Column8558"/>
    <tableColumn id="8576" xr3:uid="{3CE5045E-367D-4F01-982B-D1C19742B77F}" name="Column8559"/>
    <tableColumn id="8577" xr3:uid="{6CDA48FD-6060-4223-9651-157CE427C539}" name="Column8560"/>
    <tableColumn id="8578" xr3:uid="{A18B41FB-279F-41EB-9B95-C6D59F082719}" name="Column8561"/>
    <tableColumn id="8579" xr3:uid="{851349C6-B587-44E6-8ECB-E6A5CB8739A7}" name="Column8562"/>
    <tableColumn id="8580" xr3:uid="{4B5FF56B-8E5D-4B00-BE3E-AC872C333F60}" name="Column8563"/>
    <tableColumn id="8581" xr3:uid="{CE776919-88C7-45D7-B814-A9860029FA09}" name="Column8564"/>
    <tableColumn id="8582" xr3:uid="{FF968DA8-615B-4E84-9EFF-0F0FB01F6826}" name="Column8565"/>
    <tableColumn id="8583" xr3:uid="{234715B3-918F-48C5-8219-992F7987B365}" name="Column8566"/>
    <tableColumn id="8584" xr3:uid="{9369A4A4-E101-4AE4-9524-743CBAB6F36A}" name="Column8567"/>
    <tableColumn id="8585" xr3:uid="{4B302F81-646E-474A-BEFC-4E2B2277AD04}" name="Column8568"/>
    <tableColumn id="8586" xr3:uid="{011DE770-3D0E-4E6B-A866-1CD812DA6ABB}" name="Column8569"/>
    <tableColumn id="8587" xr3:uid="{17669518-0B29-43AB-80B8-6EDA31E1C2A1}" name="Column8570"/>
    <tableColumn id="8588" xr3:uid="{AB09D834-886E-44F0-9A92-FD70542956CD}" name="Column8571"/>
    <tableColumn id="8589" xr3:uid="{6AC4189D-DCD7-4A29-A7B9-46A4669C7296}" name="Column8572"/>
    <tableColumn id="8590" xr3:uid="{786183E3-2A62-4722-B9A4-4D9EB1D8DC50}" name="Column8573"/>
    <tableColumn id="8591" xr3:uid="{678D8172-FBD0-47E1-9C2F-E8F55E1ED9F8}" name="Column8574"/>
    <tableColumn id="8592" xr3:uid="{6B1FC8E0-0C1F-44D8-AE45-9707FDCB43A0}" name="Column8575"/>
    <tableColumn id="8593" xr3:uid="{067A546B-0487-42C7-AB0E-E87A2F84664B}" name="Column8576"/>
    <tableColumn id="8594" xr3:uid="{149ADED3-B8A3-4DCF-A9BA-7135E406FDD4}" name="Column8577"/>
    <tableColumn id="8595" xr3:uid="{0F97B6A2-4DCE-4619-A5CC-E92EB3710C5D}" name="Column8578"/>
    <tableColumn id="8596" xr3:uid="{FD43E4EF-3C8C-4134-9DA8-ADADA03C73CC}" name="Column8579"/>
    <tableColumn id="8597" xr3:uid="{8699A059-6AA6-430A-BB09-5D58634B33BF}" name="Column8580"/>
    <tableColumn id="8598" xr3:uid="{A5629152-F692-4A35-8622-F1E767BABE19}" name="Column8581"/>
    <tableColumn id="8599" xr3:uid="{8E24B9B6-D60C-4D6A-9F36-1633C2C0F34C}" name="Column8582"/>
    <tableColumn id="8600" xr3:uid="{B75ABD5E-6FBC-409B-9087-AD37247E4EE2}" name="Column8583"/>
    <tableColumn id="8601" xr3:uid="{AA8A01F7-6645-4D52-AAF9-53113407B290}" name="Column8584"/>
    <tableColumn id="8602" xr3:uid="{E71EFEDF-661F-44BD-937C-159B844ABE97}" name="Column8585"/>
    <tableColumn id="8603" xr3:uid="{B8035AC5-ABB4-41E7-81AA-3DEBB0CAB3B9}" name="Column8586"/>
    <tableColumn id="8604" xr3:uid="{77688867-BD2F-4EDA-85DA-87ACA5B927BF}" name="Column8587"/>
    <tableColumn id="8605" xr3:uid="{98776741-96FD-47D2-96D6-C201F1018891}" name="Column8588"/>
    <tableColumn id="8606" xr3:uid="{43E7865A-D702-4507-83CB-B3E8787A757C}" name="Column8589"/>
    <tableColumn id="8607" xr3:uid="{40F7B8CC-B261-4993-A969-0E2210233DD8}" name="Column8590"/>
    <tableColumn id="8608" xr3:uid="{76140478-0DF4-428A-AB36-ADAFFBE44263}" name="Column8591"/>
    <tableColumn id="8609" xr3:uid="{605EFD00-8E92-4A80-8876-B78FDC7B4DDA}" name="Column8592"/>
    <tableColumn id="8610" xr3:uid="{726D73C4-5A43-480B-A4CA-E6E849271952}" name="Column8593"/>
    <tableColumn id="8611" xr3:uid="{C874CB6F-3B7D-44CD-8335-CBAB74AF082E}" name="Column8594"/>
    <tableColumn id="8612" xr3:uid="{06D0B144-E440-46F6-A5F2-05328631AA0C}" name="Column8595"/>
    <tableColumn id="8613" xr3:uid="{27231E1C-8254-493E-A4CA-2AD00198B5A5}" name="Column8596"/>
    <tableColumn id="8614" xr3:uid="{492B7AC0-7F43-44B7-AB02-FA1B137C85CD}" name="Column8597"/>
    <tableColumn id="8615" xr3:uid="{5389E670-4171-4F3E-AD20-217CF8C341C5}" name="Column8598"/>
    <tableColumn id="8616" xr3:uid="{0ED2FCEF-1F72-4083-9489-06E1B355A543}" name="Column8599"/>
    <tableColumn id="8617" xr3:uid="{62B0DA26-61BE-45F5-AC64-3D1B7A7D7E5D}" name="Column8600"/>
    <tableColumn id="8618" xr3:uid="{A3BC0162-E6FA-4919-9FA7-814A9BA9CB8D}" name="Column8601"/>
    <tableColumn id="8619" xr3:uid="{1319F519-59C0-4394-9044-BF85938D7E11}" name="Column8602"/>
    <tableColumn id="8620" xr3:uid="{40851344-7097-4459-934F-9532A53E4C1E}" name="Column8603"/>
    <tableColumn id="8621" xr3:uid="{01426F49-9003-4CEA-AD74-C55DA16B9B2F}" name="Column8604"/>
    <tableColumn id="8622" xr3:uid="{BA2CBE71-5B61-47D7-A3D9-4FAEC5242628}" name="Column8605"/>
    <tableColumn id="8623" xr3:uid="{58D3E3FC-9099-4374-B099-79028DDD4F62}" name="Column8606"/>
    <tableColumn id="8624" xr3:uid="{98EC6051-497B-4249-9572-0489B3FFB0CD}" name="Column8607"/>
    <tableColumn id="8625" xr3:uid="{E271CB16-1F9B-4BE8-B793-1DCCEE1A7D33}" name="Column8608"/>
    <tableColumn id="8626" xr3:uid="{E2E5723C-6A38-4BCE-AB30-0CAD5BD418E2}" name="Column8609"/>
    <tableColumn id="8627" xr3:uid="{AC09E669-3119-4972-B5F5-1292E3528335}" name="Column8610"/>
    <tableColumn id="8628" xr3:uid="{94C2A0CC-94B3-459F-AE66-6AA98DD531DB}" name="Column8611"/>
    <tableColumn id="8629" xr3:uid="{34698750-893D-4861-B10A-4A0B1BA06116}" name="Column8612"/>
    <tableColumn id="8630" xr3:uid="{994D633E-A4B3-41E4-9905-3691DE148BA9}" name="Column8613"/>
    <tableColumn id="8631" xr3:uid="{FDC55478-5899-4A94-9747-245C0C137C2D}" name="Column8614"/>
    <tableColumn id="8632" xr3:uid="{69C45012-AE73-4DCE-B01D-13DD27B77E95}" name="Column8615"/>
    <tableColumn id="8633" xr3:uid="{6FB31B21-3BDC-483A-97CE-58077F4E7B73}" name="Column8616"/>
    <tableColumn id="8634" xr3:uid="{6EF98684-921C-407B-8594-311E313CC0D3}" name="Column8617"/>
    <tableColumn id="8635" xr3:uid="{0ED42A02-39E6-4AA8-AAEF-927D38AF6515}" name="Column8618"/>
    <tableColumn id="8636" xr3:uid="{43EB646D-3024-4D5B-ADC2-8159FB96EC65}" name="Column8619"/>
    <tableColumn id="8637" xr3:uid="{F89A8CCF-0538-4B4D-8209-BA11EB40BE1B}" name="Column8620"/>
    <tableColumn id="8638" xr3:uid="{06681327-D44F-412F-9845-4E5EA1EAB9B5}" name="Column8621"/>
    <tableColumn id="8639" xr3:uid="{60C64815-0B40-42C0-B955-FBF41FBA4DC2}" name="Column8622"/>
    <tableColumn id="8640" xr3:uid="{A394127E-B39E-4F25-A19D-D893D9AEDBB9}" name="Column8623"/>
    <tableColumn id="8641" xr3:uid="{04243F51-5305-4BB0-BF0D-49E9481FE73F}" name="Column8624"/>
    <tableColumn id="8642" xr3:uid="{245344BA-89D0-4CF8-8B9B-668B2E470692}" name="Column8625"/>
    <tableColumn id="8643" xr3:uid="{02F162D4-138B-4E68-A58D-D358F4B56F7C}" name="Column8626"/>
    <tableColumn id="8644" xr3:uid="{ACAC7DDE-EED0-441D-A637-90DB8E72F166}" name="Column8627"/>
    <tableColumn id="8645" xr3:uid="{D3E749C5-2BBE-4AF0-A853-7CB39E9858C5}" name="Column8628"/>
    <tableColumn id="8646" xr3:uid="{3D6E6CB9-4F5F-45EC-A62C-53FC8F20DF6E}" name="Column8629"/>
    <tableColumn id="8647" xr3:uid="{94CDC4DF-5BC8-4DD3-8C45-797890778B28}" name="Column8630"/>
    <tableColumn id="8648" xr3:uid="{814F8A18-7128-402F-BD2C-3D09BE3A1908}" name="Column8631"/>
    <tableColumn id="8649" xr3:uid="{72334D51-F8C8-4959-8211-525C5B6A8B9C}" name="Column8632"/>
    <tableColumn id="8650" xr3:uid="{CB72FC92-8326-44C0-8A02-879DC3084478}" name="Column8633"/>
    <tableColumn id="8651" xr3:uid="{168EE3D9-787E-4BEB-A778-7324D6FD89F8}" name="Column8634"/>
    <tableColumn id="8652" xr3:uid="{174A7AC6-843F-4A1C-AF5A-38C8B71F44A6}" name="Column8635"/>
    <tableColumn id="8653" xr3:uid="{CCE0C0B2-A4B5-4DD9-ACE5-DE866B97DFCE}" name="Column8636"/>
    <tableColumn id="8654" xr3:uid="{A59C3D60-3AB9-4ADD-A3CE-7AA9742A1CF0}" name="Column8637"/>
    <tableColumn id="8655" xr3:uid="{61F49AC8-03D7-43E2-B8FA-F6D99D9A0FFA}" name="Column8638"/>
    <tableColumn id="8656" xr3:uid="{9FC38713-1DCC-4BC2-9FC8-BA31B7720744}" name="Column8639"/>
    <tableColumn id="8657" xr3:uid="{BE5F1561-3378-4944-9CAF-2CD1DE66171E}" name="Column8640"/>
    <tableColumn id="8658" xr3:uid="{55FB6C0A-1E7E-4DA9-9355-EF926F79FE2A}" name="Column8641"/>
    <tableColumn id="8659" xr3:uid="{7E93C83B-F892-4EEC-BD30-806B40306A75}" name="Column8642"/>
    <tableColumn id="8660" xr3:uid="{61C4AC8B-4FA5-4874-9D41-4E771BA81D3C}" name="Column8643"/>
    <tableColumn id="8661" xr3:uid="{CED33780-08BA-42C6-908A-84FE6CAF8D68}" name="Column8644"/>
    <tableColumn id="8662" xr3:uid="{301E9CBB-7CD7-41B1-9254-034C81B70595}" name="Column8645"/>
    <tableColumn id="8663" xr3:uid="{44267AC6-19E2-4DC5-B2B1-EE40A760950F}" name="Column8646"/>
    <tableColumn id="8664" xr3:uid="{FC2F8F16-D357-45BC-92F0-3210BDB900F8}" name="Column8647"/>
    <tableColumn id="8665" xr3:uid="{C34A3E3D-68A0-410E-A7F4-D352A5E54FC5}" name="Column8648"/>
    <tableColumn id="8666" xr3:uid="{52C6A4F2-38CC-481A-A451-7E173FB3E6FB}" name="Column8649"/>
    <tableColumn id="8667" xr3:uid="{87084763-EFC7-4F07-97EF-0BD4EF30C10D}" name="Column8650"/>
    <tableColumn id="8668" xr3:uid="{88722168-7111-472B-8B8A-B3B65259CC3E}" name="Column8651"/>
    <tableColumn id="8669" xr3:uid="{4A55B44C-38ED-4B9A-B34D-1C4CE0B7AF3E}" name="Column8652"/>
    <tableColumn id="8670" xr3:uid="{A691D08F-2627-48BC-AF63-0CCBE9DB2927}" name="Column8653"/>
    <tableColumn id="8671" xr3:uid="{20F354DE-13F2-462F-85FC-D4FE99CF5D0E}" name="Column8654"/>
    <tableColumn id="8672" xr3:uid="{D8854AB8-EABC-451A-A0FB-B3E5363C0A0B}" name="Column8655"/>
    <tableColumn id="8673" xr3:uid="{D52D1601-8DB2-4C23-861A-F51D39E47E9C}" name="Column8656"/>
    <tableColumn id="8674" xr3:uid="{3A4E1979-C512-4024-B2A0-5065E2D5AEC6}" name="Column8657"/>
    <tableColumn id="8675" xr3:uid="{B1A2EA20-C338-4F4A-88CF-405DA4A25B8A}" name="Column8658"/>
    <tableColumn id="8676" xr3:uid="{A904D019-5ACF-45F6-B720-E546750BE71D}" name="Column8659"/>
    <tableColumn id="8677" xr3:uid="{FCAF7401-6FCA-45F1-8648-47472C20A934}" name="Column8660"/>
    <tableColumn id="8678" xr3:uid="{A45E1060-CA33-412E-8C89-D87D7AE0FFBA}" name="Column8661"/>
    <tableColumn id="8679" xr3:uid="{2F0A11A2-1CE0-406A-8BD2-743B8FCD7350}" name="Column8662"/>
    <tableColumn id="8680" xr3:uid="{73175ED9-2327-4D45-A381-EFDADE651A79}" name="Column8663"/>
    <tableColumn id="8681" xr3:uid="{88612CE0-A412-4327-B42A-7FC7E2D9ADF9}" name="Column8664"/>
    <tableColumn id="8682" xr3:uid="{0DA19190-561C-48EF-ACB9-F98B2B9429A6}" name="Column8665"/>
    <tableColumn id="8683" xr3:uid="{D566D539-47F7-4895-8832-D750C61ED453}" name="Column8666"/>
    <tableColumn id="8684" xr3:uid="{41C61D40-8727-47A6-BB46-4C14CE99CF08}" name="Column8667"/>
    <tableColumn id="8685" xr3:uid="{DAE1AA2A-D03C-4680-B985-8FA233D74531}" name="Column8668"/>
    <tableColumn id="8686" xr3:uid="{790448A3-A5C0-493F-93D8-4FEEA1C48822}" name="Column8669"/>
    <tableColumn id="8687" xr3:uid="{6B48066F-E474-4090-87C9-145DEC502958}" name="Column8670"/>
    <tableColumn id="8688" xr3:uid="{9BDB1311-EDBC-4B99-BC4C-D75C526EEECB}" name="Column8671"/>
    <tableColumn id="8689" xr3:uid="{5362C9BD-0B48-4A08-BB9A-965FCB46608B}" name="Column8672"/>
    <tableColumn id="8690" xr3:uid="{B7D6A2A2-5277-4A64-9E6C-8047F482E728}" name="Column8673"/>
    <tableColumn id="8691" xr3:uid="{90E835A4-EA72-40A5-B637-C8C4B27E8081}" name="Column8674"/>
    <tableColumn id="8692" xr3:uid="{45F766B6-F218-4B10-A45B-6343424519E6}" name="Column8675"/>
    <tableColumn id="8693" xr3:uid="{EE2EFB47-8D63-4FB9-AF80-CADEA95A99B9}" name="Column8676"/>
    <tableColumn id="8694" xr3:uid="{D6D0C777-1A06-4972-8D96-E49A5E2652DA}" name="Column8677"/>
    <tableColumn id="8695" xr3:uid="{1D42C2A8-03DA-410E-B23E-ACEBF68F49FD}" name="Column8678"/>
    <tableColumn id="8696" xr3:uid="{E31B660C-1372-4555-A99B-179FF74963E3}" name="Column8679"/>
    <tableColumn id="8697" xr3:uid="{EFC61018-F733-4D09-AECA-0CDE7E328EBA}" name="Column8680"/>
    <tableColumn id="8698" xr3:uid="{A1A08BBE-BA82-424C-B349-D07BE9A224CD}" name="Column8681"/>
    <tableColumn id="8699" xr3:uid="{C52CD732-9035-4DD3-A83D-EBE1E6BDF57A}" name="Column8682"/>
    <tableColumn id="8700" xr3:uid="{D568DC74-DAEE-410D-BB75-9B685AD6EF7C}" name="Column8683"/>
    <tableColumn id="8701" xr3:uid="{1352CB94-9EB6-458D-9F3B-3F6C4D215FB8}" name="Column8684"/>
    <tableColumn id="8702" xr3:uid="{B5C1EA1F-EAB9-478F-9090-9271191677D0}" name="Column8685"/>
    <tableColumn id="8703" xr3:uid="{CFE5E1F9-307F-4480-9B64-E38DEF7D65C0}" name="Column8686"/>
    <tableColumn id="8704" xr3:uid="{CAE8DDE0-3BF9-4960-9FCC-3A01328293D6}" name="Column8687"/>
    <tableColumn id="8705" xr3:uid="{F161C6DA-0521-4B8D-B7D2-1D01A246C33B}" name="Column8688"/>
    <tableColumn id="8706" xr3:uid="{34F621BA-C910-4EFB-9B24-23FF459063D2}" name="Column8689"/>
    <tableColumn id="8707" xr3:uid="{A7577218-620D-4663-80E0-D059F922A970}" name="Column8690"/>
    <tableColumn id="8708" xr3:uid="{A17A0F96-ADAD-47DF-90D7-D714E5DCCA5F}" name="Column8691"/>
    <tableColumn id="8709" xr3:uid="{0F7E5D2C-E9B1-400B-A758-BDB67C41877D}" name="Column8692"/>
    <tableColumn id="8710" xr3:uid="{1B8E54ED-27C3-416A-8A7D-74EF2352F5BC}" name="Column8693"/>
    <tableColumn id="8711" xr3:uid="{1D0F8BE1-AD84-49C5-9F9A-F82401201B2C}" name="Column8694"/>
    <tableColumn id="8712" xr3:uid="{A9009912-6C16-4F45-A589-0CEFD707F9AA}" name="Column8695"/>
    <tableColumn id="8713" xr3:uid="{9E307772-4257-47F9-8D41-719F154C6A92}" name="Column8696"/>
    <tableColumn id="8714" xr3:uid="{2D18D590-5141-4241-A77E-B0DBFC32A94A}" name="Column8697"/>
    <tableColumn id="8715" xr3:uid="{AB36EFA1-AC6D-4FC4-B14C-B4649DF71FFB}" name="Column8698"/>
    <tableColumn id="8716" xr3:uid="{6B54FB89-47A6-4B56-BE26-09F8612AF169}" name="Column8699"/>
    <tableColumn id="8717" xr3:uid="{3E192C4B-7E1F-4396-883F-3B2DBBECEF6A}" name="Column8700"/>
    <tableColumn id="8718" xr3:uid="{C38582F9-E39A-4C85-95AE-E238BBC20871}" name="Column8701"/>
    <tableColumn id="8719" xr3:uid="{A7CA6845-ECBF-4879-B49A-DF4367206D2E}" name="Column8702"/>
    <tableColumn id="8720" xr3:uid="{65876E1A-7CC3-44C0-9B11-33120B35AE0F}" name="Column8703"/>
    <tableColumn id="8721" xr3:uid="{419E3057-4579-4975-90F5-D1B7C0816360}" name="Column8704"/>
    <tableColumn id="8722" xr3:uid="{D3E1FCB0-E612-4589-8510-6564728F0F55}" name="Column8705"/>
    <tableColumn id="8723" xr3:uid="{9A0328EC-0E6D-4466-B37D-29B55E2DD767}" name="Column8706"/>
    <tableColumn id="8724" xr3:uid="{D4C6C0D2-2C66-49DA-8045-AD69C0E7C99C}" name="Column8707"/>
    <tableColumn id="8725" xr3:uid="{19240C50-0106-427F-86F9-9DDBC619FADD}" name="Column8708"/>
    <tableColumn id="8726" xr3:uid="{71B18BE4-7A4D-4CA4-80FE-3387D5CD9AE5}" name="Column8709"/>
    <tableColumn id="8727" xr3:uid="{CFCE4669-6A7C-4F17-B2B5-336FB9712BA1}" name="Column8710"/>
    <tableColumn id="8728" xr3:uid="{CAE83EB2-4D80-415E-9CB1-35648C6997BC}" name="Column8711"/>
    <tableColumn id="8729" xr3:uid="{D03B0FE3-51B5-4CD9-9949-B12107EE71C1}" name="Column8712"/>
    <tableColumn id="8730" xr3:uid="{2DDB54FF-15AB-46EC-8FF2-3C9812A8486C}" name="Column8713"/>
    <tableColumn id="8731" xr3:uid="{36AD4D4C-FB30-4E28-BEB8-4EC39D748BF0}" name="Column8714"/>
    <tableColumn id="8732" xr3:uid="{75EDACBD-A7F5-4AB1-9E6C-D9FBF8F86645}" name="Column8715"/>
    <tableColumn id="8733" xr3:uid="{CF858766-F1E5-409A-8054-582CB79FD426}" name="Column8716"/>
    <tableColumn id="8734" xr3:uid="{93003CCD-8F03-40FA-87F2-C24ECD410465}" name="Column8717"/>
    <tableColumn id="8735" xr3:uid="{4D71051B-78E1-45EC-883E-CF13912B523A}" name="Column8718"/>
    <tableColumn id="8736" xr3:uid="{895706DF-0E61-48C6-AF49-856553A56849}" name="Column8719"/>
    <tableColumn id="8737" xr3:uid="{A69E4D13-CAB3-48B9-BACE-C1C3EDC0E5E1}" name="Column8720"/>
    <tableColumn id="8738" xr3:uid="{CB49350E-14DA-4012-8D21-039623C3A983}" name="Column8721"/>
    <tableColumn id="8739" xr3:uid="{69ADB1AC-17EF-4C75-A40A-E643D4D8A30C}" name="Column8722"/>
    <tableColumn id="8740" xr3:uid="{54EC14FF-F8F4-43AC-808F-1D9F9AF571BF}" name="Column8723"/>
    <tableColumn id="8741" xr3:uid="{6CE9AD1F-7FD3-45AB-A36D-9917B9F7507C}" name="Column8724"/>
    <tableColumn id="8742" xr3:uid="{48AC6625-846F-46AF-8BC2-3E74545AD03B}" name="Column8725"/>
    <tableColumn id="8743" xr3:uid="{1EF289CC-6975-44B3-8516-61DE550E611E}" name="Column8726"/>
    <tableColumn id="8744" xr3:uid="{C2043A98-9F65-4689-8F01-55B671A84A2B}" name="Column8727"/>
    <tableColumn id="8745" xr3:uid="{05255C53-E165-4826-A836-B6B37A399B6F}" name="Column8728"/>
    <tableColumn id="8746" xr3:uid="{94866F31-9EF7-4BCA-BAA2-14439ABF0CEF}" name="Column8729"/>
    <tableColumn id="8747" xr3:uid="{346F23B2-2513-4808-A95C-86BE0041241B}" name="Column8730"/>
    <tableColumn id="8748" xr3:uid="{4EDBEE27-7EA0-4210-A51E-97FC8ECD76A3}" name="Column8731"/>
    <tableColumn id="8749" xr3:uid="{205400B1-4990-4FB2-9F91-0843209D4223}" name="Column8732"/>
    <tableColumn id="8750" xr3:uid="{C5B13A85-E308-4B7F-BDB4-1C7D9050DF00}" name="Column8733"/>
    <tableColumn id="8751" xr3:uid="{B073B4FC-F542-405A-89B7-BB959C37E7AF}" name="Column8734"/>
    <tableColumn id="8752" xr3:uid="{07EAA38A-39A8-49B6-B9C6-84A965EEBE74}" name="Column8735"/>
    <tableColumn id="8753" xr3:uid="{90671F40-F942-4620-B1EB-8D58C37E1C6F}" name="Column8736"/>
    <tableColumn id="8754" xr3:uid="{E49832D0-D776-43D3-8CB1-8140F0E5E4AE}" name="Column8737"/>
    <tableColumn id="8755" xr3:uid="{F2F0EE99-9CC3-4026-A994-1AD9EDAC3E69}" name="Column8738"/>
    <tableColumn id="8756" xr3:uid="{150729E7-FBEE-47CA-BB67-A5B49F9298F3}" name="Column8739"/>
    <tableColumn id="8757" xr3:uid="{7CA7A469-2E79-4E74-B4C6-E24F475C457C}" name="Column8740"/>
    <tableColumn id="8758" xr3:uid="{424D387C-E1CD-4B3F-A34C-13848B592F6C}" name="Column8741"/>
    <tableColumn id="8759" xr3:uid="{4711C709-6A20-4C68-99A8-E27D590DEDAC}" name="Column8742"/>
    <tableColumn id="8760" xr3:uid="{FF400BD8-DFF5-4E8D-AE78-C651BA969C29}" name="Column8743"/>
    <tableColumn id="8761" xr3:uid="{6D88DF49-0BD1-48F8-80BA-59978A1577C0}" name="Column8744"/>
    <tableColumn id="8762" xr3:uid="{34A6D4BB-0E92-4B77-B8AF-25568D90ED4B}" name="Column8745"/>
    <tableColumn id="8763" xr3:uid="{43D70B99-93C7-464F-A1C9-326D444C2B4B}" name="Column8746"/>
    <tableColumn id="8764" xr3:uid="{87004BF8-5247-4CEF-86BA-02B1721E4AAC}" name="Column8747"/>
    <tableColumn id="8765" xr3:uid="{4863E470-8184-4773-B604-15F1BF298E44}" name="Column8748"/>
    <tableColumn id="8766" xr3:uid="{EB46E3E0-FDB9-4603-8787-6EC9E4FF512F}" name="Column8749"/>
    <tableColumn id="8767" xr3:uid="{5A2FC5AC-949D-42A5-A82F-4407D6B2CA9E}" name="Column8750"/>
    <tableColumn id="8768" xr3:uid="{FB238639-24A7-4D02-82A7-4761DC29B87B}" name="Column8751"/>
    <tableColumn id="8769" xr3:uid="{EE75A554-567B-41C4-B592-6D06F29757C2}" name="Column8752"/>
    <tableColumn id="8770" xr3:uid="{6BFFDA57-47E9-4E71-ABC8-1256D34BAA4E}" name="Column8753"/>
    <tableColumn id="8771" xr3:uid="{8BDFBE01-BB28-49E1-90ED-CD867C1876C8}" name="Column8754"/>
    <tableColumn id="8772" xr3:uid="{1318CB81-3EC2-476D-B8E1-17D337F99713}" name="Column8755"/>
    <tableColumn id="8773" xr3:uid="{5C7F7201-BD0A-4336-9BDE-EA669FA2E6AB}" name="Column8756"/>
    <tableColumn id="8774" xr3:uid="{D703F17E-6CA6-4694-B7B3-548715A30479}" name="Column8757"/>
    <tableColumn id="8775" xr3:uid="{BCAE2809-D7B4-48AD-B56C-186715D29BF8}" name="Column8758"/>
    <tableColumn id="8776" xr3:uid="{7B73166A-05DB-444D-B5F2-03D20E1FC650}" name="Column8759"/>
    <tableColumn id="8777" xr3:uid="{5B082DC9-10B5-4F06-A937-FC19511F7B64}" name="Column8760"/>
    <tableColumn id="8778" xr3:uid="{ACCAEF0F-FE1B-4557-8BBA-990688A52E2C}" name="Column8761"/>
    <tableColumn id="8779" xr3:uid="{77B4B826-23E7-4395-A898-DED122DE7E14}" name="Column8762"/>
    <tableColumn id="8780" xr3:uid="{E65926D9-2EA2-4EAF-9A02-65A96727DA5B}" name="Column8763"/>
    <tableColumn id="8781" xr3:uid="{4203BBDD-3A80-4627-992B-A29282887B79}" name="Column8764"/>
    <tableColumn id="8782" xr3:uid="{569AD9A6-1FE1-47EB-A303-04028EFB48EE}" name="Column8765"/>
    <tableColumn id="8783" xr3:uid="{F6162218-25B9-4BA0-A005-919D7912B912}" name="Column8766"/>
    <tableColumn id="8784" xr3:uid="{92110A45-A84D-493F-8346-22A1B2872111}" name="Column8767"/>
    <tableColumn id="8785" xr3:uid="{CAA2CA5C-3D66-417C-9B28-6DDC3A266964}" name="Column8768"/>
    <tableColumn id="8786" xr3:uid="{2735C8D7-A0FD-470E-BC2D-082CFFEC6796}" name="Column8769"/>
    <tableColumn id="8787" xr3:uid="{055CB9A4-7129-4CC1-B896-EBEECE6374DF}" name="Column8770"/>
    <tableColumn id="8788" xr3:uid="{3C867665-4FB4-4382-8974-51BF6036F252}" name="Column8771"/>
    <tableColumn id="8789" xr3:uid="{8FA9A4C8-BC13-4E24-B927-199721DB0447}" name="Column8772"/>
    <tableColumn id="8790" xr3:uid="{625D6A7A-B637-47D4-82F3-263F718AE38D}" name="Column8773"/>
    <tableColumn id="8791" xr3:uid="{4BF95817-11FC-4BAA-8AEE-0E5FE34EA98B}" name="Column8774"/>
    <tableColumn id="8792" xr3:uid="{6DC41D86-7725-4FF1-AB56-E0DAF47A1889}" name="Column8775"/>
    <tableColumn id="8793" xr3:uid="{3DC231AE-AD06-4DAF-82A6-462B5A310B3C}" name="Column8776"/>
    <tableColumn id="8794" xr3:uid="{ADC3DDC9-39EC-4EFB-AC6B-F05D3E31CC02}" name="Column8777"/>
    <tableColumn id="8795" xr3:uid="{030BF307-D49D-48D3-BBC7-9656C87A8F53}" name="Column8778"/>
    <tableColumn id="8796" xr3:uid="{59FE39BF-0F32-4591-9F2E-59523D37798F}" name="Column8779"/>
    <tableColumn id="8797" xr3:uid="{0E5692DE-93D4-4903-8311-0AD59F719E5F}" name="Column8780"/>
    <tableColumn id="8798" xr3:uid="{A45AD80C-AF9D-4EB8-84AD-32826E8596E1}" name="Column8781"/>
    <tableColumn id="8799" xr3:uid="{EE751407-8503-47A3-909A-DE9288D85919}" name="Column8782"/>
    <tableColumn id="8800" xr3:uid="{DBBD57DA-7A94-4086-9382-FCE0FCC94AE6}" name="Column8783"/>
    <tableColumn id="8801" xr3:uid="{4C7B552B-6A27-464A-BDA8-E6266C6BE7F8}" name="Column8784"/>
    <tableColumn id="8802" xr3:uid="{3A40216E-8F9E-4E62-9A29-629ACC9EC6DA}" name="Column8785"/>
    <tableColumn id="8803" xr3:uid="{982B49C0-2C5C-402B-BBC4-56486E414E6F}" name="Column8786"/>
    <tableColumn id="8804" xr3:uid="{8550C33B-39C5-4AAB-8A96-3A15A94EBD7D}" name="Column8787"/>
    <tableColumn id="8805" xr3:uid="{33F1A352-D1D6-4D88-9CB7-91A170476376}" name="Column8788"/>
    <tableColumn id="8806" xr3:uid="{D679826B-C23A-492E-82BD-196F7BA2F736}" name="Column8789"/>
    <tableColumn id="8807" xr3:uid="{63F95A98-08F0-49BE-821C-AFED3788ECD6}" name="Column8790"/>
    <tableColumn id="8808" xr3:uid="{1602499F-05D5-49AC-8168-B47B134ABCE4}" name="Column8791"/>
    <tableColumn id="8809" xr3:uid="{61995CE8-8E7E-4B43-959F-055C41A51DAD}" name="Column8792"/>
    <tableColumn id="8810" xr3:uid="{E31664AA-EDEC-447C-9865-7CD1278CF64C}" name="Column8793"/>
    <tableColumn id="8811" xr3:uid="{EC6AF3C6-A11A-4767-8A68-002F6A3FB77A}" name="Column8794"/>
    <tableColumn id="8812" xr3:uid="{DE0505D5-F203-4A39-A9A8-1C9BBDD94253}" name="Column8795"/>
    <tableColumn id="8813" xr3:uid="{33FAF418-781E-40CD-A66A-0AD11661EA83}" name="Column8796"/>
    <tableColumn id="8814" xr3:uid="{616A2278-DB79-4622-AE6F-4D566145F6DF}" name="Column8797"/>
    <tableColumn id="8815" xr3:uid="{1C3A178C-927D-499F-8890-01B3EAA16C09}" name="Column8798"/>
    <tableColumn id="8816" xr3:uid="{AE8824E6-A22B-421A-9F8B-8C784526BF29}" name="Column8799"/>
    <tableColumn id="8817" xr3:uid="{E9036A1E-E7BE-479D-A562-0956516DD1EA}" name="Column8800"/>
    <tableColumn id="8818" xr3:uid="{B17286F4-5CBF-4464-A416-193649149925}" name="Column8801"/>
    <tableColumn id="8819" xr3:uid="{7E0D41EB-F3BD-4570-9EE7-9687B27753FB}" name="Column8802"/>
    <tableColumn id="8820" xr3:uid="{58881293-5875-4C10-8BF4-9BDEBBDC6EE6}" name="Column8803"/>
    <tableColumn id="8821" xr3:uid="{16775C63-CFC1-43DD-9E9B-EB7BD859202F}" name="Column8804"/>
    <tableColumn id="8822" xr3:uid="{2EA0146F-3C45-4D13-AAD9-320CC2D60DB2}" name="Column8805"/>
    <tableColumn id="8823" xr3:uid="{98DB0E05-0880-421B-845D-65A9BB57CB64}" name="Column8806"/>
    <tableColumn id="8824" xr3:uid="{776AD1B6-DF8B-4B3B-8B5A-C754A1207FA7}" name="Column8807"/>
    <tableColumn id="8825" xr3:uid="{84B697BE-C222-48B9-9D95-BBEF5D7F5714}" name="Column8808"/>
    <tableColumn id="8826" xr3:uid="{40E757E0-E1E5-4B88-B86E-94576FFFDCAB}" name="Column8809"/>
    <tableColumn id="8827" xr3:uid="{CBA558FE-1519-46E9-8C51-2432D5A321C9}" name="Column8810"/>
    <tableColumn id="8828" xr3:uid="{1155E478-17BA-44BE-9DFC-0479ABBC6247}" name="Column8811"/>
    <tableColumn id="8829" xr3:uid="{493078F7-5E5B-49F1-9288-809CF6B281FD}" name="Column8812"/>
    <tableColumn id="8830" xr3:uid="{4D839581-B1E5-4949-9A0A-87CE80183FF6}" name="Column8813"/>
    <tableColumn id="8831" xr3:uid="{66263962-5CBC-4DD8-94D7-3256BACEA715}" name="Column8814"/>
    <tableColumn id="8832" xr3:uid="{AD07BC12-8397-4923-AB7C-21F2EB1F3B60}" name="Column8815"/>
    <tableColumn id="8833" xr3:uid="{74AFF710-30DA-4261-BA0C-0B0622C1204B}" name="Column8816"/>
    <tableColumn id="8834" xr3:uid="{96387311-AEBD-44F7-87A0-D89B010CD56E}" name="Column8817"/>
    <tableColumn id="8835" xr3:uid="{7292C9A4-59BA-4ECD-9CCE-0F73A2290B36}" name="Column8818"/>
    <tableColumn id="8836" xr3:uid="{F593F3A2-FAD9-42B2-81C9-B5DAECBFBEBD}" name="Column8819"/>
    <tableColumn id="8837" xr3:uid="{A16AD3C0-C393-4203-9A7F-87EE62683179}" name="Column8820"/>
    <tableColumn id="8838" xr3:uid="{350A0AEF-BB5E-48AF-8DD7-06D0A59BA917}" name="Column8821"/>
    <tableColumn id="8839" xr3:uid="{143ED026-EFE8-49A5-B7CA-75DFFD42F7B5}" name="Column8822"/>
    <tableColumn id="8840" xr3:uid="{D4352016-440E-4E6B-A5AB-E46D12F0EE62}" name="Column8823"/>
    <tableColumn id="8841" xr3:uid="{6527E1C6-5809-4154-A43C-5083F4E594D5}" name="Column8824"/>
    <tableColumn id="8842" xr3:uid="{1D4B1A98-24C6-4F23-B1D5-35572EDE73AF}" name="Column8825"/>
    <tableColumn id="8843" xr3:uid="{0BB2EA70-F782-4165-A8AD-40602A95D8EB}" name="Column8826"/>
    <tableColumn id="8844" xr3:uid="{79274E78-EC8F-46E0-B7B2-DF58C6192797}" name="Column8827"/>
    <tableColumn id="8845" xr3:uid="{80003F4A-F948-401E-A46F-B30375F6588B}" name="Column8828"/>
    <tableColumn id="8846" xr3:uid="{2266F1E6-8C1E-451A-AFB3-7C43A770A128}" name="Column8829"/>
    <tableColumn id="8847" xr3:uid="{E53B60EC-023E-47C7-8E5F-034527839A95}" name="Column8830"/>
    <tableColumn id="8848" xr3:uid="{E56DD911-5D68-42A5-A20C-AD36DD1FDB9D}" name="Column8831"/>
    <tableColumn id="8849" xr3:uid="{26989153-F9D4-4ED0-9815-9B09074BB74A}" name="Column8832"/>
    <tableColumn id="8850" xr3:uid="{841994CF-2C13-45DE-ABC3-3E2D7B714162}" name="Column8833"/>
    <tableColumn id="8851" xr3:uid="{F396B745-27F6-4D6C-9581-1828F2109FAB}" name="Column8834"/>
    <tableColumn id="8852" xr3:uid="{9CDC9D04-E107-4763-9952-525E5853306B}" name="Column8835"/>
    <tableColumn id="8853" xr3:uid="{D189C985-D837-4F0C-B806-E5FA0F04DBE4}" name="Column8836"/>
    <tableColumn id="8854" xr3:uid="{7EE75B09-D870-4AB5-9761-CAE67C5D8248}" name="Column8837"/>
    <tableColumn id="8855" xr3:uid="{E059C8FF-5E29-4C92-AF33-1E6C41E02B3B}" name="Column8838"/>
    <tableColumn id="8856" xr3:uid="{0844231E-67F4-46CC-B09C-2EB0283F3A1F}" name="Column8839"/>
    <tableColumn id="8857" xr3:uid="{55F76BD6-2725-450A-9FCA-90678203A55B}" name="Column8840"/>
    <tableColumn id="8858" xr3:uid="{268AEE08-66D3-4532-9725-9D28D23062E2}" name="Column8841"/>
    <tableColumn id="8859" xr3:uid="{3D801C45-0AD1-4145-AF27-6B87023DD2CE}" name="Column8842"/>
    <tableColumn id="8860" xr3:uid="{CDFF7120-D7F6-4367-B954-85EFF41CBA5F}" name="Column8843"/>
    <tableColumn id="8861" xr3:uid="{A3431362-5F76-4401-846B-BC8F1BCBC3F9}" name="Column8844"/>
    <tableColumn id="8862" xr3:uid="{42565AE2-0B7D-4073-8296-E87567383179}" name="Column8845"/>
    <tableColumn id="8863" xr3:uid="{FC521C6A-C795-4E75-80C2-18074F4EC52C}" name="Column8846"/>
    <tableColumn id="8864" xr3:uid="{6DC2086D-F6DE-449E-9296-FDBA5BDA071E}" name="Column8847"/>
    <tableColumn id="8865" xr3:uid="{9B1EF838-F8AD-456A-B5CE-F0E985E7CAC1}" name="Column8848"/>
    <tableColumn id="8866" xr3:uid="{771328B0-1FEC-4EEF-AE16-51CFEF9418A8}" name="Column8849"/>
    <tableColumn id="8867" xr3:uid="{42E2C38F-3671-4828-BF47-83082A54AFDE}" name="Column8850"/>
    <tableColumn id="8868" xr3:uid="{ED654BD7-9D5D-48E9-9B9E-B4EA0C1A67F2}" name="Column8851"/>
    <tableColumn id="8869" xr3:uid="{570917CC-D633-46E2-811A-1A9BD78C721D}" name="Column8852"/>
    <tableColumn id="8870" xr3:uid="{1C56AD5C-B83D-49AA-B73C-91FAA1B0452E}" name="Column8853"/>
    <tableColumn id="8871" xr3:uid="{53FF0EC2-6EDE-473F-9E1E-03C17F8FE716}" name="Column8854"/>
    <tableColumn id="8872" xr3:uid="{BE9FFFBA-F1E3-415E-82D1-6383682C849E}" name="Column8855"/>
    <tableColumn id="8873" xr3:uid="{E3BB6DB2-CC1F-4688-A1FC-4C903E53B8CB}" name="Column8856"/>
    <tableColumn id="8874" xr3:uid="{05DC6A9B-246F-4724-A22A-689CD9F03224}" name="Column8857"/>
    <tableColumn id="8875" xr3:uid="{9E9DAA24-4271-495D-8E0E-A27A739C1851}" name="Column8858"/>
    <tableColumn id="8876" xr3:uid="{9311BACA-307F-4A20-A3FD-1ABBFB1F68DA}" name="Column8859"/>
    <tableColumn id="8877" xr3:uid="{FFBD802C-B799-4FA6-9FC4-969531D9296D}" name="Column8860"/>
    <tableColumn id="8878" xr3:uid="{B3D704A8-0D1A-42DB-AD17-BB5AD3152B7D}" name="Column8861"/>
    <tableColumn id="8879" xr3:uid="{1B4896AE-9282-46A6-B4E4-2604CE625FE8}" name="Column8862"/>
    <tableColumn id="8880" xr3:uid="{E72DE7CA-0142-4B01-8765-A7BA20F45A7B}" name="Column8863"/>
    <tableColumn id="8881" xr3:uid="{CA04EA69-0DAD-4F44-9E0E-1E39FFCEFB3C}" name="Column8864"/>
    <tableColumn id="8882" xr3:uid="{44BBDDA6-7520-41A6-B15F-C3F64D712BD9}" name="Column8865"/>
    <tableColumn id="8883" xr3:uid="{635368EC-2FB8-4A55-A806-0DFEF3BADC73}" name="Column8866"/>
    <tableColumn id="8884" xr3:uid="{D1AD59E6-DE43-48ED-902D-AA0F14901520}" name="Column8867"/>
    <tableColumn id="8885" xr3:uid="{3D363C57-B32C-4FF3-8C62-A5FB15DD3367}" name="Column8868"/>
    <tableColumn id="8886" xr3:uid="{F167CBA7-CD2C-4BA7-B9BC-1970D80B056C}" name="Column8869"/>
    <tableColumn id="8887" xr3:uid="{37A2920F-132F-45C6-B649-9F69EFB8ADB4}" name="Column8870"/>
    <tableColumn id="8888" xr3:uid="{8228D4A2-E090-44BC-97CC-6F9FFF2AC1ED}" name="Column8871"/>
    <tableColumn id="8889" xr3:uid="{1A335668-5E1C-4A8E-AAA5-1EC5DEF20FAE}" name="Column8872"/>
    <tableColumn id="8890" xr3:uid="{2794D445-49FF-4F22-B52A-BBEAA4CC5E4F}" name="Column8873"/>
    <tableColumn id="8891" xr3:uid="{FEB4DE32-126D-4E3C-BCBE-5B777DDC4FA2}" name="Column8874"/>
    <tableColumn id="8892" xr3:uid="{1AC518BD-7D90-4EE6-A8D7-01758A97EE15}" name="Column8875"/>
    <tableColumn id="8893" xr3:uid="{CF27C2BE-8BC1-45BD-AF56-00E0B0EF242E}" name="Column8876"/>
    <tableColumn id="8894" xr3:uid="{75263317-6658-476B-B05C-CA8743871C98}" name="Column8877"/>
    <tableColumn id="8895" xr3:uid="{24562BED-C8A9-48E9-BBB7-E6A97D41E999}" name="Column8878"/>
    <tableColumn id="8896" xr3:uid="{9735CBBD-9745-4D78-A7A5-64D3F76744E7}" name="Column8879"/>
    <tableColumn id="8897" xr3:uid="{A630612C-FCFE-482C-95E2-2E42658EEAFD}" name="Column8880"/>
    <tableColumn id="8898" xr3:uid="{C37D76A8-4165-43E1-83F8-12179D2E4BA6}" name="Column8881"/>
    <tableColumn id="8899" xr3:uid="{5D16AA67-7594-4892-94CE-16463C9F07F8}" name="Column8882"/>
    <tableColumn id="8900" xr3:uid="{E65F52B7-8B5F-4ADD-8E5D-09CA7E82C2D0}" name="Column8883"/>
    <tableColumn id="8901" xr3:uid="{F3399B90-12C8-4E43-B78B-ED4BFE908BBA}" name="Column8884"/>
    <tableColumn id="8902" xr3:uid="{C8D6F693-378A-4669-A6F4-7409F2CE4636}" name="Column8885"/>
    <tableColumn id="8903" xr3:uid="{34CD9D38-4919-444B-8F00-6F9579A3C29E}" name="Column8886"/>
    <tableColumn id="8904" xr3:uid="{80B0B7A3-5534-48BC-99F4-FE90660F598A}" name="Column8887"/>
    <tableColumn id="8905" xr3:uid="{FE4987B7-1BA5-4CE4-A539-74B3F5281B40}" name="Column8888"/>
    <tableColumn id="8906" xr3:uid="{46254652-E989-4154-9B09-CF8CB474BB26}" name="Column8889"/>
    <tableColumn id="8907" xr3:uid="{762FAF73-0BF7-413D-874A-C53F367E8B56}" name="Column8890"/>
    <tableColumn id="8908" xr3:uid="{598BC2CE-D472-482B-AF54-275D957BED11}" name="Column8891"/>
    <tableColumn id="8909" xr3:uid="{FF1F31AA-6E55-4142-8669-542168576152}" name="Column8892"/>
    <tableColumn id="8910" xr3:uid="{E9990158-2F8F-4920-BE3E-000C3DDB4773}" name="Column8893"/>
    <tableColumn id="8911" xr3:uid="{08FDB183-CD4D-4A38-99E9-357D3C39B4F6}" name="Column8894"/>
    <tableColumn id="8912" xr3:uid="{2F8B08C2-5ACE-4A2F-ABD8-B33443A17C46}" name="Column8895"/>
    <tableColumn id="8913" xr3:uid="{05974AB7-424A-4E61-8AC9-9E6B4EB681BE}" name="Column8896"/>
    <tableColumn id="8914" xr3:uid="{9751B289-4E16-445D-8087-8F428A4554A1}" name="Column8897"/>
    <tableColumn id="8915" xr3:uid="{2B0D8976-5897-46D1-B1D8-3A958EFDDF8B}" name="Column8898"/>
    <tableColumn id="8916" xr3:uid="{974360FF-965B-4AC7-8322-1011E1BF56C2}" name="Column8899"/>
    <tableColumn id="8917" xr3:uid="{C69A43A9-3DA5-46FE-9489-C407605C0490}" name="Column8900"/>
    <tableColumn id="8918" xr3:uid="{5E5F7FB6-8EF2-41BF-91FE-06DC282EC2EC}" name="Column8901"/>
    <tableColumn id="8919" xr3:uid="{18CE3AC6-D76C-4E80-BE83-20763EE7D84F}" name="Column8902"/>
    <tableColumn id="8920" xr3:uid="{F8E494E0-158A-4AFD-A6E7-448A450DB0F6}" name="Column8903"/>
    <tableColumn id="8921" xr3:uid="{4FDC5AD0-615D-4EE7-AC1D-F74E3CA78091}" name="Column8904"/>
    <tableColumn id="8922" xr3:uid="{EB7F24B6-5CE3-431B-A6FA-58BB98A3953B}" name="Column8905"/>
    <tableColumn id="8923" xr3:uid="{5E1A1EDC-8CEF-41D6-B92E-29757891C06A}" name="Column8906"/>
    <tableColumn id="8924" xr3:uid="{5B0F6092-1C87-4C86-8C59-55575C39319B}" name="Column8907"/>
    <tableColumn id="8925" xr3:uid="{5F635911-CF58-472B-A71F-9B02677CB116}" name="Column8908"/>
    <tableColumn id="8926" xr3:uid="{7E45768A-973A-4341-A044-C2F749F7C96D}" name="Column8909"/>
    <tableColumn id="8927" xr3:uid="{2DD637FC-AC1D-40D0-A4D6-4C7BC451AE07}" name="Column8910"/>
    <tableColumn id="8928" xr3:uid="{A1695547-1C3A-485A-B134-7D0618369898}" name="Column8911"/>
    <tableColumn id="8929" xr3:uid="{4F3B32E1-8513-4A8D-92F9-1B2B1BA2260F}" name="Column8912"/>
    <tableColumn id="8930" xr3:uid="{DEDD9310-1798-4231-8AE5-33154BECD519}" name="Column8913"/>
    <tableColumn id="8931" xr3:uid="{8F6F717D-E56A-47F0-9FE0-B9A6A016A5BE}" name="Column8914"/>
    <tableColumn id="8932" xr3:uid="{22B9E3DE-672A-4AE4-A8F4-5F5565FD7B47}" name="Column8915"/>
    <tableColumn id="8933" xr3:uid="{D90AEAA5-E116-4524-83B3-FF330BC09559}" name="Column8916"/>
    <tableColumn id="8934" xr3:uid="{6C053651-0B2C-4EA5-B66F-6D815C622A95}" name="Column8917"/>
    <tableColumn id="8935" xr3:uid="{D47FC677-F9CF-4E30-B876-A3E958000815}" name="Column8918"/>
    <tableColumn id="8936" xr3:uid="{0CB04C8B-5DF2-477F-B527-F237F53C4E57}" name="Column8919"/>
    <tableColumn id="8937" xr3:uid="{C7B21CBF-D563-4F09-82A8-4AB1EC186EF2}" name="Column8920"/>
    <tableColumn id="8938" xr3:uid="{E20F532B-31F6-417D-B5D3-6A3C9EB94EB8}" name="Column8921"/>
    <tableColumn id="8939" xr3:uid="{0568E03B-2E12-4881-88AE-6264CC328A7B}" name="Column8922"/>
    <tableColumn id="8940" xr3:uid="{15EF463C-D5B7-42BF-896F-F0BA19D11A95}" name="Column8923"/>
    <tableColumn id="8941" xr3:uid="{86A89C3E-09E1-4711-9E6C-90443FA08ABF}" name="Column8924"/>
    <tableColumn id="8942" xr3:uid="{DBE1309C-B525-4EC3-AD2C-8EE464292356}" name="Column8925"/>
    <tableColumn id="8943" xr3:uid="{4DD35090-6072-40F7-8913-DC1B15682834}" name="Column8926"/>
    <tableColumn id="8944" xr3:uid="{FCCAC15A-CE8A-476A-960C-5988D3D47978}" name="Column8927"/>
    <tableColumn id="8945" xr3:uid="{C91D7F84-928F-404C-93D8-FE87DC250EB5}" name="Column8928"/>
    <tableColumn id="8946" xr3:uid="{9D8DD3FE-BFED-47C3-A554-854E91F68381}" name="Column8929"/>
    <tableColumn id="8947" xr3:uid="{EE00E2B4-09C1-4BBE-B45C-FEB98B3F6A50}" name="Column8930"/>
    <tableColumn id="8948" xr3:uid="{90A61B1C-C648-4D04-B427-2B45CB381F8D}" name="Column8931"/>
    <tableColumn id="8949" xr3:uid="{6578C400-9DCA-4D2A-BDB5-DA2A05EBD0C2}" name="Column8932"/>
    <tableColumn id="8950" xr3:uid="{29EDDAC5-711C-41A4-8C94-4D2A1BE0147A}" name="Column8933"/>
    <tableColumn id="8951" xr3:uid="{7F5458CD-DDA5-4860-B275-45C4895F8388}" name="Column8934"/>
    <tableColumn id="8952" xr3:uid="{B96A5FEC-ECAD-486E-8F19-FA08A6321CCB}" name="Column8935"/>
    <tableColumn id="8953" xr3:uid="{3ED1B450-EE41-45CE-AEB9-5A1B21067CE8}" name="Column8936"/>
    <tableColumn id="8954" xr3:uid="{55031AE8-69F3-46D4-B384-7136E051CBD9}" name="Column8937"/>
    <tableColumn id="8955" xr3:uid="{934A2033-4460-488D-BD5B-D8C88D6EB45F}" name="Column8938"/>
    <tableColumn id="8956" xr3:uid="{4B86DD0A-2178-46DF-8766-702265E9867A}" name="Column8939"/>
    <tableColumn id="8957" xr3:uid="{BBA8B3D3-F712-4FE1-A0B9-32C27C5FE51C}" name="Column8940"/>
    <tableColumn id="8958" xr3:uid="{3F5D5AF3-82B2-467C-8536-FD407D2FB709}" name="Column8941"/>
    <tableColumn id="8959" xr3:uid="{73BBDB8A-A6FF-41BA-9FD2-62B7EECA4430}" name="Column8942"/>
    <tableColumn id="8960" xr3:uid="{DEE2C744-65F9-474E-BC74-944A05DA9CF6}" name="Column8943"/>
    <tableColumn id="8961" xr3:uid="{9A4F3615-C4B6-469B-BA71-FC2A018892E7}" name="Column8944"/>
    <tableColumn id="8962" xr3:uid="{1E1AA710-5C38-47C6-A2FF-DF13AC07C46B}" name="Column8945"/>
    <tableColumn id="8963" xr3:uid="{FC8A2BC0-12BC-4A57-9429-8B9F12408D2F}" name="Column8946"/>
    <tableColumn id="8964" xr3:uid="{928B2466-2518-4269-AE45-E78A9B0FD30E}" name="Column8947"/>
    <tableColumn id="8965" xr3:uid="{51240A06-2C77-42C9-B49D-1996D7AE4284}" name="Column8948"/>
    <tableColumn id="8966" xr3:uid="{98ACCCE1-364E-482D-A405-A42019E9E216}" name="Column8949"/>
    <tableColumn id="8967" xr3:uid="{CBC246E3-3334-4A6A-825E-37CDBF6ECD31}" name="Column8950"/>
    <tableColumn id="8968" xr3:uid="{01340E79-DA0A-4E28-B3CE-B38B9A1C6410}" name="Column8951"/>
    <tableColumn id="8969" xr3:uid="{7929D4EE-1432-48FD-8FE5-8E4ED9A14E94}" name="Column8952"/>
    <tableColumn id="8970" xr3:uid="{CAA8480B-ED54-4F21-B6BC-A76803804111}" name="Column8953"/>
    <tableColumn id="8971" xr3:uid="{351BA99B-EFB2-4AFA-88B5-A9AB3221659E}" name="Column8954"/>
    <tableColumn id="8972" xr3:uid="{BCEF64FF-D937-48A0-92B7-AE830666B333}" name="Column8955"/>
    <tableColumn id="8973" xr3:uid="{69A3866F-0F3F-49C8-B6E7-16E020D31854}" name="Column8956"/>
    <tableColumn id="8974" xr3:uid="{91AF9419-F349-489F-9B9A-B31E7FDAB4DD}" name="Column8957"/>
    <tableColumn id="8975" xr3:uid="{17283F73-8E99-4396-BCFA-5CA6145335A8}" name="Column8958"/>
    <tableColumn id="8976" xr3:uid="{111968F9-7F5A-4661-97E6-E6F4B3A8A6FE}" name="Column8959"/>
    <tableColumn id="8977" xr3:uid="{F475F612-2154-4902-B6A3-B605CECB586B}" name="Column8960"/>
    <tableColumn id="8978" xr3:uid="{5E666D03-FBB8-4D7D-85E9-72068F5996C8}" name="Column8961"/>
    <tableColumn id="8979" xr3:uid="{E2781D57-E6DD-4A7B-BFA2-C41308846D66}" name="Column8962"/>
    <tableColumn id="8980" xr3:uid="{F11605FA-19C1-4BB0-8ECB-F1DA1DEE15FC}" name="Column8963"/>
    <tableColumn id="8981" xr3:uid="{43E5F3DB-715E-455E-AF02-0291F0185D75}" name="Column8964"/>
    <tableColumn id="8982" xr3:uid="{C9C70738-9244-4DA6-B96E-5A5EA210CFAC}" name="Column8965"/>
    <tableColumn id="8983" xr3:uid="{B00790CA-6579-4356-A489-8CA152290B65}" name="Column8966"/>
    <tableColumn id="8984" xr3:uid="{13EBB236-B98C-4003-9445-D19AFF06CB73}" name="Column8967"/>
    <tableColumn id="8985" xr3:uid="{72FD3378-C209-409D-ACE6-A6165E3D7B05}" name="Column8968"/>
    <tableColumn id="8986" xr3:uid="{FAF01AD4-8970-439F-BBE3-EC150CFCFA9D}" name="Column8969"/>
    <tableColumn id="8987" xr3:uid="{0393827C-BA98-493F-926D-8EC89E440406}" name="Column8970"/>
    <tableColumn id="8988" xr3:uid="{F969F4C6-692C-4CBB-8BA4-E994E4F08202}" name="Column8971"/>
    <tableColumn id="8989" xr3:uid="{69F0F2A2-BB69-429B-AA7F-FAFAEE6C050B}" name="Column8972"/>
    <tableColumn id="8990" xr3:uid="{028288E8-45D1-451B-B6BA-3626C27A6F0A}" name="Column8973"/>
    <tableColumn id="8991" xr3:uid="{53E05A04-80F5-4363-BF22-AC26CE501E55}" name="Column8974"/>
    <tableColumn id="8992" xr3:uid="{D8C77AE8-491F-466E-B28A-53212BA8E383}" name="Column8975"/>
    <tableColumn id="8993" xr3:uid="{0933D15F-EE9A-4712-A6A8-9744A25AC43B}" name="Column8976"/>
    <tableColumn id="8994" xr3:uid="{09C23375-6795-4F9E-9A16-24915786333F}" name="Column8977"/>
    <tableColumn id="8995" xr3:uid="{EDB4F96E-81FD-44AB-BB7C-D810F9F91268}" name="Column8978"/>
    <tableColumn id="8996" xr3:uid="{9E90DF24-C4F9-4D42-A614-42D979851D5D}" name="Column8979"/>
    <tableColumn id="8997" xr3:uid="{98398A42-BA16-409E-8B27-52D02A80E2A1}" name="Column8980"/>
    <tableColumn id="8998" xr3:uid="{7B6235ED-3007-4234-8E52-6AE22327CD4A}" name="Column8981"/>
    <tableColumn id="8999" xr3:uid="{75C4BCCD-0A27-457C-A528-514200DFC4DB}" name="Column8982"/>
    <tableColumn id="9000" xr3:uid="{B4D9930A-8632-4E34-9A7E-472289AA1206}" name="Column8983"/>
    <tableColumn id="9001" xr3:uid="{5589E82F-5149-44F8-9D23-6BBD34901F91}" name="Column8984"/>
    <tableColumn id="9002" xr3:uid="{E22BEB9A-D1C9-4CE5-BE86-EE68A5424790}" name="Column8985"/>
    <tableColumn id="9003" xr3:uid="{22EA583E-782B-4776-9FF3-A7E3A82193B9}" name="Column8986"/>
    <tableColumn id="9004" xr3:uid="{2F868931-565A-43C0-8FD5-351620814718}" name="Column8987"/>
    <tableColumn id="9005" xr3:uid="{8B5C520B-6B65-40C5-8AAE-3CABD4F5DCE9}" name="Column8988"/>
    <tableColumn id="9006" xr3:uid="{1092CE80-D1FA-4584-B1BE-6BDA30506624}" name="Column8989"/>
    <tableColumn id="9007" xr3:uid="{6C017746-F95E-469D-A162-C173AB6A7292}" name="Column8990"/>
    <tableColumn id="9008" xr3:uid="{E22F5A53-91AC-482C-977F-A342406D52C7}" name="Column8991"/>
    <tableColumn id="9009" xr3:uid="{10FF706B-C719-46C0-B5C2-4B13150A43E2}" name="Column8992"/>
    <tableColumn id="9010" xr3:uid="{871EAFF2-4A56-4697-B8A6-A657FB2DB27A}" name="Column8993"/>
    <tableColumn id="9011" xr3:uid="{4AEED23D-7E89-4069-8F50-BC68987E135E}" name="Column8994"/>
    <tableColumn id="9012" xr3:uid="{280B2912-606A-4BEA-BEAA-6C8026E7A3E0}" name="Column8995"/>
    <tableColumn id="9013" xr3:uid="{BB0A397B-1A9C-46D1-99DD-D4BBA1551BE2}" name="Column8996"/>
    <tableColumn id="9014" xr3:uid="{E618BC3E-EDDE-4008-AF94-4CC570FC0756}" name="Column8997"/>
    <tableColumn id="9015" xr3:uid="{2FB0AD06-5A1E-4E33-89E6-5A00634E69A4}" name="Column8998"/>
    <tableColumn id="9016" xr3:uid="{20FD2906-4793-49B0-A859-6BB7DFC96656}" name="Column8999"/>
    <tableColumn id="9017" xr3:uid="{DC9E8D51-43C9-4E25-8643-DC903E5B6BAE}" name="Column9000"/>
    <tableColumn id="9018" xr3:uid="{C4DEC68D-A65F-49F4-B418-3588106E024F}" name="Column9001"/>
    <tableColumn id="9019" xr3:uid="{4879917B-6678-4859-8F4E-ADD98CA9E382}" name="Column9002"/>
    <tableColumn id="9020" xr3:uid="{EFF066A0-B92D-416E-9920-0F51173F3771}" name="Column9003"/>
    <tableColumn id="9021" xr3:uid="{93F76A93-26EB-4582-A2C7-4C7D77E49195}" name="Column9004"/>
    <tableColumn id="9022" xr3:uid="{351DFAC6-A676-4C45-A54C-F01DAFB472EC}" name="Column9005"/>
    <tableColumn id="9023" xr3:uid="{C2CEC44A-14D7-435F-BB84-9EBC31EDC7D1}" name="Column9006"/>
    <tableColumn id="9024" xr3:uid="{F857E663-4821-4F45-975A-11F01D66E362}" name="Column9007"/>
    <tableColumn id="9025" xr3:uid="{FBD46B1D-EEB3-43FD-9CF2-006E4BD62368}" name="Column9008"/>
    <tableColumn id="9026" xr3:uid="{ED06B4DC-1B1E-4585-A848-154BFB4E622C}" name="Column9009"/>
    <tableColumn id="9027" xr3:uid="{B79F3715-8C4A-4A60-B4B8-93050747A90B}" name="Column9010"/>
    <tableColumn id="9028" xr3:uid="{855352B6-07C9-4413-8499-894390435C03}" name="Column9011"/>
    <tableColumn id="9029" xr3:uid="{C2861B60-2160-452E-9D5D-03185C7C2B5D}" name="Column9012"/>
    <tableColumn id="9030" xr3:uid="{D80FED56-DE36-47E1-8153-0D9884826BFE}" name="Column9013"/>
    <tableColumn id="9031" xr3:uid="{D5968B93-3EED-4AF5-BFA2-C55D3BD9AE70}" name="Column9014"/>
    <tableColumn id="9032" xr3:uid="{FACADF1E-EF77-408D-8D34-F57A40A6A8E5}" name="Column9015"/>
    <tableColumn id="9033" xr3:uid="{D5282D57-FEDD-4899-9324-AC89F9FF7D3C}" name="Column9016"/>
    <tableColumn id="9034" xr3:uid="{149B8D22-11DD-464E-BB63-8A42569059B5}" name="Column9017"/>
    <tableColumn id="9035" xr3:uid="{5528E487-5710-4D4B-9C32-DC2DCD6660AA}" name="Column9018"/>
    <tableColumn id="9036" xr3:uid="{BC6BCBAC-D7FC-450A-9936-8466BE9D8833}" name="Column9019"/>
    <tableColumn id="9037" xr3:uid="{D3725ADE-BA1C-499B-9D93-2408C7E1BB49}" name="Column9020"/>
    <tableColumn id="9038" xr3:uid="{C22E723B-39D7-47A9-BA51-825B6CE6F9CA}" name="Column9021"/>
    <tableColumn id="9039" xr3:uid="{EFA6AD02-0DA3-4883-87B2-62018A9146FA}" name="Column9022"/>
    <tableColumn id="9040" xr3:uid="{0B6603A4-83BB-4299-A3A1-05C453B15874}" name="Column9023"/>
    <tableColumn id="9041" xr3:uid="{C548F8C8-F4B3-4465-B583-34150A599F19}" name="Column9024"/>
    <tableColumn id="9042" xr3:uid="{CB903501-404D-4B8F-8F50-55B128235E61}" name="Column9025"/>
    <tableColumn id="9043" xr3:uid="{2440C7B2-3ABD-43C8-B446-01A268CF0F2F}" name="Column9026"/>
    <tableColumn id="9044" xr3:uid="{BFD0F4E4-4A16-40BE-9C1E-A337ACD3B571}" name="Column9027"/>
    <tableColumn id="9045" xr3:uid="{183D1658-27C4-4BBF-A31B-E367677C2B22}" name="Column9028"/>
    <tableColumn id="9046" xr3:uid="{3D5CC745-CA98-49AD-A021-0FC407544399}" name="Column9029"/>
    <tableColumn id="9047" xr3:uid="{9745A7CA-37FB-4542-951B-670F1ADCC33E}" name="Column9030"/>
    <tableColumn id="9048" xr3:uid="{7796015A-F8C6-4337-9C43-DB78922468FA}" name="Column9031"/>
    <tableColumn id="9049" xr3:uid="{174BA1D6-658E-4D82-A372-227C8B97E01B}" name="Column9032"/>
    <tableColumn id="9050" xr3:uid="{D465D1BE-317F-4FAD-A496-A64D6EDF2285}" name="Column9033"/>
    <tableColumn id="9051" xr3:uid="{236CF752-325A-4D3B-8620-48024E2EAD65}" name="Column9034"/>
    <tableColumn id="9052" xr3:uid="{E1A5B3DD-812B-477E-94ED-260726D072E8}" name="Column9035"/>
    <tableColumn id="9053" xr3:uid="{7225B18D-D9E4-45C7-89D0-77CA788A43AB}" name="Column9036"/>
    <tableColumn id="9054" xr3:uid="{DC5C482B-A0FF-44D1-BBBE-AA06EF496F2C}" name="Column9037"/>
    <tableColumn id="9055" xr3:uid="{3D5E88E0-AF81-4317-8C19-A3DF3C8011B0}" name="Column9038"/>
    <tableColumn id="9056" xr3:uid="{1A649237-0E02-4B13-B038-F44DCAF3B6F1}" name="Column9039"/>
    <tableColumn id="9057" xr3:uid="{EF7D89B0-55A2-4E35-8D7F-ECE7AF18A515}" name="Column9040"/>
    <tableColumn id="9058" xr3:uid="{D7326706-0D37-45CE-B332-D62E428E3318}" name="Column9041"/>
    <tableColumn id="9059" xr3:uid="{74822E07-68DD-4781-8123-F9F54741E8C7}" name="Column9042"/>
    <tableColumn id="9060" xr3:uid="{EF84839A-0CE2-4FE2-A8AA-013406563314}" name="Column9043"/>
    <tableColumn id="9061" xr3:uid="{A3C0656D-88EF-42EA-857E-9A8819EA0124}" name="Column9044"/>
    <tableColumn id="9062" xr3:uid="{34D4A3A9-F078-4C26-AA15-DD8E78657659}" name="Column9045"/>
    <tableColumn id="9063" xr3:uid="{BCF0F013-504F-4B90-87F0-5779621F0BDE}" name="Column9046"/>
    <tableColumn id="9064" xr3:uid="{F7A515FF-C0BB-4B91-8B57-7A0D48BD94CC}" name="Column9047"/>
    <tableColumn id="9065" xr3:uid="{697B7CCE-82DF-4F64-B1BC-4009D84B1C4D}" name="Column9048"/>
    <tableColumn id="9066" xr3:uid="{636156C3-6076-4450-AE77-5B3B6F0F8124}" name="Column9049"/>
    <tableColumn id="9067" xr3:uid="{FF84E980-2993-4538-8EEB-6702A196ED8D}" name="Column9050"/>
    <tableColumn id="9068" xr3:uid="{72D685AE-A744-4632-8C7F-2D3CDEDAC3C3}" name="Column9051"/>
    <tableColumn id="9069" xr3:uid="{B624331F-F42F-42AD-97D5-7D6666729040}" name="Column9052"/>
    <tableColumn id="9070" xr3:uid="{B7D0ADF5-6F89-47D7-8B2E-BEA628D20FAA}" name="Column9053"/>
    <tableColumn id="9071" xr3:uid="{0266753F-83C8-4805-9BE2-77DEF1E8B457}" name="Column9054"/>
    <tableColumn id="9072" xr3:uid="{121DC488-A247-4856-AF1F-4FB54DDF9FDD}" name="Column9055"/>
    <tableColumn id="9073" xr3:uid="{310F33A6-D666-4EE2-A4EF-AD77B307397F}" name="Column9056"/>
    <tableColumn id="9074" xr3:uid="{DAE1BD98-BAA0-443D-871C-B0BDBEC80AAC}" name="Column9057"/>
    <tableColumn id="9075" xr3:uid="{2C059E8B-059F-44C9-BCF3-3E19CCA44AE6}" name="Column9058"/>
    <tableColumn id="9076" xr3:uid="{6EAA6E37-4E7C-41AC-A56C-9145E6677372}" name="Column9059"/>
    <tableColumn id="9077" xr3:uid="{22FCD5C8-51D2-48C3-ACCC-B471D27F7D24}" name="Column9060"/>
    <tableColumn id="9078" xr3:uid="{AFDFE649-9E6F-4BF4-90DE-568B3A3BD933}" name="Column9061"/>
    <tableColumn id="9079" xr3:uid="{A7FF97B6-1150-4EFC-B1D9-6668D1C4B3EF}" name="Column9062"/>
    <tableColumn id="9080" xr3:uid="{0684EA66-4440-4BAC-83FB-0E4430969C9E}" name="Column9063"/>
    <tableColumn id="9081" xr3:uid="{A275DE42-BB91-4002-8E23-BCE2F4382FDD}" name="Column9064"/>
    <tableColumn id="9082" xr3:uid="{1AF84CD7-937E-4588-905D-42268FA19169}" name="Column9065"/>
    <tableColumn id="9083" xr3:uid="{7A7FD86C-F57A-4609-B292-19A4E825FD91}" name="Column9066"/>
    <tableColumn id="9084" xr3:uid="{C98BAC69-A423-4F10-B1C6-6DAB49B850CB}" name="Column9067"/>
    <tableColumn id="9085" xr3:uid="{72F5234F-06C8-4F4B-8A36-96093623BAB7}" name="Column9068"/>
    <tableColumn id="9086" xr3:uid="{919EDE9F-A3A4-4F9F-AABD-E250AC0CED78}" name="Column9069"/>
    <tableColumn id="9087" xr3:uid="{E9E64AC6-D898-452B-8E0B-C542538514E7}" name="Column9070"/>
    <tableColumn id="9088" xr3:uid="{7679715C-CD4F-4D9C-8621-9AA439EF0158}" name="Column9071"/>
    <tableColumn id="9089" xr3:uid="{4C2128C1-7185-4EE1-8030-630B24CCF58F}" name="Column9072"/>
    <tableColumn id="9090" xr3:uid="{6E84F1F5-0097-4B2E-85EE-53D14B588BCB}" name="Column9073"/>
    <tableColumn id="9091" xr3:uid="{F0F2D531-4710-4D34-9D73-BE17820E563C}" name="Column9074"/>
    <tableColumn id="9092" xr3:uid="{7D683149-6AD6-45AB-8359-A3B7D067D19D}" name="Column9075"/>
    <tableColumn id="9093" xr3:uid="{37FCA43F-6830-487A-BB25-299961CD47FC}" name="Column9076"/>
    <tableColumn id="9094" xr3:uid="{7A0C8FC5-64D1-4232-ABC2-475838783A04}" name="Column9077"/>
    <tableColumn id="9095" xr3:uid="{FB9CBC35-15FC-43D8-A02A-CBC94E8DE568}" name="Column9078"/>
    <tableColumn id="9096" xr3:uid="{B31C3DD8-577E-40D8-A5F4-F838179612F3}" name="Column9079"/>
    <tableColumn id="9097" xr3:uid="{94DE3CFB-F300-4DEE-8FC0-90AED228E94A}" name="Column9080"/>
    <tableColumn id="9098" xr3:uid="{2D314DA0-BE1B-40FE-8DB1-207855F42A3E}" name="Column9081"/>
    <tableColumn id="9099" xr3:uid="{B8CC2210-53AD-4078-8A05-BBAF9C9C5D4D}" name="Column9082"/>
    <tableColumn id="9100" xr3:uid="{09237F26-2F7D-4DCD-9B3A-0DE5B61B8087}" name="Column9083"/>
    <tableColumn id="9101" xr3:uid="{D7248D2F-1739-4D59-9A64-02F628C371F5}" name="Column9084"/>
    <tableColumn id="9102" xr3:uid="{F932D67B-9D87-47E0-B5AF-3972710D7EE7}" name="Column9085"/>
    <tableColumn id="9103" xr3:uid="{3AFC9EDC-EF01-4D38-83AB-8BD7192B9CE5}" name="Column9086"/>
    <tableColumn id="9104" xr3:uid="{8855AFEC-0F32-47E1-939D-22A02A5C6C61}" name="Column9087"/>
    <tableColumn id="9105" xr3:uid="{FAAC44F6-A539-4BEE-9B96-BC115289A4EB}" name="Column9088"/>
    <tableColumn id="9106" xr3:uid="{E0D6CA46-6AC8-439C-A094-92DCF828F609}" name="Column9089"/>
    <tableColumn id="9107" xr3:uid="{11976144-A44E-4863-97A2-1B88CF31D04C}" name="Column9090"/>
    <tableColumn id="9108" xr3:uid="{FA57A458-7DB9-413F-AE17-AB46B3BDC30B}" name="Column9091"/>
    <tableColumn id="9109" xr3:uid="{AC20AD84-6400-4AE6-B065-F9542C49209F}" name="Column9092"/>
    <tableColumn id="9110" xr3:uid="{B943FF8E-9132-4C96-92C3-AD838A6DD646}" name="Column9093"/>
    <tableColumn id="9111" xr3:uid="{09419BFB-900E-43B9-9C42-CCA515D2508E}" name="Column9094"/>
    <tableColumn id="9112" xr3:uid="{A930FC11-8C5D-43DD-9FCE-FFF96E4C1A54}" name="Column9095"/>
    <tableColumn id="9113" xr3:uid="{C13328B3-1A50-41CF-B160-47246D223D41}" name="Column9096"/>
    <tableColumn id="9114" xr3:uid="{27947AD0-8EBD-4F04-848A-46D3D46692A1}" name="Column9097"/>
    <tableColumn id="9115" xr3:uid="{20C36F20-0999-4031-BCCD-6EEE758CD6A3}" name="Column9098"/>
    <tableColumn id="9116" xr3:uid="{B3B789CD-14EF-4076-A842-FC8F0DEF43B2}" name="Column9099"/>
    <tableColumn id="9117" xr3:uid="{D9C0EADD-6BB8-4DC2-926A-DBE7033C7052}" name="Column9100"/>
    <tableColumn id="9118" xr3:uid="{F93F5330-A182-479D-9D04-190A4AF7C5DB}" name="Column9101"/>
    <tableColumn id="9119" xr3:uid="{84702E07-5647-4065-98DB-B1B9F79762FC}" name="Column9102"/>
    <tableColumn id="9120" xr3:uid="{248CDBAA-912C-4A96-BD45-BA73E156F145}" name="Column9103"/>
    <tableColumn id="9121" xr3:uid="{776D001B-9809-4761-8A12-381EBA40BFA2}" name="Column9104"/>
    <tableColumn id="9122" xr3:uid="{D922D93C-2FF3-4E91-B8DB-E28B9D1EB7AA}" name="Column9105"/>
    <tableColumn id="9123" xr3:uid="{61BEF5A3-C84B-4EB2-B185-D8F6E24FE85D}" name="Column9106"/>
    <tableColumn id="9124" xr3:uid="{132CD9CA-0366-47A8-BBAC-4C87A62DDA4A}" name="Column9107"/>
    <tableColumn id="9125" xr3:uid="{308C1132-53C1-4BF3-8AC9-23FF5B554E1E}" name="Column9108"/>
    <tableColumn id="9126" xr3:uid="{4307488B-5FE7-4721-9587-6498195C47C1}" name="Column9109"/>
    <tableColumn id="9127" xr3:uid="{64D5ABCF-06CA-4E34-9186-BCE38FBEA5C7}" name="Column9110"/>
    <tableColumn id="9128" xr3:uid="{BCE25CCE-ADD7-4914-9017-7BBD950EE682}" name="Column9111"/>
    <tableColumn id="9129" xr3:uid="{4AE5224E-2356-4B91-A90F-CE296ADB3E4B}" name="Column9112"/>
    <tableColumn id="9130" xr3:uid="{C343A62E-439F-407C-8D5D-3DF7F33F54DE}" name="Column9113"/>
    <tableColumn id="9131" xr3:uid="{40F1A4B8-E684-408C-80C7-8B418B9B9433}" name="Column9114"/>
    <tableColumn id="9132" xr3:uid="{24B2EB68-D88F-4823-9692-AD5D3BBB6A1F}" name="Column9115"/>
    <tableColumn id="9133" xr3:uid="{578D8ED9-8E61-44F2-90E2-B2282DC8E702}" name="Column9116"/>
    <tableColumn id="9134" xr3:uid="{A6DC15D1-711F-4349-8B84-86D0CEE89995}" name="Column9117"/>
    <tableColumn id="9135" xr3:uid="{C3385963-DE9C-402C-BC50-AD29E113FF7B}" name="Column9118"/>
    <tableColumn id="9136" xr3:uid="{63CE798F-1BD8-4C14-A3CE-C20F3B8569E6}" name="Column9119"/>
    <tableColumn id="9137" xr3:uid="{FF3B14D7-1617-43B6-A882-BB99015F7D2A}" name="Column9120"/>
    <tableColumn id="9138" xr3:uid="{F751D6FD-7E36-4908-BA87-59A9E45CA8BC}" name="Column9121"/>
    <tableColumn id="9139" xr3:uid="{4379A45A-326A-47E0-87E1-4070A67D12ED}" name="Column9122"/>
    <tableColumn id="9140" xr3:uid="{292CB59C-253D-465E-BD6A-27345E63A7B2}" name="Column9123"/>
    <tableColumn id="9141" xr3:uid="{580DFCFE-5836-4B55-B768-C6613ACA64E9}" name="Column9124"/>
    <tableColumn id="9142" xr3:uid="{BE335F20-E50D-412C-9679-3173C43C7D10}" name="Column9125"/>
    <tableColumn id="9143" xr3:uid="{36373580-7E06-412F-A129-DA5E3FC0C761}" name="Column9126"/>
    <tableColumn id="9144" xr3:uid="{C030174D-EE34-4F2B-B945-AF453AD522AA}" name="Column9127"/>
    <tableColumn id="9145" xr3:uid="{3F12B521-F30B-4302-9E44-4AC61328EAA2}" name="Column9128"/>
    <tableColumn id="9146" xr3:uid="{4A4EB202-19EF-44A2-981C-BBD447FC73ED}" name="Column9129"/>
    <tableColumn id="9147" xr3:uid="{117133B9-59B6-442E-93B6-AE94DC9711B1}" name="Column9130"/>
    <tableColumn id="9148" xr3:uid="{1F5C1E1B-D50B-4EAD-B312-1997FE3DF205}" name="Column9131"/>
    <tableColumn id="9149" xr3:uid="{5EA1D9DA-A362-46A4-B2DC-AA510B2E5F54}" name="Column9132"/>
    <tableColumn id="9150" xr3:uid="{13FE1B69-327C-48AF-9BB8-3FA18CF81D03}" name="Column9133"/>
    <tableColumn id="9151" xr3:uid="{B5E1D3D1-BEC5-4295-86DF-807C4AB8D5BB}" name="Column9134"/>
    <tableColumn id="9152" xr3:uid="{7C701BC2-CED2-4085-85DF-E456AF9DD778}" name="Column9135"/>
    <tableColumn id="9153" xr3:uid="{BA4A6DFC-7548-4B02-80C0-14F68D880C49}" name="Column9136"/>
    <tableColumn id="9154" xr3:uid="{AC63CBB9-78D5-4C53-9CBA-9E0600D869D2}" name="Column9137"/>
    <tableColumn id="9155" xr3:uid="{24AB1477-7C98-4FA3-A96D-6539BB985541}" name="Column9138"/>
    <tableColumn id="9156" xr3:uid="{48C60AD4-2417-4A5D-8C87-04DACC804719}" name="Column9139"/>
    <tableColumn id="9157" xr3:uid="{FCCD536F-63CC-43C3-BC28-2F0184FF9B96}" name="Column9140"/>
    <tableColumn id="9158" xr3:uid="{39C42ECF-5D61-45CB-B617-39D08E48A542}" name="Column9141"/>
    <tableColumn id="9159" xr3:uid="{5FD7A0CF-8868-4403-B9F6-3B042F7EB489}" name="Column9142"/>
    <tableColumn id="9160" xr3:uid="{A5177D4F-85D7-41F7-868A-EDD7495BFB85}" name="Column9143"/>
    <tableColumn id="9161" xr3:uid="{6050994E-B146-460F-8597-B1D03665DAE0}" name="Column9144"/>
    <tableColumn id="9162" xr3:uid="{EB1DF6A0-391C-4E96-867C-E33C08A036BB}" name="Column9145"/>
    <tableColumn id="9163" xr3:uid="{2CCBB58F-709D-4BA0-B37D-BD310171AD20}" name="Column9146"/>
    <tableColumn id="9164" xr3:uid="{EC1614FA-137A-4BD8-B0B1-217F6734E897}" name="Column9147"/>
    <tableColumn id="9165" xr3:uid="{971CEDE4-DB55-40B8-BE72-0987D71FE4F8}" name="Column9148"/>
    <tableColumn id="9166" xr3:uid="{C0C5B813-9AF5-42DF-AE4B-A0AE283A6D0F}" name="Column9149"/>
    <tableColumn id="9167" xr3:uid="{957C7289-0C73-44D2-980D-6AC19D2BB22C}" name="Column9150"/>
    <tableColumn id="9168" xr3:uid="{8905B08B-952F-4362-B139-4A333249C637}" name="Column9151"/>
    <tableColumn id="9169" xr3:uid="{87302CA8-6F11-4A2A-93FF-6A5528ED0394}" name="Column9152"/>
    <tableColumn id="9170" xr3:uid="{EE4F2E70-448E-47F1-8342-3FDE02F9E00A}" name="Column9153"/>
    <tableColumn id="9171" xr3:uid="{4E992A7F-2115-49F0-A1C0-4D9E64D79B19}" name="Column9154"/>
    <tableColumn id="9172" xr3:uid="{6E49C63E-86F1-4426-B26B-BA036F23CF41}" name="Column9155"/>
    <tableColumn id="9173" xr3:uid="{69ADC4F7-8717-430F-9D6E-CE122D1118BC}" name="Column9156"/>
    <tableColumn id="9174" xr3:uid="{12BBC21B-42C2-4505-8A26-9CA134C5D975}" name="Column9157"/>
    <tableColumn id="9175" xr3:uid="{3CA745F0-9AE8-4F13-8456-B16DF344C9C0}" name="Column9158"/>
    <tableColumn id="9176" xr3:uid="{73B20A01-82B4-4C23-991A-6717B9114FA6}" name="Column9159"/>
    <tableColumn id="9177" xr3:uid="{CBD7A28C-651B-4E7C-84E3-649759B45FFC}" name="Column9160"/>
    <tableColumn id="9178" xr3:uid="{6FAB7014-9BD2-494F-870A-B318C0B1D7BF}" name="Column9161"/>
    <tableColumn id="9179" xr3:uid="{090425E8-1D09-484E-B1B0-CB205A8D96DD}" name="Column9162"/>
    <tableColumn id="9180" xr3:uid="{AE2DD6B7-0F13-4157-8DB0-C92A666047E6}" name="Column9163"/>
    <tableColumn id="9181" xr3:uid="{8EE557E1-532E-4106-9276-0B7979643280}" name="Column9164"/>
    <tableColumn id="9182" xr3:uid="{8698E0DC-7D58-4B5A-95FD-34E4A4B4B628}" name="Column9165"/>
    <tableColumn id="9183" xr3:uid="{23F98CC8-8607-4A0E-80F0-63281688EA5A}" name="Column9166"/>
    <tableColumn id="9184" xr3:uid="{6F23AA95-CBD5-4D16-A779-2B5E2CB84C11}" name="Column9167"/>
    <tableColumn id="9185" xr3:uid="{F1AA7D9D-26F4-4230-BEA2-782CA9301434}" name="Column9168"/>
    <tableColumn id="9186" xr3:uid="{52CCAD1E-C046-4BEE-B29B-18395E2D8F7C}" name="Column9169"/>
    <tableColumn id="9187" xr3:uid="{8557E172-93BA-4709-9258-CFE649499DD0}" name="Column9170"/>
    <tableColumn id="9188" xr3:uid="{72C76C6C-FB0A-47B9-A1C5-EB84E3BC04B1}" name="Column9171"/>
    <tableColumn id="9189" xr3:uid="{A220965B-2ED1-4AE5-934F-A2275E0ED7D0}" name="Column9172"/>
    <tableColumn id="9190" xr3:uid="{06BD468D-90FE-4584-A8F4-6C760093B8FC}" name="Column9173"/>
    <tableColumn id="9191" xr3:uid="{7E990191-1164-41A0-BD6D-043A8B25740E}" name="Column9174"/>
    <tableColumn id="9192" xr3:uid="{F64495CC-2DFD-448A-8922-CF2F16A530ED}" name="Column9175"/>
    <tableColumn id="9193" xr3:uid="{AD21E606-BBC4-4029-BC3F-BA1EF8491A65}" name="Column9176"/>
    <tableColumn id="9194" xr3:uid="{C3D1F578-625B-4495-9D6C-E4E8859D0D4C}" name="Column9177"/>
    <tableColumn id="9195" xr3:uid="{25432647-716B-4A55-BEB9-712BB1E07621}" name="Column9178"/>
    <tableColumn id="9196" xr3:uid="{D97B6A2F-4E4F-4918-9DFB-5975E107FD27}" name="Column9179"/>
    <tableColumn id="9197" xr3:uid="{85A25C70-513D-49F4-9FDD-53549833A055}" name="Column9180"/>
    <tableColumn id="9198" xr3:uid="{9FF1B244-403E-4C03-9CA4-088FB1301354}" name="Column9181"/>
    <tableColumn id="9199" xr3:uid="{A2B72004-AA61-4427-BF9F-A01DA831AA93}" name="Column9182"/>
    <tableColumn id="9200" xr3:uid="{17E66B86-2752-4892-BB2B-6001DA3D5924}" name="Column9183"/>
    <tableColumn id="9201" xr3:uid="{34406185-EFC3-475A-BCEF-2B3FD6CBB1AC}" name="Column9184"/>
    <tableColumn id="9202" xr3:uid="{8D00A8D6-ED5D-480A-BF52-1AFF484E0EC7}" name="Column9185"/>
    <tableColumn id="9203" xr3:uid="{2A92B1AC-7253-4EF8-88AC-C28483B25D09}" name="Column9186"/>
    <tableColumn id="9204" xr3:uid="{C262BCD4-5C7F-453B-B393-25613FDA6388}" name="Column9187"/>
    <tableColumn id="9205" xr3:uid="{27907A74-6860-40A6-BAE2-6AB22BFD2A08}" name="Column9188"/>
    <tableColumn id="9206" xr3:uid="{6A114881-570D-4110-BB88-3FDC795481F8}" name="Column9189"/>
    <tableColumn id="9207" xr3:uid="{A63DF244-454B-4EF6-9771-9C2D01C895C5}" name="Column9190"/>
    <tableColumn id="9208" xr3:uid="{0772A929-76AB-4C93-B70D-F56896A6F8BB}" name="Column9191"/>
    <tableColumn id="9209" xr3:uid="{8F6B86D8-38A3-43D4-BA59-BB1656A0CACB}" name="Column9192"/>
    <tableColumn id="9210" xr3:uid="{C80B008E-BE36-48B5-8B79-E4F60C8DBCEE}" name="Column9193"/>
    <tableColumn id="9211" xr3:uid="{E7CB649C-21F2-4505-AF07-D45C17E14D9F}" name="Column9194"/>
    <tableColumn id="9212" xr3:uid="{6BE65CBB-3A50-4DFD-950A-29DFE2CFE76E}" name="Column9195"/>
    <tableColumn id="9213" xr3:uid="{A905F335-C55A-4096-A249-0C0AA037B84D}" name="Column9196"/>
    <tableColumn id="9214" xr3:uid="{5893D550-1663-45ED-BA04-FD3E82EA041B}" name="Column9197"/>
    <tableColumn id="9215" xr3:uid="{C7308767-25F3-483A-A1AA-2FDDF64B2FA0}" name="Column9198"/>
    <tableColumn id="9216" xr3:uid="{170D1A6E-7183-455A-8120-DD0F2AAB6C4C}" name="Column9199"/>
    <tableColumn id="9217" xr3:uid="{B15666FF-BB3D-4988-83E5-40A99E319E7D}" name="Column9200"/>
    <tableColumn id="9218" xr3:uid="{934638DC-A7DB-4DAC-9A5C-F9A2EBDC907D}" name="Column9201"/>
    <tableColumn id="9219" xr3:uid="{9E3507C6-9382-4D11-AD0F-9F2558651804}" name="Column9202"/>
    <tableColumn id="9220" xr3:uid="{985AADA7-F54E-4A7D-847A-330D8B072036}" name="Column9203"/>
    <tableColumn id="9221" xr3:uid="{DD471366-D26D-45DE-909E-33F1AF00715C}" name="Column9204"/>
    <tableColumn id="9222" xr3:uid="{23B130A8-3DBE-402C-9C6C-A086E71DA5E7}" name="Column9205"/>
    <tableColumn id="9223" xr3:uid="{A3F06927-52AD-45F2-BFD6-A24F318180D5}" name="Column9206"/>
    <tableColumn id="9224" xr3:uid="{A80D0759-ABAB-42D8-BBBB-F2CD4DA2CCB4}" name="Column9207"/>
    <tableColumn id="9225" xr3:uid="{5F1BC491-A83D-472F-8275-0BC5FC335EF0}" name="Column9208"/>
    <tableColumn id="9226" xr3:uid="{56086B78-3401-4763-9D20-62775D69EFB2}" name="Column9209"/>
    <tableColumn id="9227" xr3:uid="{1726B296-30B9-4F9B-BF5A-15F6925E6067}" name="Column9210"/>
    <tableColumn id="9228" xr3:uid="{185B71EF-1AB3-45B5-BE6C-C40B98811F85}" name="Column9211"/>
    <tableColumn id="9229" xr3:uid="{941B2D16-C06A-4DCD-A318-0E94F95E1667}" name="Column9212"/>
    <tableColumn id="9230" xr3:uid="{0DB80074-8200-42EE-8EB9-9F39AA961C35}" name="Column9213"/>
    <tableColumn id="9231" xr3:uid="{EBC5CE65-5BD7-4EDA-9B12-9344D27F554D}" name="Column9214"/>
    <tableColumn id="9232" xr3:uid="{14ACAA5E-8767-4A8D-B78A-20C631AC532B}" name="Column9215"/>
    <tableColumn id="9233" xr3:uid="{521903EC-9BB5-490E-8F00-49F0D5B610F2}" name="Column9216"/>
    <tableColumn id="9234" xr3:uid="{BD8A7A28-8783-4035-B104-C829B8007D46}" name="Column9217"/>
    <tableColumn id="9235" xr3:uid="{5509797A-93A8-4748-B5B0-E35EDE636D5F}" name="Column9218"/>
    <tableColumn id="9236" xr3:uid="{12BAE1CB-2E4E-46CC-B455-EECDBA0396A9}" name="Column9219"/>
    <tableColumn id="9237" xr3:uid="{DBAFE0FE-8568-48C8-81A1-06C273BEF6B3}" name="Column9220"/>
    <tableColumn id="9238" xr3:uid="{C1D67258-F9F8-4635-A566-BFC24AF4E5FB}" name="Column9221"/>
    <tableColumn id="9239" xr3:uid="{B3C78388-FF4E-4307-928D-24154F928479}" name="Column9222"/>
    <tableColumn id="9240" xr3:uid="{DEBC81A0-EA3D-46D8-858D-9A7C124B8787}" name="Column9223"/>
    <tableColumn id="9241" xr3:uid="{9C528216-F7B7-4AE4-8A68-D17950BBDE78}" name="Column9224"/>
    <tableColumn id="9242" xr3:uid="{9B0CCA89-E48D-4175-8099-2E3E7EA34498}" name="Column9225"/>
    <tableColumn id="9243" xr3:uid="{0F724424-2BE1-422C-8455-5B7D0E17FE96}" name="Column9226"/>
    <tableColumn id="9244" xr3:uid="{08BA8EE9-8A5D-45FE-AD05-53F016068B5C}" name="Column9227"/>
    <tableColumn id="9245" xr3:uid="{C5B30810-4130-4F15-A0E1-F7AF2554F43E}" name="Column9228"/>
    <tableColumn id="9246" xr3:uid="{5D7884C2-6D41-41CE-ACDB-62E0CC9677E3}" name="Column9229"/>
    <tableColumn id="9247" xr3:uid="{FB00FE0E-5377-472B-AA90-12796B00E2E1}" name="Column9230"/>
    <tableColumn id="9248" xr3:uid="{F7BE5C25-C606-4B86-9A6A-A25E9A47C911}" name="Column9231"/>
    <tableColumn id="9249" xr3:uid="{247954E0-130A-46C3-91B0-1B2D26B6840D}" name="Column9232"/>
    <tableColumn id="9250" xr3:uid="{78BC73D7-F7DC-42B9-8423-C1850AB7135B}" name="Column9233"/>
    <tableColumn id="9251" xr3:uid="{06BB8DFC-C841-49D5-97C8-B57D8EE7A30B}" name="Column9234"/>
    <tableColumn id="9252" xr3:uid="{2C363718-7AD3-4C13-B1FF-42E1B03EEE3C}" name="Column9235"/>
    <tableColumn id="9253" xr3:uid="{B0A2A745-B3C2-4EC0-A99E-87A83292B511}" name="Column9236"/>
    <tableColumn id="9254" xr3:uid="{89141D2E-4C6A-49E8-852A-33DC00A7EC90}" name="Column9237"/>
    <tableColumn id="9255" xr3:uid="{A15A6DDC-5FA6-4D6E-8E64-64A99E9B231F}" name="Column9238"/>
    <tableColumn id="9256" xr3:uid="{9C2C0015-F6FB-425F-897C-E0391EB6B4E7}" name="Column9239"/>
    <tableColumn id="9257" xr3:uid="{11FC38AD-C27C-448C-A670-20752409755B}" name="Column9240"/>
    <tableColumn id="9258" xr3:uid="{F83FE651-46E7-46A2-8094-F8D89110DC96}" name="Column9241"/>
    <tableColumn id="9259" xr3:uid="{E5416A0E-DAFB-47F6-81C4-9BAFD14BD767}" name="Column9242"/>
    <tableColumn id="9260" xr3:uid="{0E97AED5-C662-4795-9B6C-87430A9D773B}" name="Column9243"/>
    <tableColumn id="9261" xr3:uid="{D82891E6-4313-4D6C-A4D3-D5C371B14EF5}" name="Column9244"/>
    <tableColumn id="9262" xr3:uid="{D3D2C2C3-4A7A-48AF-A88E-53EFA3D01C36}" name="Column9245"/>
    <tableColumn id="9263" xr3:uid="{9E4263C1-FF87-47AE-81DD-3D8DA7864AD2}" name="Column9246"/>
    <tableColumn id="9264" xr3:uid="{D3C457AE-6C81-473C-9F55-ECAF89A352A0}" name="Column9247"/>
    <tableColumn id="9265" xr3:uid="{AFC288C5-DBB6-4B6C-8A50-A09D8D0F6F2C}" name="Column9248"/>
    <tableColumn id="9266" xr3:uid="{31678D9B-0792-4A41-8C25-90DF5165ED83}" name="Column9249"/>
    <tableColumn id="9267" xr3:uid="{88C5B2D8-583F-492F-8DF3-5F71214EA952}" name="Column9250"/>
    <tableColumn id="9268" xr3:uid="{8B544FDD-AAFC-4F7B-84F5-BBD2E6FAC42D}" name="Column9251"/>
    <tableColumn id="9269" xr3:uid="{667A1B87-CBF2-4AAA-BFF8-179CE1E78950}" name="Column9252"/>
    <tableColumn id="9270" xr3:uid="{E705F9D6-63B1-4D7E-911E-D587C13EE170}" name="Column9253"/>
    <tableColumn id="9271" xr3:uid="{53FA51D3-18B1-4D8E-AF75-A68FA87EB21F}" name="Column9254"/>
    <tableColumn id="9272" xr3:uid="{340FF94E-2C81-475E-AF0F-8479DF99BEAF}" name="Column9255"/>
    <tableColumn id="9273" xr3:uid="{EA4B2757-49B5-470D-B25A-22DD75534A3A}" name="Column9256"/>
    <tableColumn id="9274" xr3:uid="{816E6435-0162-40B1-925B-BB6D747B6985}" name="Column9257"/>
    <tableColumn id="9275" xr3:uid="{18771425-9E45-4B88-85A1-009D8BF7FB67}" name="Column9258"/>
    <tableColumn id="9276" xr3:uid="{25E69361-32DE-415D-BA8E-B9C483BACF65}" name="Column9259"/>
    <tableColumn id="9277" xr3:uid="{A507FC76-B7AE-44A2-AD37-3763E94A76EE}" name="Column9260"/>
    <tableColumn id="9278" xr3:uid="{41FB8D00-8A74-4F79-ABED-130028B36D8F}" name="Column9261"/>
    <tableColumn id="9279" xr3:uid="{0F4F1249-BE4F-460A-A5A0-471949C1D1CF}" name="Column9262"/>
    <tableColumn id="9280" xr3:uid="{F1BF9F4A-3746-41B1-9711-08947B44F8D6}" name="Column9263"/>
    <tableColumn id="9281" xr3:uid="{216121EF-CEF9-4BB9-AF79-4CEE119143F4}" name="Column9264"/>
    <tableColumn id="9282" xr3:uid="{7A99AEC9-2533-4470-A8FC-508E9BEB38B2}" name="Column9265"/>
    <tableColumn id="9283" xr3:uid="{E6EAC7D2-4C8F-4284-A7A3-F87CC3FF241B}" name="Column9266"/>
    <tableColumn id="9284" xr3:uid="{2C534A93-F2A1-4A6A-A311-233A8E9159B7}" name="Column9267"/>
    <tableColumn id="9285" xr3:uid="{7D7D4726-4CF7-4421-A064-F0838F611837}" name="Column9268"/>
    <tableColumn id="9286" xr3:uid="{D91D6A39-05E7-462D-92F9-9CDB644C2315}" name="Column9269"/>
    <tableColumn id="9287" xr3:uid="{DDE77965-6BA1-42CB-9913-BE4003905E0E}" name="Column9270"/>
    <tableColumn id="9288" xr3:uid="{975F509D-F264-41FE-8293-4B2A06EC916B}" name="Column9271"/>
    <tableColumn id="9289" xr3:uid="{82342845-08C9-42FF-BF4A-2E14DEFE0C2D}" name="Column9272"/>
    <tableColumn id="9290" xr3:uid="{EB09B4C4-A931-4901-BF8C-0C2FFA0AC621}" name="Column9273"/>
    <tableColumn id="9291" xr3:uid="{05584208-61D6-43E4-9938-D3394FCC2A3C}" name="Column9274"/>
    <tableColumn id="9292" xr3:uid="{17F4AB1E-2999-417C-95A8-461A911C7D65}" name="Column9275"/>
    <tableColumn id="9293" xr3:uid="{4848916D-8A45-4E81-8935-D35DBE3CDE67}" name="Column9276"/>
    <tableColumn id="9294" xr3:uid="{BA8E8DD0-E770-4208-8B61-E5050ABC93E9}" name="Column9277"/>
    <tableColumn id="9295" xr3:uid="{FF6DF63C-769B-499F-A40E-CC15CD8AEF29}" name="Column9278"/>
    <tableColumn id="9296" xr3:uid="{7B78C93A-39B8-4FE8-957C-F0A81685BC87}" name="Column9279"/>
    <tableColumn id="9297" xr3:uid="{551B14E7-4680-44A6-A607-3B2F60548163}" name="Column9280"/>
    <tableColumn id="9298" xr3:uid="{DA9BCB51-1BDB-477D-9CF7-B5F88EB289D7}" name="Column9281"/>
    <tableColumn id="9299" xr3:uid="{989480FF-2318-415B-A876-F9762E0C19BD}" name="Column9282"/>
    <tableColumn id="9300" xr3:uid="{99408708-AC71-41D4-BDF0-D88CAF60ECFC}" name="Column9283"/>
    <tableColumn id="9301" xr3:uid="{86FD8392-879D-4DAB-BBB3-D60A5A3556E7}" name="Column9284"/>
    <tableColumn id="9302" xr3:uid="{AFECA45D-9651-4E29-AC2B-335FED667F83}" name="Column9285"/>
    <tableColumn id="9303" xr3:uid="{1B87847C-8688-4940-AFD3-D2DA9528BF65}" name="Column9286"/>
    <tableColumn id="9304" xr3:uid="{58D5DFBA-6F5F-4FA1-B01D-1521D66E05F6}" name="Column9287"/>
    <tableColumn id="9305" xr3:uid="{DBCBD11C-D3C6-4BE9-8273-A27FA48C5AEA}" name="Column9288"/>
    <tableColumn id="9306" xr3:uid="{C34DCD36-F40C-4B25-AC49-FB7C4B41EDEC}" name="Column9289"/>
    <tableColumn id="9307" xr3:uid="{C5B30466-844C-48B2-9280-210759C7919B}" name="Column9290"/>
    <tableColumn id="9308" xr3:uid="{29243C01-39E1-402E-8DE7-3C4B6C1F74AC}" name="Column9291"/>
    <tableColumn id="9309" xr3:uid="{6FF0DA96-D1CC-48DC-91E4-D51128343083}" name="Column9292"/>
    <tableColumn id="9310" xr3:uid="{0C18A726-2F56-434D-AC1B-A4802428C1A8}" name="Column9293"/>
    <tableColumn id="9311" xr3:uid="{F2684735-7059-43EF-81C7-A07405804504}" name="Column9294"/>
    <tableColumn id="9312" xr3:uid="{15CB3A35-0D30-4B84-B179-4D6482A38944}" name="Column9295"/>
    <tableColumn id="9313" xr3:uid="{0510B7CF-6312-484E-B256-8CA5A1880021}" name="Column9296"/>
    <tableColumn id="9314" xr3:uid="{8F072287-0F72-4A20-992E-A7A51CB4CBBE}" name="Column9297"/>
    <tableColumn id="9315" xr3:uid="{B8640865-C43D-46E1-986C-32FA3DE6C55E}" name="Column9298"/>
    <tableColumn id="9316" xr3:uid="{F564F067-2954-4E11-AEBF-D6F3096483BC}" name="Column9299"/>
    <tableColumn id="9317" xr3:uid="{203D3EE5-60C5-43EE-9980-D84D0CF0BFFE}" name="Column9300"/>
    <tableColumn id="9318" xr3:uid="{018F161F-6FDB-44E6-99C8-CDFAAA90B389}" name="Column9301"/>
    <tableColumn id="9319" xr3:uid="{67D8258F-4E3F-4F35-84ED-FA0D724968A0}" name="Column9302"/>
    <tableColumn id="9320" xr3:uid="{40F8D8B9-D219-45FA-A8D0-3DC1C3E48CDD}" name="Column9303"/>
    <tableColumn id="9321" xr3:uid="{44CBFCCB-BE3B-4D23-8337-5F7BAFBD475E}" name="Column9304"/>
    <tableColumn id="9322" xr3:uid="{4157F9BD-825D-46F9-8CB6-27ACBBA0D482}" name="Column9305"/>
    <tableColumn id="9323" xr3:uid="{601DDCC8-FE53-46BD-8878-3C57C13D4AD8}" name="Column9306"/>
    <tableColumn id="9324" xr3:uid="{11CD2DB4-4ECE-4AE9-9900-064940073E6B}" name="Column9307"/>
    <tableColumn id="9325" xr3:uid="{444A6A05-184B-4351-A294-EA899C1B56DF}" name="Column9308"/>
    <tableColumn id="9326" xr3:uid="{C650396B-844E-4207-AEBA-32C079F21A8E}" name="Column9309"/>
    <tableColumn id="9327" xr3:uid="{274FF3F6-79E4-4E77-8AE9-9C42FCAAA1CD}" name="Column9310"/>
    <tableColumn id="9328" xr3:uid="{F398A2EA-A59C-423C-87BE-33F7446543A0}" name="Column9311"/>
    <tableColumn id="9329" xr3:uid="{4DA7986D-128E-4EB5-8E5C-1252B2C8A8D7}" name="Column9312"/>
    <tableColumn id="9330" xr3:uid="{5225679C-FC84-4A73-B8DF-1A513B988D28}" name="Column9313"/>
    <tableColumn id="9331" xr3:uid="{F663FFC0-F042-4B31-92D0-9B0BB741BACE}" name="Column9314"/>
    <tableColumn id="9332" xr3:uid="{22DC1960-83DE-4CEF-8D19-F2AAFC5B601E}" name="Column9315"/>
    <tableColumn id="9333" xr3:uid="{E08D8963-8564-4554-825E-7898A3FFDF19}" name="Column9316"/>
    <tableColumn id="9334" xr3:uid="{68784CF0-D5F1-4065-BD06-966656D21CA2}" name="Column9317"/>
    <tableColumn id="9335" xr3:uid="{6905F205-9478-4D81-BB2B-7DE867C68739}" name="Column9318"/>
    <tableColumn id="9336" xr3:uid="{5F50B1DD-1DB5-4F8D-B979-EC7E56041E16}" name="Column9319"/>
    <tableColumn id="9337" xr3:uid="{459B78AA-95A8-4DC4-8B5C-7455D7FE19C3}" name="Column9320"/>
    <tableColumn id="9338" xr3:uid="{8B3D0262-1F69-424F-80DC-406D8F858B1E}" name="Column9321"/>
    <tableColumn id="9339" xr3:uid="{16C37CD9-D1B4-48A5-9A52-92C9D0428690}" name="Column9322"/>
    <tableColumn id="9340" xr3:uid="{00C5E375-F7AA-4153-9A44-9329B55A1128}" name="Column9323"/>
    <tableColumn id="9341" xr3:uid="{1C32B46C-E4EE-456A-8067-A857364D9E7D}" name="Column9324"/>
    <tableColumn id="9342" xr3:uid="{0F8C59BF-7C68-406A-892C-848A03613AD2}" name="Column9325"/>
    <tableColumn id="9343" xr3:uid="{926081AC-9E77-4244-950E-12B661F6E547}" name="Column9326"/>
    <tableColumn id="9344" xr3:uid="{A98A99E8-DC2C-44AF-AF37-B1F526C366BF}" name="Column9327"/>
    <tableColumn id="9345" xr3:uid="{4DCF4B77-3930-49D2-9309-9CCA45A3262B}" name="Column9328"/>
    <tableColumn id="9346" xr3:uid="{FE081BA2-2CA7-4E73-846E-703AD33566D1}" name="Column9329"/>
    <tableColumn id="9347" xr3:uid="{EE588A8C-7BC8-4F0C-83E9-18BC6F5B31D7}" name="Column9330"/>
    <tableColumn id="9348" xr3:uid="{BB7F8633-8AE8-4412-9032-CDEA06BA3CA1}" name="Column9331"/>
    <tableColumn id="9349" xr3:uid="{CF9CE272-8D3D-45E8-8C1B-4E720CE4FE1F}" name="Column9332"/>
    <tableColumn id="9350" xr3:uid="{67E96A58-ECA3-437F-BD56-02B447D79B67}" name="Column9333"/>
    <tableColumn id="9351" xr3:uid="{FF07AF9C-B47D-49DA-99E1-21FF9CAFC331}" name="Column9334"/>
    <tableColumn id="9352" xr3:uid="{2896CF9C-B836-473F-96E3-D0D28B8B8AE2}" name="Column9335"/>
    <tableColumn id="9353" xr3:uid="{F40DCA54-BB13-436A-9747-D37FA68825F0}" name="Column9336"/>
    <tableColumn id="9354" xr3:uid="{5405C1DA-C114-4B8A-8152-5C0553F3502F}" name="Column9337"/>
    <tableColumn id="9355" xr3:uid="{24F5203A-609E-40B1-9889-C166A56DC9F6}" name="Column9338"/>
    <tableColumn id="9356" xr3:uid="{7340A4EE-9C1C-4A3A-9416-71D4CEF8595B}" name="Column9339"/>
    <tableColumn id="9357" xr3:uid="{FA8BD75F-19B4-4369-9FB4-439947D1E0BB}" name="Column9340"/>
    <tableColumn id="9358" xr3:uid="{99EFDB5F-346D-4772-AA12-567B5F40D9D2}" name="Column9341"/>
    <tableColumn id="9359" xr3:uid="{1426A6AA-513F-4702-829B-1B70C5195341}" name="Column9342"/>
    <tableColumn id="9360" xr3:uid="{48342914-1B3C-4B8A-AD28-67BAFA035F33}" name="Column9343"/>
    <tableColumn id="9361" xr3:uid="{2AD77544-88F1-4E40-8AE1-6D4093BB6E41}" name="Column9344"/>
    <tableColumn id="9362" xr3:uid="{771A6225-CDA9-4E8E-9322-AD58E691A5D2}" name="Column9345"/>
    <tableColumn id="9363" xr3:uid="{A240EA0A-CFF2-46A6-A1A6-BD85B20E4C6A}" name="Column9346"/>
    <tableColumn id="9364" xr3:uid="{E850ABD4-E919-4D39-985F-582973B9E5E0}" name="Column9347"/>
    <tableColumn id="9365" xr3:uid="{E273D8ED-A497-4087-B1CD-FD0E3E66AD82}" name="Column9348"/>
    <tableColumn id="9366" xr3:uid="{60219354-0D1A-4760-9FF1-A6A695FDF3C9}" name="Column9349"/>
    <tableColumn id="9367" xr3:uid="{E60BEC1F-3E5D-4A45-81F1-0CD2C6994B3F}" name="Column9350"/>
    <tableColumn id="9368" xr3:uid="{5D609A5D-0F77-46FD-BA01-71B3D6FCEFE0}" name="Column9351"/>
    <tableColumn id="9369" xr3:uid="{DEBCD4DA-8AD9-49F3-9328-EF5B18737712}" name="Column9352"/>
    <tableColumn id="9370" xr3:uid="{A8A3D680-417D-4AB7-BBB7-C7EB743CAD85}" name="Column9353"/>
    <tableColumn id="9371" xr3:uid="{F1C1E563-7A85-4E4C-8575-11E66F30C7A2}" name="Column9354"/>
    <tableColumn id="9372" xr3:uid="{9150DA7D-D442-4236-A954-217BB16032C6}" name="Column9355"/>
    <tableColumn id="9373" xr3:uid="{BEF3073F-2430-42E3-839F-CB478ABFDB82}" name="Column9356"/>
    <tableColumn id="9374" xr3:uid="{0BAADC32-5A25-4E9E-9052-02702A81B8CF}" name="Column9357"/>
    <tableColumn id="9375" xr3:uid="{FA2CE4ED-857B-4190-A4A8-4EEC314B5AB4}" name="Column9358"/>
    <tableColumn id="9376" xr3:uid="{092E3F9B-7A9D-4229-81B1-9404C8239909}" name="Column9359"/>
    <tableColumn id="9377" xr3:uid="{3BE6EFB2-DBF4-42C0-B27A-11F847BB893A}" name="Column9360"/>
    <tableColumn id="9378" xr3:uid="{F904DB23-BEBC-4CC1-A242-F0E526156717}" name="Column9361"/>
    <tableColumn id="9379" xr3:uid="{0C9A9271-26C9-497E-BFFB-149158869246}" name="Column9362"/>
    <tableColumn id="9380" xr3:uid="{24EA648F-5127-4F12-8577-31379543632D}" name="Column9363"/>
    <tableColumn id="9381" xr3:uid="{2ACA5DE1-4AE7-44BA-8579-0BFE468EA604}" name="Column9364"/>
    <tableColumn id="9382" xr3:uid="{294EBB46-F890-4350-8555-CE601D4C3AD7}" name="Column9365"/>
    <tableColumn id="9383" xr3:uid="{F97C5627-2EDC-45FF-8C07-EFD1B3B72150}" name="Column9366"/>
    <tableColumn id="9384" xr3:uid="{F979409D-91E5-4805-B222-DE8B1AF581C3}" name="Column9367"/>
    <tableColumn id="9385" xr3:uid="{C4755853-1D45-49E2-9251-2056EB589044}" name="Column9368"/>
    <tableColumn id="9386" xr3:uid="{D68F910A-C538-4F3B-A28C-88800C678010}" name="Column9369"/>
    <tableColumn id="9387" xr3:uid="{D28EFB22-E75F-4ED2-9758-8EB879D8E4A8}" name="Column9370"/>
    <tableColumn id="9388" xr3:uid="{15ED6D8D-A7E2-45DF-A1EC-FC636DE6A054}" name="Column9371"/>
    <tableColumn id="9389" xr3:uid="{C135FBEC-7EF0-43E6-BD5D-293C7102DC76}" name="Column9372"/>
    <tableColumn id="9390" xr3:uid="{DFC6C21B-AAB9-4A1F-9C9B-6022EC05FAAB}" name="Column9373"/>
    <tableColumn id="9391" xr3:uid="{D807C387-460A-43EE-A477-7906B8554791}" name="Column9374"/>
    <tableColumn id="9392" xr3:uid="{1BE4E08C-2C6F-4194-AFFA-3C20E7FB44F0}" name="Column9375"/>
    <tableColumn id="9393" xr3:uid="{B76D8E41-890D-445C-B5A3-E830F3609CC5}" name="Column9376"/>
    <tableColumn id="9394" xr3:uid="{F6240F00-2E50-47E9-81AC-4759B72C00C1}" name="Column9377"/>
    <tableColumn id="9395" xr3:uid="{D612AAEE-5419-45D9-B123-7799925862A5}" name="Column9378"/>
    <tableColumn id="9396" xr3:uid="{67683735-508E-496D-B689-C4F2D1510109}" name="Column9379"/>
    <tableColumn id="9397" xr3:uid="{6359E3B7-CC81-4BBA-B612-8774E4E0F5D5}" name="Column9380"/>
    <tableColumn id="9398" xr3:uid="{1FC60DE0-EA47-48D4-A807-7CCAD3059E98}" name="Column9381"/>
    <tableColumn id="9399" xr3:uid="{DA8F6705-5A60-4DD5-B8FF-5D224A2C4BEF}" name="Column9382"/>
    <tableColumn id="9400" xr3:uid="{F4E71F83-A65F-4B15-8C3D-D6BACCF5BD5D}" name="Column9383"/>
    <tableColumn id="9401" xr3:uid="{F59A7C6F-4E95-49CA-80E3-3B8A8E21723C}" name="Column9384"/>
    <tableColumn id="9402" xr3:uid="{AFC21754-9299-42F5-A424-4E64069486B0}" name="Column9385"/>
    <tableColumn id="9403" xr3:uid="{2C545167-3537-4AF5-8C0E-37BA00E187BA}" name="Column9386"/>
    <tableColumn id="9404" xr3:uid="{83A40772-9F58-4C47-934F-11D417C4CA84}" name="Column9387"/>
    <tableColumn id="9405" xr3:uid="{23ABCAFC-1F10-41D4-B01E-B8CCA20C0662}" name="Column9388"/>
    <tableColumn id="9406" xr3:uid="{8B6F97C9-8543-422C-A66A-DF3B8515C4D4}" name="Column9389"/>
    <tableColumn id="9407" xr3:uid="{07E703B5-354F-4610-A242-B0E72185852C}" name="Column9390"/>
    <tableColumn id="9408" xr3:uid="{D4BDED6E-225A-48EB-B9A9-539ABC4C5669}" name="Column9391"/>
    <tableColumn id="9409" xr3:uid="{DD13E111-57FE-4E6F-8A89-A1BFF6EC0D7D}" name="Column9392"/>
    <tableColumn id="9410" xr3:uid="{A58E3BB7-0A6E-4BED-8CCA-6BC11C0802DD}" name="Column9393"/>
    <tableColumn id="9411" xr3:uid="{3BAA2758-ECCE-442A-B936-28F8D15411F1}" name="Column9394"/>
    <tableColumn id="9412" xr3:uid="{B757059C-E59F-46D8-A916-5611E8E9E213}" name="Column9395"/>
    <tableColumn id="9413" xr3:uid="{E9181E8C-88F2-45D7-9B2A-94ADD10CDF3D}" name="Column9396"/>
    <tableColumn id="9414" xr3:uid="{F05890A1-8CA3-49E4-B0CC-AD0C2FEBE482}" name="Column9397"/>
    <tableColumn id="9415" xr3:uid="{501C9528-AC74-4C25-97A1-1F7F84BBBB9E}" name="Column9398"/>
    <tableColumn id="9416" xr3:uid="{F53E897B-ED05-4041-AD66-26D76E8AA9CA}" name="Column9399"/>
    <tableColumn id="9417" xr3:uid="{8AFF0D53-E1D1-4A2E-B526-71CA11DFA4F1}" name="Column9400"/>
    <tableColumn id="9418" xr3:uid="{ABC94090-2498-472E-A990-E7CEFC0CF743}" name="Column9401"/>
    <tableColumn id="9419" xr3:uid="{12C3BC7E-8EBB-411E-B2F5-1876EEE5DF09}" name="Column9402"/>
    <tableColumn id="9420" xr3:uid="{085B2E89-71E7-497F-B93E-5BA1A5B219B7}" name="Column9403"/>
    <tableColumn id="9421" xr3:uid="{613BF663-2DFB-43C1-A561-80D04502C8A1}" name="Column9404"/>
    <tableColumn id="9422" xr3:uid="{84512571-B39D-45C9-A5EB-B694B6A68513}" name="Column9405"/>
    <tableColumn id="9423" xr3:uid="{FA0C72AD-8589-4650-97E8-018F7EAC6ABE}" name="Column9406"/>
    <tableColumn id="9424" xr3:uid="{9D904DD9-F76D-47B5-B75B-8B6BCA01862C}" name="Column9407"/>
    <tableColumn id="9425" xr3:uid="{9FBD1821-2CF5-4942-9DF2-3FE6396A12FB}" name="Column9408"/>
    <tableColumn id="9426" xr3:uid="{391DA025-3C1C-4AA5-9096-6F5FB8B300AA}" name="Column9409"/>
    <tableColumn id="9427" xr3:uid="{10DF2AEB-7C51-4D1F-ABCA-C86097692BDE}" name="Column9410"/>
    <tableColumn id="9428" xr3:uid="{98BD72F1-4CCA-44D7-8D42-0DDF117F981C}" name="Column9411"/>
    <tableColumn id="9429" xr3:uid="{FAA43865-B849-4AD9-9A94-FE372B0CE230}" name="Column9412"/>
    <tableColumn id="9430" xr3:uid="{2549FA11-660E-4434-AFDA-8F17BA56D673}" name="Column9413"/>
    <tableColumn id="9431" xr3:uid="{4ECB1022-7359-4381-BB86-E59A07D9E06A}" name="Column9414"/>
    <tableColumn id="9432" xr3:uid="{F07CD10F-B637-42BD-B55E-66F97659BF62}" name="Column9415"/>
    <tableColumn id="9433" xr3:uid="{1B3E1B67-30BF-400A-A90D-1E28736BA263}" name="Column9416"/>
    <tableColumn id="9434" xr3:uid="{A6E4C114-5734-4CF9-8CD0-9905D8000BA3}" name="Column9417"/>
    <tableColumn id="9435" xr3:uid="{2CADF181-2949-403B-BAE8-67F6D37762C2}" name="Column9418"/>
    <tableColumn id="9436" xr3:uid="{377F4060-A913-430F-9C0F-1F0105F151A6}" name="Column9419"/>
    <tableColumn id="9437" xr3:uid="{5DC5B5D1-30B4-468C-916E-B927248A6F01}" name="Column9420"/>
    <tableColumn id="9438" xr3:uid="{3AAA398F-8964-4CDD-BA5D-A1733AFC11FB}" name="Column9421"/>
    <tableColumn id="9439" xr3:uid="{2428260F-944E-402B-B01B-E7498A7267E1}" name="Column9422"/>
    <tableColumn id="9440" xr3:uid="{2EAB198A-96DA-4A4C-9D2E-4126D4CED207}" name="Column9423"/>
    <tableColumn id="9441" xr3:uid="{14F617F6-6C44-4D1E-ABE2-A2570934863C}" name="Column9424"/>
    <tableColumn id="9442" xr3:uid="{3FBD4766-0FA6-4C9D-AE27-12E54A2D7934}" name="Column9425"/>
    <tableColumn id="9443" xr3:uid="{57D2E71A-2CCD-47C1-A561-D633E44E05F5}" name="Column9426"/>
    <tableColumn id="9444" xr3:uid="{762CB571-C6D2-4B69-916F-A26454819236}" name="Column9427"/>
    <tableColumn id="9445" xr3:uid="{402709DB-CC0A-4D76-B715-16956ED703E5}" name="Column9428"/>
    <tableColumn id="9446" xr3:uid="{3B6C9355-ADB4-448E-A774-431F568680ED}" name="Column9429"/>
    <tableColumn id="9447" xr3:uid="{412414A8-6149-4B38-8093-5918477497AE}" name="Column9430"/>
    <tableColumn id="9448" xr3:uid="{B958D73A-2626-47E1-8102-F75803845784}" name="Column9431"/>
    <tableColumn id="9449" xr3:uid="{B5D5B44F-BE2E-43BC-AA34-8D34C1152101}" name="Column9432"/>
    <tableColumn id="9450" xr3:uid="{612C2038-F41D-433E-A2EF-415964498CB0}" name="Column9433"/>
    <tableColumn id="9451" xr3:uid="{1C81A8F7-748E-4814-A023-51FB634B923A}" name="Column9434"/>
    <tableColumn id="9452" xr3:uid="{18713D7D-1936-440B-9C92-28E0A5462D39}" name="Column9435"/>
    <tableColumn id="9453" xr3:uid="{9B3F280F-E20A-4B53-9638-40B7981DCA11}" name="Column9436"/>
    <tableColumn id="9454" xr3:uid="{5F22D4D3-C284-460A-B797-6BB72C89B42A}" name="Column9437"/>
    <tableColumn id="9455" xr3:uid="{56F5B06E-3797-4AE0-B896-A62DE549B28A}" name="Column9438"/>
    <tableColumn id="9456" xr3:uid="{AEFB88A2-2E9A-4382-AA46-F6FAB79EB497}" name="Column9439"/>
    <tableColumn id="9457" xr3:uid="{A21608D8-EBBD-4FD5-9ABD-3DAF967FF397}" name="Column9440"/>
    <tableColumn id="9458" xr3:uid="{DC0DEE74-F1D5-49A4-80C5-D4501FE9A414}" name="Column9441"/>
    <tableColumn id="9459" xr3:uid="{424F9FBA-60A2-4E48-8C0A-3C2036FE53DF}" name="Column9442"/>
    <tableColumn id="9460" xr3:uid="{3C31162C-0A8A-4D74-B943-6D315EADFE01}" name="Column9443"/>
    <tableColumn id="9461" xr3:uid="{026B469C-060F-4450-A590-579A9BEF127C}" name="Column9444"/>
    <tableColumn id="9462" xr3:uid="{29347483-6AF9-47C4-B777-F3178C9716E2}" name="Column9445"/>
    <tableColumn id="9463" xr3:uid="{23E426CE-D0F2-4FEB-91DD-9C8E67BEA08A}" name="Column9446"/>
    <tableColumn id="9464" xr3:uid="{D913FE17-A5A6-4D42-B331-BB013AE51C7D}" name="Column9447"/>
    <tableColumn id="9465" xr3:uid="{526944BB-D2D6-4E72-8DE9-85F44375E1E2}" name="Column9448"/>
    <tableColumn id="9466" xr3:uid="{967BFF30-AB2B-4AEE-AE2F-D19C3288B63F}" name="Column9449"/>
    <tableColumn id="9467" xr3:uid="{CF5163E4-E58D-4B24-9477-9B836AF0D104}" name="Column9450"/>
    <tableColumn id="9468" xr3:uid="{C5147972-4280-4803-8A28-3A758A653BA2}" name="Column9451"/>
    <tableColumn id="9469" xr3:uid="{C17F049A-F3A6-451F-99EC-115E53399054}" name="Column9452"/>
    <tableColumn id="9470" xr3:uid="{CC7CB068-D0CE-40B4-8D4C-F62EBE885DA8}" name="Column9453"/>
    <tableColumn id="9471" xr3:uid="{E4280A49-E59A-4BB3-A603-EAB295B14E82}" name="Column9454"/>
    <tableColumn id="9472" xr3:uid="{516AC1F5-4308-4E48-9ADA-624721C8F888}" name="Column9455"/>
    <tableColumn id="9473" xr3:uid="{9CD26ECC-66C1-49B1-B9F2-B4F90446157F}" name="Column9456"/>
    <tableColumn id="9474" xr3:uid="{6E3EEFC8-225E-4718-A015-3A535462F118}" name="Column9457"/>
    <tableColumn id="9475" xr3:uid="{009F86D4-E6EB-42A4-8E28-757D0F613A29}" name="Column9458"/>
    <tableColumn id="9476" xr3:uid="{FCAF0B98-6070-46BD-97D1-4C132D056F9A}" name="Column9459"/>
    <tableColumn id="9477" xr3:uid="{283819DC-E478-42D1-91BF-15F5CA21704E}" name="Column9460"/>
    <tableColumn id="9478" xr3:uid="{22875F34-3162-42BE-91ED-E133F2C3BF84}" name="Column9461"/>
    <tableColumn id="9479" xr3:uid="{18711FA5-FCC0-46DD-80DE-F9322628D696}" name="Column9462"/>
    <tableColumn id="9480" xr3:uid="{693D7A50-1ED6-4305-A99A-B45EF6E64E34}" name="Column9463"/>
    <tableColumn id="9481" xr3:uid="{AE45E437-8B21-4DCD-A2CE-26E53F2A7100}" name="Column9464"/>
    <tableColumn id="9482" xr3:uid="{465D5D4D-BE23-4C90-B4A2-851A1555B083}" name="Column9465"/>
    <tableColumn id="9483" xr3:uid="{A7F107E9-C4A4-45E1-AC9A-DE0B91509BB6}" name="Column9466"/>
    <tableColumn id="9484" xr3:uid="{E79EB4D7-724C-4731-BA4F-7C9EB2AA57D3}" name="Column9467"/>
    <tableColumn id="9485" xr3:uid="{D5450931-76B6-459A-87F1-DBAF8080DC9C}" name="Column9468"/>
    <tableColumn id="9486" xr3:uid="{F33F9607-6B6C-47D9-BDBE-BDB89894C062}" name="Column9469"/>
    <tableColumn id="9487" xr3:uid="{D006071A-42C7-48BF-99AB-F1C3B1C8719D}" name="Column9470"/>
    <tableColumn id="9488" xr3:uid="{3C0F4EFB-CF11-4AB2-820C-7B960FD3CEF3}" name="Column9471"/>
    <tableColumn id="9489" xr3:uid="{6B5C9F78-103A-4557-B124-D6257F356F02}" name="Column9472"/>
    <tableColumn id="9490" xr3:uid="{9FBF1483-EA16-4624-9CB6-AD5837C7F627}" name="Column9473"/>
    <tableColumn id="9491" xr3:uid="{49A59B0E-044F-46BB-BFA7-6A8FD19BCA75}" name="Column9474"/>
    <tableColumn id="9492" xr3:uid="{51F7CEB2-616F-4F3B-A1E6-9791F8E78CDF}" name="Column9475"/>
    <tableColumn id="9493" xr3:uid="{B93BA7B7-C1D0-48C4-9BB8-571E8D407A1D}" name="Column9476"/>
    <tableColumn id="9494" xr3:uid="{E02E4656-9E7F-4C4E-807E-6D877AA7FCA5}" name="Column9477"/>
    <tableColumn id="9495" xr3:uid="{928201BE-B84E-438F-9643-E316D274FF86}" name="Column9478"/>
    <tableColumn id="9496" xr3:uid="{F098B20B-66D5-4D5A-9E30-EBA656AFB983}" name="Column9479"/>
    <tableColumn id="9497" xr3:uid="{091EFC74-E714-4470-B2AA-16F73EBD983A}" name="Column9480"/>
    <tableColumn id="9498" xr3:uid="{8E171752-6908-445B-A088-AED723FC6122}" name="Column9481"/>
    <tableColumn id="9499" xr3:uid="{56D2B306-6F2A-406E-BA2D-7C73B13B944D}" name="Column9482"/>
    <tableColumn id="9500" xr3:uid="{E5AFD55B-FF9F-4559-87A4-AA5E0E28BCA0}" name="Column9483"/>
    <tableColumn id="9501" xr3:uid="{161125AF-03B6-45EF-AB7E-6AC243BEEB7F}" name="Column9484"/>
    <tableColumn id="9502" xr3:uid="{C9CAB150-CE06-4784-96FD-6F4C7FE92D7D}" name="Column9485"/>
    <tableColumn id="9503" xr3:uid="{5D48CA30-329A-4458-86D5-2896E3AAD42E}" name="Column9486"/>
    <tableColumn id="9504" xr3:uid="{2DA005DA-A9F5-405C-8553-ABFC9E9B697A}" name="Column9487"/>
    <tableColumn id="9505" xr3:uid="{C40E0F5D-C5B3-4CA8-9635-4143DC9CBA8A}" name="Column9488"/>
    <tableColumn id="9506" xr3:uid="{D33D8E38-F77A-4F81-811B-D525F54FDC22}" name="Column9489"/>
    <tableColumn id="9507" xr3:uid="{5E2086B1-EB05-4369-B3B9-2BEC7392C4A0}" name="Column9490"/>
    <tableColumn id="9508" xr3:uid="{F36242F8-86E4-47E2-9540-B98847869D3B}" name="Column9491"/>
    <tableColumn id="9509" xr3:uid="{17811DDD-E605-44CB-82D9-F64062F20E1C}" name="Column9492"/>
    <tableColumn id="9510" xr3:uid="{C7F67535-B1B3-4017-955F-372DD2F779E0}" name="Column9493"/>
    <tableColumn id="9511" xr3:uid="{E1E27421-8A23-4FCB-95B9-7A111023BE4F}" name="Column9494"/>
    <tableColumn id="9512" xr3:uid="{12F00615-63B0-4952-B98A-FB518CD12965}" name="Column9495"/>
    <tableColumn id="9513" xr3:uid="{2B3C4F69-AD01-4F9F-AF06-39F003529CD8}" name="Column9496"/>
    <tableColumn id="9514" xr3:uid="{53B3C6A7-0112-4B86-A35A-EB354939CFF3}" name="Column9497"/>
    <tableColumn id="9515" xr3:uid="{CB9F01C2-7C5E-4114-9DAE-8C511067C398}" name="Column9498"/>
    <tableColumn id="9516" xr3:uid="{00BAA597-B20D-4178-BD13-D8E19D5DBFE4}" name="Column9499"/>
    <tableColumn id="9517" xr3:uid="{9B32EBD2-9D26-48B7-8479-B033A6C4A10A}" name="Column9500"/>
    <tableColumn id="9518" xr3:uid="{609DDC70-FB66-4688-B09F-51E133710D9B}" name="Column9501"/>
    <tableColumn id="9519" xr3:uid="{B7960861-33D8-4470-A24E-A8C13D678DEA}" name="Column9502"/>
    <tableColumn id="9520" xr3:uid="{573AF8AD-C326-491E-BC93-D1A071A95B66}" name="Column9503"/>
    <tableColumn id="9521" xr3:uid="{00B7D27C-8C83-4C02-82F2-DB16DD3476A9}" name="Column9504"/>
    <tableColumn id="9522" xr3:uid="{C29A908C-68DE-44DE-958B-0DB0CE5FF812}" name="Column9505"/>
    <tableColumn id="9523" xr3:uid="{F9642E50-AC0F-4485-81C4-6E81F567DB18}" name="Column9506"/>
    <tableColumn id="9524" xr3:uid="{93C00931-3F2C-462A-9FEB-FF2836715E6D}" name="Column9507"/>
    <tableColumn id="9525" xr3:uid="{F16341D5-A969-48E1-B3E5-32C71D582F29}" name="Column9508"/>
    <tableColumn id="9526" xr3:uid="{9C57299B-EAA8-4690-B96A-67767838F671}" name="Column9509"/>
    <tableColumn id="9527" xr3:uid="{29A93930-3128-4BE9-A580-87B9EE826A8E}" name="Column9510"/>
    <tableColumn id="9528" xr3:uid="{D0F071AF-BCE7-4BBA-99C8-F06610C72A52}" name="Column9511"/>
    <tableColumn id="9529" xr3:uid="{BA8318D6-3C65-448B-B264-B255A96C46B6}" name="Column9512"/>
    <tableColumn id="9530" xr3:uid="{CD870244-0921-4BE1-B217-76E876CB506F}" name="Column9513"/>
    <tableColumn id="9531" xr3:uid="{A79FBED2-CE13-449B-AFED-458413579F45}" name="Column9514"/>
    <tableColumn id="9532" xr3:uid="{2F1DDAB4-42CC-426C-84A4-99281A9C5E20}" name="Column9515"/>
    <tableColumn id="9533" xr3:uid="{D7EF79B0-253F-4C02-8889-C90064A17AC1}" name="Column9516"/>
    <tableColumn id="9534" xr3:uid="{554F7FC0-9848-458D-B22F-BF4C0BB8CC54}" name="Column9517"/>
    <tableColumn id="9535" xr3:uid="{8B5E5F39-B8E8-4058-99C4-2A2EB9C501C9}" name="Column9518"/>
    <tableColumn id="9536" xr3:uid="{39438F32-EBB2-4392-9AF1-2234FB4CABE8}" name="Column9519"/>
    <tableColumn id="9537" xr3:uid="{10E83A27-C0B9-4490-952B-20BDD3403CFA}" name="Column9520"/>
    <tableColumn id="9538" xr3:uid="{4E0431E6-87EC-4570-864D-CE1B7536391D}" name="Column9521"/>
    <tableColumn id="9539" xr3:uid="{BF05234F-926E-4BF8-B4E8-D0275DCD1235}" name="Column9522"/>
    <tableColumn id="9540" xr3:uid="{7A159ED4-FB19-4E49-8A7C-C49A4C78500D}" name="Column9523"/>
    <tableColumn id="9541" xr3:uid="{7F888833-DA1C-4A31-A058-459E277875D6}" name="Column9524"/>
    <tableColumn id="9542" xr3:uid="{77BD94AE-B9DB-485D-988F-3833CDE65707}" name="Column9525"/>
    <tableColumn id="9543" xr3:uid="{80AF4CF6-6EA9-4AAA-BF1C-40C029530665}" name="Column9526"/>
    <tableColumn id="9544" xr3:uid="{EF8DCD85-EC9C-40E5-9279-3522B01EFDA2}" name="Column9527"/>
    <tableColumn id="9545" xr3:uid="{F59E7B53-D7E3-4481-8CBA-64E64AFFFC84}" name="Column9528"/>
    <tableColumn id="9546" xr3:uid="{4565A3A5-DB69-4FFD-AB97-93AFE983A0BD}" name="Column9529"/>
    <tableColumn id="9547" xr3:uid="{7FFCCD65-2B2E-4385-8360-F22DD3D811FB}" name="Column9530"/>
    <tableColumn id="9548" xr3:uid="{4BBDCB11-517A-4D88-9562-7DE30B256D82}" name="Column9531"/>
    <tableColumn id="9549" xr3:uid="{506E1DA2-C7D3-458E-8044-6126C58C300E}" name="Column9532"/>
    <tableColumn id="9550" xr3:uid="{2D9812D0-2516-40B3-881E-FC7D2D10A1FF}" name="Column9533"/>
    <tableColumn id="9551" xr3:uid="{4B6CFE78-BFB1-4AE7-A4E0-60B24EB28790}" name="Column9534"/>
    <tableColumn id="9552" xr3:uid="{304839AC-4B77-4067-9343-BA4881C34706}" name="Column9535"/>
    <tableColumn id="9553" xr3:uid="{3376189A-A20B-448E-9640-4C16C9D12609}" name="Column9536"/>
    <tableColumn id="9554" xr3:uid="{F7413E19-3506-4617-A247-AAF5F3584B78}" name="Column9537"/>
    <tableColumn id="9555" xr3:uid="{C92CCC59-4698-4A3A-A07F-4DD744304931}" name="Column9538"/>
    <tableColumn id="9556" xr3:uid="{C0EC7A23-A22C-4D70-865A-6429D6705CD8}" name="Column9539"/>
    <tableColumn id="9557" xr3:uid="{9689A334-DA40-451A-8689-AA1D7259A7BA}" name="Column9540"/>
    <tableColumn id="9558" xr3:uid="{523C09FB-15B5-4F5C-BCE4-7BD539E67E56}" name="Column9541"/>
    <tableColumn id="9559" xr3:uid="{D9219BF9-CFC8-4A8E-8BDB-8CE7A1BB7520}" name="Column9542"/>
    <tableColumn id="9560" xr3:uid="{7B14BDAD-9B68-4F8E-B842-AF4ED00FAC98}" name="Column9543"/>
    <tableColumn id="9561" xr3:uid="{A8D7C63C-71F7-4692-B47F-BF0F2C5F99AF}" name="Column9544"/>
    <tableColumn id="9562" xr3:uid="{5EA4F39C-45E8-465E-957A-520891C9AA96}" name="Column9545"/>
    <tableColumn id="9563" xr3:uid="{B1D1DC84-15B4-485B-8904-33A978FCF34D}" name="Column9546"/>
    <tableColumn id="9564" xr3:uid="{C1E2C085-816B-4A29-B3AE-C3DBF66C472F}" name="Column9547"/>
    <tableColumn id="9565" xr3:uid="{EDCA3100-C858-44F7-A555-CA7583501E83}" name="Column9548"/>
    <tableColumn id="9566" xr3:uid="{3A003D19-381C-44F1-A06E-2F992EC82C59}" name="Column9549"/>
    <tableColumn id="9567" xr3:uid="{F4DB6D6D-06F0-49D3-A4A6-754B11977020}" name="Column9550"/>
    <tableColumn id="9568" xr3:uid="{3943B3DC-925C-4451-B991-E883C12CD8D3}" name="Column9551"/>
    <tableColumn id="9569" xr3:uid="{BE3E616B-ADEB-4746-8300-53433C360FB5}" name="Column9552"/>
    <tableColumn id="9570" xr3:uid="{8C6B27AB-79F4-4A12-97A4-9FAFE15C2711}" name="Column9553"/>
    <tableColumn id="9571" xr3:uid="{D754F3AE-DC83-4549-8474-FF7597F8A9A4}" name="Column9554"/>
    <tableColumn id="9572" xr3:uid="{2BBBED5A-8E6A-46F7-B04C-B170667B1D7F}" name="Column9555"/>
    <tableColumn id="9573" xr3:uid="{9CD1781E-FE38-4655-98D6-590ECAC806A9}" name="Column9556"/>
    <tableColumn id="9574" xr3:uid="{3404A12C-F0F4-4E38-B1AD-DAE813B3423C}" name="Column9557"/>
    <tableColumn id="9575" xr3:uid="{97966F1B-7A65-4CCB-9922-83C37F758B84}" name="Column9558"/>
    <tableColumn id="9576" xr3:uid="{9685881C-5995-4A4E-BBBA-55170B48E9B2}" name="Column9559"/>
    <tableColumn id="9577" xr3:uid="{0F2C2B13-5473-4B5C-8DD9-F2547667AFC2}" name="Column9560"/>
    <tableColumn id="9578" xr3:uid="{04D51970-EFA4-4BF1-BBD8-C298269B479C}" name="Column9561"/>
    <tableColumn id="9579" xr3:uid="{3E439FD3-5FDB-47DC-9AE8-00F2A56B500C}" name="Column9562"/>
    <tableColumn id="9580" xr3:uid="{9DFE98F2-A0B0-42F1-89B7-E3B4EB464B25}" name="Column9563"/>
    <tableColumn id="9581" xr3:uid="{8090D7F4-9489-44D1-ACCE-48FEA3DAF15B}" name="Column9564"/>
    <tableColumn id="9582" xr3:uid="{3615E8DB-7C7F-479C-B25C-092E94B9F293}" name="Column9565"/>
    <tableColumn id="9583" xr3:uid="{16FD8095-D5B2-4691-A111-FDEB9D6A1FFB}" name="Column9566"/>
    <tableColumn id="9584" xr3:uid="{C4D0737A-D29E-494A-BA12-9C09AC37BB95}" name="Column9567"/>
    <tableColumn id="9585" xr3:uid="{0AB3E319-D0D6-4199-BD85-1E25A1EF9E93}" name="Column9568"/>
    <tableColumn id="9586" xr3:uid="{85137246-8A11-4ABC-8644-F84C47283BAA}" name="Column9569"/>
    <tableColumn id="9587" xr3:uid="{44A28D69-8844-4984-B3E1-7A07F11CBE86}" name="Column9570"/>
    <tableColumn id="9588" xr3:uid="{35FF6FD1-CE74-4A89-B860-DBD787EEE380}" name="Column9571"/>
    <tableColumn id="9589" xr3:uid="{8F122331-E41D-459B-9473-D0FFBB9BB516}" name="Column9572"/>
    <tableColumn id="9590" xr3:uid="{8AA2784D-E5FE-4C0E-9FDD-7F470D1D7A23}" name="Column9573"/>
    <tableColumn id="9591" xr3:uid="{E133D51F-A9ED-4B22-975E-AC9F099743DF}" name="Column9574"/>
    <tableColumn id="9592" xr3:uid="{64456820-3AEA-40DB-97CC-E37ED52A5517}" name="Column9575"/>
    <tableColumn id="9593" xr3:uid="{6A526FFF-4057-4278-BF9E-FF58F811457C}" name="Column9576"/>
    <tableColumn id="9594" xr3:uid="{BDD6ED58-0CAF-4779-B3E2-63EE3A553171}" name="Column9577"/>
    <tableColumn id="9595" xr3:uid="{A8455DD9-4FD2-42BC-BBE7-A40EC5A97531}" name="Column9578"/>
    <tableColumn id="9596" xr3:uid="{294F1892-6D81-4DDB-B02E-5592D8102822}" name="Column9579"/>
    <tableColumn id="9597" xr3:uid="{930E27E0-FFEF-4A94-BC3F-F0E7A2C4BEE1}" name="Column9580"/>
    <tableColumn id="9598" xr3:uid="{287EE17A-A158-4256-BD3F-393E9A805B30}" name="Column9581"/>
    <tableColumn id="9599" xr3:uid="{5C1B4A1B-E14B-4A7F-84F5-AC5117798256}" name="Column9582"/>
    <tableColumn id="9600" xr3:uid="{0773DF2F-A65B-414A-9952-A349F9EB163B}" name="Column9583"/>
    <tableColumn id="9601" xr3:uid="{ACBA84E0-3B6C-4034-B0EE-262BEA1AF5BE}" name="Column9584"/>
    <tableColumn id="9602" xr3:uid="{D92C8F74-3B6C-479C-A22D-7BB983A0DE09}" name="Column9585"/>
    <tableColumn id="9603" xr3:uid="{E4639F0F-6C61-4025-A75C-852341763504}" name="Column9586"/>
    <tableColumn id="9604" xr3:uid="{CC265BFC-DEAE-41CB-8772-88A6FD9D06D4}" name="Column9587"/>
    <tableColumn id="9605" xr3:uid="{8A250CC8-06ED-4F49-9AEE-06DC00DF26BB}" name="Column9588"/>
    <tableColumn id="9606" xr3:uid="{54DF0294-4D7E-44EE-A080-677D053D8DD0}" name="Column9589"/>
    <tableColumn id="9607" xr3:uid="{9BE25B7A-231A-4DAF-BEA6-B963AC1CC1EC}" name="Column9590"/>
    <tableColumn id="9608" xr3:uid="{319B7D2D-F5C4-49F1-AC67-DE2AD8BA52C1}" name="Column9591"/>
    <tableColumn id="9609" xr3:uid="{3486EA8F-2960-4AFE-9000-3E2BFF2D5EEC}" name="Column9592"/>
    <tableColumn id="9610" xr3:uid="{930B6D92-A6AE-4CC7-9D7C-7B2EAF6A9793}" name="Column9593"/>
    <tableColumn id="9611" xr3:uid="{9AC7EBFB-BBAF-446C-A7AD-646428B4F95C}" name="Column9594"/>
    <tableColumn id="9612" xr3:uid="{5E3F0CEE-24B6-4141-9421-F4C66BB7634E}" name="Column9595"/>
    <tableColumn id="9613" xr3:uid="{08D85FBF-7A2A-440A-82AA-EB2B857E0192}" name="Column9596"/>
    <tableColumn id="9614" xr3:uid="{6F45164C-ACA6-4646-B65A-921041DED1A2}" name="Column9597"/>
    <tableColumn id="9615" xr3:uid="{62DCDC22-5547-419A-ADB8-7E0CD16703DB}" name="Column9598"/>
    <tableColumn id="9616" xr3:uid="{B2DC3A32-EB38-4760-87BF-3865A1FD2A04}" name="Column9599"/>
    <tableColumn id="9617" xr3:uid="{34F4CF0F-719A-4DB8-8311-8B33D506E06B}" name="Column9600"/>
    <tableColumn id="9618" xr3:uid="{9617E391-934D-4E16-B817-F4C2EE6B33C5}" name="Column9601"/>
    <tableColumn id="9619" xr3:uid="{AF8447DF-2D56-4885-A587-C3BCB5444C9A}" name="Column9602"/>
    <tableColumn id="9620" xr3:uid="{7C66CFC0-953B-4287-92E4-28EECB60D586}" name="Column9603"/>
    <tableColumn id="9621" xr3:uid="{55757D23-5273-4384-92FC-D4F6A395C4A8}" name="Column9604"/>
    <tableColumn id="9622" xr3:uid="{FAE9CD24-6D5B-4669-8595-A4CCCB74940B}" name="Column9605"/>
    <tableColumn id="9623" xr3:uid="{3FFC4F38-F73C-4BB3-B615-7BC6EAF2AAF8}" name="Column9606"/>
    <tableColumn id="9624" xr3:uid="{32208DDF-F27C-4C41-98E9-DBC59A93F2CE}" name="Column9607"/>
    <tableColumn id="9625" xr3:uid="{B0E78756-4482-4142-9440-CD3FBB0AB67B}" name="Column9608"/>
    <tableColumn id="9626" xr3:uid="{BDABAC55-F0C0-433B-8C7A-DD5462F95920}" name="Column9609"/>
    <tableColumn id="9627" xr3:uid="{3DAE5CE8-B3BB-426D-8745-6BE8EFA903B0}" name="Column9610"/>
    <tableColumn id="9628" xr3:uid="{40CC42E6-A265-4CDD-9A48-6E2E482670AC}" name="Column9611"/>
    <tableColumn id="9629" xr3:uid="{E77BBB1F-8DF0-479F-A201-7A1859CA8A6A}" name="Column9612"/>
    <tableColumn id="9630" xr3:uid="{31A8F58F-6071-4152-8B60-2E7AE4412B1E}" name="Column9613"/>
    <tableColumn id="9631" xr3:uid="{FEA38C68-114E-4985-A563-51D8127F4EE9}" name="Column9614"/>
    <tableColumn id="9632" xr3:uid="{30285735-8AA7-4691-84DB-87C0D461BE9C}" name="Column9615"/>
    <tableColumn id="9633" xr3:uid="{8837FC1B-5574-4832-895D-9D2744D4ACA1}" name="Column9616"/>
    <tableColumn id="9634" xr3:uid="{9FFFEEB7-A067-4F5A-823A-025B7C8BC0A6}" name="Column9617"/>
    <tableColumn id="9635" xr3:uid="{DDB1513D-4F3A-4863-B8B9-164A776685CE}" name="Column9618"/>
    <tableColumn id="9636" xr3:uid="{E4D2C3DD-1831-4F29-A359-70742B76FE84}" name="Column9619"/>
    <tableColumn id="9637" xr3:uid="{F675AA23-D191-4491-8A80-E48B74B487BA}" name="Column9620"/>
    <tableColumn id="9638" xr3:uid="{1456DFC2-213B-49BD-9882-F625B40DA9CB}" name="Column9621"/>
    <tableColumn id="9639" xr3:uid="{F12B7CCD-80AC-4BA3-B472-749B87B9E2B7}" name="Column9622"/>
    <tableColumn id="9640" xr3:uid="{52C34F82-39AD-4AEA-BF69-B0B99465AFFE}" name="Column9623"/>
    <tableColumn id="9641" xr3:uid="{F797EB25-0D1A-4A7B-B1BF-B427795E6ABD}" name="Column9624"/>
    <tableColumn id="9642" xr3:uid="{EC19E23C-3DEA-4F4C-BC1C-5D6DD248264D}" name="Column9625"/>
    <tableColumn id="9643" xr3:uid="{C96E1F5B-BC4D-4AA1-A640-A0FAE07850F7}" name="Column9626"/>
    <tableColumn id="9644" xr3:uid="{D2F32C76-9E61-476C-ACA4-98B9C7687E7B}" name="Column9627"/>
    <tableColumn id="9645" xr3:uid="{C5613531-30C4-4E1A-8B6E-1431F00AFC8A}" name="Column9628"/>
    <tableColumn id="9646" xr3:uid="{3444BA86-012F-4CA7-BB14-B0364EFFEB76}" name="Column9629"/>
    <tableColumn id="9647" xr3:uid="{01EEFACD-48AA-4ECE-AC5D-AC840AE632CD}" name="Column9630"/>
    <tableColumn id="9648" xr3:uid="{2741F64C-54A6-48A5-A8DA-5753B377F68E}" name="Column9631"/>
    <tableColumn id="9649" xr3:uid="{C75029F1-369C-488D-8BDB-D4A806F61F60}" name="Column9632"/>
    <tableColumn id="9650" xr3:uid="{5A24E568-8622-44F1-8BF4-578E5105D397}" name="Column9633"/>
    <tableColumn id="9651" xr3:uid="{9D58139B-0F37-4C4F-BFFF-9D5F32DD93F9}" name="Column9634"/>
    <tableColumn id="9652" xr3:uid="{B4659144-5ECA-42D0-96FA-71C049D1556C}" name="Column9635"/>
    <tableColumn id="9653" xr3:uid="{2B0982A3-B357-4E8F-88FA-BF84D8815D03}" name="Column9636"/>
    <tableColumn id="9654" xr3:uid="{00CF4E84-46BD-4169-A6F7-8F09A42DF298}" name="Column9637"/>
    <tableColumn id="9655" xr3:uid="{9FEFF01F-A551-4179-BA16-4ED856A8E318}" name="Column9638"/>
    <tableColumn id="9656" xr3:uid="{D822368A-A303-4611-853A-8B425E7A54AE}" name="Column9639"/>
    <tableColumn id="9657" xr3:uid="{B9A7502D-9D6D-4FCE-BFE5-1D6E68B2451E}" name="Column9640"/>
    <tableColumn id="9658" xr3:uid="{667553E7-11D4-4F09-9CA2-D1CF63981718}" name="Column9641"/>
    <tableColumn id="9659" xr3:uid="{53CDA683-17F4-4BF2-AE07-4654614E0B9E}" name="Column9642"/>
    <tableColumn id="9660" xr3:uid="{88691423-1BD5-4655-A978-581241FF8AF5}" name="Column9643"/>
    <tableColumn id="9661" xr3:uid="{EFDF3201-49A8-4C9C-B088-9F1A92FCEC82}" name="Column9644"/>
    <tableColumn id="9662" xr3:uid="{3C616D08-83AE-4FB3-BBB8-18406C69F10E}" name="Column9645"/>
    <tableColumn id="9663" xr3:uid="{1DA11256-ED73-49AA-A98B-D1D8AC502177}" name="Column9646"/>
    <tableColumn id="9664" xr3:uid="{69FEC25B-AC9C-4C32-B733-A219E3D7B1B4}" name="Column9647"/>
    <tableColumn id="9665" xr3:uid="{EFB5178A-DE0E-4331-AE74-EEBB7BA2B13A}" name="Column9648"/>
    <tableColumn id="9666" xr3:uid="{CC9CD052-4492-46F0-8C47-7DF8F10E9967}" name="Column9649"/>
    <tableColumn id="9667" xr3:uid="{410FF39D-4E05-4F42-8AA7-2FF563740E91}" name="Column9650"/>
    <tableColumn id="9668" xr3:uid="{F70CC2D9-0D62-4CB9-BF69-05D1F9743186}" name="Column9651"/>
    <tableColumn id="9669" xr3:uid="{5C20C8EA-4CB1-461D-8529-6E3946917434}" name="Column9652"/>
    <tableColumn id="9670" xr3:uid="{E2A79DCD-3CD6-41A6-A235-90658FB07F50}" name="Column9653"/>
    <tableColumn id="9671" xr3:uid="{034D071A-0E8E-4E5D-AEB5-331B1470BBAF}" name="Column9654"/>
    <tableColumn id="9672" xr3:uid="{3846386D-7329-497B-AA55-A6AD82DA78B8}" name="Column9655"/>
    <tableColumn id="9673" xr3:uid="{881697A0-DE85-4481-9B87-0947479BDA77}" name="Column9656"/>
    <tableColumn id="9674" xr3:uid="{DC0DCAE7-1AE9-45FB-9DA3-61C26A516BA6}" name="Column9657"/>
    <tableColumn id="9675" xr3:uid="{0EEAD297-8296-4D1A-A911-52F992A8F055}" name="Column9658"/>
    <tableColumn id="9676" xr3:uid="{CDE0DE8A-AAE7-48AD-B57A-C968FB932BD2}" name="Column9659"/>
    <tableColumn id="9677" xr3:uid="{7BF4CA9A-2EA9-4547-BDB2-DB63EECBBC4F}" name="Column9660"/>
    <tableColumn id="9678" xr3:uid="{DB072ABD-8CBE-4AE6-8FCC-E493792D9236}" name="Column9661"/>
    <tableColumn id="9679" xr3:uid="{559C382F-B558-4CEA-AF34-855657C54F22}" name="Column9662"/>
    <tableColumn id="9680" xr3:uid="{AF3AB1D6-6F77-41EA-9F8D-92C776DBAD6D}" name="Column9663"/>
    <tableColumn id="9681" xr3:uid="{4142F460-EA03-4B8E-A9B2-6033AC6C6811}" name="Column9664"/>
    <tableColumn id="9682" xr3:uid="{EDA0D68B-2275-4EA9-A4DB-7401221C4F9D}" name="Column9665"/>
    <tableColumn id="9683" xr3:uid="{A63444DA-19A0-47A3-9A3E-ECADA33119EC}" name="Column9666"/>
    <tableColumn id="9684" xr3:uid="{8480F024-5186-4EB7-A86A-F923BFFC758F}" name="Column9667"/>
    <tableColumn id="9685" xr3:uid="{BE24403D-5A8A-42F7-AD4E-80B9A7844760}" name="Column9668"/>
    <tableColumn id="9686" xr3:uid="{817C546A-0B25-4850-9E78-7681BB38C038}" name="Column9669"/>
    <tableColumn id="9687" xr3:uid="{4854EB5A-FC29-4175-9720-67866006B260}" name="Column9670"/>
    <tableColumn id="9688" xr3:uid="{1B6C9556-6B0F-402A-8422-95147C95E36B}" name="Column9671"/>
    <tableColumn id="9689" xr3:uid="{DB011E25-4752-4238-B70E-970EC2D55ED7}" name="Column9672"/>
    <tableColumn id="9690" xr3:uid="{397FD221-ADA3-44BF-8E85-AF4BB49D66B3}" name="Column9673"/>
    <tableColumn id="9691" xr3:uid="{46ACBD13-DDB4-4387-A911-9CDE4D63DB8F}" name="Column9674"/>
    <tableColumn id="9692" xr3:uid="{D3CC702F-A227-4CB2-ABC3-DA062C643507}" name="Column9675"/>
    <tableColumn id="9693" xr3:uid="{9E27A10D-1117-4024-8874-91ED2B442951}" name="Column9676"/>
    <tableColumn id="9694" xr3:uid="{B325D372-3C25-45C8-9F10-C10550F8F371}" name="Column9677"/>
    <tableColumn id="9695" xr3:uid="{4EB8F0C8-1C55-4198-927B-F3325F7B2937}" name="Column9678"/>
    <tableColumn id="9696" xr3:uid="{17DE8E2C-BC2A-4FF5-9D81-280659A78B6D}" name="Column9679"/>
    <tableColumn id="9697" xr3:uid="{BAA02493-2739-408F-B1C2-915B0CADAC5F}" name="Column9680"/>
    <tableColumn id="9698" xr3:uid="{8C41E194-CAF2-4222-B037-B79DB201EB6F}" name="Column9681"/>
    <tableColumn id="9699" xr3:uid="{9E585D5F-8B21-4016-BCBF-821F690EEA03}" name="Column9682"/>
    <tableColumn id="9700" xr3:uid="{3603AF1C-DE55-4CE6-B3BD-1326E2598B6D}" name="Column9683"/>
    <tableColumn id="9701" xr3:uid="{2E376B2D-6451-44BE-BA0C-F921E4416EF4}" name="Column9684"/>
    <tableColumn id="9702" xr3:uid="{232236AE-83AD-433B-87DF-5A9CFE404583}" name="Column9685"/>
    <tableColumn id="9703" xr3:uid="{3B358877-8CCB-444D-A643-A05D10CC5FAF}" name="Column9686"/>
    <tableColumn id="9704" xr3:uid="{8B7D19CF-482D-4A07-9E33-C8519BFBC2C9}" name="Column9687"/>
    <tableColumn id="9705" xr3:uid="{D8925524-C248-49E2-A2A5-7F92AE5CB8F6}" name="Column9688"/>
    <tableColumn id="9706" xr3:uid="{76B1BEA3-CF51-48A3-8404-E5EB40D71EBA}" name="Column9689"/>
    <tableColumn id="9707" xr3:uid="{0CB175BE-6B06-452B-BC01-A80098BC6863}" name="Column9690"/>
    <tableColumn id="9708" xr3:uid="{DEFF415A-853B-4EEA-9C5A-9E94EE409C0F}" name="Column9691"/>
    <tableColumn id="9709" xr3:uid="{1E0E0659-552C-47F7-9006-B9F5A3FA1800}" name="Column9692"/>
    <tableColumn id="9710" xr3:uid="{68B09AF9-3CAC-4B9B-9D40-98E2A6D2FB89}" name="Column9693"/>
    <tableColumn id="9711" xr3:uid="{2475E4EE-24DA-4054-ACAF-FA8E7F477EBF}" name="Column9694"/>
    <tableColumn id="9712" xr3:uid="{7FE1D21C-220E-4F4C-99C4-63EF6DFD2D43}" name="Column9695"/>
    <tableColumn id="9713" xr3:uid="{69AEA464-5BD1-4A98-B148-4E402B6218ED}" name="Column9696"/>
    <tableColumn id="9714" xr3:uid="{ED089C61-EE3F-4122-9FD8-249429426A68}" name="Column9697"/>
    <tableColumn id="9715" xr3:uid="{5F123415-F934-444F-9134-B9129EBFC673}" name="Column9698"/>
    <tableColumn id="9716" xr3:uid="{2A1CF9E1-FF74-4F78-8AEA-A56F84A8EB35}" name="Column9699"/>
    <tableColumn id="9717" xr3:uid="{AFF912CB-A3D4-42EF-AE91-14164840574A}" name="Column9700"/>
    <tableColumn id="9718" xr3:uid="{9DA02F85-4746-4AE3-AC72-92C434F5058E}" name="Column9701"/>
    <tableColumn id="9719" xr3:uid="{94F748C4-683E-49DA-8E89-0B296E82F181}" name="Column9702"/>
    <tableColumn id="9720" xr3:uid="{A2434118-B115-430C-BDF5-BAA29A91A4A7}" name="Column9703"/>
    <tableColumn id="9721" xr3:uid="{E18F3BBA-8B12-4AA6-B02E-9FC9ABE42A17}" name="Column9704"/>
    <tableColumn id="9722" xr3:uid="{BA362253-59AA-4B49-BCC2-11BC7472A37E}" name="Column9705"/>
    <tableColumn id="9723" xr3:uid="{8701D1E8-20A2-484B-A84D-04F6A171AA64}" name="Column9706"/>
    <tableColumn id="9724" xr3:uid="{0624B1E7-A373-425D-90BA-308E9F0EEC5F}" name="Column9707"/>
    <tableColumn id="9725" xr3:uid="{DD34BA66-E4AE-41E8-8938-06287DF50941}" name="Column9708"/>
    <tableColumn id="9726" xr3:uid="{D9CB65FB-A61B-4248-B303-FB4DD76B7009}" name="Column9709"/>
    <tableColumn id="9727" xr3:uid="{97204C92-5E3E-485F-B947-78BD2F610A02}" name="Column9710"/>
    <tableColumn id="9728" xr3:uid="{C89EB5C8-E72D-4A64-87A1-B6A39418DEEC}" name="Column9711"/>
    <tableColumn id="9729" xr3:uid="{F9BC82E4-BA9D-49E0-80D4-0B197B319469}" name="Column9712"/>
    <tableColumn id="9730" xr3:uid="{09D2E061-D4DD-4EA4-8E1D-5FB758EB3320}" name="Column9713"/>
    <tableColumn id="9731" xr3:uid="{23612137-D6F1-4299-A514-E4D67DDB4B2F}" name="Column9714"/>
    <tableColumn id="9732" xr3:uid="{F55C1DAE-98BE-491C-891F-AB4E593239FF}" name="Column9715"/>
    <tableColumn id="9733" xr3:uid="{44E7549A-CE16-44C7-A776-FFD1F8A560EB}" name="Column9716"/>
    <tableColumn id="9734" xr3:uid="{80C943CD-F666-4956-BBE3-036BD5C629B6}" name="Column9717"/>
    <tableColumn id="9735" xr3:uid="{69FDD219-7FD8-4908-8BD6-4A76F577CED1}" name="Column9718"/>
    <tableColumn id="9736" xr3:uid="{1F0EDAE5-A5F9-4196-B214-FC6298C04D3D}" name="Column9719"/>
    <tableColumn id="9737" xr3:uid="{32A93EE4-03E1-4B13-BCB5-39A775C5E779}" name="Column9720"/>
    <tableColumn id="9738" xr3:uid="{319A7721-EC81-49D7-B662-4E12B77C0840}" name="Column9721"/>
    <tableColumn id="9739" xr3:uid="{66F14A6E-A25C-4AEF-A244-EB8E2DBE4E32}" name="Column9722"/>
    <tableColumn id="9740" xr3:uid="{C2F9F9EB-FA72-4CAA-A3C5-2A2B5F408FCC}" name="Column9723"/>
    <tableColumn id="9741" xr3:uid="{0FEA839C-BC89-4A85-A464-91BAA0D3C5A2}" name="Column9724"/>
    <tableColumn id="9742" xr3:uid="{4C8F94A2-D7CE-4B12-816B-89D5D1D483F3}" name="Column9725"/>
    <tableColumn id="9743" xr3:uid="{EA084229-89E3-457E-8263-B44268987C6F}" name="Column9726"/>
    <tableColumn id="9744" xr3:uid="{1F2C12CA-141B-434B-BEB6-097932AF9950}" name="Column9727"/>
    <tableColumn id="9745" xr3:uid="{B0044346-F5F2-4752-B382-9CBB0A56C877}" name="Column9728"/>
    <tableColumn id="9746" xr3:uid="{73D17526-7549-4327-87E7-7A5AEA7ABACE}" name="Column9729"/>
    <tableColumn id="9747" xr3:uid="{60BBA4FE-043F-4417-9878-88BE303B9B8A}" name="Column9730"/>
    <tableColumn id="9748" xr3:uid="{E72016A7-635C-4742-867D-DEB8A28DCB05}" name="Column9731"/>
    <tableColumn id="9749" xr3:uid="{D1EFB90E-70DF-4E97-8454-CBBBFBF7BE69}" name="Column9732"/>
    <tableColumn id="9750" xr3:uid="{A7910394-7F00-4F4D-84E2-F6B4ADE00315}" name="Column9733"/>
    <tableColumn id="9751" xr3:uid="{9C67845E-9B63-4DB7-AF98-C0BDDAC52030}" name="Column9734"/>
    <tableColumn id="9752" xr3:uid="{C5B07C7E-BE88-4A58-97F1-11F501EFCBCF}" name="Column9735"/>
    <tableColumn id="9753" xr3:uid="{83A796E6-426A-4A55-A711-8FF9E959801F}" name="Column9736"/>
    <tableColumn id="9754" xr3:uid="{F9ABA29E-3082-4E00-9F69-1BAA4944BF91}" name="Column9737"/>
    <tableColumn id="9755" xr3:uid="{4BA5CE0B-A3E5-480A-8839-9DE3055C458B}" name="Column9738"/>
    <tableColumn id="9756" xr3:uid="{4BA460D6-61AC-44AE-9FA2-C88C935CEBFC}" name="Column9739"/>
    <tableColumn id="9757" xr3:uid="{7C510F6E-5936-4E8C-A4A4-B9305605DFB7}" name="Column9740"/>
    <tableColumn id="9758" xr3:uid="{0B56BC37-6144-42DD-9E5D-2D02FC304D43}" name="Column9741"/>
    <tableColumn id="9759" xr3:uid="{56F615B8-B606-4BAE-9F6E-997B0306EECF}" name="Column9742"/>
    <tableColumn id="9760" xr3:uid="{43E89C7F-664F-4EBC-8347-D6C36C5E0E6D}" name="Column9743"/>
    <tableColumn id="9761" xr3:uid="{D9CE5B94-6E0D-488C-A457-EC7AFDB9AA10}" name="Column9744"/>
    <tableColumn id="9762" xr3:uid="{1DC396EB-3357-4F4F-A777-F3D9AC1525FD}" name="Column9745"/>
    <tableColumn id="9763" xr3:uid="{7B765110-15B3-4859-8989-AEE0C0E52444}" name="Column9746"/>
    <tableColumn id="9764" xr3:uid="{DEEB6E6E-2968-4F26-A7DB-8DCCE73B363E}" name="Column9747"/>
    <tableColumn id="9765" xr3:uid="{B2A388EB-3C51-41FA-9C3D-4E2AF44A210B}" name="Column9748"/>
    <tableColumn id="9766" xr3:uid="{8683A95E-BEC2-4730-8D10-00D69DCCA1F9}" name="Column9749"/>
    <tableColumn id="9767" xr3:uid="{CCEE4001-7243-4A80-A8A8-F26ADACC1EAD}" name="Column9750"/>
    <tableColumn id="9768" xr3:uid="{E65852FF-D766-47B1-B638-A01B9EDD6949}" name="Column9751"/>
    <tableColumn id="9769" xr3:uid="{1D4EE1C8-4B97-4B54-8C02-147296942C7A}" name="Column9752"/>
    <tableColumn id="9770" xr3:uid="{0E8BBB3B-F641-4F08-BD57-7D5EC7E882AB}" name="Column9753"/>
    <tableColumn id="9771" xr3:uid="{1BC4EDBE-7032-4E31-8110-C0414E1CC088}" name="Column9754"/>
    <tableColumn id="9772" xr3:uid="{1BA21A90-6E5A-4A9A-B551-3E4A7FC24E46}" name="Column9755"/>
    <tableColumn id="9773" xr3:uid="{E1FE998C-4D4D-41B0-854E-D8F9D6BD2AF5}" name="Column9756"/>
    <tableColumn id="9774" xr3:uid="{98BCA4B1-080D-44D8-B51A-620094DBBEE6}" name="Column9757"/>
    <tableColumn id="9775" xr3:uid="{F97268A2-471D-4B85-8474-60421D2894D8}" name="Column9758"/>
    <tableColumn id="9776" xr3:uid="{AAD7E65F-5376-4CC5-AD11-AB7746F25BFA}" name="Column9759"/>
    <tableColumn id="9777" xr3:uid="{98E76E6E-669F-454D-9401-06B7D158BE0E}" name="Column9760"/>
    <tableColumn id="9778" xr3:uid="{FE4AE368-4815-4050-8152-FAC8165B1657}" name="Column9761"/>
    <tableColumn id="9779" xr3:uid="{EF50AA80-3353-4231-AF1C-782C69809105}" name="Column9762"/>
    <tableColumn id="9780" xr3:uid="{B55C3EB2-1E7F-4E86-8297-0823F691DDF1}" name="Column9763"/>
    <tableColumn id="9781" xr3:uid="{AF1726F9-CC8F-4BDC-B749-685B564A7169}" name="Column9764"/>
    <tableColumn id="9782" xr3:uid="{81028438-3FD2-467F-BC1A-47322C545BE2}" name="Column9765"/>
    <tableColumn id="9783" xr3:uid="{C8119175-1856-4C93-A262-3C94E3B7F340}" name="Column9766"/>
    <tableColumn id="9784" xr3:uid="{11A4F7DC-658B-48FB-AC4C-CE98645B4FA0}" name="Column9767"/>
    <tableColumn id="9785" xr3:uid="{80F16F2C-52AE-426E-8FF7-CE5CDFA326BB}" name="Column9768"/>
    <tableColumn id="9786" xr3:uid="{F8414655-0247-495E-BEFA-E9854F95465E}" name="Column9769"/>
    <tableColumn id="9787" xr3:uid="{8C2FC3DF-6F1E-452D-8C1A-20B372482510}" name="Column9770"/>
    <tableColumn id="9788" xr3:uid="{7239F91F-BE81-4A89-AAC8-BFA3D39AAF97}" name="Column9771"/>
    <tableColumn id="9789" xr3:uid="{9F7A6D8A-53A2-4768-B027-302F7D7587AD}" name="Column9772"/>
    <tableColumn id="9790" xr3:uid="{3E11E76D-7C32-44B0-BCFF-8212DC760901}" name="Column9773"/>
    <tableColumn id="9791" xr3:uid="{2C5FBE2E-F9F8-41D1-99BB-C56803860CF3}" name="Column9774"/>
    <tableColumn id="9792" xr3:uid="{36598370-71D5-4B2C-B4CF-2D6AD0132076}" name="Column9775"/>
    <tableColumn id="9793" xr3:uid="{B98297A1-61F6-4CCF-9C87-AD4B5136412A}" name="Column9776"/>
    <tableColumn id="9794" xr3:uid="{2AD3D2A8-85ED-4200-A055-22C5A1CD7CA4}" name="Column9777"/>
    <tableColumn id="9795" xr3:uid="{A152D85C-B34C-4C7A-BA71-052C9ABF6BE6}" name="Column9778"/>
    <tableColumn id="9796" xr3:uid="{B0E113EB-A73F-4F86-B976-CD28A4986AE3}" name="Column9779"/>
    <tableColumn id="9797" xr3:uid="{E8F0F443-FFB0-4579-A588-89268CD6E71A}" name="Column9780"/>
    <tableColumn id="9798" xr3:uid="{F5B9684C-9071-475C-95AE-1DBEA70B8ED7}" name="Column9781"/>
    <tableColumn id="9799" xr3:uid="{138F6E43-7EBB-4838-BF6E-2EC50A30EA91}" name="Column9782"/>
    <tableColumn id="9800" xr3:uid="{7A26DC16-984B-4250-A77D-A01DD444CAC8}" name="Column9783"/>
    <tableColumn id="9801" xr3:uid="{CE9D05A3-CFCE-4DD1-9B77-1CA414B73179}" name="Column9784"/>
    <tableColumn id="9802" xr3:uid="{748219A9-3ED0-4F32-AA7B-1791F4B50CD4}" name="Column9785"/>
    <tableColumn id="9803" xr3:uid="{8B9B2843-0A03-4D7E-8E1D-6408184841AA}" name="Column9786"/>
    <tableColumn id="9804" xr3:uid="{1FBB13A9-37B7-403F-B3B6-66B06F0387C1}" name="Column9787"/>
    <tableColumn id="9805" xr3:uid="{49475034-D61B-473A-8887-DB848E4388D6}" name="Column9788"/>
    <tableColumn id="9806" xr3:uid="{5F1CB0D3-6955-4084-8685-E32D7589AB33}" name="Column9789"/>
    <tableColumn id="9807" xr3:uid="{96EED9DE-A488-4964-A750-35114438472D}" name="Column9790"/>
    <tableColumn id="9808" xr3:uid="{3949A926-C088-4684-A794-9D743303C1EE}" name="Column9791"/>
    <tableColumn id="9809" xr3:uid="{1B81663D-FE4A-4D93-8F6B-FB136D2D108B}" name="Column9792"/>
    <tableColumn id="9810" xr3:uid="{46D10712-A732-4D25-970F-6E9640EE049D}" name="Column9793"/>
    <tableColumn id="9811" xr3:uid="{52D980C5-2661-41F8-A7DA-F674D6180762}" name="Column9794"/>
    <tableColumn id="9812" xr3:uid="{543ABDD1-50C3-491B-8F38-340821D8C899}" name="Column9795"/>
    <tableColumn id="9813" xr3:uid="{5A104FEA-995F-46BE-B236-21E217A15723}" name="Column9796"/>
    <tableColumn id="9814" xr3:uid="{A96F4F85-55B3-4B48-A437-93522D46586B}" name="Column9797"/>
    <tableColumn id="9815" xr3:uid="{BEBA8CFE-326F-4917-A6F0-A9E2D2857249}" name="Column9798"/>
    <tableColumn id="9816" xr3:uid="{98201DCB-5CBD-4DFA-BFE0-639063B098D9}" name="Column9799"/>
    <tableColumn id="9817" xr3:uid="{8FD55CA7-6C45-41AB-8AFC-368D6DB99820}" name="Column9800"/>
    <tableColumn id="9818" xr3:uid="{F2635B92-3493-48E1-84D1-3954854833F8}" name="Column9801"/>
    <tableColumn id="9819" xr3:uid="{18D96D9B-ECED-474E-B9EE-4423143B4BC4}" name="Column9802"/>
    <tableColumn id="9820" xr3:uid="{C04A96B5-C0BA-4253-80F4-43DBC2C87635}" name="Column9803"/>
    <tableColumn id="9821" xr3:uid="{E792DC9B-FE05-4ED3-B583-00604B3581C2}" name="Column9804"/>
    <tableColumn id="9822" xr3:uid="{F8D6BF59-722A-4CA0-AA3D-BFAD1C80DFB3}" name="Column9805"/>
    <tableColumn id="9823" xr3:uid="{3E5F18B5-6BB9-4BCD-ACF8-0E15965CBD26}" name="Column9806"/>
    <tableColumn id="9824" xr3:uid="{88B35A66-C341-4027-8DE7-76A89F4CB0F8}" name="Column9807"/>
    <tableColumn id="9825" xr3:uid="{AF6E4A76-E7FD-4844-BE8B-3D90BA2750B6}" name="Column9808"/>
    <tableColumn id="9826" xr3:uid="{7305ED24-87C8-4382-82F6-1BBFC9248323}" name="Column9809"/>
    <tableColumn id="9827" xr3:uid="{7F2C106A-10A9-4322-A2E8-D1D5FC01EBF2}" name="Column9810"/>
    <tableColumn id="9828" xr3:uid="{A7E8A6FF-63B0-4D45-B37B-D4B298C39765}" name="Column9811"/>
    <tableColumn id="9829" xr3:uid="{673249CE-84C1-4042-8DF2-0A5CA32E2A19}" name="Column9812"/>
    <tableColumn id="9830" xr3:uid="{320032D4-5F3E-4AA7-9FD4-5D5FBB739286}" name="Column9813"/>
    <tableColumn id="9831" xr3:uid="{6AFAFB9F-43EB-443A-B150-F790D889F330}" name="Column9814"/>
    <tableColumn id="9832" xr3:uid="{746C7E44-8C0F-478C-8C3A-8C712C7D4004}" name="Column9815"/>
    <tableColumn id="9833" xr3:uid="{8BA6A021-AF68-406A-ABB4-EFC3DBED38D5}" name="Column9816"/>
    <tableColumn id="9834" xr3:uid="{91092CFB-3F13-4433-AF5C-8124709FDAE5}" name="Column9817"/>
    <tableColumn id="9835" xr3:uid="{0FEB6257-1AA8-41ED-8E00-F2E18B03B2D4}" name="Column9818"/>
    <tableColumn id="9836" xr3:uid="{3F630CEC-34A4-40B2-B891-7AFA725546EC}" name="Column9819"/>
    <tableColumn id="9837" xr3:uid="{2E53E207-1D8A-41BE-B566-C955A95E1689}" name="Column9820"/>
    <tableColumn id="9838" xr3:uid="{0A4D8194-C897-415F-BF30-495C75197B20}" name="Column9821"/>
    <tableColumn id="9839" xr3:uid="{2A8FE2EE-58FD-4C08-9C08-A08003E84186}" name="Column9822"/>
    <tableColumn id="9840" xr3:uid="{BF7D14C7-4FD9-447E-9309-8140AFF288CF}" name="Column9823"/>
    <tableColumn id="9841" xr3:uid="{42971E08-5EB9-4348-9FE6-4DED62E96450}" name="Column9824"/>
    <tableColumn id="9842" xr3:uid="{C76B9888-5782-4FC2-AF67-518845D41E15}" name="Column9825"/>
    <tableColumn id="9843" xr3:uid="{0A8126DB-10FF-413D-B3DC-9288C7285B5F}" name="Column9826"/>
    <tableColumn id="9844" xr3:uid="{95864D3C-1709-4C2A-9FCE-69DD018C3CB5}" name="Column9827"/>
    <tableColumn id="9845" xr3:uid="{32677618-82A0-483F-A464-5BEEE6BD706B}" name="Column9828"/>
    <tableColumn id="9846" xr3:uid="{76DADEE2-93C1-4D55-B716-9657A7FD81A2}" name="Column9829"/>
    <tableColumn id="9847" xr3:uid="{3D7E4D87-2914-4383-BFF4-686E8D53E5E6}" name="Column9830"/>
    <tableColumn id="9848" xr3:uid="{759A1839-E993-4410-8C7F-3BA7167D5986}" name="Column9831"/>
    <tableColumn id="9849" xr3:uid="{B3C2D542-4673-430C-B583-2A02939FFD89}" name="Column9832"/>
    <tableColumn id="9850" xr3:uid="{E722A3ED-0E2A-485A-9D94-484C8F37D36A}" name="Column9833"/>
    <tableColumn id="9851" xr3:uid="{5040A298-EFF8-49AD-B5B1-A43F1D1E5558}" name="Column9834"/>
    <tableColumn id="9852" xr3:uid="{BCD421D5-27B9-4B08-A545-26C90F908D9B}" name="Column9835"/>
    <tableColumn id="9853" xr3:uid="{68AAC1B7-9EF9-4F93-BC29-8E9DDE2506F9}" name="Column9836"/>
    <tableColumn id="9854" xr3:uid="{1490A55F-42EB-4302-BD96-D4F9CE98F72E}" name="Column9837"/>
    <tableColumn id="9855" xr3:uid="{EC1A0EB9-F59F-47D9-93DD-2F702FC73D81}" name="Column9838"/>
    <tableColumn id="9856" xr3:uid="{2A6FF933-44AA-4AA2-BB6F-434BCCF01E50}" name="Column9839"/>
    <tableColumn id="9857" xr3:uid="{3A2E35BC-9098-4E05-9BA0-7EB1FE90D8C1}" name="Column9840"/>
    <tableColumn id="9858" xr3:uid="{9FE5F2CE-55F6-4017-982D-5F2AC11F2CFF}" name="Column9841"/>
    <tableColumn id="9859" xr3:uid="{0BB3BC70-A891-48FE-860C-DC316D2B746F}" name="Column9842"/>
    <tableColumn id="9860" xr3:uid="{68D8BFC1-3FEC-4967-944C-98C9A3729F54}" name="Column9843"/>
    <tableColumn id="9861" xr3:uid="{00EA52D2-0A49-48BF-A6E5-459B7E5B2EC5}" name="Column9844"/>
    <tableColumn id="9862" xr3:uid="{81AEAEE3-D08E-4E4C-BF85-9E541EC63CE6}" name="Column9845"/>
    <tableColumn id="9863" xr3:uid="{023E598C-D60F-4FB5-9F45-7FC8E1078BB0}" name="Column9846"/>
    <tableColumn id="9864" xr3:uid="{C5D4404E-AEC9-4236-9D89-684CF59B4AB1}" name="Column9847"/>
    <tableColumn id="9865" xr3:uid="{2C99F87B-BFC5-438F-8032-8D3F637E939C}" name="Column9848"/>
    <tableColumn id="9866" xr3:uid="{495F60E5-7F0F-436C-AE49-AE0FC75D2FDB}" name="Column9849"/>
    <tableColumn id="9867" xr3:uid="{DECABB0E-A16A-4793-A6F6-E694488FE17A}" name="Column9850"/>
    <tableColumn id="9868" xr3:uid="{2A8B7DCF-BC0E-4931-A9F8-5C08C458DA25}" name="Column9851"/>
    <tableColumn id="9869" xr3:uid="{E963D290-F28E-4A16-977C-57E06162A191}" name="Column9852"/>
    <tableColumn id="9870" xr3:uid="{7855025D-34E7-4746-AF56-3C5BE9177848}" name="Column9853"/>
    <tableColumn id="9871" xr3:uid="{0437B2B4-DBAE-4E3F-A9E3-3F66541608AA}" name="Column9854"/>
    <tableColumn id="9872" xr3:uid="{130680D6-F4F7-4DEA-AE9D-E2B979562049}" name="Column9855"/>
    <tableColumn id="9873" xr3:uid="{138DA5F8-C5B3-4AB9-A59B-08C51906B9D0}" name="Column9856"/>
    <tableColumn id="9874" xr3:uid="{D7F6D56C-4736-4D22-B45C-C80443B1F111}" name="Column9857"/>
    <tableColumn id="9875" xr3:uid="{4944C762-A5F1-4B3F-A1A3-C22575006C40}" name="Column9858"/>
    <tableColumn id="9876" xr3:uid="{2E92C273-E3CD-414D-B4BA-C41A47293DAC}" name="Column9859"/>
    <tableColumn id="9877" xr3:uid="{1D57B371-7459-4CBD-A486-7BFA86A96AB4}" name="Column9860"/>
    <tableColumn id="9878" xr3:uid="{4DEB004E-61D2-41E9-B060-1D9140085B68}" name="Column9861"/>
    <tableColumn id="9879" xr3:uid="{EB6580B4-5F67-49A0-81D5-98AD6DA416E8}" name="Column9862"/>
    <tableColumn id="9880" xr3:uid="{31944886-4EA6-47A0-9398-AAE9B39B0903}" name="Column9863"/>
    <tableColumn id="9881" xr3:uid="{3AAF9F13-6631-4FD9-9FCD-5B9EEA26705C}" name="Column9864"/>
    <tableColumn id="9882" xr3:uid="{1963636C-388B-4909-B8FD-7D91ABC3E2F1}" name="Column9865"/>
    <tableColumn id="9883" xr3:uid="{746DB7EB-0455-42E5-A592-5E8DAA2DADAC}" name="Column9866"/>
    <tableColumn id="9884" xr3:uid="{CFF89387-E1E0-4F4B-9D7B-57935E835743}" name="Column9867"/>
    <tableColumn id="9885" xr3:uid="{2F042BF8-55D9-4CD7-A2DA-237C63D317B6}" name="Column9868"/>
    <tableColumn id="9886" xr3:uid="{0CB83C92-EA96-4CCF-8FD1-DA5A6A0B44BF}" name="Column9869"/>
    <tableColumn id="9887" xr3:uid="{FBE2FAEF-84E6-4E1F-B4F9-B2064478A0AE}" name="Column9870"/>
    <tableColumn id="9888" xr3:uid="{2294D2A2-0CD9-482E-9237-2678F987C2BD}" name="Column9871"/>
    <tableColumn id="9889" xr3:uid="{2CE555EA-A24F-4086-85C7-D6373D0EAA22}" name="Column9872"/>
    <tableColumn id="9890" xr3:uid="{3E79A0F6-0087-4A89-B56E-5F07D0180E47}" name="Column9873"/>
    <tableColumn id="9891" xr3:uid="{95D2F18F-8B10-4EDE-B21A-70D0D712104C}" name="Column9874"/>
    <tableColumn id="9892" xr3:uid="{3AE79118-584A-4D6A-B8EF-C32CF26473F3}" name="Column9875"/>
    <tableColumn id="9893" xr3:uid="{D35F983B-B818-4170-88EA-22869505935A}" name="Column9876"/>
    <tableColumn id="9894" xr3:uid="{D823F1E4-4E8D-443C-8493-1CD29CE70FC9}" name="Column9877"/>
    <tableColumn id="9895" xr3:uid="{3749A270-2D33-4006-9009-5795F3B43FA3}" name="Column9878"/>
    <tableColumn id="9896" xr3:uid="{3858013C-71A1-429A-B22E-3B36F434DAD2}" name="Column9879"/>
    <tableColumn id="9897" xr3:uid="{86050409-8B23-4F12-9FFA-08D6B4A2B17D}" name="Column9880"/>
    <tableColumn id="9898" xr3:uid="{DFC51C63-3044-4BA5-AE79-2400EE3A7B23}" name="Column9881"/>
    <tableColumn id="9899" xr3:uid="{C8B3A547-4098-49BA-9910-6AF22C32DB7A}" name="Column9882"/>
    <tableColumn id="9900" xr3:uid="{B055F202-BD64-4FC3-8825-32AAE29E5A5E}" name="Column9883"/>
    <tableColumn id="9901" xr3:uid="{ADCA51F1-420E-4DCF-BA9D-819ADFE9978C}" name="Column9884"/>
    <tableColumn id="9902" xr3:uid="{8BA0B677-621F-43F0-AADC-69561485A384}" name="Column9885"/>
    <tableColumn id="9903" xr3:uid="{CBB36281-5AB7-4CAB-82FE-89ECE2C8EFF3}" name="Column9886"/>
    <tableColumn id="9904" xr3:uid="{51797CDF-1A59-4E4E-9ABA-43647E42100A}" name="Column9887"/>
    <tableColumn id="9905" xr3:uid="{02AF7458-BC8B-4884-A209-58AFAA23094F}" name="Column9888"/>
    <tableColumn id="9906" xr3:uid="{C006762C-C772-4558-813E-0F70E9C066F9}" name="Column9889"/>
    <tableColumn id="9907" xr3:uid="{179B1C5C-645E-4458-B42B-BCB1B68091E3}" name="Column9890"/>
    <tableColumn id="9908" xr3:uid="{500DAD78-FEE6-47E7-A73E-B779095922DF}" name="Column9891"/>
    <tableColumn id="9909" xr3:uid="{C0722154-72BE-4C8D-8419-D9D8A3A26F8A}" name="Column9892"/>
    <tableColumn id="9910" xr3:uid="{30CE664E-7B66-4C4E-B448-0B54E77DA2E6}" name="Column9893"/>
    <tableColumn id="9911" xr3:uid="{51A27E0B-4675-46FD-9506-79C2FF2D21FC}" name="Column9894"/>
    <tableColumn id="9912" xr3:uid="{8496650A-1AEB-46B6-A997-52228E4E389B}" name="Column9895"/>
    <tableColumn id="9913" xr3:uid="{B52A7BA0-04E5-4062-A307-E53BDECD23A4}" name="Column9896"/>
    <tableColumn id="9914" xr3:uid="{9DF0F5A5-C946-40C7-909E-85C57F21D937}" name="Column9897"/>
    <tableColumn id="9915" xr3:uid="{D0A8D779-0308-49F4-B03D-645FA58B8F28}" name="Column9898"/>
    <tableColumn id="9916" xr3:uid="{84388D30-D195-4622-84BF-D6A4DADEA938}" name="Column9899"/>
    <tableColumn id="9917" xr3:uid="{F9E9F442-1023-4FC3-A7EE-8C5F4BE3978B}" name="Column9900"/>
    <tableColumn id="9918" xr3:uid="{386B96E4-15A0-4B6B-AB50-9FEF03483F57}" name="Column9901"/>
    <tableColumn id="9919" xr3:uid="{5A112322-B085-4633-8B0F-1029B5040F25}" name="Column9902"/>
    <tableColumn id="9920" xr3:uid="{358D051D-55B4-447D-BE41-117305EFE52A}" name="Column9903"/>
    <tableColumn id="9921" xr3:uid="{1CEADB50-A9F2-4258-85E0-F092534C6BC4}" name="Column9904"/>
    <tableColumn id="9922" xr3:uid="{A8EFDCD7-8252-4D18-9530-7DC75AC3AA87}" name="Column9905"/>
    <tableColumn id="9923" xr3:uid="{A97860E7-7217-4EF6-8EAF-041F67E53705}" name="Column9906"/>
    <tableColumn id="9924" xr3:uid="{3F3AE8AA-2243-4E95-A883-876938A09B18}" name="Column9907"/>
    <tableColumn id="9925" xr3:uid="{55A0C526-066C-4F9A-BF55-F842FF6BFE0B}" name="Column9908"/>
    <tableColumn id="9926" xr3:uid="{5A2DA7BD-8E18-4767-9679-B4B2E0B32DE1}" name="Column9909"/>
    <tableColumn id="9927" xr3:uid="{B2B3B7E3-5396-48E6-B09A-427E0600C8A7}" name="Column9910"/>
    <tableColumn id="9928" xr3:uid="{04A79485-9E2F-4310-830A-AEAEE31DA9A0}" name="Column9911"/>
    <tableColumn id="9929" xr3:uid="{4FB31A06-1663-4CEC-9926-FF0AA5FD27A2}" name="Column9912"/>
    <tableColumn id="9930" xr3:uid="{39BBB212-2B9B-43DC-9D08-CC4491BED74D}" name="Column9913"/>
    <tableColumn id="9931" xr3:uid="{523A873E-AB33-4D3E-8E2E-6F439E8B33BA}" name="Column9914"/>
    <tableColumn id="9932" xr3:uid="{94340C56-6A89-43B3-8A6D-A2229ACF10C1}" name="Column9915"/>
    <tableColumn id="9933" xr3:uid="{19C9D879-D410-4D95-8ADE-1940068B01D5}" name="Column9916"/>
    <tableColumn id="9934" xr3:uid="{95A4C48B-2725-4E47-B6E4-4E852A0BE962}" name="Column9917"/>
    <tableColumn id="9935" xr3:uid="{D5554AA0-E466-4250-AFAE-85766B6261BF}" name="Column9918"/>
    <tableColumn id="9936" xr3:uid="{BCA89852-3B4F-4E03-B61E-76238690C84D}" name="Column9919"/>
    <tableColumn id="9937" xr3:uid="{86518EF5-4858-42D1-AE70-738AA78D1E50}" name="Column9920"/>
    <tableColumn id="9938" xr3:uid="{136AFA1E-A08F-4C47-8B2D-EF593A9E213B}" name="Column9921"/>
    <tableColumn id="9939" xr3:uid="{85867D33-C0F2-439C-94CC-86D2DD2F070F}" name="Column9922"/>
    <tableColumn id="9940" xr3:uid="{6616A226-4D7E-4465-A6DB-28EF460CA0E0}" name="Column9923"/>
    <tableColumn id="9941" xr3:uid="{BF3E7C8E-AC4B-4A5D-BE2A-4E5E57099656}" name="Column9924"/>
    <tableColumn id="9942" xr3:uid="{DF32D682-77E5-42CE-BF2D-DE679EC0FC32}" name="Column9925"/>
    <tableColumn id="9943" xr3:uid="{FB5C2DE9-DD49-4A2A-85B5-82D4D5386A01}" name="Column9926"/>
    <tableColumn id="9944" xr3:uid="{C43F2C2A-6E35-4932-A7ED-4862293C92AD}" name="Column9927"/>
    <tableColumn id="9945" xr3:uid="{760E101C-5867-4102-9B84-D7A0AFB9610D}" name="Column9928"/>
    <tableColumn id="9946" xr3:uid="{766FAC53-29F4-4B53-8851-E4E40EEC2D21}" name="Column9929"/>
    <tableColumn id="9947" xr3:uid="{92100B89-17EA-4C55-80B1-0B093233D215}" name="Column9930"/>
    <tableColumn id="9948" xr3:uid="{DE354ECC-660C-4244-A40E-BAD827CBA485}" name="Column9931"/>
    <tableColumn id="9949" xr3:uid="{64FBC786-021A-4BC5-BC99-A13B21003829}" name="Column9932"/>
    <tableColumn id="9950" xr3:uid="{A2FF0742-2EA5-4E1E-9424-FA0C0769970E}" name="Column9933"/>
    <tableColumn id="9951" xr3:uid="{378DA96D-18CF-4E7A-8782-981D8A00E587}" name="Column9934"/>
    <tableColumn id="9952" xr3:uid="{89CE01E7-EA10-431B-94BE-D80E214F3728}" name="Column9935"/>
    <tableColumn id="9953" xr3:uid="{EDAEA81C-D71B-48D0-8667-601E86746CD9}" name="Column9936"/>
    <tableColumn id="9954" xr3:uid="{785107C7-DD6D-411E-9BB0-15F4B0614114}" name="Column9937"/>
    <tableColumn id="9955" xr3:uid="{41006D36-0497-467A-BF7C-1F52783DE37F}" name="Column9938"/>
    <tableColumn id="9956" xr3:uid="{7DBA8DC4-2C7C-4F14-9C6D-832B8AB87607}" name="Column9939"/>
    <tableColumn id="9957" xr3:uid="{B3F3B685-F67D-4265-B850-A9442FB644E0}" name="Column9940"/>
    <tableColumn id="9958" xr3:uid="{FCDBA839-45B0-418E-837B-BB5A4B11048C}" name="Column9941"/>
    <tableColumn id="9959" xr3:uid="{CB397A7F-FDDA-4E9C-8C67-22DA5093E8AE}" name="Column9942"/>
    <tableColumn id="9960" xr3:uid="{D50D62C0-AC77-4BBF-80A7-3A9279FEED1B}" name="Column9943"/>
    <tableColumn id="9961" xr3:uid="{F5676335-92BE-4492-851D-D43954B4C8A2}" name="Column9944"/>
    <tableColumn id="9962" xr3:uid="{B096D553-FB8D-4845-B9EB-5994ACAC5CF0}" name="Column9945"/>
    <tableColumn id="9963" xr3:uid="{FC6E11D9-7BAF-464B-B134-0CA2A3D3865E}" name="Column9946"/>
    <tableColumn id="9964" xr3:uid="{E05E03BE-929D-47C9-B68D-F2CB05DCA2F9}" name="Column9947"/>
    <tableColumn id="9965" xr3:uid="{EB8803AF-89A5-47A7-8F2A-34C755395889}" name="Column9948"/>
    <tableColumn id="9966" xr3:uid="{27BC4951-A002-48D0-AF0E-E18CB0AE648C}" name="Column9949"/>
    <tableColumn id="9967" xr3:uid="{337B1233-1289-43FF-813B-D6DD8C0B81DF}" name="Column9950"/>
    <tableColumn id="9968" xr3:uid="{06DB2202-296B-4C13-9A56-BDB4AFEF5E68}" name="Column9951"/>
    <tableColumn id="9969" xr3:uid="{03725244-85D5-4209-890E-D47D7A687C15}" name="Column9952"/>
    <tableColumn id="9970" xr3:uid="{BB33D397-E79F-40F0-AF40-897EB4D7B472}" name="Column9953"/>
    <tableColumn id="9971" xr3:uid="{CBFEA8AF-6BEA-4516-AEEB-7FB35FB8D1C4}" name="Column9954"/>
    <tableColumn id="9972" xr3:uid="{BFF0D1E4-2D13-4416-AAF5-0BA5E9C6ADC3}" name="Column9955"/>
    <tableColumn id="9973" xr3:uid="{77B55432-83A8-4D17-BDE8-43539A37964F}" name="Column9956"/>
    <tableColumn id="9974" xr3:uid="{031B0759-BB97-4D39-B29C-945A96A4E11B}" name="Column9957"/>
    <tableColumn id="9975" xr3:uid="{368D34D7-D56B-4A0F-8709-742FC290C05A}" name="Column9958"/>
    <tableColumn id="9976" xr3:uid="{8BA5345A-DE7A-4681-ACD4-9376BA11EBE4}" name="Column9959"/>
    <tableColumn id="9977" xr3:uid="{DE829497-D1FA-4C33-A9D7-3AAE04E402A2}" name="Column9960"/>
    <tableColumn id="9978" xr3:uid="{23CCE4F6-1651-4F1F-866C-8485C4ADAFB9}" name="Column9961"/>
    <tableColumn id="9979" xr3:uid="{77C81B86-5D77-4DBF-8478-AAE53DFCB5F0}" name="Column9962"/>
    <tableColumn id="9980" xr3:uid="{F20DB23E-3DD4-4860-B7EA-8C038E78F934}" name="Column9963"/>
    <tableColumn id="9981" xr3:uid="{19903349-93C5-4D4B-98F3-D65EA7F9C37A}" name="Column9964"/>
    <tableColumn id="9982" xr3:uid="{78B8E52C-2562-4F6F-942D-863AEA6C55D6}" name="Column9965"/>
    <tableColumn id="9983" xr3:uid="{AF57C09F-B913-4AF1-B018-9E986BAF02C8}" name="Column9966"/>
    <tableColumn id="9984" xr3:uid="{137AF587-1C13-4A03-B4CA-CD745262837C}" name="Column9967"/>
    <tableColumn id="9985" xr3:uid="{115B154E-56E4-4252-AEA6-BC10AFA34BFD}" name="Column9968"/>
    <tableColumn id="9986" xr3:uid="{96A4AA1E-4B20-452C-B0D0-9B3AF272F54A}" name="Column9969"/>
    <tableColumn id="9987" xr3:uid="{8BC9B6E2-4365-4B70-BF5F-75081B2628CF}" name="Column9970"/>
    <tableColumn id="9988" xr3:uid="{F5CF6969-D108-4B87-B8EA-F7F3EC566F8B}" name="Column9971"/>
    <tableColumn id="9989" xr3:uid="{7A03826D-09FA-4C79-9743-C80DBC0F8C02}" name="Column9972"/>
    <tableColumn id="9990" xr3:uid="{658D45E1-BCAB-47AF-8856-A9366DA64DEC}" name="Column9973"/>
    <tableColumn id="9991" xr3:uid="{F6EA02F8-879B-4F96-BF13-58E4578CA4F2}" name="Column9974"/>
    <tableColumn id="9992" xr3:uid="{B2B96047-767D-4D5E-935E-2087F581905E}" name="Column9975"/>
    <tableColumn id="9993" xr3:uid="{7C3C71F4-B8C5-4B62-B068-4FE5A8DB2FAD}" name="Column9976"/>
    <tableColumn id="9994" xr3:uid="{4B819E9F-F770-4A6E-98C5-A1639957E251}" name="Column9977"/>
    <tableColumn id="9995" xr3:uid="{E4911F6B-AF9A-4AFB-97B5-B87E3AC7FD0A}" name="Column9978"/>
    <tableColumn id="9996" xr3:uid="{5F1584B5-B8F2-4D6D-BE24-0F00CEC739E4}" name="Column9979"/>
    <tableColumn id="9997" xr3:uid="{EA30AE72-2884-489F-9BD4-30ECE7085EB5}" name="Column9980"/>
    <tableColumn id="9998" xr3:uid="{5A8B74E7-5649-4635-BD6A-3BA622FE6A6F}" name="Column9981"/>
    <tableColumn id="9999" xr3:uid="{1A5C218A-8AE7-4ED6-8CA7-2BB71047E2B4}" name="Column9982"/>
    <tableColumn id="10000" xr3:uid="{331872A0-53FA-4FB4-AD72-2CA9CD6CAD1A}" name="Column9983"/>
    <tableColumn id="10001" xr3:uid="{C9192B00-93DA-488D-9DA9-45863C1BA121}" name="Column9984"/>
    <tableColumn id="10002" xr3:uid="{EC92691B-B7CE-448A-914D-BD0606EE7E66}" name="Column9985"/>
    <tableColumn id="10003" xr3:uid="{E9278A97-292E-409C-8378-AA96A3EBDCB5}" name="Column9986"/>
    <tableColumn id="10004" xr3:uid="{8A0C5DD3-9DF3-451A-91FD-A85837F11922}" name="Column9987"/>
    <tableColumn id="10005" xr3:uid="{F112C2B1-199E-4343-BDE6-6AEC21E53894}" name="Column9988"/>
    <tableColumn id="10006" xr3:uid="{387B9828-B268-477D-9D15-7ABB7900FB21}" name="Column9989"/>
    <tableColumn id="10007" xr3:uid="{2F8407D2-1472-4093-8852-57DD2A9F0861}" name="Column9990"/>
    <tableColumn id="10008" xr3:uid="{9EEC764C-D414-4563-9481-FC45569956B0}" name="Column9991"/>
    <tableColumn id="10009" xr3:uid="{06CD2AA3-F806-4B81-88CC-2B27E3A13520}" name="Column9992"/>
    <tableColumn id="10010" xr3:uid="{13F84A64-1EBF-426B-ADAC-6F933194FE8E}" name="Column9993"/>
    <tableColumn id="10011" xr3:uid="{942F9EF1-5EA3-45CB-9169-B61F42BC0300}" name="Column9994"/>
    <tableColumn id="10012" xr3:uid="{1C6DB69C-C8C9-489E-A440-25630FC81F31}" name="Column9995"/>
    <tableColumn id="10013" xr3:uid="{EE7C0623-364B-4124-8714-E5D7E5232DD8}" name="Column9996"/>
    <tableColumn id="10014" xr3:uid="{3CF71245-A43F-42A6-BCCA-53BAD5282E55}" name="Column9997"/>
    <tableColumn id="10015" xr3:uid="{F88E1726-F664-4F21-99B0-C25257316A35}" name="Column9998"/>
    <tableColumn id="10016" xr3:uid="{81134579-F486-4C68-887A-C24449AD846E}" name="Column9999"/>
    <tableColumn id="10017" xr3:uid="{DA6A7ED4-378E-4DB9-88E5-CB24841B6DC4}" name="Column10000"/>
    <tableColumn id="10018" xr3:uid="{C3CA1D8B-F80F-487B-BC38-6E8BF75B285A}" name="Column10001"/>
    <tableColumn id="10019" xr3:uid="{D2586CF3-B6D3-4095-8112-25F3CC539D6D}" name="Column10002"/>
    <tableColumn id="10020" xr3:uid="{1B955E0D-E94C-4676-83FC-1EC1DCD43236}" name="Column10003"/>
    <tableColumn id="10021" xr3:uid="{9883D828-71A4-47B0-B0A0-38E020E2E6B7}" name="Column10004"/>
    <tableColumn id="10022" xr3:uid="{5B36E838-BE62-4587-8826-573A0B8C377D}" name="Column10005"/>
    <tableColumn id="10023" xr3:uid="{6869CC6F-55B8-41CC-9559-12A4B9233DC5}" name="Column10006"/>
    <tableColumn id="10024" xr3:uid="{69B66DEE-4598-4D8F-A807-5CF7DC5F0EE9}" name="Column10007"/>
    <tableColumn id="10025" xr3:uid="{252B530F-EB7F-44BA-8DC8-E17EF87FC459}" name="Column10008"/>
    <tableColumn id="10026" xr3:uid="{36105F86-14FD-472F-9059-73F7BC18A4C2}" name="Column10009"/>
    <tableColumn id="10027" xr3:uid="{FFED231C-B38C-4AC0-8400-B9F5E28CA3F0}" name="Column10010"/>
    <tableColumn id="10028" xr3:uid="{5A1CD26D-D8AE-41F1-B64A-22FF873228F1}" name="Column10011"/>
    <tableColumn id="10029" xr3:uid="{C754F1CE-9E11-4713-9CE2-F0ABA580FC7D}" name="Column10012"/>
    <tableColumn id="10030" xr3:uid="{7A2F7683-368A-4F57-B3AA-DF0C3D2C24AF}" name="Column10013"/>
    <tableColumn id="10031" xr3:uid="{DBA94069-3D6B-45A7-A480-27620B016342}" name="Column10014"/>
    <tableColumn id="10032" xr3:uid="{79C2A25C-0559-4F6E-B07D-72F119C692A7}" name="Column10015"/>
    <tableColumn id="10033" xr3:uid="{4CA53463-A072-424C-926E-34FCC9199B85}" name="Column10016"/>
    <tableColumn id="10034" xr3:uid="{C871CB92-6974-4651-A6D9-217AC523F43F}" name="Column10017"/>
    <tableColumn id="10035" xr3:uid="{261297EB-1511-4AB9-A92C-35CD38E25ED3}" name="Column10018"/>
    <tableColumn id="10036" xr3:uid="{60BAD1CA-5A06-4900-AAF3-A278F0240516}" name="Column10019"/>
    <tableColumn id="10037" xr3:uid="{6592BB0B-0F99-4E33-AB8D-CADFFC3F2686}" name="Column10020"/>
    <tableColumn id="10038" xr3:uid="{65977D2E-2D40-4865-B9E5-79CE7EED72E5}" name="Column10021"/>
    <tableColumn id="10039" xr3:uid="{41F07C53-9C8D-4754-AF9A-2CB8E365C7B4}" name="Column10022"/>
    <tableColumn id="10040" xr3:uid="{066981DA-46C5-4499-A5AB-0DFBA3656F5E}" name="Column10023"/>
    <tableColumn id="10041" xr3:uid="{47E92D58-9288-4690-A22D-427FEEDBA772}" name="Column10024"/>
    <tableColumn id="10042" xr3:uid="{095FDB81-650C-4694-8CD3-71F13B7A055D}" name="Column10025"/>
    <tableColumn id="10043" xr3:uid="{7317C5E4-D8E3-4A9A-8E3F-A805D584DB7A}" name="Column10026"/>
    <tableColumn id="10044" xr3:uid="{2707F44B-2307-4457-8E21-17EFE6E96DAA}" name="Column10027"/>
    <tableColumn id="10045" xr3:uid="{4A7648A8-4983-4735-B0DB-17C0D8E6928A}" name="Column10028"/>
    <tableColumn id="10046" xr3:uid="{7577F9AD-ABC0-4074-910A-80C1B0C3C586}" name="Column10029"/>
    <tableColumn id="10047" xr3:uid="{EBD51C7F-CD14-4D3C-AA1B-88A33E9B57DA}" name="Column10030"/>
    <tableColumn id="10048" xr3:uid="{3D3F7EEC-859A-4D03-902E-1D2F01DBB058}" name="Column10031"/>
    <tableColumn id="10049" xr3:uid="{C30DD24D-8B7D-4241-98F7-5AFD5F4F1B27}" name="Column10032"/>
    <tableColumn id="10050" xr3:uid="{D46553E5-B006-41D1-AD4A-F0A9A248EAEA}" name="Column10033"/>
    <tableColumn id="10051" xr3:uid="{A9D59A25-6578-4FF2-8656-EA94F6ED4E91}" name="Column10034"/>
    <tableColumn id="10052" xr3:uid="{353E6199-D546-499E-835D-CA4D57ADF383}" name="Column10035"/>
    <tableColumn id="10053" xr3:uid="{2C19E043-0C6B-4AC6-91F8-4A6E891181D8}" name="Column10036"/>
    <tableColumn id="10054" xr3:uid="{CF9D3C84-B68A-4626-8E63-0ADF2BC1F817}" name="Column10037"/>
    <tableColumn id="10055" xr3:uid="{6C45765E-921B-4795-BE36-F4326EDD9796}" name="Column10038"/>
    <tableColumn id="10056" xr3:uid="{09E6D217-808F-405C-9C87-16FDB9064FDD}" name="Column10039"/>
    <tableColumn id="10057" xr3:uid="{477E683C-20AF-429B-9375-A987D094D8BA}" name="Column10040"/>
    <tableColumn id="10058" xr3:uid="{D21FEE33-68F8-4744-8394-4DBA60CD3433}" name="Column10041"/>
    <tableColumn id="10059" xr3:uid="{DE01CED9-FCAC-4BB6-BDC5-2D6A5EC9D157}" name="Column10042"/>
    <tableColumn id="10060" xr3:uid="{933D05DA-3871-4728-B439-5160B8681C9D}" name="Column10043"/>
    <tableColumn id="10061" xr3:uid="{93643320-0061-4AE6-9AE2-3DE7D8AA3B99}" name="Column10044"/>
    <tableColumn id="10062" xr3:uid="{17782F46-63AC-4918-94A0-65F57FEF8298}" name="Column10045"/>
    <tableColumn id="10063" xr3:uid="{65B55920-7A4B-44D1-80F6-DEDD938B2F23}" name="Column10046"/>
    <tableColumn id="10064" xr3:uid="{AD08C364-C115-4563-849A-70B231F81140}" name="Column10047"/>
    <tableColumn id="10065" xr3:uid="{37EEC3F1-0D3C-43F3-985B-FF5D8C2657B9}" name="Column10048"/>
    <tableColumn id="10066" xr3:uid="{211184B9-8677-4409-9A71-409D8EA026E6}" name="Column10049"/>
    <tableColumn id="10067" xr3:uid="{70536273-2BF9-4F1E-A993-D6E09F1DE998}" name="Column10050"/>
    <tableColumn id="10068" xr3:uid="{D6106B21-8E0B-464C-810F-7BDB6D6AE2DC}" name="Column10051"/>
    <tableColumn id="10069" xr3:uid="{B7EE4044-1626-4129-8975-CE596812B9B1}" name="Column10052"/>
    <tableColumn id="10070" xr3:uid="{666B4F65-7494-4E76-BA03-EAC3733B4DF9}" name="Column10053"/>
    <tableColumn id="10071" xr3:uid="{15B75066-8084-48E3-8DA5-15AA139724EC}" name="Column10054"/>
    <tableColumn id="10072" xr3:uid="{1E916F36-DCB7-4B34-9EC9-8F91BE5BDE75}" name="Column10055"/>
    <tableColumn id="10073" xr3:uid="{36985CF1-3B5C-457C-ABDE-0641CD0A3C38}" name="Column10056"/>
    <tableColumn id="10074" xr3:uid="{F14E1024-3872-4D82-8544-1D758CC58CEC}" name="Column10057"/>
    <tableColumn id="10075" xr3:uid="{7EB3CDE3-4E9F-4C94-BF67-8DBFB1D21B75}" name="Column10058"/>
    <tableColumn id="10076" xr3:uid="{01E028E8-766A-4000-A51B-DB73A2EDB89E}" name="Column10059"/>
    <tableColumn id="10077" xr3:uid="{0F83E4AD-B5BE-409F-A748-D2A6D3F2B7F5}" name="Column10060"/>
    <tableColumn id="10078" xr3:uid="{13CC65AE-F566-4EEF-B5A4-D5236CC34D30}" name="Column10061"/>
    <tableColumn id="10079" xr3:uid="{A0650347-E05E-401C-A922-94C248648101}" name="Column10062"/>
    <tableColumn id="10080" xr3:uid="{52749C55-3B69-4080-BDF7-B95023286C35}" name="Column10063"/>
    <tableColumn id="10081" xr3:uid="{5805F77B-D642-459B-A0D0-0512FAFF33E0}" name="Column10064"/>
    <tableColumn id="10082" xr3:uid="{2EC62ABA-765E-43FE-ABA6-AFCCD5C1A1AC}" name="Column10065"/>
    <tableColumn id="10083" xr3:uid="{0B8800E3-DC99-4611-A230-EF579A7499D0}" name="Column10066"/>
    <tableColumn id="10084" xr3:uid="{F46C9F4B-F932-4998-9F53-94237E166EE9}" name="Column10067"/>
    <tableColumn id="10085" xr3:uid="{7B5F9FAD-7F02-42CA-A8C0-A833776A7599}" name="Column10068"/>
    <tableColumn id="10086" xr3:uid="{AF32D0AE-3A19-4A34-AE48-132A1EFDC60D}" name="Column10069"/>
    <tableColumn id="10087" xr3:uid="{07382F6B-92EB-44B4-985A-F9FF80717744}" name="Column10070"/>
    <tableColumn id="10088" xr3:uid="{B8E6D1F5-29EE-4725-A048-FEFD0F47315C}" name="Column10071"/>
    <tableColumn id="10089" xr3:uid="{ADF3D3DE-E311-4489-A3A1-C9E097C29EBF}" name="Column10072"/>
    <tableColumn id="10090" xr3:uid="{ED5CF7F3-CA63-46C7-A686-91A502C73FEB}" name="Column10073"/>
    <tableColumn id="10091" xr3:uid="{5A1CB5F1-7438-4293-A8B6-F3F725AF9EC1}" name="Column10074"/>
    <tableColumn id="10092" xr3:uid="{89A9BA1F-69AE-44B7-AAC1-D359260F49EA}" name="Column10075"/>
    <tableColumn id="10093" xr3:uid="{0B13D48A-2528-4BB0-BA74-30C0DD4983EB}" name="Column10076"/>
    <tableColumn id="10094" xr3:uid="{EE624215-2E9E-4BC3-ACC6-C373321059DE}" name="Column10077"/>
    <tableColumn id="10095" xr3:uid="{A7782B6F-56E1-4C78-B356-1DBB381091F5}" name="Column10078"/>
    <tableColumn id="10096" xr3:uid="{E9421282-CAAE-4FB1-8447-804DC20FD194}" name="Column10079"/>
    <tableColumn id="10097" xr3:uid="{B34866A1-A26C-41E3-BF2F-A1F25ABFC373}" name="Column10080"/>
    <tableColumn id="10098" xr3:uid="{0A95B175-570B-4E67-9108-36EB09A0BAC5}" name="Column10081"/>
    <tableColumn id="10099" xr3:uid="{AF1B9FAC-A14E-4C6E-AE56-357D6AE2AC80}" name="Column10082"/>
    <tableColumn id="10100" xr3:uid="{92B789E6-27AF-4901-A7B1-AAAC9E9CDBE2}" name="Column10083"/>
    <tableColumn id="10101" xr3:uid="{831C1A17-B83B-47AB-8CC4-8CF8B9754C06}" name="Column10084"/>
    <tableColumn id="10102" xr3:uid="{5C921C79-4547-436D-92CF-5511FEA9D0FA}" name="Column10085"/>
    <tableColumn id="10103" xr3:uid="{BB8D60CD-27A5-41AC-8415-C009230A366F}" name="Column10086"/>
    <tableColumn id="10104" xr3:uid="{AE1D3120-3E13-4E1E-B8A2-CD840B82BCB1}" name="Column10087"/>
    <tableColumn id="10105" xr3:uid="{E5E62986-BC4D-4179-B394-26B10EA394D2}" name="Column10088"/>
    <tableColumn id="10106" xr3:uid="{BA49F4A6-7F70-449F-8A76-10BD6040A17B}" name="Column10089"/>
    <tableColumn id="10107" xr3:uid="{5F5B784B-F891-477B-BB36-4309745C7887}" name="Column10090"/>
    <tableColumn id="10108" xr3:uid="{1AF8DCFB-81FA-4DA0-B678-C90CDE2BB048}" name="Column10091"/>
    <tableColumn id="10109" xr3:uid="{FFA2158E-1912-48BE-B877-CE14CCB919E3}" name="Column10092"/>
    <tableColumn id="10110" xr3:uid="{7228FB73-F459-48E8-9EFB-21CD29A70BC0}" name="Column10093"/>
    <tableColumn id="10111" xr3:uid="{2C7B3E2A-0F58-41F7-97C5-F17CAD13BE84}" name="Column10094"/>
    <tableColumn id="10112" xr3:uid="{4FE1332C-CA69-4868-9733-192BC5B6F45C}" name="Column10095"/>
    <tableColumn id="10113" xr3:uid="{11DBE682-D8AB-44EB-81EF-69E9B9191A52}" name="Column10096"/>
    <tableColumn id="10114" xr3:uid="{163B6549-ECC2-43D2-B495-DCB56E8FF629}" name="Column10097"/>
    <tableColumn id="10115" xr3:uid="{7B535625-B24F-4903-ABFD-4936B4B3C3D1}" name="Column10098"/>
    <tableColumn id="10116" xr3:uid="{0B94D9B7-1E70-4B81-BEA4-E99B6F84577D}" name="Column10099"/>
    <tableColumn id="10117" xr3:uid="{CBED5E1E-7988-4A18-B2B6-9A6A0EF0231C}" name="Column10100"/>
    <tableColumn id="10118" xr3:uid="{20D3A512-049C-4DDF-8C72-9697076A35E7}" name="Column10101"/>
    <tableColumn id="10119" xr3:uid="{C6AA36C3-84C6-45A0-96ED-16610F4186DA}" name="Column10102"/>
    <tableColumn id="10120" xr3:uid="{D3F87EF1-23A0-4713-A000-B3B0D88005EF}" name="Column10103"/>
    <tableColumn id="10121" xr3:uid="{F4CE27F1-B1C0-415F-9698-58FFA4710D85}" name="Column10104"/>
    <tableColumn id="10122" xr3:uid="{77E36977-8CCA-478D-87B6-E5A491408E5D}" name="Column10105"/>
    <tableColumn id="10123" xr3:uid="{0C6EA95D-4A11-4576-B8D4-6E6269367204}" name="Column10106"/>
    <tableColumn id="10124" xr3:uid="{136362CF-53BA-4F23-9F68-93C143E6A3DC}" name="Column10107"/>
    <tableColumn id="10125" xr3:uid="{14B911BD-B73F-4238-BE30-507C74BC113D}" name="Column10108"/>
    <tableColumn id="10126" xr3:uid="{68F257FF-EE86-4529-892A-64F8DC5ABCE8}" name="Column10109"/>
    <tableColumn id="10127" xr3:uid="{B95A13B4-C617-40CF-876A-8638ED076FE8}" name="Column10110"/>
    <tableColumn id="10128" xr3:uid="{2CAA6419-543F-4949-BC8C-DEAC855BF36E}" name="Column10111"/>
    <tableColumn id="10129" xr3:uid="{848B0842-88EF-4A0C-8398-42E4C168E5D7}" name="Column10112"/>
    <tableColumn id="10130" xr3:uid="{AF4B55B8-0E31-4B6A-B733-778F19F41D86}" name="Column10113"/>
    <tableColumn id="10131" xr3:uid="{92CBC26C-04D9-4EA7-AD51-0EB6250E24AD}" name="Column10114"/>
    <tableColumn id="10132" xr3:uid="{737D0749-2FD0-46FA-B36E-EDD0628FF579}" name="Column10115"/>
    <tableColumn id="10133" xr3:uid="{4170012A-ED5C-41AD-AA36-199C1415AAFC}" name="Column10116"/>
    <tableColumn id="10134" xr3:uid="{A30BE238-9962-4C02-BA7A-283F0B14CC27}" name="Column10117"/>
    <tableColumn id="10135" xr3:uid="{0B12E20D-FBBB-4F3C-8F45-9D7744A22BF4}" name="Column10118"/>
    <tableColumn id="10136" xr3:uid="{01A9A0DD-084E-4C06-A715-42ACFEF029EF}" name="Column10119"/>
    <tableColumn id="10137" xr3:uid="{6D183FD8-6E7C-4B02-BB54-40F1EA249F46}" name="Column10120"/>
    <tableColumn id="10138" xr3:uid="{B0D9F478-7678-495C-85EF-E8FAF931F158}" name="Column10121"/>
    <tableColumn id="10139" xr3:uid="{CC64EA0F-8DBA-4779-A8E9-A632F66A7754}" name="Column10122"/>
    <tableColumn id="10140" xr3:uid="{C22DAB99-062A-48BB-81B3-55144DDAFBC3}" name="Column10123"/>
    <tableColumn id="10141" xr3:uid="{2961094F-CE26-45D8-B4AC-888392496246}" name="Column10124"/>
    <tableColumn id="10142" xr3:uid="{A4CB1679-E818-4E1E-87BB-4F855B5D1077}" name="Column10125"/>
    <tableColumn id="10143" xr3:uid="{F93AB9E9-48DE-4671-86DB-32313BB7FE73}" name="Column10126"/>
    <tableColumn id="10144" xr3:uid="{FC57856D-4BF0-4B30-B2EC-6287686B0A02}" name="Column10127"/>
    <tableColumn id="10145" xr3:uid="{12342D77-637C-4C96-AB56-06F481623763}" name="Column10128"/>
    <tableColumn id="10146" xr3:uid="{17BFC59F-6156-437F-8A23-FDF9F58E8DC5}" name="Column10129"/>
    <tableColumn id="10147" xr3:uid="{A0D3C5EB-C8DF-4AE7-AB1D-9C9E82D6EF16}" name="Column10130"/>
    <tableColumn id="10148" xr3:uid="{11DD1FF3-4AB3-4698-872A-CD8B5303B0BD}" name="Column10131"/>
    <tableColumn id="10149" xr3:uid="{31DF7D22-583B-4975-B6C4-153D1C01300D}" name="Column10132"/>
    <tableColumn id="10150" xr3:uid="{0A927C8D-C2E5-429F-80EF-D1608DA95163}" name="Column10133"/>
    <tableColumn id="10151" xr3:uid="{2F163CD7-A25B-4665-B824-B3577AC532F9}" name="Column10134"/>
    <tableColumn id="10152" xr3:uid="{5AE2A35C-1A98-406F-9A5B-7F431B20BFA6}" name="Column10135"/>
    <tableColumn id="10153" xr3:uid="{5CECE0C3-56DC-4F53-9862-1FE77AC0A4EB}" name="Column10136"/>
    <tableColumn id="10154" xr3:uid="{6BD158CF-C99F-4EBA-96BD-5F96626001DD}" name="Column10137"/>
    <tableColumn id="10155" xr3:uid="{E53DD540-FC7B-4AD5-9831-0CD5F06313C4}" name="Column10138"/>
    <tableColumn id="10156" xr3:uid="{B5FC4F1B-D19E-4551-8A4E-EEC2962A4DF2}" name="Column10139"/>
    <tableColumn id="10157" xr3:uid="{F00C3123-F3BF-4478-84A0-1595A79D4877}" name="Column10140"/>
    <tableColumn id="10158" xr3:uid="{05DB7609-913F-422F-9802-E18F79D61B1F}" name="Column10141"/>
    <tableColumn id="10159" xr3:uid="{20E8D85A-08C0-4481-9FDB-64A14BE19DD0}" name="Column10142"/>
    <tableColumn id="10160" xr3:uid="{9E395420-50EC-4BC1-9365-13350100F469}" name="Column10143"/>
    <tableColumn id="10161" xr3:uid="{FF22BD17-0219-4235-B95C-2A35BCBF0F6A}" name="Column10144"/>
    <tableColumn id="10162" xr3:uid="{ECDE7DD4-CD18-4C85-9C6C-9FD2FDB13644}" name="Column10145"/>
    <tableColumn id="10163" xr3:uid="{CEC0359D-7A7F-4BEE-8CB3-BCE41CCC1EA6}" name="Column10146"/>
    <tableColumn id="10164" xr3:uid="{1807F3F6-C248-466B-8991-16495599B7D9}" name="Column10147"/>
    <tableColumn id="10165" xr3:uid="{8D55E4CD-B44F-4D0B-BBCF-F3E9CAEDA7DC}" name="Column10148"/>
    <tableColumn id="10166" xr3:uid="{3707C9E4-9108-4703-98E9-EF97789ADF26}" name="Column10149"/>
    <tableColumn id="10167" xr3:uid="{DD9BC195-D6F7-46BE-9875-D1CFC758FE66}" name="Column10150"/>
    <tableColumn id="10168" xr3:uid="{B3CDB1DF-7187-4992-A46A-C91B3E9651EF}" name="Column10151"/>
    <tableColumn id="10169" xr3:uid="{FF92B24B-2128-433C-8A96-0C6B556C9580}" name="Column10152"/>
    <tableColumn id="10170" xr3:uid="{924C34B4-A3DF-437F-8066-89D607E327C7}" name="Column10153"/>
    <tableColumn id="10171" xr3:uid="{F3054448-40A9-448F-B837-1E3C80D11DEB}" name="Column10154"/>
    <tableColumn id="10172" xr3:uid="{089EAB7A-5961-4E04-AF77-D7638D2D9A18}" name="Column10155"/>
    <tableColumn id="10173" xr3:uid="{0B3CACC2-92ED-4C5A-8C03-DCA55A1401D5}" name="Column10156"/>
    <tableColumn id="10174" xr3:uid="{FDDFB9A5-90FA-4312-A02C-A7932F7C08B1}" name="Column10157"/>
    <tableColumn id="10175" xr3:uid="{1C9078FB-2429-4197-8193-2BC385761676}" name="Column10158"/>
    <tableColumn id="10176" xr3:uid="{2E552E01-2781-4370-8912-D145C1EF7778}" name="Column10159"/>
    <tableColumn id="10177" xr3:uid="{509524E8-4477-47A3-BEB1-C8D7D8DBDA5C}" name="Column10160"/>
    <tableColumn id="10178" xr3:uid="{17F0BB57-A689-4BCF-8C8D-9FDE7043546C}" name="Column10161"/>
    <tableColumn id="10179" xr3:uid="{646B0A8B-2A30-47CB-87E6-793E7B0BD911}" name="Column10162"/>
    <tableColumn id="10180" xr3:uid="{2E1124F3-886F-4CC9-BE77-604A8311CDB9}" name="Column10163"/>
    <tableColumn id="10181" xr3:uid="{B08B5255-6592-49F6-B6A2-32B4A7F8A792}" name="Column10164"/>
    <tableColumn id="10182" xr3:uid="{960EEE14-B795-4D43-9C26-EDE09CCDA9CB}" name="Column10165"/>
    <tableColumn id="10183" xr3:uid="{FED96143-5EEF-41E5-B830-630A31AF0884}" name="Column10166"/>
    <tableColumn id="10184" xr3:uid="{EEE0CA43-A888-469D-8EEC-A7F8783A5EBB}" name="Column10167"/>
    <tableColumn id="10185" xr3:uid="{743DFDDD-F8D2-4D41-B5C4-566B000C1A36}" name="Column10168"/>
    <tableColumn id="10186" xr3:uid="{C25819DE-91E9-4ABA-AA8A-4774B40ED744}" name="Column10169"/>
    <tableColumn id="10187" xr3:uid="{4BBF13D6-68B0-440B-B72C-5880E037CA09}" name="Column10170"/>
    <tableColumn id="10188" xr3:uid="{FD237144-5FD4-490F-BD93-15A8D56AE81B}" name="Column10171"/>
    <tableColumn id="10189" xr3:uid="{ECD287E9-6EA0-48E0-A938-9A375A3BE8A2}" name="Column10172"/>
    <tableColumn id="10190" xr3:uid="{19F9CC54-26F4-4249-9F4D-ECFBDABBADC5}" name="Column10173"/>
    <tableColumn id="10191" xr3:uid="{09854D27-C3CC-4F80-83D1-4ED493B8D609}" name="Column10174"/>
    <tableColumn id="10192" xr3:uid="{7D1B31A5-D3FC-4ABC-8B0E-988B97BD113E}" name="Column10175"/>
    <tableColumn id="10193" xr3:uid="{CCA5EA4F-B51D-4DDE-B15F-6DB0A88BEEB5}" name="Column10176"/>
    <tableColumn id="10194" xr3:uid="{C4CCCA67-9CD6-4741-9DD4-304C36359840}" name="Column10177"/>
    <tableColumn id="10195" xr3:uid="{70388659-F1B4-48FC-B96F-1CAE1C53BF28}" name="Column10178"/>
    <tableColumn id="10196" xr3:uid="{0E0508BC-33F3-4082-A5EC-F390855B4AF8}" name="Column10179"/>
    <tableColumn id="10197" xr3:uid="{671262CF-3C49-4259-9514-1F3A8E9A0ADC}" name="Column10180"/>
    <tableColumn id="10198" xr3:uid="{AD7D7E4C-5DB4-49FE-AE34-1273DE9B47A0}" name="Column10181"/>
    <tableColumn id="10199" xr3:uid="{7C4712AB-9D24-411E-AEEC-572A9FEDBC14}" name="Column10182"/>
    <tableColumn id="10200" xr3:uid="{CF58C6E6-32E9-4974-9617-9BE6D32E64FF}" name="Column10183"/>
    <tableColumn id="10201" xr3:uid="{A2285D70-3355-4F83-B328-67FED16A03E3}" name="Column10184"/>
    <tableColumn id="10202" xr3:uid="{367FFF40-ED2F-495C-A844-291EC5A35AAE}" name="Column10185"/>
    <tableColumn id="10203" xr3:uid="{C7240C5A-3CD6-4702-AD9F-A0FAD833F427}" name="Column10186"/>
    <tableColumn id="10204" xr3:uid="{B5B577A5-847E-4508-B61E-5D3102B22A6E}" name="Column10187"/>
    <tableColumn id="10205" xr3:uid="{DB5E2332-3AF8-4984-B339-65114D728037}" name="Column10188"/>
    <tableColumn id="10206" xr3:uid="{0126BC3C-A462-407E-B627-400AAAF2A76F}" name="Column10189"/>
    <tableColumn id="10207" xr3:uid="{FCDCCD41-EF17-4523-B416-5EB1AFCBC062}" name="Column10190"/>
    <tableColumn id="10208" xr3:uid="{D477EF3B-35C7-4085-BB42-93752E004441}" name="Column10191"/>
    <tableColumn id="10209" xr3:uid="{DD20DE5C-65C9-414E-83AD-A44CF72DB62A}" name="Column10192"/>
    <tableColumn id="10210" xr3:uid="{18DE588E-EF6B-4BDF-A554-ED92D83F59C6}" name="Column10193"/>
    <tableColumn id="10211" xr3:uid="{68E3FC78-1951-4510-8DFA-AA427F4819EE}" name="Column10194"/>
    <tableColumn id="10212" xr3:uid="{BF9EBCF2-256A-4CD7-9BCD-005174B04684}" name="Column10195"/>
    <tableColumn id="10213" xr3:uid="{C4634EC3-92EA-4BE0-93CB-290E9330960D}" name="Column10196"/>
    <tableColumn id="10214" xr3:uid="{03EB6B88-5656-4EF1-8747-170F6B5B17F4}" name="Column10197"/>
    <tableColumn id="10215" xr3:uid="{C7B345E0-4B94-4047-B8DF-BCC82D9D4410}" name="Column10198"/>
    <tableColumn id="10216" xr3:uid="{ABE4C8D1-75D1-4367-A160-74FF25A1D2F8}" name="Column10199"/>
    <tableColumn id="10217" xr3:uid="{81A0B43B-6897-4F11-A041-655A9B09367E}" name="Column10200"/>
    <tableColumn id="10218" xr3:uid="{6D802B43-4E3F-4EBF-9849-E2576E2AA358}" name="Column10201"/>
    <tableColumn id="10219" xr3:uid="{3E07D59B-BB9F-4D6F-8948-FE243876A482}" name="Column10202"/>
    <tableColumn id="10220" xr3:uid="{7CF08D2C-6317-4C9D-8732-48BA1869C959}" name="Column10203"/>
    <tableColumn id="10221" xr3:uid="{5A8222A3-5E8B-494D-A1AD-5D1D764DB383}" name="Column10204"/>
    <tableColumn id="10222" xr3:uid="{8E55F576-BEDD-46D8-99C6-060E6601AF7E}" name="Column10205"/>
    <tableColumn id="10223" xr3:uid="{4F1A8185-B9FE-45B1-A391-FCC3756FD6A4}" name="Column10206"/>
    <tableColumn id="10224" xr3:uid="{E0F7B7DD-91F9-43C6-8CDD-14265249E385}" name="Column10207"/>
    <tableColumn id="10225" xr3:uid="{C261E83D-E39C-4ED8-B6A6-9D058746A87A}" name="Column10208"/>
    <tableColumn id="10226" xr3:uid="{3E474F0C-D866-48D7-ADB3-2A96968C5663}" name="Column10209"/>
    <tableColumn id="10227" xr3:uid="{319DAEF4-8EC1-41F1-9238-B50EE344BE08}" name="Column10210"/>
    <tableColumn id="10228" xr3:uid="{FA6BC90C-6A58-4E2A-9A43-619F34BC1156}" name="Column10211"/>
    <tableColumn id="10229" xr3:uid="{A627B430-951A-407E-B8EF-3C583F31097F}" name="Column10212"/>
    <tableColumn id="10230" xr3:uid="{B818E7E9-4048-402B-BF21-36298DEAF243}" name="Column10213"/>
    <tableColumn id="10231" xr3:uid="{21B67701-5B19-4B9F-A3D8-1D4775668CC1}" name="Column10214"/>
    <tableColumn id="10232" xr3:uid="{62BC95C7-043A-4268-96C1-627AA50D35BC}" name="Column10215"/>
    <tableColumn id="10233" xr3:uid="{A8DE820F-ABB5-48E8-8F7A-D5EC2EA56FF3}" name="Column10216"/>
    <tableColumn id="10234" xr3:uid="{7653CEFA-4E36-42A5-A560-534752865828}" name="Column10217"/>
    <tableColumn id="10235" xr3:uid="{04577080-8C91-449A-9AAF-2BC83E0BB94D}" name="Column10218"/>
    <tableColumn id="10236" xr3:uid="{76D13E04-42AB-43A3-A0F2-AD9DA0C2468B}" name="Column10219"/>
    <tableColumn id="10237" xr3:uid="{E8098414-2B86-48C1-9BC4-A1B44F43309F}" name="Column10220"/>
    <tableColumn id="10238" xr3:uid="{DA05F50E-2480-404C-9056-ED48523E3C85}" name="Column10221"/>
    <tableColumn id="10239" xr3:uid="{AC012E1D-5366-4FB5-80C7-2C9724010884}" name="Column10222"/>
    <tableColumn id="10240" xr3:uid="{02A4E496-49A6-419B-880B-A504C5D58BF4}" name="Column10223"/>
    <tableColumn id="10241" xr3:uid="{F091A0B2-9932-452B-BC41-7B5F753D4E62}" name="Column10224"/>
    <tableColumn id="10242" xr3:uid="{8D20361D-FF3C-4F26-8FF4-63907C18B66B}" name="Column10225"/>
    <tableColumn id="10243" xr3:uid="{25118CBC-5CD7-41F2-B8AC-38CBA9E810F6}" name="Column10226"/>
    <tableColumn id="10244" xr3:uid="{75086352-5731-4745-AD60-FD80C1440579}" name="Column10227"/>
    <tableColumn id="10245" xr3:uid="{546DBBC2-DE4B-4A3E-B7B5-4BF9D52AFF6D}" name="Column10228"/>
    <tableColumn id="10246" xr3:uid="{4BE66C94-78B0-4C3F-B627-7576ECAD0ED2}" name="Column10229"/>
    <tableColumn id="10247" xr3:uid="{B344867A-F886-4F8B-91B8-8855AC0E4690}" name="Column10230"/>
    <tableColumn id="10248" xr3:uid="{8C9371D6-CBF1-4671-9C61-CBDCD179A9A9}" name="Column10231"/>
    <tableColumn id="10249" xr3:uid="{E17468D3-5998-4F72-89DC-20D36DE65778}" name="Column10232"/>
    <tableColumn id="10250" xr3:uid="{D960D90F-4751-45D8-9E3A-BB6127205D0E}" name="Column10233"/>
    <tableColumn id="10251" xr3:uid="{96F841D4-012F-46A9-90C5-F67957BD7862}" name="Column10234"/>
    <tableColumn id="10252" xr3:uid="{85B51C95-ADF8-4F03-A7B1-6288FFF162C7}" name="Column10235"/>
    <tableColumn id="10253" xr3:uid="{26DE8FF1-75B5-46DE-AFB2-5A56593F36E3}" name="Column10236"/>
    <tableColumn id="10254" xr3:uid="{EE7B9C27-2EDF-4EF7-A806-D9E2960961B8}" name="Column10237"/>
    <tableColumn id="10255" xr3:uid="{7550C618-9DBF-488F-84AE-6DAF5202648B}" name="Column10238"/>
    <tableColumn id="10256" xr3:uid="{363A50FD-BE1F-4877-83C3-2E4A201F17B3}" name="Column10239"/>
    <tableColumn id="10257" xr3:uid="{F1D043E4-25E3-4C69-8BF5-9595965F1733}" name="Column10240"/>
    <tableColumn id="10258" xr3:uid="{9655BE1B-82F3-4D50-8701-D494208A0DBF}" name="Column10241"/>
    <tableColumn id="10259" xr3:uid="{B926327F-39C4-4C23-A075-7A28C3D24624}" name="Column10242"/>
    <tableColumn id="10260" xr3:uid="{3E2F41ED-40FB-447D-9C4A-A39B9FC9039D}" name="Column10243"/>
    <tableColumn id="10261" xr3:uid="{FB7CCE87-9AF1-4677-B981-051B9921344B}" name="Column10244"/>
    <tableColumn id="10262" xr3:uid="{81C9D0EB-16A4-4676-BA07-46757308CC6D}" name="Column10245"/>
    <tableColumn id="10263" xr3:uid="{4EA9B117-19F1-48FA-A18A-175B4431F2C4}" name="Column10246"/>
    <tableColumn id="10264" xr3:uid="{765F2A26-78C7-43EE-AF5C-643A47DA7D13}" name="Column10247"/>
    <tableColumn id="10265" xr3:uid="{8C20FFC0-5AD1-4276-880E-5085B4FF21FF}" name="Column10248"/>
    <tableColumn id="10266" xr3:uid="{C0ABDDCA-2212-45EB-9889-2A1E1FD62B49}" name="Column10249"/>
    <tableColumn id="10267" xr3:uid="{0B2BB6D8-6293-4511-81AD-A7601380A0C3}" name="Column10250"/>
    <tableColumn id="10268" xr3:uid="{CACC21DA-36C6-42D7-B061-93324C2EC66A}" name="Column10251"/>
    <tableColumn id="10269" xr3:uid="{D8BD8764-A3F1-4618-B94F-9D7FAD5CD906}" name="Column10252"/>
    <tableColumn id="10270" xr3:uid="{7893BCE4-74C7-4AF8-81BD-8E10F78F0382}" name="Column10253"/>
    <tableColumn id="10271" xr3:uid="{E27512B9-B094-4454-AE75-756A5CCE2585}" name="Column10254"/>
    <tableColumn id="10272" xr3:uid="{D6923588-C252-4EDC-99B0-EDD74D5CAE96}" name="Column10255"/>
    <tableColumn id="10273" xr3:uid="{85865FAC-880C-4339-89E6-06EA0E135FE4}" name="Column10256"/>
    <tableColumn id="10274" xr3:uid="{A41FACDC-F451-46C5-A7F7-DBFF56DBD7DD}" name="Column10257"/>
    <tableColumn id="10275" xr3:uid="{63846724-7992-495B-9735-C8B44EF57602}" name="Column10258"/>
    <tableColumn id="10276" xr3:uid="{05E678B7-3BFD-4DCC-94DD-3370660B7CFB}" name="Column10259"/>
    <tableColumn id="10277" xr3:uid="{3C430370-E338-42BD-A905-52E24A982252}" name="Column10260"/>
    <tableColumn id="10278" xr3:uid="{5D29604C-7F61-46FD-A33D-6F9EB1F3D34E}" name="Column10261"/>
    <tableColumn id="10279" xr3:uid="{52E00ADE-6D45-474C-A15E-A2C746464F85}" name="Column10262"/>
    <tableColumn id="10280" xr3:uid="{A4A6B64A-9C5A-49B4-A65B-0D38FEAB0906}" name="Column10263"/>
    <tableColumn id="10281" xr3:uid="{30D89499-CC15-4F7A-893E-8CB676C55BC1}" name="Column10264"/>
    <tableColumn id="10282" xr3:uid="{DB39CDEC-B7AF-4FBD-8C74-BCF74CBD9874}" name="Column10265"/>
    <tableColumn id="10283" xr3:uid="{79055BC4-1F63-4906-8EEB-00DB840357AC}" name="Column10266"/>
    <tableColumn id="10284" xr3:uid="{80475CFB-EC9F-46C2-B926-761F6C0240CB}" name="Column10267"/>
    <tableColumn id="10285" xr3:uid="{82207031-E38E-4739-8D44-0BAB7426C1F8}" name="Column10268"/>
    <tableColumn id="10286" xr3:uid="{A33BEDB5-2C41-45AC-AB76-FA0288A47B3D}" name="Column10269"/>
    <tableColumn id="10287" xr3:uid="{F70C9F99-B0E5-41C3-B3FE-2C49CCA9C4FE}" name="Column10270"/>
    <tableColumn id="10288" xr3:uid="{E4C5ABB9-9630-4089-BDC0-3AD68D353C42}" name="Column10271"/>
    <tableColumn id="10289" xr3:uid="{40F9DA65-9058-4860-BA57-938C6B2845A8}" name="Column10272"/>
    <tableColumn id="10290" xr3:uid="{FFE88A5A-0AC9-4CDE-9EBE-B0696EC75D67}" name="Column10273"/>
    <tableColumn id="10291" xr3:uid="{C8A2F78A-5884-41C3-AF99-4E1CA9E35483}" name="Column10274"/>
    <tableColumn id="10292" xr3:uid="{D1609C0D-5F6E-4575-8F3A-3029088824CD}" name="Column10275"/>
    <tableColumn id="10293" xr3:uid="{4F2C5BF5-B895-4C02-9BAA-FC37663BE117}" name="Column10276"/>
    <tableColumn id="10294" xr3:uid="{FAA75148-FE9F-42F8-A73B-190E857AA20D}" name="Column10277"/>
    <tableColumn id="10295" xr3:uid="{32CC299F-E692-4D2A-8F6A-D14A2E06D6B4}" name="Column10278"/>
    <tableColumn id="10296" xr3:uid="{FEBA4AC4-C557-4060-836C-DEC72453853E}" name="Column10279"/>
    <tableColumn id="10297" xr3:uid="{EE092E66-9A8B-4F17-B953-1C92D1DBFC79}" name="Column10280"/>
    <tableColumn id="10298" xr3:uid="{AE9BFBBC-22F3-42C3-9F54-2459257A091F}" name="Column10281"/>
    <tableColumn id="10299" xr3:uid="{EEC637AF-79EC-40AA-BC6D-0C96B07C9E4C}" name="Column10282"/>
    <tableColumn id="10300" xr3:uid="{C6C05BAF-0B0B-462C-AEEF-1A71CE36AEB5}" name="Column10283"/>
    <tableColumn id="10301" xr3:uid="{162B8C5E-8983-40AF-8C2D-B6D6B1A605F3}" name="Column10284"/>
    <tableColumn id="10302" xr3:uid="{F813B6CF-85DE-4D59-83F2-A81AC932C146}" name="Column10285"/>
    <tableColumn id="10303" xr3:uid="{0C4269B4-E00D-45EF-BB96-498CF1434AD4}" name="Column10286"/>
    <tableColumn id="10304" xr3:uid="{D5ECA19E-6CD9-472F-A9E6-31FD847FEEC0}" name="Column10287"/>
    <tableColumn id="10305" xr3:uid="{46997C83-85B8-4F13-B2EF-C018FEB66695}" name="Column10288"/>
    <tableColumn id="10306" xr3:uid="{A8B9FBEB-B3B0-4502-844E-6C51F83EEA8E}" name="Column10289"/>
    <tableColumn id="10307" xr3:uid="{A10A10B7-564F-4DD8-8E16-70C398D90763}" name="Column10290"/>
    <tableColumn id="10308" xr3:uid="{0D772BE3-A91F-496A-89A7-7B2FDE51EF26}" name="Column10291"/>
    <tableColumn id="10309" xr3:uid="{55BBC753-F1C5-4C0D-901C-54BEEFAF93BE}" name="Column10292"/>
    <tableColumn id="10310" xr3:uid="{97D6B2FA-08E7-4266-9DD5-2EF705BD8DB9}" name="Column10293"/>
    <tableColumn id="10311" xr3:uid="{676F7952-FBAD-4595-AE27-8CEEE836FA53}" name="Column10294"/>
    <tableColumn id="10312" xr3:uid="{7A1F419C-2F70-48A6-AF64-C248DAB90627}" name="Column10295"/>
    <tableColumn id="10313" xr3:uid="{3E69A5D9-C968-4C62-A5A3-9BCDC5B18F9E}" name="Column10296"/>
    <tableColumn id="10314" xr3:uid="{EBDD27E2-9E85-4E2A-9176-C28DA4F4F2E5}" name="Column10297"/>
    <tableColumn id="10315" xr3:uid="{CE8B1F5F-29AC-47C7-87B3-948A4F6B550C}" name="Column10298"/>
    <tableColumn id="10316" xr3:uid="{B1DBA299-663D-4AF8-88ED-1C9F94006980}" name="Column10299"/>
    <tableColumn id="10317" xr3:uid="{A403CB7E-98B5-4FB0-9A93-D520DC23A572}" name="Column10300"/>
    <tableColumn id="10318" xr3:uid="{2A93CD74-72D5-44E8-8F51-E1C067FF5F8E}" name="Column10301"/>
    <tableColumn id="10319" xr3:uid="{B0E50747-728C-44FF-9506-8628A6DDC7FE}" name="Column10302"/>
    <tableColumn id="10320" xr3:uid="{A979B618-344F-463A-A29B-EDBAA607D706}" name="Column10303"/>
    <tableColumn id="10321" xr3:uid="{184CC187-A1DE-4DF2-8285-3696F020C350}" name="Column10304"/>
    <tableColumn id="10322" xr3:uid="{A69F8B0F-EC66-4EE1-8CC3-BF9936941FB6}" name="Column10305"/>
    <tableColumn id="10323" xr3:uid="{75CCA0D1-8D8C-406F-9907-C66AE985B971}" name="Column10306"/>
    <tableColumn id="10324" xr3:uid="{95913C65-EF06-442B-9A9B-BBC9DAD73106}" name="Column10307"/>
    <tableColumn id="10325" xr3:uid="{39C1A99A-7E3F-436F-91B3-6D89938CDB70}" name="Column10308"/>
    <tableColumn id="10326" xr3:uid="{97A3C6DB-8503-43F3-A842-55502DAF20DE}" name="Column10309"/>
    <tableColumn id="10327" xr3:uid="{8EBFA806-E42F-4889-A407-15AF90F96FF6}" name="Column10310"/>
    <tableColumn id="10328" xr3:uid="{6F6BDA5C-9BE9-4B72-B3E4-DDB959B2ACF9}" name="Column10311"/>
    <tableColumn id="10329" xr3:uid="{0850B5CE-2E94-418D-A559-D3DC0DE874CC}" name="Column10312"/>
    <tableColumn id="10330" xr3:uid="{552453FD-2C67-492B-89AB-A5BAA6174D4E}" name="Column10313"/>
    <tableColumn id="10331" xr3:uid="{E806B6CA-9F65-4C1A-875F-78F1892A1E00}" name="Column10314"/>
    <tableColumn id="10332" xr3:uid="{9FD1D2AE-D6C3-418E-A689-88C46B99E1D4}" name="Column10315"/>
    <tableColumn id="10333" xr3:uid="{072F7D07-A742-478B-B7B3-63A611EC5D35}" name="Column10316"/>
    <tableColumn id="10334" xr3:uid="{9283D820-8203-450F-98E6-EFFD1909AEFB}" name="Column10317"/>
    <tableColumn id="10335" xr3:uid="{06E145A2-DEDB-4F9A-BAC4-106199CC8A96}" name="Column10318"/>
    <tableColumn id="10336" xr3:uid="{88520666-AD21-49B7-94FE-75B929F1B300}" name="Column10319"/>
    <tableColumn id="10337" xr3:uid="{12429CE3-0104-47C8-8597-74B39CF88D06}" name="Column10320"/>
    <tableColumn id="10338" xr3:uid="{798BB4FA-E523-46B1-8FD6-129C9C6E000D}" name="Column10321"/>
    <tableColumn id="10339" xr3:uid="{20A5D032-A20F-4E70-A484-7E9041027371}" name="Column10322"/>
    <tableColumn id="10340" xr3:uid="{05DF8BCC-3557-47AE-8B23-C478BC2D3941}" name="Column10323"/>
    <tableColumn id="10341" xr3:uid="{C30BAE4E-E670-4EB0-A6F0-753E65C87839}" name="Column10324"/>
    <tableColumn id="10342" xr3:uid="{4EB0B9C4-86D7-4690-8CBC-BC83C9383042}" name="Column10325"/>
    <tableColumn id="10343" xr3:uid="{8FA994D9-460A-40E7-93EE-8E33788CA421}" name="Column10326"/>
    <tableColumn id="10344" xr3:uid="{D11DF2A5-F968-424D-8DE9-859E51896C50}" name="Column10327"/>
    <tableColumn id="10345" xr3:uid="{2BC6BEBE-046D-4BA5-BD81-26980FC44903}" name="Column10328"/>
    <tableColumn id="10346" xr3:uid="{0F7351F8-635F-4B3F-A1BD-6132C51CD955}" name="Column10329"/>
    <tableColumn id="10347" xr3:uid="{17446661-03A9-46D1-9760-909057FD2D85}" name="Column10330"/>
    <tableColumn id="10348" xr3:uid="{42F5A59A-2E4D-484D-BE1A-B7BFB2EB6263}" name="Column10331"/>
    <tableColumn id="10349" xr3:uid="{78F3929E-F9DC-4FA2-AEC3-7E4D4CC735CE}" name="Column10332"/>
    <tableColumn id="10350" xr3:uid="{ACFBF4D9-1092-4D0B-A2D3-E627ECD30FF9}" name="Column10333"/>
    <tableColumn id="10351" xr3:uid="{FAA148B6-0E59-4B5F-8637-B3AC92AB690C}" name="Column10334"/>
    <tableColumn id="10352" xr3:uid="{8CCC34CA-3119-419B-83DA-0A9142C99153}" name="Column10335"/>
    <tableColumn id="10353" xr3:uid="{B1A5AC08-0E93-4467-A1BE-A3C38DBB161D}" name="Column10336"/>
    <tableColumn id="10354" xr3:uid="{10E03218-435C-43A8-9CFF-A7B31B41A02B}" name="Column10337"/>
    <tableColumn id="10355" xr3:uid="{0D5CA303-9856-4A83-A2C9-C27A2043C5BA}" name="Column10338"/>
    <tableColumn id="10356" xr3:uid="{10212530-EF29-49B8-9D6A-260B5EABB231}" name="Column10339"/>
    <tableColumn id="10357" xr3:uid="{EBDCA4C8-B9B6-4E11-9E6A-485583DA0B1B}" name="Column10340"/>
    <tableColumn id="10358" xr3:uid="{7FB81F90-3EDB-4E97-B264-584BBB9BD9DE}" name="Column10341"/>
    <tableColumn id="10359" xr3:uid="{DAA40C98-0BD1-4C51-BE37-04CA5DEACFB4}" name="Column10342"/>
    <tableColumn id="10360" xr3:uid="{4480B4B7-BBD3-49ED-9368-F7D81756383B}" name="Column10343"/>
    <tableColumn id="10361" xr3:uid="{42EA6CED-D21D-41FA-9239-EC7DADC63EA8}" name="Column10344"/>
    <tableColumn id="10362" xr3:uid="{C4D201AB-45DB-4F5D-9838-22EF2DB40861}" name="Column10345"/>
    <tableColumn id="10363" xr3:uid="{093B1F68-1A5C-44D4-902D-AB866F504742}" name="Column10346"/>
    <tableColumn id="10364" xr3:uid="{BA300EEE-6A24-4221-B5ED-CAAC19302041}" name="Column10347"/>
    <tableColumn id="10365" xr3:uid="{17AC76FC-D05F-4BCD-BB9A-F454B7B4960E}" name="Column10348"/>
    <tableColumn id="10366" xr3:uid="{2FE17F6C-CB46-4BC3-9DFA-1FBCB272E581}" name="Column10349"/>
    <tableColumn id="10367" xr3:uid="{A587D49F-E9AD-498D-82B1-DD6B6D3B54EC}" name="Column10350"/>
    <tableColumn id="10368" xr3:uid="{D6945739-55DE-49E0-9657-B127D6CB2B39}" name="Column10351"/>
    <tableColumn id="10369" xr3:uid="{F59A2AF6-7071-4CCD-BE01-F1AFDB20AF7F}" name="Column10352"/>
    <tableColumn id="10370" xr3:uid="{434114D0-C62B-4C38-914F-AA1562C59830}" name="Column10353"/>
    <tableColumn id="10371" xr3:uid="{921C9105-E8FB-4EA5-B49A-53DCE229EEC3}" name="Column10354"/>
    <tableColumn id="10372" xr3:uid="{ED93EC1E-055B-417E-B702-71A644573F38}" name="Column10355"/>
    <tableColumn id="10373" xr3:uid="{6ACD71A4-642A-4C8C-8D9A-8D535B0ED913}" name="Column10356"/>
    <tableColumn id="10374" xr3:uid="{F14FF523-8C4B-4326-AF89-BF26F989C497}" name="Column10357"/>
    <tableColumn id="10375" xr3:uid="{75792117-80C0-4B23-8B25-7EF8C16B8BD3}" name="Column10358"/>
    <tableColumn id="10376" xr3:uid="{40B86D2E-3E67-423C-98BD-0CB0D53C1CD7}" name="Column10359"/>
    <tableColumn id="10377" xr3:uid="{B8B77FCB-F9F3-4457-97FA-83E531CEF94B}" name="Column10360"/>
    <tableColumn id="10378" xr3:uid="{454FE01A-B806-467F-AB95-87B3F2CBD103}" name="Column10361"/>
    <tableColumn id="10379" xr3:uid="{D87FDBAA-F3E4-48BF-AA7D-53C6937CAD7C}" name="Column10362"/>
    <tableColumn id="10380" xr3:uid="{2F33A994-7F25-43EA-AA0C-882F321E08B9}" name="Column10363"/>
    <tableColumn id="10381" xr3:uid="{F60CE6AD-04FC-4B24-B577-5A906A03384C}" name="Column10364"/>
    <tableColumn id="10382" xr3:uid="{9EC1A858-3D6D-4F79-9D1D-7F701534787A}" name="Column10365"/>
    <tableColumn id="10383" xr3:uid="{14624D22-EEA6-4F81-BD5B-56810AE6B6FF}" name="Column10366"/>
    <tableColumn id="10384" xr3:uid="{BFA85823-AF5A-433B-AA7D-776335407FE2}" name="Column10367"/>
    <tableColumn id="10385" xr3:uid="{009D27A2-261C-4FB7-8B99-E4FEE5767B88}" name="Column10368"/>
    <tableColumn id="10386" xr3:uid="{71C88A95-E679-4AA8-B617-DA626DA9B044}" name="Column10369"/>
    <tableColumn id="10387" xr3:uid="{974C8796-54DE-4D21-A73D-ED5483342FB2}" name="Column10370"/>
    <tableColumn id="10388" xr3:uid="{A82FDF93-5D19-4E66-B64E-994F9C806C25}" name="Column10371"/>
    <tableColumn id="10389" xr3:uid="{048D10D9-8808-4958-BBE2-2F479B020A7B}" name="Column10372"/>
    <tableColumn id="10390" xr3:uid="{919EA613-F0BE-488B-8E87-F359EF925CBC}" name="Column10373"/>
    <tableColumn id="10391" xr3:uid="{24062F5B-85CE-4C6C-94B4-E67839363B47}" name="Column10374"/>
    <tableColumn id="10392" xr3:uid="{3E0822BF-E524-4B7E-93E3-BC746C56C8CB}" name="Column10375"/>
    <tableColumn id="10393" xr3:uid="{E99F0891-1FF1-4324-B02B-296AD61B3A7F}" name="Column10376"/>
    <tableColumn id="10394" xr3:uid="{3228D5C7-2668-42DE-987A-0F2407584F2E}" name="Column10377"/>
    <tableColumn id="10395" xr3:uid="{6669A44C-A24C-40B8-81E3-07757AA1ABC8}" name="Column10378"/>
    <tableColumn id="10396" xr3:uid="{C208ECAC-5318-431E-8F48-626DDF585CF0}" name="Column10379"/>
    <tableColumn id="10397" xr3:uid="{58FA16D1-9C66-428B-BFBE-5B13D1A53E5A}" name="Column10380"/>
    <tableColumn id="10398" xr3:uid="{C510D665-13BF-4B55-A1D1-EA044D47D833}" name="Column10381"/>
    <tableColumn id="10399" xr3:uid="{C94BB0E9-B662-4F64-B5D8-335375087FD0}" name="Column10382"/>
    <tableColumn id="10400" xr3:uid="{E3E40277-305B-4EB7-A31B-0C183F0A689E}" name="Column10383"/>
    <tableColumn id="10401" xr3:uid="{03D7E47E-74BB-4D87-9185-017F23C6D18F}" name="Column10384"/>
    <tableColumn id="10402" xr3:uid="{01BA7346-CFF6-482D-9B6D-5D0A251C5526}" name="Column10385"/>
    <tableColumn id="10403" xr3:uid="{0BEDE42B-3D3A-47D4-A3D5-34901CB09351}" name="Column10386"/>
    <tableColumn id="10404" xr3:uid="{4D9D9BD5-CE01-46F6-BD80-3281625334DD}" name="Column10387"/>
    <tableColumn id="10405" xr3:uid="{8B7E1FDB-3CED-4593-9E99-5C1B28370D5D}" name="Column10388"/>
    <tableColumn id="10406" xr3:uid="{72CFA24C-8F44-42B7-81CA-33FBC104E98C}" name="Column10389"/>
    <tableColumn id="10407" xr3:uid="{C25AB294-F1C9-431F-A2AE-DA925EED5783}" name="Column10390"/>
    <tableColumn id="10408" xr3:uid="{C4C05B2C-66CD-48C7-A392-89344BD64403}" name="Column10391"/>
    <tableColumn id="10409" xr3:uid="{04A1430B-AA2F-42D3-8544-06D4AF7764F7}" name="Column10392"/>
    <tableColumn id="10410" xr3:uid="{268B9B1F-D4EC-4BBD-BFB4-488D3FFC4CAA}" name="Column10393"/>
    <tableColumn id="10411" xr3:uid="{180A39AE-5568-465E-9D18-37681740D202}" name="Column10394"/>
    <tableColumn id="10412" xr3:uid="{93F0FCE7-68BC-4A0B-9954-DF04F245DD97}" name="Column10395"/>
    <tableColumn id="10413" xr3:uid="{5D48C1FD-9E26-47CA-AD4B-2DD61A6A4C09}" name="Column10396"/>
    <tableColumn id="10414" xr3:uid="{B338D82F-5748-4FAD-9FF2-DDB0CEA21251}" name="Column10397"/>
    <tableColumn id="10415" xr3:uid="{857193A4-504A-4FA1-8E5B-76CB28F1A854}" name="Column10398"/>
    <tableColumn id="10416" xr3:uid="{0B197F38-8EBB-488C-9BF2-4C54F0F01030}" name="Column10399"/>
    <tableColumn id="10417" xr3:uid="{AEBC0137-24F3-4D00-8064-C6CB46FF0ED4}" name="Column10400"/>
    <tableColumn id="10418" xr3:uid="{D49D406C-2013-4466-8482-0C11A5409B68}" name="Column10401"/>
    <tableColumn id="10419" xr3:uid="{5FAD7A9B-4D92-4982-989B-318E78BB0F93}" name="Column10402"/>
    <tableColumn id="10420" xr3:uid="{A45EC237-25CF-4F42-B3BD-672AEC5847E5}" name="Column10403"/>
    <tableColumn id="10421" xr3:uid="{77D00B53-78B5-4DE1-AE39-EFEE4812ED13}" name="Column10404"/>
    <tableColumn id="10422" xr3:uid="{D0CEBED1-9D74-4301-8C16-17981CDED195}" name="Column10405"/>
    <tableColumn id="10423" xr3:uid="{202C89AC-F185-45CC-82EA-68086E972E74}" name="Column10406"/>
    <tableColumn id="10424" xr3:uid="{A076BDEE-C06A-457F-94A0-626D825B776C}" name="Column10407"/>
    <tableColumn id="10425" xr3:uid="{F8809455-4742-42CA-9C2A-C40B56871B43}" name="Column10408"/>
    <tableColumn id="10426" xr3:uid="{21383DC4-AAF9-400A-A2E9-20AA686A324F}" name="Column10409"/>
    <tableColumn id="10427" xr3:uid="{FFCAAAF1-22F9-4FB2-9ACB-243B6A80B0A9}" name="Column10410"/>
    <tableColumn id="10428" xr3:uid="{B3CBCD6E-5036-4A9F-90C8-562212B0671B}" name="Column10411"/>
    <tableColumn id="10429" xr3:uid="{8424A0FE-9B56-4621-B841-6CEF93DC50E6}" name="Column10412"/>
    <tableColumn id="10430" xr3:uid="{3970BE1A-C0AB-4B61-8E2F-063654FE03EF}" name="Column10413"/>
    <tableColumn id="10431" xr3:uid="{FD3D9B5A-0E34-4223-A0C8-EDF34121AAA9}" name="Column10414"/>
    <tableColumn id="10432" xr3:uid="{B58499CB-02A0-415C-BEE8-5252DDC03C47}" name="Column10415"/>
    <tableColumn id="10433" xr3:uid="{08351FE2-B32D-433B-BF12-BD23B43812CA}" name="Column10416"/>
    <tableColumn id="10434" xr3:uid="{41455BC8-0850-43E0-83B8-D3350B9BE6A8}" name="Column10417"/>
    <tableColumn id="10435" xr3:uid="{9481B9B3-B4ED-4B63-88B8-B268089FFE9C}" name="Column10418"/>
    <tableColumn id="10436" xr3:uid="{CA7AB73F-88E0-4204-9602-59A5A9ED7D37}" name="Column10419"/>
    <tableColumn id="10437" xr3:uid="{96813F70-8FE6-4963-839A-6A1C102116CE}" name="Column10420"/>
    <tableColumn id="10438" xr3:uid="{B34C9E1B-2AA1-4025-B6F0-3B93A468D06F}" name="Column10421"/>
    <tableColumn id="10439" xr3:uid="{87AD7C74-851D-4A5F-8BA2-9203333D5A58}" name="Column10422"/>
    <tableColumn id="10440" xr3:uid="{48CC92B8-7FEF-46A9-B14C-294732FB5E2E}" name="Column10423"/>
    <tableColumn id="10441" xr3:uid="{F52990F7-E63A-401B-991E-C031043B2282}" name="Column10424"/>
    <tableColumn id="10442" xr3:uid="{67F506DA-08E1-40F8-A485-61F9B7E5456C}" name="Column10425"/>
    <tableColumn id="10443" xr3:uid="{41630A3F-4321-4073-8BBA-0D6E44B994E1}" name="Column10426"/>
    <tableColumn id="10444" xr3:uid="{547C0B91-C043-49EB-B546-8EA357B1231F}" name="Column10427"/>
    <tableColumn id="10445" xr3:uid="{7D8D21D4-6C7C-4FC3-AD8A-D227BBADD4F0}" name="Column10428"/>
    <tableColumn id="10446" xr3:uid="{305ED8C6-39B3-46D6-A64B-37882E83AC9C}" name="Column10429"/>
    <tableColumn id="10447" xr3:uid="{BC543BE3-425E-4805-B8B3-E5E313C57E64}" name="Column10430"/>
    <tableColumn id="10448" xr3:uid="{DEF86939-92F8-48BC-BF48-5720F9CF3466}" name="Column10431"/>
    <tableColumn id="10449" xr3:uid="{BAD97022-0765-4F14-BB35-B9818EB26629}" name="Column10432"/>
    <tableColumn id="10450" xr3:uid="{0C51A3CD-61C3-42E6-AE68-095E46525873}" name="Column10433"/>
    <tableColumn id="10451" xr3:uid="{CF1B782E-7C5A-44FB-BAC2-936F203B2B2A}" name="Column10434"/>
    <tableColumn id="10452" xr3:uid="{382C2F69-8948-45DA-ABC1-2278969B00BF}" name="Column10435"/>
    <tableColumn id="10453" xr3:uid="{7451EDAB-230C-47F5-B54C-A38B787EF58A}" name="Column10436"/>
    <tableColumn id="10454" xr3:uid="{D62DFD0B-3A7F-47CE-9A4F-53AA014E3E5F}" name="Column10437"/>
    <tableColumn id="10455" xr3:uid="{646A12E5-B916-4714-9610-8AC39A211D65}" name="Column10438"/>
    <tableColumn id="10456" xr3:uid="{30848346-79D3-408C-AC33-E01FA8EED85C}" name="Column10439"/>
    <tableColumn id="10457" xr3:uid="{A3B1AFD8-1D29-41DC-AC85-FD3D6076227C}" name="Column10440"/>
    <tableColumn id="10458" xr3:uid="{5E27DDD1-BAF0-4ADD-AC26-88042D020796}" name="Column10441"/>
    <tableColumn id="10459" xr3:uid="{7CC7363C-80F3-449A-BA54-8C91BA27AB98}" name="Column10442"/>
    <tableColumn id="10460" xr3:uid="{0BF6471C-41E8-4EAC-BE90-6130A2BB57EF}" name="Column10443"/>
    <tableColumn id="10461" xr3:uid="{13C835E5-DA4D-486C-AE10-705FD671FEA0}" name="Column10444"/>
    <tableColumn id="10462" xr3:uid="{3E0D5D82-8DFC-4637-8CE7-DC5F7A84547F}" name="Column10445"/>
    <tableColumn id="10463" xr3:uid="{F0A8B319-4734-44EE-8F7D-8CC2E54B2C56}" name="Column10446"/>
    <tableColumn id="10464" xr3:uid="{A64A5083-1196-463F-B683-71955089D32A}" name="Column10447"/>
    <tableColumn id="10465" xr3:uid="{6E6441C7-2A91-4D45-8B3C-371A73F391E4}" name="Column10448"/>
    <tableColumn id="10466" xr3:uid="{F87660A6-0F6C-4B9E-BDBF-24669DE66BD4}" name="Column10449"/>
    <tableColumn id="10467" xr3:uid="{06D49E0A-E633-47BA-A436-A302979C0881}" name="Column10450"/>
    <tableColumn id="10468" xr3:uid="{AF3F2852-A47C-4659-945E-0386EDCA76A9}" name="Column10451"/>
    <tableColumn id="10469" xr3:uid="{C9DC62B7-A050-4FE7-86B9-E7FF4258F99C}" name="Column10452"/>
    <tableColumn id="10470" xr3:uid="{FF31E1E7-FA1B-447F-A032-5CBC1C370648}" name="Column10453"/>
    <tableColumn id="10471" xr3:uid="{B9E6278B-27A1-4F6A-88F7-38C85730CD81}" name="Column10454"/>
    <tableColumn id="10472" xr3:uid="{A9B4E1A0-C7DE-4472-98B2-DC22AB76665C}" name="Column10455"/>
    <tableColumn id="10473" xr3:uid="{CDF6F117-7A24-49B0-A20E-F523523F9BDA}" name="Column10456"/>
    <tableColumn id="10474" xr3:uid="{45E9F724-DFE8-4020-902D-7570BD8902DD}" name="Column10457"/>
    <tableColumn id="10475" xr3:uid="{93885B29-FFCB-4E12-9170-0E4DD83F7CBD}" name="Column10458"/>
    <tableColumn id="10476" xr3:uid="{3B765433-6AAE-42B4-9FEA-A36D794AC198}" name="Column10459"/>
    <tableColumn id="10477" xr3:uid="{394449E9-9932-4214-9D69-29E2D7124992}" name="Column10460"/>
    <tableColumn id="10478" xr3:uid="{A89820F1-0A7C-4570-AD5A-BA47E599E8D9}" name="Column10461"/>
    <tableColumn id="10479" xr3:uid="{D7DD4858-AE79-4F8D-B4FB-F94C3D7BD9AC}" name="Column10462"/>
    <tableColumn id="10480" xr3:uid="{A83F51DF-1523-4FDE-92D4-00CE0241BC96}" name="Column10463"/>
    <tableColumn id="10481" xr3:uid="{BA634537-4346-4476-AE54-47C8BCBE3938}" name="Column10464"/>
    <tableColumn id="10482" xr3:uid="{4156BE5B-3EEF-4BF4-A1F3-20A351160739}" name="Column10465"/>
    <tableColumn id="10483" xr3:uid="{7FED4BFF-2403-4C5C-97E0-09BB2F51A95D}" name="Column10466"/>
    <tableColumn id="10484" xr3:uid="{1BFCAEDC-1BDD-462E-A0B1-2291882407B6}" name="Column10467"/>
    <tableColumn id="10485" xr3:uid="{EBF5187F-3E89-4783-ABB5-97DA81BC6E8B}" name="Column10468"/>
    <tableColumn id="10486" xr3:uid="{9EE45174-5BAC-447F-81A9-BCD83527BBA0}" name="Column10469"/>
    <tableColumn id="10487" xr3:uid="{439B15DD-0013-49E7-8CB1-DCFA76AE7399}" name="Column10470"/>
    <tableColumn id="10488" xr3:uid="{59BFBC51-DF7A-405D-A648-023FF0246641}" name="Column10471"/>
    <tableColumn id="10489" xr3:uid="{35167302-EC95-4086-B08E-ED5D92C019F7}" name="Column10472"/>
    <tableColumn id="10490" xr3:uid="{7286D166-63B2-4FD6-80F0-D1FE348C2EA8}" name="Column10473"/>
    <tableColumn id="10491" xr3:uid="{214C18A6-0ADC-4752-BED4-6168C94771C4}" name="Column10474"/>
    <tableColumn id="10492" xr3:uid="{45835F50-614E-495C-B386-71D467D00991}" name="Column10475"/>
    <tableColumn id="10493" xr3:uid="{9150B4AF-A763-42B0-8164-B0B47C075A91}" name="Column10476"/>
    <tableColumn id="10494" xr3:uid="{005D4220-0ADE-4801-89EA-A5BA42143CF9}" name="Column10477"/>
    <tableColumn id="10495" xr3:uid="{C837FAB3-CAD9-479D-819A-80A68A182B03}" name="Column10478"/>
    <tableColumn id="10496" xr3:uid="{C2750C14-FFEC-4C33-A13A-C33615FDCFB5}" name="Column10479"/>
    <tableColumn id="10497" xr3:uid="{BD44D21F-E992-4B20-AACF-9AFCA07A5053}" name="Column10480"/>
    <tableColumn id="10498" xr3:uid="{10FD6D7F-E98F-49E6-9A46-73E9B30A9CC8}" name="Column10481"/>
    <tableColumn id="10499" xr3:uid="{5F68B6BF-8AF8-4EF9-9A4F-7D54C6887BF9}" name="Column10482"/>
    <tableColumn id="10500" xr3:uid="{5C210E7B-219F-4952-81DE-22BE1BA85543}" name="Column10483"/>
    <tableColumn id="10501" xr3:uid="{303935BC-D5CB-48B7-AD1D-56B0CAF8C6C2}" name="Column10484"/>
    <tableColumn id="10502" xr3:uid="{8BF35D7D-49EE-4309-AA44-51A5E54EB60D}" name="Column10485"/>
    <tableColumn id="10503" xr3:uid="{52F0D9CD-C750-4039-95FC-06334BFBBDB4}" name="Column10486"/>
    <tableColumn id="10504" xr3:uid="{2B66B664-284B-4DEE-882C-7547BE189E8C}" name="Column10487"/>
    <tableColumn id="10505" xr3:uid="{7D4FFB2C-C9A3-4350-BFC0-AE2DB3D02A3E}" name="Column10488"/>
    <tableColumn id="10506" xr3:uid="{B7D66601-E7E9-473D-858A-CF89D4323134}" name="Column10489"/>
    <tableColumn id="10507" xr3:uid="{19D8550F-0D5B-44C1-955E-87122D72688A}" name="Column10490"/>
    <tableColumn id="10508" xr3:uid="{C48C1235-339D-4F62-A7ED-3671696D67F0}" name="Column10491"/>
    <tableColumn id="10509" xr3:uid="{12025803-4073-4EA2-BB4A-336D1B52F589}" name="Column10492"/>
    <tableColumn id="10510" xr3:uid="{EDAE39A6-543B-4082-99C7-DA59C3EB8FE1}" name="Column10493"/>
    <tableColumn id="10511" xr3:uid="{47D1D44F-8616-40F1-81B5-87F4BD35852B}" name="Column10494"/>
    <tableColumn id="10512" xr3:uid="{DAA714E2-65EE-4773-B4FB-D7F4E741CC71}" name="Column10495"/>
    <tableColumn id="10513" xr3:uid="{4FA15286-E542-4CD2-84BD-D7438FE4BB03}" name="Column10496"/>
    <tableColumn id="10514" xr3:uid="{D3F654D0-4EE5-4120-9B34-A5BB6E61D907}" name="Column10497"/>
    <tableColumn id="10515" xr3:uid="{A3535E4B-25EC-42D7-89E3-D990F750CF64}" name="Column10498"/>
    <tableColumn id="10516" xr3:uid="{850EEF2F-FF8B-4727-9F14-2BA6779A4E79}" name="Column10499"/>
    <tableColumn id="10517" xr3:uid="{85B5F57D-B791-4CBC-8908-8967598BCD4D}" name="Column10500"/>
    <tableColumn id="10518" xr3:uid="{8ED33D14-70F3-49C0-BEE5-31B67858CFD2}" name="Column10501"/>
    <tableColumn id="10519" xr3:uid="{758789A2-A901-4EAB-A300-71252B0BC2D4}" name="Column10502"/>
    <tableColumn id="10520" xr3:uid="{D8F23248-5FA1-41CE-BFA2-23A080BCC706}" name="Column10503"/>
    <tableColumn id="10521" xr3:uid="{044FAF30-30CD-4B06-B0E5-7F17C2272D12}" name="Column10504"/>
    <tableColumn id="10522" xr3:uid="{766E4324-BE4C-40EC-B430-06182269353E}" name="Column10505"/>
    <tableColumn id="10523" xr3:uid="{F8F609AF-CD16-4F3F-AEC2-A693973FBA1F}" name="Column10506"/>
    <tableColumn id="10524" xr3:uid="{B7C5BF41-6AA2-465A-BD23-AA648978ED6C}" name="Column10507"/>
    <tableColumn id="10525" xr3:uid="{7965FADE-7EED-4502-952E-E52C7E7A9A7E}" name="Column10508"/>
    <tableColumn id="10526" xr3:uid="{F80ADCC0-9496-4E1E-B58A-8BBF226B1E92}" name="Column10509"/>
    <tableColumn id="10527" xr3:uid="{C82E5DFC-922D-4551-9C87-EC743894A9A2}" name="Column10510"/>
    <tableColumn id="10528" xr3:uid="{9BBC4DEB-C6A5-454C-9C29-387F41A40B61}" name="Column10511"/>
    <tableColumn id="10529" xr3:uid="{CB5E644F-BFE9-400E-8DBF-7487DB2D9B85}" name="Column10512"/>
    <tableColumn id="10530" xr3:uid="{D731A0DE-B4B1-4B9F-AFEA-B681AF4DCFA3}" name="Column10513"/>
    <tableColumn id="10531" xr3:uid="{DCC9BCCF-A0B9-4BB6-AE21-CF43C7663661}" name="Column10514"/>
    <tableColumn id="10532" xr3:uid="{EBBE58B1-07E4-4179-8428-3D5952DA70A6}" name="Column10515"/>
    <tableColumn id="10533" xr3:uid="{59770137-DA92-4385-8007-DF01AFE4A83D}" name="Column10516"/>
    <tableColumn id="10534" xr3:uid="{60E06FDE-BA1D-48EF-A652-8989D5F93D4B}" name="Column10517"/>
    <tableColumn id="10535" xr3:uid="{C3D573BE-14AB-42FD-8FB7-B853205BB8C8}" name="Column10518"/>
    <tableColumn id="10536" xr3:uid="{638C5AD7-CE7E-4D8F-9E8A-A21B1CE2DEC8}" name="Column10519"/>
    <tableColumn id="10537" xr3:uid="{D9A8C202-46D3-4C95-8322-9DA216A369D0}" name="Column10520"/>
    <tableColumn id="10538" xr3:uid="{AB1226DA-9FB6-4638-8DB1-F00A49E0A14B}" name="Column10521"/>
    <tableColumn id="10539" xr3:uid="{09A2AC0F-E8CA-4D40-8C0E-FCFFFBC7A68B}" name="Column10522"/>
    <tableColumn id="10540" xr3:uid="{D98C1EE7-BD8A-4B05-8F25-AA594164907F}" name="Column10523"/>
    <tableColumn id="10541" xr3:uid="{772CB553-4125-4519-9321-5EBFC9B53D76}" name="Column10524"/>
    <tableColumn id="10542" xr3:uid="{DC22B939-AF09-4745-82CC-D3F59206F6A0}" name="Column10525"/>
    <tableColumn id="10543" xr3:uid="{B3D8D55C-505D-4FBB-AED1-E392882619C5}" name="Column10526"/>
    <tableColumn id="10544" xr3:uid="{9E4BC231-BB1D-48C1-AF8D-D7E3CF0039C4}" name="Column10527"/>
    <tableColumn id="10545" xr3:uid="{C755A507-9F34-4E76-934E-611EA3444EA1}" name="Column10528"/>
    <tableColumn id="10546" xr3:uid="{51D1A114-0870-408E-82B8-ED6F4785255F}" name="Column10529"/>
    <tableColumn id="10547" xr3:uid="{1D15F7D0-1290-49D6-8934-4D810592774F}" name="Column10530"/>
    <tableColumn id="10548" xr3:uid="{1E9A24A6-DE1E-4BDE-8C21-96D34883E9F3}" name="Column10531"/>
    <tableColumn id="10549" xr3:uid="{343C943E-5822-40EE-BB00-42D3F8F78E2C}" name="Column10532"/>
    <tableColumn id="10550" xr3:uid="{EB5963CA-8AC5-42B5-80FE-9F5E940F380B}" name="Column10533"/>
    <tableColumn id="10551" xr3:uid="{6814C348-221D-4565-AB2F-6461E4D229E0}" name="Column10534"/>
    <tableColumn id="10552" xr3:uid="{107918A1-4655-40B9-A7B7-E9D08BFF8C33}" name="Column10535"/>
    <tableColumn id="10553" xr3:uid="{292F7203-6303-4BAF-ABCE-E2BEEAE3944E}" name="Column10536"/>
    <tableColumn id="10554" xr3:uid="{25895AE4-5386-437E-9B05-A9C8011285AE}" name="Column10537"/>
    <tableColumn id="10555" xr3:uid="{DE1DA2AF-C52B-4563-A291-CC5CEDFDCE61}" name="Column10538"/>
    <tableColumn id="10556" xr3:uid="{EEDE2D91-85B2-4D5E-B644-565066B510F3}" name="Column10539"/>
    <tableColumn id="10557" xr3:uid="{62466183-2D2D-450E-9071-FC04532BACB4}" name="Column10540"/>
    <tableColumn id="10558" xr3:uid="{953387BF-0EBF-4DCB-9452-D283D01C5C63}" name="Column10541"/>
    <tableColumn id="10559" xr3:uid="{8C1280E1-8798-4DE3-AF44-1255B701683E}" name="Column10542"/>
    <tableColumn id="10560" xr3:uid="{E9711D99-F1CE-4EDB-A89B-D6F172A11CB8}" name="Column10543"/>
    <tableColumn id="10561" xr3:uid="{71383F9D-71FF-455A-8FEA-5BE64F397D08}" name="Column10544"/>
    <tableColumn id="10562" xr3:uid="{46FF2562-2272-4495-92F9-F8722987B726}" name="Column10545"/>
    <tableColumn id="10563" xr3:uid="{3FD2D214-F0B8-4810-B6C5-1D84CE704C1E}" name="Column10546"/>
    <tableColumn id="10564" xr3:uid="{49C135A2-436F-46AB-AD4E-2A992E6AD8DD}" name="Column10547"/>
    <tableColumn id="10565" xr3:uid="{5DAE0C26-DDFE-4DFB-86E5-C236FDC790CE}" name="Column10548"/>
    <tableColumn id="10566" xr3:uid="{D9FF7E3D-CFB2-4CC8-8E02-D9D28131AB69}" name="Column10549"/>
    <tableColumn id="10567" xr3:uid="{5CF47D9C-4758-4507-B552-72C264A17A33}" name="Column10550"/>
    <tableColumn id="10568" xr3:uid="{E77B910E-9699-4E62-AE1B-CB9A4E56676F}" name="Column10551"/>
    <tableColumn id="10569" xr3:uid="{DF016C27-93A7-4906-8FAB-4B75A8AEAB31}" name="Column10552"/>
    <tableColumn id="10570" xr3:uid="{A7657588-0DD1-4AA5-96B1-87A8C119F9EC}" name="Column10553"/>
    <tableColumn id="10571" xr3:uid="{25A4B15B-C7FE-4141-A978-90DD21BFE14F}" name="Column10554"/>
    <tableColumn id="10572" xr3:uid="{6B8259CC-F46A-46A9-8871-0740255F28FF}" name="Column10555"/>
    <tableColumn id="10573" xr3:uid="{3DDE5442-4EC8-4312-B91F-35A6AEB096B4}" name="Column10556"/>
    <tableColumn id="10574" xr3:uid="{3C993E86-4C92-4F12-AEC2-CCF4C8BD60E6}" name="Column10557"/>
    <tableColumn id="10575" xr3:uid="{30AAC0B0-108B-4502-B95D-44CC4E4966F3}" name="Column10558"/>
    <tableColumn id="10576" xr3:uid="{FAC750C0-17EE-4225-A902-C788D5737EA4}" name="Column10559"/>
    <tableColumn id="10577" xr3:uid="{8AC21510-86AD-47D3-9D32-B1FB9C34C1DA}" name="Column10560"/>
    <tableColumn id="10578" xr3:uid="{52C090C1-7F85-4802-9BCF-229DCB12EE7A}" name="Column10561"/>
    <tableColumn id="10579" xr3:uid="{3502BA46-1579-4833-B9D8-9CD08BC2B15B}" name="Column10562"/>
    <tableColumn id="10580" xr3:uid="{AFFC342D-C201-4597-8ED8-919CCEF29A7A}" name="Column10563"/>
    <tableColumn id="10581" xr3:uid="{8538A1E2-5AA2-4E33-95DA-F9D3633EF2DB}" name="Column10564"/>
    <tableColumn id="10582" xr3:uid="{3C387E32-E915-4916-8A89-0257F1485482}" name="Column10565"/>
    <tableColumn id="10583" xr3:uid="{ACCFFFB8-24BC-4137-AC31-E6F9AE237CE9}" name="Column10566"/>
    <tableColumn id="10584" xr3:uid="{9FD2FB93-03A4-4144-B97C-258659A1601E}" name="Column10567"/>
    <tableColumn id="10585" xr3:uid="{4C5E5C80-7A7B-451D-B3F5-1F79482065A7}" name="Column10568"/>
    <tableColumn id="10586" xr3:uid="{2469524B-C578-4A55-8580-8B850C91C895}" name="Column10569"/>
    <tableColumn id="10587" xr3:uid="{D2C15AE7-F1A6-4E45-B9BC-0F718D4D16AB}" name="Column10570"/>
    <tableColumn id="10588" xr3:uid="{259BCFF7-262C-416F-A868-61CDD855DCBC}" name="Column10571"/>
    <tableColumn id="10589" xr3:uid="{3E8417B6-5DA9-44AE-BCA1-366A229CA0CE}" name="Column10572"/>
    <tableColumn id="10590" xr3:uid="{C06616A8-0517-42B3-BABD-AB1A90BA8331}" name="Column10573"/>
    <tableColumn id="10591" xr3:uid="{334CE3D8-AAC9-400A-B21A-B737901F003C}" name="Column10574"/>
    <tableColumn id="10592" xr3:uid="{95FE1EC5-90DA-4757-92D2-07FF69E4E3D2}" name="Column10575"/>
    <tableColumn id="10593" xr3:uid="{F6F6BAB5-667D-4792-8E65-93F08E1A7250}" name="Column10576"/>
    <tableColumn id="10594" xr3:uid="{3885D113-A3F6-4E2D-8BD1-E7581B505EED}" name="Column10577"/>
    <tableColumn id="10595" xr3:uid="{EFCA7577-64EF-4327-9101-0D287C2D8262}" name="Column10578"/>
    <tableColumn id="10596" xr3:uid="{B648D072-C4EB-4791-B5A6-1E75995B3382}" name="Column10579"/>
    <tableColumn id="10597" xr3:uid="{4CFC0BFA-AE60-4D88-8EC7-3ACAAAC7E835}" name="Column10580"/>
    <tableColumn id="10598" xr3:uid="{C62F3C00-DA93-4300-AEA0-F421E23FD5E5}" name="Column10581"/>
    <tableColumn id="10599" xr3:uid="{256B15D9-7C30-4624-96DE-7BDBB9243D30}" name="Column10582"/>
    <tableColumn id="10600" xr3:uid="{D1749A6E-BAAD-4197-89A2-71AB31622883}" name="Column10583"/>
    <tableColumn id="10601" xr3:uid="{3F82EC05-EDEC-43AD-B4B3-538DB7AAD7C1}" name="Column10584"/>
    <tableColumn id="10602" xr3:uid="{74616C68-5C7F-4FEB-88C9-F48445CD9FD1}" name="Column10585"/>
    <tableColumn id="10603" xr3:uid="{406B78CF-B1FD-49B0-9931-4E8B3FC9972B}" name="Column10586"/>
    <tableColumn id="10604" xr3:uid="{AD6A8B85-A8A9-427A-9CA3-0F4DB4C8704B}" name="Column10587"/>
    <tableColumn id="10605" xr3:uid="{90717D07-B687-422E-B511-DFB8DF91344C}" name="Column10588"/>
    <tableColumn id="10606" xr3:uid="{ACA8A341-939C-44AA-8045-3572F66774F8}" name="Column10589"/>
    <tableColumn id="10607" xr3:uid="{A9F416E8-DAAA-4F05-9ECF-CF21836BD9FC}" name="Column10590"/>
    <tableColumn id="10608" xr3:uid="{1D08B036-E505-48CB-B778-7A4D26C50DA9}" name="Column10591"/>
    <tableColumn id="10609" xr3:uid="{03CEE355-9B78-46C7-8E24-431FFF3A375E}" name="Column10592"/>
    <tableColumn id="10610" xr3:uid="{C34BE8CE-DED8-4066-A25A-1485402D8C3B}" name="Column10593"/>
    <tableColumn id="10611" xr3:uid="{007DCF68-E5AD-4691-9136-61B3A6B3F38C}" name="Column10594"/>
    <tableColumn id="10612" xr3:uid="{62BDB49E-D6BF-4AF9-9E48-5E0A8E7F1024}" name="Column10595"/>
    <tableColumn id="10613" xr3:uid="{EC0DF4DA-EF8F-4DED-913F-C2FE018D8879}" name="Column10596"/>
    <tableColumn id="10614" xr3:uid="{C0F1A939-5E4A-4372-A43B-0FF55C57B4CC}" name="Column10597"/>
    <tableColumn id="10615" xr3:uid="{5F9A29AD-D78A-4968-A4E5-AEF176CEF1F0}" name="Column10598"/>
    <tableColumn id="10616" xr3:uid="{BF7424AC-133B-4D3D-BC21-5745180010B1}" name="Column10599"/>
    <tableColumn id="10617" xr3:uid="{CC3C89FC-CE80-4E74-819C-8789E3C0BBB7}" name="Column10600"/>
    <tableColumn id="10618" xr3:uid="{1DEB8698-CB8E-46CD-9CFE-9EC08D9D4F09}" name="Column10601"/>
    <tableColumn id="10619" xr3:uid="{FE370F89-CFE2-447A-992B-6C8DA9149095}" name="Column10602"/>
    <tableColumn id="10620" xr3:uid="{B2145F96-24C0-4A68-8CB1-03D9009A97D0}" name="Column10603"/>
    <tableColumn id="10621" xr3:uid="{F765D1FB-1636-40AC-8ACA-D00A3CDD85F3}" name="Column10604"/>
    <tableColumn id="10622" xr3:uid="{B19B99F6-67AC-410F-BE48-E9C360D57B13}" name="Column10605"/>
    <tableColumn id="10623" xr3:uid="{8407191B-859F-4F95-99C0-88DF46A31AF5}" name="Column10606"/>
    <tableColumn id="10624" xr3:uid="{80895EDA-9016-4078-87E0-A39CB8F3FF2F}" name="Column10607"/>
    <tableColumn id="10625" xr3:uid="{7799C952-44FB-44FB-BBD1-2A38E8951BEE}" name="Column10608"/>
    <tableColumn id="10626" xr3:uid="{11CF78ED-DA87-48BE-A69B-7FD2B93D1892}" name="Column10609"/>
    <tableColumn id="10627" xr3:uid="{3D6E7493-B13B-44CF-B7E9-F74F20D89094}" name="Column10610"/>
    <tableColumn id="10628" xr3:uid="{B97F98FB-007D-4DD3-A83B-24B9BDAED509}" name="Column10611"/>
    <tableColumn id="10629" xr3:uid="{9A836491-693E-4D0C-99B0-C520ACBC7009}" name="Column10612"/>
    <tableColumn id="10630" xr3:uid="{462A00C6-DE10-415D-B59F-AA599D237D52}" name="Column10613"/>
    <tableColumn id="10631" xr3:uid="{C8D49899-B959-48C6-8780-B4570F45CB94}" name="Column10614"/>
    <tableColumn id="10632" xr3:uid="{CE12A375-6374-4551-B302-D7CFD04D3404}" name="Column10615"/>
    <tableColumn id="10633" xr3:uid="{A637CBDE-ACB4-42C8-8429-0D315AB1866D}" name="Column10616"/>
    <tableColumn id="10634" xr3:uid="{1FF0DCCA-216E-45D4-A7B3-C087A1EC5665}" name="Column10617"/>
    <tableColumn id="10635" xr3:uid="{82431D03-6A68-474B-B469-46331D8973D1}" name="Column10618"/>
    <tableColumn id="10636" xr3:uid="{6F33346B-243B-48C2-A59F-78D3571FFBB1}" name="Column10619"/>
    <tableColumn id="10637" xr3:uid="{DE3E6E32-6016-4B27-841E-02E91EF18D19}" name="Column10620"/>
    <tableColumn id="10638" xr3:uid="{82D9A835-8076-4FA2-B444-85C5272AF19F}" name="Column10621"/>
    <tableColumn id="10639" xr3:uid="{CB3FD55E-CD4C-424C-93D8-E7A7D781C6A7}" name="Column10622"/>
    <tableColumn id="10640" xr3:uid="{4EB2F462-BCC3-4783-96A1-254834ABFBAE}" name="Column10623"/>
    <tableColumn id="10641" xr3:uid="{F6A896FE-118F-4AA9-9A7E-14A95B5830D5}" name="Column10624"/>
    <tableColumn id="10642" xr3:uid="{F32D8A5D-2598-4798-A18F-3197553C0CAA}" name="Column10625"/>
    <tableColumn id="10643" xr3:uid="{38F88AB9-643D-4E87-A72F-B01ABF074A75}" name="Column10626"/>
    <tableColumn id="10644" xr3:uid="{CF2A1073-AEB1-4356-B21E-415DCF7EB219}" name="Column10627"/>
    <tableColumn id="10645" xr3:uid="{E4B3DB14-C355-4392-B958-83B1C19D502B}" name="Column10628"/>
    <tableColumn id="10646" xr3:uid="{D35F26C9-78D6-427F-9635-1944E6E1257E}" name="Column10629"/>
    <tableColumn id="10647" xr3:uid="{1075F4FE-8A55-4A45-9573-990E3C4E8553}" name="Column10630"/>
    <tableColumn id="10648" xr3:uid="{E28CAE37-57CA-4556-9756-2A7D11445EDF}" name="Column10631"/>
    <tableColumn id="10649" xr3:uid="{289B4B73-83FA-407C-A0D6-80264693F20B}" name="Column10632"/>
    <tableColumn id="10650" xr3:uid="{36B44B04-C8A4-4BCF-8952-66769DCF4B9E}" name="Column10633"/>
    <tableColumn id="10651" xr3:uid="{5397DB8A-B12E-43FC-822B-DEC67F970074}" name="Column10634"/>
    <tableColumn id="10652" xr3:uid="{4C9C122D-4F66-4A80-B9B6-9286B429C3DB}" name="Column10635"/>
    <tableColumn id="10653" xr3:uid="{DC23F624-2343-4DA3-842C-9E66C153B45D}" name="Column10636"/>
    <tableColumn id="10654" xr3:uid="{C5665620-9C8B-439B-AF2F-ABCBBC21C3E8}" name="Column10637"/>
    <tableColumn id="10655" xr3:uid="{3A76C5AF-DD5B-4364-BE97-7581E040B75E}" name="Column10638"/>
    <tableColumn id="10656" xr3:uid="{F27FA5D7-58D2-4AAE-AB18-2364BA295416}" name="Column10639"/>
    <tableColumn id="10657" xr3:uid="{118F117C-CB96-4F3C-BBF7-E29394DC679A}" name="Column10640"/>
    <tableColumn id="10658" xr3:uid="{FB4E2823-D99F-4E7D-B6A4-BE2F0419F95A}" name="Column10641"/>
    <tableColumn id="10659" xr3:uid="{8F46C122-7033-4D2D-85D4-C625FAA50C03}" name="Column10642"/>
    <tableColumn id="10660" xr3:uid="{BFDF6563-B2B5-44F3-8082-32D6703DFFD1}" name="Column10643"/>
    <tableColumn id="10661" xr3:uid="{9BAEE74C-FF0D-41DE-824C-599936FFD0F6}" name="Column10644"/>
    <tableColumn id="10662" xr3:uid="{D09338BD-0D08-4753-A520-2ED633F1196D}" name="Column10645"/>
    <tableColumn id="10663" xr3:uid="{1D64B5F7-6321-440A-A68F-33BD0F96B839}" name="Column10646"/>
    <tableColumn id="10664" xr3:uid="{AC613D8F-4866-4F3C-8EE3-CCE8DD7D9899}" name="Column10647"/>
    <tableColumn id="10665" xr3:uid="{79DC1E1F-0EDC-4AD2-AA3A-5B76E20AA474}" name="Column10648"/>
    <tableColumn id="10666" xr3:uid="{F1A8845F-A256-43FE-8731-AFA57AC5BA7D}" name="Column10649"/>
    <tableColumn id="10667" xr3:uid="{8682C36E-A4DC-46A0-9279-D60095103918}" name="Column10650"/>
    <tableColumn id="10668" xr3:uid="{338B10EA-CF63-45A7-A7CF-2F62EFF3732A}" name="Column10651"/>
    <tableColumn id="10669" xr3:uid="{3A658C3D-B164-4C84-810E-B5C8AE24BC45}" name="Column10652"/>
    <tableColumn id="10670" xr3:uid="{882D78F9-8B78-4988-98B3-0DD9A0182D95}" name="Column10653"/>
    <tableColumn id="10671" xr3:uid="{7228341D-A924-48FB-9EAA-0502C17C248B}" name="Column10654"/>
    <tableColumn id="10672" xr3:uid="{8B5FFBF4-DE23-4888-93C1-06601B3E91D2}" name="Column10655"/>
    <tableColumn id="10673" xr3:uid="{12207B87-3C4E-49CE-9FF3-F8990090E372}" name="Column10656"/>
    <tableColumn id="10674" xr3:uid="{54D7F7F2-6AFE-4D55-A233-37C407FF7A2F}" name="Column10657"/>
    <tableColumn id="10675" xr3:uid="{FF26EA77-FA18-4C34-88AF-F7CF1F998717}" name="Column10658"/>
    <tableColumn id="10676" xr3:uid="{A9B01F7D-F9BE-490B-94A9-ED01600E0CCF}" name="Column10659"/>
    <tableColumn id="10677" xr3:uid="{89037D36-EC11-4C38-B78B-9D1304D4FD03}" name="Column10660"/>
    <tableColumn id="10678" xr3:uid="{D8FD0C02-A274-44C5-9081-003BB8099F7B}" name="Column10661"/>
    <tableColumn id="10679" xr3:uid="{6FF1502E-1812-4AEA-8CAD-8C4AA36051D3}" name="Column10662"/>
    <tableColumn id="10680" xr3:uid="{4DB7B47C-8DE2-42B3-BE98-C0F101860639}" name="Column10663"/>
    <tableColumn id="10681" xr3:uid="{68117D01-BFA4-4C33-B1E0-068DE25A74A2}" name="Column10664"/>
    <tableColumn id="10682" xr3:uid="{745A57CC-2054-4C5C-AABC-CA600396AA4F}" name="Column10665"/>
    <tableColumn id="10683" xr3:uid="{EA1534F8-9757-4AD9-A51A-21C8ABC93677}" name="Column10666"/>
    <tableColumn id="10684" xr3:uid="{470412F7-AB5B-45D4-9EED-B9D6249EF3EC}" name="Column10667"/>
    <tableColumn id="10685" xr3:uid="{BE5C722E-1DB3-4899-9CDC-28C8ABBFEFA1}" name="Column10668"/>
    <tableColumn id="10686" xr3:uid="{622BD63A-DF42-4ED2-A5CC-086CBD5C292D}" name="Column10669"/>
    <tableColumn id="10687" xr3:uid="{4E8F45AF-4788-498A-BFB5-009C3DB255AF}" name="Column10670"/>
    <tableColumn id="10688" xr3:uid="{28C66ECC-140C-46F9-A62C-AF237F81981F}" name="Column10671"/>
    <tableColumn id="10689" xr3:uid="{54BC25FB-BB8F-495F-8DB5-C89FF11C5394}" name="Column10672"/>
    <tableColumn id="10690" xr3:uid="{E556C35B-6627-4EEB-A567-39C963B89D5B}" name="Column10673"/>
    <tableColumn id="10691" xr3:uid="{6B80EDE6-1572-475A-9AE3-5567DE179E7F}" name="Column10674"/>
    <tableColumn id="10692" xr3:uid="{5DD7E97B-352A-45C9-AC9B-B7E2AC2F5F45}" name="Column10675"/>
    <tableColumn id="10693" xr3:uid="{E1D71975-7F14-4934-A142-F1649EE858D4}" name="Column10676"/>
    <tableColumn id="10694" xr3:uid="{BD615BD6-1296-49BD-9C15-F018ADA4F7A3}" name="Column10677"/>
    <tableColumn id="10695" xr3:uid="{89A623A4-F585-4C00-B30C-DE79DA829CEB}" name="Column10678"/>
    <tableColumn id="10696" xr3:uid="{B3CFB69C-D2DC-433E-B752-E2184BC07472}" name="Column10679"/>
    <tableColumn id="10697" xr3:uid="{23D56871-7A49-49E8-8445-7F3A1BCE1980}" name="Column10680"/>
    <tableColumn id="10698" xr3:uid="{AA6CD69A-4DF8-416C-9F7D-E59C5582F274}" name="Column10681"/>
    <tableColumn id="10699" xr3:uid="{82B8B10B-8521-4AEA-A6E4-F36D4F2E486D}" name="Column10682"/>
    <tableColumn id="10700" xr3:uid="{9B45B369-92A5-4357-994B-1B197CC4F51D}" name="Column10683"/>
    <tableColumn id="10701" xr3:uid="{23B67468-23B4-49E9-BDD7-FD23EC8A18FD}" name="Column10684"/>
    <tableColumn id="10702" xr3:uid="{468C4252-C8C1-4F5A-AC23-47619F3694A4}" name="Column10685"/>
    <tableColumn id="10703" xr3:uid="{9EEAC590-846D-401C-A0E1-5A67BD1C67E8}" name="Column10686"/>
    <tableColumn id="10704" xr3:uid="{B88E907A-0176-47EF-A50F-965F8629F8D8}" name="Column10687"/>
    <tableColumn id="10705" xr3:uid="{E375D968-6244-47A1-99FF-401A2DE1C15C}" name="Column10688"/>
    <tableColumn id="10706" xr3:uid="{8C5A0777-6689-4D06-B287-99B7D09F9C82}" name="Column10689"/>
    <tableColumn id="10707" xr3:uid="{A302EF3E-9DA8-4921-A5FE-B4791CA8A449}" name="Column10690"/>
    <tableColumn id="10708" xr3:uid="{19FCCB1A-F801-4F47-B8C2-5773101B2A4B}" name="Column10691"/>
    <tableColumn id="10709" xr3:uid="{410D42B3-B9D5-40D2-A9E1-AE922EC38D8F}" name="Column10692"/>
    <tableColumn id="10710" xr3:uid="{5F6A5DD5-88EA-48FC-B895-FE1EAC970861}" name="Column10693"/>
    <tableColumn id="10711" xr3:uid="{21099A6B-FC6D-4119-803A-C277B4E95A87}" name="Column10694"/>
    <tableColumn id="10712" xr3:uid="{3D4B9D26-5683-4F52-AA63-CBC62F850EA6}" name="Column10695"/>
    <tableColumn id="10713" xr3:uid="{42A648DC-0177-4376-8460-B8DA962212C1}" name="Column10696"/>
    <tableColumn id="10714" xr3:uid="{F3E4F2FD-BA41-4562-B761-47EB9DAB4C0B}" name="Column10697"/>
    <tableColumn id="10715" xr3:uid="{E6287490-0BA5-4221-B593-3AE47719C836}" name="Column10698"/>
    <tableColumn id="10716" xr3:uid="{00D18500-C72E-41B3-BA5A-19DD8CE1D988}" name="Column10699"/>
    <tableColumn id="10717" xr3:uid="{0F5BE77C-F546-41C5-AF47-8D51B7F6B8CC}" name="Column10700"/>
    <tableColumn id="10718" xr3:uid="{8EA6ED80-4AD0-4BF3-A9DB-3B729621079D}" name="Column10701"/>
    <tableColumn id="10719" xr3:uid="{432B0F4A-7900-45E4-BD1B-31688E9A6D5C}" name="Column10702"/>
    <tableColumn id="10720" xr3:uid="{9C9E11D9-DD12-4E28-B7FB-7246943C9B5B}" name="Column10703"/>
    <tableColumn id="10721" xr3:uid="{90FF77AD-5333-4D8E-A5F3-CA5BE5D5B000}" name="Column10704"/>
    <tableColumn id="10722" xr3:uid="{776BE999-B5D7-48B4-A80D-66481AC6DFF4}" name="Column10705"/>
    <tableColumn id="10723" xr3:uid="{BB5975B5-3685-4264-94FE-F7288DBF1612}" name="Column10706"/>
    <tableColumn id="10724" xr3:uid="{EC8DC270-DD07-44B1-A3AC-5E127981E21D}" name="Column10707"/>
    <tableColumn id="10725" xr3:uid="{79BC2158-A363-4174-AB9D-D4DB81E43838}" name="Column10708"/>
    <tableColumn id="10726" xr3:uid="{0943E23E-8F9C-40E3-B79F-65A3D15302DD}" name="Column10709"/>
    <tableColumn id="10727" xr3:uid="{25018123-67C9-4D28-A71B-EE54279BEB19}" name="Column10710"/>
    <tableColumn id="10728" xr3:uid="{EA0CF512-7F79-42D4-8ED0-013DCB475287}" name="Column10711"/>
    <tableColumn id="10729" xr3:uid="{99BEA5FF-45FB-48F6-9D90-52C98BC29F3F}" name="Column10712"/>
    <tableColumn id="10730" xr3:uid="{D5B535E4-BA65-4A75-A5EB-59DB2CF60C26}" name="Column10713"/>
    <tableColumn id="10731" xr3:uid="{3D60669C-A2DC-4D1D-A217-2FDD6C9B3F64}" name="Column10714"/>
    <tableColumn id="10732" xr3:uid="{374C8BA9-FD49-4C38-9368-E1CBC8462AC6}" name="Column10715"/>
    <tableColumn id="10733" xr3:uid="{2A6E23BF-F3F1-4C3C-AB68-8EDC21837986}" name="Column10716"/>
    <tableColumn id="10734" xr3:uid="{13BB3243-6B5A-46D5-87E2-E9CD81910BF6}" name="Column10717"/>
    <tableColumn id="10735" xr3:uid="{284A76E8-2EF5-4A4B-BD18-C200325D38CD}" name="Column10718"/>
    <tableColumn id="10736" xr3:uid="{D36F6664-FF2C-49FF-BDD9-9062BAD5B00B}" name="Column10719"/>
    <tableColumn id="10737" xr3:uid="{C7CC5BFB-DE4D-4BDA-8F1C-68A594BDEC3B}" name="Column10720"/>
    <tableColumn id="10738" xr3:uid="{CCCECB53-93B3-43ED-A127-F9D382BB0D1B}" name="Column10721"/>
    <tableColumn id="10739" xr3:uid="{637A2502-9F27-47F8-8609-0F1F1BF7B419}" name="Column10722"/>
    <tableColumn id="10740" xr3:uid="{ABC2155A-B3D9-4DA5-AD68-CE0E56B7DE67}" name="Column10723"/>
    <tableColumn id="10741" xr3:uid="{5550FD90-14B1-4276-B6C5-892C5339AC06}" name="Column10724"/>
    <tableColumn id="10742" xr3:uid="{997E0814-3A2F-45D4-8928-25AEC859AD1A}" name="Column10725"/>
    <tableColumn id="10743" xr3:uid="{1F884066-4962-4F9C-8802-601C9DCCEF18}" name="Column10726"/>
    <tableColumn id="10744" xr3:uid="{F5D8A5C2-7E59-4E8F-B447-D1709860379D}" name="Column10727"/>
    <tableColumn id="10745" xr3:uid="{73948A96-773D-4355-B0B6-FC8DC1CBF1D1}" name="Column10728"/>
    <tableColumn id="10746" xr3:uid="{4D96E364-FB60-4131-9F14-6B68046E905C}" name="Column10729"/>
    <tableColumn id="10747" xr3:uid="{F74FB340-D3AA-437E-AE2B-8902C9C5616C}" name="Column10730"/>
    <tableColumn id="10748" xr3:uid="{21FFB0B5-ED11-4893-9FE6-1BEB4B67A947}" name="Column10731"/>
    <tableColumn id="10749" xr3:uid="{C717910F-2FF5-4841-93E7-0AB370060245}" name="Column10732"/>
    <tableColumn id="10750" xr3:uid="{46BFA2F4-EA56-4A28-8D10-599811490306}" name="Column10733"/>
    <tableColumn id="10751" xr3:uid="{36BE1DE7-4070-4364-BD1F-7B14B5FF07B3}" name="Column10734"/>
    <tableColumn id="10752" xr3:uid="{B27A4171-9D06-4476-8591-2AD42872577D}" name="Column10735"/>
    <tableColumn id="10753" xr3:uid="{4C74A5F1-6CD5-4147-AD7D-EF69DF28D091}" name="Column10736"/>
    <tableColumn id="10754" xr3:uid="{CD0C32BC-1372-4E04-9483-B47A3109539C}" name="Column10737"/>
    <tableColumn id="10755" xr3:uid="{2778A680-4AE3-4897-92F1-86E93FE9F02B}" name="Column10738"/>
    <tableColumn id="10756" xr3:uid="{05B953CE-8DFF-446E-8A9D-3265183A7E7D}" name="Column10739"/>
    <tableColumn id="10757" xr3:uid="{8A6A7C5E-7CF5-42A5-A5DA-32E8264518F9}" name="Column10740"/>
    <tableColumn id="10758" xr3:uid="{3955A85E-95E4-4ECB-A73A-A5B08791C23B}" name="Column10741"/>
    <tableColumn id="10759" xr3:uid="{AF340F5E-8DC3-4E18-961D-4C194CE3E3E4}" name="Column10742"/>
    <tableColumn id="10760" xr3:uid="{8ED0BB56-D774-4151-BE90-100BC9D7AB55}" name="Column10743"/>
    <tableColumn id="10761" xr3:uid="{7785075A-BC1A-4EBF-A909-26965449E9F5}" name="Column10744"/>
    <tableColumn id="10762" xr3:uid="{BBF5326B-FF67-402D-B70F-B3F1156F25FB}" name="Column10745"/>
    <tableColumn id="10763" xr3:uid="{83D42C93-AB4F-4066-BB53-1C9BD73910B4}" name="Column10746"/>
    <tableColumn id="10764" xr3:uid="{01887065-8421-403A-8157-931B42C9308C}" name="Column10747"/>
    <tableColumn id="10765" xr3:uid="{849FF673-741F-4352-8A94-054FE91BF735}" name="Column10748"/>
    <tableColumn id="10766" xr3:uid="{EC6160AD-4B1F-426C-8422-BA639AED1806}" name="Column10749"/>
    <tableColumn id="10767" xr3:uid="{B092A807-8D9A-489C-B81C-2096A80B7A00}" name="Column10750"/>
    <tableColumn id="10768" xr3:uid="{5FF911E1-DECA-4EE6-987A-A3B0B088B4E9}" name="Column10751"/>
    <tableColumn id="10769" xr3:uid="{2F52EBD0-B34B-4D4F-B17C-B4637E2B972D}" name="Column10752"/>
    <tableColumn id="10770" xr3:uid="{35EB7DFC-5E21-4202-ACA6-2B04C7F95D7B}" name="Column10753"/>
    <tableColumn id="10771" xr3:uid="{05724816-3871-423D-B4EF-C918E1E7BFF5}" name="Column10754"/>
    <tableColumn id="10772" xr3:uid="{4996540C-0F9D-4100-B2FC-B86036939CCA}" name="Column10755"/>
    <tableColumn id="10773" xr3:uid="{5EEB1AD4-103F-42E8-A2BC-ADE876CFF0AE}" name="Column10756"/>
    <tableColumn id="10774" xr3:uid="{DA0D06F1-5E5F-4882-9C82-552D35EBF22F}" name="Column10757"/>
    <tableColumn id="10775" xr3:uid="{8ED6DAAE-4172-4239-9C10-9C28D0F774F8}" name="Column10758"/>
    <tableColumn id="10776" xr3:uid="{DEBF7299-D2CC-4CE2-A634-A8595031349D}" name="Column10759"/>
    <tableColumn id="10777" xr3:uid="{945CB2F4-A89E-46F9-A68B-44726904B485}" name="Column10760"/>
    <tableColumn id="10778" xr3:uid="{1AD2A212-6E67-471A-865C-6FB4EEE412D3}" name="Column10761"/>
    <tableColumn id="10779" xr3:uid="{AE2BB8F9-5C49-49C4-89F6-D5D9E6034C1B}" name="Column10762"/>
    <tableColumn id="10780" xr3:uid="{8664B181-B622-468E-B149-2CBACB5E63C0}" name="Column10763"/>
    <tableColumn id="10781" xr3:uid="{D6EA6102-D009-4F3E-87DB-1DFB1B279038}" name="Column10764"/>
    <tableColumn id="10782" xr3:uid="{0F412C3D-AD4F-4FED-9753-DBCE069FD110}" name="Column10765"/>
    <tableColumn id="10783" xr3:uid="{B777F82B-6934-4F7D-967F-4CFE2407A351}" name="Column10766"/>
    <tableColumn id="10784" xr3:uid="{6C7CBDCA-D79A-4755-9A4C-F26596D98AF1}" name="Column10767"/>
    <tableColumn id="10785" xr3:uid="{9D80A1AD-CF37-41A9-B534-962C7E030FA6}" name="Column10768"/>
    <tableColumn id="10786" xr3:uid="{B0299DB2-5053-46A4-B344-B0A0FA27A6ED}" name="Column10769"/>
    <tableColumn id="10787" xr3:uid="{8CC27A56-6ECC-4FF2-8C0A-A7EFF221BD7B}" name="Column10770"/>
    <tableColumn id="10788" xr3:uid="{E7BBA1A5-E572-4E3B-B06C-CFAA3EF26E6F}" name="Column10771"/>
    <tableColumn id="10789" xr3:uid="{2D09D729-1CFC-4A33-88FB-284BF1F96228}" name="Column10772"/>
    <tableColumn id="10790" xr3:uid="{6207097C-9F57-420C-BCF3-438B4E85333A}" name="Column10773"/>
    <tableColumn id="10791" xr3:uid="{00DB2FA5-559A-412B-AADA-E7ED2BE04331}" name="Column10774"/>
    <tableColumn id="10792" xr3:uid="{5C3142FC-1CCF-4DB3-9CE1-72683AB6712C}" name="Column10775"/>
    <tableColumn id="10793" xr3:uid="{318ECED9-9C96-47E9-B273-470892131894}" name="Column10776"/>
    <tableColumn id="10794" xr3:uid="{D0CAE011-A223-48BF-BB14-5648ECBF19F2}" name="Column10777"/>
    <tableColumn id="10795" xr3:uid="{82FD968C-8F89-4CC2-91AA-D0689E203AAA}" name="Column10778"/>
    <tableColumn id="10796" xr3:uid="{C7D7872A-E6A0-4C41-8E87-E06BC2A7D9E2}" name="Column10779"/>
    <tableColumn id="10797" xr3:uid="{21403543-5493-4BB4-AD13-B35FB5C33A4F}" name="Column10780"/>
    <tableColumn id="10798" xr3:uid="{CFF0774F-B322-457D-8C47-67B719156F57}" name="Column10781"/>
    <tableColumn id="10799" xr3:uid="{303AF3DE-05CD-49FE-8759-C3E0A8DDCEE1}" name="Column10782"/>
    <tableColumn id="10800" xr3:uid="{EB158951-45A6-45CD-BCDB-25B15F403B03}" name="Column10783"/>
    <tableColumn id="10801" xr3:uid="{E676E055-419D-42FF-8494-A58EB887E542}" name="Column10784"/>
    <tableColumn id="10802" xr3:uid="{0883739D-C484-404B-A4D1-0DBE06637C77}" name="Column10785"/>
    <tableColumn id="10803" xr3:uid="{9AE6E99F-37E1-42F7-9CD6-3E1DA2F06CD0}" name="Column10786"/>
    <tableColumn id="10804" xr3:uid="{8AA25AFE-81D5-4D71-ABD6-9672F3FBC447}" name="Column10787"/>
    <tableColumn id="10805" xr3:uid="{6E7C9548-1121-439E-A011-D19D528811A0}" name="Column10788"/>
    <tableColumn id="10806" xr3:uid="{1C1870B3-EEB0-44AD-AC77-6B6A822B48B5}" name="Column10789"/>
    <tableColumn id="10807" xr3:uid="{2ADC7652-81DC-4CA7-8064-CBB8C580BC7E}" name="Column10790"/>
    <tableColumn id="10808" xr3:uid="{DE8161F0-EC2A-480F-BC30-24519DFE0BDA}" name="Column10791"/>
    <tableColumn id="10809" xr3:uid="{6668D40E-FF3C-466B-B743-D2D67F664A29}" name="Column10792"/>
    <tableColumn id="10810" xr3:uid="{F9BC9C32-D826-48AE-B073-87D7C284F68C}" name="Column10793"/>
    <tableColumn id="10811" xr3:uid="{E10E6FBD-94A6-496E-9329-AA83826D2E36}" name="Column10794"/>
    <tableColumn id="10812" xr3:uid="{801308AC-3167-4C12-A433-CC25D2BA406D}" name="Column10795"/>
    <tableColumn id="10813" xr3:uid="{98622539-02C9-44F3-95E4-5A56297D0606}" name="Column10796"/>
    <tableColumn id="10814" xr3:uid="{BEE7AC5E-7360-44D5-A86A-18E74B0FE803}" name="Column10797"/>
    <tableColumn id="10815" xr3:uid="{86EC102F-F540-4B28-B476-63B2826ADACC}" name="Column10798"/>
    <tableColumn id="10816" xr3:uid="{327B6D13-060A-4BD1-9AFD-DD1687E40E65}" name="Column10799"/>
    <tableColumn id="10817" xr3:uid="{9C503634-E331-4BC9-9980-AD0071BA439E}" name="Column10800"/>
    <tableColumn id="10818" xr3:uid="{7F17A58C-4524-4D81-8403-5B381B27FFB5}" name="Column10801"/>
    <tableColumn id="10819" xr3:uid="{1FBEAB6D-3F48-4B4D-A197-1590D79D4F9D}" name="Column10802"/>
    <tableColumn id="10820" xr3:uid="{72301BBC-41B9-4536-BD68-AB76A3692B10}" name="Column10803"/>
    <tableColumn id="10821" xr3:uid="{52EC87EB-1E34-448B-B5F4-6B4098B538AA}" name="Column10804"/>
    <tableColumn id="10822" xr3:uid="{59C4C832-C0ED-466F-A3FF-40A861A32B4D}" name="Column10805"/>
    <tableColumn id="10823" xr3:uid="{C1B14948-1E96-4533-901F-2D13D42CA898}" name="Column10806"/>
    <tableColumn id="10824" xr3:uid="{596E3F00-DB42-40F9-8311-487AC2B8B9DA}" name="Column10807"/>
    <tableColumn id="10825" xr3:uid="{10068E2D-08AE-4FA3-B6E0-23E8F5BEFBE8}" name="Column10808"/>
    <tableColumn id="10826" xr3:uid="{38A33BCD-1355-4AF1-AE95-D628B4171DCA}" name="Column10809"/>
    <tableColumn id="10827" xr3:uid="{2B570555-94B3-4330-8274-7D6F9DD19422}" name="Column10810"/>
    <tableColumn id="10828" xr3:uid="{42D78864-824F-493F-8F91-544186D5D34B}" name="Column10811"/>
    <tableColumn id="10829" xr3:uid="{AD88D600-4153-45B4-9A25-D5AB7A1650A1}" name="Column10812"/>
    <tableColumn id="10830" xr3:uid="{36A172FA-C2F4-4A92-9178-E08623B5405B}" name="Column10813"/>
    <tableColumn id="10831" xr3:uid="{8761A80D-DB61-4DC7-8DDA-8FE4280E9FAB}" name="Column10814"/>
    <tableColumn id="10832" xr3:uid="{8B92D7C2-3899-49A7-9B1E-6A78DF8CFA5A}" name="Column10815"/>
    <tableColumn id="10833" xr3:uid="{2E96292A-03D7-417E-9C9C-1671981CD010}" name="Column10816"/>
    <tableColumn id="10834" xr3:uid="{EA11EA76-FB6E-4F31-9F40-7D4C0A8D276E}" name="Column10817"/>
    <tableColumn id="10835" xr3:uid="{B1913D86-7AFC-49DB-8D76-03912C76C9BA}" name="Column10818"/>
    <tableColumn id="10836" xr3:uid="{B5D8412E-32C9-470E-BF57-DD5DD1C27BBA}" name="Column10819"/>
    <tableColumn id="10837" xr3:uid="{7512356D-8B40-48B1-BC10-DD4521043E67}" name="Column10820"/>
    <tableColumn id="10838" xr3:uid="{062707B8-25D2-42D6-90BA-B6E39F3EC40B}" name="Column10821"/>
    <tableColumn id="10839" xr3:uid="{193F7555-20D4-40F8-96A1-6F40E282F7A2}" name="Column10822"/>
    <tableColumn id="10840" xr3:uid="{76B688FF-208C-4BA4-9202-09A34692514E}" name="Column10823"/>
    <tableColumn id="10841" xr3:uid="{8E1230B4-DE73-42D1-9CCC-1B686B91CC48}" name="Column10824"/>
    <tableColumn id="10842" xr3:uid="{9D6A1EA3-A90B-4C3F-8AB6-16640602EFBA}" name="Column10825"/>
    <tableColumn id="10843" xr3:uid="{0CDEEDE0-73B3-4966-9779-2016193B2B60}" name="Column10826"/>
    <tableColumn id="10844" xr3:uid="{551DCA52-BE00-4A94-A630-045ED3B02D85}" name="Column10827"/>
    <tableColumn id="10845" xr3:uid="{4EDEEB58-0C85-4B7D-BCF4-F52EBB4F95E6}" name="Column10828"/>
    <tableColumn id="10846" xr3:uid="{3C94983E-5CDA-410F-B161-A8D80687E51A}" name="Column10829"/>
    <tableColumn id="10847" xr3:uid="{F41863E3-B9D6-47E0-9800-E82DBE29B513}" name="Column10830"/>
    <tableColumn id="10848" xr3:uid="{98C84807-7A08-4BA7-84BE-E3D7DD1349D6}" name="Column10831"/>
    <tableColumn id="10849" xr3:uid="{0CC48F86-C64C-46A4-804A-AA96C4A3838E}" name="Column10832"/>
    <tableColumn id="10850" xr3:uid="{F312FE04-EC50-451B-AB51-967399A412D5}" name="Column10833"/>
    <tableColumn id="10851" xr3:uid="{468C0333-922B-4963-8EBF-3D56DBA5B666}" name="Column10834"/>
    <tableColumn id="10852" xr3:uid="{147DDEBE-930F-4F18-96D1-E16A24E2B8DF}" name="Column10835"/>
    <tableColumn id="10853" xr3:uid="{6380C486-A954-479C-A4E2-E6FE93A1D5E8}" name="Column10836"/>
    <tableColumn id="10854" xr3:uid="{22E99F91-611C-449A-801E-394C21680901}" name="Column10837"/>
    <tableColumn id="10855" xr3:uid="{B09E2B39-3692-41BB-8567-677A6D6CE371}" name="Column10838"/>
    <tableColumn id="10856" xr3:uid="{EE9AC865-B7E1-4B68-B2C1-57DF421AD3B3}" name="Column10839"/>
    <tableColumn id="10857" xr3:uid="{8A69909E-943A-4B82-9164-0CCC84F6F04A}" name="Column10840"/>
    <tableColumn id="10858" xr3:uid="{7F44F367-2671-4A31-85B8-E44D611B9390}" name="Column10841"/>
    <tableColumn id="10859" xr3:uid="{81916CD1-7BC3-4546-88CA-A88ACEA339F9}" name="Column10842"/>
    <tableColumn id="10860" xr3:uid="{919F2018-5E14-4AF8-A6C7-72DE50E1913A}" name="Column10843"/>
    <tableColumn id="10861" xr3:uid="{E9B8941D-0984-4B2B-8718-967C7C3CCC49}" name="Column10844"/>
    <tableColumn id="10862" xr3:uid="{FEC97435-7339-4D96-8AF0-C7AEDF4EE34E}" name="Column10845"/>
    <tableColumn id="10863" xr3:uid="{1CC5C511-95E6-4487-BF37-3EFCE7A11308}" name="Column10846"/>
    <tableColumn id="10864" xr3:uid="{299B7008-14D6-42EF-BB7B-9930B50E0E58}" name="Column10847"/>
    <tableColumn id="10865" xr3:uid="{4D2BA5E1-CBFF-4D56-8723-068D578C2A6F}" name="Column10848"/>
    <tableColumn id="10866" xr3:uid="{D369F46E-2B88-4008-8575-84F2B4273B37}" name="Column10849"/>
    <tableColumn id="10867" xr3:uid="{A873F5B0-AA26-45A9-97FE-93DDB6976D14}" name="Column10850"/>
    <tableColumn id="10868" xr3:uid="{266B486C-2042-4483-8949-81A31FFF56CA}" name="Column10851"/>
    <tableColumn id="10869" xr3:uid="{A9EBED5F-4467-496A-A2D8-706757F76912}" name="Column10852"/>
    <tableColumn id="10870" xr3:uid="{A127C7B2-61E4-4D12-9F1E-2288157ABCCD}" name="Column10853"/>
    <tableColumn id="10871" xr3:uid="{6AE6F707-7772-4257-B2BB-3839867019F4}" name="Column10854"/>
    <tableColumn id="10872" xr3:uid="{160D613C-2961-42C3-84CA-E1213F812F84}" name="Column10855"/>
    <tableColumn id="10873" xr3:uid="{56D1931C-00A3-4874-A623-D8087691BF3E}" name="Column10856"/>
    <tableColumn id="10874" xr3:uid="{9573BAED-36D5-4F61-A23B-7A05E2D1FEDA}" name="Column10857"/>
    <tableColumn id="10875" xr3:uid="{73637D89-76BB-4D94-95C1-45B384FD2B61}" name="Column10858"/>
    <tableColumn id="10876" xr3:uid="{E66E062C-EB25-42FC-A7E3-196137D68983}" name="Column10859"/>
    <tableColumn id="10877" xr3:uid="{079EA57C-7C65-4592-9D85-94AADC3023B6}" name="Column10860"/>
    <tableColumn id="10878" xr3:uid="{15723644-894F-4B89-A787-82E01825FB25}" name="Column10861"/>
    <tableColumn id="10879" xr3:uid="{16E99118-010C-4DAF-8F66-CA7DE79BE226}" name="Column10862"/>
    <tableColumn id="10880" xr3:uid="{6180559B-F0B8-439B-9C56-87089BFF5301}" name="Column10863"/>
    <tableColumn id="10881" xr3:uid="{D1246145-236D-4FC3-81BE-C31A0E932E59}" name="Column10864"/>
    <tableColumn id="10882" xr3:uid="{527AA5FE-1629-4E3E-A89F-9989F0C98BB9}" name="Column10865"/>
    <tableColumn id="10883" xr3:uid="{5775F3CD-6FC9-4D9D-B39A-074D4617CECC}" name="Column10866"/>
    <tableColumn id="10884" xr3:uid="{AFC0E7B5-C9DE-4379-A995-A805A4F77117}" name="Column10867"/>
    <tableColumn id="10885" xr3:uid="{EEAF1103-49EC-4D7B-B962-06F399D99713}" name="Column10868"/>
    <tableColumn id="10886" xr3:uid="{ED01BE3B-A04E-4B00-8D35-7DE0128C7EC3}" name="Column10869"/>
    <tableColumn id="10887" xr3:uid="{D1BBF9C4-F39F-44AF-8086-654B6A4BFCCB}" name="Column10870"/>
    <tableColumn id="10888" xr3:uid="{4CF82A47-EC09-4F20-8E73-745CFD590606}" name="Column10871"/>
    <tableColumn id="10889" xr3:uid="{A50ED25A-A526-48AA-9ADA-A44F3ECD862E}" name="Column10872"/>
    <tableColumn id="10890" xr3:uid="{9E866170-227C-47F3-933F-4005125C48F1}" name="Column10873"/>
    <tableColumn id="10891" xr3:uid="{D6B0DBE9-4244-4B8A-8750-095B08ED79EC}" name="Column10874"/>
    <tableColumn id="10892" xr3:uid="{E91F2B17-EC45-418C-903D-041365E5FBA6}" name="Column10875"/>
    <tableColumn id="10893" xr3:uid="{3DFECCAB-9070-46C4-A182-C65350C240BF}" name="Column10876"/>
    <tableColumn id="10894" xr3:uid="{56976183-04B9-4DF2-984D-2BE8FE6B4A0D}" name="Column10877"/>
    <tableColumn id="10895" xr3:uid="{34CF5729-C682-46C8-91B2-599903134376}" name="Column10878"/>
    <tableColumn id="10896" xr3:uid="{13111BBD-F100-471A-A56E-40F23AE779DC}" name="Column10879"/>
    <tableColumn id="10897" xr3:uid="{A7BB3939-B641-475D-8D7B-640E0F123775}" name="Column10880"/>
    <tableColumn id="10898" xr3:uid="{79805AEB-86C0-4206-8D6C-868788664C6A}" name="Column10881"/>
    <tableColumn id="10899" xr3:uid="{FA03B834-7BFC-4727-9687-354F6F509E19}" name="Column10882"/>
    <tableColumn id="10900" xr3:uid="{7864B1C1-B9F0-402E-AB0F-E4EA9C182D6D}" name="Column10883"/>
    <tableColumn id="10901" xr3:uid="{DAF46850-C0FA-41DA-AF1E-4656F49CC564}" name="Column10884"/>
    <tableColumn id="10902" xr3:uid="{80CC1ED7-CC12-4804-9239-CE07FD7AAEB4}" name="Column10885"/>
    <tableColumn id="10903" xr3:uid="{8AC26E25-479E-4825-9A82-880BCC2CA4D0}" name="Column10886"/>
    <tableColumn id="10904" xr3:uid="{17AAED81-949A-4836-8F4A-7B91A52AE974}" name="Column10887"/>
    <tableColumn id="10905" xr3:uid="{0C7E3F74-105C-41F5-8AF1-693AFF531680}" name="Column10888"/>
    <tableColumn id="10906" xr3:uid="{3C1427C2-BA6A-4006-8CBC-D6F80F008993}" name="Column10889"/>
    <tableColumn id="10907" xr3:uid="{BC5790E3-D1C4-49BA-886D-326175ABADB0}" name="Column10890"/>
    <tableColumn id="10908" xr3:uid="{947BE9BC-8E9A-48B6-86F2-9E86701B7AFA}" name="Column10891"/>
    <tableColumn id="10909" xr3:uid="{9FEE845A-721D-4C08-9EE7-E5688424868C}" name="Column10892"/>
    <tableColumn id="10910" xr3:uid="{EE2BF92B-C59B-4E17-9758-34928CA0E05F}" name="Column10893"/>
    <tableColumn id="10911" xr3:uid="{56158555-0156-48EE-A573-9397615AEAFF}" name="Column10894"/>
    <tableColumn id="10912" xr3:uid="{96125C1C-9852-4A00-AA06-42C2172350A4}" name="Column10895"/>
    <tableColumn id="10913" xr3:uid="{91841BC0-B8BB-4DCA-B4F1-29384EFA3086}" name="Column10896"/>
    <tableColumn id="10914" xr3:uid="{3FFD7771-E1C5-48C8-BE05-3C6B51911A11}" name="Column10897"/>
    <tableColumn id="10915" xr3:uid="{CEA790F2-C26A-4E1E-998A-55047E975549}" name="Column10898"/>
    <tableColumn id="10916" xr3:uid="{9C31884B-2CBF-4179-B5B4-37111AA2BF9C}" name="Column10899"/>
    <tableColumn id="10917" xr3:uid="{CC932BF4-A62F-49BA-9F7E-C6C8BEE9B58F}" name="Column10900"/>
    <tableColumn id="10918" xr3:uid="{0F2F4B98-3FF9-46B4-81ED-F6AF87009BCE}" name="Column10901"/>
    <tableColumn id="10919" xr3:uid="{1F589E44-C234-402D-A474-7D5A7B281FBD}" name="Column10902"/>
    <tableColumn id="10920" xr3:uid="{3B61A8B7-482E-4B2A-8299-F2CE6DEFAEE9}" name="Column10903"/>
    <tableColumn id="10921" xr3:uid="{AFB08D63-86A6-4F31-9EB6-BF1C142DA6E0}" name="Column10904"/>
    <tableColumn id="10922" xr3:uid="{008CEFBB-2AAD-496C-B42F-4C185EA80147}" name="Column10905"/>
    <tableColumn id="10923" xr3:uid="{D6FCA783-E6B7-4A4D-92E4-608295D154E2}" name="Column10906"/>
    <tableColumn id="10924" xr3:uid="{2C81005B-8388-484F-A378-6D9425284424}" name="Column10907"/>
    <tableColumn id="10925" xr3:uid="{948855EE-B51E-4CFE-A379-D3E5D1FA4216}" name="Column10908"/>
    <tableColumn id="10926" xr3:uid="{78780A4A-0E1E-4F1E-9F97-C1859042DED7}" name="Column10909"/>
    <tableColumn id="10927" xr3:uid="{81489505-88F1-41D1-BE72-548D34ECD346}" name="Column10910"/>
    <tableColumn id="10928" xr3:uid="{35F232F0-4D05-4E18-82A0-579C6257873F}" name="Column10911"/>
    <tableColumn id="10929" xr3:uid="{C4F8C968-2C8D-45FF-8FAA-5C9574A96784}" name="Column10912"/>
    <tableColumn id="10930" xr3:uid="{F5ACFAA2-D2A5-4543-B16F-0A3B25CC5C9F}" name="Column10913"/>
    <tableColumn id="10931" xr3:uid="{BBFC88CB-A3D0-4C34-A9A8-8AD49E2E82CD}" name="Column10914"/>
    <tableColumn id="10932" xr3:uid="{7B92B569-9D0E-4860-A7E0-29372622DFC1}" name="Column10915"/>
    <tableColumn id="10933" xr3:uid="{2F1ACF0D-C13D-4503-B956-505B283D791B}" name="Column10916"/>
    <tableColumn id="10934" xr3:uid="{ADCAB308-EF54-4D65-9E3A-339F91BF4FE6}" name="Column10917"/>
    <tableColumn id="10935" xr3:uid="{A8D3AFCF-089D-4B1E-BEBF-F0F723C988B5}" name="Column10918"/>
    <tableColumn id="10936" xr3:uid="{CC36F28C-C54A-47EF-AEBC-1B9A3285D361}" name="Column10919"/>
    <tableColumn id="10937" xr3:uid="{A8BA7EA3-2971-4CC6-9603-CD655B5057DC}" name="Column10920"/>
    <tableColumn id="10938" xr3:uid="{588878B0-9865-4381-B165-92C4D1A6ED56}" name="Column10921"/>
    <tableColumn id="10939" xr3:uid="{AA672D25-C10B-4B60-8732-C5814E7DB2B6}" name="Column10922"/>
    <tableColumn id="10940" xr3:uid="{B962B208-689F-4939-BCBB-AEC5C172ADB3}" name="Column10923"/>
    <tableColumn id="10941" xr3:uid="{3849FD4C-B16D-4BD5-BD53-3329F582F427}" name="Column10924"/>
    <tableColumn id="10942" xr3:uid="{82344DBB-9AD3-455A-A9AC-1F6426632B9E}" name="Column10925"/>
    <tableColumn id="10943" xr3:uid="{B41A9CB9-1C4E-4EBE-A3D3-08C10625DAE7}" name="Column10926"/>
    <tableColumn id="10944" xr3:uid="{715F3FBF-9365-4AD3-BDF5-CB58ED7C11C1}" name="Column10927"/>
    <tableColumn id="10945" xr3:uid="{5675F31C-DCA6-4538-B0FD-7BFD3E36E7F0}" name="Column10928"/>
    <tableColumn id="10946" xr3:uid="{92108B96-E3C9-4128-AF06-41F671056EEE}" name="Column10929"/>
    <tableColumn id="10947" xr3:uid="{C54965D0-C9B6-4B5A-8764-DAE2806D99B6}" name="Column10930"/>
    <tableColumn id="10948" xr3:uid="{87B8F1B3-D752-455D-B074-B1204E14F37E}" name="Column10931"/>
    <tableColumn id="10949" xr3:uid="{F3677211-B9A2-49F7-86BE-9D25901F64B2}" name="Column10932"/>
    <tableColumn id="10950" xr3:uid="{16EA24B9-49E7-4AB1-82C4-22818B7B515D}" name="Column10933"/>
    <tableColumn id="10951" xr3:uid="{91F0AEB7-125E-4345-B148-EAF73C9BD0A7}" name="Column10934"/>
    <tableColumn id="10952" xr3:uid="{01433E6C-39DD-4960-AA7D-3F12E539F383}" name="Column10935"/>
    <tableColumn id="10953" xr3:uid="{9FA7F60D-2533-4EEA-9923-006C995BC326}" name="Column10936"/>
    <tableColumn id="10954" xr3:uid="{3A4CC6AA-187C-462A-988B-06D4FFDD5319}" name="Column10937"/>
    <tableColumn id="10955" xr3:uid="{562DC6BA-08B1-41E2-ACF9-3791605D8998}" name="Column10938"/>
    <tableColumn id="10956" xr3:uid="{3FFDE798-C79D-4E84-AFB6-05EC91323C84}" name="Column10939"/>
    <tableColumn id="10957" xr3:uid="{DDF2A07E-E1BD-4E4C-8832-7630C33E1033}" name="Column10940"/>
    <tableColumn id="10958" xr3:uid="{5BD3D91E-1045-451F-8581-43EAAFBF78D4}" name="Column10941"/>
    <tableColumn id="10959" xr3:uid="{DB239A63-1849-440D-A84D-C3183F229425}" name="Column10942"/>
    <tableColumn id="10960" xr3:uid="{805B826F-C013-47FF-89CA-FFCB66B58152}" name="Column10943"/>
    <tableColumn id="10961" xr3:uid="{DD996974-411A-441E-AAE7-C4E347655705}" name="Column10944"/>
    <tableColumn id="10962" xr3:uid="{BDDA40AD-3E31-4ED0-A5F0-705C8FE8DE9F}" name="Column10945"/>
    <tableColumn id="10963" xr3:uid="{16D7A2D4-0F69-4A3D-A402-E4DC812A54A5}" name="Column10946"/>
    <tableColumn id="10964" xr3:uid="{284DAFFF-B40B-4E15-B154-691AB6BF3559}" name="Column10947"/>
    <tableColumn id="10965" xr3:uid="{430AAA3F-2299-4D15-BE59-C1EE4659F32F}" name="Column10948"/>
    <tableColumn id="10966" xr3:uid="{B788554D-1AF5-46E3-81FE-B65D4D5C0F2A}" name="Column10949"/>
    <tableColumn id="10967" xr3:uid="{5F4473E9-8546-42B0-94BE-2F1980FECB6F}" name="Column10950"/>
    <tableColumn id="10968" xr3:uid="{BE0FDB66-EF60-4D38-9990-FF20308B9CFD}" name="Column10951"/>
    <tableColumn id="10969" xr3:uid="{2E7CF847-4440-49CA-B10E-36162F6CE37B}" name="Column10952"/>
    <tableColumn id="10970" xr3:uid="{FC475676-E71D-4A97-8CF1-CDBF352CB04A}" name="Column10953"/>
    <tableColumn id="10971" xr3:uid="{1937F55C-AD3B-463F-AA69-308E272EEAC2}" name="Column10954"/>
    <tableColumn id="10972" xr3:uid="{9AB66763-9441-4B43-A03A-37D1BBEF6ECD}" name="Column10955"/>
    <tableColumn id="10973" xr3:uid="{6C930276-A1EB-403A-9A0D-D209D2A16A39}" name="Column10956"/>
    <tableColumn id="10974" xr3:uid="{FD4CBCA0-103E-4968-9231-4AD2FD957FB5}" name="Column10957"/>
    <tableColumn id="10975" xr3:uid="{D6690B70-CD6E-45FA-9B1D-73BE42770819}" name="Column10958"/>
    <tableColumn id="10976" xr3:uid="{E6F8C658-3E04-4458-9D62-4E03B31E31CD}" name="Column10959"/>
    <tableColumn id="10977" xr3:uid="{D4B92FD2-F968-4BC9-A976-3E148FF03D57}" name="Column10960"/>
    <tableColumn id="10978" xr3:uid="{7A0C864A-1CD9-4BC5-86E0-116C569E3482}" name="Column10961"/>
    <tableColumn id="10979" xr3:uid="{27D54982-F310-4FAA-9586-9C61CE19BB70}" name="Column10962"/>
    <tableColumn id="10980" xr3:uid="{665AE7F7-0D13-4B3B-89A3-02F1935C07AC}" name="Column10963"/>
    <tableColumn id="10981" xr3:uid="{C11A7408-517E-4308-841C-C54485456626}" name="Column10964"/>
    <tableColumn id="10982" xr3:uid="{55542162-C2CB-452A-A28C-48E339F927B1}" name="Column10965"/>
    <tableColumn id="10983" xr3:uid="{8304AF75-20FA-48BE-B53E-0AC981529CCC}" name="Column10966"/>
    <tableColumn id="10984" xr3:uid="{A66CF6A5-BBD7-474F-A483-FEC259E98354}" name="Column10967"/>
    <tableColumn id="10985" xr3:uid="{CF32984D-6372-48CF-8239-30F7C7547373}" name="Column10968"/>
    <tableColumn id="10986" xr3:uid="{171D80DF-13D7-451C-BBE4-E35266B979B3}" name="Column10969"/>
    <tableColumn id="10987" xr3:uid="{2387EDE5-BEF9-4F94-A565-6B5E98174D6F}" name="Column10970"/>
    <tableColumn id="10988" xr3:uid="{E80ED97F-1384-47E2-921A-DBE47A679D9D}" name="Column10971"/>
    <tableColumn id="10989" xr3:uid="{EF9F5D32-BDAD-479F-A811-F286D2995B66}" name="Column10972"/>
    <tableColumn id="10990" xr3:uid="{F46ADFBA-342A-4E57-B716-BF2F014A0DA9}" name="Column10973"/>
    <tableColumn id="10991" xr3:uid="{4309C0B0-9FB9-4AA3-8728-C9AD1CA3FD12}" name="Column10974"/>
    <tableColumn id="10992" xr3:uid="{1C29C67F-6501-4496-A914-DC667D307D56}" name="Column10975"/>
    <tableColumn id="10993" xr3:uid="{7321FC1E-32CC-4FB1-B48A-4EDADFEDBDD8}" name="Column10976"/>
    <tableColumn id="10994" xr3:uid="{16F834AA-0DF1-4AEA-A6B3-BFB1F450DFF4}" name="Column10977"/>
    <tableColumn id="10995" xr3:uid="{4E74D7CD-9800-48AB-8D19-D49E6DB61FE2}" name="Column10978"/>
    <tableColumn id="10996" xr3:uid="{CD8A51E9-D21A-41E5-9513-FA579DECC35C}" name="Column10979"/>
    <tableColumn id="10997" xr3:uid="{8652D029-3E3F-443A-A7DE-0DAA74CF2F8C}" name="Column10980"/>
    <tableColumn id="10998" xr3:uid="{9CAEC78A-9743-4DB8-A110-B56B9A75D22D}" name="Column10981"/>
    <tableColumn id="10999" xr3:uid="{A1588F17-9381-4240-BA68-98A4E3EBC2FF}" name="Column10982"/>
    <tableColumn id="11000" xr3:uid="{16FAAD7A-D960-4F4E-B8F3-8A8E7B0A23F7}" name="Column10983"/>
    <tableColumn id="11001" xr3:uid="{48634EB8-7D7C-4465-85EC-8BE73D288FC2}" name="Column10984"/>
    <tableColumn id="11002" xr3:uid="{322F3718-0EC5-48A0-8229-6D815116F98A}" name="Column10985"/>
    <tableColumn id="11003" xr3:uid="{B6A1E271-BBA1-486A-9857-783CF5538367}" name="Column10986"/>
    <tableColumn id="11004" xr3:uid="{BEE6F3C4-3FB4-44F0-99E6-4BDF8D6487B0}" name="Column10987"/>
    <tableColumn id="11005" xr3:uid="{0AC5089A-6382-4B77-885B-BC1CC9F3C409}" name="Column10988"/>
    <tableColumn id="11006" xr3:uid="{42F45133-18BE-4F5E-9810-35BB3A2790E7}" name="Column10989"/>
    <tableColumn id="11007" xr3:uid="{A1F716F4-C708-4991-BDD9-C063A7E53A43}" name="Column10990"/>
    <tableColumn id="11008" xr3:uid="{7EAAF531-5DF8-43E1-9F0C-52B37448D02F}" name="Column10991"/>
    <tableColumn id="11009" xr3:uid="{AD6771A8-87D9-406A-A3EB-4BD53BC7B1FA}" name="Column10992"/>
    <tableColumn id="11010" xr3:uid="{36EF129F-DD5D-4C70-8E71-7B2324AD49C4}" name="Column10993"/>
    <tableColumn id="11011" xr3:uid="{918F81DA-DD82-4C4E-B48F-31708C2C90C2}" name="Column10994"/>
    <tableColumn id="11012" xr3:uid="{44908EF1-17C2-4073-85C5-AD13849DBB6B}" name="Column10995"/>
    <tableColumn id="11013" xr3:uid="{93FB85D1-9609-405A-8561-A96E4E5DB7FC}" name="Column10996"/>
    <tableColumn id="11014" xr3:uid="{318720A1-37A0-4A47-B417-72E458F982AA}" name="Column10997"/>
    <tableColumn id="11015" xr3:uid="{E6804B25-3F08-409B-AEE5-8A7053BBE123}" name="Column10998"/>
    <tableColumn id="11016" xr3:uid="{2C29FB7D-D879-405B-87AF-62303081B0D3}" name="Column10999"/>
    <tableColumn id="11017" xr3:uid="{D6776ABF-89A9-410E-A703-E0CFE5F33B7D}" name="Column11000"/>
    <tableColumn id="11018" xr3:uid="{811F2F20-E4C5-47EA-BA19-E4B75276DA04}" name="Column11001"/>
    <tableColumn id="11019" xr3:uid="{F7D25167-65AC-4D69-A62C-25FF82871BA0}" name="Column11002"/>
    <tableColumn id="11020" xr3:uid="{8539E024-C2B5-44BF-9AD0-7B93829728E2}" name="Column11003"/>
    <tableColumn id="11021" xr3:uid="{774ABE8A-68F7-4FD2-A7CA-28320364C21D}" name="Column11004"/>
    <tableColumn id="11022" xr3:uid="{5661F26F-07C1-4468-884B-0B40C27D10FC}" name="Column11005"/>
    <tableColumn id="11023" xr3:uid="{4019CF5D-8192-4E7C-83D1-6B93E8F33E26}" name="Column11006"/>
    <tableColumn id="11024" xr3:uid="{EF8E7F55-65DD-4A56-AA2D-BE03B52A64A2}" name="Column11007"/>
    <tableColumn id="11025" xr3:uid="{2CA69B74-23AB-47FA-BB00-C167D0BF02CA}" name="Column11008"/>
    <tableColumn id="11026" xr3:uid="{A9F7C396-59CE-4628-AF03-B517427F8D9B}" name="Column11009"/>
    <tableColumn id="11027" xr3:uid="{098403AF-7E1E-403C-890C-946462D8C8AB}" name="Column11010"/>
    <tableColumn id="11028" xr3:uid="{CC360F68-E9FA-4F54-8947-25890B42B68B}" name="Column11011"/>
    <tableColumn id="11029" xr3:uid="{B9E2D83F-81ED-43A8-992F-355DE463B095}" name="Column11012"/>
    <tableColumn id="11030" xr3:uid="{05A10030-F092-4CBC-99F1-489AE9E67A21}" name="Column11013"/>
    <tableColumn id="11031" xr3:uid="{71A1FC23-B935-4255-8B8C-4CA73E4D44EC}" name="Column11014"/>
    <tableColumn id="11032" xr3:uid="{F5FDF441-B29A-4910-B15C-D4E17B18B50F}" name="Column11015"/>
    <tableColumn id="11033" xr3:uid="{D7CA53A5-80BE-41A1-B126-DBEE6BF993E1}" name="Column11016"/>
    <tableColumn id="11034" xr3:uid="{827B81C1-8D49-4BA6-B0C6-A51526B10DB8}" name="Column11017"/>
    <tableColumn id="11035" xr3:uid="{0A5AABA2-CB0E-4595-8DBA-E400BCC94183}" name="Column11018"/>
    <tableColumn id="11036" xr3:uid="{EDF0A5BD-F447-477C-97E4-7FEABCD294DA}" name="Column11019"/>
    <tableColumn id="11037" xr3:uid="{8CD8689D-5D15-4F40-BFB4-FD1FBA205262}" name="Column11020"/>
    <tableColumn id="11038" xr3:uid="{180E930B-D2E4-458A-92A9-3B155FAB4BD5}" name="Column11021"/>
    <tableColumn id="11039" xr3:uid="{C92AB773-7D75-4C86-B018-87F2EEBBDCB1}" name="Column11022"/>
    <tableColumn id="11040" xr3:uid="{A4A62A6C-6436-4FB7-B9EC-2A4E14363A70}" name="Column11023"/>
    <tableColumn id="11041" xr3:uid="{4C6BC50B-DCC2-4480-B154-CB1B603FFF3E}" name="Column11024"/>
    <tableColumn id="11042" xr3:uid="{40D4CFF6-5A45-400F-A728-8300F1614CD3}" name="Column11025"/>
    <tableColumn id="11043" xr3:uid="{396327A0-914A-454A-BDA5-658D4C09672D}" name="Column11026"/>
    <tableColumn id="11044" xr3:uid="{AD7F0A5D-C61D-4EE1-91CE-D46C9AFBAA3A}" name="Column11027"/>
    <tableColumn id="11045" xr3:uid="{E939D527-7DAC-4FEB-B634-7E1200B8F3D8}" name="Column11028"/>
    <tableColumn id="11046" xr3:uid="{6564D2F0-6260-4867-B95B-BD57DC50E5E7}" name="Column11029"/>
    <tableColumn id="11047" xr3:uid="{831BB1C9-C3FF-491F-B8D8-BBD2DAF8321E}" name="Column11030"/>
    <tableColumn id="11048" xr3:uid="{7D54272D-B570-499D-BDE3-D63A5193D843}" name="Column11031"/>
    <tableColumn id="11049" xr3:uid="{E9C6A5FB-5657-439B-BA9B-3305C98A2806}" name="Column11032"/>
    <tableColumn id="11050" xr3:uid="{7B9472E1-CB1F-4BB5-A9D9-9CAC895387A2}" name="Column11033"/>
    <tableColumn id="11051" xr3:uid="{265293FA-16D7-4154-A8CD-C282B5747C7F}" name="Column11034"/>
    <tableColumn id="11052" xr3:uid="{C20D7D02-FAB5-488F-9134-1831406987BD}" name="Column11035"/>
    <tableColumn id="11053" xr3:uid="{ED8D1FB5-A36F-4C64-ADC0-39AA05E19E27}" name="Column11036"/>
    <tableColumn id="11054" xr3:uid="{FD6108AB-30DC-40E3-BBD2-F25EE7A7782C}" name="Column11037"/>
    <tableColumn id="11055" xr3:uid="{FEE27D19-844C-4EE6-B56C-6AB7CA0C60D8}" name="Column11038"/>
    <tableColumn id="11056" xr3:uid="{BAA5BE0D-C482-42BB-BC2D-DF1F4F973E71}" name="Column11039"/>
    <tableColumn id="11057" xr3:uid="{21710362-DD8F-4B9C-A0E5-726F64EAE28D}" name="Column11040"/>
    <tableColumn id="11058" xr3:uid="{0F692622-98A8-44D5-B773-DFB839B2D651}" name="Column11041"/>
    <tableColumn id="11059" xr3:uid="{B05211D0-64FD-4BFC-A881-CF61BD31970A}" name="Column11042"/>
    <tableColumn id="11060" xr3:uid="{2A0946F8-6794-4DD7-82E8-78BDF9B34397}" name="Column11043"/>
    <tableColumn id="11061" xr3:uid="{5A6E1A37-0F69-45B1-9C54-DEE20E5A8206}" name="Column11044"/>
    <tableColumn id="11062" xr3:uid="{11201667-55A9-41FC-9839-A049EEFC1544}" name="Column11045"/>
    <tableColumn id="11063" xr3:uid="{AD8C987C-D782-4DB1-8F53-E224473A7303}" name="Column11046"/>
    <tableColumn id="11064" xr3:uid="{F0E075F8-6A65-449E-9ACB-BE1B8E1CEB6C}" name="Column11047"/>
    <tableColumn id="11065" xr3:uid="{AF687673-3FA0-4A7C-9ECC-21426208602D}" name="Column11048"/>
    <tableColumn id="11066" xr3:uid="{8CB0288A-DAB6-4173-B41C-B9AD98E237FB}" name="Column11049"/>
    <tableColumn id="11067" xr3:uid="{AD11F47A-AAC8-4A61-9C53-A3A90EFAA224}" name="Column11050"/>
    <tableColumn id="11068" xr3:uid="{9524009A-96C8-40A8-915F-C746D452D860}" name="Column11051"/>
    <tableColumn id="11069" xr3:uid="{9A7D1EB2-593B-4F02-B89A-D4DF018507FC}" name="Column11052"/>
    <tableColumn id="11070" xr3:uid="{8CE6BEA3-4BE4-451B-902B-35F58D32CEDF}" name="Column11053"/>
    <tableColumn id="11071" xr3:uid="{EEB89E77-A6A5-4DFC-874A-546220935C45}" name="Column11054"/>
    <tableColumn id="11072" xr3:uid="{86C478F1-79DB-4205-B80C-F68F5B8ED877}" name="Column11055"/>
    <tableColumn id="11073" xr3:uid="{64E6558B-CAF4-493E-AF58-00413CBDA55B}" name="Column11056"/>
    <tableColumn id="11074" xr3:uid="{BD6A7017-721F-41CC-8A91-750E80627F6D}" name="Column11057"/>
    <tableColumn id="11075" xr3:uid="{831B699F-F53C-4B97-951A-531BD8A3CA8D}" name="Column11058"/>
    <tableColumn id="11076" xr3:uid="{E31E50EB-48A1-4C9A-BC21-77ACDA50CFB7}" name="Column11059"/>
    <tableColumn id="11077" xr3:uid="{5D988D19-3BA3-4A5F-B359-BFF726E7222F}" name="Column11060"/>
    <tableColumn id="11078" xr3:uid="{B8C4C2CC-5B9C-40B2-9369-55478CC5FDBA}" name="Column11061"/>
    <tableColumn id="11079" xr3:uid="{A1936803-5664-4949-A06E-9DEB381E7FA8}" name="Column11062"/>
    <tableColumn id="11080" xr3:uid="{A0A5BC8F-1FA9-47DF-869E-395AC5D05465}" name="Column11063"/>
    <tableColumn id="11081" xr3:uid="{88E130C3-A88C-47BF-ACFF-7E74CCE14AF2}" name="Column11064"/>
    <tableColumn id="11082" xr3:uid="{58692518-43FF-44D3-A8FA-65367D119459}" name="Column11065"/>
    <tableColumn id="11083" xr3:uid="{CFA11604-2927-4924-BE12-4C644E73D30B}" name="Column11066"/>
    <tableColumn id="11084" xr3:uid="{6C18735F-AF4A-49AC-BF74-915134452436}" name="Column11067"/>
    <tableColumn id="11085" xr3:uid="{60D80BDB-9CC5-4E37-AA60-6BA140009544}" name="Column11068"/>
    <tableColumn id="11086" xr3:uid="{CFF55A1D-DC98-48A9-ADD2-D7DD5054F619}" name="Column11069"/>
    <tableColumn id="11087" xr3:uid="{D4F72536-3623-4054-8FCD-9D8C89655BE0}" name="Column11070"/>
    <tableColumn id="11088" xr3:uid="{67BEA0D8-46BC-44B8-98EC-2938993EC9F2}" name="Column11071"/>
    <tableColumn id="11089" xr3:uid="{10D1F42C-7865-49B5-898A-EF06DA88240C}" name="Column11072"/>
    <tableColumn id="11090" xr3:uid="{A24F8908-CBAD-4354-9B3F-BAABF94FF6BF}" name="Column11073"/>
    <tableColumn id="11091" xr3:uid="{996D7800-1D97-4B3B-A947-2591F694C30E}" name="Column11074"/>
    <tableColumn id="11092" xr3:uid="{5C89423F-4E07-46F3-AD96-31A57963309E}" name="Column11075"/>
    <tableColumn id="11093" xr3:uid="{219441DE-97CA-4E0F-9588-56E1EAD1D758}" name="Column11076"/>
    <tableColumn id="11094" xr3:uid="{DF9615EC-F6C4-404B-ADD4-A75309110AA7}" name="Column11077"/>
    <tableColumn id="11095" xr3:uid="{2538CED7-C176-4498-BF0E-FC84B8EF483B}" name="Column11078"/>
    <tableColumn id="11096" xr3:uid="{339AE5FF-E4DB-46EE-AFCE-0C7223F55AE5}" name="Column11079"/>
    <tableColumn id="11097" xr3:uid="{CBA678E4-2D6D-437A-9ADF-2DC797AE1487}" name="Column11080"/>
    <tableColumn id="11098" xr3:uid="{E9B5CDF5-6F0B-4E89-9F0D-B459D3F358F8}" name="Column11081"/>
    <tableColumn id="11099" xr3:uid="{F252374C-33EE-4EAB-A62E-CD4B56D197E3}" name="Column11082"/>
    <tableColumn id="11100" xr3:uid="{8E1BD67F-C7E8-4ACA-B60D-F782A3958C2A}" name="Column11083"/>
    <tableColumn id="11101" xr3:uid="{9E51BFC6-F01F-4426-B20D-E0707CA02ADA}" name="Column11084"/>
    <tableColumn id="11102" xr3:uid="{4D599186-3F16-4BDA-BFC4-F62ACBFFA5D2}" name="Column11085"/>
    <tableColumn id="11103" xr3:uid="{72A35B10-4DE9-4EC8-9513-2E9EBC58A816}" name="Column11086"/>
    <tableColumn id="11104" xr3:uid="{CE860971-0638-4079-AA09-348B4351F3B1}" name="Column11087"/>
    <tableColumn id="11105" xr3:uid="{3E07C737-B7C0-4106-B5FD-B2EF7E7A84BB}" name="Column11088"/>
    <tableColumn id="11106" xr3:uid="{B1AEE73A-9A2A-41F8-838C-31D190CAE196}" name="Column11089"/>
    <tableColumn id="11107" xr3:uid="{FFFB2E9C-5FE8-49C5-AA17-3EBDC8B820D9}" name="Column11090"/>
    <tableColumn id="11108" xr3:uid="{F3CEB9A8-07C7-435D-BA28-8001EB557E72}" name="Column11091"/>
    <tableColumn id="11109" xr3:uid="{4BB55ACC-1B29-4535-B3E5-4BB5892C12BC}" name="Column11092"/>
    <tableColumn id="11110" xr3:uid="{D7B46859-298E-4FDF-BC33-6F6F11B36066}" name="Column11093"/>
    <tableColumn id="11111" xr3:uid="{8147EB2F-0836-4C31-94D2-92CB2E7F84D7}" name="Column11094"/>
    <tableColumn id="11112" xr3:uid="{01CE8A30-B48A-4C2B-A2DF-5D5804B44FF6}" name="Column11095"/>
    <tableColumn id="11113" xr3:uid="{1177D0EB-FCD5-4D14-98A9-E5104018D82B}" name="Column11096"/>
    <tableColumn id="11114" xr3:uid="{334B55EF-E1CA-4767-9E0E-63365DD0B543}" name="Column11097"/>
    <tableColumn id="11115" xr3:uid="{24C167E7-1A98-4FC7-9BF3-0C230924D980}" name="Column11098"/>
    <tableColumn id="11116" xr3:uid="{2AE2DDF7-30EE-4745-B55F-5C28E76CC7CB}" name="Column11099"/>
    <tableColumn id="11117" xr3:uid="{2EB81373-2D42-4B04-B6DF-7A19870F24F6}" name="Column11100"/>
    <tableColumn id="11118" xr3:uid="{D07378CF-4CFC-40D2-B5B2-655E7ED15077}" name="Column11101"/>
    <tableColumn id="11119" xr3:uid="{32EE343E-287E-4FBE-BBC5-1C33C09778B4}" name="Column11102"/>
    <tableColumn id="11120" xr3:uid="{7F3672DD-12FA-4024-8DFF-D3FA0607177C}" name="Column11103"/>
    <tableColumn id="11121" xr3:uid="{9DF6AA18-EF17-4520-8267-262350BA5447}" name="Column11104"/>
    <tableColumn id="11122" xr3:uid="{3A4F8B2E-3203-4AFA-B369-5DA3A4B32F9C}" name="Column11105"/>
    <tableColumn id="11123" xr3:uid="{B2359AB2-1274-4D3F-9539-A20AFB79BFA6}" name="Column11106"/>
    <tableColumn id="11124" xr3:uid="{4417D7B3-9233-43F9-996F-40B644C1FD49}" name="Column11107"/>
    <tableColumn id="11125" xr3:uid="{7198B01E-7BC4-46C8-8007-28E3C3A95A47}" name="Column11108"/>
    <tableColumn id="11126" xr3:uid="{B671F2A9-8BCB-46DF-939F-D019FFC99BE6}" name="Column11109"/>
    <tableColumn id="11127" xr3:uid="{823D5312-BDBE-4697-9973-5F69FDC12FC0}" name="Column11110"/>
    <tableColumn id="11128" xr3:uid="{9E94F487-314E-4C6B-B2CD-B7767E346149}" name="Column11111"/>
    <tableColumn id="11129" xr3:uid="{D1704212-249F-4502-AB4E-A345CB0D6C80}" name="Column11112"/>
    <tableColumn id="11130" xr3:uid="{A4CBA624-5902-4EA8-8483-2223BEE1BEC6}" name="Column11113"/>
    <tableColumn id="11131" xr3:uid="{2EB20157-8C83-4583-8B04-5F8C8B56EF38}" name="Column11114"/>
    <tableColumn id="11132" xr3:uid="{888D1BC8-9F5E-463F-9C46-8C9900C08F66}" name="Column11115"/>
    <tableColumn id="11133" xr3:uid="{F830F7B5-2602-48D4-8D61-3AA13D9B344E}" name="Column11116"/>
    <tableColumn id="11134" xr3:uid="{392E9040-7B99-4B1A-9493-5C5557A63D4D}" name="Column11117"/>
    <tableColumn id="11135" xr3:uid="{F078B2AC-EA43-46F8-B120-9B0F3A60B68F}" name="Column11118"/>
    <tableColumn id="11136" xr3:uid="{02E88799-1659-4952-A624-102EE5AB528F}" name="Column11119"/>
    <tableColumn id="11137" xr3:uid="{EB972680-3DF2-4CA8-B4F4-F62C54E15CF6}" name="Column11120"/>
    <tableColumn id="11138" xr3:uid="{0E715B79-75FE-4E8E-AD98-1F6B3ADC0B5E}" name="Column11121"/>
    <tableColumn id="11139" xr3:uid="{0A111736-530E-4192-AD95-09B19A46CB20}" name="Column11122"/>
    <tableColumn id="11140" xr3:uid="{0F29C170-E184-4912-89D0-4F8AD969A25D}" name="Column11123"/>
    <tableColumn id="11141" xr3:uid="{DAD10F28-CCD5-448E-A80B-3566B5753D24}" name="Column11124"/>
    <tableColumn id="11142" xr3:uid="{C4C3BA27-46FB-46AF-80FF-C9A006E199C0}" name="Column11125"/>
    <tableColumn id="11143" xr3:uid="{8F663DB2-6C0A-44D5-A037-071FE3960197}" name="Column11126"/>
    <tableColumn id="11144" xr3:uid="{B40777EB-9D75-4D23-8780-05ECFDE87FB7}" name="Column11127"/>
    <tableColumn id="11145" xr3:uid="{0C3BCCB8-1FC1-42E2-A856-0809ACE4D046}" name="Column11128"/>
    <tableColumn id="11146" xr3:uid="{649CAB78-2C17-40FF-B8FF-4222DD9B1850}" name="Column11129"/>
    <tableColumn id="11147" xr3:uid="{6CA98548-AFA3-4076-A7FC-23B8CDAD5E9C}" name="Column11130"/>
    <tableColumn id="11148" xr3:uid="{2A7DAC61-E3E5-475D-9426-D3C7E8F0E544}" name="Column11131"/>
    <tableColumn id="11149" xr3:uid="{3FB4EF50-232E-4B78-A020-B0667E009E24}" name="Column11132"/>
    <tableColumn id="11150" xr3:uid="{7F3138F5-CEF5-4D6A-A7AB-2BFEDC40919C}" name="Column11133"/>
    <tableColumn id="11151" xr3:uid="{4CB986EF-E117-42E2-8697-35B180CC6DE1}" name="Column11134"/>
    <tableColumn id="11152" xr3:uid="{ED1CDE70-7737-4D20-8B14-224BCBEF865D}" name="Column11135"/>
    <tableColumn id="11153" xr3:uid="{A83A6E0D-AB9F-4E88-9DFF-D492B853F863}" name="Column11136"/>
    <tableColumn id="11154" xr3:uid="{C0E6583D-0567-4155-B43E-A297BD363624}" name="Column11137"/>
    <tableColumn id="11155" xr3:uid="{64093CC3-8657-478E-A2F0-09E2C8FB6C52}" name="Column11138"/>
    <tableColumn id="11156" xr3:uid="{C9D2C9C9-8347-40DC-A385-3474192C626E}" name="Column11139"/>
    <tableColumn id="11157" xr3:uid="{AD6B5501-3E0E-4B5E-A58F-B1C5EDCCDC99}" name="Column11140"/>
    <tableColumn id="11158" xr3:uid="{0C428071-9AD0-4CD4-B36F-A65A1B624071}" name="Column11141"/>
    <tableColumn id="11159" xr3:uid="{BD5EF460-57DA-45ED-B4D8-191B18F1E401}" name="Column11142"/>
    <tableColumn id="11160" xr3:uid="{CFC06D15-57B0-48BF-9E51-6B49051723D3}" name="Column11143"/>
    <tableColumn id="11161" xr3:uid="{1E279E69-1CA0-45B0-8448-D29AB6AB3BC1}" name="Column11144"/>
    <tableColumn id="11162" xr3:uid="{09F5EE33-FADD-42C8-9EC8-7143C09C796A}" name="Column11145"/>
    <tableColumn id="11163" xr3:uid="{20CF384D-CA58-4141-BFAE-3EF8A0335213}" name="Column11146"/>
    <tableColumn id="11164" xr3:uid="{D1AC7BED-7AD7-4B5C-B376-DFC800D9C046}" name="Column11147"/>
    <tableColumn id="11165" xr3:uid="{CA55D202-DF1F-49A7-86CE-C579EB37CC0B}" name="Column11148"/>
    <tableColumn id="11166" xr3:uid="{953DB2DD-D58F-4C2E-A36E-8259C77C5BDF}" name="Column11149"/>
    <tableColumn id="11167" xr3:uid="{7708E18E-4CE7-440C-A5A5-5BA305505EF9}" name="Column11150"/>
    <tableColumn id="11168" xr3:uid="{7B9D414B-4267-4F34-956A-542D43F95B82}" name="Column11151"/>
    <tableColumn id="11169" xr3:uid="{35E416FF-CD00-4EFF-B4C6-80C643A28175}" name="Column11152"/>
    <tableColumn id="11170" xr3:uid="{A49D8690-590A-4515-A361-B86D553160F7}" name="Column11153"/>
    <tableColumn id="11171" xr3:uid="{523014C0-0ED2-4372-9B34-1D68D05091FC}" name="Column11154"/>
    <tableColumn id="11172" xr3:uid="{156FDA4C-F140-4F55-85DB-9ACE9CCD1371}" name="Column11155"/>
    <tableColumn id="11173" xr3:uid="{CA873282-C4D9-48F4-9754-70B4FBAA3B38}" name="Column11156"/>
    <tableColumn id="11174" xr3:uid="{B57DD607-953E-4945-9DD4-2A793AE6D3F5}" name="Column11157"/>
    <tableColumn id="11175" xr3:uid="{C82D6E28-7900-4B9D-BFFD-9BF9652AA04E}" name="Column11158"/>
    <tableColumn id="11176" xr3:uid="{DCED8CE7-2BA6-4C48-868D-9C174DAD1CDE}" name="Column11159"/>
    <tableColumn id="11177" xr3:uid="{121B05BC-CFB6-4F03-9C4B-402295C11F7B}" name="Column11160"/>
    <tableColumn id="11178" xr3:uid="{4DF71999-EDA6-4C9F-95A1-E27F8A82D7BC}" name="Column11161"/>
    <tableColumn id="11179" xr3:uid="{FFF93BCA-7303-4350-86DC-48D7EA025EA5}" name="Column11162"/>
    <tableColumn id="11180" xr3:uid="{03A4E662-F79C-4651-B484-F20B1BFEDFE6}" name="Column11163"/>
    <tableColumn id="11181" xr3:uid="{D32B6AF3-8911-4802-82D9-6109D8629063}" name="Column11164"/>
    <tableColumn id="11182" xr3:uid="{7EF5DB26-DB87-4BE3-8BA6-D53BFAA43DC3}" name="Column11165"/>
    <tableColumn id="11183" xr3:uid="{B3E146F2-B332-4C1F-85B8-623637713A1D}" name="Column11166"/>
    <tableColumn id="11184" xr3:uid="{9BC9DE6D-F463-43FD-B304-C60FE3658B97}" name="Column11167"/>
    <tableColumn id="11185" xr3:uid="{2C624882-5EC9-4ECD-A7A4-1C893FBA6219}" name="Column11168"/>
    <tableColumn id="11186" xr3:uid="{FB0B4673-1D7D-423A-A232-342EBA95C447}" name="Column11169"/>
    <tableColumn id="11187" xr3:uid="{C0669E72-333C-4A5F-B243-5AE2FEAD04CC}" name="Column11170"/>
    <tableColumn id="11188" xr3:uid="{00FC617A-1353-4FCD-837C-8DAD9F81C2FB}" name="Column11171"/>
    <tableColumn id="11189" xr3:uid="{C1702E20-71A0-4917-BB0A-A64CF5319311}" name="Column11172"/>
    <tableColumn id="11190" xr3:uid="{9C97FA8A-4D7C-4E71-8488-4380FE045CF9}" name="Column11173"/>
    <tableColumn id="11191" xr3:uid="{EDBD3F86-72AE-46B5-A65B-6AE26C9CC9F9}" name="Column11174"/>
    <tableColumn id="11192" xr3:uid="{3129F9C7-6333-485F-A8B9-8D24C91954B7}" name="Column11175"/>
    <tableColumn id="11193" xr3:uid="{C159C8DC-D549-481D-84DC-167CA2BBCDB8}" name="Column11176"/>
    <tableColumn id="11194" xr3:uid="{BEEC807D-4C34-42CB-990A-66E21592843B}" name="Column11177"/>
    <tableColumn id="11195" xr3:uid="{C1224145-10CA-4706-90D0-59B45498BC97}" name="Column11178"/>
    <tableColumn id="11196" xr3:uid="{6B98E0F9-62B0-40C9-905E-F8762889B90E}" name="Column11179"/>
    <tableColumn id="11197" xr3:uid="{6624686D-C49E-494F-BD26-7173656FCC98}" name="Column11180"/>
    <tableColumn id="11198" xr3:uid="{F1D8CD40-E55B-48BB-BB39-531DE368394A}" name="Column11181"/>
    <tableColumn id="11199" xr3:uid="{9860FB9A-59E2-49C4-A738-9BCDCD01BEAE}" name="Column11182"/>
    <tableColumn id="11200" xr3:uid="{158345D7-C906-4E05-ADBE-FB7EFAF3E81B}" name="Column11183"/>
    <tableColumn id="11201" xr3:uid="{E776D635-19AC-43EA-BB80-4D293CA0A5A8}" name="Column11184"/>
    <tableColumn id="11202" xr3:uid="{1C4DE49A-0DC3-40E9-B532-964246882A7B}" name="Column11185"/>
    <tableColumn id="11203" xr3:uid="{CEB33B2A-F159-4D18-BF07-7F7896829745}" name="Column11186"/>
    <tableColumn id="11204" xr3:uid="{9ABFEB71-5332-4A4F-A8B5-DF41D5FBE6A9}" name="Column11187"/>
    <tableColumn id="11205" xr3:uid="{973728DB-0CB8-4DDB-8991-4D357208BE33}" name="Column11188"/>
    <tableColumn id="11206" xr3:uid="{8AA20ECB-F5B2-4935-9BA1-CEEDEEB6709D}" name="Column11189"/>
    <tableColumn id="11207" xr3:uid="{7327C2D1-2483-46B8-B72C-EED73F30E5E2}" name="Column11190"/>
    <tableColumn id="11208" xr3:uid="{6EAF38AC-C2D1-4B03-B03D-2643383B4837}" name="Column11191"/>
    <tableColumn id="11209" xr3:uid="{D233AF40-C4F2-4C4B-A206-4BF9376C5B97}" name="Column11192"/>
    <tableColumn id="11210" xr3:uid="{D2F37819-9F71-4021-B167-EA39066C2F18}" name="Column11193"/>
    <tableColumn id="11211" xr3:uid="{E0B2BC46-AAFD-4694-BEE3-EBF400480C2C}" name="Column11194"/>
    <tableColumn id="11212" xr3:uid="{EBB9A685-E8E6-40D0-AC27-469253B3227E}" name="Column11195"/>
    <tableColumn id="11213" xr3:uid="{1B277B57-CA63-47A7-8125-2272D5E8E0AF}" name="Column11196"/>
    <tableColumn id="11214" xr3:uid="{9D6F0B61-B72A-40D4-9001-0EBB8896BBBB}" name="Column11197"/>
    <tableColumn id="11215" xr3:uid="{67337686-EB47-40B9-A4FE-13577B30B33E}" name="Column11198"/>
    <tableColumn id="11216" xr3:uid="{5496273B-7F11-4517-9C8F-9DB49FE60A49}" name="Column11199"/>
    <tableColumn id="11217" xr3:uid="{D58DB9B0-EA1F-4CA6-848A-006C3B6AAD31}" name="Column11200"/>
    <tableColumn id="11218" xr3:uid="{7BE13AA5-6DFB-44AA-B306-144F8E2D9562}" name="Column11201"/>
    <tableColumn id="11219" xr3:uid="{36C95ABA-68F5-489D-B4AD-E4EC5179F203}" name="Column11202"/>
    <tableColumn id="11220" xr3:uid="{BFCB3ABB-939D-4628-8EFD-BD9220A414EE}" name="Column11203"/>
    <tableColumn id="11221" xr3:uid="{F3C04B43-6B02-446D-B8F7-419A6CD8A715}" name="Column11204"/>
    <tableColumn id="11222" xr3:uid="{904CB7DE-E3A5-46C0-9BDF-FFC66A36A689}" name="Column11205"/>
    <tableColumn id="11223" xr3:uid="{537A9745-B5E2-4E87-9FE5-3976E75DE210}" name="Column11206"/>
    <tableColumn id="11224" xr3:uid="{2F1855E4-0D5D-42F7-B4D6-99F360D1DC0B}" name="Column11207"/>
    <tableColumn id="11225" xr3:uid="{E723D102-F64D-4557-8C98-2A37247A230F}" name="Column11208"/>
    <tableColumn id="11226" xr3:uid="{1B832D2D-9D1E-4ED1-A209-B777A841A06B}" name="Column11209"/>
    <tableColumn id="11227" xr3:uid="{7D594004-D818-4050-95AF-1D36E3CDE3F0}" name="Column11210"/>
    <tableColumn id="11228" xr3:uid="{C264C2D2-E453-4BED-A099-F71739722DCA}" name="Column11211"/>
    <tableColumn id="11229" xr3:uid="{76D93663-2ECF-4937-85FB-E20E00818960}" name="Column11212"/>
    <tableColumn id="11230" xr3:uid="{528BDC44-4E54-4786-B649-913F974D9302}" name="Column11213"/>
    <tableColumn id="11231" xr3:uid="{47BBF181-6009-4AA1-8196-B24E01226D60}" name="Column11214"/>
    <tableColumn id="11232" xr3:uid="{1748559E-3957-475C-92E9-8DB6CB0542C8}" name="Column11215"/>
    <tableColumn id="11233" xr3:uid="{AD57CA00-64CA-48D1-9EA3-2611A6680B67}" name="Column11216"/>
    <tableColumn id="11234" xr3:uid="{22F15BAD-8911-4D37-9E54-E7ECA1C4C877}" name="Column11217"/>
    <tableColumn id="11235" xr3:uid="{69B2F7F6-3704-4788-8578-D6EE3E18588B}" name="Column11218"/>
    <tableColumn id="11236" xr3:uid="{ED4BD7D4-BF65-4590-A511-7627543C01AF}" name="Column11219"/>
    <tableColumn id="11237" xr3:uid="{0FE8E552-2E2D-4F11-AC97-3F2E08B37AB7}" name="Column11220"/>
    <tableColumn id="11238" xr3:uid="{1069A32C-B11C-4399-8DCD-85A8C1EB4F1D}" name="Column11221"/>
    <tableColumn id="11239" xr3:uid="{00287B64-2D02-4262-98DA-721E4262D3F8}" name="Column11222"/>
    <tableColumn id="11240" xr3:uid="{C0CAC7D7-E6C2-4122-895B-685B31CAE54E}" name="Column11223"/>
    <tableColumn id="11241" xr3:uid="{CB3B9B56-32FB-4DE5-A51E-EFA49236433F}" name="Column11224"/>
    <tableColumn id="11242" xr3:uid="{86281D45-FD42-45EF-AA85-4D0CA6442834}" name="Column11225"/>
    <tableColumn id="11243" xr3:uid="{BDC97C83-5171-4B45-B494-16C2689BB302}" name="Column11226"/>
    <tableColumn id="11244" xr3:uid="{753F132D-0157-459B-A13D-7F9E0046BF01}" name="Column11227"/>
    <tableColumn id="11245" xr3:uid="{B8D3953A-2C7F-42C7-B05A-2920579BF72D}" name="Column11228"/>
    <tableColumn id="11246" xr3:uid="{13D658A5-9936-453B-A32B-446458BC3041}" name="Column11229"/>
    <tableColumn id="11247" xr3:uid="{0B8ACCBA-2505-423D-A22C-CA3FFAADDB87}" name="Column11230"/>
    <tableColumn id="11248" xr3:uid="{5B7B00F3-0573-4B4F-8AFB-E0251AF44976}" name="Column11231"/>
    <tableColumn id="11249" xr3:uid="{71539404-16C1-4B7E-ACFC-F18FA10B99A7}" name="Column11232"/>
    <tableColumn id="11250" xr3:uid="{9EDA10D1-147B-4C2C-9C7B-827F4F850621}" name="Column11233"/>
    <tableColumn id="11251" xr3:uid="{304940F3-6E27-4BD8-A182-9CDD8D692FB9}" name="Column11234"/>
    <tableColumn id="11252" xr3:uid="{166A7004-02B9-4E38-BE22-5EEB40ADEECD}" name="Column11235"/>
    <tableColumn id="11253" xr3:uid="{084DBF12-BF1A-4AE6-ADC7-31CFCC00D2FD}" name="Column11236"/>
    <tableColumn id="11254" xr3:uid="{500E0B83-6EC6-4765-A11A-BA749339F77E}" name="Column11237"/>
    <tableColumn id="11255" xr3:uid="{9F4211E8-92F4-471C-A7B6-A16332C3B41A}" name="Column11238"/>
    <tableColumn id="11256" xr3:uid="{128A8D36-46F0-4B58-81AB-76A847999C2F}" name="Column11239"/>
    <tableColumn id="11257" xr3:uid="{48636C39-F192-4AEC-8E44-60D78747C6EF}" name="Column11240"/>
    <tableColumn id="11258" xr3:uid="{F815B19D-AF36-48F6-8092-4BBF902881FA}" name="Column11241"/>
    <tableColumn id="11259" xr3:uid="{8FF4BD7F-3986-43ED-92B7-5AF3CB213D7B}" name="Column11242"/>
    <tableColumn id="11260" xr3:uid="{D54920E8-64B3-4BD8-A957-187889811793}" name="Column11243"/>
    <tableColumn id="11261" xr3:uid="{2D9F291B-3145-4E70-8950-4F53466DA2CB}" name="Column11244"/>
    <tableColumn id="11262" xr3:uid="{B23801F6-9DEA-4032-B504-C4A6AA1F1860}" name="Column11245"/>
    <tableColumn id="11263" xr3:uid="{134A5F4E-CE03-4A05-AA5B-EAAC428067F4}" name="Column11246"/>
    <tableColumn id="11264" xr3:uid="{0AA8E528-9594-4F91-A402-88D5151C2B63}" name="Column11247"/>
    <tableColumn id="11265" xr3:uid="{640AEE4D-3ABC-4F08-9AA1-980512A43413}" name="Column11248"/>
    <tableColumn id="11266" xr3:uid="{82CF6572-C082-452A-8DBA-715D24640817}" name="Column11249"/>
    <tableColumn id="11267" xr3:uid="{0995C337-3186-45C4-BE39-6B0B1CE28073}" name="Column11250"/>
    <tableColumn id="11268" xr3:uid="{601C2375-E979-43CC-AF66-8026A93E5896}" name="Column11251"/>
    <tableColumn id="11269" xr3:uid="{54D33288-0199-4836-A2F6-D2C4BD0E687A}" name="Column11252"/>
    <tableColumn id="11270" xr3:uid="{8B473E61-B913-4390-B6A1-A09159D4EC32}" name="Column11253"/>
    <tableColumn id="11271" xr3:uid="{16915B11-D105-4427-9423-15BCEF1737B4}" name="Column11254"/>
    <tableColumn id="11272" xr3:uid="{5A0B0B17-D62C-400F-A4E1-68F162E4182B}" name="Column11255"/>
    <tableColumn id="11273" xr3:uid="{86D30F1B-BCD9-42E4-BE94-C6D2D535E9BF}" name="Column11256"/>
    <tableColumn id="11274" xr3:uid="{BAF55B5E-579D-47F2-891D-38161C820E32}" name="Column11257"/>
    <tableColumn id="11275" xr3:uid="{1A75385A-D023-4A05-AB79-A69221B30CF7}" name="Column11258"/>
    <tableColumn id="11276" xr3:uid="{7D801AAD-49B5-4915-A5D8-4B9D84725DA5}" name="Column11259"/>
    <tableColumn id="11277" xr3:uid="{952B7D33-7203-4068-AB04-876F1799A4A7}" name="Column11260"/>
    <tableColumn id="11278" xr3:uid="{B8B3F672-CF46-4438-8306-DF7EF3C6C9CB}" name="Column11261"/>
    <tableColumn id="11279" xr3:uid="{8D179CB7-D7D0-43C8-BFE1-A8F2616137CD}" name="Column11262"/>
    <tableColumn id="11280" xr3:uid="{9BD5DB46-EEE6-4450-BC70-25C0ADE07BB1}" name="Column11263"/>
    <tableColumn id="11281" xr3:uid="{5300E16A-3A66-498D-870A-E4EB35B2618A}" name="Column11264"/>
    <tableColumn id="11282" xr3:uid="{DC49645D-1B44-4A0D-9378-C7E43A555DB8}" name="Column11265"/>
    <tableColumn id="11283" xr3:uid="{2DAB4FEF-068C-47A3-B9F0-53BCC1E716A7}" name="Column11266"/>
    <tableColumn id="11284" xr3:uid="{FB2F2735-D395-43C5-B8DB-3B7D947B9D0D}" name="Column11267"/>
    <tableColumn id="11285" xr3:uid="{013BAFB2-167A-4415-A55B-A4F05048894C}" name="Column11268"/>
    <tableColumn id="11286" xr3:uid="{CFC5E290-1E5A-4802-AC45-08EE18C5C854}" name="Column11269"/>
    <tableColumn id="11287" xr3:uid="{39081469-5BB1-4991-A3D0-76109C3D6C2A}" name="Column11270"/>
    <tableColumn id="11288" xr3:uid="{236EBA10-1CEF-4170-8766-E381BBA96EF7}" name="Column11271"/>
    <tableColumn id="11289" xr3:uid="{5BE93769-BE41-4BA2-879A-D89D75F5D6AB}" name="Column11272"/>
    <tableColumn id="11290" xr3:uid="{D9DFEEF6-FC2E-4E9A-8D64-E6FC775A9700}" name="Column11273"/>
    <tableColumn id="11291" xr3:uid="{BB71795A-871D-4F5F-8FF6-885FF0B1A2B5}" name="Column11274"/>
    <tableColumn id="11292" xr3:uid="{74CCF859-ABEF-4623-82F8-5C64F5C911FC}" name="Column11275"/>
    <tableColumn id="11293" xr3:uid="{48946DB5-5BD9-4FBB-BC0E-9BDCB004FA8E}" name="Column11276"/>
    <tableColumn id="11294" xr3:uid="{207F0F46-BFCB-4E42-8FFB-7EA09CF2F6FC}" name="Column11277"/>
    <tableColumn id="11295" xr3:uid="{E3714C86-2285-41F8-9A8E-A766F37C14F6}" name="Column11278"/>
    <tableColumn id="11296" xr3:uid="{79297A09-E2D3-4237-BDF5-8B60050024E5}" name="Column11279"/>
    <tableColumn id="11297" xr3:uid="{B0B0B511-C875-4EF4-AEA3-DA81F43B5A46}" name="Column11280"/>
    <tableColumn id="11298" xr3:uid="{1F5548CF-63EF-4CAF-9FFC-52C85D012CD0}" name="Column11281"/>
    <tableColumn id="11299" xr3:uid="{17B6182C-EA21-4FE5-A08C-3B3231BA321F}" name="Column11282"/>
    <tableColumn id="11300" xr3:uid="{96CD1E0D-13BA-4F7B-9104-82A018322AA6}" name="Column11283"/>
    <tableColumn id="11301" xr3:uid="{BCA2995D-AD30-47BD-B992-1D3151E78C1D}" name="Column11284"/>
    <tableColumn id="11302" xr3:uid="{3BAE4561-078A-4B30-9B7A-34E06AA0D292}" name="Column11285"/>
    <tableColumn id="11303" xr3:uid="{D3BC5279-DBDB-4DC4-94EF-C27450BEEB1C}" name="Column11286"/>
    <tableColumn id="11304" xr3:uid="{77FDCF65-9C7A-4E24-8A53-8C149F1E1B58}" name="Column11287"/>
    <tableColumn id="11305" xr3:uid="{62278403-08C5-41A6-81DE-F0B0D4F4D381}" name="Column11288"/>
    <tableColumn id="11306" xr3:uid="{5D03C0BC-A2EC-4BDF-BFB6-6366C4E29E02}" name="Column11289"/>
    <tableColumn id="11307" xr3:uid="{8A3A0738-29DC-4F5E-B5BD-B960EBDB70C3}" name="Column11290"/>
    <tableColumn id="11308" xr3:uid="{004D5F5B-C311-4B9D-A0B1-D596141FE5B5}" name="Column11291"/>
    <tableColumn id="11309" xr3:uid="{44013A63-0A40-4278-84A7-54BF7F82B97C}" name="Column11292"/>
    <tableColumn id="11310" xr3:uid="{7EDDE835-5DBE-48AF-B5AE-F901F394937D}" name="Column11293"/>
    <tableColumn id="11311" xr3:uid="{99F90BCF-E463-40C3-BE24-6047784E5D08}" name="Column11294"/>
    <tableColumn id="11312" xr3:uid="{FD122126-6EF9-4E17-81BE-42BE2DEE7D47}" name="Column11295"/>
    <tableColumn id="11313" xr3:uid="{740B8B16-3FAF-4358-A632-E1678C589F21}" name="Column11296"/>
    <tableColumn id="11314" xr3:uid="{4D9695B9-A79D-47EF-9CC3-325267C3277D}" name="Column11297"/>
    <tableColumn id="11315" xr3:uid="{40CE0E77-51A6-4C1A-9B8E-1BB4B2A7E377}" name="Column11298"/>
    <tableColumn id="11316" xr3:uid="{67EF608C-FF95-477A-9FB8-EAC66E8FD584}" name="Column11299"/>
    <tableColumn id="11317" xr3:uid="{0B781E70-0149-4478-AF1B-64B12F34ABEE}" name="Column11300"/>
    <tableColumn id="11318" xr3:uid="{2071BB4A-16D2-4834-A84F-0D78E1588890}" name="Column11301"/>
    <tableColumn id="11319" xr3:uid="{7A8A4B8C-D7F6-491B-AF17-C25DBF2508A1}" name="Column11302"/>
    <tableColumn id="11320" xr3:uid="{07B513CE-81B3-40B0-98E4-2A058CEA98BE}" name="Column11303"/>
    <tableColumn id="11321" xr3:uid="{0362F3DA-C808-40D6-864C-93FBFD7A82ED}" name="Column11304"/>
    <tableColumn id="11322" xr3:uid="{A6FF3616-0550-4847-AEC9-F653C0D32CD2}" name="Column11305"/>
    <tableColumn id="11323" xr3:uid="{91178F59-ACBE-4543-9097-E9AE000CA43D}" name="Column11306"/>
    <tableColumn id="11324" xr3:uid="{A799DE65-3979-427B-AEBE-7FF4605E109B}" name="Column11307"/>
    <tableColumn id="11325" xr3:uid="{ECCFF6C9-7E88-4098-A75F-DB0718B4E1CE}" name="Column11308"/>
    <tableColumn id="11326" xr3:uid="{A1E84FF8-E37A-4637-ABBB-58012E2F7207}" name="Column11309"/>
    <tableColumn id="11327" xr3:uid="{07DBCA15-8B90-4692-BCC1-819E0C11DD4D}" name="Column11310"/>
    <tableColumn id="11328" xr3:uid="{62D29880-A7AB-43F1-BA40-6BC164F35A67}" name="Column11311"/>
    <tableColumn id="11329" xr3:uid="{02F155BA-8F9E-420D-A492-09FB659AEA8E}" name="Column11312"/>
    <tableColumn id="11330" xr3:uid="{4EFA4DEE-0674-4C26-B596-C46080FAA6AF}" name="Column11313"/>
    <tableColumn id="11331" xr3:uid="{E37F0AFD-C46D-4C95-B513-E1908A6F9F0C}" name="Column11314"/>
    <tableColumn id="11332" xr3:uid="{8A3B60BF-CF8B-4524-B59B-15F60DB5AE91}" name="Column11315"/>
    <tableColumn id="11333" xr3:uid="{1F30E7D5-8F86-4BC5-8FA0-7C4528F04AAA}" name="Column11316"/>
    <tableColumn id="11334" xr3:uid="{225E98B2-58C9-4948-90AF-B2C4CFEAF336}" name="Column11317"/>
    <tableColumn id="11335" xr3:uid="{3F35022F-E207-434E-A0B0-2999C23818F3}" name="Column11318"/>
    <tableColumn id="11336" xr3:uid="{5AB67498-309D-4B6F-BFF6-8AA455A79FFB}" name="Column11319"/>
    <tableColumn id="11337" xr3:uid="{7C498010-C595-4211-A4C5-7EB9DB1D89E9}" name="Column11320"/>
    <tableColumn id="11338" xr3:uid="{A1DFB787-9307-4CA1-95DA-96D4F2F57900}" name="Column11321"/>
    <tableColumn id="11339" xr3:uid="{FFBAB636-7319-4033-BE16-E1B974853A4F}" name="Column11322"/>
    <tableColumn id="11340" xr3:uid="{D0257230-6957-4A3C-B663-8F2ED6F82396}" name="Column11323"/>
    <tableColumn id="11341" xr3:uid="{457B01EC-C36D-44CB-A31F-5B0D4FE0F3E4}" name="Column11324"/>
    <tableColumn id="11342" xr3:uid="{3A2FEDB5-020B-49EB-B5CD-D50A94F9BF67}" name="Column11325"/>
    <tableColumn id="11343" xr3:uid="{C6F5BE3E-3A25-4A30-A004-FBEE241FAEAE}" name="Column11326"/>
    <tableColumn id="11344" xr3:uid="{0B812250-AAAC-47B6-9C13-A47DE2178E65}" name="Column11327"/>
    <tableColumn id="11345" xr3:uid="{B2C52589-5BC0-408E-B77A-AF12900F375E}" name="Column11328"/>
    <tableColumn id="11346" xr3:uid="{7359F01F-9938-48A0-AF88-72F5DE5F2500}" name="Column11329"/>
    <tableColumn id="11347" xr3:uid="{E4AE9478-480D-4E5D-A089-743F0159DBA0}" name="Column11330"/>
    <tableColumn id="11348" xr3:uid="{A7A6EE06-6B7C-467C-950C-4B2884C1243D}" name="Column11331"/>
    <tableColumn id="11349" xr3:uid="{ABBB1D6C-7E06-49DD-A774-1E504F798BB3}" name="Column11332"/>
    <tableColumn id="11350" xr3:uid="{CD9AEBE5-94B8-4E1C-99E8-62D4853F9EC6}" name="Column11333"/>
    <tableColumn id="11351" xr3:uid="{42227307-E7BA-4CC8-81A1-F3C88FB4DB7D}" name="Column11334"/>
    <tableColumn id="11352" xr3:uid="{A182DAEE-64AC-4A6B-B2B9-BA817DAEB84E}" name="Column11335"/>
    <tableColumn id="11353" xr3:uid="{5E4B20A3-0FB3-45C2-A14A-4F4C72238B28}" name="Column11336"/>
    <tableColumn id="11354" xr3:uid="{607EB204-3607-4DB1-AD7F-E51DF2A43A88}" name="Column11337"/>
    <tableColumn id="11355" xr3:uid="{EBFF438A-93F6-4E10-82DD-39C178F5E8F5}" name="Column11338"/>
    <tableColumn id="11356" xr3:uid="{20D0C806-372C-4872-B89E-C61F2F579DE5}" name="Column11339"/>
    <tableColumn id="11357" xr3:uid="{8629C87B-586A-4FEA-804C-B0A51BA24CF1}" name="Column11340"/>
    <tableColumn id="11358" xr3:uid="{9688A852-991A-45DB-9FBA-19295E087881}" name="Column11341"/>
    <tableColumn id="11359" xr3:uid="{322BEF99-00BD-4D3C-BF3C-241000F8A575}" name="Column11342"/>
    <tableColumn id="11360" xr3:uid="{2F45FB95-768C-4DE1-B826-070D652CD942}" name="Column11343"/>
    <tableColumn id="11361" xr3:uid="{2AD780B1-32AD-4C20-919B-5FB7FF8FC538}" name="Column11344"/>
    <tableColumn id="11362" xr3:uid="{99238AFB-D908-4A40-A094-FBF6700B1F57}" name="Column11345"/>
    <tableColumn id="11363" xr3:uid="{6002585E-16C6-4A9B-BE8D-13280FCB4B6D}" name="Column11346"/>
    <tableColumn id="11364" xr3:uid="{E3C063E9-37F2-4278-9009-74A646F8B6E9}" name="Column11347"/>
    <tableColumn id="11365" xr3:uid="{27221D0C-35FA-46A3-8176-FEC39E6E3219}" name="Column11348"/>
    <tableColumn id="11366" xr3:uid="{EFCDF707-3E25-476E-844E-F28C30AAC566}" name="Column11349"/>
    <tableColumn id="11367" xr3:uid="{2EFABC3D-C30D-4CE8-9CC4-8926996D5956}" name="Column11350"/>
    <tableColumn id="11368" xr3:uid="{A509BC0A-D3CA-4FB8-BBD8-F906327F5FE9}" name="Column11351"/>
    <tableColumn id="11369" xr3:uid="{02F889DD-B2A4-434E-ADB1-87FE9555926D}" name="Column11352"/>
    <tableColumn id="11370" xr3:uid="{0F7C9309-93AC-475F-877D-DE98309E1B5D}" name="Column11353"/>
    <tableColumn id="11371" xr3:uid="{6F41B9D3-9DDA-45DD-8699-3FDBEBDA9EC4}" name="Column11354"/>
    <tableColumn id="11372" xr3:uid="{B9E85212-B28F-42DB-9E24-D4962F8B7BD3}" name="Column11355"/>
    <tableColumn id="11373" xr3:uid="{3A8FA2E3-DD1E-4680-BEB7-FFEC05260454}" name="Column11356"/>
    <tableColumn id="11374" xr3:uid="{0884D3C1-43BC-4518-90A5-E63E7AC178D0}" name="Column11357"/>
    <tableColumn id="11375" xr3:uid="{ADD58B01-DA6A-4A18-963E-976BA35289AC}" name="Column11358"/>
    <tableColumn id="11376" xr3:uid="{73950D95-2F6F-436D-AA27-D07DA8AF7695}" name="Column11359"/>
    <tableColumn id="11377" xr3:uid="{DDF0AA6E-D649-4B32-8568-E909CAFC26DC}" name="Column11360"/>
    <tableColumn id="11378" xr3:uid="{B2EF17BC-A188-4B02-94FE-417E67E721D1}" name="Column11361"/>
    <tableColumn id="11379" xr3:uid="{08237CDB-F894-4FA1-98AF-81AB116888F3}" name="Column11362"/>
    <tableColumn id="11380" xr3:uid="{61E4A41F-A2DA-441C-97F3-345B2ED8180A}" name="Column11363"/>
    <tableColumn id="11381" xr3:uid="{7216C002-EAC0-4415-B781-E20B0F9B5B50}" name="Column11364"/>
    <tableColumn id="11382" xr3:uid="{044ACA7D-8C51-4D6F-ACA1-54A8DDF1045C}" name="Column11365"/>
    <tableColumn id="11383" xr3:uid="{A02BE6E4-8822-4BDF-B76D-F4BD44013645}" name="Column11366"/>
    <tableColumn id="11384" xr3:uid="{19869E8E-8C7C-41F7-B614-438E3E014FC7}" name="Column11367"/>
    <tableColumn id="11385" xr3:uid="{1DA33D6B-50E9-45C3-B75F-0D450DAE035C}" name="Column11368"/>
    <tableColumn id="11386" xr3:uid="{6F32F70D-105D-42E0-8DBA-4AB9B42A3674}" name="Column11369"/>
    <tableColumn id="11387" xr3:uid="{C5CD9C7F-9375-4CDE-9D75-997193CC5ACD}" name="Column11370"/>
    <tableColumn id="11388" xr3:uid="{89190B97-AC64-415D-B9C5-E64EF1E1D8AB}" name="Column11371"/>
    <tableColumn id="11389" xr3:uid="{F823FDFB-A4D9-4BC1-BBE5-0E78F58C5305}" name="Column11372"/>
    <tableColumn id="11390" xr3:uid="{497DD127-85DB-40C7-BBE1-37F3E8DBA677}" name="Column11373"/>
    <tableColumn id="11391" xr3:uid="{183EAD42-007D-4BDD-AE8F-8EFC32174498}" name="Column11374"/>
    <tableColumn id="11392" xr3:uid="{A4CB8BEA-0882-4F1F-9E72-3C3248D84520}" name="Column11375"/>
    <tableColumn id="11393" xr3:uid="{2B0E5EBC-BC02-42C7-B2BF-1AFD2FD25105}" name="Column11376"/>
    <tableColumn id="11394" xr3:uid="{C13E7BCA-D162-4AA7-AFDC-982318DE517A}" name="Column11377"/>
    <tableColumn id="11395" xr3:uid="{0EBC6A89-AB8C-416D-98D6-BD85C7BD59A4}" name="Column11378"/>
    <tableColumn id="11396" xr3:uid="{1E343417-E559-4CAE-B54C-959106E51129}" name="Column11379"/>
    <tableColumn id="11397" xr3:uid="{EA06B26F-B755-4BDF-82DF-05799243E673}" name="Column11380"/>
    <tableColumn id="11398" xr3:uid="{81878DFC-B90A-4660-BADC-3EA114F6A268}" name="Column11381"/>
    <tableColumn id="11399" xr3:uid="{8F6FC0FF-409D-48B4-B21B-2B90B135F227}" name="Column11382"/>
    <tableColumn id="11400" xr3:uid="{4A3C400B-C787-4204-BBED-3F725FC536CC}" name="Column11383"/>
    <tableColumn id="11401" xr3:uid="{E3243C7D-BC8D-41D2-8B41-33258B12DC77}" name="Column11384"/>
    <tableColumn id="11402" xr3:uid="{96640CBC-9675-4022-B58E-0964D03C53AF}" name="Column11385"/>
    <tableColumn id="11403" xr3:uid="{BB1B1F03-4CCA-47B8-9E20-D89A05B862E8}" name="Column11386"/>
    <tableColumn id="11404" xr3:uid="{8B686158-78C1-4EEF-B297-9892947AA4E6}" name="Column11387"/>
    <tableColumn id="11405" xr3:uid="{0A489DA7-A3AC-4091-9E8E-C17EBB5AB24F}" name="Column11388"/>
    <tableColumn id="11406" xr3:uid="{40A19954-518E-4DE9-B1EB-1AAC1821C7FB}" name="Column11389"/>
    <tableColumn id="11407" xr3:uid="{95424E4A-7252-4462-9EF9-570D67318794}" name="Column11390"/>
    <tableColumn id="11408" xr3:uid="{2AF7A53B-4C15-4D76-8591-6C66F270F353}" name="Column11391"/>
    <tableColumn id="11409" xr3:uid="{43289F2F-124E-409C-AF8E-EA7D5E192D30}" name="Column11392"/>
    <tableColumn id="11410" xr3:uid="{82119DFC-D34A-4A1C-81AA-9E9E32C790F9}" name="Column11393"/>
    <tableColumn id="11411" xr3:uid="{035D9D8A-5758-44F0-85AD-B4E4E2EB15FD}" name="Column11394"/>
    <tableColumn id="11412" xr3:uid="{14647ABA-7C9F-4D6C-9827-CF31853BDF3B}" name="Column11395"/>
    <tableColumn id="11413" xr3:uid="{9FB8D1E7-2205-437B-BFD3-5261A1EBE745}" name="Column11396"/>
    <tableColumn id="11414" xr3:uid="{FB65DF8F-81C9-4453-8204-4B5179A9686B}" name="Column11397"/>
    <tableColumn id="11415" xr3:uid="{E1B5558D-749F-452D-9FEC-A7FC2D547717}" name="Column11398"/>
    <tableColumn id="11416" xr3:uid="{02B0E0CB-52DE-4E3F-AB97-7A4908F25C79}" name="Column11399"/>
    <tableColumn id="11417" xr3:uid="{011D76D9-E39A-421B-AE98-838448843B9D}" name="Column11400"/>
    <tableColumn id="11418" xr3:uid="{153B7A95-E2ED-4544-9F0F-D75ED58A0D5E}" name="Column11401"/>
    <tableColumn id="11419" xr3:uid="{38B05653-A681-4DF4-82B3-BE9A30FF8394}" name="Column11402"/>
    <tableColumn id="11420" xr3:uid="{F347EAA0-0721-4BA7-8E0A-16C55BAE4B37}" name="Column11403"/>
    <tableColumn id="11421" xr3:uid="{8FCDACD6-D4FB-41D1-9018-B1107BACE6D8}" name="Column11404"/>
    <tableColumn id="11422" xr3:uid="{C46B4D9F-1A7B-46C7-91AC-E416EA51A8B2}" name="Column11405"/>
    <tableColumn id="11423" xr3:uid="{2F9860A4-2DA9-45DB-A722-651D34D9DFDC}" name="Column11406"/>
    <tableColumn id="11424" xr3:uid="{0AC34172-82DD-4CAA-BF2E-07D47AF3B5C3}" name="Column11407"/>
    <tableColumn id="11425" xr3:uid="{FEF83A17-3869-4B50-A687-D0E8BD62EE24}" name="Column11408"/>
    <tableColumn id="11426" xr3:uid="{11CEC02D-B7F7-40DB-992B-000FE5CBD324}" name="Column11409"/>
    <tableColumn id="11427" xr3:uid="{740F9E08-C8D6-47AB-910E-5DF0FDC1D2CE}" name="Column11410"/>
    <tableColumn id="11428" xr3:uid="{4AD77B25-DB66-482A-B0CB-64F638798B3C}" name="Column11411"/>
    <tableColumn id="11429" xr3:uid="{9CCDB5BB-E7DD-47A6-8CE3-507CF2CB0167}" name="Column11412"/>
    <tableColumn id="11430" xr3:uid="{10491310-03F6-452F-A625-94408ED8EBA1}" name="Column11413"/>
    <tableColumn id="11431" xr3:uid="{35DF3726-4504-48E3-88F2-8DA096E079AF}" name="Column11414"/>
    <tableColumn id="11432" xr3:uid="{C3C50ED4-BA3B-4BCF-91D6-47583CAC7DEC}" name="Column11415"/>
    <tableColumn id="11433" xr3:uid="{F097C76E-867E-4571-9381-64E2FF090EF9}" name="Column11416"/>
    <tableColumn id="11434" xr3:uid="{86EBEC23-D0FB-42B6-A761-D00A90EE920E}" name="Column11417"/>
    <tableColumn id="11435" xr3:uid="{FAE0FC69-0603-4DF7-B922-2189C5B4C78B}" name="Column11418"/>
    <tableColumn id="11436" xr3:uid="{F22099D2-8613-434F-9DE0-40014D3ECDC7}" name="Column11419"/>
    <tableColumn id="11437" xr3:uid="{02278046-C0F0-4C8C-B7CE-021160DFFFAD}" name="Column11420"/>
    <tableColumn id="11438" xr3:uid="{D3FD9A99-06B6-441E-83CB-D7FA4F02E8C6}" name="Column11421"/>
    <tableColumn id="11439" xr3:uid="{4EDBB1BD-5793-43FB-82C9-FB0291D512F7}" name="Column11422"/>
    <tableColumn id="11440" xr3:uid="{0212F5D2-BA74-4B8E-B3C7-99EF706478F3}" name="Column11423"/>
    <tableColumn id="11441" xr3:uid="{37057345-A659-4112-9D1B-DDCA13601966}" name="Column11424"/>
    <tableColumn id="11442" xr3:uid="{403C8605-522C-4911-A513-D2995AB1E0DB}" name="Column11425"/>
    <tableColumn id="11443" xr3:uid="{43292EAA-07D2-4122-9BF7-528DAA408B0C}" name="Column11426"/>
    <tableColumn id="11444" xr3:uid="{7E646D53-D4A0-417E-825B-C3371CDBC1C0}" name="Column11427"/>
    <tableColumn id="11445" xr3:uid="{62A16840-D953-4657-92E6-9778114B5D9B}" name="Column11428"/>
    <tableColumn id="11446" xr3:uid="{EFDF1F8E-7015-4E8F-A8CA-830692F80545}" name="Column11429"/>
    <tableColumn id="11447" xr3:uid="{5BD032B7-B7DA-494A-A137-EE67F030BF6E}" name="Column11430"/>
    <tableColumn id="11448" xr3:uid="{5AA36E56-D1BE-4686-AB71-134BA90B5154}" name="Column11431"/>
    <tableColumn id="11449" xr3:uid="{78547E76-7FF2-49B2-973D-E90D79EFC20C}" name="Column11432"/>
    <tableColumn id="11450" xr3:uid="{32495BB7-E7D1-4B04-B085-0248D03D8A66}" name="Column11433"/>
    <tableColumn id="11451" xr3:uid="{A879B9A0-CFA2-4D30-A5FA-DD5EC180F659}" name="Column11434"/>
    <tableColumn id="11452" xr3:uid="{19C263FD-1B63-4F9F-99DF-E40904345C11}" name="Column11435"/>
    <tableColumn id="11453" xr3:uid="{0E605B9E-5978-4CC9-8004-DB5A5F2C35DD}" name="Column11436"/>
    <tableColumn id="11454" xr3:uid="{7D0ABB01-074C-451C-9E93-9984273AFB86}" name="Column11437"/>
    <tableColumn id="11455" xr3:uid="{27EF1050-F3C2-476E-9906-9E3B6E66C460}" name="Column11438"/>
    <tableColumn id="11456" xr3:uid="{DEDEC6DA-1B98-41C3-A5D0-B7808B076444}" name="Column11439"/>
    <tableColumn id="11457" xr3:uid="{022F19FF-48BD-41D6-8D11-81CC7C42BD6C}" name="Column11440"/>
    <tableColumn id="11458" xr3:uid="{7997B184-7717-4B1E-A7AB-FE5F727C1417}" name="Column11441"/>
    <tableColumn id="11459" xr3:uid="{3BA391E0-9D16-4C4A-B57A-7B10C1B7533F}" name="Column11442"/>
    <tableColumn id="11460" xr3:uid="{4CC4E8F1-FA10-4B85-AA09-ECDB5346BA63}" name="Column11443"/>
    <tableColumn id="11461" xr3:uid="{8FE7EB38-0C02-4353-BD44-79697F6ED211}" name="Column11444"/>
    <tableColumn id="11462" xr3:uid="{82469F15-7282-4B61-A6EC-09FE0EADB7CA}" name="Column11445"/>
    <tableColumn id="11463" xr3:uid="{C5794A0F-D461-4EE7-9D38-C0723A532419}" name="Column11446"/>
    <tableColumn id="11464" xr3:uid="{28308A79-B981-44DD-B3AC-FF87808D2034}" name="Column11447"/>
    <tableColumn id="11465" xr3:uid="{CE1BD1F0-170A-4E4A-81EF-C072CD048116}" name="Column11448"/>
    <tableColumn id="11466" xr3:uid="{371B46B7-A705-4E05-9041-01A2BD383B4E}" name="Column11449"/>
    <tableColumn id="11467" xr3:uid="{8938D2D5-55E6-4977-8185-D59E27E8E2B7}" name="Column11450"/>
    <tableColumn id="11468" xr3:uid="{33972CB5-2648-457D-BD1A-9B04F1F8D3A0}" name="Column11451"/>
    <tableColumn id="11469" xr3:uid="{62E0A473-048E-4A94-A6EB-F793A8D399FD}" name="Column11452"/>
    <tableColumn id="11470" xr3:uid="{F5BCDB51-2626-4008-B6FC-DFEDD3C22004}" name="Column11453"/>
    <tableColumn id="11471" xr3:uid="{0A206B83-029C-4323-B123-F5ADA75F3B5A}" name="Column11454"/>
    <tableColumn id="11472" xr3:uid="{8363058A-6BE1-4C88-9263-DECC147F76D1}" name="Column11455"/>
    <tableColumn id="11473" xr3:uid="{D5162895-1B67-4405-B79D-18CD5E911140}" name="Column11456"/>
    <tableColumn id="11474" xr3:uid="{AC9BFB13-50AC-4658-80A9-78A4825EEB0B}" name="Column11457"/>
    <tableColumn id="11475" xr3:uid="{E4960E5E-730D-4A8F-AA43-CA71F77F2004}" name="Column11458"/>
    <tableColumn id="11476" xr3:uid="{F9CEE563-20A5-4423-A0AE-34DB1842F9E6}" name="Column11459"/>
    <tableColumn id="11477" xr3:uid="{70A00EF3-584D-413B-901C-CBCDA8EA1BC7}" name="Column11460"/>
    <tableColumn id="11478" xr3:uid="{3105523E-6CD4-42BE-8C37-46FF792A9C04}" name="Column11461"/>
    <tableColumn id="11479" xr3:uid="{229A8F0B-D72E-49BD-86B6-FEC967A9CF1E}" name="Column11462"/>
    <tableColumn id="11480" xr3:uid="{2318B8E6-D471-4D2F-A4A1-21011B7935BF}" name="Column11463"/>
    <tableColumn id="11481" xr3:uid="{3A135A0F-0CE2-494D-BD80-4718878F8C4A}" name="Column11464"/>
    <tableColumn id="11482" xr3:uid="{6AD2903D-44B1-4711-BDE8-4BCEBED2684A}" name="Column11465"/>
    <tableColumn id="11483" xr3:uid="{E82C7BB9-2D61-4611-917A-360C653CA34A}" name="Column11466"/>
    <tableColumn id="11484" xr3:uid="{887CCABB-D578-4927-A07F-CE0267F9772B}" name="Column11467"/>
    <tableColumn id="11485" xr3:uid="{96F75FB4-DF05-4D5A-BD1E-12C9149344D1}" name="Column11468"/>
    <tableColumn id="11486" xr3:uid="{E4B4DAE7-18C6-4FE1-94FA-22C2E9A9594C}" name="Column11469"/>
    <tableColumn id="11487" xr3:uid="{68A3C30A-B0EC-47A9-AE39-3DB21670BA1B}" name="Column11470"/>
    <tableColumn id="11488" xr3:uid="{5074D1C2-2486-4E24-88E6-5BDC481D4802}" name="Column11471"/>
    <tableColumn id="11489" xr3:uid="{EA3F758C-366D-472C-9DF3-1497AC7A92B0}" name="Column11472"/>
    <tableColumn id="11490" xr3:uid="{FE579950-7092-4225-A9E3-745E6A8C6E09}" name="Column11473"/>
    <tableColumn id="11491" xr3:uid="{47C4829B-3FC9-45F2-97D5-13BC00FB4EC9}" name="Column11474"/>
    <tableColumn id="11492" xr3:uid="{2AA8B395-176F-4985-8A40-CD1F721B0961}" name="Column11475"/>
    <tableColumn id="11493" xr3:uid="{AA090ECE-C87E-4885-9431-E31915D43927}" name="Column11476"/>
    <tableColumn id="11494" xr3:uid="{554FDB2D-0512-40F0-95D7-196107A9A70B}" name="Column11477"/>
    <tableColumn id="11495" xr3:uid="{347F911B-08D7-4D1D-81E8-9FED9558C307}" name="Column11478"/>
    <tableColumn id="11496" xr3:uid="{A34EB3D1-42AF-491E-95F1-18B9437EABC7}" name="Column11479"/>
    <tableColumn id="11497" xr3:uid="{0C13E147-9CE1-4CF1-A400-262E1EBE4DBE}" name="Column11480"/>
    <tableColumn id="11498" xr3:uid="{C4E3C6C6-4FD5-4FE1-BE77-B21FED87EADD}" name="Column11481"/>
    <tableColumn id="11499" xr3:uid="{B7B560EB-C8F0-438A-AA00-BFE837DD5328}" name="Column11482"/>
    <tableColumn id="11500" xr3:uid="{BB9F5996-87A8-4ABC-9F5E-88243A0671C7}" name="Column11483"/>
    <tableColumn id="11501" xr3:uid="{650A59F4-DCC8-4C10-A248-6355E8EC9FE8}" name="Column11484"/>
    <tableColumn id="11502" xr3:uid="{D96BD76D-C4A7-4D16-80DD-B3B18BB4DF3D}" name="Column11485"/>
    <tableColumn id="11503" xr3:uid="{95B27DF1-2A8E-415F-AA05-AA8610B83F19}" name="Column11486"/>
    <tableColumn id="11504" xr3:uid="{4D9B3DC2-AF04-40D4-A746-91A5AD5DE091}" name="Column11487"/>
    <tableColumn id="11505" xr3:uid="{3EAEB664-5DE2-4AC5-B8E8-BD25AA8E89A3}" name="Column11488"/>
    <tableColumn id="11506" xr3:uid="{5DBD6351-0176-4F88-9F44-470E33CEB0B5}" name="Column11489"/>
    <tableColumn id="11507" xr3:uid="{C1F6CF49-125D-46C1-ABAC-C3D7D12FEFE7}" name="Column11490"/>
    <tableColumn id="11508" xr3:uid="{BBE812C2-5F90-4A3E-B550-9FB5589265D5}" name="Column11491"/>
    <tableColumn id="11509" xr3:uid="{66B97FD3-02AB-41FC-B693-89D77ED1E99F}" name="Column11492"/>
    <tableColumn id="11510" xr3:uid="{5203E132-ED14-498F-BDBA-880BA50AE1FE}" name="Column11493"/>
    <tableColumn id="11511" xr3:uid="{1D1D6100-4475-4388-86DA-29960D4F3CF1}" name="Column11494"/>
    <tableColumn id="11512" xr3:uid="{9D6540C9-132C-4A37-9D7A-0898D58D0EFF}" name="Column11495"/>
    <tableColumn id="11513" xr3:uid="{D65E34BB-97D0-4FF5-B1B4-A275AAAF2BE2}" name="Column11496"/>
    <tableColumn id="11514" xr3:uid="{67FF5E0F-32B5-44A0-B61F-4565E728733D}" name="Column11497"/>
    <tableColumn id="11515" xr3:uid="{2FB3AF48-AC35-42FD-B543-B96C169412BD}" name="Column11498"/>
    <tableColumn id="11516" xr3:uid="{A41675D4-1D8C-4838-BF4D-DA967A006AFA}" name="Column11499"/>
    <tableColumn id="11517" xr3:uid="{D1091133-5154-4B69-8EB3-98B237C89FAB}" name="Column11500"/>
    <tableColumn id="11518" xr3:uid="{4FB4494C-04D3-454E-ACD5-3391DB9D3045}" name="Column11501"/>
    <tableColumn id="11519" xr3:uid="{804C73DB-E74F-4E62-9CA7-D6500658A1C8}" name="Column11502"/>
    <tableColumn id="11520" xr3:uid="{53FB1800-D6C0-4F17-942A-436FB1001E6A}" name="Column11503"/>
    <tableColumn id="11521" xr3:uid="{CA6754BA-6D4C-4D32-9EF8-F39C52F9AC32}" name="Column11504"/>
    <tableColumn id="11522" xr3:uid="{39B004A0-997F-441E-A5DC-8A93C6489F59}" name="Column11505"/>
    <tableColumn id="11523" xr3:uid="{1FAAE17D-45BE-4476-8F8F-E934B4A56ADC}" name="Column11506"/>
    <tableColumn id="11524" xr3:uid="{BDABAECE-B4B2-4165-96F5-2A15911B146D}" name="Column11507"/>
    <tableColumn id="11525" xr3:uid="{77906741-5BB0-43C0-B1C4-56FA099583CC}" name="Column11508"/>
    <tableColumn id="11526" xr3:uid="{60C9C64A-5862-4941-88A3-D3C8DC331568}" name="Column11509"/>
    <tableColumn id="11527" xr3:uid="{FB8DD223-B4A2-4C26-96DA-5C8BE9B522E1}" name="Column11510"/>
    <tableColumn id="11528" xr3:uid="{856B4E26-EF9B-4A9B-A42A-C2C338B33345}" name="Column11511"/>
    <tableColumn id="11529" xr3:uid="{E8B4FB08-D5FD-4155-AF76-21951DF9561A}" name="Column11512"/>
    <tableColumn id="11530" xr3:uid="{4CE58011-93B0-48F4-866D-1160CA4C208A}" name="Column11513"/>
    <tableColumn id="11531" xr3:uid="{8C3BD85C-8E59-4D28-A504-C0A7C1BE4AC1}" name="Column11514"/>
    <tableColumn id="11532" xr3:uid="{3C5DE6DF-EC5B-40E5-A770-C249D7ECEEA3}" name="Column11515"/>
    <tableColumn id="11533" xr3:uid="{25F52968-D16F-4817-A087-9971F71C49E3}" name="Column11516"/>
    <tableColumn id="11534" xr3:uid="{34C9E8FE-D2F3-44B1-A995-CCD17084D029}" name="Column11517"/>
    <tableColumn id="11535" xr3:uid="{4456F7AD-C375-4CDD-A5F3-FDF4AA52C68B}" name="Column11518"/>
    <tableColumn id="11536" xr3:uid="{22D850E8-C7A7-4DF6-BF39-DDF6F426C50F}" name="Column11519"/>
    <tableColumn id="11537" xr3:uid="{814DE595-062C-41B2-B0A6-A817C549FBB1}" name="Column11520"/>
    <tableColumn id="11538" xr3:uid="{B22F8557-4D37-4919-BF71-695BD4E0CB2E}" name="Column11521"/>
    <tableColumn id="11539" xr3:uid="{4009946C-5767-4EBC-8E68-3FFAE8EBE8E6}" name="Column11522"/>
    <tableColumn id="11540" xr3:uid="{41DC6430-7EDA-4E98-88A5-EE9C9BF63552}" name="Column11523"/>
    <tableColumn id="11541" xr3:uid="{39973190-77D1-4A7C-8568-04B73646C101}" name="Column11524"/>
    <tableColumn id="11542" xr3:uid="{A7BB8322-4B87-4B71-887E-8903BB9813E4}" name="Column11525"/>
    <tableColumn id="11543" xr3:uid="{D311250B-8299-4A0A-A9A1-FBCE063BE12D}" name="Column11526"/>
    <tableColumn id="11544" xr3:uid="{2F13469A-A3F6-43A8-B289-D21154AB3F72}" name="Column11527"/>
    <tableColumn id="11545" xr3:uid="{76C6F29C-61FC-4157-A198-EEFCFAE25F82}" name="Column11528"/>
    <tableColumn id="11546" xr3:uid="{BD99AAEF-A8D4-42B1-A252-0B4047ECD09D}" name="Column11529"/>
    <tableColumn id="11547" xr3:uid="{5E8BFC50-9079-4554-8DC8-17F790A3DFCA}" name="Column11530"/>
    <tableColumn id="11548" xr3:uid="{A3336FB5-1FF3-4AF6-912C-EBDAF94506B4}" name="Column11531"/>
    <tableColumn id="11549" xr3:uid="{AC1B06A3-B797-489C-899C-D07AB457477F}" name="Column11532"/>
    <tableColumn id="11550" xr3:uid="{B055E323-A531-4CA4-91A7-8B244AE59360}" name="Column11533"/>
    <tableColumn id="11551" xr3:uid="{C8FC4E25-3733-4D3A-9B4D-9C27CD0116BD}" name="Column11534"/>
    <tableColumn id="11552" xr3:uid="{5B5DCC5E-19ED-41E7-AB9B-E799D5EB3FEF}" name="Column11535"/>
    <tableColumn id="11553" xr3:uid="{BB80B0DC-13E4-42BB-8DDE-14012D14AB7C}" name="Column11536"/>
    <tableColumn id="11554" xr3:uid="{C45B11C7-E0E0-410C-936F-F2AC97AC3D5C}" name="Column11537"/>
    <tableColumn id="11555" xr3:uid="{EB3480E7-75F9-4DD1-9152-B3BBFFC5D215}" name="Column11538"/>
    <tableColumn id="11556" xr3:uid="{FDF0B985-0271-49FC-95EB-7D4C3A82B679}" name="Column11539"/>
    <tableColumn id="11557" xr3:uid="{6CC1CE01-86DA-4830-9CCF-7123C4D93605}" name="Column11540"/>
    <tableColumn id="11558" xr3:uid="{84D67977-A3EF-4AD0-B4BA-0BB2E8A7C6BE}" name="Column11541"/>
    <tableColumn id="11559" xr3:uid="{65D368B1-2FEB-429D-A20F-E558FAB55749}" name="Column11542"/>
    <tableColumn id="11560" xr3:uid="{CAE13456-73D0-4D96-84C0-CE68846E0BDB}" name="Column11543"/>
    <tableColumn id="11561" xr3:uid="{9FA000BC-6D7F-42E2-8991-E3826B2854EA}" name="Column11544"/>
    <tableColumn id="11562" xr3:uid="{D59E8F70-06B4-4FAE-BBF1-DB08593470AF}" name="Column11545"/>
    <tableColumn id="11563" xr3:uid="{29E2930F-44ED-4C36-A635-BAAE821E8B21}" name="Column11546"/>
    <tableColumn id="11564" xr3:uid="{0BFBBB31-BBC8-4258-8DCA-3AC3E9CEB091}" name="Column11547"/>
    <tableColumn id="11565" xr3:uid="{C1283131-477F-455B-A956-DA3B8DFC021C}" name="Column11548"/>
    <tableColumn id="11566" xr3:uid="{4A9E3E05-255D-4F23-8146-F46B415332F9}" name="Column11549"/>
    <tableColumn id="11567" xr3:uid="{96DCF074-0215-408E-A3D3-2499C93F9D80}" name="Column11550"/>
    <tableColumn id="11568" xr3:uid="{356F4943-D5F1-4E40-B2DB-71D38D23B73F}" name="Column11551"/>
    <tableColumn id="11569" xr3:uid="{A425B1FF-7C8E-4301-84DD-E22BD1BF6547}" name="Column11552"/>
    <tableColumn id="11570" xr3:uid="{B05B79D5-60DD-480C-A11E-9D1814CAAA53}" name="Column11553"/>
    <tableColumn id="11571" xr3:uid="{6796787E-D7CF-413E-8A51-6F195858936A}" name="Column11554"/>
    <tableColumn id="11572" xr3:uid="{14FFBC2D-0E43-4289-B216-727D8917BA0A}" name="Column11555"/>
    <tableColumn id="11573" xr3:uid="{899C7773-530E-4515-B70B-C8031E30D754}" name="Column11556"/>
    <tableColumn id="11574" xr3:uid="{F7F59FD0-89E6-4EBD-AB9E-EA89D6FA411F}" name="Column11557"/>
    <tableColumn id="11575" xr3:uid="{A1D56D65-F1DD-42EF-A539-A8A83DC94D36}" name="Column11558"/>
    <tableColumn id="11576" xr3:uid="{86EA4E48-B226-47D0-8922-168A180B9018}" name="Column11559"/>
    <tableColumn id="11577" xr3:uid="{F01F53D2-B485-41E3-A229-3D820C6F8EA0}" name="Column11560"/>
    <tableColumn id="11578" xr3:uid="{B216AA8F-5C43-47BA-B9CF-BB3331E48CED}" name="Column11561"/>
    <tableColumn id="11579" xr3:uid="{4E38A3CD-FE78-4985-AA2E-EA0A557BBA0B}" name="Column11562"/>
    <tableColumn id="11580" xr3:uid="{04BEEC2C-E4DB-4904-A305-F3644484EDFA}" name="Column11563"/>
    <tableColumn id="11581" xr3:uid="{21914A23-8E9E-440A-9D79-501A8B1170FA}" name="Column11564"/>
    <tableColumn id="11582" xr3:uid="{5D7B1962-D29D-4099-B514-8D85AFEEA069}" name="Column11565"/>
    <tableColumn id="11583" xr3:uid="{7BE25971-6009-4478-ACA6-5FA6A9B4A9CD}" name="Column11566"/>
    <tableColumn id="11584" xr3:uid="{3309585E-CD27-4425-A97E-FBA3C0FD2624}" name="Column11567"/>
    <tableColumn id="11585" xr3:uid="{6614BA2B-FCA4-438E-9AAB-DA929F01CE5E}" name="Column11568"/>
    <tableColumn id="11586" xr3:uid="{B120CFD3-A6EC-4F55-81F1-4C76C9E1F5FB}" name="Column11569"/>
    <tableColumn id="11587" xr3:uid="{C0DCDB08-7F93-469A-8E0C-E1F04404F7E5}" name="Column11570"/>
    <tableColumn id="11588" xr3:uid="{0FE58F9E-400A-4321-A0B6-81A92656A563}" name="Column11571"/>
    <tableColumn id="11589" xr3:uid="{79646C83-0692-4AF1-A640-BF49651B280A}" name="Column11572"/>
    <tableColumn id="11590" xr3:uid="{88B64822-9443-4163-817E-964C1CEB406B}" name="Column11573"/>
    <tableColumn id="11591" xr3:uid="{B1D0616B-1BE0-4775-8944-E0F3E3E9D60F}" name="Column11574"/>
    <tableColumn id="11592" xr3:uid="{7220303F-8681-4702-9E9F-A73DB0073048}" name="Column11575"/>
    <tableColumn id="11593" xr3:uid="{62155704-CEDD-4BED-B21A-BEC4091BABFD}" name="Column11576"/>
    <tableColumn id="11594" xr3:uid="{A1980E91-2C04-47A9-A36D-3ECD22CA04D2}" name="Column11577"/>
    <tableColumn id="11595" xr3:uid="{95CDA0C0-55E4-48DB-BFD3-FC8328C53AD0}" name="Column11578"/>
    <tableColumn id="11596" xr3:uid="{7638252E-B46C-48A6-B403-FBE926A7844C}" name="Column11579"/>
    <tableColumn id="11597" xr3:uid="{ED0C27FB-3700-44BC-BB5B-9C644DEC91C6}" name="Column11580"/>
    <tableColumn id="11598" xr3:uid="{3332EE60-2984-448C-84D1-2CD5A1905CC1}" name="Column11581"/>
    <tableColumn id="11599" xr3:uid="{22931BFF-6E3F-4D30-833D-B68DE1918F8D}" name="Column11582"/>
    <tableColumn id="11600" xr3:uid="{C907EEC1-7A19-4E89-9791-286A34BA7BAA}" name="Column11583"/>
    <tableColumn id="11601" xr3:uid="{CD27BFF6-1443-4122-877F-2E5871FD9740}" name="Column11584"/>
    <tableColumn id="11602" xr3:uid="{7AC4C71D-0229-4907-86D7-4C42E0EC1580}" name="Column11585"/>
    <tableColumn id="11603" xr3:uid="{2BF8830C-FFD1-4B7C-9C6B-9C8568E8C05F}" name="Column11586"/>
    <tableColumn id="11604" xr3:uid="{BD3B8599-512B-4827-8130-8C45ED03CAD7}" name="Column11587"/>
    <tableColumn id="11605" xr3:uid="{478896C6-7679-4E17-A12F-75046AA070FE}" name="Column11588"/>
    <tableColumn id="11606" xr3:uid="{66C4B023-89C1-4059-B91A-12A10C367EAF}" name="Column11589"/>
    <tableColumn id="11607" xr3:uid="{6A1F1861-CC7B-4487-A27A-30627537A72B}" name="Column11590"/>
    <tableColumn id="11608" xr3:uid="{10B30B23-609B-438B-A37F-87ACB16C5A6C}" name="Column11591"/>
    <tableColumn id="11609" xr3:uid="{2C97683D-75C1-4AEA-BD44-989FEA3383D7}" name="Column11592"/>
    <tableColumn id="11610" xr3:uid="{BF0A130C-95F6-49F4-A2BD-89D7DC1CAC4B}" name="Column11593"/>
    <tableColumn id="11611" xr3:uid="{6D6B413F-D218-4886-B1F5-8794CFE0B697}" name="Column11594"/>
    <tableColumn id="11612" xr3:uid="{5C158663-AB1D-4C1E-840F-BB77B5B76B4A}" name="Column11595"/>
    <tableColumn id="11613" xr3:uid="{5ED226DD-D366-46F6-8D7B-EF34182F2DD1}" name="Column11596"/>
    <tableColumn id="11614" xr3:uid="{E9D000B2-1976-43A2-AC2D-4B79C127AE51}" name="Column11597"/>
    <tableColumn id="11615" xr3:uid="{3BF8B96B-637F-4232-8086-B5CDFD901B25}" name="Column11598"/>
    <tableColumn id="11616" xr3:uid="{29C7A07F-FAD9-488F-BB93-C44A612F7EBF}" name="Column11599"/>
    <tableColumn id="11617" xr3:uid="{5AAADF0B-9BF0-4129-9205-E09E9C8A724B}" name="Column11600"/>
    <tableColumn id="11618" xr3:uid="{3827C1D4-138E-43AE-82C3-0492B4F76954}" name="Column11601"/>
    <tableColumn id="11619" xr3:uid="{15739AF6-3DC5-4A1D-8D80-162FD77AD4B5}" name="Column11602"/>
    <tableColumn id="11620" xr3:uid="{6B6E8BD1-1457-4A98-9EF4-F59DA37CF49E}" name="Column11603"/>
    <tableColumn id="11621" xr3:uid="{4AC28048-66A6-4F4E-988E-38A4C959E2DE}" name="Column11604"/>
    <tableColumn id="11622" xr3:uid="{EA2494A5-F79D-46A7-AE5E-E7933182458B}" name="Column11605"/>
    <tableColumn id="11623" xr3:uid="{FCA8111F-2902-4CBE-A3F3-F4B88CF1C398}" name="Column11606"/>
    <tableColumn id="11624" xr3:uid="{B22ECB23-7D3C-4584-94BC-2444DF6927F1}" name="Column11607"/>
    <tableColumn id="11625" xr3:uid="{8E85285B-FA11-4E0B-8D4C-52F9E15E200E}" name="Column11608"/>
    <tableColumn id="11626" xr3:uid="{C385A7C5-2C85-4ED3-BA7B-689DF237FCE0}" name="Column11609"/>
    <tableColumn id="11627" xr3:uid="{7F00E8B7-729B-4ED5-B3DC-9891839BAA11}" name="Column11610"/>
    <tableColumn id="11628" xr3:uid="{38EFE65A-CD02-42DD-8A77-C592B712B349}" name="Column11611"/>
    <tableColumn id="11629" xr3:uid="{5FB0F4E0-5E23-4CB9-83A9-97776C29E195}" name="Column11612"/>
    <tableColumn id="11630" xr3:uid="{6EB44568-1202-41FB-A020-BE6890104A3A}" name="Column11613"/>
    <tableColumn id="11631" xr3:uid="{49CEE6C4-7476-48B1-8729-0A5DA110675A}" name="Column11614"/>
    <tableColumn id="11632" xr3:uid="{A4FDC75D-9DBE-4D00-9B4C-737565831A46}" name="Column11615"/>
    <tableColumn id="11633" xr3:uid="{80D1AC6C-BABE-483E-B421-06E57900DA0B}" name="Column11616"/>
    <tableColumn id="11634" xr3:uid="{FFA83835-17C1-4BF9-BB0A-6BBE363D46D8}" name="Column11617"/>
    <tableColumn id="11635" xr3:uid="{1FE22C4A-0118-43E2-AE4C-0425AB4F712B}" name="Column11618"/>
    <tableColumn id="11636" xr3:uid="{B838DE52-5D20-4F3E-8C27-61DE92B7274F}" name="Column11619"/>
    <tableColumn id="11637" xr3:uid="{9C971685-21C3-4B91-9265-AEFFBEFB6C2E}" name="Column11620"/>
    <tableColumn id="11638" xr3:uid="{103C7ACB-B6B6-4FB1-B54C-036DC477CCAF}" name="Column11621"/>
    <tableColumn id="11639" xr3:uid="{FF06C362-702B-4646-A6AC-25A8D458FE1E}" name="Column11622"/>
    <tableColumn id="11640" xr3:uid="{8593E831-D676-4D71-9388-42EBEA6FBD9E}" name="Column11623"/>
    <tableColumn id="11641" xr3:uid="{30CEBC8C-305A-4AA0-AC30-939DA2DE7434}" name="Column11624"/>
    <tableColumn id="11642" xr3:uid="{B8D86A74-25DA-41A8-8B63-AFDFAB0EB1F7}" name="Column11625"/>
    <tableColumn id="11643" xr3:uid="{FE12DD0A-4F19-40D9-B24D-A3151C96FD3E}" name="Column11626"/>
    <tableColumn id="11644" xr3:uid="{A38AA1BF-0005-4456-AA59-A0291EB6DB82}" name="Column11627"/>
    <tableColumn id="11645" xr3:uid="{EEFEB7F7-EC67-4733-8382-4FA279B5A1F9}" name="Column11628"/>
    <tableColumn id="11646" xr3:uid="{D6F3EC58-96A7-42D8-A08D-B107201A26D9}" name="Column11629"/>
    <tableColumn id="11647" xr3:uid="{E24098DC-E8C4-457B-B8D9-3790EB0EEB07}" name="Column11630"/>
    <tableColumn id="11648" xr3:uid="{E93B64A5-E378-47B4-BA6E-702023CD5FEF}" name="Column11631"/>
    <tableColumn id="11649" xr3:uid="{5A7929E9-B73E-423A-A634-E79AEC5AA0B8}" name="Column11632"/>
    <tableColumn id="11650" xr3:uid="{E0837BF4-9EA1-40E8-9D2F-F5405E874586}" name="Column11633"/>
    <tableColumn id="11651" xr3:uid="{63112506-BCCE-4D18-83FC-E8819996B91F}" name="Column11634"/>
    <tableColumn id="11652" xr3:uid="{9E2DDA6C-CA68-4934-958B-504252C2A38A}" name="Column11635"/>
    <tableColumn id="11653" xr3:uid="{41E0A9E1-7F99-4902-819E-C0B8AF0D8F44}" name="Column11636"/>
    <tableColumn id="11654" xr3:uid="{CCA274CB-F9C3-41F8-B11C-8D670C14B43D}" name="Column11637"/>
    <tableColumn id="11655" xr3:uid="{3DBBF434-0B01-4E1F-A654-6F0EFE14A270}" name="Column11638"/>
    <tableColumn id="11656" xr3:uid="{A886EF85-FD57-4627-88C0-B93784351C68}" name="Column11639"/>
    <tableColumn id="11657" xr3:uid="{56913BBA-C038-40FF-985D-7EDB785AAA91}" name="Column11640"/>
    <tableColumn id="11658" xr3:uid="{7B8F7065-61F0-47B0-BEFC-B04DAFD9438D}" name="Column11641"/>
    <tableColumn id="11659" xr3:uid="{D2F6D92D-3EE4-4B58-B4B7-1DF4F95A1303}" name="Column11642"/>
    <tableColumn id="11660" xr3:uid="{184A1496-A281-4BD9-B514-BB97E4A92536}" name="Column11643"/>
    <tableColumn id="11661" xr3:uid="{3728E19C-F6D5-41C0-96AE-1BCFE5B7D2BC}" name="Column11644"/>
    <tableColumn id="11662" xr3:uid="{441F9DDF-384D-403F-A9AF-B5B78D08EFBD}" name="Column11645"/>
    <tableColumn id="11663" xr3:uid="{79F563C7-1B43-4F94-B96C-B2A7B17D6E53}" name="Column11646"/>
    <tableColumn id="11664" xr3:uid="{576C3183-CEC5-4414-B42D-E40068F0FD48}" name="Column11647"/>
    <tableColumn id="11665" xr3:uid="{0B6AA561-DC5C-4C75-969D-A37B684BE3FE}" name="Column11648"/>
    <tableColumn id="11666" xr3:uid="{A12613EB-5227-4556-BDAD-9440FDF0A765}" name="Column11649"/>
    <tableColumn id="11667" xr3:uid="{49AEC710-451B-4A8A-99EF-1549535DEE8F}" name="Column11650"/>
    <tableColumn id="11668" xr3:uid="{C1FC356E-9C94-44FA-BAB3-4DEC50F2E797}" name="Column11651"/>
    <tableColumn id="11669" xr3:uid="{ABA8079A-F60A-44EA-B858-D0BAD5ECCAFF}" name="Column11652"/>
    <tableColumn id="11670" xr3:uid="{25B7B632-8B3E-4B32-B56E-9F8EB7B38270}" name="Column11653"/>
    <tableColumn id="11671" xr3:uid="{134E6F80-8E71-42AD-8A40-C72A2A4707DC}" name="Column11654"/>
    <tableColumn id="11672" xr3:uid="{D1780875-210B-4C6F-BF9D-267CE01D832E}" name="Column11655"/>
    <tableColumn id="11673" xr3:uid="{DC6EDF79-15BF-4495-B3CA-CAF9CE8F89BB}" name="Column11656"/>
    <tableColumn id="11674" xr3:uid="{48F64F1D-F63A-44E7-9655-F58D194CB1B8}" name="Column11657"/>
    <tableColumn id="11675" xr3:uid="{5E167389-33E5-4452-A972-1133ED0D986D}" name="Column11658"/>
    <tableColumn id="11676" xr3:uid="{0999AD84-9489-4DE3-B54D-6CC90AE24F57}" name="Column11659"/>
    <tableColumn id="11677" xr3:uid="{34C9E6E9-7F68-4553-89E2-67DE2F673A2B}" name="Column11660"/>
    <tableColumn id="11678" xr3:uid="{B3711B3D-7A7F-46B8-B3FC-111DCDDCCC8E}" name="Column11661"/>
    <tableColumn id="11679" xr3:uid="{66995A83-466C-457A-AD98-69DBB18BA643}" name="Column11662"/>
    <tableColumn id="11680" xr3:uid="{8D51E9DF-CCA1-4255-B28A-A518C03EFB2E}" name="Column11663"/>
    <tableColumn id="11681" xr3:uid="{E02AEE96-E543-43FB-8892-19893CEA9917}" name="Column11664"/>
    <tableColumn id="11682" xr3:uid="{844EF390-5A9A-4859-9E73-B69CCDEF728B}" name="Column11665"/>
    <tableColumn id="11683" xr3:uid="{D0BD3330-427B-4BEE-978F-E6D8667FC569}" name="Column11666"/>
    <tableColumn id="11684" xr3:uid="{167BC2D4-0FDF-4ADB-8484-18758AF26158}" name="Column11667"/>
    <tableColumn id="11685" xr3:uid="{79E77484-608C-44F4-AEDE-9D515C4BA708}" name="Column11668"/>
    <tableColumn id="11686" xr3:uid="{5D2FEDF1-F515-4C51-96E8-6D66858BBF06}" name="Column11669"/>
    <tableColumn id="11687" xr3:uid="{04371D98-58F3-4E29-BF8D-FE864CE08A47}" name="Column11670"/>
    <tableColumn id="11688" xr3:uid="{8D4A600B-5E98-4F9E-AA5B-65114ECC0BA0}" name="Column11671"/>
    <tableColumn id="11689" xr3:uid="{D8823F7F-1949-4146-85F4-87C5C311A796}" name="Column11672"/>
    <tableColumn id="11690" xr3:uid="{04AFA722-BB1C-4643-A11A-FBEE523B4D9E}" name="Column11673"/>
    <tableColumn id="11691" xr3:uid="{76CDC78E-7BD6-4A14-9871-1E0B04A6FE23}" name="Column11674"/>
    <tableColumn id="11692" xr3:uid="{2C016DED-D371-4C39-9BA4-FC7923A42044}" name="Column11675"/>
    <tableColumn id="11693" xr3:uid="{B3EDFF07-60D6-4202-A02F-536A6ECD5238}" name="Column11676"/>
    <tableColumn id="11694" xr3:uid="{0145EB06-9224-4ACE-8C72-3F59DC4418AC}" name="Column11677"/>
    <tableColumn id="11695" xr3:uid="{230C004D-312C-48C1-97FA-30AC254CFD8E}" name="Column11678"/>
    <tableColumn id="11696" xr3:uid="{68F1FCA0-CF53-472D-B992-25B676919DCC}" name="Column11679"/>
    <tableColumn id="11697" xr3:uid="{E07DC2F2-ADB3-4BEB-9D24-66059D21A2C6}" name="Column11680"/>
    <tableColumn id="11698" xr3:uid="{18318756-4149-42E6-8121-FF4FCF536D52}" name="Column11681"/>
    <tableColumn id="11699" xr3:uid="{FBA0A9B6-581D-4BFC-A2B1-7146E075856E}" name="Column11682"/>
    <tableColumn id="11700" xr3:uid="{4900266F-AD4B-47C0-82DB-48A9EC5E8A1F}" name="Column11683"/>
    <tableColumn id="11701" xr3:uid="{F3C0CAB6-F03D-450C-9789-E242DFF51DCB}" name="Column11684"/>
    <tableColumn id="11702" xr3:uid="{59DEA326-770C-4FA5-B6A5-543BB2C88D27}" name="Column11685"/>
    <tableColumn id="11703" xr3:uid="{81D76F45-02F5-45E9-BDA1-748C368B14EE}" name="Column11686"/>
    <tableColumn id="11704" xr3:uid="{C48DBBB0-3BBF-4290-BE67-C1DC64F0078E}" name="Column11687"/>
    <tableColumn id="11705" xr3:uid="{094853E9-D396-417D-86DB-431DC32F2D88}" name="Column11688"/>
    <tableColumn id="11706" xr3:uid="{A666CE5C-62B2-46CB-BC67-CD4D64572A46}" name="Column11689"/>
    <tableColumn id="11707" xr3:uid="{C72C487B-5969-49A3-86FB-5BB094E75EBC}" name="Column11690"/>
    <tableColumn id="11708" xr3:uid="{047C9592-C27B-4108-8304-CC23785E6D03}" name="Column11691"/>
    <tableColumn id="11709" xr3:uid="{4631DCBA-6BDA-4923-B8BA-2BA610CF4F4E}" name="Column11692"/>
    <tableColumn id="11710" xr3:uid="{8D70EA5A-38E9-42D3-8069-B709E5C70BB9}" name="Column11693"/>
    <tableColumn id="11711" xr3:uid="{79010752-65DF-4463-99D8-C2470051099C}" name="Column11694"/>
    <tableColumn id="11712" xr3:uid="{C305440F-3FF3-4198-AC26-F3A9C30BE7A0}" name="Column11695"/>
    <tableColumn id="11713" xr3:uid="{A6920D9A-9A72-4ECA-977F-299C03681BCD}" name="Column11696"/>
    <tableColumn id="11714" xr3:uid="{14DFF3CF-D96F-4A85-B34E-CD3D6CE6A114}" name="Column11697"/>
    <tableColumn id="11715" xr3:uid="{85B1F273-9587-4D88-ACD9-AF8356411A84}" name="Column11698"/>
    <tableColumn id="11716" xr3:uid="{C2B4D830-0A33-479A-B8F5-F92CAC9044A3}" name="Column11699"/>
    <tableColumn id="11717" xr3:uid="{D1A44DCD-3FDE-4D3A-834B-1423E6CE4012}" name="Column11700"/>
    <tableColumn id="11718" xr3:uid="{58C0504E-5106-4AD8-BE25-042EBE1850A0}" name="Column11701"/>
    <tableColumn id="11719" xr3:uid="{DAA233A8-2D56-42DA-A672-C447B4D70BAF}" name="Column11702"/>
    <tableColumn id="11720" xr3:uid="{8BC72DD5-08BA-418E-BF2C-F0F022E5E057}" name="Column11703"/>
    <tableColumn id="11721" xr3:uid="{3EDF365F-CBBD-408B-8FF6-24D128883C8B}" name="Column11704"/>
    <tableColumn id="11722" xr3:uid="{DEADA2B4-FB4F-49A8-845D-7EC6CC209F85}" name="Column11705"/>
    <tableColumn id="11723" xr3:uid="{6528832B-8AC9-466F-9170-9A8FE407D678}" name="Column11706"/>
    <tableColumn id="11724" xr3:uid="{53F08188-C589-4384-8250-C3BA46A4FD9D}" name="Column11707"/>
    <tableColumn id="11725" xr3:uid="{5D55D502-30E2-4F5D-B40C-92D9A7EEDCA0}" name="Column11708"/>
    <tableColumn id="11726" xr3:uid="{415955FA-D16C-4BB1-819F-0FD43138FA94}" name="Column11709"/>
    <tableColumn id="11727" xr3:uid="{E8CDBD7F-0B39-418E-9227-620A116B7CEF}" name="Column11710"/>
    <tableColumn id="11728" xr3:uid="{A5138848-CAE9-43FB-B910-5AB7C221DC4F}" name="Column11711"/>
    <tableColumn id="11729" xr3:uid="{A5F582D6-A297-475F-90BA-A8C730611957}" name="Column11712"/>
    <tableColumn id="11730" xr3:uid="{E755F508-1CB5-4C56-BDFD-D3991DF7F26B}" name="Column11713"/>
    <tableColumn id="11731" xr3:uid="{951296BB-0451-40F2-8EED-BEC0512AF73E}" name="Column11714"/>
    <tableColumn id="11732" xr3:uid="{97740E91-DEEC-42E0-83CF-562D95E20D81}" name="Column11715"/>
    <tableColumn id="11733" xr3:uid="{1BBCF805-58A5-4CA7-9816-C0B4BF488BC3}" name="Column11716"/>
    <tableColumn id="11734" xr3:uid="{C6DACCC9-05A1-4CDA-906B-21579A54E643}" name="Column11717"/>
    <tableColumn id="11735" xr3:uid="{61ABE638-AB1A-40CE-8719-E14993D87EA8}" name="Column11718"/>
    <tableColumn id="11736" xr3:uid="{EB1E73EA-C1C6-4314-9984-4E3757364246}" name="Column11719"/>
    <tableColumn id="11737" xr3:uid="{6ECC4013-26EF-4B50-8AF9-60B8D7AF6F2D}" name="Column11720"/>
    <tableColumn id="11738" xr3:uid="{3FFCD692-BA6D-45E8-9D70-8030345DABA2}" name="Column11721"/>
    <tableColumn id="11739" xr3:uid="{59D8E131-FAD0-4DAC-94BF-819D32E84950}" name="Column11722"/>
    <tableColumn id="11740" xr3:uid="{9F9BF2BD-A165-4C2E-9A14-6B582105467F}" name="Column11723"/>
    <tableColumn id="11741" xr3:uid="{DB9E5DE4-0F30-44D3-882B-10457619D16D}" name="Column11724"/>
    <tableColumn id="11742" xr3:uid="{A5349A88-232C-49C2-A52F-0CDC72B64F2C}" name="Column11725"/>
    <tableColumn id="11743" xr3:uid="{BDAE4F24-6293-4D54-8B8D-FDF2C1863047}" name="Column11726"/>
    <tableColumn id="11744" xr3:uid="{9801D12E-9B9B-4BEE-BB3F-59B537843C75}" name="Column11727"/>
    <tableColumn id="11745" xr3:uid="{3B047D57-AA76-454B-B0AD-6E3EB4FD8698}" name="Column11728"/>
    <tableColumn id="11746" xr3:uid="{6743E584-30E2-44C1-B2CB-866093DBC32E}" name="Column11729"/>
    <tableColumn id="11747" xr3:uid="{418AAFF4-CDD7-4618-8D2D-73F87BCBC0E6}" name="Column11730"/>
    <tableColumn id="11748" xr3:uid="{7F5CC9F7-5248-49FB-815D-772D3149E440}" name="Column11731"/>
    <tableColumn id="11749" xr3:uid="{6B93AC37-C715-4C6D-AC4A-C3FB295B79EB}" name="Column11732"/>
    <tableColumn id="11750" xr3:uid="{F04CB090-313F-4A72-8B1F-E62FE5F4564E}" name="Column11733"/>
    <tableColumn id="11751" xr3:uid="{2D388614-EDA0-48BE-B9CA-ADF883A720C4}" name="Column11734"/>
    <tableColumn id="11752" xr3:uid="{70BD119F-2B2C-4B27-98C6-0AA7D848CCFE}" name="Column11735"/>
    <tableColumn id="11753" xr3:uid="{AB47F5B3-CB63-4407-8D92-32904633F914}" name="Column11736"/>
    <tableColumn id="11754" xr3:uid="{4106371F-5DBB-4FD4-A370-821379E48463}" name="Column11737"/>
    <tableColumn id="11755" xr3:uid="{1B2557CA-8D3E-4A0A-B7DB-BDFB8A36056F}" name="Column11738"/>
    <tableColumn id="11756" xr3:uid="{052DB822-B878-4AFA-8E40-D1CAF8BF1F27}" name="Column11739"/>
    <tableColumn id="11757" xr3:uid="{96E60BA7-81B5-4000-95E6-CFA1EE59427F}" name="Column11740"/>
    <tableColumn id="11758" xr3:uid="{4B155BA9-BA84-401F-8042-DF6910486DF9}" name="Column11741"/>
    <tableColumn id="11759" xr3:uid="{7EA8912C-1BD0-4822-9373-26FE1AC7619F}" name="Column11742"/>
    <tableColumn id="11760" xr3:uid="{F0C3EB89-1486-4192-8443-EA9D2E33AE64}" name="Column11743"/>
    <tableColumn id="11761" xr3:uid="{0D011212-11B4-4A93-AC1E-FD9A51AE36C5}" name="Column11744"/>
    <tableColumn id="11762" xr3:uid="{C2EA9BD2-80FD-4B97-B454-2646AF11CE3F}" name="Column11745"/>
    <tableColumn id="11763" xr3:uid="{E8739B14-8088-4723-894D-683F8832839F}" name="Column11746"/>
    <tableColumn id="11764" xr3:uid="{AD9CD908-3FF3-4D84-89FA-50CB02055708}" name="Column11747"/>
    <tableColumn id="11765" xr3:uid="{AD02FCEE-DB3D-465B-AC40-287A9B39BC8A}" name="Column11748"/>
    <tableColumn id="11766" xr3:uid="{DDF55809-41D0-4455-AB08-8BB79FD01C80}" name="Column11749"/>
    <tableColumn id="11767" xr3:uid="{2BCBFC3E-D2F6-468D-A4BE-6CED037ADC9F}" name="Column11750"/>
    <tableColumn id="11768" xr3:uid="{53CA4520-D2F6-45F3-83CB-B283B1C91EFE}" name="Column11751"/>
    <tableColumn id="11769" xr3:uid="{BD62CA17-9049-4F4F-BF73-BECA690A4E9D}" name="Column11752"/>
    <tableColumn id="11770" xr3:uid="{8196479A-A03F-4A09-AF7F-255A313EB011}" name="Column11753"/>
    <tableColumn id="11771" xr3:uid="{1E16A552-FE9C-4140-AFAE-695851477648}" name="Column11754"/>
    <tableColumn id="11772" xr3:uid="{9CC742E2-6F3A-4158-A093-7F980BD3D04D}" name="Column11755"/>
    <tableColumn id="11773" xr3:uid="{9C7F6988-D7A2-493E-9624-D716A6E7D9D8}" name="Column11756"/>
    <tableColumn id="11774" xr3:uid="{102E4A88-ED6A-443D-B50B-BE284FABDD46}" name="Column11757"/>
    <tableColumn id="11775" xr3:uid="{CD21AE09-B701-4DE8-A636-6A9D4F9847C6}" name="Column11758"/>
    <tableColumn id="11776" xr3:uid="{5256F326-4505-4FD5-8269-5BA3D74001F1}" name="Column11759"/>
    <tableColumn id="11777" xr3:uid="{4528A2EA-6B39-44DD-BCCF-BD7D8F33EB02}" name="Column11760"/>
    <tableColumn id="11778" xr3:uid="{1E76E841-C724-4B8C-BA27-87E91FF6EBF1}" name="Column11761"/>
    <tableColumn id="11779" xr3:uid="{F6CD4E71-3103-476E-ADF5-E2F193691545}" name="Column11762"/>
    <tableColumn id="11780" xr3:uid="{DF5B19C1-8486-44B8-9D08-4649BEAD100B}" name="Column11763"/>
    <tableColumn id="11781" xr3:uid="{DE887B21-FE43-4C38-B504-16B652572C9E}" name="Column11764"/>
    <tableColumn id="11782" xr3:uid="{1F04512E-3A92-45EB-B278-BF5CE82E4A0B}" name="Column11765"/>
    <tableColumn id="11783" xr3:uid="{93D1C8DF-46E6-4B2E-9D71-6E7B05EEFF27}" name="Column11766"/>
    <tableColumn id="11784" xr3:uid="{C958883A-5221-475A-8468-A789F8FA4956}" name="Column11767"/>
    <tableColumn id="11785" xr3:uid="{235A578B-6342-4CDE-931A-D8C5B34F344C}" name="Column11768"/>
    <tableColumn id="11786" xr3:uid="{66E70E8C-A563-4302-A53A-ABBBCE8E8146}" name="Column11769"/>
    <tableColumn id="11787" xr3:uid="{58D72D6F-3A39-4E19-B80D-E824CC4FD566}" name="Column11770"/>
    <tableColumn id="11788" xr3:uid="{C94A78AB-BEFE-457E-9CE7-998AA5BA172C}" name="Column11771"/>
    <tableColumn id="11789" xr3:uid="{C45B1BBE-1083-4F0F-B340-AED7E688A990}" name="Column11772"/>
    <tableColumn id="11790" xr3:uid="{D852DB8D-A09F-409B-98E3-2F9F594F7F9B}" name="Column11773"/>
    <tableColumn id="11791" xr3:uid="{A8055A54-2B58-4265-9F2E-E979C87293B2}" name="Column11774"/>
    <tableColumn id="11792" xr3:uid="{49D290CE-A4C7-49F9-BAD0-4BEB9EBFA536}" name="Column11775"/>
    <tableColumn id="11793" xr3:uid="{FB31BCE6-7070-4AB0-9263-D5A51E274A8D}" name="Column11776"/>
    <tableColumn id="11794" xr3:uid="{EC6705E9-05D1-47AD-8DC2-A7B411958DAB}" name="Column11777"/>
    <tableColumn id="11795" xr3:uid="{912B8B10-0860-49D1-A66A-A50DB55161A1}" name="Column11778"/>
    <tableColumn id="11796" xr3:uid="{2015E483-F780-4825-9D05-ACE0C1DED1C2}" name="Column11779"/>
    <tableColumn id="11797" xr3:uid="{124B1B63-64F6-4369-8875-278E2F251B8B}" name="Column11780"/>
    <tableColumn id="11798" xr3:uid="{D8A8513C-5542-43FA-949D-0073BA6ED8DA}" name="Column11781"/>
    <tableColumn id="11799" xr3:uid="{84E98C22-08B1-4682-9747-07161BE16E9A}" name="Column11782"/>
    <tableColumn id="11800" xr3:uid="{99038C76-6FD3-4310-BA74-0BC4CB5433CF}" name="Column11783"/>
    <tableColumn id="11801" xr3:uid="{92608F35-B079-401C-B915-7CCFA632074B}" name="Column11784"/>
    <tableColumn id="11802" xr3:uid="{9F788BA1-4D84-4DC5-B39C-CCD0DF61A9D7}" name="Column11785"/>
    <tableColumn id="11803" xr3:uid="{2B6C6821-4906-4A1A-B4DC-C45C457C9980}" name="Column11786"/>
    <tableColumn id="11804" xr3:uid="{DE34E3E1-44CD-4E6E-A0BE-44F7BC500D52}" name="Column11787"/>
    <tableColumn id="11805" xr3:uid="{3236ED9E-0109-4BE6-9AFB-EA558C5E083A}" name="Column11788"/>
    <tableColumn id="11806" xr3:uid="{E306FC1E-B521-4067-B9BC-2C095EE4189E}" name="Column11789"/>
    <tableColumn id="11807" xr3:uid="{B32ED2C9-00DA-4BC7-B5B1-C2D42B6BBDBD}" name="Column11790"/>
    <tableColumn id="11808" xr3:uid="{DB8E9312-0691-4961-B7F7-C6CC73EE0E8B}" name="Column11791"/>
    <tableColumn id="11809" xr3:uid="{8E34B304-BC2F-47B4-80CE-0C08124C4904}" name="Column11792"/>
    <tableColumn id="11810" xr3:uid="{A0B487B5-6CA7-424F-8464-B13865D95C84}" name="Column11793"/>
    <tableColumn id="11811" xr3:uid="{308CFB27-131A-48E8-84BD-03D5FB8DE6E1}" name="Column11794"/>
    <tableColumn id="11812" xr3:uid="{2B1E74C3-7AA3-4ADD-836C-632201B106F8}" name="Column11795"/>
    <tableColumn id="11813" xr3:uid="{9D05E8D6-E293-4E1E-9F84-C73CAB36ECF6}" name="Column11796"/>
    <tableColumn id="11814" xr3:uid="{2B8EB563-E41C-44D6-8537-48DB088515AD}" name="Column11797"/>
    <tableColumn id="11815" xr3:uid="{A3CA08BC-462C-4BE2-8015-E3E79503E55D}" name="Column11798"/>
    <tableColumn id="11816" xr3:uid="{71A853FD-F339-4464-9CBD-68F286A07309}" name="Column11799"/>
    <tableColumn id="11817" xr3:uid="{9BB4FC78-EB11-4462-B3C7-EB1D0ED433E1}" name="Column11800"/>
    <tableColumn id="11818" xr3:uid="{128A7958-153C-4F73-8FF9-37BEB3E225EB}" name="Column11801"/>
    <tableColumn id="11819" xr3:uid="{510C570D-1AFB-48DA-AEDC-DD8EF3254B94}" name="Column11802"/>
    <tableColumn id="11820" xr3:uid="{F343E5D4-AFEF-4968-B787-6F87860CABF8}" name="Column11803"/>
    <tableColumn id="11821" xr3:uid="{9EC3D1B7-E8F4-4A0B-8A6A-C8CA3BC98433}" name="Column11804"/>
    <tableColumn id="11822" xr3:uid="{754CEEE0-AB4C-4444-97E3-C11DD6E6D0AA}" name="Column11805"/>
    <tableColumn id="11823" xr3:uid="{158D077A-876C-4774-BEB1-DFF0E949A0C0}" name="Column11806"/>
    <tableColumn id="11824" xr3:uid="{55917610-8D11-4B24-9546-31112F4B01E8}" name="Column11807"/>
    <tableColumn id="11825" xr3:uid="{8BF17826-C0E1-4E9B-8D33-873125851015}" name="Column11808"/>
    <tableColumn id="11826" xr3:uid="{0AF663E5-A491-4CE8-87E3-FE41513CCE3D}" name="Column11809"/>
    <tableColumn id="11827" xr3:uid="{291AB9DA-1769-4E09-9CCE-5B18898EBAAE}" name="Column11810"/>
    <tableColumn id="11828" xr3:uid="{310EB546-4E7E-4948-82AC-99F6352F2A30}" name="Column11811"/>
    <tableColumn id="11829" xr3:uid="{2C94E62D-0BFF-4243-8EA3-EBA435879962}" name="Column11812"/>
    <tableColumn id="11830" xr3:uid="{3F5F74DD-184D-44B4-B39C-FE47B92D1613}" name="Column11813"/>
    <tableColumn id="11831" xr3:uid="{EEEE8C49-2740-4E15-82F6-A5237AEFE443}" name="Column11814"/>
    <tableColumn id="11832" xr3:uid="{9D76D899-14CB-484E-9370-24825C3806DB}" name="Column11815"/>
    <tableColumn id="11833" xr3:uid="{5096CE18-D9DE-4124-8B91-41D55BAB0778}" name="Column11816"/>
    <tableColumn id="11834" xr3:uid="{9C2DDF92-B62E-40EE-83A5-CE592A25B65F}" name="Column11817"/>
    <tableColumn id="11835" xr3:uid="{DEB92450-D1C8-4D6F-96F5-9880C47D80C5}" name="Column11818"/>
    <tableColumn id="11836" xr3:uid="{6A6B960B-C21C-4C15-9BA9-877D4823EB6A}" name="Column11819"/>
    <tableColumn id="11837" xr3:uid="{EABB71CB-4D68-487A-8F2C-F9B7A911EDDC}" name="Column11820"/>
    <tableColumn id="11838" xr3:uid="{DBF59BFE-D78F-417E-8BCF-D7270DDA512B}" name="Column11821"/>
    <tableColumn id="11839" xr3:uid="{0197A7FF-F266-46C2-980E-506D0C148E1E}" name="Column11822"/>
    <tableColumn id="11840" xr3:uid="{4CDF738D-44CD-44B5-8624-73C3A0407493}" name="Column11823"/>
    <tableColumn id="11841" xr3:uid="{66032F08-95A1-49D7-B9AA-2CCAF336E06B}" name="Column11824"/>
    <tableColumn id="11842" xr3:uid="{76F96B68-EAB9-486E-BE57-72205C63C4E8}" name="Column11825"/>
    <tableColumn id="11843" xr3:uid="{3B268173-4F94-41F1-8495-20BC845B316C}" name="Column11826"/>
    <tableColumn id="11844" xr3:uid="{8DF12C0B-6B1F-4C33-A47F-713CBD002FC0}" name="Column11827"/>
    <tableColumn id="11845" xr3:uid="{B7FCA178-FB71-4E2C-9705-33D2442908D8}" name="Column11828"/>
    <tableColumn id="11846" xr3:uid="{9F127A66-9505-4B36-9A8A-F41C250FA877}" name="Column11829"/>
    <tableColumn id="11847" xr3:uid="{0ED210BA-0356-4735-AEE9-97CD45445B97}" name="Column11830"/>
    <tableColumn id="11848" xr3:uid="{38D9A8A1-3173-4068-A30F-26D935884B9D}" name="Column11831"/>
    <tableColumn id="11849" xr3:uid="{E69A41CC-8970-4CB3-840A-955FBA470E56}" name="Column11832"/>
    <tableColumn id="11850" xr3:uid="{C3FBBC36-482A-42BB-97BD-A8B11030E462}" name="Column11833"/>
    <tableColumn id="11851" xr3:uid="{CF737115-86B0-4630-B1F8-C0120235B798}" name="Column11834"/>
    <tableColumn id="11852" xr3:uid="{3245A3A5-CE79-44D9-BE15-E624B5DEB23E}" name="Column11835"/>
    <tableColumn id="11853" xr3:uid="{DE601D62-4B20-4545-A4CE-484C1B1F8B8B}" name="Column11836"/>
    <tableColumn id="11854" xr3:uid="{D816D8F1-A507-4C96-B429-224D165C9F59}" name="Column11837"/>
    <tableColumn id="11855" xr3:uid="{2DE9A6C8-FF67-4890-B762-6F0A66EE5339}" name="Column11838"/>
    <tableColumn id="11856" xr3:uid="{BF2B5B9E-62CF-4BE9-A313-EDB1ACD936FD}" name="Column11839"/>
    <tableColumn id="11857" xr3:uid="{9388A0D6-A431-4E8E-A5EE-8EFC4D1E3402}" name="Column11840"/>
    <tableColumn id="11858" xr3:uid="{B0032D47-1AE1-4DFC-B012-ADD6547ECBBC}" name="Column11841"/>
    <tableColumn id="11859" xr3:uid="{D2E57E95-AA10-401E-94A8-4257F8483F53}" name="Column11842"/>
    <tableColumn id="11860" xr3:uid="{25D21F97-D1DE-4102-94FB-2141EB85D255}" name="Column11843"/>
    <tableColumn id="11861" xr3:uid="{33F8007C-2554-4B32-893B-1904DB225315}" name="Column11844"/>
    <tableColumn id="11862" xr3:uid="{752132A7-0093-4347-9320-1A74CE301DD3}" name="Column11845"/>
    <tableColumn id="11863" xr3:uid="{9A403899-B785-44E9-A649-3BE0296308E7}" name="Column11846"/>
    <tableColumn id="11864" xr3:uid="{B8C2BE50-D6EF-4DE5-84BB-D3B34A824676}" name="Column11847"/>
    <tableColumn id="11865" xr3:uid="{B2F70CEE-DC6C-4A2B-B151-0D9C6BCAEE4E}" name="Column11848"/>
    <tableColumn id="11866" xr3:uid="{62D8C1A1-B3F0-4461-B618-2E12781D6065}" name="Column11849"/>
    <tableColumn id="11867" xr3:uid="{9A1AA0D7-A10A-4D28-9CEB-1496F1236C02}" name="Column11850"/>
    <tableColumn id="11868" xr3:uid="{C7CCCBE9-4876-47B9-85BE-2656722CD3BF}" name="Column11851"/>
    <tableColumn id="11869" xr3:uid="{8D282457-D4D1-4527-B535-4A1A36202879}" name="Column11852"/>
    <tableColumn id="11870" xr3:uid="{8D514459-A5AE-4C88-9A6B-0F9F711C1E61}" name="Column11853"/>
    <tableColumn id="11871" xr3:uid="{FA092040-9E46-4F47-B61A-3E6AF7007055}" name="Column11854"/>
    <tableColumn id="11872" xr3:uid="{902EBB75-B19B-4421-B7E2-713747A34BF1}" name="Column11855"/>
    <tableColumn id="11873" xr3:uid="{44E633DB-1BD6-472E-8CFA-DE7CB21749F0}" name="Column11856"/>
    <tableColumn id="11874" xr3:uid="{C5351F65-2061-4B65-A3EA-2244581D3993}" name="Column11857"/>
    <tableColumn id="11875" xr3:uid="{E2041C8A-5487-46DA-99B0-D1A6701BF37F}" name="Column11858"/>
    <tableColumn id="11876" xr3:uid="{B052E60D-13AD-494E-B962-47C50C7D0172}" name="Column11859"/>
    <tableColumn id="11877" xr3:uid="{0CECBD2E-A3B7-4736-9421-E35EA51531BC}" name="Column11860"/>
    <tableColumn id="11878" xr3:uid="{FBD565DA-2074-4568-8C66-BD1F6820628A}" name="Column11861"/>
    <tableColumn id="11879" xr3:uid="{817DC51A-3005-4CC9-A9D8-A8582425E5AF}" name="Column11862"/>
    <tableColumn id="11880" xr3:uid="{CAA9011B-7E41-4190-85C7-858E650A257C}" name="Column11863"/>
    <tableColumn id="11881" xr3:uid="{5E92AF33-DE05-4F8F-8A9E-7B90BD957C19}" name="Column11864"/>
    <tableColumn id="11882" xr3:uid="{444CE320-B121-4200-909B-762FB0501FD3}" name="Column11865"/>
    <tableColumn id="11883" xr3:uid="{5185E5BF-FB60-4437-8022-092BD0855674}" name="Column11866"/>
    <tableColumn id="11884" xr3:uid="{19DB6550-94DC-4030-BFDE-933A89BA7A04}" name="Column11867"/>
    <tableColumn id="11885" xr3:uid="{C7242776-0080-4926-9248-6BE807D857D4}" name="Column11868"/>
    <tableColumn id="11886" xr3:uid="{D95E0FE4-7D62-4F04-9982-1AF3D9F14725}" name="Column11869"/>
    <tableColumn id="11887" xr3:uid="{E1FCEF86-60BA-4D0E-998C-D997F51DCEB2}" name="Column11870"/>
    <tableColumn id="11888" xr3:uid="{077DABB0-24B0-4AD4-886B-80FE936B65F1}" name="Column11871"/>
    <tableColumn id="11889" xr3:uid="{7FD234BF-49DA-4962-AFDC-4DC0BF729D40}" name="Column11872"/>
    <tableColumn id="11890" xr3:uid="{22091240-B253-4E23-91F4-4D178CC1C4A8}" name="Column11873"/>
    <tableColumn id="11891" xr3:uid="{56E6D8EB-B8DE-4542-991A-18C7F8EDAC6E}" name="Column11874"/>
    <tableColumn id="11892" xr3:uid="{313B07AD-BFA8-488D-B324-875C1A62A9B7}" name="Column11875"/>
    <tableColumn id="11893" xr3:uid="{0DA2C5FD-C7D5-4927-93AD-27A122B787F0}" name="Column11876"/>
    <tableColumn id="11894" xr3:uid="{EC7F8E71-4D1F-43AC-A570-3E0E90917F1C}" name="Column11877"/>
    <tableColumn id="11895" xr3:uid="{774A2119-CFE2-4B3A-82F1-2CCA5AD61487}" name="Column11878"/>
    <tableColumn id="11896" xr3:uid="{A002B53F-5918-470B-954E-50C1726CBD9F}" name="Column11879"/>
    <tableColumn id="11897" xr3:uid="{A46921CD-2BCF-4C82-9E27-E19C64B13C22}" name="Column11880"/>
    <tableColumn id="11898" xr3:uid="{8CEE20B9-83C5-40BC-BE2F-3757598C7082}" name="Column11881"/>
    <tableColumn id="11899" xr3:uid="{FABDAE06-ADC4-4B58-9301-38731994D57E}" name="Column11882"/>
    <tableColumn id="11900" xr3:uid="{F2B5C66D-0B38-4ADA-B831-0148BFB64E04}" name="Column11883"/>
    <tableColumn id="11901" xr3:uid="{FED4EDFC-2C75-4BF9-A85D-20A6CB7AA498}" name="Column11884"/>
    <tableColumn id="11902" xr3:uid="{8F5261D8-2393-49B8-80D4-FA44521BB9AB}" name="Column11885"/>
    <tableColumn id="11903" xr3:uid="{5F8B89EE-413F-483F-8111-ED189CABD35D}" name="Column11886"/>
    <tableColumn id="11904" xr3:uid="{0F8F1CF1-A7E2-4977-99D0-87133BC146BF}" name="Column11887"/>
    <tableColumn id="11905" xr3:uid="{332C5C70-5D72-40F9-A434-3899BC1F9CC1}" name="Column11888"/>
    <tableColumn id="11906" xr3:uid="{E537ED34-6C8C-4C87-98F6-6AD51E4E2F77}" name="Column11889"/>
    <tableColumn id="11907" xr3:uid="{6E83578B-A73A-4CF6-BE7E-4012CCF0C4FA}" name="Column11890"/>
    <tableColumn id="11908" xr3:uid="{A85130D8-C879-4602-9D4F-5FAE5A8E017A}" name="Column11891"/>
    <tableColumn id="11909" xr3:uid="{472C1490-0DCE-40CB-AA42-914C3563EEF8}" name="Column11892"/>
    <tableColumn id="11910" xr3:uid="{8C9316D1-98B8-4106-9554-95CEBC8DA7DA}" name="Column11893"/>
    <tableColumn id="11911" xr3:uid="{CF6EB0C8-1F3D-475E-99FB-65E6407C9DE6}" name="Column11894"/>
    <tableColumn id="11912" xr3:uid="{EA28D635-976C-4A00-B44B-0528D8497271}" name="Column11895"/>
    <tableColumn id="11913" xr3:uid="{B8AFCBB3-C9B5-47E6-B3A7-5D6D73ADC6EE}" name="Column11896"/>
    <tableColumn id="11914" xr3:uid="{E2F3AB42-3C18-4331-8942-F83EB19DBF78}" name="Column11897"/>
    <tableColumn id="11915" xr3:uid="{36425323-3C78-4CD0-ADE7-2321AFC765A8}" name="Column11898"/>
    <tableColumn id="11916" xr3:uid="{071B0652-4084-461E-A9BB-81C71B3BD6C5}" name="Column11899"/>
    <tableColumn id="11917" xr3:uid="{FE399C5B-62CB-4DE7-BEDA-0B003A8B7C8B}" name="Column11900"/>
    <tableColumn id="11918" xr3:uid="{DA140164-95C9-45D2-BE15-629B35213477}" name="Column11901"/>
    <tableColumn id="11919" xr3:uid="{BEBF39C0-6579-4AC1-8813-20E080329A7F}" name="Column11902"/>
    <tableColumn id="11920" xr3:uid="{57E1893D-63F4-4D27-9F44-43CAF3E6AAA7}" name="Column11903"/>
    <tableColumn id="11921" xr3:uid="{87BC9674-4680-49EC-9882-F5CEAB999B1A}" name="Column11904"/>
    <tableColumn id="11922" xr3:uid="{EAA1390A-57F6-442E-9039-5BD4B71F399D}" name="Column11905"/>
    <tableColumn id="11923" xr3:uid="{C00B2E8C-5951-41D4-AD9F-BEAAD3BDC3AE}" name="Column11906"/>
    <tableColumn id="11924" xr3:uid="{198DEB50-A684-4FF4-9327-7EF42038EC0B}" name="Column11907"/>
    <tableColumn id="11925" xr3:uid="{94A7BF1C-6E44-46B0-A6FE-E957689AB806}" name="Column11908"/>
    <tableColumn id="11926" xr3:uid="{CA879D12-818C-48A7-B36F-84413FF054DA}" name="Column11909"/>
    <tableColumn id="11927" xr3:uid="{22E96209-0730-4B03-95C6-C5B1388D426D}" name="Column11910"/>
    <tableColumn id="11928" xr3:uid="{957CC473-B345-4BDB-8DFA-B86726C3BEF6}" name="Column11911"/>
    <tableColumn id="11929" xr3:uid="{10093ED5-5E3E-48F3-99C0-A6E338E203A1}" name="Column11912"/>
    <tableColumn id="11930" xr3:uid="{D24A66DC-1CF1-4530-BC6B-A24EBFD1FFBA}" name="Column11913"/>
    <tableColumn id="11931" xr3:uid="{311F4B80-58F9-46A4-90F9-7A661428B10D}" name="Column11914"/>
    <tableColumn id="11932" xr3:uid="{D2D91D0A-D1E3-4C72-B884-11C5894AB180}" name="Column11915"/>
    <tableColumn id="11933" xr3:uid="{C87906A9-56D6-4201-ABB0-28E59EB4CEAC}" name="Column11916"/>
    <tableColumn id="11934" xr3:uid="{E4F5D787-C664-4FA8-A2A6-0E3A9751BFBA}" name="Column11917"/>
    <tableColumn id="11935" xr3:uid="{7871ABFE-B40E-43C8-81A7-401B106F3008}" name="Column11918"/>
    <tableColumn id="11936" xr3:uid="{5D5B20A8-5637-4A08-B992-7E9ECED76970}" name="Column11919"/>
    <tableColumn id="11937" xr3:uid="{1FA03A52-9785-4DE7-8379-EFEA029FA979}" name="Column11920"/>
    <tableColumn id="11938" xr3:uid="{05502EDE-040D-4F55-B39B-79B27A9DB304}" name="Column11921"/>
    <tableColumn id="11939" xr3:uid="{85787A05-F02D-4107-BEA9-36D799CCBD22}" name="Column11922"/>
    <tableColumn id="11940" xr3:uid="{9A887921-E8D6-4894-AE5A-59486E1D76EF}" name="Column11923"/>
    <tableColumn id="11941" xr3:uid="{B68054FB-608F-4BB1-B346-3DB377B60500}" name="Column11924"/>
    <tableColumn id="11942" xr3:uid="{9D5F4D4B-529B-4532-BCB1-112DB28ACC0E}" name="Column11925"/>
    <tableColumn id="11943" xr3:uid="{1B20A492-1898-47A2-AA6B-78A5F445602F}" name="Column11926"/>
    <tableColumn id="11944" xr3:uid="{EBC58496-D9CC-4C2B-9255-C56C29253C02}" name="Column11927"/>
    <tableColumn id="11945" xr3:uid="{B0B035A3-D950-45A2-BB90-185B2B140587}" name="Column11928"/>
    <tableColumn id="11946" xr3:uid="{77F04E32-F218-455E-AEC9-775CE8FE6400}" name="Column11929"/>
    <tableColumn id="11947" xr3:uid="{388E8E90-3AE9-421C-9B8F-1D022CB7E796}" name="Column11930"/>
    <tableColumn id="11948" xr3:uid="{A1C510D2-246D-445D-BA9D-4254E4B672B6}" name="Column11931"/>
    <tableColumn id="11949" xr3:uid="{78393AF8-6798-4022-BAA7-DA4216108192}" name="Column11932"/>
    <tableColumn id="11950" xr3:uid="{E81F4AD9-ADDB-4421-8EB3-AFF0894F1ED5}" name="Column11933"/>
    <tableColumn id="11951" xr3:uid="{46DFC892-013C-43B0-B46D-5706B8817635}" name="Column11934"/>
    <tableColumn id="11952" xr3:uid="{678B043E-9E64-482F-A2AE-11489FD60690}" name="Column11935"/>
    <tableColumn id="11953" xr3:uid="{A2C78854-1F84-4CE8-837C-BD96F5940ABC}" name="Column11936"/>
    <tableColumn id="11954" xr3:uid="{B02EBAF9-C26C-4A93-ACE3-95A8D080E619}" name="Column11937"/>
    <tableColumn id="11955" xr3:uid="{A68F739C-A022-4B5C-9FB1-4DD22500BA6C}" name="Column11938"/>
    <tableColumn id="11956" xr3:uid="{CF075187-176E-4899-9B90-46B409458876}" name="Column11939"/>
    <tableColumn id="11957" xr3:uid="{1D7D5BAA-B8BB-43D9-AC34-DD03319631A4}" name="Column11940"/>
    <tableColumn id="11958" xr3:uid="{21F1D5E4-8CAF-4E75-80D2-F7BF1C825412}" name="Column11941"/>
    <tableColumn id="11959" xr3:uid="{E7C4AAB8-006A-4089-8347-B4E0FFC0641A}" name="Column11942"/>
    <tableColumn id="11960" xr3:uid="{14481620-1734-4954-BEF6-CEF9FDF283F4}" name="Column11943"/>
    <tableColumn id="11961" xr3:uid="{556B5F1A-6478-4CDE-8BCF-4C46AD1EBF66}" name="Column11944"/>
    <tableColumn id="11962" xr3:uid="{1AAC0C25-2AFD-48B3-974C-CEA9886EFB04}" name="Column11945"/>
    <tableColumn id="11963" xr3:uid="{A1A7CFD1-4B23-4E62-AEA0-7E012348848E}" name="Column11946"/>
    <tableColumn id="11964" xr3:uid="{FD6C8D95-C9BB-4FB5-A49A-15B9FC40B744}" name="Column11947"/>
    <tableColumn id="11965" xr3:uid="{75A7F89A-7C72-4B63-814B-EDAB630D488B}" name="Column11948"/>
    <tableColumn id="11966" xr3:uid="{FECB45C8-DF11-43FD-98FD-299DC8BD2E10}" name="Column11949"/>
    <tableColumn id="11967" xr3:uid="{D656D7FE-16C4-4CA3-AC76-351517727110}" name="Column11950"/>
    <tableColumn id="11968" xr3:uid="{126F0C3F-6BEA-4B73-AE55-E2E7EF12232F}" name="Column11951"/>
    <tableColumn id="11969" xr3:uid="{76DAFC60-D123-45F6-812D-21B45B59650F}" name="Column11952"/>
    <tableColumn id="11970" xr3:uid="{87802C82-5737-4E77-9F0D-FFB0D8415502}" name="Column11953"/>
    <tableColumn id="11971" xr3:uid="{D639F88E-B608-4EDE-9CBD-196CCD00A7C1}" name="Column11954"/>
    <tableColumn id="11972" xr3:uid="{AE99E411-7EB0-4195-B6F5-AF78453C7342}" name="Column11955"/>
    <tableColumn id="11973" xr3:uid="{64D336DE-46B3-4943-A275-026FF5CA5901}" name="Column11956"/>
    <tableColumn id="11974" xr3:uid="{3E71F6F9-B059-4AB9-9D43-7F9B864674AA}" name="Column11957"/>
    <tableColumn id="11975" xr3:uid="{4C2BF7AD-54C6-4B90-9DE4-5632A98EA43E}" name="Column11958"/>
    <tableColumn id="11976" xr3:uid="{F7A1907D-268C-417D-A99F-52881E348AAD}" name="Column11959"/>
    <tableColumn id="11977" xr3:uid="{AE073534-39DE-4D9D-B7FE-BFCA71DDB279}" name="Column11960"/>
    <tableColumn id="11978" xr3:uid="{E3BCA7E7-4696-47A2-B840-B5D810EE3C84}" name="Column11961"/>
    <tableColumn id="11979" xr3:uid="{2B1AF367-A977-461F-AA13-156070082AF8}" name="Column11962"/>
    <tableColumn id="11980" xr3:uid="{1E1D5BBE-D72B-469E-BDB7-1631FE5C5ACA}" name="Column11963"/>
    <tableColumn id="11981" xr3:uid="{BD765B51-1C7B-43DA-8307-DD680F33C4D3}" name="Column11964"/>
    <tableColumn id="11982" xr3:uid="{46D8B1A6-B1B5-4B07-AE13-C52BFC93416D}" name="Column11965"/>
    <tableColumn id="11983" xr3:uid="{B86649D4-54EC-4882-B968-AEBE61FA63E8}" name="Column11966"/>
    <tableColumn id="11984" xr3:uid="{C1E25C4A-351A-4830-996A-C7CA74755E2C}" name="Column11967"/>
    <tableColumn id="11985" xr3:uid="{78193325-1CDD-4D4E-B7E3-0DC876D7875E}" name="Column11968"/>
    <tableColumn id="11986" xr3:uid="{439F7EB7-1188-443B-8B69-5AD8120A2BD8}" name="Column11969"/>
    <tableColumn id="11987" xr3:uid="{21621CE3-E6C0-4ACC-B11E-91FFB182FA54}" name="Column11970"/>
    <tableColumn id="11988" xr3:uid="{6F49274F-E05C-48B1-9A6B-C633EAEFCC13}" name="Column11971"/>
    <tableColumn id="11989" xr3:uid="{345CD9B5-D881-4B82-9E35-2CB8BA63C5A7}" name="Column11972"/>
    <tableColumn id="11990" xr3:uid="{34BA15A6-BB2F-42CF-8BAD-362B3C3A9127}" name="Column11973"/>
    <tableColumn id="11991" xr3:uid="{10224240-40C0-46D5-871A-356602E3D87D}" name="Column11974"/>
    <tableColumn id="11992" xr3:uid="{4A66A889-7DE1-45C4-BAB9-884B78005DF4}" name="Column11975"/>
    <tableColumn id="11993" xr3:uid="{C07FB4D6-FF77-40D2-8487-93090A9B6F79}" name="Column11976"/>
    <tableColumn id="11994" xr3:uid="{1D7E06B8-1518-4E40-924F-869536A3F849}" name="Column11977"/>
    <tableColumn id="11995" xr3:uid="{5ABDC8A8-CBD2-4A3C-9712-153A7C2CE2AD}" name="Column11978"/>
    <tableColumn id="11996" xr3:uid="{FA58E708-4978-4233-A1B9-9D5107AC1FEC}" name="Column11979"/>
    <tableColumn id="11997" xr3:uid="{ED72F8E4-A22F-4BDC-99E6-AB58DEAC4FF8}" name="Column11980"/>
    <tableColumn id="11998" xr3:uid="{D52CB43E-3565-4B49-8D50-337BFEF6DC05}" name="Column11981"/>
    <tableColumn id="11999" xr3:uid="{0D90A072-ACF3-427C-A61F-405D88059F1B}" name="Column11982"/>
    <tableColumn id="12000" xr3:uid="{ED496605-2087-4098-93DA-30AD56A13BC2}" name="Column11983"/>
    <tableColumn id="12001" xr3:uid="{85E1F974-581E-43DD-8E81-6A52132A56A6}" name="Column11984"/>
    <tableColumn id="12002" xr3:uid="{58753D91-3355-46CB-A825-AE1803FC28C9}" name="Column11985"/>
    <tableColumn id="12003" xr3:uid="{746FB068-5029-44A6-B872-F45A510D7E11}" name="Column11986"/>
    <tableColumn id="12004" xr3:uid="{653CB19E-383F-44C5-A4FF-8E5C08A505D8}" name="Column11987"/>
    <tableColumn id="12005" xr3:uid="{83445C1F-E891-4A28-B8C0-A9D72312DD86}" name="Column11988"/>
    <tableColumn id="12006" xr3:uid="{FEB38D59-023A-476D-9B1E-A4B392828296}" name="Column11989"/>
    <tableColumn id="12007" xr3:uid="{9C7FD15F-6A1F-40E7-9E5C-4716EFA6594C}" name="Column11990"/>
    <tableColumn id="12008" xr3:uid="{BE224152-5AFE-4AC3-BC01-1CF516E54760}" name="Column11991"/>
    <tableColumn id="12009" xr3:uid="{EFCAC03E-3C72-4806-BE2A-DBA23AFED7E3}" name="Column11992"/>
    <tableColumn id="12010" xr3:uid="{E352C97D-D7E7-41C2-BBE6-0F8B387888F8}" name="Column11993"/>
    <tableColumn id="12011" xr3:uid="{C3F06DDD-C4E9-485D-B2EF-E323A50D2CE0}" name="Column11994"/>
    <tableColumn id="12012" xr3:uid="{154CC08D-5528-4A26-8421-1624ABE8A6C4}" name="Column11995"/>
    <tableColumn id="12013" xr3:uid="{9C4CFF60-5966-437C-875C-25A6642FBCF7}" name="Column11996"/>
    <tableColumn id="12014" xr3:uid="{0A1EA11C-1980-4A61-B9B2-463454E637C8}" name="Column11997"/>
    <tableColumn id="12015" xr3:uid="{DE4F8D4A-61A2-49AC-9EB2-60EC02071070}" name="Column11998"/>
    <tableColumn id="12016" xr3:uid="{1E723013-F252-40D2-8D11-2FE1A583DA15}" name="Column11999"/>
    <tableColumn id="12017" xr3:uid="{31878B84-10B5-4DC7-9D45-E367B4C3E4AC}" name="Column12000"/>
    <tableColumn id="12018" xr3:uid="{4106E42B-245B-4028-8BAC-65039F01F52F}" name="Column12001"/>
    <tableColumn id="12019" xr3:uid="{EEDA058C-3533-41E8-9539-1B8EC51401F8}" name="Column12002"/>
    <tableColumn id="12020" xr3:uid="{34613923-B9BB-4628-8343-162566B08037}" name="Column12003"/>
    <tableColumn id="12021" xr3:uid="{35775444-1859-45BC-9E7A-12CEF60D7D6A}" name="Column12004"/>
    <tableColumn id="12022" xr3:uid="{E82C6C31-8410-40AF-A203-CD2E98A093C0}" name="Column12005"/>
    <tableColumn id="12023" xr3:uid="{FA5B5B8C-C9B0-4B1F-8893-522615DA5FAD}" name="Column12006"/>
    <tableColumn id="12024" xr3:uid="{3061DF36-B8C2-424F-B00C-4612BAF06CE5}" name="Column12007"/>
    <tableColumn id="12025" xr3:uid="{9FDF145D-0340-4A24-8DF2-B6F5D6A5B05D}" name="Column12008"/>
    <tableColumn id="12026" xr3:uid="{0A23921A-D0E7-43F5-9F85-8017964F3879}" name="Column12009"/>
    <tableColumn id="12027" xr3:uid="{9844B50E-3085-4379-AA17-FC6252EF898F}" name="Column12010"/>
    <tableColumn id="12028" xr3:uid="{0920DEF1-6EF8-4AED-B915-B42E89505091}" name="Column12011"/>
    <tableColumn id="12029" xr3:uid="{B489F2C0-1DFB-4A11-877D-E68976240283}" name="Column12012"/>
    <tableColumn id="12030" xr3:uid="{3CC80124-21BC-45A9-A4F0-77C5D9253403}" name="Column12013"/>
    <tableColumn id="12031" xr3:uid="{CC3FCE62-43CA-4267-9441-1734753A610F}" name="Column12014"/>
    <tableColumn id="12032" xr3:uid="{C98F1EE3-D210-4410-A1E7-1FF85CB7BB8A}" name="Column12015"/>
    <tableColumn id="12033" xr3:uid="{A0FA207A-F294-4C27-A60D-03ADA0638C84}" name="Column12016"/>
    <tableColumn id="12034" xr3:uid="{18B59CFF-76E2-406D-9EB0-7EA564D7830C}" name="Column12017"/>
    <tableColumn id="12035" xr3:uid="{89790065-3E58-48B6-9B93-C319FC375E45}" name="Column12018"/>
    <tableColumn id="12036" xr3:uid="{D1511703-E0A2-448B-A600-CAFFCDA913F4}" name="Column12019"/>
    <tableColumn id="12037" xr3:uid="{3CB258AC-8C6D-4C98-92CA-C7882DADDC53}" name="Column12020"/>
    <tableColumn id="12038" xr3:uid="{7E156CC5-5B01-4D1C-9A9A-7C58AE625FAA}" name="Column12021"/>
    <tableColumn id="12039" xr3:uid="{575254F4-268A-4549-A89A-06D6F1ADBA79}" name="Column12022"/>
    <tableColumn id="12040" xr3:uid="{3EF2686B-1F2C-4437-BB0B-EB400ED3B051}" name="Column12023"/>
    <tableColumn id="12041" xr3:uid="{9DCABE65-E967-4CCD-944E-443977957352}" name="Column12024"/>
    <tableColumn id="12042" xr3:uid="{88DDFE9D-2F05-4069-822E-C28CE112A9D2}" name="Column12025"/>
    <tableColumn id="12043" xr3:uid="{31FE5AFC-FDC5-4F21-80EB-0A812DA0D845}" name="Column12026"/>
    <tableColumn id="12044" xr3:uid="{FD2F4B67-9BE8-4683-85BF-5D6AF03B5C98}" name="Column12027"/>
    <tableColumn id="12045" xr3:uid="{01E03951-1FE1-412A-80EE-4663BF90C852}" name="Column12028"/>
    <tableColumn id="12046" xr3:uid="{2721F509-567A-4CF9-A0A8-C6A0CA824C91}" name="Column12029"/>
    <tableColumn id="12047" xr3:uid="{F5FBC270-4D4D-4B7F-A047-BFA88C08D5E6}" name="Column12030"/>
    <tableColumn id="12048" xr3:uid="{AA717BA4-0BFD-4143-AA05-3B78574E893D}" name="Column12031"/>
    <tableColumn id="12049" xr3:uid="{EEFE8EBB-0A0B-4326-9A02-517E5A1B70E4}" name="Column12032"/>
    <tableColumn id="12050" xr3:uid="{2A806F82-24FB-4757-9879-0DC831866E4D}" name="Column12033"/>
    <tableColumn id="12051" xr3:uid="{E3D579A0-49AB-42F6-A33D-ABB3023D318E}" name="Column12034"/>
    <tableColumn id="12052" xr3:uid="{A747EFCF-FB87-4241-AA99-2408900C5DF7}" name="Column12035"/>
    <tableColumn id="12053" xr3:uid="{ED5751C9-EEF2-47B3-A739-3154788427AA}" name="Column12036"/>
    <tableColumn id="12054" xr3:uid="{143952B2-A0E8-4CD8-A677-31262073DB09}" name="Column12037"/>
    <tableColumn id="12055" xr3:uid="{B3887EEB-B202-48FB-B6B0-AECC66D3A980}" name="Column12038"/>
    <tableColumn id="12056" xr3:uid="{D49E48B8-0908-40CB-8ACA-A98823BEAB89}" name="Column12039"/>
    <tableColumn id="12057" xr3:uid="{2417D4A9-9FA9-4F80-B9C3-BFA5A73C40EC}" name="Column12040"/>
    <tableColumn id="12058" xr3:uid="{D46064C5-ED4E-4D8A-AAB0-7C4A3F8500B3}" name="Column12041"/>
    <tableColumn id="12059" xr3:uid="{7277F49A-8580-424B-9685-6793608B6AEE}" name="Column12042"/>
    <tableColumn id="12060" xr3:uid="{EDCE921D-914F-4812-B83F-FA87485A75A0}" name="Column12043"/>
    <tableColumn id="12061" xr3:uid="{B7C4ED1A-9FEA-4D66-A4AD-F8F242075CD6}" name="Column12044"/>
    <tableColumn id="12062" xr3:uid="{20B64114-8882-4C8D-B643-D507668ED52E}" name="Column12045"/>
    <tableColumn id="12063" xr3:uid="{A21900FB-19EB-4E3F-9E67-87D36B799218}" name="Column12046"/>
    <tableColumn id="12064" xr3:uid="{183B1BA6-D5BF-4A6D-80AD-346F3DD0B9E2}" name="Column12047"/>
    <tableColumn id="12065" xr3:uid="{D82B2A3E-F11E-4D30-A0F7-43BA744E67E8}" name="Column12048"/>
    <tableColumn id="12066" xr3:uid="{C2AF0E45-00C8-4F4B-B0B0-98F78BFEACA7}" name="Column12049"/>
    <tableColumn id="12067" xr3:uid="{D360C2EA-F75D-488B-ADF8-645361CD2074}" name="Column12050"/>
    <tableColumn id="12068" xr3:uid="{2CB0A5A0-93D5-474F-B6D2-AD2F147D09E6}" name="Column12051"/>
    <tableColumn id="12069" xr3:uid="{E8561199-5E6A-4B63-A5FD-EA6258C828B7}" name="Column12052"/>
    <tableColumn id="12070" xr3:uid="{CEE77F42-C25F-4A24-8A3E-023511D82DA5}" name="Column12053"/>
    <tableColumn id="12071" xr3:uid="{B6A6C08B-EE57-458F-94D7-7FB36B85C057}" name="Column12054"/>
    <tableColumn id="12072" xr3:uid="{01ABBEFC-ED08-43B7-A987-12FEA6FFD281}" name="Column12055"/>
    <tableColumn id="12073" xr3:uid="{30853F2E-774E-44A2-9CC6-A349FBEB236D}" name="Column12056"/>
    <tableColumn id="12074" xr3:uid="{84114B6A-75CE-4F84-82FA-99B9473676DE}" name="Column12057"/>
    <tableColumn id="12075" xr3:uid="{EC8AA900-B8D1-4425-BF64-846F330F6758}" name="Column12058"/>
    <tableColumn id="12076" xr3:uid="{25A91264-E155-4732-8D4C-55254399828E}" name="Column12059"/>
    <tableColumn id="12077" xr3:uid="{F16B2B08-BCCA-4079-9C26-35DE0B39C099}" name="Column12060"/>
    <tableColumn id="12078" xr3:uid="{D3CDF7BD-811E-4A0A-876E-9AFD0F79C68E}" name="Column12061"/>
    <tableColumn id="12079" xr3:uid="{B877C799-1552-45C8-AEAB-9CAD73D6F574}" name="Column12062"/>
    <tableColumn id="12080" xr3:uid="{1498CD2D-CB53-4248-8910-1E5C11D2FB46}" name="Column12063"/>
    <tableColumn id="12081" xr3:uid="{74F28DC4-5AD8-499C-ACA6-46A108949C6A}" name="Column12064"/>
    <tableColumn id="12082" xr3:uid="{07639CA3-E2FD-4450-9C08-E1EE13A038BD}" name="Column12065"/>
    <tableColumn id="12083" xr3:uid="{07277E2C-C0BE-46C3-B163-70D50CC4205D}" name="Column12066"/>
    <tableColumn id="12084" xr3:uid="{9F073B71-1D7B-4B6C-B7D9-8EF94104F92A}" name="Column12067"/>
    <tableColumn id="12085" xr3:uid="{9A4F3069-153B-4969-BE9F-56C462922CD8}" name="Column12068"/>
    <tableColumn id="12086" xr3:uid="{FC52A61F-2C04-4F99-B9C2-4A41DAFE11D9}" name="Column12069"/>
    <tableColumn id="12087" xr3:uid="{A121DF8D-0EE8-46F6-A094-4F3209DA16C7}" name="Column12070"/>
    <tableColumn id="12088" xr3:uid="{BB4EB4B2-A6FD-4B8C-A2E1-F33BB53C5775}" name="Column12071"/>
    <tableColumn id="12089" xr3:uid="{25B48264-CAE1-4B67-8025-05C8A421FED0}" name="Column12072"/>
    <tableColumn id="12090" xr3:uid="{B78C4114-955F-4C91-9071-0985913E1721}" name="Column12073"/>
    <tableColumn id="12091" xr3:uid="{D3253D13-63E7-4ED6-8237-90803D9E8532}" name="Column12074"/>
    <tableColumn id="12092" xr3:uid="{92C7950A-83D7-4A79-B85D-D1F6897C2A5B}" name="Column12075"/>
    <tableColumn id="12093" xr3:uid="{4B8FD080-5DA6-47BE-B5BF-76D29406BC63}" name="Column12076"/>
    <tableColumn id="12094" xr3:uid="{5C552C3C-2A15-41A9-816D-0C6A3F4E7EEF}" name="Column12077"/>
    <tableColumn id="12095" xr3:uid="{F546F8EB-B203-46C7-AE4D-ED23F6AE3029}" name="Column12078"/>
    <tableColumn id="12096" xr3:uid="{EBD405AE-A173-4802-9D9D-996EA33747D4}" name="Column12079"/>
    <tableColumn id="12097" xr3:uid="{4B947756-940B-44FA-AE0F-90642460B9CD}" name="Column12080"/>
    <tableColumn id="12098" xr3:uid="{521C2D67-A43F-4BCB-A341-716884637835}" name="Column12081"/>
    <tableColumn id="12099" xr3:uid="{3C09522F-84E1-4316-BB8F-FD48FE348849}" name="Column12082"/>
    <tableColumn id="12100" xr3:uid="{6183B46C-6BF5-4097-8305-107E59214AD9}" name="Column12083"/>
    <tableColumn id="12101" xr3:uid="{88F40D99-2E13-4CC2-BA52-E2CA6A2C561C}" name="Column12084"/>
    <tableColumn id="12102" xr3:uid="{98C6AC17-F4DF-4D0C-9677-2AB0D62B12F4}" name="Column12085"/>
    <tableColumn id="12103" xr3:uid="{BBF054F9-DBDE-4D20-ABFF-E5C53C07EC1F}" name="Column12086"/>
    <tableColumn id="12104" xr3:uid="{F123C627-F9F0-4F9B-A9C5-20D6E24FDABA}" name="Column12087"/>
    <tableColumn id="12105" xr3:uid="{CC51C018-E588-483E-AAD2-0D415865BFDB}" name="Column12088"/>
    <tableColumn id="12106" xr3:uid="{3A2AED2D-348B-4C8E-9AC5-859C6D2C2488}" name="Column12089"/>
    <tableColumn id="12107" xr3:uid="{80EA440B-329C-4483-9A00-993FF9A005B8}" name="Column12090"/>
    <tableColumn id="12108" xr3:uid="{47D39893-87E6-437B-B97E-01FD710AD05D}" name="Column12091"/>
    <tableColumn id="12109" xr3:uid="{B1A08754-5408-41B6-ADFD-593AF67B339A}" name="Column12092"/>
    <tableColumn id="12110" xr3:uid="{27669831-AF96-464B-A3A8-2BF41A34188D}" name="Column12093"/>
    <tableColumn id="12111" xr3:uid="{7EBE2ED7-DE4E-4B47-828B-4BDE3346B32E}" name="Column12094"/>
    <tableColumn id="12112" xr3:uid="{AE39909B-B36E-4B92-A5E8-391E5AD097DD}" name="Column12095"/>
    <tableColumn id="12113" xr3:uid="{D38FB691-7244-4DDD-B85B-74F4E9F19EA2}" name="Column12096"/>
    <tableColumn id="12114" xr3:uid="{5F908611-03B5-466B-A6D8-1FE6366D15C2}" name="Column12097"/>
    <tableColumn id="12115" xr3:uid="{BAB34C10-F0CE-4F6F-AC3F-766FF8D3ADC4}" name="Column12098"/>
    <tableColumn id="12116" xr3:uid="{249FB2B6-4C9B-4E29-AE9F-77465639BA52}" name="Column12099"/>
    <tableColumn id="12117" xr3:uid="{8D26CC04-824E-452D-ACA3-1D87CC2338C7}" name="Column12100"/>
    <tableColumn id="12118" xr3:uid="{97EE86F7-15AD-49FB-A329-5C4C62965ACC}" name="Column12101"/>
    <tableColumn id="12119" xr3:uid="{DE944943-8ED8-4160-9441-54C1BF9D462E}" name="Column12102"/>
    <tableColumn id="12120" xr3:uid="{C6C7160C-41B9-49AA-928F-3532D7240724}" name="Column12103"/>
    <tableColumn id="12121" xr3:uid="{645B0D00-60D0-485A-B051-5D92E249F7D9}" name="Column12104"/>
    <tableColumn id="12122" xr3:uid="{DE35EA65-21E2-446C-869F-7229949CC829}" name="Column12105"/>
    <tableColumn id="12123" xr3:uid="{3F8C8032-1FCA-4051-B3D2-6D45DCB495AE}" name="Column12106"/>
    <tableColumn id="12124" xr3:uid="{31601B26-63DC-4D81-9F4A-BFE0E0FC5261}" name="Column12107"/>
    <tableColumn id="12125" xr3:uid="{3FA210C9-B491-463D-AA92-8F28389C3FC5}" name="Column12108"/>
    <tableColumn id="12126" xr3:uid="{B2E6AE8E-DED9-40ED-8B8D-1F9D4D36E5A1}" name="Column12109"/>
    <tableColumn id="12127" xr3:uid="{D4A9CFED-B604-4538-82D9-F2E3570F0735}" name="Column12110"/>
    <tableColumn id="12128" xr3:uid="{24AB070E-F145-4F84-BD20-8974EA75B878}" name="Column12111"/>
    <tableColumn id="12129" xr3:uid="{E6424AE4-CB54-48E7-9AB6-7BD6482A91EB}" name="Column12112"/>
    <tableColumn id="12130" xr3:uid="{07F0E0D5-7AB7-4DF5-981B-C8219BC9665F}" name="Column12113"/>
    <tableColumn id="12131" xr3:uid="{C6FB3846-5BBB-4C98-95A0-CBE647223600}" name="Column12114"/>
    <tableColumn id="12132" xr3:uid="{D52511E3-DE29-4722-9050-2164E1BAA65B}" name="Column12115"/>
    <tableColumn id="12133" xr3:uid="{CDF00725-22E4-44A0-85BC-93148D3D47E4}" name="Column12116"/>
    <tableColumn id="12134" xr3:uid="{70A6B8C8-42AF-453B-AEA0-1D021AE2038E}" name="Column12117"/>
    <tableColumn id="12135" xr3:uid="{A145A587-99A6-4128-9564-7BCD4FFAD96C}" name="Column12118"/>
    <tableColumn id="12136" xr3:uid="{5E8C3A57-74B1-4E34-91F6-AB3F7A81812F}" name="Column12119"/>
    <tableColumn id="12137" xr3:uid="{FA870C15-8048-459B-BCF1-1848153A886D}" name="Column12120"/>
    <tableColumn id="12138" xr3:uid="{2A1D2E3E-A614-4DBD-9509-F844EB08E01B}" name="Column12121"/>
    <tableColumn id="12139" xr3:uid="{51C0C4C5-9415-4D3F-B1AE-5D0C9EFAF4AD}" name="Column12122"/>
    <tableColumn id="12140" xr3:uid="{0E63E975-8BA3-408D-B008-625AC2A52646}" name="Column12123"/>
    <tableColumn id="12141" xr3:uid="{499BB980-0E37-44E2-873D-4A35EDF28443}" name="Column12124"/>
    <tableColumn id="12142" xr3:uid="{A6F11CCC-8E55-4569-AB11-56C3A87BEB43}" name="Column12125"/>
    <tableColumn id="12143" xr3:uid="{CA60CCDF-FF55-48B3-85D4-BB8EAA9C078E}" name="Column12126"/>
    <tableColumn id="12144" xr3:uid="{BB651A86-5061-4A96-90BB-B31D21CEE574}" name="Column12127"/>
    <tableColumn id="12145" xr3:uid="{34DFE99B-5764-4EA1-B00B-114120A02154}" name="Column12128"/>
    <tableColumn id="12146" xr3:uid="{A9440F13-51C6-426B-8500-8B2270E000F1}" name="Column12129"/>
    <tableColumn id="12147" xr3:uid="{B1974D40-B1F8-45D7-8513-657C2DE99F4A}" name="Column12130"/>
    <tableColumn id="12148" xr3:uid="{9E56ACAB-0161-4799-87FF-115CCEC1A2D0}" name="Column12131"/>
    <tableColumn id="12149" xr3:uid="{14721B34-78FE-48C5-9A76-E0482377C5DE}" name="Column12132"/>
    <tableColumn id="12150" xr3:uid="{0949372A-B3F2-418E-BCA7-611CF26EC33F}" name="Column12133"/>
    <tableColumn id="12151" xr3:uid="{54B13E47-748D-452F-A86B-3F61E09D03E9}" name="Column12134"/>
    <tableColumn id="12152" xr3:uid="{35185845-2489-4BDE-A90A-298F1B3014EF}" name="Column12135"/>
    <tableColumn id="12153" xr3:uid="{64595997-8CD8-4BA0-90B3-65D4C4D5BE7E}" name="Column12136"/>
    <tableColumn id="12154" xr3:uid="{768DD4EF-49BE-481E-84B3-4C02EEA89A7A}" name="Column12137"/>
    <tableColumn id="12155" xr3:uid="{DACE0D19-4A62-43D6-B5C2-157C9236AD11}" name="Column12138"/>
    <tableColumn id="12156" xr3:uid="{7826D091-4E62-4C8C-9320-EE6ADF33CFB4}" name="Column12139"/>
    <tableColumn id="12157" xr3:uid="{1A60C3BE-3AD1-4597-8169-B60BCEBB3827}" name="Column12140"/>
    <tableColumn id="12158" xr3:uid="{DA796A03-9E83-44A7-8065-208840766A13}" name="Column12141"/>
    <tableColumn id="12159" xr3:uid="{125E2169-F034-413B-A00D-7EBB5553AD54}" name="Column12142"/>
    <tableColumn id="12160" xr3:uid="{AEC353DB-9443-4355-A097-C469AAF15EAE}" name="Column12143"/>
    <tableColumn id="12161" xr3:uid="{E01012B3-35DF-4B9D-89D4-50C2FF9B8769}" name="Column12144"/>
    <tableColumn id="12162" xr3:uid="{C0D495C5-A8D1-44B2-9557-E75950C85ED8}" name="Column12145"/>
    <tableColumn id="12163" xr3:uid="{614123E9-46A8-4465-9DF9-5143AB5C2F65}" name="Column12146"/>
    <tableColumn id="12164" xr3:uid="{6DBF35E3-D3BA-418B-81CE-50852B46E65C}" name="Column12147"/>
    <tableColumn id="12165" xr3:uid="{0D1ECD40-6FC2-4BA1-8430-0331900E4568}" name="Column12148"/>
    <tableColumn id="12166" xr3:uid="{361E30A9-38AB-4362-A778-7CFEA1A1035B}" name="Column12149"/>
    <tableColumn id="12167" xr3:uid="{5E3BAF25-2DB8-45F8-9AAE-59665053CE6F}" name="Column12150"/>
    <tableColumn id="12168" xr3:uid="{D6B353C9-D096-4541-B2E6-12B3B49252C7}" name="Column12151"/>
    <tableColumn id="12169" xr3:uid="{82464C24-DC66-4DFC-9749-BE1F1C822326}" name="Column12152"/>
    <tableColumn id="12170" xr3:uid="{0E9B755E-3D26-4294-B23E-D7BC878E70CE}" name="Column12153"/>
    <tableColumn id="12171" xr3:uid="{CBDB8F11-DF2F-4BBF-9EAD-5B176BCD6842}" name="Column12154"/>
    <tableColumn id="12172" xr3:uid="{0915B656-3647-44B9-A708-093F452D03F7}" name="Column12155"/>
    <tableColumn id="12173" xr3:uid="{B886EC1E-29D8-4947-90CE-70655EE8177A}" name="Column12156"/>
    <tableColumn id="12174" xr3:uid="{F44CF261-2A4A-447F-8E50-4D2EF744E51D}" name="Column12157"/>
    <tableColumn id="12175" xr3:uid="{E15D3C33-9733-4294-BBC6-147652F2357E}" name="Column12158"/>
    <tableColumn id="12176" xr3:uid="{E90FE69B-B51E-4AF6-9F79-F1FAACD111EE}" name="Column12159"/>
    <tableColumn id="12177" xr3:uid="{D3DC8E57-4CE2-4904-A2E2-431C244193E1}" name="Column12160"/>
    <tableColumn id="12178" xr3:uid="{6B801FA0-5DB0-4DBA-8C0C-8D7E9C966244}" name="Column12161"/>
    <tableColumn id="12179" xr3:uid="{7CA0E5FB-9A63-460D-8510-543FD7B2730F}" name="Column12162"/>
    <tableColumn id="12180" xr3:uid="{915EEA02-0495-4AE2-BC3A-62558E76D9AA}" name="Column12163"/>
    <tableColumn id="12181" xr3:uid="{713F6302-0594-4ABD-A316-68BF47232086}" name="Column12164"/>
    <tableColumn id="12182" xr3:uid="{650AFAC4-B76E-4DCF-8DFA-0F73A288DA5A}" name="Column12165"/>
    <tableColumn id="12183" xr3:uid="{452A8BE1-B62E-4981-B594-6C138F52066B}" name="Column12166"/>
    <tableColumn id="12184" xr3:uid="{AEFABE05-CA27-4718-87ED-D73994798DF5}" name="Column12167"/>
    <tableColumn id="12185" xr3:uid="{DD43DA6C-2D2B-43E7-A926-39499C8DB369}" name="Column12168"/>
    <tableColumn id="12186" xr3:uid="{4DCD1633-AFC3-46CC-BC70-89BE8041C745}" name="Column12169"/>
    <tableColumn id="12187" xr3:uid="{07DF8287-288D-45C0-8447-58D20ED6277B}" name="Column12170"/>
    <tableColumn id="12188" xr3:uid="{9B081258-600A-48B4-A2FA-6E857B9BE562}" name="Column12171"/>
    <tableColumn id="12189" xr3:uid="{7D486DC0-7644-4EE6-95DA-76A6BAFD0991}" name="Column12172"/>
    <tableColumn id="12190" xr3:uid="{39FB1832-CBE9-4E63-B6E1-AFFA1EEABC49}" name="Column12173"/>
    <tableColumn id="12191" xr3:uid="{7956057F-3891-4C63-A05F-00B4A694E455}" name="Column12174"/>
    <tableColumn id="12192" xr3:uid="{90B45D8D-C80C-4487-A122-827ACCA1D123}" name="Column12175"/>
    <tableColumn id="12193" xr3:uid="{1E448DFB-6DF9-44B3-BDFD-117509D02E4D}" name="Column12176"/>
    <tableColumn id="12194" xr3:uid="{8EB0169B-0E0F-4F57-A0B4-15C449F781AD}" name="Column12177"/>
    <tableColumn id="12195" xr3:uid="{C56E9D4D-D66E-40DA-9013-4137C82010D3}" name="Column12178"/>
    <tableColumn id="12196" xr3:uid="{4D6B5329-569B-4CC8-A06B-B4050527F900}" name="Column12179"/>
    <tableColumn id="12197" xr3:uid="{D0BE56B9-8667-49CE-A991-1E225D3D415F}" name="Column12180"/>
    <tableColumn id="12198" xr3:uid="{45DCCB32-DEF9-4F57-8B38-2548F12C1349}" name="Column12181"/>
    <tableColumn id="12199" xr3:uid="{A3560E88-F080-47CC-8EB8-3F6BD7728F31}" name="Column12182"/>
    <tableColumn id="12200" xr3:uid="{655799E4-6220-4985-A2EF-C2F8FE1D0B2B}" name="Column12183"/>
    <tableColumn id="12201" xr3:uid="{AE091B7C-5CAA-491C-897C-E2FD6417E1CC}" name="Column12184"/>
    <tableColumn id="12202" xr3:uid="{9EDEE1FE-22EB-46A0-B98C-547D3CFE6F0E}" name="Column12185"/>
    <tableColumn id="12203" xr3:uid="{DBB124E8-5CA8-4EA1-813F-B6B936DA668C}" name="Column12186"/>
    <tableColumn id="12204" xr3:uid="{ABCDF1CC-D0DD-4C8E-8769-7FFBDDF46E8F}" name="Column12187"/>
    <tableColumn id="12205" xr3:uid="{BCE2A425-045F-49EE-9354-A5807BC721CC}" name="Column12188"/>
    <tableColumn id="12206" xr3:uid="{17F8BAC2-0D3B-400F-9AE8-10A9627DADD8}" name="Column12189"/>
    <tableColumn id="12207" xr3:uid="{1CA385ED-9DE5-4DBF-9858-444A499AAC01}" name="Column12190"/>
    <tableColumn id="12208" xr3:uid="{2398BB3D-20B2-40BA-954E-2AF6550CBE4F}" name="Column12191"/>
    <tableColumn id="12209" xr3:uid="{2E993136-C18A-4878-B095-E5219966A60C}" name="Column12192"/>
    <tableColumn id="12210" xr3:uid="{C4D03EEC-120B-4CF2-BC5C-BD8591E7FA95}" name="Column12193"/>
    <tableColumn id="12211" xr3:uid="{E0801571-344F-4FE4-AD4A-AC5BFB07FEB8}" name="Column12194"/>
    <tableColumn id="12212" xr3:uid="{4A4E396C-A295-4F21-84B4-E1DF22BE8E40}" name="Column12195"/>
    <tableColumn id="12213" xr3:uid="{FD59DCB1-CBD9-4FF9-B7AE-D59DE823481E}" name="Column12196"/>
    <tableColumn id="12214" xr3:uid="{B846BA33-B7CE-40D0-AA7A-AD96E1051801}" name="Column12197"/>
    <tableColumn id="12215" xr3:uid="{43AA7469-21AC-4EDA-8B98-DE1CD04562F6}" name="Column12198"/>
    <tableColumn id="12216" xr3:uid="{8E22D633-8570-4010-8FED-1BB8D23A9661}" name="Column12199"/>
    <tableColumn id="12217" xr3:uid="{2DCECF9F-A77C-4FD1-994D-EA2DC87993A1}" name="Column12200"/>
    <tableColumn id="12218" xr3:uid="{1EA04707-95CB-4BA7-A278-8161816B2413}" name="Column12201"/>
    <tableColumn id="12219" xr3:uid="{C30A9C9A-E5E8-4970-A156-3891F2BAD458}" name="Column12202"/>
    <tableColumn id="12220" xr3:uid="{81D05A3B-BDC4-452C-8EF9-1F20660CE27B}" name="Column12203"/>
    <tableColumn id="12221" xr3:uid="{DB6BB055-2BFF-499C-B2CE-E31EE5A1DBCD}" name="Column12204"/>
    <tableColumn id="12222" xr3:uid="{FEF030E0-BA6F-417E-80EA-92C4185A7D2A}" name="Column12205"/>
    <tableColumn id="12223" xr3:uid="{E75F7FFD-DDAE-4943-BEE1-A260E4A5787B}" name="Column12206"/>
    <tableColumn id="12224" xr3:uid="{02AC55F3-CDF6-49B7-A474-B2E557DDBA3A}" name="Column12207"/>
    <tableColumn id="12225" xr3:uid="{D20A4462-3EB6-4238-92B1-72000E27F1CE}" name="Column12208"/>
    <tableColumn id="12226" xr3:uid="{343F6997-60F2-4DE1-B50E-D5C03F433E63}" name="Column12209"/>
    <tableColumn id="12227" xr3:uid="{BAC1E7C2-7817-4065-8E19-22FBBCC5278E}" name="Column12210"/>
    <tableColumn id="12228" xr3:uid="{5B2727DE-1F1A-4B95-A32F-64DCF0B54CB8}" name="Column12211"/>
    <tableColumn id="12229" xr3:uid="{33563E30-E3C1-4BC8-95AB-53FDDA849DD4}" name="Column12212"/>
    <tableColumn id="12230" xr3:uid="{EAA824AA-0398-4127-9EB1-07CDACF7B11E}" name="Column12213"/>
    <tableColumn id="12231" xr3:uid="{794A12ED-59AE-428C-BA6B-1EADD8388ED0}" name="Column12214"/>
    <tableColumn id="12232" xr3:uid="{CCE31B37-A705-4DD6-9E92-39D9980E7BFF}" name="Column12215"/>
    <tableColumn id="12233" xr3:uid="{BCE3EB76-3CE9-4E1B-B117-CBA336190079}" name="Column12216"/>
    <tableColumn id="12234" xr3:uid="{ED04BC8F-E499-49B2-8BF8-FAC0BD5DE1F8}" name="Column12217"/>
    <tableColumn id="12235" xr3:uid="{FCE005B9-F794-4602-8111-0873947517B2}" name="Column12218"/>
    <tableColumn id="12236" xr3:uid="{21B91672-2C91-4B90-A7CF-10F44A89D0E6}" name="Column12219"/>
    <tableColumn id="12237" xr3:uid="{43681F94-AB2B-42DC-944B-2976E2C4F5DD}" name="Column12220"/>
    <tableColumn id="12238" xr3:uid="{293FEC7C-704A-4EFF-A9D8-1971B5EB5488}" name="Column12221"/>
    <tableColumn id="12239" xr3:uid="{C530BC4E-C16E-4D58-818A-C3DE795CC45E}" name="Column12222"/>
    <tableColumn id="12240" xr3:uid="{776B7D71-B564-4A64-902C-85CCF4A86E05}" name="Column12223"/>
    <tableColumn id="12241" xr3:uid="{88E5D277-B4EB-42A1-85F9-9CC71DD580D2}" name="Column12224"/>
    <tableColumn id="12242" xr3:uid="{8B4F4D8C-5E07-4406-8D83-C5E15DAC434C}" name="Column12225"/>
    <tableColumn id="12243" xr3:uid="{F71568EA-CB25-4395-AAC0-FE9663BF91B5}" name="Column12226"/>
    <tableColumn id="12244" xr3:uid="{10EBF8DF-6B13-4501-A26A-86B41EE811D0}" name="Column12227"/>
    <tableColumn id="12245" xr3:uid="{5190C896-F8CF-4070-B12B-CF519FBB2E02}" name="Column12228"/>
    <tableColumn id="12246" xr3:uid="{F9DB72ED-B723-4F97-A8F9-71F7DE2F5BCA}" name="Column12229"/>
    <tableColumn id="12247" xr3:uid="{CACCE300-86E3-4D9D-8638-05676F92C562}" name="Column12230"/>
    <tableColumn id="12248" xr3:uid="{1D39B3CA-52DE-4287-B9B1-568C710917CB}" name="Column12231"/>
    <tableColumn id="12249" xr3:uid="{F08CAE1E-AFFB-4199-A622-3659E39023E3}" name="Column12232"/>
    <tableColumn id="12250" xr3:uid="{239E80C4-82F2-4C06-99E2-CD0439DCE44D}" name="Column12233"/>
    <tableColumn id="12251" xr3:uid="{6F869873-B01F-4162-B76A-CDCAEDDEE600}" name="Column12234"/>
    <tableColumn id="12252" xr3:uid="{B3DC00ED-9259-4E42-BC21-FCB604B339F0}" name="Column12235"/>
    <tableColumn id="12253" xr3:uid="{56A2E17E-BA6A-4E8F-9305-EB48D651BF0D}" name="Column12236"/>
    <tableColumn id="12254" xr3:uid="{C8D598B7-F4D7-4247-B846-C62258DFCC79}" name="Column12237"/>
    <tableColumn id="12255" xr3:uid="{EAAF34AF-FB52-41E3-84C7-7820A40D8F29}" name="Column12238"/>
    <tableColumn id="12256" xr3:uid="{8F31529F-40DB-4A16-A521-5513237326A7}" name="Column12239"/>
    <tableColumn id="12257" xr3:uid="{B32B7E23-F9FB-455A-A42E-606A3767FC80}" name="Column12240"/>
    <tableColumn id="12258" xr3:uid="{2C1A3509-9219-4A2E-8139-411DBB0B68C7}" name="Column12241"/>
    <tableColumn id="12259" xr3:uid="{1B7DC9FF-3DAC-4868-AA43-FFC87D6D97FA}" name="Column12242"/>
    <tableColumn id="12260" xr3:uid="{B8AAAE4C-00B6-4A04-BD65-CCE8DFC5A25F}" name="Column12243"/>
    <tableColumn id="12261" xr3:uid="{0FDD56D7-0F6A-425E-A09E-F06C528EDB30}" name="Column12244"/>
    <tableColumn id="12262" xr3:uid="{3B3195A9-4F3B-40FA-A724-120E3D9D0157}" name="Column12245"/>
    <tableColumn id="12263" xr3:uid="{2425AF38-A74A-45AC-A199-E3A6D491220C}" name="Column12246"/>
    <tableColumn id="12264" xr3:uid="{A9750265-18E2-4698-A36B-D091FA8F6BCD}" name="Column12247"/>
    <tableColumn id="12265" xr3:uid="{18540139-8D6B-4735-B232-022FF7336690}" name="Column12248"/>
    <tableColumn id="12266" xr3:uid="{3E26F6DF-0BC9-4EA4-A97A-582A1B505B89}" name="Column12249"/>
    <tableColumn id="12267" xr3:uid="{3F0FD0D6-1615-4B3A-A7C6-90D304211B7D}" name="Column12250"/>
    <tableColumn id="12268" xr3:uid="{272990C9-3F6A-4BB2-84A5-EEDBAD08CC9E}" name="Column12251"/>
    <tableColumn id="12269" xr3:uid="{CA8C6C2B-DB29-4A37-BCD5-324AF45F778E}" name="Column12252"/>
    <tableColumn id="12270" xr3:uid="{66DD1A50-C4A6-41D3-B782-FE109452FBC7}" name="Column12253"/>
    <tableColumn id="12271" xr3:uid="{3DAAE99A-C0E9-4360-BFCA-A583C3D8542B}" name="Column12254"/>
    <tableColumn id="12272" xr3:uid="{1790609D-38D6-4E24-B226-E4D4384D92E7}" name="Column12255"/>
    <tableColumn id="12273" xr3:uid="{2C28DE4F-5226-4F51-917A-2E4F11D88855}" name="Column12256"/>
    <tableColumn id="12274" xr3:uid="{3963DB88-0669-455C-93AC-46C483DDA5BE}" name="Column12257"/>
    <tableColumn id="12275" xr3:uid="{09C75F33-FF53-41A7-AA87-BAAA52F38949}" name="Column12258"/>
    <tableColumn id="12276" xr3:uid="{545FE145-9A13-4FFC-AB69-DFC9A407CD47}" name="Column12259"/>
    <tableColumn id="12277" xr3:uid="{3739E34E-E2B1-48A7-B243-B3BF00F5C8AE}" name="Column12260"/>
    <tableColumn id="12278" xr3:uid="{1D03336E-A6E9-439C-815B-F80EF6054844}" name="Column12261"/>
    <tableColumn id="12279" xr3:uid="{7B83F46B-3435-4174-ADD6-7A08BEB3FC47}" name="Column12262"/>
    <tableColumn id="12280" xr3:uid="{2F3A4101-161B-4B4F-8DF6-378B8A94D202}" name="Column12263"/>
    <tableColumn id="12281" xr3:uid="{91679475-F99A-44E4-9513-9566962E0E3A}" name="Column12264"/>
    <tableColumn id="12282" xr3:uid="{5C3C173B-2892-47E1-AC8E-A65A06B7A572}" name="Column12265"/>
    <tableColumn id="12283" xr3:uid="{41283CD2-242D-4076-A15B-D4FCC3B2A9B9}" name="Column12266"/>
    <tableColumn id="12284" xr3:uid="{85F505CC-4171-4BEC-8463-DDB29E8DFC30}" name="Column12267"/>
    <tableColumn id="12285" xr3:uid="{56E6912D-567E-4ED6-A924-9C0AAE646B2D}" name="Column12268"/>
    <tableColumn id="12286" xr3:uid="{B50D92DD-DAD2-4059-B94F-515154608588}" name="Column12269"/>
    <tableColumn id="12287" xr3:uid="{536AA4A1-0045-4A14-9D8A-B954CBF3FE49}" name="Column12270"/>
    <tableColumn id="12288" xr3:uid="{F2FE0184-0CA7-4576-9923-7CECADD5270B}" name="Column12271"/>
    <tableColumn id="12289" xr3:uid="{EB19A8E9-3683-4C85-85B1-F93C20240E12}" name="Column12272"/>
    <tableColumn id="12290" xr3:uid="{864DD029-8925-4F06-8939-5532A789EF49}" name="Column12273"/>
    <tableColumn id="12291" xr3:uid="{C15CB7A8-4528-41B1-B769-BF2744137FE8}" name="Column12274"/>
    <tableColumn id="12292" xr3:uid="{6D21A44F-02FB-4602-BB23-A8361BC4CE8B}" name="Column12275"/>
    <tableColumn id="12293" xr3:uid="{AE584D0F-B52F-437E-90DA-027E6BA15086}" name="Column12276"/>
    <tableColumn id="12294" xr3:uid="{75562773-357C-44B4-A5FD-B21FD60A13F1}" name="Column12277"/>
    <tableColumn id="12295" xr3:uid="{DEB03F3C-45BB-4684-AB2F-231D4362025C}" name="Column12278"/>
    <tableColumn id="12296" xr3:uid="{83BC06D6-A521-48CE-9B54-11E5279EFB18}" name="Column12279"/>
    <tableColumn id="12297" xr3:uid="{44B379D0-F28D-417A-8167-6B85E499258C}" name="Column12280"/>
    <tableColumn id="12298" xr3:uid="{10C1FAA5-B59D-457D-91C0-E66D221DEB74}" name="Column12281"/>
    <tableColumn id="12299" xr3:uid="{44D5D886-100C-4E5B-9420-0559078C9737}" name="Column12282"/>
    <tableColumn id="12300" xr3:uid="{E18976D3-0073-4763-A62D-96E5B5A12664}" name="Column12283"/>
    <tableColumn id="12301" xr3:uid="{3CB0191B-7535-48EC-AD85-5963B5B7C51E}" name="Column12284"/>
    <tableColumn id="12302" xr3:uid="{D2B67055-CFB6-471F-96B0-7145AF56C6FE}" name="Column12285"/>
    <tableColumn id="12303" xr3:uid="{95E1B9EC-81A5-4B9B-81CE-AD16767A3F60}" name="Column12286"/>
    <tableColumn id="12304" xr3:uid="{520B3439-DEEF-460B-9CD4-AB8920382218}" name="Column12287"/>
    <tableColumn id="12305" xr3:uid="{00617C61-8DDF-4A13-9DB1-DF2BCABEB2DF}" name="Column12288"/>
    <tableColumn id="12306" xr3:uid="{B434FB9B-3EF4-4DB2-AA7C-646C4B0157EC}" name="Column12289"/>
    <tableColumn id="12307" xr3:uid="{3BC133AE-83C0-443D-B453-EED7E66B4120}" name="Column12290"/>
    <tableColumn id="12308" xr3:uid="{98DB688F-71FD-4479-BCD7-AC31E6060E20}" name="Column12291"/>
    <tableColumn id="12309" xr3:uid="{4DD308A4-CD91-4C8D-86ED-50BE77381390}" name="Column12292"/>
    <tableColumn id="12310" xr3:uid="{9461CEE9-6CE0-40E2-8D22-457E0AE4E5D4}" name="Column12293"/>
    <tableColumn id="12311" xr3:uid="{A6A2B76E-68B7-40A2-B3CF-577EAAB5BF2D}" name="Column12294"/>
    <tableColumn id="12312" xr3:uid="{ED46ECC3-4286-42AC-89C3-AE67083C204E}" name="Column12295"/>
    <tableColumn id="12313" xr3:uid="{9524F436-1587-41F9-BAE5-8184D51BC005}" name="Column12296"/>
    <tableColumn id="12314" xr3:uid="{EF12853C-9D6D-4279-8F16-98E89E664D23}" name="Column12297"/>
    <tableColumn id="12315" xr3:uid="{90F608E1-D199-4C78-ACC6-D31B6BED4CB5}" name="Column12298"/>
    <tableColumn id="12316" xr3:uid="{CC9FBB71-F14E-4314-B734-2C42D9541A7E}" name="Column12299"/>
    <tableColumn id="12317" xr3:uid="{30E4C065-EA21-42E5-AF1A-8BD12AFC5C53}" name="Column12300"/>
    <tableColumn id="12318" xr3:uid="{2F1C66E8-9050-4642-B4A0-C20B11824AEC}" name="Column12301"/>
    <tableColumn id="12319" xr3:uid="{13EB3193-165E-4B08-9F24-EC87B8EA7781}" name="Column12302"/>
    <tableColumn id="12320" xr3:uid="{D07D14BA-9101-4C1F-915A-C2D5B6629524}" name="Column12303"/>
    <tableColumn id="12321" xr3:uid="{235CB681-C96D-4075-A75A-057E9C340352}" name="Column12304"/>
    <tableColumn id="12322" xr3:uid="{1E45E992-294F-4B05-83C5-DF2BAE368A93}" name="Column12305"/>
    <tableColumn id="12323" xr3:uid="{9E0AB1D2-3677-4CF6-97E5-6318BB11EB4F}" name="Column12306"/>
    <tableColumn id="12324" xr3:uid="{FC98CE62-033B-47DC-B8B0-2ADF7E431A97}" name="Column12307"/>
    <tableColumn id="12325" xr3:uid="{72475AFA-4F91-41C7-B362-834934DD17B5}" name="Column12308"/>
    <tableColumn id="12326" xr3:uid="{1BA647A0-1666-4699-A792-22767FD9C043}" name="Column12309"/>
    <tableColumn id="12327" xr3:uid="{1510E250-7BE1-4E51-9E33-823BEFDDBE4C}" name="Column12310"/>
    <tableColumn id="12328" xr3:uid="{8B8D20E0-3162-44B5-BB25-553C200202D4}" name="Column12311"/>
    <tableColumn id="12329" xr3:uid="{139A7059-6735-49C6-8F0C-B87683C10E5C}" name="Column12312"/>
    <tableColumn id="12330" xr3:uid="{DB63D2AB-AA37-4D55-AFFE-9030918E92F8}" name="Column12313"/>
    <tableColumn id="12331" xr3:uid="{B384D0DD-8FF6-429A-AA5E-0760815F2D92}" name="Column12314"/>
    <tableColumn id="12332" xr3:uid="{FC2C05CA-A531-45AF-8577-28DDF83A5286}" name="Column12315"/>
    <tableColumn id="12333" xr3:uid="{B1E0C5CF-9D7B-497A-8798-579309950124}" name="Column12316"/>
    <tableColumn id="12334" xr3:uid="{08F0154D-2AC2-47EA-9CC3-ACDE490075A5}" name="Column12317"/>
    <tableColumn id="12335" xr3:uid="{F2D6FB63-E0D0-4625-BDED-BB5912E09D7C}" name="Column12318"/>
    <tableColumn id="12336" xr3:uid="{9C8CCD9C-5A01-4C4F-AFEE-803C8FA5DA38}" name="Column12319"/>
    <tableColumn id="12337" xr3:uid="{2C7F6DBD-6E88-49F1-9FDE-9FD98A83CAFC}" name="Column12320"/>
    <tableColumn id="12338" xr3:uid="{F81A4AD5-449E-48AC-80B7-ADE123AB0286}" name="Column12321"/>
    <tableColumn id="12339" xr3:uid="{F87E1BBC-9DB4-4799-8257-10CE1FB266C4}" name="Column12322"/>
    <tableColumn id="12340" xr3:uid="{87C7A548-5EFB-438F-834C-038EA2DE41C6}" name="Column12323"/>
    <tableColumn id="12341" xr3:uid="{C7DDD63B-5FC7-40E1-9E18-3CA3F8E9228C}" name="Column12324"/>
    <tableColumn id="12342" xr3:uid="{7DACF841-B51A-4858-A894-F4B57A37C66C}" name="Column12325"/>
    <tableColumn id="12343" xr3:uid="{2BFE635A-BDCC-4A86-9CAF-08D8F673E93B}" name="Column12326"/>
    <tableColumn id="12344" xr3:uid="{754F5F70-3FAD-4CD9-89EC-041412956D02}" name="Column12327"/>
    <tableColumn id="12345" xr3:uid="{2395B7F2-C90B-4DCB-B515-245B0F287853}" name="Column12328"/>
    <tableColumn id="12346" xr3:uid="{A856B432-AE15-4ACD-8504-BC02C5DC3301}" name="Column12329"/>
    <tableColumn id="12347" xr3:uid="{CC73B50B-F9C5-493E-A5C1-78D03D3C4289}" name="Column12330"/>
    <tableColumn id="12348" xr3:uid="{7470F6A9-6EE6-4E31-A43F-0F3F6B0BB512}" name="Column12331"/>
    <tableColumn id="12349" xr3:uid="{C6CE3233-6A18-4CF2-9F8D-2FE65091EEB1}" name="Column12332"/>
    <tableColumn id="12350" xr3:uid="{FD156D0A-BEF8-4065-BB96-913683B2EA04}" name="Column12333"/>
    <tableColumn id="12351" xr3:uid="{DFAFD6A2-8039-498E-95E3-7567D86654BB}" name="Column12334"/>
    <tableColumn id="12352" xr3:uid="{12562E3F-25D6-4B42-87D1-7BF487BD8C14}" name="Column12335"/>
    <tableColumn id="12353" xr3:uid="{F50459A8-728D-429A-B952-A4C1E517FDDD}" name="Column12336"/>
    <tableColumn id="12354" xr3:uid="{6C8B19C3-98E1-4560-AC0C-1AA249DE5E2E}" name="Column12337"/>
    <tableColumn id="12355" xr3:uid="{13700E5D-7BEA-42C0-AA29-CFB506875A61}" name="Column12338"/>
    <tableColumn id="12356" xr3:uid="{3B637A92-0D41-46CC-B8A5-79CF98E1AAA4}" name="Column12339"/>
    <tableColumn id="12357" xr3:uid="{CFA9A25A-D4BC-4595-8AEA-B10117FCD287}" name="Column12340"/>
    <tableColumn id="12358" xr3:uid="{A870B0DD-5D27-4E7A-9FBA-A07C534005B5}" name="Column12341"/>
    <tableColumn id="12359" xr3:uid="{C8EEFF57-52B4-49E9-A7F2-4997D8E3A17A}" name="Column12342"/>
    <tableColumn id="12360" xr3:uid="{41E4834C-3865-42FC-9D4C-7292F79E03E1}" name="Column12343"/>
    <tableColumn id="12361" xr3:uid="{6205D149-6C77-4467-BB44-0165588F21EB}" name="Column12344"/>
    <tableColumn id="12362" xr3:uid="{9C134D76-7A6F-4970-8803-3B7E679C186C}" name="Column12345"/>
    <tableColumn id="12363" xr3:uid="{26590F21-B351-42F9-AE0E-9D9A4FB1CE9A}" name="Column12346"/>
    <tableColumn id="12364" xr3:uid="{5CBD6A73-3338-420C-AF85-5C71F1140AA6}" name="Column12347"/>
    <tableColumn id="12365" xr3:uid="{20671B22-B7D9-4697-B0C7-4974B5EE15AA}" name="Column12348"/>
    <tableColumn id="12366" xr3:uid="{631174F7-1EC4-4E1C-8F4D-0072E159A9D3}" name="Column12349"/>
    <tableColumn id="12367" xr3:uid="{9EF26BC9-4121-45C9-BDF8-A8E553908339}" name="Column12350"/>
    <tableColumn id="12368" xr3:uid="{097ABB6C-954E-4749-843A-E2F3F582C00A}" name="Column12351"/>
    <tableColumn id="12369" xr3:uid="{40CED409-AFD2-4735-ABAD-AFF4CD21AF04}" name="Column12352"/>
    <tableColumn id="12370" xr3:uid="{400438D8-06DC-4208-9F86-3601D403DEBE}" name="Column12353"/>
    <tableColumn id="12371" xr3:uid="{6E3E3666-B340-4C32-8641-68464F363ACA}" name="Column12354"/>
    <tableColumn id="12372" xr3:uid="{F51EF879-8FB1-4411-8038-4EFDC8AB0978}" name="Column12355"/>
    <tableColumn id="12373" xr3:uid="{DC35F5B9-0BAC-41C0-BFF7-BA41BFE1F904}" name="Column12356"/>
    <tableColumn id="12374" xr3:uid="{58F68F85-66DD-4F79-85EA-46D19B55141B}" name="Column12357"/>
    <tableColumn id="12375" xr3:uid="{96C1234E-2475-4AFD-9F08-2C4A5A328738}" name="Column12358"/>
    <tableColumn id="12376" xr3:uid="{44753335-856B-48EA-90F3-C8FDA7716122}" name="Column12359"/>
    <tableColumn id="12377" xr3:uid="{49B6CC64-4A70-4201-9DE7-14F0A670EF23}" name="Column12360"/>
    <tableColumn id="12378" xr3:uid="{CF5955C4-C8F6-4D81-8664-DB34D50020B2}" name="Column12361"/>
    <tableColumn id="12379" xr3:uid="{01D999FA-189E-46E9-8A7D-A3C70632F5FC}" name="Column12362"/>
    <tableColumn id="12380" xr3:uid="{57C55C7D-84CD-4033-9BF6-EB06AA2AAFE0}" name="Column12363"/>
    <tableColumn id="12381" xr3:uid="{79725162-54E2-444E-A9EB-F7E53320F1DB}" name="Column12364"/>
    <tableColumn id="12382" xr3:uid="{2E834F31-4905-4FC4-A7C3-4CD697AD73B7}" name="Column12365"/>
    <tableColumn id="12383" xr3:uid="{EFB3AFC3-5924-467B-B82F-9098A6917516}" name="Column12366"/>
    <tableColumn id="12384" xr3:uid="{CC0FD0F1-524A-4DD3-9C42-7BA3E98245A3}" name="Column12367"/>
    <tableColumn id="12385" xr3:uid="{7D82F4AA-4219-49F7-8784-21B2476CE04C}" name="Column12368"/>
    <tableColumn id="12386" xr3:uid="{A137C5F2-A35D-4C73-A4C4-7132FC75434C}" name="Column12369"/>
    <tableColumn id="12387" xr3:uid="{6C53278F-392B-4585-92BA-A86BD37307AD}" name="Column12370"/>
    <tableColumn id="12388" xr3:uid="{643845FD-D239-46C7-A961-E08CD0AD1C4F}" name="Column12371"/>
    <tableColumn id="12389" xr3:uid="{3750B8E2-66CD-4774-8167-2D4199A56B95}" name="Column12372"/>
    <tableColumn id="12390" xr3:uid="{4E353220-58A6-4317-A2FF-7654734E4183}" name="Column12373"/>
    <tableColumn id="12391" xr3:uid="{F3E4D37E-62AC-4B16-9DE7-58E6CA7031A4}" name="Column12374"/>
    <tableColumn id="12392" xr3:uid="{0D6C50A2-6076-42C5-A132-61DB01F9D5B0}" name="Column12375"/>
    <tableColumn id="12393" xr3:uid="{1FA77BF1-36E6-4123-B491-4345D6E10A2D}" name="Column12376"/>
    <tableColumn id="12394" xr3:uid="{DC54A5E2-CA19-4D4E-84F6-952C36828F43}" name="Column12377"/>
    <tableColumn id="12395" xr3:uid="{86FEB237-3082-419C-954B-7C4E12E7B3B4}" name="Column12378"/>
    <tableColumn id="12396" xr3:uid="{5ED609CA-9643-43C2-AC75-8C1BA386CE82}" name="Column12379"/>
    <tableColumn id="12397" xr3:uid="{9BE1B564-3B79-42E5-8DE6-9E8ECBD9B54C}" name="Column12380"/>
    <tableColumn id="12398" xr3:uid="{E520CAC7-70BD-44A5-BA39-8CA10B9F43CA}" name="Column12381"/>
    <tableColumn id="12399" xr3:uid="{D7463732-F9E3-42F4-9583-76548B070EE6}" name="Column12382"/>
    <tableColumn id="12400" xr3:uid="{DF33B1CD-CB12-4479-AD1D-2340722DA28E}" name="Column12383"/>
    <tableColumn id="12401" xr3:uid="{DEA6ED5A-C768-43D4-879E-1E8B023479D7}" name="Column12384"/>
    <tableColumn id="12402" xr3:uid="{A0255F69-0C24-46AB-B08E-61A02865BFD4}" name="Column12385"/>
    <tableColumn id="12403" xr3:uid="{610A1E7A-0CE6-4BFF-80BE-A26D919C5FF1}" name="Column12386"/>
    <tableColumn id="12404" xr3:uid="{565C4F23-9967-40DB-A0BE-09F812C2C1FB}" name="Column12387"/>
    <tableColumn id="12405" xr3:uid="{6B0B8D6A-D21C-41D0-8B7D-582BBA503012}" name="Column12388"/>
    <tableColumn id="12406" xr3:uid="{3BED32E3-6CEB-4820-AF94-B5C4B88EB5C1}" name="Column12389"/>
    <tableColumn id="12407" xr3:uid="{5BA8372C-34CC-4FBE-8C46-E7FF44A5E57F}" name="Column12390"/>
    <tableColumn id="12408" xr3:uid="{D1329E1C-2D59-4461-890E-372739C0D1D1}" name="Column12391"/>
    <tableColumn id="12409" xr3:uid="{A4D5E6DF-718E-470B-9D1E-BE7A380217F6}" name="Column12392"/>
    <tableColumn id="12410" xr3:uid="{E9F5F614-ADF9-4484-80FD-66F2C5A49D16}" name="Column12393"/>
    <tableColumn id="12411" xr3:uid="{61C42EA5-B2B0-4F74-8BD4-D4501A1CE9DC}" name="Column12394"/>
    <tableColumn id="12412" xr3:uid="{977644B3-F1A5-4578-A557-FCA3BCE6FD10}" name="Column12395"/>
    <tableColumn id="12413" xr3:uid="{74C3FFEF-1205-46E1-AB40-2C70BDBA6AE3}" name="Column12396"/>
    <tableColumn id="12414" xr3:uid="{2A395021-C8E2-47CE-A8B7-1E24C4DB06B3}" name="Column12397"/>
    <tableColumn id="12415" xr3:uid="{47EA4188-5F01-43DB-90F5-896975FADA9E}" name="Column12398"/>
    <tableColumn id="12416" xr3:uid="{20F6D2D8-22A1-435A-99B3-D0852D9AC32A}" name="Column12399"/>
    <tableColumn id="12417" xr3:uid="{656FD8D3-0E6F-4D8B-8EB3-A6DED0705940}" name="Column12400"/>
    <tableColumn id="12418" xr3:uid="{E5C0AAC6-18D6-48E6-B898-86C3253A0791}" name="Column12401"/>
    <tableColumn id="12419" xr3:uid="{DB08DC99-49C4-428D-816F-643C7C4C25AA}" name="Column12402"/>
    <tableColumn id="12420" xr3:uid="{C859C909-FB25-4E2F-BA04-B0434D7A024D}" name="Column12403"/>
    <tableColumn id="12421" xr3:uid="{AC4A796C-ABE8-4773-ABD2-693EDCB9A4D1}" name="Column12404"/>
    <tableColumn id="12422" xr3:uid="{C76DB0B1-53ED-462D-9AE6-B1FFEBC73905}" name="Column12405"/>
    <tableColumn id="12423" xr3:uid="{E0405E70-7272-418F-BCF6-FF66C8197E01}" name="Column12406"/>
    <tableColumn id="12424" xr3:uid="{DD304F56-83EC-407D-84C5-59F1739E9888}" name="Column12407"/>
    <tableColumn id="12425" xr3:uid="{C6C29C89-49D0-4103-9E1C-8420377B9C6A}" name="Column12408"/>
    <tableColumn id="12426" xr3:uid="{0F4D156A-3E44-4C3C-9755-EBC750BCC744}" name="Column12409"/>
    <tableColumn id="12427" xr3:uid="{4BBCE710-0845-4D65-838E-DE7793357BC8}" name="Column12410"/>
    <tableColumn id="12428" xr3:uid="{A63DD0B5-90B6-445E-AF86-2557F5BABCBB}" name="Column12411"/>
    <tableColumn id="12429" xr3:uid="{D0E12F9B-2F5C-44CA-99A2-B6683583994C}" name="Column12412"/>
    <tableColumn id="12430" xr3:uid="{BC229D30-AF0B-4604-9993-44BD7BADFE75}" name="Column12413"/>
    <tableColumn id="12431" xr3:uid="{8258A28F-FBD5-43EE-BCB1-5C4A83668427}" name="Column12414"/>
    <tableColumn id="12432" xr3:uid="{CF38BB1A-2CEB-438C-A98E-020C1250BFC5}" name="Column12415"/>
    <tableColumn id="12433" xr3:uid="{E629D553-4926-4788-B05A-B78E7580AE23}" name="Column12416"/>
    <tableColumn id="12434" xr3:uid="{3A66734A-C091-4C01-B765-1F926A0A0919}" name="Column12417"/>
    <tableColumn id="12435" xr3:uid="{22267FA3-D889-467A-9827-2B97B6273E5D}" name="Column12418"/>
    <tableColumn id="12436" xr3:uid="{51A2DF89-DA66-4D8A-BC23-C71193683F12}" name="Column12419"/>
    <tableColumn id="12437" xr3:uid="{A6ACD73C-37A9-4A4F-9554-CF8768DE33C8}" name="Column12420"/>
    <tableColumn id="12438" xr3:uid="{B10575C5-76D8-4497-B872-2B003952B3D9}" name="Column12421"/>
    <tableColumn id="12439" xr3:uid="{FA83D28F-AA36-4295-82AC-DE0EAE6D94D5}" name="Column12422"/>
    <tableColumn id="12440" xr3:uid="{0A308811-6EA1-4298-B25E-834D0961040C}" name="Column12423"/>
    <tableColumn id="12441" xr3:uid="{B4BA9FCA-7BB0-4E4C-AFF4-9757674E436E}" name="Column12424"/>
    <tableColumn id="12442" xr3:uid="{0D1855DB-0131-4DB1-BEC3-22EAA8157DED}" name="Column12425"/>
    <tableColumn id="12443" xr3:uid="{58CBF5D7-FBC9-45C6-9A94-FE937D416E1E}" name="Column12426"/>
    <tableColumn id="12444" xr3:uid="{63C594A2-A0F4-4BBB-92B4-17CF47AA8D3E}" name="Column12427"/>
    <tableColumn id="12445" xr3:uid="{E5EA40B9-E681-41EE-8FD6-0BACBA3BBF0A}" name="Column12428"/>
    <tableColumn id="12446" xr3:uid="{8B8880CF-9E46-4AC6-A8ED-78ECF6EA79B9}" name="Column12429"/>
    <tableColumn id="12447" xr3:uid="{DA42282B-FB76-4723-B82B-66BF2416FBBF}" name="Column12430"/>
    <tableColumn id="12448" xr3:uid="{AA94B2F3-CAC7-42DA-8A18-D8B9C73CC185}" name="Column12431"/>
    <tableColumn id="12449" xr3:uid="{AEB604CC-6AF9-486D-86A4-AD429FD0DC03}" name="Column12432"/>
    <tableColumn id="12450" xr3:uid="{E739CEB9-DD0A-4351-8CEF-C4C837E36E23}" name="Column12433"/>
    <tableColumn id="12451" xr3:uid="{C1BF55BF-D23A-465B-9AB9-D2CF4F76DB4F}" name="Column12434"/>
    <tableColumn id="12452" xr3:uid="{0DCE500A-3D9F-4664-8AF8-37A00F4F40B2}" name="Column12435"/>
    <tableColumn id="12453" xr3:uid="{2A8E7C81-A4A7-4C36-A827-2F79F57F86CC}" name="Column12436"/>
    <tableColumn id="12454" xr3:uid="{31E348A9-E2F4-4FD5-934F-4EF26E5C604F}" name="Column12437"/>
    <tableColumn id="12455" xr3:uid="{9BD730FF-DFA8-4808-BFC8-E12BEE916CBA}" name="Column12438"/>
    <tableColumn id="12456" xr3:uid="{1C9FAB41-AD4C-4930-943A-6FD3EA4BBA5C}" name="Column12439"/>
    <tableColumn id="12457" xr3:uid="{558C16B0-6BCA-425E-9B08-6732489A90B4}" name="Column12440"/>
    <tableColumn id="12458" xr3:uid="{89A47D8A-07F9-4EA5-8363-45F1FEFD0E45}" name="Column12441"/>
    <tableColumn id="12459" xr3:uid="{2E27B95C-B6DF-4DE6-A9F5-031114AE0343}" name="Column12442"/>
    <tableColumn id="12460" xr3:uid="{EA19D329-0E0A-4848-ACA5-4884A55B4D6B}" name="Column12443"/>
    <tableColumn id="12461" xr3:uid="{2308DE89-D71B-452A-ABD1-33651D56BBCD}" name="Column12444"/>
    <tableColumn id="12462" xr3:uid="{354A6A65-4E28-498E-ADE9-4EE1EF0654BF}" name="Column12445"/>
    <tableColumn id="12463" xr3:uid="{3B2F6D89-96FF-45FA-A2BC-7EFFE1F5B1AE}" name="Column12446"/>
    <tableColumn id="12464" xr3:uid="{FB5C2124-D372-498E-A162-7BE21FB78726}" name="Column12447"/>
    <tableColumn id="12465" xr3:uid="{B15F79A5-9556-467F-9F83-6EF67E1E89F5}" name="Column12448"/>
    <tableColumn id="12466" xr3:uid="{132F0BF3-4097-4E5E-AD35-0D79F9B40E67}" name="Column12449"/>
    <tableColumn id="12467" xr3:uid="{5FE49675-3CE2-4903-8BCE-B56250ACCA69}" name="Column12450"/>
    <tableColumn id="12468" xr3:uid="{207555C4-5D7D-4F93-A1B9-61D4D595F0E8}" name="Column12451"/>
    <tableColumn id="12469" xr3:uid="{309A6D6F-070B-47A4-AF39-9DC044AC0A0C}" name="Column12452"/>
    <tableColumn id="12470" xr3:uid="{77F12506-FFB9-41D7-B9A7-14A30F65B94E}" name="Column12453"/>
    <tableColumn id="12471" xr3:uid="{9F77D752-57A7-43C8-AA3B-7A5625B30326}" name="Column12454"/>
    <tableColumn id="12472" xr3:uid="{7A255CEB-CA01-4F8C-91A9-BC9E2CA63465}" name="Column12455"/>
    <tableColumn id="12473" xr3:uid="{D1C91942-085B-4BDA-B501-172F0572EFFF}" name="Column12456"/>
    <tableColumn id="12474" xr3:uid="{3D8C3D93-5841-4271-8024-B1E76A82E4E9}" name="Column12457"/>
    <tableColumn id="12475" xr3:uid="{3FB37D30-7534-4F5E-B45D-2915C1559F14}" name="Column12458"/>
    <tableColumn id="12476" xr3:uid="{0BDC479A-0730-4D45-9D18-44BB29A6FFBC}" name="Column12459"/>
    <tableColumn id="12477" xr3:uid="{E8D05996-947A-4268-936E-3F847D57BB03}" name="Column12460"/>
    <tableColumn id="12478" xr3:uid="{BDDA3191-9F73-45E9-825D-3326AED559AE}" name="Column12461"/>
    <tableColumn id="12479" xr3:uid="{AFD3A0DF-033C-4D88-BA67-70AF790E6F67}" name="Column12462"/>
    <tableColumn id="12480" xr3:uid="{38E4642D-22C7-4C97-B40C-450EDF0822DA}" name="Column12463"/>
    <tableColumn id="12481" xr3:uid="{0B606C20-9CD5-4245-9780-1C2708792494}" name="Column12464"/>
    <tableColumn id="12482" xr3:uid="{5939D068-12AA-4122-81B2-DAD2EB3DE245}" name="Column12465"/>
    <tableColumn id="12483" xr3:uid="{D999A50D-1118-4A2F-99E6-CD10070EC817}" name="Column12466"/>
    <tableColumn id="12484" xr3:uid="{F545955D-82FA-4D1D-9F65-B0AB965182D7}" name="Column12467"/>
    <tableColumn id="12485" xr3:uid="{CC52A376-62EC-4B11-B31F-BC008031830E}" name="Column12468"/>
    <tableColumn id="12486" xr3:uid="{9A6ED46C-B246-43D2-B880-24AB0DBF330D}" name="Column12469"/>
    <tableColumn id="12487" xr3:uid="{DEB7E922-FE74-46A7-95EF-434A74B96945}" name="Column12470"/>
    <tableColumn id="12488" xr3:uid="{90E1444A-B7B3-4AC4-A6FC-955140460A98}" name="Column12471"/>
    <tableColumn id="12489" xr3:uid="{8DF619AB-7AEF-4E87-B0E3-9E64BFC66C36}" name="Column12472"/>
    <tableColumn id="12490" xr3:uid="{9AFF06B1-BD16-4668-AB1B-A9F427E3554E}" name="Column12473"/>
    <tableColumn id="12491" xr3:uid="{20E80375-9783-4CF4-A33C-EE4746561B24}" name="Column12474"/>
    <tableColumn id="12492" xr3:uid="{E9CCFA68-4074-46F4-ACB4-49299F982584}" name="Column12475"/>
    <tableColumn id="12493" xr3:uid="{51BA329B-9651-40D9-8BAA-E095FEAA580C}" name="Column12476"/>
    <tableColumn id="12494" xr3:uid="{F4CAA01B-9619-4B34-A42A-872D78E01C19}" name="Column12477"/>
    <tableColumn id="12495" xr3:uid="{E95C617E-C19C-4E4F-A412-5F3614601D3D}" name="Column12478"/>
    <tableColumn id="12496" xr3:uid="{005E2828-3C6E-4BC3-B9FE-7F5C9B831545}" name="Column12479"/>
    <tableColumn id="12497" xr3:uid="{A9CCCC68-133D-4F9A-89B0-7FD2C162F173}" name="Column12480"/>
    <tableColumn id="12498" xr3:uid="{7F3D5754-3722-4923-86D4-54E747F26A21}" name="Column12481"/>
    <tableColumn id="12499" xr3:uid="{4B0E0EC5-E372-4A17-A018-7434B06B392C}" name="Column12482"/>
    <tableColumn id="12500" xr3:uid="{1B5D24CA-3799-4F63-9ADB-6B3A51357E10}" name="Column12483"/>
    <tableColumn id="12501" xr3:uid="{0AB17FCF-A899-4B44-80D0-1EC23DA570BD}" name="Column12484"/>
    <tableColumn id="12502" xr3:uid="{46739EFA-FC3E-4F6E-B3D3-60EFE236992E}" name="Column12485"/>
    <tableColumn id="12503" xr3:uid="{5C933E36-E613-4A11-B2FF-0D090915F5AE}" name="Column12486"/>
    <tableColumn id="12504" xr3:uid="{1329347F-5EFA-404B-B042-C527214448F9}" name="Column12487"/>
    <tableColumn id="12505" xr3:uid="{A0D62BCD-6545-4E6D-AFAF-1869A98899E6}" name="Column12488"/>
    <tableColumn id="12506" xr3:uid="{D07D744A-D527-4CAA-B954-353BC19C4AD1}" name="Column12489"/>
    <tableColumn id="12507" xr3:uid="{61256ABE-18C9-4719-9491-1E8BFCC5D1DB}" name="Column12490"/>
    <tableColumn id="12508" xr3:uid="{9100B7CC-8915-4A0F-93C2-CFCBC6A34438}" name="Column12491"/>
    <tableColumn id="12509" xr3:uid="{0D17E1DE-6047-4B14-8AE0-277EE0A960C6}" name="Column12492"/>
    <tableColumn id="12510" xr3:uid="{4F40D4CE-2D70-402E-9116-B0523F9AB254}" name="Column12493"/>
    <tableColumn id="12511" xr3:uid="{55037B0E-D18D-4EC0-9012-521B06E04F99}" name="Column12494"/>
    <tableColumn id="12512" xr3:uid="{0F8754B5-6A12-4C89-B638-610F8536C258}" name="Column12495"/>
    <tableColumn id="12513" xr3:uid="{E9E95E88-4467-4517-A621-0D3470FCA2D1}" name="Column12496"/>
    <tableColumn id="12514" xr3:uid="{DDD0F20B-512C-46AA-8A6C-2B5D32C80674}" name="Column12497"/>
    <tableColumn id="12515" xr3:uid="{A21591B6-2383-4B50-8F9D-747C300C4F79}" name="Column12498"/>
    <tableColumn id="12516" xr3:uid="{7B6F34DE-78D2-4227-9122-34CA6BF8C81B}" name="Column12499"/>
    <tableColumn id="12517" xr3:uid="{188507D2-1C81-4B01-8A2D-89C7E72C385A}" name="Column12500"/>
    <tableColumn id="12518" xr3:uid="{9D22B81B-A8ED-432F-8555-1CFA2307D38F}" name="Column12501"/>
    <tableColumn id="12519" xr3:uid="{66BB3617-1F30-480D-AA39-161D4E4CEB29}" name="Column12502"/>
    <tableColumn id="12520" xr3:uid="{E52FD56F-F2B5-4104-B9B1-8B65CB07AD4A}" name="Column12503"/>
    <tableColumn id="12521" xr3:uid="{38274FCD-9958-4F2C-B85F-EEF130EF2934}" name="Column12504"/>
    <tableColumn id="12522" xr3:uid="{35400394-D1C2-4828-97A8-CE78E1125862}" name="Column12505"/>
    <tableColumn id="12523" xr3:uid="{9D57842F-973F-400A-9B5C-71E6AB654353}" name="Column12506"/>
    <tableColumn id="12524" xr3:uid="{294DE6E8-2BCB-43F0-B2B2-0574B4E51BEA}" name="Column12507"/>
    <tableColumn id="12525" xr3:uid="{7A97E1CD-AC0D-402D-815E-E0F3A54BA026}" name="Column12508"/>
    <tableColumn id="12526" xr3:uid="{00244D3E-5F0A-4E22-9E03-3AEFF3F74ECC}" name="Column12509"/>
    <tableColumn id="12527" xr3:uid="{A5B751FC-1FC6-48F8-BA20-CAE6B0ECA9B4}" name="Column12510"/>
    <tableColumn id="12528" xr3:uid="{4F64505A-8B66-455B-B34D-62CA5BB4163B}" name="Column12511"/>
    <tableColumn id="12529" xr3:uid="{D51A30D4-CB7D-4270-ABA5-250A9CAE97D4}" name="Column12512"/>
    <tableColumn id="12530" xr3:uid="{5F68775A-3A5A-4388-A558-DA9B68EF13C9}" name="Column12513"/>
    <tableColumn id="12531" xr3:uid="{45F354AC-B341-44D9-8E98-FAF7A63B44ED}" name="Column12514"/>
    <tableColumn id="12532" xr3:uid="{C7A8C77D-C696-4892-BBD8-A6A3C6F62112}" name="Column12515"/>
    <tableColumn id="12533" xr3:uid="{0D9759AD-7827-40D2-9446-C5D5CB805C45}" name="Column12516"/>
    <tableColumn id="12534" xr3:uid="{B0B5071B-7633-4291-864A-4BC6F75B86D5}" name="Column12517"/>
    <tableColumn id="12535" xr3:uid="{5A55AAE7-8240-4052-8795-992F86944CF7}" name="Column12518"/>
    <tableColumn id="12536" xr3:uid="{81219D91-9ED8-485D-8EB6-D69C5549D1C3}" name="Column12519"/>
    <tableColumn id="12537" xr3:uid="{D8E08D8B-5F7D-48AC-B8F5-6C9A06950827}" name="Column12520"/>
    <tableColumn id="12538" xr3:uid="{B6D50E29-7CC5-4DD2-BA58-98048549544D}" name="Column12521"/>
    <tableColumn id="12539" xr3:uid="{56A3F210-C40F-467E-B2BB-939BB2A21CBC}" name="Column12522"/>
    <tableColumn id="12540" xr3:uid="{063632E0-3D11-4522-AB07-1B3896EB0F2C}" name="Column12523"/>
    <tableColumn id="12541" xr3:uid="{0FE5CB1A-6DDE-4DF9-B170-5F1A74ED313D}" name="Column12524"/>
    <tableColumn id="12542" xr3:uid="{47BF49B9-22D5-42D8-AB76-DD32DE027A47}" name="Column12525"/>
    <tableColumn id="12543" xr3:uid="{77CEF8ED-7DE8-4B6E-8AC0-21CA2254532B}" name="Column12526"/>
    <tableColumn id="12544" xr3:uid="{798A8897-1FE9-418B-A358-A5BFFD853F2E}" name="Column12527"/>
    <tableColumn id="12545" xr3:uid="{5DA43A93-318C-4396-94F5-AF7CD4750A1A}" name="Column12528"/>
    <tableColumn id="12546" xr3:uid="{59BBFDB9-84C8-453C-9146-343D0694CC37}" name="Column12529"/>
    <tableColumn id="12547" xr3:uid="{F305FDC1-0618-4D8F-9A9C-E0211A5EDFF7}" name="Column12530"/>
    <tableColumn id="12548" xr3:uid="{9A2742A8-17D1-4DBC-B684-D2762E1973C8}" name="Column12531"/>
    <tableColumn id="12549" xr3:uid="{C528A72E-094E-4863-8832-C784C7860FD5}" name="Column12532"/>
    <tableColumn id="12550" xr3:uid="{BE6536B0-8A2E-44D8-A248-32E782B106D2}" name="Column12533"/>
    <tableColumn id="12551" xr3:uid="{04DBEA84-185E-4F45-9752-C3F3947AF1F0}" name="Column12534"/>
    <tableColumn id="12552" xr3:uid="{0CA5E606-5C82-4D96-B7C1-7FED1FEADB6E}" name="Column12535"/>
    <tableColumn id="12553" xr3:uid="{9C1E71D8-CC1B-4A97-A608-B512CF38BC82}" name="Column12536"/>
    <tableColumn id="12554" xr3:uid="{E0805668-6AF8-43A4-91F3-8A82F6FBB2BF}" name="Column12537"/>
    <tableColumn id="12555" xr3:uid="{935D0A19-8133-48B6-BAD9-024E5A63A2F6}" name="Column12538"/>
    <tableColumn id="12556" xr3:uid="{C9E3D259-D5FF-4FC7-98B2-6FA74FFA6C7C}" name="Column12539"/>
    <tableColumn id="12557" xr3:uid="{BA4738A5-8D65-4C58-97AA-AB07170389EA}" name="Column12540"/>
    <tableColumn id="12558" xr3:uid="{A9CC30FE-54FB-47E2-837D-B6919CAD8B48}" name="Column12541"/>
    <tableColumn id="12559" xr3:uid="{F3435286-7228-4F50-88A7-3BC26CD602AC}" name="Column12542"/>
    <tableColumn id="12560" xr3:uid="{12117364-4742-4F7E-83F4-2A56F9AEA795}" name="Column12543"/>
    <tableColumn id="12561" xr3:uid="{F35BAD6F-0AAB-4C5E-82E7-CBC68B04FF33}" name="Column12544"/>
    <tableColumn id="12562" xr3:uid="{1A88804F-D6FC-4946-B34E-FDD4229EED05}" name="Column12545"/>
    <tableColumn id="12563" xr3:uid="{45942D41-5403-429B-B087-F559AEDD47CF}" name="Column12546"/>
    <tableColumn id="12564" xr3:uid="{E0A14A12-63D0-4B7E-B78C-5491D127686C}" name="Column12547"/>
    <tableColumn id="12565" xr3:uid="{78EBC261-80DF-4210-B946-EAD2A4B04E11}" name="Column12548"/>
    <tableColumn id="12566" xr3:uid="{C79B68D0-2E3C-4627-B060-BE8D45B27285}" name="Column12549"/>
    <tableColumn id="12567" xr3:uid="{3014221B-BB9E-4B83-8335-0649DFF315EE}" name="Column12550"/>
    <tableColumn id="12568" xr3:uid="{F0CAE7E2-EF98-4903-B530-F9D6CABA90F1}" name="Column12551"/>
    <tableColumn id="12569" xr3:uid="{22060389-4DC3-49FF-936A-603B35DC6808}" name="Column12552"/>
    <tableColumn id="12570" xr3:uid="{E78588A0-9D7D-48F2-BCF1-D365524E94CD}" name="Column12553"/>
    <tableColumn id="12571" xr3:uid="{621D83FB-CB7F-4CB7-BEFB-8141B215A2F7}" name="Column12554"/>
    <tableColumn id="12572" xr3:uid="{BD946CE7-B6FE-4546-85F2-E770910A111B}" name="Column12555"/>
    <tableColumn id="12573" xr3:uid="{28BC9DC6-645A-4996-B445-EF3AB543F4D9}" name="Column12556"/>
    <tableColumn id="12574" xr3:uid="{F0400C67-F61D-4BFE-B055-022C8A6B385D}" name="Column12557"/>
    <tableColumn id="12575" xr3:uid="{8B31D615-8EC0-49B1-876E-475B5AF51ED7}" name="Column12558"/>
    <tableColumn id="12576" xr3:uid="{FCB09319-A7F7-487A-855E-E9FE5B85AF2C}" name="Column12559"/>
    <tableColumn id="12577" xr3:uid="{C5B45F16-BDEF-4304-A3C8-B48641A4ED7C}" name="Column12560"/>
    <tableColumn id="12578" xr3:uid="{DB2C708B-42B6-4294-A250-72E5603F7108}" name="Column12561"/>
    <tableColumn id="12579" xr3:uid="{195C3A22-8917-47A3-B5BA-FAADED984217}" name="Column12562"/>
    <tableColumn id="12580" xr3:uid="{D205B990-46B2-4C24-ACB0-5047BDF7815E}" name="Column12563"/>
    <tableColumn id="12581" xr3:uid="{8099E20D-D46F-456B-8656-B70FC2A916CD}" name="Column12564"/>
    <tableColumn id="12582" xr3:uid="{C401C70A-A8A3-4FE2-B365-3FC86C14C9EC}" name="Column12565"/>
    <tableColumn id="12583" xr3:uid="{514DCA3C-1485-445F-B0C4-12C3BCDAA571}" name="Column12566"/>
    <tableColumn id="12584" xr3:uid="{7DC11B73-27B1-4DC1-BC18-106167C145E2}" name="Column12567"/>
    <tableColumn id="12585" xr3:uid="{8970B25B-7B25-46F8-8E95-2443926243B3}" name="Column12568"/>
    <tableColumn id="12586" xr3:uid="{0CEE5876-61C8-4749-87B1-FB064784463F}" name="Column12569"/>
    <tableColumn id="12587" xr3:uid="{11665DC5-8F0B-4246-8C52-43DF1F849FA0}" name="Column12570"/>
    <tableColumn id="12588" xr3:uid="{9FAE6FA5-DA1F-4D4E-939F-A102AC12C93B}" name="Column12571"/>
    <tableColumn id="12589" xr3:uid="{EA0C8A60-275C-4EB3-A1DA-DCA6265AC728}" name="Column12572"/>
    <tableColumn id="12590" xr3:uid="{1EA0D6B4-AA18-4E77-951D-A01BEE49223A}" name="Column12573"/>
    <tableColumn id="12591" xr3:uid="{9AAD2628-F979-4229-B47D-062D82652A0A}" name="Column12574"/>
    <tableColumn id="12592" xr3:uid="{0813CA2A-3AB1-4103-850F-6955FFB34366}" name="Column12575"/>
    <tableColumn id="12593" xr3:uid="{0A260C15-608E-44A7-A2B6-ECA549063F90}" name="Column12576"/>
    <tableColumn id="12594" xr3:uid="{DA9F4B9C-4863-4FDE-A695-C9AA42FAED3D}" name="Column12577"/>
    <tableColumn id="12595" xr3:uid="{7403D84A-B6D1-47D7-B474-8FF3EB0B707C}" name="Column12578"/>
    <tableColumn id="12596" xr3:uid="{3F1B443D-DB73-4DB2-8ED8-F61905DD9845}" name="Column12579"/>
    <tableColumn id="12597" xr3:uid="{CE60EE3D-B70D-4108-A1E5-920406F7AE9D}" name="Column12580"/>
    <tableColumn id="12598" xr3:uid="{E6B8C618-1CB8-4452-86D9-4DBD79A51669}" name="Column12581"/>
    <tableColumn id="12599" xr3:uid="{345536B5-10D5-4CE6-82E7-7A268ADCF5D3}" name="Column12582"/>
    <tableColumn id="12600" xr3:uid="{ACA2034F-D90B-4E2F-BF79-0C47B2E81496}" name="Column12583"/>
    <tableColumn id="12601" xr3:uid="{FE0168F2-E80A-4A42-B9D9-19BED665EE06}" name="Column12584"/>
    <tableColumn id="12602" xr3:uid="{8CAD28F3-36E4-4D8B-9B55-3DA2F313566D}" name="Column12585"/>
    <tableColumn id="12603" xr3:uid="{1CBF30F3-CC93-4FCB-B208-8CBBF5508196}" name="Column12586"/>
    <tableColumn id="12604" xr3:uid="{E4210D90-D053-4AD2-82CC-D8AFFDAB32A0}" name="Column12587"/>
    <tableColumn id="12605" xr3:uid="{E9E32A30-F059-4D1F-A103-2F93C3FB0D44}" name="Column12588"/>
    <tableColumn id="12606" xr3:uid="{51E08031-5BA8-4F97-94F1-161B0A2B41BF}" name="Column12589"/>
    <tableColumn id="12607" xr3:uid="{6E3AD45E-19DA-4EF4-8C87-676EF8A4630A}" name="Column12590"/>
    <tableColumn id="12608" xr3:uid="{816CB4BC-CD26-4745-A897-75EFDDBCD16F}" name="Column12591"/>
    <tableColumn id="12609" xr3:uid="{0AD6D34B-4599-407D-9159-07369EAAB90C}" name="Column12592"/>
    <tableColumn id="12610" xr3:uid="{2E7E5967-E152-4F78-B309-27C7B76F085B}" name="Column12593"/>
    <tableColumn id="12611" xr3:uid="{694C302E-3A19-4173-B0B7-9DFF4F3F1704}" name="Column12594"/>
    <tableColumn id="12612" xr3:uid="{F3210961-E979-46C3-94F9-3CF3F40772D0}" name="Column12595"/>
    <tableColumn id="12613" xr3:uid="{C0DADFB8-89DA-4AF9-973A-3513EC494B08}" name="Column12596"/>
    <tableColumn id="12614" xr3:uid="{F21460F5-846F-431F-AD08-C8CB64E48D33}" name="Column12597"/>
    <tableColumn id="12615" xr3:uid="{0F2EFDC5-02B8-46B3-8A32-778443DFD2BA}" name="Column12598"/>
    <tableColumn id="12616" xr3:uid="{453E5E56-E14C-4D37-9774-825BF65FC7F5}" name="Column12599"/>
    <tableColumn id="12617" xr3:uid="{80484AB8-5F67-4061-AFDF-84B1498F4333}" name="Column12600"/>
    <tableColumn id="12618" xr3:uid="{45468B08-025B-4467-9CC6-F98FD7FC83AA}" name="Column12601"/>
    <tableColumn id="12619" xr3:uid="{B513966D-54E0-46EB-A75F-368AE26CFB69}" name="Column12602"/>
    <tableColumn id="12620" xr3:uid="{DEE217F0-5CC4-489B-A458-E423B7A14224}" name="Column12603"/>
    <tableColumn id="12621" xr3:uid="{9F6C2F7A-E04D-46DF-BE47-1F349CC2BDA4}" name="Column12604"/>
    <tableColumn id="12622" xr3:uid="{1470B8D8-FAE7-4590-9958-42C1CA7EA38E}" name="Column12605"/>
    <tableColumn id="12623" xr3:uid="{72BEEDFE-6BC0-49C2-A904-A3AE08A0C2A3}" name="Column12606"/>
    <tableColumn id="12624" xr3:uid="{851EFEAD-22F9-4B95-B4FD-42E9DD23EDC7}" name="Column12607"/>
    <tableColumn id="12625" xr3:uid="{D1170A7E-FC16-4367-AB88-276B2EE143EA}" name="Column12608"/>
    <tableColumn id="12626" xr3:uid="{2DDA0CB3-8CDB-45DD-AC49-93340AF1E151}" name="Column12609"/>
    <tableColumn id="12627" xr3:uid="{2AF100BD-F107-471F-B956-4827A88B8304}" name="Column12610"/>
    <tableColumn id="12628" xr3:uid="{94F3D15B-7968-49F3-B72F-BB3934C95A03}" name="Column12611"/>
    <tableColumn id="12629" xr3:uid="{3168C359-884E-45FD-B119-0BCCBE992CC1}" name="Column12612"/>
    <tableColumn id="12630" xr3:uid="{7BBF1245-C83C-459C-8A2C-B210348A7A0E}" name="Column12613"/>
    <tableColumn id="12631" xr3:uid="{01DCC1A4-CC51-4833-BA06-FF1B1849735F}" name="Column12614"/>
    <tableColumn id="12632" xr3:uid="{69CA07FB-69CE-4ECC-BDCD-9D3B383F0A32}" name="Column12615"/>
    <tableColumn id="12633" xr3:uid="{4CF93350-033A-4694-AAF6-AF197D3F1220}" name="Column12616"/>
    <tableColumn id="12634" xr3:uid="{1F6A1EDF-34A5-4FF4-95C4-0D7FA6CBEAFB}" name="Column12617"/>
    <tableColumn id="12635" xr3:uid="{E3C77125-B837-4F0E-9D76-95B2166DA72D}" name="Column12618"/>
    <tableColumn id="12636" xr3:uid="{EB1EBC32-A31D-49C9-8B72-00B2C47AA493}" name="Column12619"/>
    <tableColumn id="12637" xr3:uid="{50EC76E5-0F07-4A7E-8A8D-402ECC342624}" name="Column12620"/>
    <tableColumn id="12638" xr3:uid="{BBEE0FEE-2301-4322-A02D-B13026439774}" name="Column12621"/>
    <tableColumn id="12639" xr3:uid="{8E0A3262-6A28-4929-A1AC-861CE07A8A95}" name="Column12622"/>
    <tableColumn id="12640" xr3:uid="{E5BA12E0-59E9-4254-93CE-DE1F8B816C33}" name="Column12623"/>
    <tableColumn id="12641" xr3:uid="{D350F245-60E0-4B15-9D5D-6B3C62DADD05}" name="Column12624"/>
    <tableColumn id="12642" xr3:uid="{B354723C-7C8A-49E1-82FF-C94A7F7628E1}" name="Column12625"/>
    <tableColumn id="12643" xr3:uid="{853EC0D2-2D4F-4380-B461-0A41971DC9DB}" name="Column12626"/>
    <tableColumn id="12644" xr3:uid="{F849549B-601B-4B1F-99FE-CAB4C292435F}" name="Column12627"/>
    <tableColumn id="12645" xr3:uid="{565A47A6-C16A-4821-A3DD-E69384F52ECF}" name="Column12628"/>
    <tableColumn id="12646" xr3:uid="{3BCE3F0E-9812-435F-A7AF-943522DA716B}" name="Column12629"/>
    <tableColumn id="12647" xr3:uid="{26852849-CB79-46DD-AD60-41A2D7B77FCA}" name="Column12630"/>
    <tableColumn id="12648" xr3:uid="{EE8C2F5E-7CEE-4856-86BC-F4CA6A306FD9}" name="Column12631"/>
    <tableColumn id="12649" xr3:uid="{9C922FB6-C372-486F-A5C3-588A55E692A0}" name="Column12632"/>
    <tableColumn id="12650" xr3:uid="{BA27C013-9F27-4474-ABA4-879BE161DE23}" name="Column12633"/>
    <tableColumn id="12651" xr3:uid="{19D41B19-337B-4F82-A8F5-B220730E379B}" name="Column12634"/>
    <tableColumn id="12652" xr3:uid="{86750A8F-868A-41FC-8582-4532B81E9032}" name="Column12635"/>
    <tableColumn id="12653" xr3:uid="{12A6387C-CD02-4E02-BB7E-A97C024EECA3}" name="Column12636"/>
    <tableColumn id="12654" xr3:uid="{ACBBC1DD-D693-40D9-A58C-C4D3D8791E4D}" name="Column12637"/>
    <tableColumn id="12655" xr3:uid="{5FA88633-4C10-4124-8314-8462F7251B61}" name="Column12638"/>
    <tableColumn id="12656" xr3:uid="{E266184E-5D28-47DE-B9BE-7DCD62CCF1AC}" name="Column12639"/>
    <tableColumn id="12657" xr3:uid="{5E8BA20D-FEEA-49CD-B951-36B126AF40F7}" name="Column12640"/>
    <tableColumn id="12658" xr3:uid="{41FAF604-F419-468A-B2B6-07B6A2A2E159}" name="Column12641"/>
    <tableColumn id="12659" xr3:uid="{425C0202-A17E-4C08-9620-A163D53AD63D}" name="Column12642"/>
    <tableColumn id="12660" xr3:uid="{100C3F95-ADF2-4C84-B1C3-8E4D75E42C9B}" name="Column12643"/>
    <tableColumn id="12661" xr3:uid="{AEFE9718-5E15-41FF-BBE8-0BE905691484}" name="Column12644"/>
    <tableColumn id="12662" xr3:uid="{118A5DC0-2D74-4B21-B326-A834B8663A4F}" name="Column12645"/>
    <tableColumn id="12663" xr3:uid="{B5D93A83-7F90-42EC-B1BC-4D19B5FF1D2B}" name="Column12646"/>
    <tableColumn id="12664" xr3:uid="{0424F5EA-4117-4611-98CF-DDFE7C917F31}" name="Column12647"/>
    <tableColumn id="12665" xr3:uid="{D716543B-E9A9-405C-8016-675F159C6EC6}" name="Column12648"/>
    <tableColumn id="12666" xr3:uid="{C1814918-77D8-485A-84C4-9FE7633FF032}" name="Column12649"/>
    <tableColumn id="12667" xr3:uid="{EF58B142-9EC3-48DD-A75A-A38A0998C02C}" name="Column12650"/>
    <tableColumn id="12668" xr3:uid="{2DBE41C4-6D16-460F-A99B-40FAA7F8BF52}" name="Column12651"/>
    <tableColumn id="12669" xr3:uid="{A2700EBA-011C-400D-BBB6-7960242E467A}" name="Column12652"/>
    <tableColumn id="12670" xr3:uid="{D013B6D1-CC53-4AD5-ADEA-70A7774B5E09}" name="Column12653"/>
    <tableColumn id="12671" xr3:uid="{5089FAF4-DAD1-4EA6-9A43-3A01C86BA502}" name="Column12654"/>
    <tableColumn id="12672" xr3:uid="{EA757DA6-D4E9-4486-B3A0-7B9954B2C9BB}" name="Column12655"/>
    <tableColumn id="12673" xr3:uid="{136ABF4E-F8C9-42F1-934A-CBA02C3501DB}" name="Column12656"/>
    <tableColumn id="12674" xr3:uid="{B18B0C64-F848-40C6-9669-D9F80F435B26}" name="Column12657"/>
    <tableColumn id="12675" xr3:uid="{537F4163-6C1E-4D8D-B63C-50064AA9F56F}" name="Column12658"/>
    <tableColumn id="12676" xr3:uid="{0117F1C5-D236-4B62-ADC9-588285F6A7A5}" name="Column12659"/>
    <tableColumn id="12677" xr3:uid="{FBE910C3-6FFA-4A27-8B84-97D7FDF04925}" name="Column12660"/>
    <tableColumn id="12678" xr3:uid="{F2512E00-B688-4D6A-8917-23BEDE72CBB4}" name="Column12661"/>
    <tableColumn id="12679" xr3:uid="{677C1448-3E57-476F-A90F-9B0039D7AD6B}" name="Column12662"/>
    <tableColumn id="12680" xr3:uid="{B14D67D5-CFE1-438E-B879-B45A6F2022BC}" name="Column12663"/>
    <tableColumn id="12681" xr3:uid="{26942C6F-1990-48D2-BE80-4206DE818CC5}" name="Column12664"/>
    <tableColumn id="12682" xr3:uid="{8F7D5F5F-DB38-4D2A-A61E-7B6FF4C9798D}" name="Column12665"/>
    <tableColumn id="12683" xr3:uid="{5E32BBAD-9976-4B52-8AED-9A28CE42D6A2}" name="Column12666"/>
    <tableColumn id="12684" xr3:uid="{5D951C99-45E8-4264-82FE-547AF40BA3AD}" name="Column12667"/>
    <tableColumn id="12685" xr3:uid="{63A8B31D-47DD-44FB-B0B7-AF73D54134BB}" name="Column12668"/>
    <tableColumn id="12686" xr3:uid="{FA90B0EC-69C6-47F9-94B7-9A854C86F78F}" name="Column12669"/>
    <tableColumn id="12687" xr3:uid="{CF00DB86-FFEB-4A51-8295-5AD7B1DAD258}" name="Column12670"/>
    <tableColumn id="12688" xr3:uid="{DA519B5B-A253-457C-96E0-D4802FAE1735}" name="Column12671"/>
    <tableColumn id="12689" xr3:uid="{E7C46685-1631-4BB7-A7DC-C76B07C4AF98}" name="Column12672"/>
    <tableColumn id="12690" xr3:uid="{2413D480-9B09-4F7D-8E50-F0158D7BA2B5}" name="Column12673"/>
    <tableColumn id="12691" xr3:uid="{A3D62C48-643A-4C88-BFFD-51EB2293AB47}" name="Column12674"/>
    <tableColumn id="12692" xr3:uid="{21852E4F-E742-4909-B9C4-E8EB492CB9C8}" name="Column12675"/>
    <tableColumn id="12693" xr3:uid="{6564AA9E-0086-4D21-AB9B-25615931EF60}" name="Column12676"/>
    <tableColumn id="12694" xr3:uid="{856F7767-59C8-43BF-86F6-EF964F2CB3C6}" name="Column12677"/>
    <tableColumn id="12695" xr3:uid="{C5A08436-0C81-41BD-8AB7-B9B95A0F2503}" name="Column12678"/>
    <tableColumn id="12696" xr3:uid="{6DF136C8-8B55-4873-8357-DE0384558A81}" name="Column12679"/>
    <tableColumn id="12697" xr3:uid="{8E1E5541-84FA-458D-B79F-422CC3FC7D79}" name="Column12680"/>
    <tableColumn id="12698" xr3:uid="{DEA80E7F-DE24-40F9-80BA-92E71627E222}" name="Column12681"/>
    <tableColumn id="12699" xr3:uid="{025EF4DB-FB86-4EA0-A9C3-AF78C4B68446}" name="Column12682"/>
    <tableColumn id="12700" xr3:uid="{B999BBC4-6ABD-4D82-8BC4-1603E8AA9411}" name="Column12683"/>
    <tableColumn id="12701" xr3:uid="{EBB421F1-4DB2-4AA2-9310-FF101F078DE9}" name="Column12684"/>
    <tableColumn id="12702" xr3:uid="{C28F7B9E-305C-42A9-9F2D-33A698A8239C}" name="Column12685"/>
    <tableColumn id="12703" xr3:uid="{0B16D0C9-815D-4E3B-B488-A7442CBA88AB}" name="Column12686"/>
    <tableColumn id="12704" xr3:uid="{F66732E6-0465-4243-A933-B9F68D72C18C}" name="Column12687"/>
    <tableColumn id="12705" xr3:uid="{BD9DE174-C797-4170-832B-FE4918D64CB0}" name="Column12688"/>
    <tableColumn id="12706" xr3:uid="{724A3CFC-0907-4EFB-8DE5-C2F7E77C406F}" name="Column12689"/>
    <tableColumn id="12707" xr3:uid="{0A49CEC2-0954-4D57-8C81-ED209E6B3655}" name="Column12690"/>
    <tableColumn id="12708" xr3:uid="{612A80FA-A5D6-4767-BD20-07EDECA3F8D1}" name="Column12691"/>
    <tableColumn id="12709" xr3:uid="{6D1EA30A-1F78-4AE7-B4B0-988E078A3C16}" name="Column12692"/>
    <tableColumn id="12710" xr3:uid="{1CC342F7-D20F-490D-A9F7-CC403812919D}" name="Column12693"/>
    <tableColumn id="12711" xr3:uid="{2489362B-3B3E-4FBE-A7FA-5CD70A32C91E}" name="Column12694"/>
    <tableColumn id="12712" xr3:uid="{69F805C4-CCF7-43B8-A77B-7B59316712AF}" name="Column12695"/>
    <tableColumn id="12713" xr3:uid="{9C4AAD0D-5D68-4099-9D88-147BE437E032}" name="Column12696"/>
    <tableColumn id="12714" xr3:uid="{739902AD-C24C-4437-A259-1E90A80C4633}" name="Column12697"/>
    <tableColumn id="12715" xr3:uid="{8A2EE42B-B488-4C11-A7C8-A8E5513D1A98}" name="Column12698"/>
    <tableColumn id="12716" xr3:uid="{0C757F16-5F97-4DB8-9E08-671D8731D337}" name="Column12699"/>
    <tableColumn id="12717" xr3:uid="{7F0B655C-83DE-4180-8E6B-C1DDA25351D6}" name="Column12700"/>
    <tableColumn id="12718" xr3:uid="{12492500-9597-416A-A0E8-A6240DA88FA3}" name="Column12701"/>
    <tableColumn id="12719" xr3:uid="{68A0B608-79E9-4F6C-9F12-8817E3CEB3CD}" name="Column12702"/>
    <tableColumn id="12720" xr3:uid="{E35C53B1-C2F0-44F9-9A1D-28352F208267}" name="Column12703"/>
    <tableColumn id="12721" xr3:uid="{F41CB412-1535-42B1-84BE-7E7567ABEF7A}" name="Column12704"/>
    <tableColumn id="12722" xr3:uid="{2A2F433E-3606-441B-9D2C-B9B7729E4D2E}" name="Column12705"/>
    <tableColumn id="12723" xr3:uid="{7B3411F4-2EEC-4DB6-B205-910920569BF3}" name="Column12706"/>
    <tableColumn id="12724" xr3:uid="{6CCEAE8F-6523-4FE4-912F-08111C28CD8C}" name="Column12707"/>
    <tableColumn id="12725" xr3:uid="{988494A0-B215-4E1C-8C60-C91532B302FA}" name="Column12708"/>
    <tableColumn id="12726" xr3:uid="{178F7727-5755-4B46-983A-782B1E6D43F5}" name="Column12709"/>
    <tableColumn id="12727" xr3:uid="{47DB40BF-8DA9-4C3A-B71D-9E46082E6238}" name="Column12710"/>
    <tableColumn id="12728" xr3:uid="{577F4C02-9FB9-4EB2-A640-D2E137C48C61}" name="Column12711"/>
    <tableColumn id="12729" xr3:uid="{DFD329BD-3596-4AC6-9389-24F5E6B2A215}" name="Column12712"/>
    <tableColumn id="12730" xr3:uid="{6E790035-18FD-4B70-BD84-F429F67612BB}" name="Column12713"/>
    <tableColumn id="12731" xr3:uid="{77F6F6E0-4A9D-4B2C-BF4D-595F33A6B4E7}" name="Column12714"/>
    <tableColumn id="12732" xr3:uid="{88399DF2-9880-42B2-AC86-12C85C43B62F}" name="Column12715"/>
    <tableColumn id="12733" xr3:uid="{22A0488F-FB33-4FE1-B3E0-9A6605F5B322}" name="Column12716"/>
    <tableColumn id="12734" xr3:uid="{9972988C-D0BA-47E3-8DBF-DC28ADBCC965}" name="Column12717"/>
    <tableColumn id="12735" xr3:uid="{6107C178-C8DE-45FB-947A-CBA9E37E6EA0}" name="Column12718"/>
    <tableColumn id="12736" xr3:uid="{7F545E84-6C3E-45E8-9449-19DB0AD6A6F2}" name="Column12719"/>
    <tableColumn id="12737" xr3:uid="{69944FD4-E7A9-485C-9BB1-C63EA2E31852}" name="Column12720"/>
    <tableColumn id="12738" xr3:uid="{A5DE8B69-5AB0-4AE0-9FE7-D2802EF8C05B}" name="Column12721"/>
    <tableColumn id="12739" xr3:uid="{7E53360E-4C97-4AEE-8310-8589EAFB4E37}" name="Column12722"/>
    <tableColumn id="12740" xr3:uid="{8516AC2D-B95C-4371-AED4-59134A661C20}" name="Column12723"/>
    <tableColumn id="12741" xr3:uid="{490F8E50-6AE8-4AEB-8DF3-EF36FDB60038}" name="Column12724"/>
    <tableColumn id="12742" xr3:uid="{75F98EB3-4512-4386-A1BD-90E16315F3C5}" name="Column12725"/>
    <tableColumn id="12743" xr3:uid="{421A1EF6-3EF8-4D80-80E9-2F2090651475}" name="Column12726"/>
    <tableColumn id="12744" xr3:uid="{DA318DE8-48D7-4526-A2E1-29C5C7E28166}" name="Column12727"/>
    <tableColumn id="12745" xr3:uid="{28A32303-27DE-4244-966D-1F0E8C216022}" name="Column12728"/>
    <tableColumn id="12746" xr3:uid="{EC44016D-B20E-4355-8D07-9FDD38E254AF}" name="Column12729"/>
    <tableColumn id="12747" xr3:uid="{C71E0A8F-997D-4315-A382-BA7345D9DBB8}" name="Column12730"/>
    <tableColumn id="12748" xr3:uid="{11BBB29B-8BE5-44A5-A72A-551CB88DF947}" name="Column12731"/>
    <tableColumn id="12749" xr3:uid="{58DD42D0-1B0F-47FA-8005-28CA1914DFB0}" name="Column12732"/>
    <tableColumn id="12750" xr3:uid="{BD29F879-4B82-4E88-9135-1890C9809445}" name="Column12733"/>
    <tableColumn id="12751" xr3:uid="{3F862DB1-DC61-41B0-AF49-F04B5703A205}" name="Column12734"/>
    <tableColumn id="12752" xr3:uid="{06C82514-FD05-4B9E-BD74-0A9BFB622B42}" name="Column12735"/>
    <tableColumn id="12753" xr3:uid="{347C6E73-6F66-4936-BF14-A01E903359B9}" name="Column12736"/>
    <tableColumn id="12754" xr3:uid="{1509CABE-28FC-46FD-BB27-033D24FC60C5}" name="Column12737"/>
    <tableColumn id="12755" xr3:uid="{24716B82-6306-4F28-AA50-286B52C84C3B}" name="Column12738"/>
    <tableColumn id="12756" xr3:uid="{C8BD4E77-A903-43BE-A814-2F0B8DFBAEA4}" name="Column12739"/>
    <tableColumn id="12757" xr3:uid="{C3D82EFF-FC83-4AEB-85E5-3792E75EDDB4}" name="Column12740"/>
    <tableColumn id="12758" xr3:uid="{70D774F3-173A-4B33-9D9D-AD1C11BF6EB8}" name="Column12741"/>
    <tableColumn id="12759" xr3:uid="{438876C1-9D02-46DD-95AE-7A0FCD31AC4B}" name="Column12742"/>
    <tableColumn id="12760" xr3:uid="{3B4647FC-7DB0-4536-9F0B-A61FFA503560}" name="Column12743"/>
    <tableColumn id="12761" xr3:uid="{7BBD4E43-E38A-482F-B992-4A08E014809D}" name="Column12744"/>
    <tableColumn id="12762" xr3:uid="{2EFC1A63-878E-4CBB-96FD-5EE42F79E8E2}" name="Column12745"/>
    <tableColumn id="12763" xr3:uid="{2FD7DB05-90AA-489D-B12D-1CF522B2AE24}" name="Column12746"/>
    <tableColumn id="12764" xr3:uid="{A8F41AEC-73C2-40A4-A1FA-8AD7E5A07C18}" name="Column12747"/>
    <tableColumn id="12765" xr3:uid="{BA9975B1-42DA-4EF9-B7A2-287B86330D36}" name="Column12748"/>
    <tableColumn id="12766" xr3:uid="{2AF3D9C3-2441-4775-8DA4-099977AA8657}" name="Column12749"/>
    <tableColumn id="12767" xr3:uid="{1696C4B7-F7AC-4114-9478-C464557BBB14}" name="Column12750"/>
    <tableColumn id="12768" xr3:uid="{D24F23FF-4F61-4A09-B31A-CCC98566E1A9}" name="Column12751"/>
    <tableColumn id="12769" xr3:uid="{E4E306DE-1374-43E2-A697-65CD87C14850}" name="Column12752"/>
    <tableColumn id="12770" xr3:uid="{AF81DC01-3741-4DE3-99CE-546A74C09FFB}" name="Column12753"/>
    <tableColumn id="12771" xr3:uid="{BD4160ED-66E4-420D-AB64-AB43CDD9A93D}" name="Column12754"/>
    <tableColumn id="12772" xr3:uid="{440F75FD-5E69-4B98-B024-B7E1C93007CD}" name="Column12755"/>
    <tableColumn id="12773" xr3:uid="{2410710A-E7B3-4238-942B-00AA3421DD07}" name="Column12756"/>
    <tableColumn id="12774" xr3:uid="{6ACAE763-3DDD-477C-A00E-622CC529332D}" name="Column12757"/>
    <tableColumn id="12775" xr3:uid="{EEFD5E4B-554D-4D7C-A4E1-3AF20F821959}" name="Column12758"/>
    <tableColumn id="12776" xr3:uid="{54512D08-90F7-4C08-B253-DB98235C11D9}" name="Column12759"/>
    <tableColumn id="12777" xr3:uid="{A4244C61-9253-410C-A0DA-D824EC1C717A}" name="Column12760"/>
    <tableColumn id="12778" xr3:uid="{E3B06859-296E-4F05-8F62-2D709D12CDE7}" name="Column12761"/>
    <tableColumn id="12779" xr3:uid="{03470CE0-72C8-4065-A60B-C28326D4D89C}" name="Column12762"/>
    <tableColumn id="12780" xr3:uid="{0DBBA86E-FD6A-45E3-AE0D-5975E7080407}" name="Column12763"/>
    <tableColumn id="12781" xr3:uid="{A3D52EDE-EAE2-4545-81CF-BD82D6AD6352}" name="Column12764"/>
    <tableColumn id="12782" xr3:uid="{984CACFD-0D53-4926-9C87-7DC249342BBC}" name="Column12765"/>
    <tableColumn id="12783" xr3:uid="{A699324F-7AD5-4C29-B257-F2F38A1523E0}" name="Column12766"/>
    <tableColumn id="12784" xr3:uid="{10B8E169-D6DE-4B71-A6C7-090BF217E5B1}" name="Column12767"/>
    <tableColumn id="12785" xr3:uid="{E60165DB-18CD-4F06-B07C-4910177C3A11}" name="Column12768"/>
    <tableColumn id="12786" xr3:uid="{87134CCE-7029-4003-A612-20EE4B6C37DA}" name="Column12769"/>
    <tableColumn id="12787" xr3:uid="{314DA23B-6FD9-4C34-AC8E-9810748AC17C}" name="Column12770"/>
    <tableColumn id="12788" xr3:uid="{BFB542E9-B1B9-4D3C-B65A-5A6F47995045}" name="Column12771"/>
    <tableColumn id="12789" xr3:uid="{CBBC681B-12B7-4D35-BA0B-1EB7AC04C280}" name="Column12772"/>
    <tableColumn id="12790" xr3:uid="{EEDF8E11-3B71-4364-89B4-A36F9AF2D24D}" name="Column12773"/>
    <tableColumn id="12791" xr3:uid="{5BF1F749-86EB-4E26-B906-39418E8F83B6}" name="Column12774"/>
    <tableColumn id="12792" xr3:uid="{2F954897-19A7-4318-A936-39B946B5375E}" name="Column12775"/>
    <tableColumn id="12793" xr3:uid="{0ED3DE42-2377-437B-9A49-5B7790A0F0BD}" name="Column12776"/>
    <tableColumn id="12794" xr3:uid="{2F7EF96B-F008-41B4-BDAB-0F52FD532F87}" name="Column12777"/>
    <tableColumn id="12795" xr3:uid="{F258DFE1-4D48-4E88-9009-FBCD1D4C76F0}" name="Column12778"/>
    <tableColumn id="12796" xr3:uid="{E38E4813-07FA-488F-9590-6D9BBC712AD4}" name="Column12779"/>
    <tableColumn id="12797" xr3:uid="{4522CC0C-11C6-4C4D-92B6-5BD5D3FC4131}" name="Column12780"/>
    <tableColumn id="12798" xr3:uid="{5E07C1F1-8ABE-46A1-ADD1-46A7C8F101F5}" name="Column12781"/>
    <tableColumn id="12799" xr3:uid="{A59872EE-9342-4011-B60E-D77EC7D7A8F0}" name="Column12782"/>
    <tableColumn id="12800" xr3:uid="{EC6CB33F-89F1-4797-885F-917F8272FF6F}" name="Column12783"/>
    <tableColumn id="12801" xr3:uid="{92C95231-56C1-4D81-8B55-B9CD90A454A1}" name="Column12784"/>
    <tableColumn id="12802" xr3:uid="{44755DA4-534C-4722-B9E3-E9748C98BD8D}" name="Column12785"/>
    <tableColumn id="12803" xr3:uid="{5A64A2A6-A263-418E-BB6B-820FA79C2A21}" name="Column12786"/>
    <tableColumn id="12804" xr3:uid="{2E68270D-E788-438B-B106-E8DA689B95DE}" name="Column12787"/>
    <tableColumn id="12805" xr3:uid="{3C80F15A-CD6B-4775-BD1D-134819606F72}" name="Column12788"/>
    <tableColumn id="12806" xr3:uid="{A2770431-F084-4923-940F-BB1B038F598F}" name="Column12789"/>
    <tableColumn id="12807" xr3:uid="{A8943236-C030-44D4-A6D7-1B5EF2D94634}" name="Column12790"/>
    <tableColumn id="12808" xr3:uid="{BD72A256-3BCC-47D0-B8BE-84954E93FC93}" name="Column12791"/>
    <tableColumn id="12809" xr3:uid="{8E940EB4-7904-4213-9732-AC9F9582E498}" name="Column12792"/>
    <tableColumn id="12810" xr3:uid="{457229F4-B38D-428F-9D5C-B8D2D5D386E3}" name="Column12793"/>
    <tableColumn id="12811" xr3:uid="{670936BD-B9D5-424D-A096-93DB25EFCD50}" name="Column12794"/>
    <tableColumn id="12812" xr3:uid="{9F14A50E-DEBE-4015-B8A5-89661BC829EB}" name="Column12795"/>
    <tableColumn id="12813" xr3:uid="{6146C9DC-CCCF-46B8-B64E-4052F2C66236}" name="Column12796"/>
    <tableColumn id="12814" xr3:uid="{6FFF37E5-E298-4CC4-8851-DFF9B0120282}" name="Column12797"/>
    <tableColumn id="12815" xr3:uid="{814E0108-3546-40C6-B237-497770E74017}" name="Column12798"/>
    <tableColumn id="12816" xr3:uid="{3EF9E476-2CBA-4BDC-A1D2-A50DAED6B860}" name="Column12799"/>
    <tableColumn id="12817" xr3:uid="{06C6CCEC-1E64-4333-92E1-30C6318B5E34}" name="Column12800"/>
    <tableColumn id="12818" xr3:uid="{8DAA3C04-46C1-4911-8C00-A2CE741B6FA0}" name="Column12801"/>
    <tableColumn id="12819" xr3:uid="{FB34C1FC-24D1-45A0-B181-07D4E8F75324}" name="Column12802"/>
    <tableColumn id="12820" xr3:uid="{B660AC22-4915-4035-BCBC-D2B06AF83EC5}" name="Column12803"/>
    <tableColumn id="12821" xr3:uid="{226ED296-13EF-4C26-8024-34FE353DB4B7}" name="Column12804"/>
    <tableColumn id="12822" xr3:uid="{8B9870DD-0B02-493C-9401-A0A0807302ED}" name="Column12805"/>
    <tableColumn id="12823" xr3:uid="{F30DA6E8-C742-484A-844B-3531B6FD2088}" name="Column12806"/>
    <tableColumn id="12824" xr3:uid="{82978CA7-D157-4F7D-BDEB-113EB8379CE7}" name="Column12807"/>
    <tableColumn id="12825" xr3:uid="{B5965F1D-32E2-49F1-87F7-006D573D9497}" name="Column12808"/>
    <tableColumn id="12826" xr3:uid="{7BC7D1BB-F66C-4E2B-BEBF-496A6914B914}" name="Column12809"/>
    <tableColumn id="12827" xr3:uid="{8FE6CAEC-9864-4F1E-BA35-90D91CA315A7}" name="Column12810"/>
    <tableColumn id="12828" xr3:uid="{10DC44E4-C663-4E8C-B3F9-6369930940E2}" name="Column12811"/>
    <tableColumn id="12829" xr3:uid="{7CB04823-0B13-408E-B3A8-F512D8833C5D}" name="Column12812"/>
    <tableColumn id="12830" xr3:uid="{29E74FE0-1E54-4F0F-BCEF-226A7505C56A}" name="Column12813"/>
    <tableColumn id="12831" xr3:uid="{85B9C8B3-125A-40D4-8144-0EA617D15DF0}" name="Column12814"/>
    <tableColumn id="12832" xr3:uid="{6D1F07B4-2737-4C17-84EE-586FDA69EBE0}" name="Column12815"/>
    <tableColumn id="12833" xr3:uid="{2C9D62F7-7148-4619-A524-AC5FF953264D}" name="Column12816"/>
    <tableColumn id="12834" xr3:uid="{1EAB5457-678F-41F5-B53C-2A8C5279C322}" name="Column12817"/>
    <tableColumn id="12835" xr3:uid="{F067D7AB-F52F-4353-878A-361DF7443485}" name="Column12818"/>
    <tableColumn id="12836" xr3:uid="{EB580715-EE91-4862-8AA5-57EAA5DEDCA2}" name="Column12819"/>
    <tableColumn id="12837" xr3:uid="{87B4FFD4-2C49-4345-A061-35BAE3249977}" name="Column12820"/>
    <tableColumn id="12838" xr3:uid="{BAEC2453-EF31-420E-9ABB-BBC723F5D5BE}" name="Column12821"/>
    <tableColumn id="12839" xr3:uid="{CFB6E730-1A39-4DA9-8B01-CB19C7547488}" name="Column12822"/>
    <tableColumn id="12840" xr3:uid="{0181FB57-6794-4084-B2F1-083CC1154D59}" name="Column12823"/>
    <tableColumn id="12841" xr3:uid="{4D0ECC3B-D445-429F-8CC4-32F6EAF6BE16}" name="Column12824"/>
    <tableColumn id="12842" xr3:uid="{4CA35733-BC62-43CE-ACC0-D06C7C3828EC}" name="Column12825"/>
    <tableColumn id="12843" xr3:uid="{337C6676-3618-4B5D-A322-70F56A9B1B86}" name="Column12826"/>
    <tableColumn id="12844" xr3:uid="{166E33AC-1441-42C1-9B94-2983ECE9E219}" name="Column12827"/>
    <tableColumn id="12845" xr3:uid="{13C33100-3140-434C-AE31-3ABDC83DB76A}" name="Column12828"/>
    <tableColumn id="12846" xr3:uid="{6B0F7111-A71C-465B-A202-A684EE6036D3}" name="Column12829"/>
    <tableColumn id="12847" xr3:uid="{56E31F17-5804-4367-8404-2D27B38EAFDB}" name="Column12830"/>
    <tableColumn id="12848" xr3:uid="{41D1D0DF-626A-4C7E-AB98-32080FDCF5B5}" name="Column12831"/>
    <tableColumn id="12849" xr3:uid="{6BE651DB-B51A-4BEB-B382-F69A386316C1}" name="Column12832"/>
    <tableColumn id="12850" xr3:uid="{B63E2BDE-A376-4F08-B584-EB057D052F88}" name="Column12833"/>
    <tableColumn id="12851" xr3:uid="{F50C8450-BD03-4A34-AE3B-ACF579F361C2}" name="Column12834"/>
    <tableColumn id="12852" xr3:uid="{E78A94AC-0B24-495B-A0AB-07893845B3DC}" name="Column12835"/>
    <tableColumn id="12853" xr3:uid="{92C4C1A9-4E8E-4F02-88AC-7A0C5D6B2574}" name="Column12836"/>
    <tableColumn id="12854" xr3:uid="{1C7BF080-C29C-4AF2-B7E6-3FC7C68610C3}" name="Column12837"/>
    <tableColumn id="12855" xr3:uid="{1FA1F725-9773-4965-8D94-B279B7CF0F30}" name="Column12838"/>
    <tableColumn id="12856" xr3:uid="{C019AD88-4262-40A7-A165-DA1D9E85B629}" name="Column12839"/>
    <tableColumn id="12857" xr3:uid="{3FB7A07A-CEE0-4880-92E3-778E2CB1B51E}" name="Column12840"/>
    <tableColumn id="12858" xr3:uid="{06ACE1A7-EEF6-4669-9C2F-8E4D63C92A84}" name="Column12841"/>
    <tableColumn id="12859" xr3:uid="{55FF316A-19E4-4E2E-AE4A-89942BF1A004}" name="Column12842"/>
    <tableColumn id="12860" xr3:uid="{A8432DC3-CC80-48CB-A4FB-6D5464268002}" name="Column12843"/>
    <tableColumn id="12861" xr3:uid="{0FB83055-53A5-4CCB-8223-587E3B8CD660}" name="Column12844"/>
    <tableColumn id="12862" xr3:uid="{F18FB856-36A6-41D6-A45C-08B0904EFF7E}" name="Column12845"/>
    <tableColumn id="12863" xr3:uid="{B5C1BA80-E52F-4D21-AE72-C13B21F8FC03}" name="Column12846"/>
    <tableColumn id="12864" xr3:uid="{B0C8EFC2-59B9-4957-9E89-678C517954CA}" name="Column12847"/>
    <tableColumn id="12865" xr3:uid="{EEC70AA7-BE82-43AC-B6EA-7DD3320BFF87}" name="Column12848"/>
    <tableColumn id="12866" xr3:uid="{D7E7A293-D1C8-45CB-937E-20EDB4284574}" name="Column12849"/>
    <tableColumn id="12867" xr3:uid="{886882D8-A587-47D9-BB17-21284540BA2A}" name="Column12850"/>
    <tableColumn id="12868" xr3:uid="{A7D52D6A-903B-4824-8BB2-1B4C68873CFF}" name="Column12851"/>
    <tableColumn id="12869" xr3:uid="{B03481CD-66BF-48E8-A289-AD51C50C2F8D}" name="Column12852"/>
    <tableColumn id="12870" xr3:uid="{B381424E-1706-4C9B-BD58-70DE4EE35891}" name="Column12853"/>
    <tableColumn id="12871" xr3:uid="{312DB535-8C20-4C3F-A96B-C8028ED9AE4C}" name="Column12854"/>
    <tableColumn id="12872" xr3:uid="{AA5243FB-6DAB-426B-8AE8-D4DFFCCC95A9}" name="Column12855"/>
    <tableColumn id="12873" xr3:uid="{48B3F011-2F41-45AC-91E2-357EF2582D1A}" name="Column12856"/>
    <tableColumn id="12874" xr3:uid="{B165B6B4-59A0-4F14-BA58-8EE5C46FBC85}" name="Column12857"/>
    <tableColumn id="12875" xr3:uid="{564EA9FA-FA32-47D8-BFAE-B87EE09D3D30}" name="Column12858"/>
    <tableColumn id="12876" xr3:uid="{E6BC46EF-CB41-4C53-BC2C-D268F542B17C}" name="Column12859"/>
    <tableColumn id="12877" xr3:uid="{D3EAD4B2-AF8E-4203-BA9E-F986FF0ACB1A}" name="Column12860"/>
    <tableColumn id="12878" xr3:uid="{F45F9465-8607-498B-B71B-E735179ECD9F}" name="Column12861"/>
    <tableColumn id="12879" xr3:uid="{43E8B079-C6EA-4DF0-A3D5-2D7E0350EA0D}" name="Column12862"/>
    <tableColumn id="12880" xr3:uid="{9ACC65FC-6A94-4027-9EEE-9A839A9563CD}" name="Column12863"/>
    <tableColumn id="12881" xr3:uid="{71820EC2-425E-48DC-B59A-62CCFB44F33E}" name="Column12864"/>
    <tableColumn id="12882" xr3:uid="{1B186053-592E-42ED-815B-FB100BF9591C}" name="Column12865"/>
    <tableColumn id="12883" xr3:uid="{B26AC763-043D-4E05-BAD3-F461491A45FB}" name="Column12866"/>
    <tableColumn id="12884" xr3:uid="{54B989AD-D834-40AC-AC23-AF67794BC338}" name="Column12867"/>
    <tableColumn id="12885" xr3:uid="{D47CE821-AA97-4FBE-BFA1-45192B26B68A}" name="Column12868"/>
    <tableColumn id="12886" xr3:uid="{81BF4233-86AC-4F75-9D99-C65CA2568287}" name="Column12869"/>
    <tableColumn id="12887" xr3:uid="{AA62C216-5F54-4603-BF11-7B604FDE887F}" name="Column12870"/>
    <tableColumn id="12888" xr3:uid="{490FDD63-B640-44C7-99F1-DEE3E75F33FE}" name="Column12871"/>
    <tableColumn id="12889" xr3:uid="{D4AD2CDF-C455-4AF1-B04B-2EF3754B3734}" name="Column12872"/>
    <tableColumn id="12890" xr3:uid="{D4F51D3C-08E7-4592-AD6B-4905DC77BD99}" name="Column12873"/>
    <tableColumn id="12891" xr3:uid="{29C11E3D-ADEC-459D-83DC-A1307A057060}" name="Column12874"/>
    <tableColumn id="12892" xr3:uid="{F662FF5D-A92D-447B-9988-59CB3BD44404}" name="Column12875"/>
    <tableColumn id="12893" xr3:uid="{AA8A529B-01FF-4660-8392-1580F17DAA42}" name="Column12876"/>
    <tableColumn id="12894" xr3:uid="{7205941D-F9D7-4A63-958D-A3D1554B716B}" name="Column12877"/>
    <tableColumn id="12895" xr3:uid="{D665379B-24FE-4B02-8109-523B8E8D24CC}" name="Column12878"/>
    <tableColumn id="12896" xr3:uid="{7598EEBE-0431-4F6B-9826-F5D7BFA6D82C}" name="Column12879"/>
    <tableColumn id="12897" xr3:uid="{CF530566-215B-4E47-97A0-7172EC6563C5}" name="Column12880"/>
    <tableColumn id="12898" xr3:uid="{99D5FD44-F3B5-4E4D-AE14-69C0AE30EB8A}" name="Column12881"/>
    <tableColumn id="12899" xr3:uid="{D8175F04-34E1-4E1D-9FA2-C7257361CD20}" name="Column12882"/>
    <tableColumn id="12900" xr3:uid="{4C8A3BB6-53A6-4FD4-88DF-04549B022B76}" name="Column12883"/>
    <tableColumn id="12901" xr3:uid="{ED5D8C63-F96E-47DA-9D3A-21E18E65CB31}" name="Column12884"/>
    <tableColumn id="12902" xr3:uid="{499001E6-E1E0-41D3-A078-AFEEE59CED54}" name="Column12885"/>
    <tableColumn id="12903" xr3:uid="{5D745519-31C7-40B1-A415-C569DCFB3309}" name="Column12886"/>
    <tableColumn id="12904" xr3:uid="{0FA1BC5A-0FA0-4C5C-8036-A9D2A475794D}" name="Column12887"/>
    <tableColumn id="12905" xr3:uid="{6D240B29-FA7C-4359-869E-7AD6296E414C}" name="Column12888"/>
    <tableColumn id="12906" xr3:uid="{B7044381-9395-488E-AEAE-3AA2FAF9F0B0}" name="Column12889"/>
    <tableColumn id="12907" xr3:uid="{2B2E5ADA-2ABA-4673-9FD7-EB6FA073C4A3}" name="Column12890"/>
    <tableColumn id="12908" xr3:uid="{4D944A0A-A716-48FE-B4EE-4A52579F17AE}" name="Column12891"/>
    <tableColumn id="12909" xr3:uid="{7761F26C-6996-4E3C-A4FC-4B9FF9CD0F53}" name="Column12892"/>
    <tableColumn id="12910" xr3:uid="{3AB78F22-3FB8-487B-9407-8840C258AF3F}" name="Column12893"/>
    <tableColumn id="12911" xr3:uid="{86C94FB4-17CF-4A47-AFF3-232C92FABEBF}" name="Column12894"/>
    <tableColumn id="12912" xr3:uid="{1B569586-3E03-4A11-B778-789EE309A91A}" name="Column12895"/>
    <tableColumn id="12913" xr3:uid="{C0B8F57E-FDCA-470D-A104-05AB53790362}" name="Column12896"/>
    <tableColumn id="12914" xr3:uid="{E5E39F49-5C3B-47A5-86E5-6CBDDFCDEF0E}" name="Column12897"/>
    <tableColumn id="12915" xr3:uid="{D95EDE8B-5D0B-4243-BD32-D349660B1295}" name="Column12898"/>
    <tableColumn id="12916" xr3:uid="{2BE72014-5554-486F-B8D3-91C25AE1C99A}" name="Column12899"/>
    <tableColumn id="12917" xr3:uid="{5CB4E05B-2CD1-4BD7-B20B-DA96EB73491B}" name="Column12900"/>
    <tableColumn id="12918" xr3:uid="{DB83AB30-C722-4F29-8683-E56CB2295493}" name="Column12901"/>
    <tableColumn id="12919" xr3:uid="{11646BB4-8217-4819-A1A3-BAC6C0CE967A}" name="Column12902"/>
    <tableColumn id="12920" xr3:uid="{D540697D-A605-4398-8E44-A0BEF9489362}" name="Column12903"/>
    <tableColumn id="12921" xr3:uid="{3DBC901E-7BF7-4CA4-9B55-3E413ADA7946}" name="Column12904"/>
    <tableColumn id="12922" xr3:uid="{F7943945-A347-4438-9FF5-DFEB6FEA4E15}" name="Column12905"/>
    <tableColumn id="12923" xr3:uid="{A44FDA83-36DB-40AD-BF71-0C1E1F3456E4}" name="Column12906"/>
    <tableColumn id="12924" xr3:uid="{784D3B45-E95B-4D8B-89A0-D5D437D37B25}" name="Column12907"/>
    <tableColumn id="12925" xr3:uid="{F68BEF9B-0991-4D76-B7DA-F07426381674}" name="Column12908"/>
    <tableColumn id="12926" xr3:uid="{4A8743E4-17F4-4CFF-9D33-2F9D4D1C05A8}" name="Column12909"/>
    <tableColumn id="12927" xr3:uid="{6C69A1CA-6B32-44FF-9634-E990AB59D4AF}" name="Column12910"/>
    <tableColumn id="12928" xr3:uid="{0CD90F32-5626-4366-939C-2B6B5B8B8915}" name="Column12911"/>
    <tableColumn id="12929" xr3:uid="{210B4C23-1887-436A-BD41-FFBC5D21104A}" name="Column12912"/>
    <tableColumn id="12930" xr3:uid="{DAACEC09-1EFD-46A7-AEE7-546C21A2D592}" name="Column12913"/>
    <tableColumn id="12931" xr3:uid="{0CA3203E-B262-435F-8A69-500CB07E2BF9}" name="Column12914"/>
    <tableColumn id="12932" xr3:uid="{BFF5A601-D6AB-4F71-9D37-10D5FFF3141E}" name="Column12915"/>
    <tableColumn id="12933" xr3:uid="{C4B153F0-A261-41F9-92E7-7BB510871405}" name="Column12916"/>
    <tableColumn id="12934" xr3:uid="{7962B039-4C1E-4B3D-9F67-F2A6A497D5CD}" name="Column12917"/>
    <tableColumn id="12935" xr3:uid="{B992669A-AF56-4A2D-B2FC-085C2D500CEB}" name="Column12918"/>
    <tableColumn id="12936" xr3:uid="{BCF01A83-8C72-46A5-A273-D8863DF64106}" name="Column12919"/>
    <tableColumn id="12937" xr3:uid="{DF96806C-1F4F-49E6-8B47-F02F8B9F40B5}" name="Column12920"/>
    <tableColumn id="12938" xr3:uid="{3EE73B12-A7A2-462C-AD99-89CCBD6E2BF1}" name="Column12921"/>
    <tableColumn id="12939" xr3:uid="{DA160718-3008-495A-97DC-64E6EA5BD5D4}" name="Column12922"/>
    <tableColumn id="12940" xr3:uid="{A7F57808-2F45-4C1B-ACE0-8CA1298BCD32}" name="Column12923"/>
    <tableColumn id="12941" xr3:uid="{B80F8E3F-1F94-43C2-81E0-FA7D3E5B4A93}" name="Column12924"/>
    <tableColumn id="12942" xr3:uid="{7B715A07-7CA6-4FD0-A2C8-50D1C6E2FBCD}" name="Column12925"/>
    <tableColumn id="12943" xr3:uid="{0A484899-ECE8-4213-A7A0-E9ED9929F47E}" name="Column12926"/>
    <tableColumn id="12944" xr3:uid="{04F672FC-6AF4-4C54-9FD4-91A18CF1E58A}" name="Column12927"/>
    <tableColumn id="12945" xr3:uid="{0552D6C5-4456-4974-9814-B65AB7F9FEC2}" name="Column12928"/>
    <tableColumn id="12946" xr3:uid="{CC01833E-424D-4B95-BD2E-5116784D9232}" name="Column12929"/>
    <tableColumn id="12947" xr3:uid="{6683DB27-26DF-4934-8BC9-DE06795B6DC1}" name="Column12930"/>
    <tableColumn id="12948" xr3:uid="{971628A4-078E-408B-84F3-40800113F282}" name="Column12931"/>
    <tableColumn id="12949" xr3:uid="{D47705A6-F15B-407F-9C5D-519B58852F13}" name="Column12932"/>
    <tableColumn id="12950" xr3:uid="{A04E8F71-2866-4E33-ABB3-CAFC35C6B117}" name="Column12933"/>
    <tableColumn id="12951" xr3:uid="{7A65B50A-2029-4852-B08F-654A009D07AA}" name="Column12934"/>
    <tableColumn id="12952" xr3:uid="{71FD6048-CA41-4B34-B134-255679D0DAB2}" name="Column12935"/>
    <tableColumn id="12953" xr3:uid="{DEB97F58-5C7A-4912-B888-A3DC3644D6AA}" name="Column12936"/>
    <tableColumn id="12954" xr3:uid="{31942CFC-C02D-4821-81E8-2A9239111F53}" name="Column12937"/>
    <tableColumn id="12955" xr3:uid="{133534BE-609E-4FFD-8981-7133E88B1863}" name="Column12938"/>
    <tableColumn id="12956" xr3:uid="{B03FB8DA-9176-4C41-8CCF-628478B6409C}" name="Column12939"/>
    <tableColumn id="12957" xr3:uid="{F8F4F821-AEAD-4BAA-A49C-C10B6A2D8E78}" name="Column12940"/>
    <tableColumn id="12958" xr3:uid="{3EA56575-8465-41FC-A7E8-28C6F81B12BE}" name="Column12941"/>
    <tableColumn id="12959" xr3:uid="{FB0B00C3-5F6F-41F6-9B15-22D38C9B16B3}" name="Column12942"/>
    <tableColumn id="12960" xr3:uid="{3163037F-97B0-45D3-B4E0-24A4AECF67A9}" name="Column12943"/>
    <tableColumn id="12961" xr3:uid="{063C02E6-4FCF-4084-8536-A7AFF379F315}" name="Column12944"/>
    <tableColumn id="12962" xr3:uid="{DA7F48F7-BF77-483C-BD46-7F2B8D37BC09}" name="Column12945"/>
    <tableColumn id="12963" xr3:uid="{1E4BFF33-2527-49B8-A8A8-6B7B5EFFCB10}" name="Column12946"/>
    <tableColumn id="12964" xr3:uid="{716BED46-228B-4FB1-B42D-A8BC487C590D}" name="Column12947"/>
    <tableColumn id="12965" xr3:uid="{43AD7315-1768-4A6C-A8A4-57C54616EDD5}" name="Column12948"/>
    <tableColumn id="12966" xr3:uid="{D5108E80-870A-4CDA-A7BC-645CBCE0B3FC}" name="Column12949"/>
    <tableColumn id="12967" xr3:uid="{A5D485FC-52AA-42E9-B4BF-19BBCD649635}" name="Column12950"/>
    <tableColumn id="12968" xr3:uid="{AFA48C12-7D75-45CE-BEB9-B8AEEA16668B}" name="Column12951"/>
    <tableColumn id="12969" xr3:uid="{D62A065B-5358-4577-8350-04059E4C1AD9}" name="Column12952"/>
    <tableColumn id="12970" xr3:uid="{E1B093A7-A03D-4553-B93E-2CA5F4B31A6D}" name="Column12953"/>
    <tableColumn id="12971" xr3:uid="{0A170F90-3C6A-4D92-875C-A618A06D614D}" name="Column12954"/>
    <tableColumn id="12972" xr3:uid="{CA37B3A1-1C01-4ACD-A837-3CDE41AFBFAA}" name="Column12955"/>
    <tableColumn id="12973" xr3:uid="{7AE9FFF0-9B1A-4DB5-9412-EFA5E56CC189}" name="Column12956"/>
    <tableColumn id="12974" xr3:uid="{BB883BDD-DF18-4089-8830-954AC4D8DB30}" name="Column12957"/>
    <tableColumn id="12975" xr3:uid="{29B25891-8CEE-4C28-8F20-F3B38D53C9A5}" name="Column12958"/>
    <tableColumn id="12976" xr3:uid="{4DA4EA1A-EC0C-466C-85EB-3FF61329AEE5}" name="Column12959"/>
    <tableColumn id="12977" xr3:uid="{2E6796D9-E3F1-4571-8477-6A5F7ABD03E0}" name="Column12960"/>
    <tableColumn id="12978" xr3:uid="{ADCD0F95-47F7-4448-A88B-76068C853CC2}" name="Column12961"/>
    <tableColumn id="12979" xr3:uid="{24ECBB54-2A0E-49F7-AA58-853E43AA2B01}" name="Column12962"/>
    <tableColumn id="12980" xr3:uid="{9ED89B8E-5472-4857-BC54-DBC7D5C3C6E8}" name="Column12963"/>
    <tableColumn id="12981" xr3:uid="{F3EFB709-86E2-4BCA-946C-437B8549AE2C}" name="Column12964"/>
    <tableColumn id="12982" xr3:uid="{803E0EFD-6ADD-4513-AA07-A54CB45D48B3}" name="Column12965"/>
    <tableColumn id="12983" xr3:uid="{00EB0505-833C-4E0F-B068-C50B8F1A1F8B}" name="Column12966"/>
    <tableColumn id="12984" xr3:uid="{1ABB490C-041B-47DC-8174-6B27852FF421}" name="Column12967"/>
    <tableColumn id="12985" xr3:uid="{42E0DF22-DF26-41C2-A171-9E53C1E3AFC3}" name="Column12968"/>
    <tableColumn id="12986" xr3:uid="{AC32279F-771B-460A-8791-A7533924D197}" name="Column12969"/>
    <tableColumn id="12987" xr3:uid="{3C9F9143-8722-4CBC-806E-6C9371EF3E83}" name="Column12970"/>
    <tableColumn id="12988" xr3:uid="{FB513046-CFF4-4A6C-9A93-11127FB9952B}" name="Column12971"/>
    <tableColumn id="12989" xr3:uid="{436F9582-E623-4442-8650-234EEC728096}" name="Column12972"/>
    <tableColumn id="12990" xr3:uid="{7A5905ED-16BC-4501-BC91-7A2D3D9EEFF8}" name="Column12973"/>
    <tableColumn id="12991" xr3:uid="{D2324897-4BFB-429F-AE20-805604BAB36C}" name="Column12974"/>
    <tableColumn id="12992" xr3:uid="{D1942819-B9DF-43F3-878D-2FDA47791450}" name="Column12975"/>
    <tableColumn id="12993" xr3:uid="{177F8A55-E1E0-4D4B-AC33-CC8E84D94782}" name="Column12976"/>
    <tableColumn id="12994" xr3:uid="{69EBB2C2-C651-4F2C-A768-D276384C581B}" name="Column12977"/>
    <tableColumn id="12995" xr3:uid="{8624961A-F105-4C9B-935B-267E8959C873}" name="Column12978"/>
    <tableColumn id="12996" xr3:uid="{9B347558-94E2-4E02-AB28-BCE8369EA3FA}" name="Column12979"/>
    <tableColumn id="12997" xr3:uid="{5514846B-A4D1-4218-845D-843891AF6BCD}" name="Column12980"/>
    <tableColumn id="12998" xr3:uid="{31A378B3-1315-465B-9889-BBD8F435D57D}" name="Column12981"/>
    <tableColumn id="12999" xr3:uid="{780ED877-D2C7-47B9-9688-DBE82653DE85}" name="Column12982"/>
    <tableColumn id="13000" xr3:uid="{B37FC7FC-E25F-4602-9F4A-4BEF2F0D34EA}" name="Column12983"/>
    <tableColumn id="13001" xr3:uid="{2EA8076F-22B0-4F2B-A4C4-2962AAA9D648}" name="Column12984"/>
    <tableColumn id="13002" xr3:uid="{154EFF20-D233-49AE-B120-939305FBDC80}" name="Column12985"/>
    <tableColumn id="13003" xr3:uid="{483A8056-6DF4-4CE8-93A9-DCC7AD2F4E5D}" name="Column12986"/>
    <tableColumn id="13004" xr3:uid="{8FE211CF-7940-4325-B780-5DA9DCCC3B3C}" name="Column12987"/>
    <tableColumn id="13005" xr3:uid="{804E5FDF-8693-4670-ACC2-1A156E3C8EA1}" name="Column12988"/>
    <tableColumn id="13006" xr3:uid="{299CE3F5-AD98-47D8-B1F5-E083AEE045A9}" name="Column12989"/>
    <tableColumn id="13007" xr3:uid="{CCBCD236-77AD-4823-BEAA-74C0FC30D3A4}" name="Column12990"/>
    <tableColumn id="13008" xr3:uid="{E517B09D-8D0E-4E77-84B5-49512A534857}" name="Column12991"/>
    <tableColumn id="13009" xr3:uid="{8D791BFF-1B5A-4C80-B651-C22A5C49237D}" name="Column12992"/>
    <tableColumn id="13010" xr3:uid="{E3B632BE-5909-4E0F-A3D9-CBBBE3167E29}" name="Column12993"/>
    <tableColumn id="13011" xr3:uid="{3E05F112-EE57-4F27-B0CE-AE6B241D05B4}" name="Column12994"/>
    <tableColumn id="13012" xr3:uid="{A2F1AC3C-124B-45B8-9809-D73AA8A665C4}" name="Column12995"/>
    <tableColumn id="13013" xr3:uid="{59BE9E28-B3AD-4AFA-8A20-948D57DFBA11}" name="Column12996"/>
    <tableColumn id="13014" xr3:uid="{9B24CF6C-5557-4FCE-8BB0-F9279523AEDA}" name="Column12997"/>
    <tableColumn id="13015" xr3:uid="{40D48860-6C25-48CD-952A-2F0D3CA941FD}" name="Column12998"/>
    <tableColumn id="13016" xr3:uid="{5709BA0E-2190-4EF3-9E28-A129866A15B1}" name="Column12999"/>
    <tableColumn id="13017" xr3:uid="{12A187FF-D2CC-4745-AE8E-59CE9397366D}" name="Column13000"/>
    <tableColumn id="13018" xr3:uid="{3D8C8227-F7D9-4F32-A547-01914F5A29BC}" name="Column13001"/>
    <tableColumn id="13019" xr3:uid="{89405812-24D5-4116-8608-178707984E97}" name="Column13002"/>
    <tableColumn id="13020" xr3:uid="{A08DB659-7115-40A3-91BE-CC289A2A1D19}" name="Column13003"/>
    <tableColumn id="13021" xr3:uid="{E8B70909-C248-4FE4-9C43-37AEE55E19C5}" name="Column13004"/>
    <tableColumn id="13022" xr3:uid="{B2E8BC25-5356-469C-AE27-09D29E1B96CD}" name="Column13005"/>
    <tableColumn id="13023" xr3:uid="{8279F080-8EAA-433F-8396-48B13317C19F}" name="Column13006"/>
    <tableColumn id="13024" xr3:uid="{D6A9E853-C596-4662-8F84-4CFE9B3DCBD1}" name="Column13007"/>
    <tableColumn id="13025" xr3:uid="{0E017D79-59A6-4E01-85B7-F54FB43C5299}" name="Column13008"/>
    <tableColumn id="13026" xr3:uid="{83F37D2A-BDA3-49EF-A17A-639EE3D0E840}" name="Column13009"/>
    <tableColumn id="13027" xr3:uid="{9BFA85A6-D8E7-4541-A7E4-709222650D11}" name="Column13010"/>
    <tableColumn id="13028" xr3:uid="{93B17019-EAED-4152-8DA0-D15276310A4D}" name="Column13011"/>
    <tableColumn id="13029" xr3:uid="{D475DF44-65C3-4EDA-BA41-EFD7E8815850}" name="Column13012"/>
    <tableColumn id="13030" xr3:uid="{E6D6556E-D29E-4430-9CEE-241E920301F5}" name="Column13013"/>
    <tableColumn id="13031" xr3:uid="{E5C535FB-1A5B-493E-A5A5-55C1EE47CC11}" name="Column13014"/>
    <tableColumn id="13032" xr3:uid="{28619F58-F1F8-4BA4-8CC2-E770D8C70864}" name="Column13015"/>
    <tableColumn id="13033" xr3:uid="{4AFACA64-989C-4CA2-AC45-5C45578A0C15}" name="Column13016"/>
    <tableColumn id="13034" xr3:uid="{168EE1FC-DA48-481A-89D1-FE04B9805AB7}" name="Column13017"/>
    <tableColumn id="13035" xr3:uid="{C52DEE88-60CF-46DD-825B-8F12DAD97FCB}" name="Column13018"/>
    <tableColumn id="13036" xr3:uid="{CEFB362A-8BE1-4545-B18A-F02F5FE17FD7}" name="Column13019"/>
    <tableColumn id="13037" xr3:uid="{E2134852-E316-4864-80AB-CA5B39AADC3A}" name="Column13020"/>
    <tableColumn id="13038" xr3:uid="{56BFBC14-E046-46D6-8A32-6778C3804F65}" name="Column13021"/>
    <tableColumn id="13039" xr3:uid="{E539EDE2-D702-4FDA-9FA6-1BF334EBCFBD}" name="Column13022"/>
    <tableColumn id="13040" xr3:uid="{D80EA111-2760-4747-8C7F-7ADD16FB0191}" name="Column13023"/>
    <tableColumn id="13041" xr3:uid="{65A2250D-395F-4275-BE5A-8DC76FE29115}" name="Column13024"/>
    <tableColumn id="13042" xr3:uid="{B3DB033C-C375-44C6-A258-2181F59ED411}" name="Column13025"/>
    <tableColumn id="13043" xr3:uid="{8E140101-F1AF-47E2-BCA1-8E090CB572C3}" name="Column13026"/>
    <tableColumn id="13044" xr3:uid="{CE571D4E-883A-4307-A0FD-4865C049605C}" name="Column13027"/>
    <tableColumn id="13045" xr3:uid="{00C0F93F-5F06-4C2C-B63D-0E758E7EC221}" name="Column13028"/>
    <tableColumn id="13046" xr3:uid="{87C77246-53A7-47A4-AB97-1DC3C3229D02}" name="Column13029"/>
    <tableColumn id="13047" xr3:uid="{FF2E869A-9462-4599-9A59-28AC30ADE07F}" name="Column13030"/>
    <tableColumn id="13048" xr3:uid="{C302B3FB-A21A-48DD-895D-4B17BAC6E25F}" name="Column13031"/>
    <tableColumn id="13049" xr3:uid="{1731B8D8-A722-40C3-AB0F-6A6581ED51D5}" name="Column13032"/>
    <tableColumn id="13050" xr3:uid="{70AC9CB5-7C59-4C08-BA63-5974B3315FC3}" name="Column13033"/>
    <tableColumn id="13051" xr3:uid="{6FF8EE2D-BEE2-4A33-B63D-F964BB2CED4D}" name="Column13034"/>
    <tableColumn id="13052" xr3:uid="{6CB33B94-5341-4681-A727-87F1E0F0FDD4}" name="Column13035"/>
    <tableColumn id="13053" xr3:uid="{955EE3D5-B880-4F9B-B38B-7B2F5AD736BF}" name="Column13036"/>
    <tableColumn id="13054" xr3:uid="{2C51B933-E5BE-4E93-B918-6255FDCB8AB1}" name="Column13037"/>
    <tableColumn id="13055" xr3:uid="{0E642CCE-D406-4545-A3AC-96502801D27E}" name="Column13038"/>
    <tableColumn id="13056" xr3:uid="{6F6F7B0D-4DE0-432D-801A-F6AF763377C7}" name="Column13039"/>
    <tableColumn id="13057" xr3:uid="{6AD5CC2B-B91B-4B9C-85AA-0F926DD6B261}" name="Column13040"/>
    <tableColumn id="13058" xr3:uid="{FB0D9F6F-FD8B-46FF-BA13-9500EAFE3020}" name="Column13041"/>
    <tableColumn id="13059" xr3:uid="{294CA3D8-FF5C-4D02-BD56-6BED98DD4C91}" name="Column13042"/>
    <tableColumn id="13060" xr3:uid="{70A062D9-CEBB-4988-8733-3D91EC5104BB}" name="Column13043"/>
    <tableColumn id="13061" xr3:uid="{076D3EAF-7098-4DCE-A01F-F1E8A92FE2B8}" name="Column13044"/>
    <tableColumn id="13062" xr3:uid="{B93D22E8-2708-4798-8CB6-87AD09140CC9}" name="Column13045"/>
    <tableColumn id="13063" xr3:uid="{9A1384BE-964E-468B-A033-3089729004BA}" name="Column13046"/>
    <tableColumn id="13064" xr3:uid="{004C5ACD-9433-4D73-8268-8DCCDC5BC677}" name="Column13047"/>
    <tableColumn id="13065" xr3:uid="{8AAEC9BE-5D77-4059-A280-B3565C0566DB}" name="Column13048"/>
    <tableColumn id="13066" xr3:uid="{E71E2694-1A06-4C7F-9CBB-97359883845C}" name="Column13049"/>
    <tableColumn id="13067" xr3:uid="{68F7763F-9856-4592-B93F-22928E40CF44}" name="Column13050"/>
    <tableColumn id="13068" xr3:uid="{92BEBBE5-E95F-44F9-8507-717D27BA8FD7}" name="Column13051"/>
    <tableColumn id="13069" xr3:uid="{755B0597-ECD0-4221-8419-3DAAC277D949}" name="Column13052"/>
    <tableColumn id="13070" xr3:uid="{AE6ABE35-22E0-4A48-8C01-A6C9930494F7}" name="Column13053"/>
    <tableColumn id="13071" xr3:uid="{C52E109C-5306-4F0A-AFF8-4B22847AA268}" name="Column13054"/>
    <tableColumn id="13072" xr3:uid="{5CCFACEA-5215-481E-9EE9-1CF0F48BB722}" name="Column13055"/>
    <tableColumn id="13073" xr3:uid="{B9640106-042E-448F-BA60-0366B8CB3EFC}" name="Column13056"/>
    <tableColumn id="13074" xr3:uid="{C2E4BDCE-77A4-4F54-AADC-FE838B7D9CED}" name="Column13057"/>
    <tableColumn id="13075" xr3:uid="{0A75AB72-CFD6-45C6-89C2-0CEF05E08688}" name="Column13058"/>
    <tableColumn id="13076" xr3:uid="{0ABB6E9D-2073-45A5-B59E-3A6CDC979DC1}" name="Column13059"/>
    <tableColumn id="13077" xr3:uid="{F1F2588A-B1F3-49A4-A423-03059406988F}" name="Column13060"/>
    <tableColumn id="13078" xr3:uid="{E7F77D02-7126-47C0-BED2-A943EE626910}" name="Column13061"/>
    <tableColumn id="13079" xr3:uid="{70B3F2B7-E973-4193-AC43-18EE3315E76B}" name="Column13062"/>
    <tableColumn id="13080" xr3:uid="{7D7DF732-03A4-4079-B8AF-0B0B6FBEDA6D}" name="Column13063"/>
    <tableColumn id="13081" xr3:uid="{5479FE0D-6C7D-40A9-B5C6-1E544FB29AB4}" name="Column13064"/>
    <tableColumn id="13082" xr3:uid="{C9FEFCD5-12D1-4D49-A3F2-D7159AF312F7}" name="Column13065"/>
    <tableColumn id="13083" xr3:uid="{C7982737-EE59-48A4-A6EB-2CF7383A7A92}" name="Column13066"/>
    <tableColumn id="13084" xr3:uid="{7C7031CF-6C5F-4F50-A446-6ABECE4C31A6}" name="Column13067"/>
    <tableColumn id="13085" xr3:uid="{E97379E2-2598-4253-BD19-DEC07093A408}" name="Column13068"/>
    <tableColumn id="13086" xr3:uid="{BBC7325B-D4AC-4E4F-B6A3-A3249002EF82}" name="Column13069"/>
    <tableColumn id="13087" xr3:uid="{26C76142-A439-42D7-913B-A2DEA9FF4510}" name="Column13070"/>
    <tableColumn id="13088" xr3:uid="{27158A9D-1309-4C47-9A5D-9EDC3C60BA01}" name="Column13071"/>
    <tableColumn id="13089" xr3:uid="{B4FCA229-E308-4F81-A2C1-E314B87F6609}" name="Column13072"/>
    <tableColumn id="13090" xr3:uid="{269B8413-9B38-4147-8DFD-C3EF1BE38C88}" name="Column13073"/>
    <tableColumn id="13091" xr3:uid="{C1F6FB53-35BF-43A1-B776-475599199CF4}" name="Column13074"/>
    <tableColumn id="13092" xr3:uid="{BF8823D5-C4F8-4E26-B954-BEC1C0FA3BE4}" name="Column13075"/>
    <tableColumn id="13093" xr3:uid="{7581E020-67CB-402B-92E5-41F7D15C2744}" name="Column13076"/>
    <tableColumn id="13094" xr3:uid="{B43E1A4D-2C0F-4DE7-B928-511E5E454DD2}" name="Column13077"/>
    <tableColumn id="13095" xr3:uid="{B3E8DB2A-A756-4FDB-B049-60C09C0E57AB}" name="Column13078"/>
    <tableColumn id="13096" xr3:uid="{1E2EF3DF-E689-49D7-B445-63A7FB5B4099}" name="Column13079"/>
    <tableColumn id="13097" xr3:uid="{D3FD9A97-2D21-4805-A5B5-4F20DB0024B5}" name="Column13080"/>
    <tableColumn id="13098" xr3:uid="{BEA0C4C4-5E89-4D06-8089-BE04991A072A}" name="Column13081"/>
    <tableColumn id="13099" xr3:uid="{8C953612-CC78-421E-B126-8B7A4D6639C6}" name="Column13082"/>
    <tableColumn id="13100" xr3:uid="{ED1EDB67-C44C-44E9-B9FB-45C1CD161298}" name="Column13083"/>
    <tableColumn id="13101" xr3:uid="{C431DFD4-FF60-4A01-8401-37BEC7186612}" name="Column13084"/>
    <tableColumn id="13102" xr3:uid="{5C97332C-66AF-4D2B-B082-7370B83B2DCF}" name="Column13085"/>
    <tableColumn id="13103" xr3:uid="{B3D037E3-D9BA-4E62-85DE-E6254E921B18}" name="Column13086"/>
    <tableColumn id="13104" xr3:uid="{801432A2-7096-4149-94EE-2C8472F05CB0}" name="Column13087"/>
    <tableColumn id="13105" xr3:uid="{2F3C4F97-0C4B-4911-8F79-DBBAAE6A2B0A}" name="Column13088"/>
    <tableColumn id="13106" xr3:uid="{C5761ABD-C168-4D7C-B6A7-D103718C9E96}" name="Column13089"/>
    <tableColumn id="13107" xr3:uid="{11C8C085-466C-4FC7-B30C-F40E49291779}" name="Column13090"/>
    <tableColumn id="13108" xr3:uid="{BF4406E9-DF45-4A88-8C75-47299343CCA3}" name="Column13091"/>
    <tableColumn id="13109" xr3:uid="{F24AF6D7-BA13-4102-BF98-A7CE1D232705}" name="Column13092"/>
    <tableColumn id="13110" xr3:uid="{416B13BF-CAD2-4AAA-9FBE-C8FD2FC37A6E}" name="Column13093"/>
    <tableColumn id="13111" xr3:uid="{294DDD62-CB1E-4997-B523-B715DEC8DF05}" name="Column13094"/>
    <tableColumn id="13112" xr3:uid="{15D4CCAB-C543-43B2-9E40-211F889EF1AC}" name="Column13095"/>
    <tableColumn id="13113" xr3:uid="{A87583F2-D50D-43E4-AD14-977B118541DA}" name="Column13096"/>
    <tableColumn id="13114" xr3:uid="{2AC43BAF-CF4A-4B87-B028-0D505C0FB90E}" name="Column13097"/>
    <tableColumn id="13115" xr3:uid="{30CA9344-04FB-4516-A1BC-01F6FE1B4669}" name="Column13098"/>
    <tableColumn id="13116" xr3:uid="{69A36603-2706-4C56-A2E1-DB0F0BF9777D}" name="Column13099"/>
    <tableColumn id="13117" xr3:uid="{4094B08F-B4C9-4311-B7FF-0DB9A339D687}" name="Column13100"/>
    <tableColumn id="13118" xr3:uid="{5EE38947-3C7F-4470-9782-99FEA9A473FE}" name="Column13101"/>
    <tableColumn id="13119" xr3:uid="{85DDB4CE-C36F-478B-8E34-88607DFDECCE}" name="Column13102"/>
    <tableColumn id="13120" xr3:uid="{0CB7BE3A-EAB1-4748-B876-AF746D742075}" name="Column13103"/>
    <tableColumn id="13121" xr3:uid="{47F518B8-9BFD-46C5-8616-30022702A321}" name="Column13104"/>
    <tableColumn id="13122" xr3:uid="{54B93019-6794-41F8-8A51-46D32FFA7E7A}" name="Column13105"/>
    <tableColumn id="13123" xr3:uid="{CF896072-968A-4B9D-954A-50D3DB53B6F0}" name="Column13106"/>
    <tableColumn id="13124" xr3:uid="{F358E81D-C4E7-42AE-8B20-0B39839612A3}" name="Column13107"/>
    <tableColumn id="13125" xr3:uid="{5F228508-5C21-49C7-A2FB-1C99B17E2F05}" name="Column13108"/>
    <tableColumn id="13126" xr3:uid="{7284F92D-0C3D-4C95-8470-9F9D4DE99383}" name="Column13109"/>
    <tableColumn id="13127" xr3:uid="{CCA0090B-25F5-48B1-91DE-837939D77C5B}" name="Column13110"/>
    <tableColumn id="13128" xr3:uid="{DB2CB1B7-F554-4332-8F1B-12107CA7AAE3}" name="Column13111"/>
    <tableColumn id="13129" xr3:uid="{B8FC26E8-9F5C-4DDA-BE13-4CEAE02556F0}" name="Column13112"/>
    <tableColumn id="13130" xr3:uid="{712B9F3E-D933-48A9-9D81-0B824F114E81}" name="Column13113"/>
    <tableColumn id="13131" xr3:uid="{ED492CC0-12F9-460B-8A0D-8C8746654A7E}" name="Column13114"/>
    <tableColumn id="13132" xr3:uid="{A1A5118B-F98A-4B9A-BBA4-71939AF29DC1}" name="Column13115"/>
    <tableColumn id="13133" xr3:uid="{06C879F0-8331-4F0E-ACC3-37B171E6ED92}" name="Column13116"/>
    <tableColumn id="13134" xr3:uid="{03E6F395-D3AD-4070-87F2-B619054AC5FD}" name="Column13117"/>
    <tableColumn id="13135" xr3:uid="{9DB0785F-9DD8-43CD-821F-6354B5DE3BAB}" name="Column13118"/>
    <tableColumn id="13136" xr3:uid="{E7A2851E-620C-4E82-9E06-DC6DC0034F91}" name="Column13119"/>
    <tableColumn id="13137" xr3:uid="{ACBB7D2E-A508-4FFF-A3CA-5C9AF9B595D9}" name="Column13120"/>
    <tableColumn id="13138" xr3:uid="{732CDD73-9656-4A0B-8BAE-2B632FA8B1C1}" name="Column13121"/>
    <tableColumn id="13139" xr3:uid="{210C5572-A7B0-4A26-862F-40553FF3C0D5}" name="Column13122"/>
    <tableColumn id="13140" xr3:uid="{8CB16AF3-C2AE-45BB-85C4-21EBE3D0B950}" name="Column13123"/>
    <tableColumn id="13141" xr3:uid="{9278368C-73FA-4B56-9F23-08B9A7B0B745}" name="Column13124"/>
    <tableColumn id="13142" xr3:uid="{90D06938-7EC4-4C97-935A-49F68405E3A0}" name="Column13125"/>
    <tableColumn id="13143" xr3:uid="{23F85930-42EB-4D4B-A23A-73904AB2D4E1}" name="Column13126"/>
    <tableColumn id="13144" xr3:uid="{D090B256-B8B4-4CB3-8D5C-D2ACEB268048}" name="Column13127"/>
    <tableColumn id="13145" xr3:uid="{196AFBC4-DD8E-4C6A-915B-CAB081EE1B60}" name="Column13128"/>
    <tableColumn id="13146" xr3:uid="{D01A2F74-6063-4D2E-A059-9732A7ED48DA}" name="Column13129"/>
    <tableColumn id="13147" xr3:uid="{B72FB6D0-7507-4CE7-AA8C-1A2A5AE91E8C}" name="Column13130"/>
    <tableColumn id="13148" xr3:uid="{4DE098F7-FD73-42BE-AAB7-1E6F7236785B}" name="Column13131"/>
    <tableColumn id="13149" xr3:uid="{F506DEEF-AA28-4BA6-88C6-CFD9CD25ACCF}" name="Column13132"/>
    <tableColumn id="13150" xr3:uid="{25293148-EEAD-45A0-955C-F1610470BBEF}" name="Column13133"/>
    <tableColumn id="13151" xr3:uid="{93E00662-95D3-493E-92AC-D4B955EAB946}" name="Column13134"/>
    <tableColumn id="13152" xr3:uid="{3D9285DD-8BB4-4E08-8EB2-3EBF1A75FA84}" name="Column13135"/>
    <tableColumn id="13153" xr3:uid="{76953046-162F-44FB-8A16-B9C18B20DFF0}" name="Column13136"/>
    <tableColumn id="13154" xr3:uid="{83533F81-C29A-4E5A-A5DF-7E448019A2AC}" name="Column13137"/>
    <tableColumn id="13155" xr3:uid="{6C5C23DD-ABBE-4F19-8586-832947DE7052}" name="Column13138"/>
    <tableColumn id="13156" xr3:uid="{86366E76-038E-40AB-B08B-F3D9873CA3D2}" name="Column13139"/>
    <tableColumn id="13157" xr3:uid="{B18279DA-ABD5-44D1-85A1-D72A6AFECDEC}" name="Column13140"/>
    <tableColumn id="13158" xr3:uid="{8E7FCFFA-83B0-4A7D-812C-6A75B21E3495}" name="Column13141"/>
    <tableColumn id="13159" xr3:uid="{1F9C2239-9D65-4CD6-9D68-10079D09223C}" name="Column13142"/>
    <tableColumn id="13160" xr3:uid="{7450CE96-0751-48DC-9693-CE1F4B91EDC5}" name="Column13143"/>
    <tableColumn id="13161" xr3:uid="{A5B13B6E-8174-4C6E-988E-E2753C9A385B}" name="Column13144"/>
    <tableColumn id="13162" xr3:uid="{8CF91C1F-EB5A-4989-8C98-6C98AFD369CE}" name="Column13145"/>
    <tableColumn id="13163" xr3:uid="{ED3DF978-798C-4D34-B4BE-7753269055B4}" name="Column13146"/>
    <tableColumn id="13164" xr3:uid="{9D3D821C-BE47-49A9-81C9-4E1ACAAB0293}" name="Column13147"/>
    <tableColumn id="13165" xr3:uid="{58F1C0AE-E4C9-43BC-8033-CDEDF491C3A9}" name="Column13148"/>
    <tableColumn id="13166" xr3:uid="{87DE3172-B95E-4001-A217-F98D0C48126E}" name="Column13149"/>
    <tableColumn id="13167" xr3:uid="{9118F76D-A513-4D49-A5E5-0ED7EEA6BF18}" name="Column13150"/>
    <tableColumn id="13168" xr3:uid="{6859927A-BF18-45AA-8F22-94E3952AE1CC}" name="Column13151"/>
    <tableColumn id="13169" xr3:uid="{BDF8621A-2EED-4029-A6ED-2EBFDE1500F0}" name="Column13152"/>
    <tableColumn id="13170" xr3:uid="{23EC2AF6-CBC0-4D93-9530-FC3C78657B6C}" name="Column13153"/>
    <tableColumn id="13171" xr3:uid="{D8245967-CC1E-486D-AD32-B46A3F9F314D}" name="Column13154"/>
    <tableColumn id="13172" xr3:uid="{B74FE53F-0AB8-4870-9D57-ABA41AB43996}" name="Column13155"/>
    <tableColumn id="13173" xr3:uid="{DF2E2B44-3548-4E7A-8443-10FCC6182434}" name="Column13156"/>
    <tableColumn id="13174" xr3:uid="{71FABEB6-782F-4A68-886D-8FD7C74F15B1}" name="Column13157"/>
    <tableColumn id="13175" xr3:uid="{2918313B-B7CE-4DC0-AEFF-C11EC0601751}" name="Column13158"/>
    <tableColumn id="13176" xr3:uid="{E005055C-652F-45D4-970D-847C73DBB3EC}" name="Column13159"/>
    <tableColumn id="13177" xr3:uid="{424619B3-A735-4CDC-B7CD-83EF96874E81}" name="Column13160"/>
    <tableColumn id="13178" xr3:uid="{6079F02A-A2DD-4C13-BA39-7A8B6F023660}" name="Column13161"/>
    <tableColumn id="13179" xr3:uid="{820079ED-49A1-455B-B919-E75C2593B365}" name="Column13162"/>
    <tableColumn id="13180" xr3:uid="{B9591DFA-8442-436E-BBB8-BE6784362CD0}" name="Column13163"/>
    <tableColumn id="13181" xr3:uid="{05FAF714-2196-4D06-85A2-105463F571D0}" name="Column13164"/>
    <tableColumn id="13182" xr3:uid="{B4BF1705-885C-4B60-8923-A93124DB32B9}" name="Column13165"/>
    <tableColumn id="13183" xr3:uid="{A6B60270-9A36-49FA-9661-7CA50E8495AC}" name="Column13166"/>
    <tableColumn id="13184" xr3:uid="{0D8E5941-278B-4B6A-8ACD-3E44A39B13A6}" name="Column13167"/>
    <tableColumn id="13185" xr3:uid="{A7D296D1-9579-4F08-86E8-DAF829EF29A3}" name="Column13168"/>
    <tableColumn id="13186" xr3:uid="{D4125026-FBC4-4A0E-B199-AFCC5FC80781}" name="Column13169"/>
    <tableColumn id="13187" xr3:uid="{DE59020C-98C2-4D93-8985-A766F2576D85}" name="Column13170"/>
    <tableColumn id="13188" xr3:uid="{1B5E0B4E-E82F-430E-9150-4AD510BDC905}" name="Column13171"/>
    <tableColumn id="13189" xr3:uid="{48A75377-F15B-4BD1-A25B-36815426BFD4}" name="Column13172"/>
    <tableColumn id="13190" xr3:uid="{6DC0FA08-2CCD-4855-B341-E9AC43843CF8}" name="Column13173"/>
    <tableColumn id="13191" xr3:uid="{209A222B-A3E2-4FDE-8BBD-F1D87BA13B13}" name="Column13174"/>
    <tableColumn id="13192" xr3:uid="{E9E0C2B6-8FAC-40E3-87AE-8F1EBE0A3685}" name="Column13175"/>
    <tableColumn id="13193" xr3:uid="{8A8D883C-9B9F-4830-8537-5978DA4FA9F0}" name="Column13176"/>
    <tableColumn id="13194" xr3:uid="{8B9BF1EE-463E-4E09-B403-DE06DDD56BCB}" name="Column13177"/>
    <tableColumn id="13195" xr3:uid="{1B0891A8-014E-421D-9359-5A990AA9E72D}" name="Column13178"/>
    <tableColumn id="13196" xr3:uid="{60622EAE-C98A-4BA4-9EA7-9A70D9FD4C22}" name="Column13179"/>
    <tableColumn id="13197" xr3:uid="{31542DAE-CA64-444A-9196-93E5BBAA3D17}" name="Column13180"/>
    <tableColumn id="13198" xr3:uid="{C4AEE5F6-95B2-48F7-8F45-C98B3662CE38}" name="Column13181"/>
    <tableColumn id="13199" xr3:uid="{7230082E-D872-4A7E-9954-963D347E5F3D}" name="Column13182"/>
    <tableColumn id="13200" xr3:uid="{2C7703DA-A357-4D05-B2C9-4B491E995D2D}" name="Column13183"/>
    <tableColumn id="13201" xr3:uid="{9A22003C-1FB8-487B-A7A8-33D60B05B58C}" name="Column13184"/>
    <tableColumn id="13202" xr3:uid="{3BA5F965-647E-4836-95A6-A7849F233E77}" name="Column13185"/>
    <tableColumn id="13203" xr3:uid="{50CAA638-5170-448B-B0D6-390EBA849B56}" name="Column13186"/>
    <tableColumn id="13204" xr3:uid="{C067B0A7-7E07-464A-9306-AD3FCBBABD68}" name="Column13187"/>
    <tableColumn id="13205" xr3:uid="{F52CEEBB-57A7-4A48-971A-48C2B8E92020}" name="Column13188"/>
    <tableColumn id="13206" xr3:uid="{1201CD09-91FA-49FA-A1B6-C02573D352C4}" name="Column13189"/>
    <tableColumn id="13207" xr3:uid="{CE17A51D-8F5E-4F07-A24A-0EC5040CD35C}" name="Column13190"/>
    <tableColumn id="13208" xr3:uid="{3E67328A-B6AB-439B-B094-387BDD66D187}" name="Column13191"/>
    <tableColumn id="13209" xr3:uid="{2BA025AE-AEAE-4A94-AF7B-7F0ECB2D1729}" name="Column13192"/>
    <tableColumn id="13210" xr3:uid="{10ACA4C4-8CA6-4F6F-AAC0-523480FEA3FA}" name="Column13193"/>
    <tableColumn id="13211" xr3:uid="{BE987C69-6CD7-44B9-90F1-E14C6306B389}" name="Column13194"/>
    <tableColumn id="13212" xr3:uid="{B3DC575D-4B6D-4DFC-9085-EEF7429A7C7B}" name="Column13195"/>
    <tableColumn id="13213" xr3:uid="{43B776D4-507F-4C88-9AD6-8E92BAA4F0AE}" name="Column13196"/>
    <tableColumn id="13214" xr3:uid="{0AFCCF19-9B04-49E9-B910-B6F99071B9C4}" name="Column13197"/>
    <tableColumn id="13215" xr3:uid="{92E45A36-FCBD-4E17-913F-1A944377B205}" name="Column13198"/>
    <tableColumn id="13216" xr3:uid="{5E47D00F-A855-4D4E-97C8-A653CE87ED4D}" name="Column13199"/>
    <tableColumn id="13217" xr3:uid="{A323D8ED-8FE2-4B7D-ABD1-55910D408567}" name="Column13200"/>
    <tableColumn id="13218" xr3:uid="{E360FF4C-4885-48EE-AE0E-FED1E72877FA}" name="Column13201"/>
    <tableColumn id="13219" xr3:uid="{B629022F-22C1-4D3E-8EA5-07E847482C12}" name="Column13202"/>
    <tableColumn id="13220" xr3:uid="{4FA8B9BD-208E-4374-831C-69C8F54B4CD2}" name="Column13203"/>
    <tableColumn id="13221" xr3:uid="{9516D7D7-6E44-4F71-B755-749361AE5C00}" name="Column13204"/>
    <tableColumn id="13222" xr3:uid="{FCAA9C3B-CF51-4ABB-82EA-E6A9842337A9}" name="Column13205"/>
    <tableColumn id="13223" xr3:uid="{116B7119-A562-4976-9103-0CFC39B85DCA}" name="Column13206"/>
    <tableColumn id="13224" xr3:uid="{4074F028-EC69-4E69-B92F-1F9E9E1538A1}" name="Column13207"/>
    <tableColumn id="13225" xr3:uid="{CE58D4A8-01BB-4E14-9348-17A65FE7C783}" name="Column13208"/>
    <tableColumn id="13226" xr3:uid="{C0FF97A8-ED0C-492F-884C-8D2E226596F6}" name="Column13209"/>
    <tableColumn id="13227" xr3:uid="{3475F2BC-996D-420F-B99F-99F306A82681}" name="Column13210"/>
    <tableColumn id="13228" xr3:uid="{DA327CFD-9662-49F9-8EBF-E913BAA24989}" name="Column13211"/>
    <tableColumn id="13229" xr3:uid="{9E423D8E-F191-470D-8F86-11F3FA411AD0}" name="Column13212"/>
    <tableColumn id="13230" xr3:uid="{CB27E476-5BB6-4AF0-88C4-1451A0C7A1DF}" name="Column13213"/>
    <tableColumn id="13231" xr3:uid="{0F24F363-97CE-4D06-9ACC-DAE541A01215}" name="Column13214"/>
    <tableColumn id="13232" xr3:uid="{F9C361AF-D830-4826-A52E-5A01CD0C8D58}" name="Column13215"/>
    <tableColumn id="13233" xr3:uid="{926AE299-4EBB-4B7F-9C08-4925CF028CD9}" name="Column13216"/>
    <tableColumn id="13234" xr3:uid="{EC3CB7D2-D7DC-4BE1-AC8D-25DB176D0927}" name="Column13217"/>
    <tableColumn id="13235" xr3:uid="{C83FAD22-C2D9-49DF-9E16-AF904985343B}" name="Column13218"/>
    <tableColumn id="13236" xr3:uid="{DF7514DA-8401-4B5C-9AA3-049514430167}" name="Column13219"/>
    <tableColumn id="13237" xr3:uid="{FB4FD030-A32B-4D06-B116-E4CF3870C87D}" name="Column13220"/>
    <tableColumn id="13238" xr3:uid="{C7CA6EC2-A890-4308-B9CF-9779D4D4E9E3}" name="Column13221"/>
    <tableColumn id="13239" xr3:uid="{AA385AB9-FFD7-4188-9AA5-97E1131640B6}" name="Column13222"/>
    <tableColumn id="13240" xr3:uid="{C3A84F56-D57F-4738-B987-66783642EBFA}" name="Column13223"/>
    <tableColumn id="13241" xr3:uid="{9E77A21C-93A0-4533-8B9B-4B929B5621EC}" name="Column13224"/>
    <tableColumn id="13242" xr3:uid="{CE78C08F-ED7B-4F96-9307-402959269B65}" name="Column13225"/>
    <tableColumn id="13243" xr3:uid="{1D3827F8-FCF7-47F4-B219-209D85AC9736}" name="Column13226"/>
    <tableColumn id="13244" xr3:uid="{240DF336-0938-4C76-A987-4869F27D3374}" name="Column13227"/>
    <tableColumn id="13245" xr3:uid="{099D53D6-A40F-4B73-88E3-2A13319BB1F2}" name="Column13228"/>
    <tableColumn id="13246" xr3:uid="{6D5E1C69-433F-44E0-BEB7-94B96D6608DA}" name="Column13229"/>
    <tableColumn id="13247" xr3:uid="{4D2DD005-4B19-4B87-85B2-792340221DC1}" name="Column13230"/>
    <tableColumn id="13248" xr3:uid="{F1D374C4-1A6E-488F-B448-D79B4FC11B07}" name="Column13231"/>
    <tableColumn id="13249" xr3:uid="{9EC23216-8B17-4595-A98E-02226B92EFE7}" name="Column13232"/>
    <tableColumn id="13250" xr3:uid="{F23400F1-DD46-472A-87F0-80149945D9B7}" name="Column13233"/>
    <tableColumn id="13251" xr3:uid="{C3B354A5-246B-470E-928D-4F823FA312BD}" name="Column13234"/>
    <tableColumn id="13252" xr3:uid="{09098DEA-9F82-4FF3-93D9-E45684741AA0}" name="Column13235"/>
    <tableColumn id="13253" xr3:uid="{EAD2D3F8-4DF6-4069-8823-7CEE120E6F00}" name="Column13236"/>
    <tableColumn id="13254" xr3:uid="{21C5C894-C888-4485-BDD7-DC16F47269D4}" name="Column13237"/>
    <tableColumn id="13255" xr3:uid="{88B185A7-DC4C-46A3-A1E8-E9B6CA3B7256}" name="Column13238"/>
    <tableColumn id="13256" xr3:uid="{52325233-FB5D-4BE2-958D-DA93CD663D04}" name="Column13239"/>
    <tableColumn id="13257" xr3:uid="{C854F7F0-31FC-4873-AE37-4C3922606505}" name="Column13240"/>
    <tableColumn id="13258" xr3:uid="{4DC98A27-8D92-4973-A40C-0FA93F5AD4BE}" name="Column13241"/>
    <tableColumn id="13259" xr3:uid="{C3B33D5C-0FEC-425C-B026-5BCE66D1225B}" name="Column13242"/>
    <tableColumn id="13260" xr3:uid="{39F197AB-49E0-4942-9A87-C8A337B06DDD}" name="Column13243"/>
    <tableColumn id="13261" xr3:uid="{27CEE59E-C8C3-476B-82E2-4F735AE7E0AA}" name="Column13244"/>
    <tableColumn id="13262" xr3:uid="{70DE302D-3C5A-4A2A-B7D4-A04DE97B3910}" name="Column13245"/>
    <tableColumn id="13263" xr3:uid="{DABAE3F6-1E16-47EC-88D8-E5B3E7B23356}" name="Column13246"/>
    <tableColumn id="13264" xr3:uid="{4FB9197B-AB7D-4788-A316-206B0FFD849A}" name="Column13247"/>
    <tableColumn id="13265" xr3:uid="{1428A3CB-075F-4C8B-8887-F2EF7DC89611}" name="Column13248"/>
    <tableColumn id="13266" xr3:uid="{D12D1524-234B-448B-809C-39A4052F6B12}" name="Column13249"/>
    <tableColumn id="13267" xr3:uid="{0EC8F107-5D70-4A20-B5F1-054F321D0625}" name="Column13250"/>
    <tableColumn id="13268" xr3:uid="{8B271249-FA46-4ADC-B7AC-54E5F7BB63B2}" name="Column13251"/>
    <tableColumn id="13269" xr3:uid="{EE8FAF46-A11C-4115-BAA7-96B2BA435B83}" name="Column13252"/>
    <tableColumn id="13270" xr3:uid="{A41F6C95-EA24-4D1C-BA12-F5F2F3A77331}" name="Column13253"/>
    <tableColumn id="13271" xr3:uid="{1A2546DD-81B5-4B5B-9BCF-FC0CF186EB30}" name="Column13254"/>
    <tableColumn id="13272" xr3:uid="{F34B942D-B7DA-4A8A-ADF8-F90022E34D4F}" name="Column13255"/>
    <tableColumn id="13273" xr3:uid="{DDBDEB60-342A-41F1-8C01-E613FA559EB2}" name="Column13256"/>
    <tableColumn id="13274" xr3:uid="{58B3BD77-E733-4E69-BCE3-54E5F8EAD093}" name="Column13257"/>
    <tableColumn id="13275" xr3:uid="{E79447E9-82DE-40E4-9C83-5C2ECF4EE7A4}" name="Column13258"/>
    <tableColumn id="13276" xr3:uid="{F025A9D1-4733-400B-8F3A-71A6B1CBE4D4}" name="Column13259"/>
    <tableColumn id="13277" xr3:uid="{34F56AB2-6959-4483-BEA6-361CB590FADA}" name="Column13260"/>
    <tableColumn id="13278" xr3:uid="{26631943-0F5A-4C14-843F-EC2B6A4BAF69}" name="Column13261"/>
    <tableColumn id="13279" xr3:uid="{09648410-740A-4FFF-B13A-EB61011A8333}" name="Column13262"/>
    <tableColumn id="13280" xr3:uid="{B7096B55-64F1-433B-887C-F7643E941139}" name="Column13263"/>
    <tableColumn id="13281" xr3:uid="{30E887AB-5A0C-41CE-AFE9-75D0672BA8E5}" name="Column13264"/>
    <tableColumn id="13282" xr3:uid="{FAC4AC14-9613-4F0A-99F2-A7E3502307F4}" name="Column13265"/>
    <tableColumn id="13283" xr3:uid="{E38A1468-4428-4122-A476-E45687B667E0}" name="Column13266"/>
    <tableColumn id="13284" xr3:uid="{EB04748A-165A-4865-9D9C-29746C4812E5}" name="Column13267"/>
    <tableColumn id="13285" xr3:uid="{0A8879AF-4CF5-44F8-9024-DBEF606B1B87}" name="Column13268"/>
    <tableColumn id="13286" xr3:uid="{4E1B3EEF-4480-4A44-8A61-27F53EDCA22E}" name="Column13269"/>
    <tableColumn id="13287" xr3:uid="{57578D91-B0CD-40E3-ACDE-4B3B57670A6C}" name="Column13270"/>
    <tableColumn id="13288" xr3:uid="{11A9DBB2-CBB0-4EB2-842B-BAD753079181}" name="Column13271"/>
    <tableColumn id="13289" xr3:uid="{EA17B582-2963-431F-9806-95BAD1C51790}" name="Column13272"/>
    <tableColumn id="13290" xr3:uid="{896311BC-9674-4327-B927-392DE2C4E8C6}" name="Column13273"/>
    <tableColumn id="13291" xr3:uid="{758F93D9-5C6A-4E3A-986E-492A7382AC26}" name="Column13274"/>
    <tableColumn id="13292" xr3:uid="{57BACD80-2F3A-49A9-93E3-D5BB61BB83FF}" name="Column13275"/>
    <tableColumn id="13293" xr3:uid="{3E973CFF-F2C7-4AA8-9A00-23A1685C46F7}" name="Column13276"/>
    <tableColumn id="13294" xr3:uid="{1C32EDB7-0D7C-4CDE-B6B4-3F0BECA73413}" name="Column13277"/>
    <tableColumn id="13295" xr3:uid="{73F4713A-F20F-447D-B28F-4D8EC24C235C}" name="Column13278"/>
    <tableColumn id="13296" xr3:uid="{A8FDF5BB-2AFA-4621-98DA-68FA6737BBB6}" name="Column13279"/>
    <tableColumn id="13297" xr3:uid="{40F7E15A-A763-4027-86CC-DB07BDB5A948}" name="Column13280"/>
    <tableColumn id="13298" xr3:uid="{1DE0B9CC-3E09-4A98-BDB5-A99DC21B0299}" name="Column13281"/>
    <tableColumn id="13299" xr3:uid="{91411FB3-B422-4A8F-A64E-CBA31ED15257}" name="Column13282"/>
    <tableColumn id="13300" xr3:uid="{D2491C59-CC51-4847-AB4F-AA27C809F131}" name="Column13283"/>
    <tableColumn id="13301" xr3:uid="{C514BB8D-970C-427E-8F3A-91B1249F1DBC}" name="Column13284"/>
    <tableColumn id="13302" xr3:uid="{68096F4C-ACE5-473C-9280-F10B58280EC5}" name="Column13285"/>
    <tableColumn id="13303" xr3:uid="{7BB5DD74-075A-4DE6-AF32-C50EAE7BE993}" name="Column13286"/>
    <tableColumn id="13304" xr3:uid="{2D00DC90-40F1-434A-884A-5E9FD5FD85F5}" name="Column13287"/>
    <tableColumn id="13305" xr3:uid="{07ACCCCF-2E70-479B-846E-A25068751C70}" name="Column13288"/>
    <tableColumn id="13306" xr3:uid="{8FF502ED-3E14-44FD-A7F1-E6703A8FFDA3}" name="Column13289"/>
    <tableColumn id="13307" xr3:uid="{AC0454FA-1388-465D-BED2-F6FB4DF810AC}" name="Column13290"/>
    <tableColumn id="13308" xr3:uid="{008E8C25-2168-44DE-AFC6-733B85FB993D}" name="Column13291"/>
    <tableColumn id="13309" xr3:uid="{66A8D2C0-F9AC-467A-8BAD-D7444511AFAF}" name="Column13292"/>
    <tableColumn id="13310" xr3:uid="{5DFEADB2-F8D9-4AC5-AF03-DBFC95441067}" name="Column13293"/>
    <tableColumn id="13311" xr3:uid="{11C88005-1C9E-4514-AF87-DFFA541256EE}" name="Column13294"/>
    <tableColumn id="13312" xr3:uid="{1DDDFB7F-9735-4989-8E27-13E8BA418C2D}" name="Column13295"/>
    <tableColumn id="13313" xr3:uid="{DD8807B9-585C-4202-B6EC-5FA3D886B40A}" name="Column13296"/>
    <tableColumn id="13314" xr3:uid="{773E33D8-63E9-40E2-883D-5C0CAE91A93A}" name="Column13297"/>
    <tableColumn id="13315" xr3:uid="{7E0CBB31-B341-4035-8E73-4D34CCB3D243}" name="Column13298"/>
    <tableColumn id="13316" xr3:uid="{10FD6136-E67F-473D-8E0B-78642BA1EE68}" name="Column13299"/>
    <tableColumn id="13317" xr3:uid="{411E83B2-EEE7-4766-A5FD-ECB449386281}" name="Column13300"/>
    <tableColumn id="13318" xr3:uid="{F67FF4C5-762C-4483-8E1C-8E3B0AF8A34F}" name="Column13301"/>
    <tableColumn id="13319" xr3:uid="{C191AFD0-7C28-4BE6-BC98-0F66F50D3C3E}" name="Column13302"/>
    <tableColumn id="13320" xr3:uid="{B58538EA-32D1-4C76-BE13-269EE427A060}" name="Column13303"/>
    <tableColumn id="13321" xr3:uid="{347DE62E-DF3D-48B4-B4A8-B12419D26C01}" name="Column13304"/>
    <tableColumn id="13322" xr3:uid="{0CC0B75B-223A-46CD-A78D-297AEB00BE8C}" name="Column13305"/>
    <tableColumn id="13323" xr3:uid="{28A992C8-C5E3-4D1C-AA34-1193C5A8486D}" name="Column13306"/>
    <tableColumn id="13324" xr3:uid="{2234EAFB-CF48-413F-99EC-C1AC2FD30D62}" name="Column13307"/>
    <tableColumn id="13325" xr3:uid="{32B6ED3B-CEA3-4D14-B960-23C9BD4BA85F}" name="Column13308"/>
    <tableColumn id="13326" xr3:uid="{C48D246C-BA25-476E-B6AB-E7142C138AB5}" name="Column13309"/>
    <tableColumn id="13327" xr3:uid="{E36D43F0-9FA6-4031-AFDA-253B2BC9166E}" name="Column13310"/>
    <tableColumn id="13328" xr3:uid="{961C55F4-0675-4EBA-912E-32C607A52FFE}" name="Column13311"/>
    <tableColumn id="13329" xr3:uid="{5CB3CE28-4FF1-4E80-8BBA-1B990584FC0C}" name="Column13312"/>
    <tableColumn id="13330" xr3:uid="{30264D2B-A497-4271-B97E-D4881952A64A}" name="Column13313"/>
    <tableColumn id="13331" xr3:uid="{FAB1948C-95D8-4613-93CA-AF8A4702762C}" name="Column13314"/>
    <tableColumn id="13332" xr3:uid="{BB9103AF-42E1-46B9-A243-316B9D3D821E}" name="Column13315"/>
    <tableColumn id="13333" xr3:uid="{C51F8E49-EC94-47BE-84AD-24E71CB5CAE4}" name="Column13316"/>
    <tableColumn id="13334" xr3:uid="{D30D9FC4-63F0-43F1-824B-0B60B595C607}" name="Column13317"/>
    <tableColumn id="13335" xr3:uid="{1A192DDA-755C-4F5D-BE99-F23DAE067B30}" name="Column13318"/>
    <tableColumn id="13336" xr3:uid="{8449D9C3-7CEA-4CED-ABA6-59E63F3F746C}" name="Column13319"/>
    <tableColumn id="13337" xr3:uid="{7023B806-6E67-4897-AAF2-ED5F31A815CF}" name="Column13320"/>
    <tableColumn id="13338" xr3:uid="{CE6AF6F3-BE32-44B0-A1E7-1D9F25973366}" name="Column13321"/>
    <tableColumn id="13339" xr3:uid="{380E6599-DD9D-4660-A3D2-0868DE61E2C0}" name="Column13322"/>
    <tableColumn id="13340" xr3:uid="{C7B822DD-83DD-45B9-A565-9CF65C4E5C69}" name="Column13323"/>
    <tableColumn id="13341" xr3:uid="{53658731-9915-438B-8795-0651B45627B8}" name="Column13324"/>
    <tableColumn id="13342" xr3:uid="{0EE3F40A-B95F-4A98-A03F-917B9A22A896}" name="Column13325"/>
    <tableColumn id="13343" xr3:uid="{49257FF8-67D4-442D-92FA-40CCB6A82DD8}" name="Column13326"/>
    <tableColumn id="13344" xr3:uid="{F6867EDD-9B83-416C-80B0-99A898689131}" name="Column13327"/>
    <tableColumn id="13345" xr3:uid="{115758D4-94BE-4B13-B0BD-3BB1997E43CE}" name="Column13328"/>
    <tableColumn id="13346" xr3:uid="{742DD714-F990-431D-811E-942EE27E4B3D}" name="Column13329"/>
    <tableColumn id="13347" xr3:uid="{460BA79D-1241-4866-9229-C1FD7B488F57}" name="Column13330"/>
    <tableColumn id="13348" xr3:uid="{71AF5F59-4AF9-4FD0-B9DB-8BE46E4BA1E9}" name="Column13331"/>
    <tableColumn id="13349" xr3:uid="{45D6BADB-A4F5-4CCD-8809-4497F23FB5F3}" name="Column13332"/>
    <tableColumn id="13350" xr3:uid="{F82C5CB3-D569-40BC-9C89-677AFE11D7B0}" name="Column13333"/>
    <tableColumn id="13351" xr3:uid="{11025821-5A29-4E32-B997-B9D54E8FDAE1}" name="Column13334"/>
    <tableColumn id="13352" xr3:uid="{9DF8A95B-3213-4975-B4C8-E4ACE45AD148}" name="Column13335"/>
    <tableColumn id="13353" xr3:uid="{A03BBE60-4F5F-4A57-981B-E211838FF99F}" name="Column13336"/>
    <tableColumn id="13354" xr3:uid="{4EAD7449-EE46-4AE8-8A26-801108D6EB4D}" name="Column13337"/>
    <tableColumn id="13355" xr3:uid="{B94B4F72-36AC-4BF1-B20A-7AC2E160E108}" name="Column13338"/>
    <tableColumn id="13356" xr3:uid="{0DC3CFB9-B666-4EA3-83FE-930EA3B263DB}" name="Column13339"/>
    <tableColumn id="13357" xr3:uid="{C709C602-06BA-451F-8D21-7D16558F3CBF}" name="Column13340"/>
    <tableColumn id="13358" xr3:uid="{AD91E3B0-C4ED-4535-B95B-2B27851A3DCE}" name="Column13341"/>
    <tableColumn id="13359" xr3:uid="{8A18AA8F-F160-409D-AF92-09487A296E55}" name="Column13342"/>
    <tableColumn id="13360" xr3:uid="{AA53986F-E88A-4441-AE40-332F8BC27B1C}" name="Column13343"/>
    <tableColumn id="13361" xr3:uid="{8BD12810-14C9-4498-9E96-ECAD34A36B77}" name="Column13344"/>
    <tableColumn id="13362" xr3:uid="{1D78FC4B-E33C-44B4-8888-EC9F2D3E0F1F}" name="Column13345"/>
    <tableColumn id="13363" xr3:uid="{1730E1A1-38BE-4807-8B42-3E91B91DA6EE}" name="Column13346"/>
    <tableColumn id="13364" xr3:uid="{94018BAC-9D56-492D-A620-744F883311FE}" name="Column13347"/>
    <tableColumn id="13365" xr3:uid="{DEE8259D-B2D7-44A1-861B-CFAD945AE9F4}" name="Column13348"/>
    <tableColumn id="13366" xr3:uid="{EE9BB8E1-7BA0-45CD-8443-332A56D07C25}" name="Column13349"/>
    <tableColumn id="13367" xr3:uid="{676C5DB2-E9AA-4B8E-AD7E-06A5588A3F98}" name="Column13350"/>
    <tableColumn id="13368" xr3:uid="{F2AA60B4-90B4-4E8D-B9A6-40F55B77FF17}" name="Column13351"/>
    <tableColumn id="13369" xr3:uid="{98AE2DD9-CED3-4ED8-B1E3-99872C15D519}" name="Column13352"/>
    <tableColumn id="13370" xr3:uid="{A61925F5-7CA7-42E3-BC03-F90EBD6DD93A}" name="Column13353"/>
    <tableColumn id="13371" xr3:uid="{96E37818-CEAD-4FD7-AA7A-14A2AA2C1B30}" name="Column13354"/>
    <tableColumn id="13372" xr3:uid="{5DF24519-2305-4B0F-8053-FC936E719749}" name="Column13355"/>
    <tableColumn id="13373" xr3:uid="{10BB2712-CD90-4944-892E-F01F97A0E6C5}" name="Column13356"/>
    <tableColumn id="13374" xr3:uid="{D06D9374-5F78-4BF3-B110-27B797E1424F}" name="Column13357"/>
    <tableColumn id="13375" xr3:uid="{C00262E0-F915-46E5-B321-8727B2C84B3D}" name="Column13358"/>
    <tableColumn id="13376" xr3:uid="{F29ECBD0-0E08-4383-BFC2-61BC11EE9F8C}" name="Column13359"/>
    <tableColumn id="13377" xr3:uid="{5B6B05A0-72B9-4676-8B65-6463D03BD143}" name="Column13360"/>
    <tableColumn id="13378" xr3:uid="{8112BAB7-12C8-49A8-BD7E-6A72513030F9}" name="Column13361"/>
    <tableColumn id="13379" xr3:uid="{0B848A2A-4E03-4A00-9B3E-EF42B71BA1C3}" name="Column13362"/>
    <tableColumn id="13380" xr3:uid="{CEC7071F-2EED-4828-A512-ED5860149DE5}" name="Column13363"/>
    <tableColumn id="13381" xr3:uid="{83282B3D-9BBD-4FFD-A9D9-A57F278C02FB}" name="Column13364"/>
    <tableColumn id="13382" xr3:uid="{7F565177-816C-4F3F-ACED-4700761F7A49}" name="Column13365"/>
    <tableColumn id="13383" xr3:uid="{4A315827-72C4-47D0-9026-1B16C1264319}" name="Column13366"/>
    <tableColumn id="13384" xr3:uid="{A5C3E458-DC4C-455E-A65E-22AE4AA4ABDB}" name="Column13367"/>
    <tableColumn id="13385" xr3:uid="{1A83FE9D-A663-41EA-BE35-309EA007405D}" name="Column13368"/>
    <tableColumn id="13386" xr3:uid="{E13B96D5-F58C-4132-B330-17559914AE4A}" name="Column13369"/>
    <tableColumn id="13387" xr3:uid="{FC9C8679-8CFE-469B-BDF4-2BDB06FD0B47}" name="Column13370"/>
    <tableColumn id="13388" xr3:uid="{063293C8-7C67-4DC9-8A2F-910683E12902}" name="Column13371"/>
    <tableColumn id="13389" xr3:uid="{6CB103EF-5012-4D62-B3FF-9AC7B8F1BCE9}" name="Column13372"/>
    <tableColumn id="13390" xr3:uid="{AE2132F6-10F8-475B-9466-18E581922ED4}" name="Column13373"/>
    <tableColumn id="13391" xr3:uid="{45363625-DF2D-4A5C-A65C-B62379CCE35A}" name="Column13374"/>
    <tableColumn id="13392" xr3:uid="{F9E9C4AB-1D1F-4A02-8DBB-DB2DCCE0BC22}" name="Column13375"/>
    <tableColumn id="13393" xr3:uid="{CBCC3AD9-D842-4462-9321-5CDD9585C5EB}" name="Column13376"/>
    <tableColumn id="13394" xr3:uid="{A935A87E-2BEE-42A6-B88C-244D9BD1BCC2}" name="Column13377"/>
    <tableColumn id="13395" xr3:uid="{4ECF6613-B8F4-4E35-89A4-DC244557AD40}" name="Column13378"/>
    <tableColumn id="13396" xr3:uid="{7286C709-2D22-40B5-ABE2-7C2E5F3E15C4}" name="Column13379"/>
    <tableColumn id="13397" xr3:uid="{F5FDF379-C9D8-41C8-AC98-66618C54E33D}" name="Column13380"/>
    <tableColumn id="13398" xr3:uid="{C63D5F69-D83C-4B3E-9D7D-21E8B2CC1D42}" name="Column13381"/>
    <tableColumn id="13399" xr3:uid="{8F0BA611-DD11-485D-A415-0E39A272EA4A}" name="Column13382"/>
    <tableColumn id="13400" xr3:uid="{6A33922A-F053-4334-8F21-A4428A083338}" name="Column13383"/>
    <tableColumn id="13401" xr3:uid="{59B03C29-7F3F-4799-A4FF-2A3A83E8E08F}" name="Column13384"/>
    <tableColumn id="13402" xr3:uid="{0634A6B1-C871-44F8-9374-6C41CF300CE5}" name="Column13385"/>
    <tableColumn id="13403" xr3:uid="{BC4FFF83-2B1E-4804-8492-72677C6ACAA4}" name="Column13386"/>
    <tableColumn id="13404" xr3:uid="{A06F6341-9F56-4F85-A3C4-8F810B11410C}" name="Column13387"/>
    <tableColumn id="13405" xr3:uid="{7CCA7056-4D5B-4141-AFA7-0EB270C7EF5D}" name="Column13388"/>
    <tableColumn id="13406" xr3:uid="{366F6EA9-600E-4582-B226-DA49EB73B9F1}" name="Column13389"/>
    <tableColumn id="13407" xr3:uid="{D59C7941-454E-454D-9752-62B34D370479}" name="Column13390"/>
    <tableColumn id="13408" xr3:uid="{00C1B52C-46B0-4AE4-9A31-D63B3E9DCC1F}" name="Column13391"/>
    <tableColumn id="13409" xr3:uid="{5A738852-1FBA-4FC0-8E33-6FF6EFB5EBBC}" name="Column13392"/>
    <tableColumn id="13410" xr3:uid="{45A6F1F7-2F61-4FB6-8B3F-D1E0532487A9}" name="Column13393"/>
    <tableColumn id="13411" xr3:uid="{06CE33C3-DD09-41FE-828D-424256E61E65}" name="Column13394"/>
    <tableColumn id="13412" xr3:uid="{463D266A-45ED-474D-B2D1-D3068942ECF2}" name="Column13395"/>
    <tableColumn id="13413" xr3:uid="{806489AE-8DB3-4FFD-8212-C6BECEEF61E9}" name="Column13396"/>
    <tableColumn id="13414" xr3:uid="{F500100D-F5EB-43A0-B506-99956253CA7D}" name="Column13397"/>
    <tableColumn id="13415" xr3:uid="{272D6F8F-6249-447B-A6B9-F53B2E259852}" name="Column13398"/>
    <tableColumn id="13416" xr3:uid="{2C4F015C-6111-4A4D-8E7B-0599B4ECB801}" name="Column13399"/>
    <tableColumn id="13417" xr3:uid="{A51C4650-343E-49D8-8C9A-211CDE3814E2}" name="Column13400"/>
    <tableColumn id="13418" xr3:uid="{642EE76B-4E0B-452C-BD61-FE27F65633BD}" name="Column13401"/>
    <tableColumn id="13419" xr3:uid="{EADD7034-262C-4B7E-85E5-0EDDD0F969D6}" name="Column13402"/>
    <tableColumn id="13420" xr3:uid="{E52A4E0D-6381-402D-A25D-F631D39A7428}" name="Column13403"/>
    <tableColumn id="13421" xr3:uid="{9204BBBF-0B4E-4B1D-B71F-2F0CE6D546CA}" name="Column13404"/>
    <tableColumn id="13422" xr3:uid="{0535D962-7B04-471D-AFF1-9288B261A9DF}" name="Column13405"/>
    <tableColumn id="13423" xr3:uid="{F83B5E1F-1907-410E-AD91-5A8299B140EE}" name="Column13406"/>
    <tableColumn id="13424" xr3:uid="{03BC8028-089E-4A2F-8BDC-B4647B09A227}" name="Column13407"/>
    <tableColumn id="13425" xr3:uid="{41B435A8-D427-4897-B585-3EEA6ED850EB}" name="Column13408"/>
    <tableColumn id="13426" xr3:uid="{8FB276F2-FB3A-437B-8C8E-F6BA1A67A4E3}" name="Column13409"/>
    <tableColumn id="13427" xr3:uid="{A36D5F65-2F3D-4AA6-BC09-35A91B75B29E}" name="Column13410"/>
    <tableColumn id="13428" xr3:uid="{D06FE4F6-B57A-4DE6-ACCC-E62CA13FF516}" name="Column13411"/>
    <tableColumn id="13429" xr3:uid="{AAA4422B-8F63-4AD5-BE09-7EA74AC54338}" name="Column13412"/>
    <tableColumn id="13430" xr3:uid="{7A813B2D-A7F9-4C93-AFD3-D4DF2F870D2E}" name="Column13413"/>
    <tableColumn id="13431" xr3:uid="{C7F01819-327F-4660-9656-5118DC2DD53C}" name="Column13414"/>
    <tableColumn id="13432" xr3:uid="{E0F7486C-B5A0-40F7-A726-787AE536EEEE}" name="Column13415"/>
    <tableColumn id="13433" xr3:uid="{05FDEE08-C2CF-4BBA-9268-0A2AFA4E7F34}" name="Column13416"/>
    <tableColumn id="13434" xr3:uid="{8FAF9411-57B1-414A-801D-EBD3D764A0D8}" name="Column13417"/>
    <tableColumn id="13435" xr3:uid="{A071196A-83C7-4B9A-A806-02D3A0B95A8F}" name="Column13418"/>
    <tableColumn id="13436" xr3:uid="{994AB2DD-7056-4651-A6DE-79E3DA2AD9DD}" name="Column13419"/>
    <tableColumn id="13437" xr3:uid="{C0263558-13B8-46B9-A590-4B6DBA8A0B22}" name="Column13420"/>
    <tableColumn id="13438" xr3:uid="{1CF6AEAB-ECDD-4142-9F4C-7231B7251EF0}" name="Column13421"/>
    <tableColumn id="13439" xr3:uid="{B72D81F7-D2FE-4368-85D7-33EC550A5CA3}" name="Column13422"/>
    <tableColumn id="13440" xr3:uid="{EFEC8E5A-28CD-4B38-AD41-16E7951040ED}" name="Column13423"/>
    <tableColumn id="13441" xr3:uid="{C045EAA5-60EC-4962-A6F3-348B2EB84B10}" name="Column13424"/>
    <tableColumn id="13442" xr3:uid="{95E52E92-BD96-4278-98D7-8A16E001FE2F}" name="Column13425"/>
    <tableColumn id="13443" xr3:uid="{D561D807-5216-4159-A96A-1885883DD859}" name="Column13426"/>
    <tableColumn id="13444" xr3:uid="{923E2346-C4C1-465A-A7BC-E82001204D02}" name="Column13427"/>
    <tableColumn id="13445" xr3:uid="{FB417634-39CD-41CA-8A2C-C8A506BFFC0D}" name="Column13428"/>
    <tableColumn id="13446" xr3:uid="{436D198E-01F6-4172-AFED-7FA9281FD955}" name="Column13429"/>
    <tableColumn id="13447" xr3:uid="{D03C11D5-A620-4766-AEA9-A4C815DA383C}" name="Column13430"/>
    <tableColumn id="13448" xr3:uid="{24C0649D-77B0-416C-AB39-E528C5917126}" name="Column13431"/>
    <tableColumn id="13449" xr3:uid="{33CF9EE3-4FA6-4B91-86D8-857F786188CB}" name="Column13432"/>
    <tableColumn id="13450" xr3:uid="{34AC995D-4B08-424D-8821-7A942A59ECF4}" name="Column13433"/>
    <tableColumn id="13451" xr3:uid="{157A2D42-6720-4857-B856-BC7272AC873D}" name="Column13434"/>
    <tableColumn id="13452" xr3:uid="{3BD9C67C-819B-42D9-A715-508E450483FF}" name="Column13435"/>
    <tableColumn id="13453" xr3:uid="{E2DC342F-0CE5-4DC9-A337-0657F4683C63}" name="Column13436"/>
    <tableColumn id="13454" xr3:uid="{B7755BAC-882F-4F9D-A4BC-EE8CE46FD2EE}" name="Column13437"/>
    <tableColumn id="13455" xr3:uid="{8D59F93F-6440-43DD-8D49-88AA7B9B9BF6}" name="Column13438"/>
    <tableColumn id="13456" xr3:uid="{C893C1A9-99C5-47CC-BC56-6C810FB841E4}" name="Column13439"/>
    <tableColumn id="13457" xr3:uid="{BC2A3EAE-B6B9-4364-B002-290B6CA08B99}" name="Column13440"/>
    <tableColumn id="13458" xr3:uid="{BAF79893-747A-4E90-894F-47D60D69EBF8}" name="Column13441"/>
    <tableColumn id="13459" xr3:uid="{319E194F-F428-489E-9D41-019F33FD0747}" name="Column13442"/>
    <tableColumn id="13460" xr3:uid="{86BF50FE-68F6-4C74-AAC2-7ADBC7A65E16}" name="Column13443"/>
    <tableColumn id="13461" xr3:uid="{957DE66B-538A-4C96-92F3-8475D2781425}" name="Column13444"/>
    <tableColumn id="13462" xr3:uid="{9D460FB2-EA96-41A4-91D3-0E495DFE4D50}" name="Column13445"/>
    <tableColumn id="13463" xr3:uid="{E51CBC9C-CAC1-4AFE-93D5-1290735FC2D7}" name="Column13446"/>
    <tableColumn id="13464" xr3:uid="{AE7A0E10-CCB6-44E4-AD3F-0AE574341C39}" name="Column13447"/>
    <tableColumn id="13465" xr3:uid="{B493CE2A-8B59-414B-B807-8484884C8428}" name="Column13448"/>
    <tableColumn id="13466" xr3:uid="{E9EF8E50-D953-449D-8157-5CA895410319}" name="Column13449"/>
    <tableColumn id="13467" xr3:uid="{4DE088E9-899A-4F65-87EF-232D778DA2FF}" name="Column13450"/>
    <tableColumn id="13468" xr3:uid="{B1BAC5DB-5649-435C-BA9B-A86FB60380C4}" name="Column13451"/>
    <tableColumn id="13469" xr3:uid="{37A6E122-CDBA-44FE-85F3-DE0D0D96BB8A}" name="Column13452"/>
    <tableColumn id="13470" xr3:uid="{8ED51DE1-9688-42F9-91A7-C8EE6868D315}" name="Column13453"/>
    <tableColumn id="13471" xr3:uid="{4A03C355-CC0B-478B-BD67-64BC2A7F3673}" name="Column13454"/>
    <tableColumn id="13472" xr3:uid="{B1D2B61D-8382-4E96-8FEE-CB45677D6414}" name="Column13455"/>
    <tableColumn id="13473" xr3:uid="{FA3AACED-B65D-44BB-94FB-A800C78FEA57}" name="Column13456"/>
    <tableColumn id="13474" xr3:uid="{29469C68-5CDA-4B41-A9FB-76C95147A244}" name="Column13457"/>
    <tableColumn id="13475" xr3:uid="{D3B0E638-494F-4305-84C2-7EA5621EA9C2}" name="Column13458"/>
    <tableColumn id="13476" xr3:uid="{C3BDFE4B-1174-45FE-93BB-D2729A5049C0}" name="Column13459"/>
    <tableColumn id="13477" xr3:uid="{77514B55-5D97-4B54-A76B-A8B583297E58}" name="Column13460"/>
    <tableColumn id="13478" xr3:uid="{34EB544D-C6DE-498E-A3EC-EB30A9EC2A08}" name="Column13461"/>
    <tableColumn id="13479" xr3:uid="{8809421A-7851-4FF0-B1CC-C141DD3B72C0}" name="Column13462"/>
    <tableColumn id="13480" xr3:uid="{50EC0AA4-FB5A-4F50-9B44-1F22CB6F0ACB}" name="Column13463"/>
    <tableColumn id="13481" xr3:uid="{A346E2E2-0C08-4A0C-8FAE-F304C3EF0412}" name="Column13464"/>
    <tableColumn id="13482" xr3:uid="{73D21E91-880D-41B2-B074-FEC08F85486B}" name="Column13465"/>
    <tableColumn id="13483" xr3:uid="{714D2E3C-9FE8-4620-8F51-5243308E24AD}" name="Column13466"/>
    <tableColumn id="13484" xr3:uid="{554EC602-119E-4139-AF93-93AF088691B9}" name="Column13467"/>
    <tableColumn id="13485" xr3:uid="{7C8CE49C-40D7-4D7C-B079-AFF46DFBB858}" name="Column13468"/>
    <tableColumn id="13486" xr3:uid="{5C2904DD-4586-4DC3-8E56-3FF2D8BFC0CC}" name="Column13469"/>
    <tableColumn id="13487" xr3:uid="{479011C6-2686-44C1-897F-04ACCCC0E282}" name="Column13470"/>
    <tableColumn id="13488" xr3:uid="{410476C0-2F77-477A-A94B-5979975E6EF0}" name="Column13471"/>
    <tableColumn id="13489" xr3:uid="{DA245BBE-E5C4-4325-9779-4180255F5DA4}" name="Column13472"/>
    <tableColumn id="13490" xr3:uid="{539AB299-4A72-4BD6-8C21-4FF2BA728A92}" name="Column13473"/>
    <tableColumn id="13491" xr3:uid="{CE8A9F4C-0425-4E39-B2AA-FEDCAAD0E6E9}" name="Column13474"/>
    <tableColumn id="13492" xr3:uid="{1BF6A4B1-87D1-4670-A99E-999219FDC7B2}" name="Column13475"/>
    <tableColumn id="13493" xr3:uid="{CD8E1B7D-8779-4481-97AF-913F6E6B547A}" name="Column13476"/>
    <tableColumn id="13494" xr3:uid="{F56D749A-9AE5-4A82-B073-14437A66B614}" name="Column13477"/>
    <tableColumn id="13495" xr3:uid="{5124BD12-4FA9-49FC-8757-CA25F8707181}" name="Column13478"/>
    <tableColumn id="13496" xr3:uid="{87701785-505B-4D49-9244-6FC77E7B01CB}" name="Column13479"/>
    <tableColumn id="13497" xr3:uid="{CD618CBD-6129-48C0-B145-EA67FB945355}" name="Column13480"/>
    <tableColumn id="13498" xr3:uid="{8538147A-C1B9-4298-89D9-A8E8785D114C}" name="Column13481"/>
    <tableColumn id="13499" xr3:uid="{AD9EAD20-431D-4764-8895-2C2AA7AC7212}" name="Column13482"/>
    <tableColumn id="13500" xr3:uid="{49FD2272-D3F0-41A9-A5A8-99CC4EA5575F}" name="Column13483"/>
    <tableColumn id="13501" xr3:uid="{9B915278-75AD-41B0-ABC7-D11B5352098C}" name="Column13484"/>
    <tableColumn id="13502" xr3:uid="{B4B9AE47-00B7-4A26-A24D-403F3CEE112D}" name="Column13485"/>
    <tableColumn id="13503" xr3:uid="{6D177FED-4ED4-477C-8D3E-CA1520282EBA}" name="Column13486"/>
    <tableColumn id="13504" xr3:uid="{366A2F0A-A5D9-49C0-B9EB-2CE1F146725F}" name="Column13487"/>
    <tableColumn id="13505" xr3:uid="{BCEC1247-E026-43A7-8E49-90EEF9EBDDB0}" name="Column13488"/>
    <tableColumn id="13506" xr3:uid="{985B5A50-F776-45CE-BD77-33713D02FC3A}" name="Column13489"/>
    <tableColumn id="13507" xr3:uid="{F40AF9FB-0050-475D-A2BE-A73A04762393}" name="Column13490"/>
    <tableColumn id="13508" xr3:uid="{B28312DE-1517-4E72-BBB9-3EFF68EA64BC}" name="Column13491"/>
    <tableColumn id="13509" xr3:uid="{43C2C939-5F9D-43C3-BA00-F410509C75CD}" name="Column13492"/>
    <tableColumn id="13510" xr3:uid="{8EBF4619-EF2E-48CE-9A74-45B8552E9CE0}" name="Column13493"/>
    <tableColumn id="13511" xr3:uid="{E91E2105-71E1-4AFC-9D94-55D9DA012BB1}" name="Column13494"/>
    <tableColumn id="13512" xr3:uid="{031570CA-3AB7-407A-992D-6180ADFF3193}" name="Column13495"/>
    <tableColumn id="13513" xr3:uid="{96C81B41-32CA-46A9-B22A-88DB8BCFCBBE}" name="Column13496"/>
    <tableColumn id="13514" xr3:uid="{4D8DC376-DC88-4FFC-AED1-743EF6FD907A}" name="Column13497"/>
    <tableColumn id="13515" xr3:uid="{DE8B505F-C9BE-40CA-BD8C-37491CDD633E}" name="Column13498"/>
    <tableColumn id="13516" xr3:uid="{E74ABA3A-7B01-49DF-B244-F35D33FC14CA}" name="Column13499"/>
    <tableColumn id="13517" xr3:uid="{7A40C661-3ED8-4151-9660-327A7DAB0526}" name="Column13500"/>
    <tableColumn id="13518" xr3:uid="{7C728F65-25DB-4110-8CDF-A6DAA8C057B7}" name="Column13501"/>
    <tableColumn id="13519" xr3:uid="{B1DE9ADF-D757-4E51-82D4-E3FFDF0BBF3E}" name="Column13502"/>
    <tableColumn id="13520" xr3:uid="{178D1702-00D3-42A3-8D49-8E8E0FA165B5}" name="Column13503"/>
    <tableColumn id="13521" xr3:uid="{19F450F2-BB95-4543-88A5-9BFE311199B1}" name="Column13504"/>
    <tableColumn id="13522" xr3:uid="{6D8C11AA-F5BC-4149-B38E-DDDFA64C8B23}" name="Column13505"/>
    <tableColumn id="13523" xr3:uid="{83729FA3-D09A-419A-85BA-C8E05517BA72}" name="Column13506"/>
    <tableColumn id="13524" xr3:uid="{0017B169-E3C1-4651-967F-2DBBCF37AE13}" name="Column13507"/>
    <tableColumn id="13525" xr3:uid="{DA0F4C5F-E858-4A9D-B9AD-77072672EFE6}" name="Column13508"/>
    <tableColumn id="13526" xr3:uid="{295C640B-8223-45BD-9A4E-DD491F7D4239}" name="Column13509"/>
    <tableColumn id="13527" xr3:uid="{6633393F-A7D7-4781-B6A2-F26D48B5F49F}" name="Column13510"/>
    <tableColumn id="13528" xr3:uid="{7BC2C7A6-29D7-4405-8B81-26BDD4B3C205}" name="Column13511"/>
    <tableColumn id="13529" xr3:uid="{F4A195F5-7E16-4EAD-ACF3-614A1C8AF403}" name="Column13512"/>
    <tableColumn id="13530" xr3:uid="{04E52139-6A08-445E-BB1E-1B5E2AF0ED36}" name="Column13513"/>
    <tableColumn id="13531" xr3:uid="{8E686F6C-3BD2-4CE1-9402-C60AB13426D5}" name="Column13514"/>
    <tableColumn id="13532" xr3:uid="{9FA36F69-16A0-404D-A3A1-8D866DC3C17B}" name="Column13515"/>
    <tableColumn id="13533" xr3:uid="{45C4A726-8640-48B7-99C0-5F8E7A885857}" name="Column13516"/>
    <tableColumn id="13534" xr3:uid="{3CC9B059-2ED6-4CD0-953C-D3DA99559B65}" name="Column13517"/>
    <tableColumn id="13535" xr3:uid="{7F4362CE-DACE-4672-99BD-1BDF386372F7}" name="Column13518"/>
    <tableColumn id="13536" xr3:uid="{FCD163CB-B8CA-4BD9-B0E2-C05F3C2C4B54}" name="Column13519"/>
    <tableColumn id="13537" xr3:uid="{FA40DCA4-1226-4F65-B585-579C31EBD234}" name="Column13520"/>
    <tableColumn id="13538" xr3:uid="{27DB4EEC-EB44-4A54-B0DD-FC3D2B50FA2F}" name="Column13521"/>
    <tableColumn id="13539" xr3:uid="{FCDC663E-1D2E-4D60-8791-72466CF25A8A}" name="Column13522"/>
    <tableColumn id="13540" xr3:uid="{F6050580-2AAE-4883-B117-C538B310B890}" name="Column13523"/>
    <tableColumn id="13541" xr3:uid="{1873FC7B-A34B-4EAF-B6F4-3D8EFF50881E}" name="Column13524"/>
    <tableColumn id="13542" xr3:uid="{ED57143E-1FBD-4E44-9020-34C2BE2E51D0}" name="Column13525"/>
    <tableColumn id="13543" xr3:uid="{30C42EEE-EDB3-4FAE-B187-824FC35609C2}" name="Column13526"/>
    <tableColumn id="13544" xr3:uid="{9CE311E1-9D7F-41C4-8101-8B5E2FC5B944}" name="Column13527"/>
    <tableColumn id="13545" xr3:uid="{0A1F4A7F-49E5-4A6F-8B39-7A7D49F7357B}" name="Column13528"/>
    <tableColumn id="13546" xr3:uid="{B4DDD460-D78D-4500-AF58-A36E605A7A90}" name="Column13529"/>
    <tableColumn id="13547" xr3:uid="{8A44211D-E8FB-4BD3-B021-97FDAF6C812C}" name="Column13530"/>
    <tableColumn id="13548" xr3:uid="{60DDBE8D-515A-4A9B-8A5B-FACEFD5D790F}" name="Column13531"/>
    <tableColumn id="13549" xr3:uid="{C3CE6056-D236-4CAF-89C4-1E8BA4CFA77E}" name="Column13532"/>
    <tableColumn id="13550" xr3:uid="{51B91F49-5645-485C-9840-C83F07F9CAF0}" name="Column13533"/>
    <tableColumn id="13551" xr3:uid="{EA384B88-88D2-4636-89DF-1EEA5947BF6D}" name="Column13534"/>
    <tableColumn id="13552" xr3:uid="{6D6040AD-E033-442B-B691-8CFDBE000500}" name="Column13535"/>
    <tableColumn id="13553" xr3:uid="{B699D31B-3AE8-4B8B-AF59-A2920C0EED20}" name="Column13536"/>
    <tableColumn id="13554" xr3:uid="{4CBCB190-AD31-4613-BC99-0205E0122153}" name="Column13537"/>
    <tableColumn id="13555" xr3:uid="{94C57CC6-3AE9-49C4-B129-B2F6D132BCB6}" name="Column13538"/>
    <tableColumn id="13556" xr3:uid="{E836A97D-C711-41EE-8B41-3494A2D7543E}" name="Column13539"/>
    <tableColumn id="13557" xr3:uid="{BF8483D0-41C4-44ED-B1C7-E9FB3AEACC62}" name="Column13540"/>
    <tableColumn id="13558" xr3:uid="{AB6D30A8-07D2-482E-87DC-AB455A5C877D}" name="Column13541"/>
    <tableColumn id="13559" xr3:uid="{7901A1A5-3768-4A93-946E-16EF6CEE6B3D}" name="Column13542"/>
    <tableColumn id="13560" xr3:uid="{8111D8DC-AFAB-421C-9138-0D4BAF0DA5FD}" name="Column13543"/>
    <tableColumn id="13561" xr3:uid="{45A367D7-0662-4BE5-956D-9FAF46D22D23}" name="Column13544"/>
    <tableColumn id="13562" xr3:uid="{BFFEBD78-3C80-420A-9D02-66E079DD0044}" name="Column13545"/>
    <tableColumn id="13563" xr3:uid="{5E992BB3-2108-483A-B320-6E3647471D73}" name="Column13546"/>
    <tableColumn id="13564" xr3:uid="{4A44ED60-DACC-4C60-BE84-537BEAFB0569}" name="Column13547"/>
    <tableColumn id="13565" xr3:uid="{09E5ABD5-3A00-42AA-A2C7-8D4BEB1B2CB4}" name="Column13548"/>
    <tableColumn id="13566" xr3:uid="{8DCC92A7-78E9-456C-A38D-3ADC0AAF8864}" name="Column13549"/>
    <tableColumn id="13567" xr3:uid="{7B870887-AEC4-4AB9-80AF-210B552785C7}" name="Column13550"/>
    <tableColumn id="13568" xr3:uid="{9EFD4D37-1CB8-4985-BB19-097F0B7EF862}" name="Column13551"/>
    <tableColumn id="13569" xr3:uid="{795B4A13-86BB-40E0-9AC4-97E4AA6D58F4}" name="Column13552"/>
    <tableColumn id="13570" xr3:uid="{551C33E6-FB6D-475E-A378-B39232FFF2E8}" name="Column13553"/>
    <tableColumn id="13571" xr3:uid="{D1B2C21B-33AE-4A4B-B510-912C907F0D4C}" name="Column13554"/>
    <tableColumn id="13572" xr3:uid="{44FADD74-C7C0-4B58-AE7C-8D90456667D9}" name="Column13555"/>
    <tableColumn id="13573" xr3:uid="{350065DC-5D7B-4671-A69B-5385E8313A80}" name="Column13556"/>
    <tableColumn id="13574" xr3:uid="{765461CF-68F0-4660-9230-DC0A632ABD03}" name="Column13557"/>
    <tableColumn id="13575" xr3:uid="{3E272C61-891A-4EBB-BDB8-2ADF943E862C}" name="Column13558"/>
    <tableColumn id="13576" xr3:uid="{26AA09CB-D0F9-465D-BF25-21BB7E5FFA1E}" name="Column13559"/>
    <tableColumn id="13577" xr3:uid="{8C728285-67A2-4043-9713-6024BFC0D016}" name="Column13560"/>
    <tableColumn id="13578" xr3:uid="{7FBC9118-0574-40F9-B010-13CF8C865FE1}" name="Column13561"/>
    <tableColumn id="13579" xr3:uid="{8CD57867-63EB-4B7D-BC5F-D811888852A6}" name="Column13562"/>
    <tableColumn id="13580" xr3:uid="{243747E3-FE76-4990-A3DD-CA297040A103}" name="Column13563"/>
    <tableColumn id="13581" xr3:uid="{B076B82B-D99D-4795-BAC6-BC433494C363}" name="Column13564"/>
    <tableColumn id="13582" xr3:uid="{6684932D-76B7-4492-9758-3EA0D749E0FE}" name="Column13565"/>
    <tableColumn id="13583" xr3:uid="{71B06484-63DD-41B1-83A4-6307F13F6C9A}" name="Column13566"/>
    <tableColumn id="13584" xr3:uid="{372FEE7F-4793-4A7B-ACCD-F80E975378CA}" name="Column13567"/>
    <tableColumn id="13585" xr3:uid="{8C414D98-31EA-42D0-BEDB-5FBDAED8EAAB}" name="Column13568"/>
    <tableColumn id="13586" xr3:uid="{8338C664-C8C9-4AEB-A1B4-F891CC8CA84B}" name="Column13569"/>
    <tableColumn id="13587" xr3:uid="{4E211BD7-5139-4FA1-BD75-57DDFD18F4C0}" name="Column13570"/>
    <tableColumn id="13588" xr3:uid="{5F00BC79-6A96-4CCF-81C0-B3B6A31DE305}" name="Column13571"/>
    <tableColumn id="13589" xr3:uid="{B7BA6DA5-5380-4A75-A87A-DF0A53D0B484}" name="Column13572"/>
    <tableColumn id="13590" xr3:uid="{5F4F09A0-EECD-4FB4-8A3C-8F8509A331EA}" name="Column13573"/>
    <tableColumn id="13591" xr3:uid="{AF320EAB-B21E-4D90-9C9B-1A376388BBA1}" name="Column13574"/>
    <tableColumn id="13592" xr3:uid="{0D2AB38D-BA3C-4946-9B95-0058479B5FD2}" name="Column13575"/>
    <tableColumn id="13593" xr3:uid="{BB6E0594-F203-46D5-98F3-36CCAD653697}" name="Column13576"/>
    <tableColumn id="13594" xr3:uid="{83830A20-3F55-482B-9508-120FBFC16FEC}" name="Column13577"/>
    <tableColumn id="13595" xr3:uid="{DC300671-F274-48F5-82F2-0A71C605136C}" name="Column13578"/>
    <tableColumn id="13596" xr3:uid="{ADE11D15-8C17-4A0B-9C11-79A3299237A2}" name="Column13579"/>
    <tableColumn id="13597" xr3:uid="{E05ABAB8-0EA1-4660-9837-188A4EC2C584}" name="Column13580"/>
    <tableColumn id="13598" xr3:uid="{BBFDF155-8302-40AA-83FB-F5C2FFA6CC0D}" name="Column13581"/>
    <tableColumn id="13599" xr3:uid="{C902106C-F79C-4126-9B6B-791C550B397F}" name="Column13582"/>
    <tableColumn id="13600" xr3:uid="{E7CE02FB-5748-4054-B2C5-11A34A393906}" name="Column13583"/>
    <tableColumn id="13601" xr3:uid="{106497BE-3326-444D-B09D-25EEEE11C17C}" name="Column13584"/>
    <tableColumn id="13602" xr3:uid="{6D8DCEB0-B95D-4472-B1FF-10646DB5AC0F}" name="Column13585"/>
    <tableColumn id="13603" xr3:uid="{A592018C-4E4B-41E4-80AA-D48CCAADE3EF}" name="Column13586"/>
    <tableColumn id="13604" xr3:uid="{9587C183-7962-4677-ABBB-085B7093274A}" name="Column13587"/>
    <tableColumn id="13605" xr3:uid="{C310C1F9-9DE9-4042-AC03-A1D981CE559A}" name="Column13588"/>
    <tableColumn id="13606" xr3:uid="{CA74A63C-B426-4CF8-8FC9-B54B7CE0E007}" name="Column13589"/>
    <tableColumn id="13607" xr3:uid="{956F445A-D464-4608-BF6A-007F1839B7E3}" name="Column13590"/>
    <tableColumn id="13608" xr3:uid="{6418BDF9-08FC-49B3-9974-373836A14639}" name="Column13591"/>
    <tableColumn id="13609" xr3:uid="{9D87E38C-BA11-4D36-AF85-6E0921A6A459}" name="Column13592"/>
    <tableColumn id="13610" xr3:uid="{EF4B9B34-604F-4094-8288-E137FE2D4768}" name="Column13593"/>
    <tableColumn id="13611" xr3:uid="{74873C0C-4D30-4BCC-A87A-C54D68E8ED49}" name="Column13594"/>
    <tableColumn id="13612" xr3:uid="{DA434A90-CC85-486C-ABB3-47979A9F83EE}" name="Column13595"/>
    <tableColumn id="13613" xr3:uid="{EA13EE72-276B-4250-985D-9D6F547351A3}" name="Column13596"/>
    <tableColumn id="13614" xr3:uid="{0B5CA821-417F-4A88-A727-D31204BE1B14}" name="Column13597"/>
    <tableColumn id="13615" xr3:uid="{CAF57711-BE3A-4635-BE0D-417708E9F2C2}" name="Column13598"/>
    <tableColumn id="13616" xr3:uid="{459D12C1-533B-4E42-9F85-155F187D33CB}" name="Column13599"/>
    <tableColumn id="13617" xr3:uid="{A19EEE77-E375-4F8D-A56D-799D7C31FBBA}" name="Column13600"/>
    <tableColumn id="13618" xr3:uid="{92242153-FE25-4D86-BF70-D5E60669D360}" name="Column13601"/>
    <tableColumn id="13619" xr3:uid="{FFFF3C62-54F1-4BA3-88B8-77288CE9C0A7}" name="Column13602"/>
    <tableColumn id="13620" xr3:uid="{A6491702-216C-4A50-A12E-D50D69FC7DEC}" name="Column13603"/>
    <tableColumn id="13621" xr3:uid="{75212926-1E21-44BC-9CF3-8C6F147C800F}" name="Column13604"/>
    <tableColumn id="13622" xr3:uid="{4BCE773E-4B8D-4695-889E-353E0C2D85BA}" name="Column13605"/>
    <tableColumn id="13623" xr3:uid="{EF8A304F-D634-40BA-AA4E-C158BC13C70B}" name="Column13606"/>
    <tableColumn id="13624" xr3:uid="{DEFA7AB6-E16E-4825-91B0-660C471C7A17}" name="Column13607"/>
    <tableColumn id="13625" xr3:uid="{44DB2FAC-D169-48E9-8183-7FEFAFE107C2}" name="Column13608"/>
    <tableColumn id="13626" xr3:uid="{D1EC01A9-B953-48C7-8283-181D8C37E0AA}" name="Column13609"/>
    <tableColumn id="13627" xr3:uid="{289C969D-F07D-4334-9D41-79F62363A64B}" name="Column13610"/>
    <tableColumn id="13628" xr3:uid="{4DB6D973-5010-47F8-94FE-A3BC665A2AED}" name="Column13611"/>
    <tableColumn id="13629" xr3:uid="{F32F94FC-C46E-4786-943C-722E99D7354C}" name="Column13612"/>
    <tableColumn id="13630" xr3:uid="{B69A8A9D-6B08-4B86-98B2-33925BE417F2}" name="Column13613"/>
    <tableColumn id="13631" xr3:uid="{0BDD376A-1916-466F-887D-11925110D0DA}" name="Column13614"/>
    <tableColumn id="13632" xr3:uid="{69307634-C08C-421D-B506-DB6E37762FB9}" name="Column13615"/>
    <tableColumn id="13633" xr3:uid="{DDA4ECBD-755C-455B-88A0-F9BF2A469186}" name="Column13616"/>
    <tableColumn id="13634" xr3:uid="{E2567013-6603-4360-8365-7A70570F7735}" name="Column13617"/>
    <tableColumn id="13635" xr3:uid="{D06C8D80-B923-48D1-B1B4-963F518828F4}" name="Column13618"/>
    <tableColumn id="13636" xr3:uid="{9FE89553-7E34-4835-9A15-AEF94297ABD1}" name="Column13619"/>
    <tableColumn id="13637" xr3:uid="{EB594BC2-1892-4B71-976A-C691FCB3BDD6}" name="Column13620"/>
    <tableColumn id="13638" xr3:uid="{05C4D0B4-C8F5-47BD-84CF-088A2AC9A506}" name="Column13621"/>
    <tableColumn id="13639" xr3:uid="{98F65727-CC1B-47CA-8B03-A8B15848A259}" name="Column13622"/>
    <tableColumn id="13640" xr3:uid="{05C2ECBA-CDD9-4B1F-B676-8276A29B418B}" name="Column13623"/>
    <tableColumn id="13641" xr3:uid="{8344DC0C-6F34-4276-A8A3-2DF8E6AE7F0F}" name="Column13624"/>
    <tableColumn id="13642" xr3:uid="{10252D50-7F34-4C2A-B990-832C5E3F8160}" name="Column13625"/>
    <tableColumn id="13643" xr3:uid="{31D5DAF2-B537-45FA-9E30-DA3BAAC08150}" name="Column13626"/>
    <tableColumn id="13644" xr3:uid="{3FDF781B-A76D-4009-9ECA-CE18AF14A965}" name="Column13627"/>
    <tableColumn id="13645" xr3:uid="{DF2994EB-E103-408E-94D6-8AFBE24BC27B}" name="Column13628"/>
    <tableColumn id="13646" xr3:uid="{5102FD67-64FF-437C-9608-6557DBB92115}" name="Column13629"/>
    <tableColumn id="13647" xr3:uid="{D67C2B99-D051-4F9A-9122-6921798B6911}" name="Column13630"/>
    <tableColumn id="13648" xr3:uid="{AAFD5556-59FD-439B-AEA1-319F21E579A6}" name="Column13631"/>
    <tableColumn id="13649" xr3:uid="{29B398A3-E851-4D3B-9DF5-C63E40192C94}" name="Column13632"/>
    <tableColumn id="13650" xr3:uid="{6EE312E0-91D6-4C82-891C-D8156A7B8178}" name="Column13633"/>
    <tableColumn id="13651" xr3:uid="{2C582FF8-7764-4A41-92B6-B0102BE1104C}" name="Column13634"/>
    <tableColumn id="13652" xr3:uid="{FF09B9F8-EEEA-42C0-94DF-776F84577596}" name="Column13635"/>
    <tableColumn id="13653" xr3:uid="{AC712A6A-C8C6-4DD0-A2E2-A8FE70E3B739}" name="Column13636"/>
    <tableColumn id="13654" xr3:uid="{707D506A-D810-4D14-92D5-DE0AD2F10267}" name="Column13637"/>
    <tableColumn id="13655" xr3:uid="{58B169FB-C913-4E42-8B55-050A07D75D88}" name="Column13638"/>
    <tableColumn id="13656" xr3:uid="{DD2140DC-05CB-41A3-8005-F8644E64B6A5}" name="Column13639"/>
    <tableColumn id="13657" xr3:uid="{A6CB64AF-2DAA-48D0-B0BA-B4505AA91DDB}" name="Column13640"/>
    <tableColumn id="13658" xr3:uid="{E9093BCE-8FF8-490B-A4B7-BC4F53ED7921}" name="Column13641"/>
    <tableColumn id="13659" xr3:uid="{4564D99D-796C-4549-98E2-67C353512B6F}" name="Column13642"/>
    <tableColumn id="13660" xr3:uid="{AF5C41FC-48EB-4935-A4BE-5CAC683C34E7}" name="Column13643"/>
    <tableColumn id="13661" xr3:uid="{59D267B4-68DD-458C-8920-EA8877275E92}" name="Column13644"/>
    <tableColumn id="13662" xr3:uid="{D0D6C19F-8F83-412A-902E-C9F4597AC9FC}" name="Column13645"/>
    <tableColumn id="13663" xr3:uid="{5516EE99-1148-4D9C-8164-2735B87BAC88}" name="Column13646"/>
    <tableColumn id="13664" xr3:uid="{C94408F5-59D7-47FF-ADF7-4AB9F49B3ABB}" name="Column13647"/>
    <tableColumn id="13665" xr3:uid="{A105CB90-1E44-40E0-80E9-D011CA2F9551}" name="Column13648"/>
    <tableColumn id="13666" xr3:uid="{3C9A5A91-DD7F-45DA-8FAD-F3BDACEA1CB1}" name="Column13649"/>
    <tableColumn id="13667" xr3:uid="{A3CA0B07-EEDD-418D-AD91-BBDBF3F48D7A}" name="Column13650"/>
    <tableColumn id="13668" xr3:uid="{D3A853D5-7FA8-436B-ACF2-D2D8D9BB1445}" name="Column13651"/>
    <tableColumn id="13669" xr3:uid="{81C3497D-EBBD-490B-9DC0-1EAB8E023DBE}" name="Column13652"/>
    <tableColumn id="13670" xr3:uid="{8DED1C1C-64C2-4753-A4DA-8C685BE679D8}" name="Column13653"/>
    <tableColumn id="13671" xr3:uid="{3AD285D3-0E47-4FD4-934B-AB504AE4567B}" name="Column13654"/>
    <tableColumn id="13672" xr3:uid="{4BC4221A-1F56-426F-81CA-4FB1E7A365A2}" name="Column13655"/>
    <tableColumn id="13673" xr3:uid="{61CD0A08-B595-4A16-9710-71DE73C14860}" name="Column13656"/>
    <tableColumn id="13674" xr3:uid="{BB2C3897-6D17-4A9F-9D69-D54FBBD6F056}" name="Column13657"/>
    <tableColumn id="13675" xr3:uid="{344B25D3-2848-4ECF-8D3E-153923E10F29}" name="Column13658"/>
    <tableColumn id="13676" xr3:uid="{0E8549C5-5DCD-4F9C-9B7C-ECA306AFCDC1}" name="Column13659"/>
    <tableColumn id="13677" xr3:uid="{74666B52-194A-41B2-B580-AF0DA1A3BB10}" name="Column13660"/>
    <tableColumn id="13678" xr3:uid="{2EC209AA-85E5-44B5-971E-22F37AFFE0F6}" name="Column13661"/>
    <tableColumn id="13679" xr3:uid="{7803890B-900D-465D-9945-9B8B75C3B3E9}" name="Column13662"/>
    <tableColumn id="13680" xr3:uid="{F74D5591-216F-4C03-9DC2-DC286CC18912}" name="Column13663"/>
    <tableColumn id="13681" xr3:uid="{E7FA8804-66A1-4346-BBEA-213AA89016E6}" name="Column13664"/>
    <tableColumn id="13682" xr3:uid="{066EC26F-0F2E-4399-A788-7F3AC43FCB97}" name="Column13665"/>
    <tableColumn id="13683" xr3:uid="{0BA23E01-2C0F-42FD-A0FC-DD23BA31223B}" name="Column13666"/>
    <tableColumn id="13684" xr3:uid="{FBFC5C4F-66B3-4648-B8F1-6A9EFF99888F}" name="Column13667"/>
    <tableColumn id="13685" xr3:uid="{5A360944-237E-4960-AFD4-13C75F12978A}" name="Column13668"/>
    <tableColumn id="13686" xr3:uid="{54326C33-D1D3-4EA7-A0F6-E094B131E995}" name="Column13669"/>
    <tableColumn id="13687" xr3:uid="{30E90325-453D-4772-9E76-0A4011457567}" name="Column13670"/>
    <tableColumn id="13688" xr3:uid="{2D7DAD00-FA4F-4B32-92E8-5EC0E92382A3}" name="Column13671"/>
    <tableColumn id="13689" xr3:uid="{34D370B3-29CB-440F-9586-6CB79FEC1CC8}" name="Column13672"/>
    <tableColumn id="13690" xr3:uid="{2DF13C80-C732-4734-A9AA-29DE037E8776}" name="Column13673"/>
    <tableColumn id="13691" xr3:uid="{F3492C78-ADCC-40DC-AEA9-47F0912086F5}" name="Column13674"/>
    <tableColumn id="13692" xr3:uid="{BAB4C48A-56FB-4B2C-BC06-ABCB8BD1B5C0}" name="Column13675"/>
    <tableColumn id="13693" xr3:uid="{D2DCCFC2-2034-4A1F-9850-F66E897BD39E}" name="Column13676"/>
    <tableColumn id="13694" xr3:uid="{7E98293F-2F9E-417F-B8A0-71C1BF6762B7}" name="Column13677"/>
    <tableColumn id="13695" xr3:uid="{E19E8C86-D9BB-4B13-98FB-19E039C43FF8}" name="Column13678"/>
    <tableColumn id="13696" xr3:uid="{E8B97B9A-E9AB-4071-933A-612B1AB30D7E}" name="Column13679"/>
    <tableColumn id="13697" xr3:uid="{5F6F166B-1A7C-4F3A-B245-448BD2E63213}" name="Column13680"/>
    <tableColumn id="13698" xr3:uid="{88687CB4-0721-45D5-8C04-BAFB7FB0393F}" name="Column13681"/>
    <tableColumn id="13699" xr3:uid="{463CC1AD-285F-4453-87B8-C3A1AE96CE31}" name="Column13682"/>
    <tableColumn id="13700" xr3:uid="{A9C5C9E0-37F6-4FF3-96B7-404867C16167}" name="Column13683"/>
    <tableColumn id="13701" xr3:uid="{5A9139DC-A5AF-437F-92AD-8680B2230CBA}" name="Column13684"/>
    <tableColumn id="13702" xr3:uid="{2C57E48A-AA46-4439-B255-C162E1D25153}" name="Column13685"/>
    <tableColumn id="13703" xr3:uid="{A4892BF9-1E4E-4B88-8787-E2BD763F8949}" name="Column13686"/>
    <tableColumn id="13704" xr3:uid="{6AD8321D-044E-4CFD-8BBD-BCA57FC4884D}" name="Column13687"/>
    <tableColumn id="13705" xr3:uid="{633691C7-A925-47C8-9F5E-4C93E3E2B077}" name="Column13688"/>
    <tableColumn id="13706" xr3:uid="{6B3AE73C-5B04-4641-A984-1FD94FC763DA}" name="Column13689"/>
    <tableColumn id="13707" xr3:uid="{3E4884DC-CFB3-45EF-922F-4A6C214AD77F}" name="Column13690"/>
    <tableColumn id="13708" xr3:uid="{0427E6FB-CF75-4878-AA9E-8520EBE339AD}" name="Column13691"/>
    <tableColumn id="13709" xr3:uid="{CC7A471B-3588-4470-B585-EFD4F88A03C2}" name="Column13692"/>
    <tableColumn id="13710" xr3:uid="{430DD224-51C7-4D8E-B968-0B9247E6F636}" name="Column13693"/>
    <tableColumn id="13711" xr3:uid="{3620C6DA-127A-4F9E-A643-D1CC5B4973A0}" name="Column13694"/>
    <tableColumn id="13712" xr3:uid="{FBC7FB05-5A17-4B6F-B537-6C464A63536C}" name="Column13695"/>
    <tableColumn id="13713" xr3:uid="{13F2CB13-74B2-48A5-A6D6-09538325BCC2}" name="Column13696"/>
    <tableColumn id="13714" xr3:uid="{60C911B4-3D5A-4E39-963E-C5E622D32335}" name="Column13697"/>
    <tableColumn id="13715" xr3:uid="{2E5E25E7-73E7-4F17-A937-3253494814FB}" name="Column13698"/>
    <tableColumn id="13716" xr3:uid="{BEEE2D5A-8EF5-430B-BB43-09DDC3970606}" name="Column13699"/>
    <tableColumn id="13717" xr3:uid="{5124E679-4729-4B03-B645-E24673C6BB0B}" name="Column13700"/>
    <tableColumn id="13718" xr3:uid="{587979D0-8B82-470C-AEEB-5EBD917BCF6B}" name="Column13701"/>
    <tableColumn id="13719" xr3:uid="{EACB8AA0-1EAA-4C92-8284-D9EC816F638B}" name="Column13702"/>
    <tableColumn id="13720" xr3:uid="{37D3D29F-3C32-46DF-B3EF-8474D137F64F}" name="Column13703"/>
    <tableColumn id="13721" xr3:uid="{66800A8E-5D54-43CF-8A33-74E237296D99}" name="Column13704"/>
    <tableColumn id="13722" xr3:uid="{9BF2C5C7-9376-407D-9476-7A6B3E56A83E}" name="Column13705"/>
    <tableColumn id="13723" xr3:uid="{5F541865-88CF-4244-A24D-D6ACE1209FE4}" name="Column13706"/>
    <tableColumn id="13724" xr3:uid="{7DDCCDE0-C3D2-45D0-8197-6CD339FF7982}" name="Column13707"/>
    <tableColumn id="13725" xr3:uid="{FD9D6D21-004D-4872-8B30-1C92108A067D}" name="Column13708"/>
    <tableColumn id="13726" xr3:uid="{5753188D-FDA3-4078-8177-80E23149C398}" name="Column13709"/>
    <tableColumn id="13727" xr3:uid="{A2B21AB6-F1DC-48B4-881A-01577DE8DACC}" name="Column13710"/>
    <tableColumn id="13728" xr3:uid="{C8C564C5-A8B6-4DBE-8D0A-B9B9DCC31FA1}" name="Column13711"/>
    <tableColumn id="13729" xr3:uid="{C33E7718-377D-4BBE-8CDD-5E265DD93261}" name="Column13712"/>
    <tableColumn id="13730" xr3:uid="{12EACF92-EB7E-4405-A553-66E819663ADA}" name="Column13713"/>
    <tableColumn id="13731" xr3:uid="{11FAADB8-9B7D-4BC5-8E94-229CED901139}" name="Column13714"/>
    <tableColumn id="13732" xr3:uid="{7C6D746F-CC28-4C51-810F-9AA6B35B8CB7}" name="Column13715"/>
    <tableColumn id="13733" xr3:uid="{8087FCB3-3019-4456-AB89-EAE1CD6A9E8F}" name="Column13716"/>
    <tableColumn id="13734" xr3:uid="{D3281528-4F56-4F6A-88FD-77ADE45B74A4}" name="Column13717"/>
    <tableColumn id="13735" xr3:uid="{61A9696E-015C-49C4-9F73-FEF5D7CC7208}" name="Column13718"/>
    <tableColumn id="13736" xr3:uid="{27376409-E729-47E1-9BF1-E96250DE51B4}" name="Column13719"/>
    <tableColumn id="13737" xr3:uid="{DB4E893D-4A5B-4A6D-8C6F-A08F15A58F21}" name="Column13720"/>
    <tableColumn id="13738" xr3:uid="{D6A2BEE4-15F4-473E-8BBC-9175B91D7CA3}" name="Column13721"/>
    <tableColumn id="13739" xr3:uid="{9DD5B9FB-4906-4BEB-8438-CEE195EE89AA}" name="Column13722"/>
    <tableColumn id="13740" xr3:uid="{A566DDC7-E104-43DD-834B-47C7321C9EB8}" name="Column13723"/>
    <tableColumn id="13741" xr3:uid="{62BC5713-1837-42BD-BE17-9B19E85E99F8}" name="Column13724"/>
    <tableColumn id="13742" xr3:uid="{863FC0D0-0774-4DC9-BC28-52FD81DAB8D0}" name="Column13725"/>
    <tableColumn id="13743" xr3:uid="{198EF4D5-2CC4-49EC-9C15-2F321292FEF8}" name="Column13726"/>
    <tableColumn id="13744" xr3:uid="{93D71D4F-232A-46C1-8EC3-5D9135A2E8F3}" name="Column13727"/>
    <tableColumn id="13745" xr3:uid="{BFD6E938-9EF4-49BE-B65A-4DB90F0F9344}" name="Column13728"/>
    <tableColumn id="13746" xr3:uid="{E7DBBBC9-7C34-41F8-B577-50382A4D6C64}" name="Column13729"/>
    <tableColumn id="13747" xr3:uid="{63EF7A36-4E26-4E1F-AE03-A0C3671AC50F}" name="Column13730"/>
    <tableColumn id="13748" xr3:uid="{A828CA4F-520B-4704-AA0D-CB118411322B}" name="Column13731"/>
    <tableColumn id="13749" xr3:uid="{35D17C27-836C-45A1-94E5-461F1B0C3B0A}" name="Column13732"/>
    <tableColumn id="13750" xr3:uid="{2BC032BB-6477-4D97-B624-F79FBB0C75A0}" name="Column13733"/>
    <tableColumn id="13751" xr3:uid="{6534F8DD-9DCA-4002-A872-43B7BC2AAC9B}" name="Column13734"/>
    <tableColumn id="13752" xr3:uid="{575AD488-6CF8-430E-A790-9D6EAFCFE3CA}" name="Column13735"/>
    <tableColumn id="13753" xr3:uid="{8AB8A24D-5FE4-4BBC-B415-90B78B4FE529}" name="Column13736"/>
    <tableColumn id="13754" xr3:uid="{1DAFBF6B-41BC-4013-9933-DCD3024C1CB4}" name="Column13737"/>
    <tableColumn id="13755" xr3:uid="{FC61D240-E721-418C-8CEB-B1F18EC1EC34}" name="Column13738"/>
    <tableColumn id="13756" xr3:uid="{492CE13D-444D-4FFC-AF01-3249E6DF1F8D}" name="Column13739"/>
    <tableColumn id="13757" xr3:uid="{E1ED48DB-1F3F-4B57-8A60-284C1A3324C7}" name="Column13740"/>
    <tableColumn id="13758" xr3:uid="{CA4B8C20-0FD0-4B28-AAFE-D606D8C72BD9}" name="Column13741"/>
    <tableColumn id="13759" xr3:uid="{C8A7082D-B17D-45C8-9FA2-DE1B0930C69D}" name="Column13742"/>
    <tableColumn id="13760" xr3:uid="{049C8197-D989-49EF-831B-4734775D5BDB}" name="Column13743"/>
    <tableColumn id="13761" xr3:uid="{CAD945E2-E957-482D-8A01-8217D7102371}" name="Column13744"/>
    <tableColumn id="13762" xr3:uid="{3527EE99-279E-4CE0-BE3B-A4C9947BD163}" name="Column13745"/>
    <tableColumn id="13763" xr3:uid="{E435D58D-F313-436B-97FB-C6392237C7A2}" name="Column13746"/>
    <tableColumn id="13764" xr3:uid="{9031F726-846E-450A-A02E-5A3D21210054}" name="Column13747"/>
    <tableColumn id="13765" xr3:uid="{40506E09-6FE8-4F7D-9E90-AE8F47D9001C}" name="Column13748"/>
    <tableColumn id="13766" xr3:uid="{4BC588C6-D083-4F7B-8149-F0A24AD5996B}" name="Column13749"/>
    <tableColumn id="13767" xr3:uid="{69BF0335-15C8-4DA2-B977-56EAE460D7F0}" name="Column13750"/>
    <tableColumn id="13768" xr3:uid="{4D06C8E8-9783-49FD-9252-AA710E5D951B}" name="Column13751"/>
    <tableColumn id="13769" xr3:uid="{FF0EB193-8C4A-46DA-8962-43DC5DB64718}" name="Column13752"/>
    <tableColumn id="13770" xr3:uid="{C40D5E90-A555-496E-9FB8-061CE4A9A3DF}" name="Column13753"/>
    <tableColumn id="13771" xr3:uid="{1B10457B-23F2-4E80-844A-966650E87A60}" name="Column13754"/>
    <tableColumn id="13772" xr3:uid="{D53E774A-306A-4189-AE8C-26760EF806E7}" name="Column13755"/>
    <tableColumn id="13773" xr3:uid="{8C51B44F-27C2-4AE3-94CE-712E8799A336}" name="Column13756"/>
    <tableColumn id="13774" xr3:uid="{05F08412-C9C9-4D36-9AC9-7505ED0283F6}" name="Column13757"/>
    <tableColumn id="13775" xr3:uid="{B00CC7B4-D3A3-4265-925E-BCD0B07A0464}" name="Column13758"/>
    <tableColumn id="13776" xr3:uid="{5F842076-B9D1-43A0-9928-780BD5A870DD}" name="Column13759"/>
    <tableColumn id="13777" xr3:uid="{46790476-1DDA-4F71-87D4-69B179A3853A}" name="Column13760"/>
    <tableColumn id="13778" xr3:uid="{39CE9D0B-2EDA-4844-8766-62EB5CF4060B}" name="Column13761"/>
    <tableColumn id="13779" xr3:uid="{35ABFE91-8276-4279-8E73-3D5E4D871088}" name="Column13762"/>
    <tableColumn id="13780" xr3:uid="{76B4DE35-68EB-4C59-AEF6-70A69F491F90}" name="Column13763"/>
    <tableColumn id="13781" xr3:uid="{915CC756-7202-4D88-BFB7-0C9702D60045}" name="Column13764"/>
    <tableColumn id="13782" xr3:uid="{EC216FF1-42C5-4335-B009-3848AD98508F}" name="Column13765"/>
    <tableColumn id="13783" xr3:uid="{B684A207-B0DD-4F8A-958B-399786B3FF9F}" name="Column13766"/>
    <tableColumn id="13784" xr3:uid="{D37A8B3E-F36E-4BC0-ACFB-5D1E793E303F}" name="Column13767"/>
    <tableColumn id="13785" xr3:uid="{D77D0F53-CDE9-494F-A694-980D1392F90A}" name="Column13768"/>
    <tableColumn id="13786" xr3:uid="{6D8FF5F1-E2BC-4D75-BE9F-134E2DEF974F}" name="Column13769"/>
    <tableColumn id="13787" xr3:uid="{2695CC71-BDD0-4313-9B25-FCE48524D255}" name="Column13770"/>
    <tableColumn id="13788" xr3:uid="{1FFE42B8-97BA-4AD1-8B0A-D3B187037357}" name="Column13771"/>
    <tableColumn id="13789" xr3:uid="{DAB01285-BA03-44AA-B0F8-131FD9FEA22E}" name="Column13772"/>
    <tableColumn id="13790" xr3:uid="{24C7129E-311C-43BF-8629-1DA51B497A4E}" name="Column13773"/>
    <tableColumn id="13791" xr3:uid="{90DADB9F-07ED-4124-941B-1F78D6EE204E}" name="Column13774"/>
    <tableColumn id="13792" xr3:uid="{B7564ACE-333C-440C-B888-4295BFF0599E}" name="Column13775"/>
    <tableColumn id="13793" xr3:uid="{31B5B827-94F7-45EA-9536-47BB3FCEB20D}" name="Column13776"/>
    <tableColumn id="13794" xr3:uid="{89340B81-969A-4CC6-AF36-2E0C329237D7}" name="Column13777"/>
    <tableColumn id="13795" xr3:uid="{6380CA54-2ADE-4B10-A2E2-A630C465F220}" name="Column13778"/>
    <tableColumn id="13796" xr3:uid="{59F3B804-5BA6-4846-8601-3CDC73C1E9D6}" name="Column13779"/>
    <tableColumn id="13797" xr3:uid="{754EDC1C-F2D1-4873-B9CC-4CE08A09B05D}" name="Column13780"/>
    <tableColumn id="13798" xr3:uid="{4F69833D-BCD5-4F55-A134-997B0D8EDF47}" name="Column13781"/>
    <tableColumn id="13799" xr3:uid="{62B79880-240C-4F80-A3C5-60CFDFA544FD}" name="Column13782"/>
    <tableColumn id="13800" xr3:uid="{2E34C4C5-E9CB-4C29-9A27-FF928821140D}" name="Column13783"/>
    <tableColumn id="13801" xr3:uid="{D2AE762F-1AFC-4E29-B42F-8C393D3899AC}" name="Column13784"/>
    <tableColumn id="13802" xr3:uid="{611562FC-FC1E-4E9A-A453-4EE4333B1160}" name="Column13785"/>
    <tableColumn id="13803" xr3:uid="{BD588E68-ED1A-494F-92CA-AFB72ECE10AE}" name="Column13786"/>
    <tableColumn id="13804" xr3:uid="{CF4D6D7F-76D3-4651-B673-9197F26B22C2}" name="Column13787"/>
    <tableColumn id="13805" xr3:uid="{62473EBB-B975-4B14-A04F-E6F79B108ED2}" name="Column13788"/>
    <tableColumn id="13806" xr3:uid="{241D7A01-9BC2-47A9-8B07-7EA6CC15CF30}" name="Column13789"/>
    <tableColumn id="13807" xr3:uid="{59590AE1-8906-4ECD-890E-7BE12AC9096C}" name="Column13790"/>
    <tableColumn id="13808" xr3:uid="{60A0F18F-3666-4F59-BD15-AB81C22022F6}" name="Column13791"/>
    <tableColumn id="13809" xr3:uid="{49D71258-0A9B-4CD3-9F71-30BA8E6FF62D}" name="Column13792"/>
    <tableColumn id="13810" xr3:uid="{56E678BB-F0E6-412F-BBE2-BCBD27274C60}" name="Column13793"/>
    <tableColumn id="13811" xr3:uid="{7F1CE9B1-29B4-4D4A-98C8-3AF65FCBAEF8}" name="Column13794"/>
    <tableColumn id="13812" xr3:uid="{CE95E233-EEB4-4A90-987E-1D4E17643123}" name="Column13795"/>
    <tableColumn id="13813" xr3:uid="{4962C122-3A3C-4C06-BCC6-9A22C86C65B0}" name="Column13796"/>
    <tableColumn id="13814" xr3:uid="{C032CFAE-3D22-426E-8BB2-50A135820C8A}" name="Column13797"/>
    <tableColumn id="13815" xr3:uid="{C8B2B812-4772-4CEE-9762-1B784AB0097E}" name="Column13798"/>
    <tableColumn id="13816" xr3:uid="{819D47F3-21B6-410D-AADA-027D61779630}" name="Column13799"/>
    <tableColumn id="13817" xr3:uid="{FBBD1F30-6686-46FC-839B-44152FFC623D}" name="Column13800"/>
    <tableColumn id="13818" xr3:uid="{4B7FA5A4-5B8B-426D-A466-7EB5CCC10BDE}" name="Column13801"/>
    <tableColumn id="13819" xr3:uid="{E222293B-6469-45A4-B484-E17F523357C9}" name="Column13802"/>
    <tableColumn id="13820" xr3:uid="{C3FF17CE-DEC4-41E8-99DD-F3AFC959E1BD}" name="Column13803"/>
    <tableColumn id="13821" xr3:uid="{CFD81BE0-370B-4D88-BCED-A1D880E22593}" name="Column13804"/>
    <tableColumn id="13822" xr3:uid="{E73EAA21-CA97-411F-AC61-C5CD642BB59D}" name="Column13805"/>
    <tableColumn id="13823" xr3:uid="{8968CE50-DC0C-4666-A5BB-DD91B087D6A9}" name="Column13806"/>
    <tableColumn id="13824" xr3:uid="{24EAB739-A889-4989-AF5C-772D3465A071}" name="Column13807"/>
    <tableColumn id="13825" xr3:uid="{72FA2AF5-CB85-4530-9CB5-D699697E8E13}" name="Column13808"/>
    <tableColumn id="13826" xr3:uid="{5D880A06-248C-402D-9916-1784BF3957D4}" name="Column13809"/>
    <tableColumn id="13827" xr3:uid="{09479F5C-54E2-4178-A3E4-448A161EB542}" name="Column13810"/>
    <tableColumn id="13828" xr3:uid="{9AA5A918-F1CF-417D-BE07-78178FCC158D}" name="Column13811"/>
    <tableColumn id="13829" xr3:uid="{0F6D4008-DEFC-4DBD-B335-D31994D87008}" name="Column13812"/>
    <tableColumn id="13830" xr3:uid="{5E5BF232-0D93-4EB9-8356-4251AC88F409}" name="Column13813"/>
    <tableColumn id="13831" xr3:uid="{9FC080BA-35A7-4E93-BD2F-45ADD8A015EB}" name="Column13814"/>
    <tableColumn id="13832" xr3:uid="{CA331646-662C-4D18-A1DC-75559D6FEEAF}" name="Column13815"/>
    <tableColumn id="13833" xr3:uid="{31341A34-40E6-4EC3-AF49-21BCC41A3EC2}" name="Column13816"/>
    <tableColumn id="13834" xr3:uid="{8BE51955-2BEF-420A-8F83-3E1F3D413A38}" name="Column13817"/>
    <tableColumn id="13835" xr3:uid="{A6DA260F-1ABB-4958-A755-8BBCDEEF4CEE}" name="Column13818"/>
    <tableColumn id="13836" xr3:uid="{5D7BD22C-F742-408B-BD73-318F0BFBE4FE}" name="Column13819"/>
    <tableColumn id="13837" xr3:uid="{B745317B-ACAB-433D-876D-374E84D75E36}" name="Column13820"/>
    <tableColumn id="13838" xr3:uid="{4E592F2E-50AF-4A75-8BA3-6D6AE1214B0E}" name="Column13821"/>
    <tableColumn id="13839" xr3:uid="{BF5AFE09-607B-4E0C-9BF9-7F421DDBFD3F}" name="Column13822"/>
    <tableColumn id="13840" xr3:uid="{78F1C0D1-CED9-4DDE-8FD3-C98C17C20CD5}" name="Column13823"/>
    <tableColumn id="13841" xr3:uid="{DD66A6BD-8DA7-4CE6-8D86-AEAC42E34FA9}" name="Column13824"/>
    <tableColumn id="13842" xr3:uid="{A972AF94-B7B5-49B0-AC68-91685338E56C}" name="Column13825"/>
    <tableColumn id="13843" xr3:uid="{5B1429CD-1B82-4C3A-808D-4EDC1A011200}" name="Column13826"/>
    <tableColumn id="13844" xr3:uid="{BA289326-44A0-4C13-BD3B-F1D7881314CF}" name="Column13827"/>
    <tableColumn id="13845" xr3:uid="{69DD5A6E-8EE9-4163-AF08-5A570ECD3E20}" name="Column13828"/>
    <tableColumn id="13846" xr3:uid="{6DCFF958-0F0A-4A8B-98B7-6F7C352F1CD5}" name="Column13829"/>
    <tableColumn id="13847" xr3:uid="{A24960D6-CB00-4543-8309-7D370AB0EA81}" name="Column13830"/>
    <tableColumn id="13848" xr3:uid="{15CFA1DC-3E38-42B1-9377-3D07E5DDAC1F}" name="Column13831"/>
    <tableColumn id="13849" xr3:uid="{CCAB15FF-1718-4E9D-BFA0-1945F7F34280}" name="Column13832"/>
    <tableColumn id="13850" xr3:uid="{FD043609-0BD3-478C-8FC2-66A693E025CD}" name="Column13833"/>
    <tableColumn id="13851" xr3:uid="{B0E85143-BDAE-41C8-B8EF-6835E1925245}" name="Column13834"/>
    <tableColumn id="13852" xr3:uid="{4417DA90-E2A6-4300-82DC-36E2FDB2144C}" name="Column13835"/>
    <tableColumn id="13853" xr3:uid="{75859CE1-EDF6-4260-A7C2-0602BDECD117}" name="Column13836"/>
    <tableColumn id="13854" xr3:uid="{EC97F599-3661-46A5-BC16-6B274BF1591F}" name="Column13837"/>
    <tableColumn id="13855" xr3:uid="{57291395-E1AF-428A-A289-C9FE5CA3D6A3}" name="Column13838"/>
    <tableColumn id="13856" xr3:uid="{82053E3C-BFE0-48BC-B27B-9CF92CB0C2C4}" name="Column13839"/>
    <tableColumn id="13857" xr3:uid="{91564EAE-496B-4DED-9DE4-DBEAD14ABD68}" name="Column13840"/>
    <tableColumn id="13858" xr3:uid="{334F4165-EED7-43CA-9D7D-A2E7A3A1C5A7}" name="Column13841"/>
    <tableColumn id="13859" xr3:uid="{2E1FCEF5-DE1C-4F14-9CB2-0F475F21051E}" name="Column13842"/>
    <tableColumn id="13860" xr3:uid="{7FB41761-57C9-4101-991F-F48691C035A2}" name="Column13843"/>
    <tableColumn id="13861" xr3:uid="{6F3E24F7-E201-4912-B15E-E83CD465AFCA}" name="Column13844"/>
    <tableColumn id="13862" xr3:uid="{687114A5-C1AC-4EB8-9173-65205FEA911E}" name="Column13845"/>
    <tableColumn id="13863" xr3:uid="{4EFEC5F0-C5B4-4DB0-AF78-C6EBECA3D4C2}" name="Column13846"/>
    <tableColumn id="13864" xr3:uid="{6B314100-8AF8-4A13-B583-B1CFE595B476}" name="Column13847"/>
    <tableColumn id="13865" xr3:uid="{5B9DD9B9-0A53-4F35-A049-76B3C86CC437}" name="Column13848"/>
    <tableColumn id="13866" xr3:uid="{75ADC5E7-7FBD-495A-8763-7375C5A98773}" name="Column13849"/>
    <tableColumn id="13867" xr3:uid="{23B87800-5190-4A77-BBA7-287AB4824EF4}" name="Column13850"/>
    <tableColumn id="13868" xr3:uid="{AFE38E31-689A-425F-939A-AC850A6D3388}" name="Column13851"/>
    <tableColumn id="13869" xr3:uid="{2B47A5E7-11C5-4315-9FEB-479B79419061}" name="Column13852"/>
    <tableColumn id="13870" xr3:uid="{162D6FC5-652E-461D-A2F0-E18DE85E61D8}" name="Column13853"/>
    <tableColumn id="13871" xr3:uid="{AA68BF46-CB04-422D-A143-E181FBF8CAB0}" name="Column13854"/>
    <tableColumn id="13872" xr3:uid="{A2D768A2-35C6-4CA6-B45F-3A8E70C5302C}" name="Column13855"/>
    <tableColumn id="13873" xr3:uid="{C9434AAE-6DAB-41DC-ADEB-F8A6C007BE3C}" name="Column13856"/>
    <tableColumn id="13874" xr3:uid="{0B696960-DFDD-4F3A-B571-11BE3C22EC39}" name="Column13857"/>
    <tableColumn id="13875" xr3:uid="{BF6F3365-2841-46CE-BA0A-336C1F2F9479}" name="Column13858"/>
    <tableColumn id="13876" xr3:uid="{A8FDAAA3-5619-4DB9-9CC2-A74388320B1E}" name="Column13859"/>
    <tableColumn id="13877" xr3:uid="{7C13559C-4E75-4FB4-967D-447247E7F05E}" name="Column13860"/>
    <tableColumn id="13878" xr3:uid="{E179361F-7205-44E6-B9AA-11AEAD5E0125}" name="Column13861"/>
    <tableColumn id="13879" xr3:uid="{4F4E6263-A836-4BE1-93EE-5688134B00E8}" name="Column13862"/>
    <tableColumn id="13880" xr3:uid="{831539D3-9473-43ED-9BDA-B5F5BEB94537}" name="Column13863"/>
    <tableColumn id="13881" xr3:uid="{C65E001D-CE0D-424A-824E-8FC40AA02EBB}" name="Column13864"/>
    <tableColumn id="13882" xr3:uid="{20528E3C-0932-4C8D-A271-591613D8CA39}" name="Column13865"/>
    <tableColumn id="13883" xr3:uid="{2E760593-D8FC-4911-B05F-720B8BB95DAC}" name="Column13866"/>
    <tableColumn id="13884" xr3:uid="{620BD982-C061-4F3B-98D2-578F0B3F8613}" name="Column13867"/>
    <tableColumn id="13885" xr3:uid="{62E23D7C-4DB3-404B-84C8-3BB2BC9C3438}" name="Column13868"/>
    <tableColumn id="13886" xr3:uid="{D0D7A9A7-3EE5-49F3-9D8F-75EA8CF831BE}" name="Column13869"/>
    <tableColumn id="13887" xr3:uid="{5C6CE59D-4FEB-4FB9-AE19-C7D9549968C6}" name="Column13870"/>
    <tableColumn id="13888" xr3:uid="{C2EF02AB-5D50-43C5-86E6-8030127454FB}" name="Column13871"/>
    <tableColumn id="13889" xr3:uid="{801EAF69-AE1F-4776-A2FF-4DF4BA25C5C6}" name="Column13872"/>
    <tableColumn id="13890" xr3:uid="{EDC2A54A-BDBD-46DD-9044-7712CCB6D610}" name="Column13873"/>
    <tableColumn id="13891" xr3:uid="{8DEFF2C5-FB5D-49E9-96D8-86766EBE0263}" name="Column13874"/>
    <tableColumn id="13892" xr3:uid="{DF994683-0348-4A20-BCB0-27BF3D259DC6}" name="Column13875"/>
    <tableColumn id="13893" xr3:uid="{CE2A44A4-9239-4291-AF9C-BE0FD4F40583}" name="Column13876"/>
    <tableColumn id="13894" xr3:uid="{9A9C2EDC-F2D3-4232-B1A4-BC43289D9814}" name="Column13877"/>
    <tableColumn id="13895" xr3:uid="{D7FB1B16-BF90-4D29-8BFD-8222C7C63919}" name="Column13878"/>
    <tableColumn id="13896" xr3:uid="{19E59764-0F62-4604-94E4-ED9341FA618B}" name="Column13879"/>
    <tableColumn id="13897" xr3:uid="{E7D4B9D1-1D5E-4639-AC9B-394B5B4F63A1}" name="Column13880"/>
    <tableColumn id="13898" xr3:uid="{2FD8BD7C-48BA-4923-A17C-C0A01CF05497}" name="Column13881"/>
    <tableColumn id="13899" xr3:uid="{C20FAE64-81A3-43D4-8AAF-5F14C9294731}" name="Column13882"/>
    <tableColumn id="13900" xr3:uid="{C26D5CCF-FA1F-4474-86B1-C170E5D911A4}" name="Column13883"/>
    <tableColumn id="13901" xr3:uid="{1CCBC528-16CD-4549-B600-481E0B62280C}" name="Column13884"/>
    <tableColumn id="13902" xr3:uid="{24A7E851-F550-4A82-AE4F-CB07784EA638}" name="Column13885"/>
    <tableColumn id="13903" xr3:uid="{C0619C92-1497-408C-A0A4-BE688C75662A}" name="Column13886"/>
    <tableColumn id="13904" xr3:uid="{06625DEE-667C-459E-A07B-54398645E6F5}" name="Column13887"/>
    <tableColumn id="13905" xr3:uid="{6BA9CD07-32C9-4C6B-AF8B-F30D2ED59D23}" name="Column13888"/>
    <tableColumn id="13906" xr3:uid="{87451DBF-6B68-40F1-8E38-D841D8E39743}" name="Column13889"/>
    <tableColumn id="13907" xr3:uid="{A6194F3C-4423-41B5-BC3D-26FE9462D5C3}" name="Column13890"/>
    <tableColumn id="13908" xr3:uid="{2BBFD954-2B0F-4C45-B576-76D91E3617A6}" name="Column13891"/>
    <tableColumn id="13909" xr3:uid="{4FED5116-DF92-4C40-A7CD-9E6484CD289A}" name="Column13892"/>
    <tableColumn id="13910" xr3:uid="{CCDFC07B-05BA-4731-996B-D4F646F9187F}" name="Column13893"/>
    <tableColumn id="13911" xr3:uid="{E7A0480D-06AE-47BC-B1A3-6B82FB27FE58}" name="Column13894"/>
    <tableColumn id="13912" xr3:uid="{8492EFC3-6EAA-4423-B62F-ED240E6431AC}" name="Column13895"/>
    <tableColumn id="13913" xr3:uid="{BF56A911-8F74-44EE-8F74-9CCD064D5EBF}" name="Column13896"/>
    <tableColumn id="13914" xr3:uid="{31EAFB2B-3B22-473A-8509-3C9A56918324}" name="Column13897"/>
    <tableColumn id="13915" xr3:uid="{61E4EF95-531B-4E07-8B96-B61DD759F6D9}" name="Column13898"/>
    <tableColumn id="13916" xr3:uid="{D2D58786-A628-48E6-B5CE-5AC8E589AC8D}" name="Column13899"/>
    <tableColumn id="13917" xr3:uid="{846891CB-BE3C-451B-BDA4-714B575FC10F}" name="Column13900"/>
    <tableColumn id="13918" xr3:uid="{36760498-98BA-4E24-B711-ADC8EEB82392}" name="Column13901"/>
    <tableColumn id="13919" xr3:uid="{BFB0D58C-723F-4124-8476-1F97ADC1E496}" name="Column13902"/>
    <tableColumn id="13920" xr3:uid="{8BA42CBE-8A9E-413B-827C-C7EF285FADD2}" name="Column13903"/>
    <tableColumn id="13921" xr3:uid="{85F41D43-8469-42E6-995F-10AF7D988ABC}" name="Column13904"/>
    <tableColumn id="13922" xr3:uid="{3D3EAB39-6590-482A-A555-EF7CF0621938}" name="Column13905"/>
    <tableColumn id="13923" xr3:uid="{0E1D858B-2B1E-4FA0-8A3A-70C8539DE172}" name="Column13906"/>
    <tableColumn id="13924" xr3:uid="{6941A53B-54F8-4F82-8C75-7AD91A8FFBF1}" name="Column13907"/>
    <tableColumn id="13925" xr3:uid="{3C313D37-DDC0-44DC-ADCE-EB7B052C970E}" name="Column13908"/>
    <tableColumn id="13926" xr3:uid="{58457979-9E3B-4AF8-9F2D-2967E34CE86F}" name="Column13909"/>
    <tableColumn id="13927" xr3:uid="{F00BB898-AA39-4FE9-88ED-2BBBE53A8AC8}" name="Column13910"/>
    <tableColumn id="13928" xr3:uid="{2DE7BC63-2F3B-4AC9-8B21-37ED5FA227C2}" name="Column13911"/>
    <tableColumn id="13929" xr3:uid="{FAE72F1B-9903-413F-9D16-4444A29B9324}" name="Column13912"/>
    <tableColumn id="13930" xr3:uid="{71A2AE6F-7E2A-4FA7-B25E-D94D459F0A4E}" name="Column13913"/>
    <tableColumn id="13931" xr3:uid="{4C81A0A2-5527-415D-AC0E-E80BF394B1D6}" name="Column13914"/>
    <tableColumn id="13932" xr3:uid="{7B08426D-A52D-4859-997B-DBA8D8A5C712}" name="Column13915"/>
    <tableColumn id="13933" xr3:uid="{EE999EAF-F3B3-4A53-9925-9C509541FB8A}" name="Column13916"/>
    <tableColumn id="13934" xr3:uid="{4DBB396C-00B8-4738-8E4C-5C0EC71FF2ED}" name="Column13917"/>
    <tableColumn id="13935" xr3:uid="{AF5116BF-78D7-4C20-94C9-C0F23A387E6A}" name="Column13918"/>
    <tableColumn id="13936" xr3:uid="{EA81FDBF-4B78-43F3-9870-7373DA882947}" name="Column13919"/>
    <tableColumn id="13937" xr3:uid="{AE21EF50-862F-49FF-B6EE-D65CBDF9B250}" name="Column13920"/>
    <tableColumn id="13938" xr3:uid="{4D585706-8686-4854-A205-92160DE15A86}" name="Column13921"/>
    <tableColumn id="13939" xr3:uid="{B76B1000-8F50-40DA-B903-7EE12F4415D1}" name="Column13922"/>
    <tableColumn id="13940" xr3:uid="{3A3EE5D7-BBA6-4D6A-B736-7338DB41A2E0}" name="Column13923"/>
    <tableColumn id="13941" xr3:uid="{0777C7E4-D1E3-43E2-968D-FF25DE98CD96}" name="Column13924"/>
    <tableColumn id="13942" xr3:uid="{2B3A538A-99AA-4166-A120-CCEE9961BC2A}" name="Column13925"/>
    <tableColumn id="13943" xr3:uid="{87834BCC-7CB3-4E96-9FCE-C2482C6647F8}" name="Column13926"/>
    <tableColumn id="13944" xr3:uid="{4AD13629-02EE-498A-A382-9735ACC801BD}" name="Column13927"/>
    <tableColumn id="13945" xr3:uid="{431E2127-9618-4F7D-A5F3-34018215A43A}" name="Column13928"/>
    <tableColumn id="13946" xr3:uid="{10294F22-5A9A-45A1-8D27-1AFD2EF1B1A6}" name="Column13929"/>
    <tableColumn id="13947" xr3:uid="{86CB3367-F36F-4C5D-B413-559739C8B37F}" name="Column13930"/>
    <tableColumn id="13948" xr3:uid="{B161A502-C26C-4203-9183-6D40F4069F24}" name="Column13931"/>
    <tableColumn id="13949" xr3:uid="{22EC6628-0797-4F61-AEBC-40E6B5EBC6B4}" name="Column13932"/>
    <tableColumn id="13950" xr3:uid="{8584E50D-423D-4FCE-821D-8845D278ED4D}" name="Column13933"/>
    <tableColumn id="13951" xr3:uid="{1CA56546-B63E-4D56-BB32-9CF17C685BA0}" name="Column13934"/>
    <tableColumn id="13952" xr3:uid="{DC4E6875-00EB-4E98-8E0E-6C1C1994CAC7}" name="Column13935"/>
    <tableColumn id="13953" xr3:uid="{C958072B-CAC5-4BE3-B2C9-481F8616CBB2}" name="Column13936"/>
    <tableColumn id="13954" xr3:uid="{08CD871E-B9B8-4A98-AFB1-ACB2998E8289}" name="Column13937"/>
    <tableColumn id="13955" xr3:uid="{DAB4D188-527F-4733-8037-952A103C41D8}" name="Column13938"/>
    <tableColumn id="13956" xr3:uid="{FA685579-9C22-4033-95A5-BCCF752CBA73}" name="Column13939"/>
    <tableColumn id="13957" xr3:uid="{73F7870A-7EF4-4183-A590-2B5F1AD8AA17}" name="Column13940"/>
    <tableColumn id="13958" xr3:uid="{D85C5137-B189-48D7-B50C-FA81F8B32B51}" name="Column13941"/>
    <tableColumn id="13959" xr3:uid="{0E57BF4C-A06D-47F2-B9AE-9A282554277D}" name="Column13942"/>
    <tableColumn id="13960" xr3:uid="{D4CA08EB-1F03-4981-BCE0-87F3B7434CA6}" name="Column13943"/>
    <tableColumn id="13961" xr3:uid="{4C60E7A3-50B1-45AA-A227-3AECA1C2853F}" name="Column13944"/>
    <tableColumn id="13962" xr3:uid="{6A3D9B2C-24A6-42D1-B702-934FEE7929DA}" name="Column13945"/>
    <tableColumn id="13963" xr3:uid="{9D6B8674-30D9-4D42-9923-4ED149A60F61}" name="Column13946"/>
    <tableColumn id="13964" xr3:uid="{74B0C1C2-E5BC-4F28-B9C4-F442B3B8396B}" name="Column13947"/>
    <tableColumn id="13965" xr3:uid="{CAEE6B8E-C532-4DAC-B7E9-2961453F6E66}" name="Column13948"/>
    <tableColumn id="13966" xr3:uid="{CA34B68B-D26F-452A-AFE8-5E787D7155CD}" name="Column13949"/>
    <tableColumn id="13967" xr3:uid="{AED87204-71EE-4C88-AA5F-89182E8BFD54}" name="Column13950"/>
    <tableColumn id="13968" xr3:uid="{FD4844B8-6F22-4B1E-9A97-8FEEA8CDA009}" name="Column13951"/>
    <tableColumn id="13969" xr3:uid="{3A98E139-75B3-4BCF-91D3-F01D2FBAE51F}" name="Column13952"/>
    <tableColumn id="13970" xr3:uid="{0B67C6C9-2C0E-4C06-B8AF-282BDCEEEE1F}" name="Column13953"/>
    <tableColumn id="13971" xr3:uid="{93B919B6-F565-40B7-B25E-59FAA40C16BD}" name="Column13954"/>
    <tableColumn id="13972" xr3:uid="{08198C1B-CF45-4836-81F8-9B1209DCCED0}" name="Column13955"/>
    <tableColumn id="13973" xr3:uid="{B99A18EA-DB9C-450C-A39E-78B4E118B4B1}" name="Column13956"/>
    <tableColumn id="13974" xr3:uid="{5EEB11EF-B8FE-4137-B7D1-9C7C0FFF4131}" name="Column13957"/>
    <tableColumn id="13975" xr3:uid="{1299774C-8377-47B8-80E6-8C5CD476C598}" name="Column13958"/>
    <tableColumn id="13976" xr3:uid="{5EB7EEAD-AF0A-4B95-8EDD-DFBA38B5C60A}" name="Column13959"/>
    <tableColumn id="13977" xr3:uid="{706EBD35-596E-4E90-BAC1-8981C5A3DBAA}" name="Column13960"/>
    <tableColumn id="13978" xr3:uid="{22B5CFCF-52A2-41C6-90E7-14D79E117525}" name="Column13961"/>
    <tableColumn id="13979" xr3:uid="{1D9C517C-49CA-43C3-94C9-8D23CD8E21AE}" name="Column13962"/>
    <tableColumn id="13980" xr3:uid="{09F36A6F-79FF-4029-8A34-16F5BFF973E7}" name="Column13963"/>
    <tableColumn id="13981" xr3:uid="{E0A506E4-7F9E-47AE-881C-35E6236C17A8}" name="Column13964"/>
    <tableColumn id="13982" xr3:uid="{A6AD2628-32E2-4A39-836D-ECD42AC8BE80}" name="Column13965"/>
    <tableColumn id="13983" xr3:uid="{17C1F0A7-DD26-4806-BC1B-BB35B763D93B}" name="Column13966"/>
    <tableColumn id="13984" xr3:uid="{6BC1658C-DCE7-4164-8567-5EE503C3718A}" name="Column13967"/>
    <tableColumn id="13985" xr3:uid="{E8D13D4D-343D-4DCF-A0BB-DF3EA87A6EF4}" name="Column13968"/>
    <tableColumn id="13986" xr3:uid="{A7B648AF-700C-45EA-92F8-DAB4614925DD}" name="Column13969"/>
    <tableColumn id="13987" xr3:uid="{6AC20D52-2229-4FF5-B4F4-F33BD5BFE588}" name="Column13970"/>
    <tableColumn id="13988" xr3:uid="{CC455919-9991-4F01-85DA-19090A22F9B3}" name="Column13971"/>
    <tableColumn id="13989" xr3:uid="{B17D3FE9-CDD0-4267-A7F8-FC09595AB180}" name="Column13972"/>
    <tableColumn id="13990" xr3:uid="{509D2611-7784-4946-A3B7-E5B9065F60C7}" name="Column13973"/>
    <tableColumn id="13991" xr3:uid="{83A239E4-FB69-46E8-B20D-EF80EAA3FCB5}" name="Column13974"/>
    <tableColumn id="13992" xr3:uid="{B559EA74-736F-47C0-9F4A-D6F03DE621CD}" name="Column13975"/>
    <tableColumn id="13993" xr3:uid="{E47D366B-13A0-41E8-99CD-DF2EB6A4F64D}" name="Column13976"/>
    <tableColumn id="13994" xr3:uid="{3F9CB68D-481D-43B9-8650-1033486E8A29}" name="Column13977"/>
    <tableColumn id="13995" xr3:uid="{AD6AE5B5-7344-4E41-B810-77434C455B97}" name="Column13978"/>
    <tableColumn id="13996" xr3:uid="{BB0BD156-54D3-4F71-8B4A-A1EF1F4001F3}" name="Column13979"/>
    <tableColumn id="13997" xr3:uid="{EDBA361E-37C4-4907-AB98-B63BABF217B2}" name="Column13980"/>
    <tableColumn id="13998" xr3:uid="{AE06EC10-1959-4664-A324-8F68C94732AE}" name="Column13981"/>
    <tableColumn id="13999" xr3:uid="{B5EDE5B7-4E89-48CB-B3BC-81DC664B57CB}" name="Column13982"/>
    <tableColumn id="14000" xr3:uid="{2DF52503-F190-464A-A31C-F15DBA4D3177}" name="Column13983"/>
    <tableColumn id="14001" xr3:uid="{423EAE82-5E6C-4EA2-B1D4-FE8E01245FDF}" name="Column13984"/>
    <tableColumn id="14002" xr3:uid="{404A5DC7-69E4-4C54-A4F5-78C9E6C18BAE}" name="Column13985"/>
    <tableColumn id="14003" xr3:uid="{FCF021C0-939A-401E-9F0C-07B29FEB1B9B}" name="Column13986"/>
    <tableColumn id="14004" xr3:uid="{065D3B5F-14B0-421C-B663-C138101859A5}" name="Column13987"/>
    <tableColumn id="14005" xr3:uid="{7D3395F8-6C9C-4F5E-A1D6-C90F9EB9D89A}" name="Column13988"/>
    <tableColumn id="14006" xr3:uid="{CBE1E874-BEF3-49C8-9AD7-1D1014B633EE}" name="Column13989"/>
    <tableColumn id="14007" xr3:uid="{AE140B43-53CB-4861-AE8C-9CC9DF12E084}" name="Column13990"/>
    <tableColumn id="14008" xr3:uid="{5D454498-29FE-42A0-95A3-EB7274B0CE39}" name="Column13991"/>
    <tableColumn id="14009" xr3:uid="{5515BE7D-93FB-4314-940A-A94962663C07}" name="Column13992"/>
    <tableColumn id="14010" xr3:uid="{2C180BBD-A829-44E7-B0ED-D72D9F5C4A7B}" name="Column13993"/>
    <tableColumn id="14011" xr3:uid="{124CA1CA-D763-4308-ADE2-9817F3E95A13}" name="Column13994"/>
    <tableColumn id="14012" xr3:uid="{CB71FC42-E053-4080-A15B-A8A46BB484F7}" name="Column13995"/>
    <tableColumn id="14013" xr3:uid="{B57F7572-0163-4F23-9442-AB26E40E698C}" name="Column13996"/>
    <tableColumn id="14014" xr3:uid="{9D0DD132-13E7-4529-A05D-6953D793A8ED}" name="Column13997"/>
    <tableColumn id="14015" xr3:uid="{7D911E4F-F3B8-42F9-B65E-9AC614A9EA40}" name="Column13998"/>
    <tableColumn id="14016" xr3:uid="{82DA02A4-880F-4D25-87C4-64BB4FCE1991}" name="Column13999"/>
    <tableColumn id="14017" xr3:uid="{698B687E-2FE1-4674-B704-0EF963E471D1}" name="Column14000"/>
    <tableColumn id="14018" xr3:uid="{7716C472-6C47-4702-8EE0-AE9C63E2313E}" name="Column14001"/>
    <tableColumn id="14019" xr3:uid="{8364476D-1F87-4C40-B21E-B3AA6AFCE641}" name="Column14002"/>
    <tableColumn id="14020" xr3:uid="{71B87570-B035-4154-8A59-DFE587EAA7E2}" name="Column14003"/>
    <tableColumn id="14021" xr3:uid="{15AFB4B8-797A-496E-A36A-B776732813D1}" name="Column14004"/>
    <tableColumn id="14022" xr3:uid="{40BCA5CD-A5B7-40B9-817A-7839EA7E3829}" name="Column14005"/>
    <tableColumn id="14023" xr3:uid="{F8D2C0C1-060D-42B8-843D-D5F2221833C8}" name="Column14006"/>
    <tableColumn id="14024" xr3:uid="{95BF0029-911E-4F7B-9E4F-BC17C2DF7339}" name="Column14007"/>
    <tableColumn id="14025" xr3:uid="{0C0BA55D-253B-41FB-84B5-B2D4C85F1794}" name="Column14008"/>
    <tableColumn id="14026" xr3:uid="{BAECCEDF-C77A-49CF-89BC-6FFED09CBF54}" name="Column14009"/>
    <tableColumn id="14027" xr3:uid="{B09266A4-9090-4C76-92F2-9B373FDF5839}" name="Column14010"/>
    <tableColumn id="14028" xr3:uid="{EBC3AC0E-996F-475A-AD46-167F3E99A495}" name="Column14011"/>
    <tableColumn id="14029" xr3:uid="{B8CCD883-A65A-4A79-B1C8-4E6F48C7EE66}" name="Column14012"/>
    <tableColumn id="14030" xr3:uid="{C1B90570-DB88-46B2-896C-660B8DAE8C15}" name="Column14013"/>
    <tableColumn id="14031" xr3:uid="{58982DC1-47E4-4839-977E-14DF844AC8CA}" name="Column14014"/>
    <tableColumn id="14032" xr3:uid="{3281A732-6EFC-4198-A976-FEDA808AD3EF}" name="Column14015"/>
    <tableColumn id="14033" xr3:uid="{8CE9844E-B961-4A65-A021-0493E2697761}" name="Column14016"/>
    <tableColumn id="14034" xr3:uid="{116325B1-2D1D-4C3B-8478-C472D7B333C7}" name="Column14017"/>
    <tableColumn id="14035" xr3:uid="{AFD2742E-41FF-44FF-A313-333D917768DB}" name="Column14018"/>
    <tableColumn id="14036" xr3:uid="{1BF70853-4B3A-449A-B9DB-C8094AADFFA7}" name="Column14019"/>
    <tableColumn id="14037" xr3:uid="{05AF4BE6-C933-4346-8E65-48A228FDD548}" name="Column14020"/>
    <tableColumn id="14038" xr3:uid="{45C6B176-9079-4D36-8350-2C46F081456B}" name="Column14021"/>
    <tableColumn id="14039" xr3:uid="{9354D9E9-B6BE-4190-8D07-0588735553D1}" name="Column14022"/>
    <tableColumn id="14040" xr3:uid="{B2F5D906-1211-4B36-A5B1-74BCA604209E}" name="Column14023"/>
    <tableColumn id="14041" xr3:uid="{1CBEB927-1241-45A9-81C2-DBA7662F8299}" name="Column14024"/>
    <tableColumn id="14042" xr3:uid="{3EBCFA25-F785-46A2-9ACC-A189D77FC5BA}" name="Column14025"/>
    <tableColumn id="14043" xr3:uid="{854F2FB0-F3D7-41CF-912C-15DFDC5D6B02}" name="Column14026"/>
    <tableColumn id="14044" xr3:uid="{8019034E-50B6-4FB2-B412-0D1C2204EAED}" name="Column14027"/>
    <tableColumn id="14045" xr3:uid="{33319568-F3F5-4678-99E7-A38C7A2B1D21}" name="Column14028"/>
    <tableColumn id="14046" xr3:uid="{13FBA59E-CEBA-4BCB-BA59-9C015DFBFB53}" name="Column14029"/>
    <tableColumn id="14047" xr3:uid="{C86DD1F6-1B51-454E-B8FD-9F6A1CFBC6C7}" name="Column14030"/>
    <tableColumn id="14048" xr3:uid="{963EF535-9028-4926-A2DA-E49856C32609}" name="Column14031"/>
    <tableColumn id="14049" xr3:uid="{33EC0C8C-C45A-49F0-ABD9-88581DF1590B}" name="Column14032"/>
    <tableColumn id="14050" xr3:uid="{D2B704F8-B62C-421A-8FBB-14190C14300C}" name="Column14033"/>
    <tableColumn id="14051" xr3:uid="{2EBA92D9-C8CE-4BB6-B13E-9CC7102F0F61}" name="Column14034"/>
    <tableColumn id="14052" xr3:uid="{DC008593-D17E-43C5-A825-0ADFCA497083}" name="Column14035"/>
    <tableColumn id="14053" xr3:uid="{D3D80CC3-0766-4CB8-8E53-C66846AC8BB9}" name="Column14036"/>
    <tableColumn id="14054" xr3:uid="{DB5E2E98-E9EC-4D99-BCC7-A5827C4DB3E0}" name="Column14037"/>
    <tableColumn id="14055" xr3:uid="{AB6E6DCE-FECD-4380-BD68-97C9F786B0B2}" name="Column14038"/>
    <tableColumn id="14056" xr3:uid="{ECE813C6-A1A3-4999-9AD1-BB8D361AD07E}" name="Column14039"/>
    <tableColumn id="14057" xr3:uid="{BCE7D8FC-3D36-429F-9BAE-17548C2C3C82}" name="Column14040"/>
    <tableColumn id="14058" xr3:uid="{3D9DE938-247D-4AAE-B4BF-CBEC41C067FC}" name="Column14041"/>
    <tableColumn id="14059" xr3:uid="{79A0485F-5E6E-476D-AA4D-23D4C5C6ED96}" name="Column14042"/>
    <tableColumn id="14060" xr3:uid="{455FB6B2-8634-4C9B-B433-2A074550EDF5}" name="Column14043"/>
    <tableColumn id="14061" xr3:uid="{623AF4CC-8C2E-4794-8ABA-48D6EC1B2912}" name="Column14044"/>
    <tableColumn id="14062" xr3:uid="{AF0A72AA-5CE0-4EF3-8F8A-9B8633BE4CE2}" name="Column14045"/>
    <tableColumn id="14063" xr3:uid="{D9255E22-9309-49BB-B536-EAF7EE93949B}" name="Column14046"/>
    <tableColumn id="14064" xr3:uid="{1CE1D97F-6AAB-432A-96FC-8408208E5DCF}" name="Column14047"/>
    <tableColumn id="14065" xr3:uid="{1B5A7E66-17CF-4BE2-AA28-A905DA56C5F8}" name="Column14048"/>
    <tableColumn id="14066" xr3:uid="{389313CB-E1EA-43BE-9115-37C57218323E}" name="Column14049"/>
    <tableColumn id="14067" xr3:uid="{6910138A-6193-486E-8BDC-8CE0F1DD9E82}" name="Column14050"/>
    <tableColumn id="14068" xr3:uid="{1C93154E-D166-495A-BE8F-052DFF425DD5}" name="Column14051"/>
    <tableColumn id="14069" xr3:uid="{15AA8C15-EC59-40E3-89AD-8180E85A5465}" name="Column14052"/>
    <tableColumn id="14070" xr3:uid="{26A680B0-930C-4F17-B805-F16E9D5B415C}" name="Column14053"/>
    <tableColumn id="14071" xr3:uid="{FE59AF23-D083-4128-B99A-33554B370F3A}" name="Column14054"/>
    <tableColumn id="14072" xr3:uid="{FA6BE737-2F12-4576-9B12-0A7E575F2405}" name="Column14055"/>
    <tableColumn id="14073" xr3:uid="{032A2E3A-7221-40D4-B8E8-30C481534CE3}" name="Column14056"/>
    <tableColumn id="14074" xr3:uid="{44BBB487-1C7E-4ABB-B7EF-D6CE1B16D44B}" name="Column14057"/>
    <tableColumn id="14075" xr3:uid="{2199C7BC-6E90-4A9F-987B-9F17BE7908FC}" name="Column14058"/>
    <tableColumn id="14076" xr3:uid="{3DA67095-75A2-41DB-B07B-929D2224130B}" name="Column14059"/>
    <tableColumn id="14077" xr3:uid="{31A4F1E0-F8F9-47D0-BD3F-BB44D0F69895}" name="Column14060"/>
    <tableColumn id="14078" xr3:uid="{795902DD-7336-441B-92CB-99990D930F8E}" name="Column14061"/>
    <tableColumn id="14079" xr3:uid="{916E16CD-04C3-42A6-B726-BFC43B946923}" name="Column14062"/>
    <tableColumn id="14080" xr3:uid="{F91E6397-108E-48F7-BC09-E6CA67F832C0}" name="Column14063"/>
    <tableColumn id="14081" xr3:uid="{82FE6A7F-71CC-466B-B127-000A0202F778}" name="Column14064"/>
    <tableColumn id="14082" xr3:uid="{C1F2E046-6418-4C05-AC87-55484BC960A4}" name="Column14065"/>
    <tableColumn id="14083" xr3:uid="{3BB81907-34D2-4A3C-8231-D40E14C79DF5}" name="Column14066"/>
    <tableColumn id="14084" xr3:uid="{F30CAC76-1C95-4213-B4B0-BEB8AFB65120}" name="Column14067"/>
    <tableColumn id="14085" xr3:uid="{CB8EFA94-08B1-4A55-B5A2-4FC7952D30BC}" name="Column14068"/>
    <tableColumn id="14086" xr3:uid="{701A17DB-9646-4B70-9F45-1457816265CE}" name="Column14069"/>
    <tableColumn id="14087" xr3:uid="{7EDCE6BB-00CD-490F-B546-7A35BBD97D4D}" name="Column14070"/>
    <tableColumn id="14088" xr3:uid="{597BA624-80CC-42C0-A944-2C37B1EA62A6}" name="Column14071"/>
    <tableColumn id="14089" xr3:uid="{DA104C6F-232F-4DAF-ADDF-24E8DBEBAAF9}" name="Column14072"/>
    <tableColumn id="14090" xr3:uid="{4D231715-E61D-4908-B615-0593D9766F0C}" name="Column14073"/>
    <tableColumn id="14091" xr3:uid="{70529651-CB03-4E98-A383-010589E0CA87}" name="Column14074"/>
    <tableColumn id="14092" xr3:uid="{A136E8D1-1B1C-4E08-A96D-A5C8AD02B663}" name="Column14075"/>
    <tableColumn id="14093" xr3:uid="{35597B24-1ED2-4E37-95EF-1D0443CE4538}" name="Column14076"/>
    <tableColumn id="14094" xr3:uid="{4E4F0D46-302F-42EC-9320-0F4D7BBE4A85}" name="Column14077"/>
    <tableColumn id="14095" xr3:uid="{D114BDAF-F09E-4C7C-80D8-51F3392E0B7F}" name="Column14078"/>
    <tableColumn id="14096" xr3:uid="{9B32E240-BF3E-491A-99B6-7A112B6BA35F}" name="Column14079"/>
    <tableColumn id="14097" xr3:uid="{E8D48259-CA80-44BD-9201-59CEE2CD816F}" name="Column14080"/>
    <tableColumn id="14098" xr3:uid="{2F5EC77E-FF08-455B-A5D7-06145BBCCCD1}" name="Column14081"/>
    <tableColumn id="14099" xr3:uid="{4AA5988D-38B3-4103-98FB-D064E9256212}" name="Column14082"/>
    <tableColumn id="14100" xr3:uid="{8ED61A04-858F-4BD4-9BDC-33AA6E924D6B}" name="Column14083"/>
    <tableColumn id="14101" xr3:uid="{18C10CB6-CEDD-4B7F-B309-266A2E55306A}" name="Column14084"/>
    <tableColumn id="14102" xr3:uid="{FB40377C-B55F-46D2-A580-F7558E5B97F2}" name="Column14085"/>
    <tableColumn id="14103" xr3:uid="{76A55936-A649-4591-B4AA-388B79ECBA30}" name="Column14086"/>
    <tableColumn id="14104" xr3:uid="{5368BBDA-70FB-47D3-9999-FE1074733D78}" name="Column14087"/>
    <tableColumn id="14105" xr3:uid="{943C2C37-8B96-4096-BE9A-F3FCC55151C8}" name="Column14088"/>
    <tableColumn id="14106" xr3:uid="{6B05F60D-C64F-453F-8384-5116B718F914}" name="Column14089"/>
    <tableColumn id="14107" xr3:uid="{CAF5A7DD-C55A-43CF-BF7E-5F8BF360DBCC}" name="Column14090"/>
    <tableColumn id="14108" xr3:uid="{CCA02916-902F-4EDD-9FC4-23CB9788C5F8}" name="Column14091"/>
    <tableColumn id="14109" xr3:uid="{775466C3-1760-4CB5-9EB5-1B08755CF461}" name="Column14092"/>
    <tableColumn id="14110" xr3:uid="{A71D3723-5790-47AD-BE14-A1642544AEEB}" name="Column14093"/>
    <tableColumn id="14111" xr3:uid="{6B005D38-DE05-4B80-8D66-805954B4C273}" name="Column14094"/>
    <tableColumn id="14112" xr3:uid="{36504612-4929-4D27-BF6C-BE8B1759D448}" name="Column14095"/>
    <tableColumn id="14113" xr3:uid="{25703201-FA95-4A22-B259-A59B9B7ECC47}" name="Column14096"/>
    <tableColumn id="14114" xr3:uid="{0F2B162C-F5A3-4601-BF18-0DAD99CB7A49}" name="Column14097"/>
    <tableColumn id="14115" xr3:uid="{A4753AAD-C459-4392-808F-FA9C84D45653}" name="Column14098"/>
    <tableColumn id="14116" xr3:uid="{9D1BBDE1-737B-404F-94FE-2271B93D25FC}" name="Column14099"/>
    <tableColumn id="14117" xr3:uid="{6D637737-8B26-414F-A282-F28F0D601FC1}" name="Column14100"/>
    <tableColumn id="14118" xr3:uid="{29FB90BE-D5A9-44FA-AA74-5AD8BACDB0C6}" name="Column14101"/>
    <tableColumn id="14119" xr3:uid="{A69D6385-2BA8-454B-AF87-433EEA2CF978}" name="Column14102"/>
    <tableColumn id="14120" xr3:uid="{2E3BB6FE-7D48-4F07-9E1E-AF646968BFAD}" name="Column14103"/>
    <tableColumn id="14121" xr3:uid="{37A00E60-2F86-4DB6-A8AA-D281B809C373}" name="Column14104"/>
    <tableColumn id="14122" xr3:uid="{33EE2746-EC40-4320-B4C8-2F89E0377989}" name="Column14105"/>
    <tableColumn id="14123" xr3:uid="{AF5FE17E-E54A-4EAA-9B4F-04C8285BD303}" name="Column14106"/>
    <tableColumn id="14124" xr3:uid="{BE08D5B2-94CB-4540-BF77-C812A1203632}" name="Column14107"/>
    <tableColumn id="14125" xr3:uid="{84F9C355-E4C3-45C4-9806-C6B64A5BB5C2}" name="Column14108"/>
    <tableColumn id="14126" xr3:uid="{C4A74F54-B092-4273-ADF6-27FC57B7EEB2}" name="Column14109"/>
    <tableColumn id="14127" xr3:uid="{690E63FC-3232-48B8-88F4-A5BC77EE838E}" name="Column14110"/>
    <tableColumn id="14128" xr3:uid="{B0D418AC-B516-458E-B70E-10F156174637}" name="Column14111"/>
    <tableColumn id="14129" xr3:uid="{ABFAFDA9-73F2-4AF1-96D7-8711A0D2A592}" name="Column14112"/>
    <tableColumn id="14130" xr3:uid="{3AFA8923-F319-4FA7-9F62-19B7F9E9FD89}" name="Column14113"/>
    <tableColumn id="14131" xr3:uid="{82BDD728-D150-4F7F-9E89-B2196406A9E5}" name="Column14114"/>
    <tableColumn id="14132" xr3:uid="{024FFC6F-9ED3-4C0E-AA5B-797A8ECAB440}" name="Column14115"/>
    <tableColumn id="14133" xr3:uid="{7F7F8A16-2173-48DA-A5F1-AFA6A6CE46C2}" name="Column14116"/>
    <tableColumn id="14134" xr3:uid="{F753A303-3633-4CA8-B008-D5C236D4E2EF}" name="Column14117"/>
    <tableColumn id="14135" xr3:uid="{CDAC6483-E9BF-4EFA-BB8C-788FF011F3D0}" name="Column14118"/>
    <tableColumn id="14136" xr3:uid="{2A7AE7DC-C63E-456C-8F0A-E8718E2CF758}" name="Column14119"/>
    <tableColumn id="14137" xr3:uid="{25A2BE5D-1D50-452E-BCC4-D308BE0178DD}" name="Column14120"/>
    <tableColumn id="14138" xr3:uid="{8BE5AFF4-DAED-487C-A48B-BC169CC78A78}" name="Column14121"/>
    <tableColumn id="14139" xr3:uid="{26193B97-031A-46CF-A4FD-42CBB5AC7592}" name="Column14122"/>
    <tableColumn id="14140" xr3:uid="{3341BBDA-29E4-4D91-8279-CD2E326084BE}" name="Column14123"/>
    <tableColumn id="14141" xr3:uid="{51AEB36D-B3BF-4AE3-9C9D-24B2367B7E9F}" name="Column14124"/>
    <tableColumn id="14142" xr3:uid="{C68236AD-D9C3-4347-9ACD-1597DC9FB37D}" name="Column14125"/>
    <tableColumn id="14143" xr3:uid="{0DE58A94-531F-465F-AAD4-6098840F0D80}" name="Column14126"/>
    <tableColumn id="14144" xr3:uid="{AFA81FD7-D6BE-489D-8E8B-CF5ACE1057DE}" name="Column14127"/>
    <tableColumn id="14145" xr3:uid="{6717CBD2-1576-42EC-A875-5431FB77CFA8}" name="Column14128"/>
    <tableColumn id="14146" xr3:uid="{291B0390-7CDC-4E8B-9E14-97437D6DF901}" name="Column14129"/>
    <tableColumn id="14147" xr3:uid="{966A4B42-A6EF-4214-8255-806C780DD542}" name="Column14130"/>
    <tableColumn id="14148" xr3:uid="{9B467F23-2673-42AC-85A4-5A1115332A1D}" name="Column14131"/>
    <tableColumn id="14149" xr3:uid="{2DC1A074-09C5-4F9B-B898-765ECD371E66}" name="Column14132"/>
    <tableColumn id="14150" xr3:uid="{AC6730FF-FB2D-4FBE-9408-A13ACAEF198B}" name="Column14133"/>
    <tableColumn id="14151" xr3:uid="{6E7C5C66-C9F1-4B7F-B110-5C2DD3E55940}" name="Column14134"/>
    <tableColumn id="14152" xr3:uid="{0882AA11-1C2B-4245-9827-12277800E462}" name="Column14135"/>
    <tableColumn id="14153" xr3:uid="{998A44DE-3841-49EF-83BC-FE31F090CD79}" name="Column14136"/>
    <tableColumn id="14154" xr3:uid="{636BB8B4-85EB-41E1-A527-C87C4E163017}" name="Column14137"/>
    <tableColumn id="14155" xr3:uid="{0747F5BA-528D-4120-935E-BA14BF2DCF71}" name="Column14138"/>
    <tableColumn id="14156" xr3:uid="{7B800897-F832-4478-BBC9-AF32C9D3B1A1}" name="Column14139"/>
    <tableColumn id="14157" xr3:uid="{0F42877B-2DBF-4ED6-A02B-18509BC0B6CA}" name="Column14140"/>
    <tableColumn id="14158" xr3:uid="{B8A020D0-EE94-4A45-AB49-F23FB3824B0A}" name="Column14141"/>
    <tableColumn id="14159" xr3:uid="{CF764790-8AE9-47DB-8F2C-A154D2C72150}" name="Column14142"/>
    <tableColumn id="14160" xr3:uid="{852FC6D5-1FFC-4778-8D37-9D389F3533DF}" name="Column14143"/>
    <tableColumn id="14161" xr3:uid="{8CBD830A-FA18-4597-A1CF-4F8D890D9D2C}" name="Column14144"/>
    <tableColumn id="14162" xr3:uid="{E21972E8-8813-4ACE-BE99-2F200BF54E61}" name="Column14145"/>
    <tableColumn id="14163" xr3:uid="{AC211127-1387-4E9F-B61F-EF81499BB182}" name="Column14146"/>
    <tableColumn id="14164" xr3:uid="{62635D91-9099-4654-AC4E-934041088DD0}" name="Column14147"/>
    <tableColumn id="14165" xr3:uid="{1B88CF6B-44D0-4FF5-900C-1981DDC95EA6}" name="Column14148"/>
    <tableColumn id="14166" xr3:uid="{0A306CF0-23AF-4761-B122-157EF2BA5418}" name="Column14149"/>
    <tableColumn id="14167" xr3:uid="{FBF8ADB3-1FD5-43BE-BA0E-3AAFB9387FBD}" name="Column14150"/>
    <tableColumn id="14168" xr3:uid="{AA44D761-84A3-4359-B142-DC364F6DA403}" name="Column14151"/>
    <tableColumn id="14169" xr3:uid="{28FDA494-E7E6-4755-8769-9E563F292179}" name="Column14152"/>
    <tableColumn id="14170" xr3:uid="{39929030-CDC6-4D78-8F12-897FF68B94EE}" name="Column14153"/>
    <tableColumn id="14171" xr3:uid="{58AD63EC-56E7-428E-8526-1910234AF2BB}" name="Column14154"/>
    <tableColumn id="14172" xr3:uid="{711F018A-657C-4021-9457-D0C839241FF5}" name="Column14155"/>
    <tableColumn id="14173" xr3:uid="{4B9B85D2-F10E-4B22-B8C2-43E18E3E0147}" name="Column14156"/>
    <tableColumn id="14174" xr3:uid="{CDD8E425-B5D7-4300-8382-8A6EDCFE806D}" name="Column14157"/>
    <tableColumn id="14175" xr3:uid="{F99FAEAB-C9FC-4E36-9F27-BFBC676B442D}" name="Column14158"/>
    <tableColumn id="14176" xr3:uid="{1DEBC738-2F57-47F8-9D60-019862219A20}" name="Column14159"/>
    <tableColumn id="14177" xr3:uid="{6DB8042A-A2A5-4D77-B7FE-6DB54DD62659}" name="Column14160"/>
    <tableColumn id="14178" xr3:uid="{20EA32CC-75E8-40A6-B5FE-8A9A69D8512F}" name="Column14161"/>
    <tableColumn id="14179" xr3:uid="{AF54219C-301E-4F64-8FAA-A1E851D1536B}" name="Column14162"/>
    <tableColumn id="14180" xr3:uid="{EA5C62C4-4A37-4ADF-9450-825C126EF2BB}" name="Column14163"/>
    <tableColumn id="14181" xr3:uid="{E6180ED0-B873-4F86-AD86-98DD59CF30B2}" name="Column14164"/>
    <tableColumn id="14182" xr3:uid="{8EE28F3D-3C6A-483E-BC06-C9432F84CEB5}" name="Column14165"/>
    <tableColumn id="14183" xr3:uid="{7417D4F1-DBB7-492C-8BC6-A7F2EFE57E28}" name="Column14166"/>
    <tableColumn id="14184" xr3:uid="{F7AD3FDA-7FC5-4CF1-8D7D-E2E4E6D8F3AB}" name="Column14167"/>
    <tableColumn id="14185" xr3:uid="{70CC0CF9-7223-4928-997C-51FBEEBECA06}" name="Column14168"/>
    <tableColumn id="14186" xr3:uid="{61656E14-6D74-48A5-9099-B3F65BBEB5E4}" name="Column14169"/>
    <tableColumn id="14187" xr3:uid="{E38CEACD-778C-4240-BD4D-4B8EF5458D12}" name="Column14170"/>
    <tableColumn id="14188" xr3:uid="{DF1ADBA4-09E7-479F-88D2-DE86253E547D}" name="Column14171"/>
    <tableColumn id="14189" xr3:uid="{131ABFBB-86E9-4F6E-B231-DA17EDA3E0C5}" name="Column14172"/>
    <tableColumn id="14190" xr3:uid="{A5753A7A-1B66-41E9-A019-8986C266F6D8}" name="Column14173"/>
    <tableColumn id="14191" xr3:uid="{1AB27BF6-3A24-42CD-AD03-29C2DD7F66A7}" name="Column14174"/>
    <tableColumn id="14192" xr3:uid="{9041C7A3-1E3A-4569-97AE-9651A1035638}" name="Column14175"/>
    <tableColumn id="14193" xr3:uid="{B3346D9C-BDEF-4128-85E1-E80C90F014B6}" name="Column14176"/>
    <tableColumn id="14194" xr3:uid="{12CB7F29-890C-4372-A307-8A7516B14CC8}" name="Column14177"/>
    <tableColumn id="14195" xr3:uid="{5DB56F66-0FE3-4E46-9117-81EC24BFF56A}" name="Column14178"/>
    <tableColumn id="14196" xr3:uid="{20639C48-1A62-426B-BC44-AE94AAE26A88}" name="Column14179"/>
    <tableColumn id="14197" xr3:uid="{C588CD10-5BB7-4833-A7BD-9B94D61679F4}" name="Column14180"/>
    <tableColumn id="14198" xr3:uid="{A5CC2576-4FC0-4E20-9804-63E689FBBBA6}" name="Column14181"/>
    <tableColumn id="14199" xr3:uid="{AD7427DB-EDE9-446F-A683-858BF6A8D52F}" name="Column14182"/>
    <tableColumn id="14200" xr3:uid="{C94640E9-4882-4097-A30F-39309CDF1AF5}" name="Column14183"/>
    <tableColumn id="14201" xr3:uid="{AEA219CF-F34E-4626-91AC-9831A2B39DE6}" name="Column14184"/>
    <tableColumn id="14202" xr3:uid="{2A8FE866-F9EA-47A9-9E46-A72393A07224}" name="Column14185"/>
    <tableColumn id="14203" xr3:uid="{4E773C1C-FF0C-47F6-B77F-860491449902}" name="Column14186"/>
    <tableColumn id="14204" xr3:uid="{E44C5832-C305-4F54-9DA6-D37E2ACFA0F4}" name="Column14187"/>
    <tableColumn id="14205" xr3:uid="{9D73B0E1-95AB-4F50-9AEF-42043BD8B819}" name="Column14188"/>
    <tableColumn id="14206" xr3:uid="{DFF3A073-0E5F-481E-9492-E9521F0A96C4}" name="Column14189"/>
    <tableColumn id="14207" xr3:uid="{80EA5866-7228-4EE4-9AC1-5487C0F862BB}" name="Column14190"/>
    <tableColumn id="14208" xr3:uid="{8188C21F-4408-4D6D-8DCD-3BC3D250B937}" name="Column14191"/>
    <tableColumn id="14209" xr3:uid="{801F4826-C688-4F93-9C88-45CCF35AD644}" name="Column14192"/>
    <tableColumn id="14210" xr3:uid="{A5D4F516-DBD3-46CE-80F8-A5AF162C6953}" name="Column14193"/>
    <tableColumn id="14211" xr3:uid="{C12B6385-70B6-4B97-A324-C7E738C2A12B}" name="Column14194"/>
    <tableColumn id="14212" xr3:uid="{CA6B0F76-7D12-432A-ABA6-242EB23355DE}" name="Column14195"/>
    <tableColumn id="14213" xr3:uid="{4DA10A02-1AE7-4270-AAC9-8AD4C3B0FCF0}" name="Column14196"/>
    <tableColumn id="14214" xr3:uid="{864AE422-D2C9-4945-8269-DFC0AF82CB2A}" name="Column14197"/>
    <tableColumn id="14215" xr3:uid="{19EBB64C-3777-4689-A0B9-8D61AD323E62}" name="Column14198"/>
    <tableColumn id="14216" xr3:uid="{44E5410F-7D39-49ED-BFEC-6A6E098B086D}" name="Column14199"/>
    <tableColumn id="14217" xr3:uid="{68AF0094-ABC2-4C64-84EE-505426A48EDE}" name="Column14200"/>
    <tableColumn id="14218" xr3:uid="{F3C18A8E-63E0-4AB1-BCE0-681697FC2B98}" name="Column14201"/>
    <tableColumn id="14219" xr3:uid="{C27C9E39-10B4-4FF7-99BC-BE513DE5837A}" name="Column14202"/>
    <tableColumn id="14220" xr3:uid="{CD8BDEE2-920A-428D-900F-4710022CEDBE}" name="Column14203"/>
    <tableColumn id="14221" xr3:uid="{4DDAFE1B-0A32-4BDD-94C0-18E2016A0369}" name="Column14204"/>
    <tableColumn id="14222" xr3:uid="{09798DEE-7E8D-4484-B723-DDE02711FAF3}" name="Column14205"/>
    <tableColumn id="14223" xr3:uid="{6F8B05A0-2B03-42B7-9F61-0512C30E24FE}" name="Column14206"/>
    <tableColumn id="14224" xr3:uid="{73C74DEA-4391-4E2B-B1EB-8F87BBE5186C}" name="Column14207"/>
    <tableColumn id="14225" xr3:uid="{8EFEB3F1-4BA5-4C37-897F-AD132903470F}" name="Column14208"/>
    <tableColumn id="14226" xr3:uid="{75874DB8-8F91-432D-BEC4-CAB74CE205F9}" name="Column14209"/>
    <tableColumn id="14227" xr3:uid="{280B73A2-B292-40B4-BC5C-8DF68933ADF1}" name="Column14210"/>
    <tableColumn id="14228" xr3:uid="{C152B8E0-988A-4E25-BB53-87DE69274509}" name="Column14211"/>
    <tableColumn id="14229" xr3:uid="{F4E12B8C-3CC9-49C8-ADAB-782348F2401F}" name="Column14212"/>
    <tableColumn id="14230" xr3:uid="{B6FEF10A-69E7-478B-9CA5-9AA53DBB5E81}" name="Column14213"/>
    <tableColumn id="14231" xr3:uid="{4622802D-85D4-494D-A66A-E3146795B52F}" name="Column14214"/>
    <tableColumn id="14232" xr3:uid="{FD392024-DF0E-47F9-9DE7-10C1C48F4B4D}" name="Column14215"/>
    <tableColumn id="14233" xr3:uid="{4EC9DBDB-D14F-411F-AF07-0D2EF02AB1AC}" name="Column14216"/>
    <tableColumn id="14234" xr3:uid="{FD8B67EC-D6CE-4FFB-A7E2-072BEEC2DE53}" name="Column14217"/>
    <tableColumn id="14235" xr3:uid="{4561A732-D000-49D1-8CA4-A04B14254BE3}" name="Column14218"/>
    <tableColumn id="14236" xr3:uid="{7B25D5E3-5EF5-4E39-B41A-F550BB46162B}" name="Column14219"/>
    <tableColumn id="14237" xr3:uid="{47A311B9-BDF8-4BB0-B191-4FB0BB0BEDE5}" name="Column14220"/>
    <tableColumn id="14238" xr3:uid="{54C94C89-C058-4C7C-B946-9097C60B97CA}" name="Column14221"/>
    <tableColumn id="14239" xr3:uid="{46D3F8C6-56D9-412C-9D3C-F9F87CAEBFB3}" name="Column14222"/>
    <tableColumn id="14240" xr3:uid="{E0FBEF36-7F9B-480B-B0BB-CBAFDEF35F13}" name="Column14223"/>
    <tableColumn id="14241" xr3:uid="{CD519DBC-2ED3-447B-8D85-E2CCE7DCBDCB}" name="Column14224"/>
    <tableColumn id="14242" xr3:uid="{BC58B794-A105-42A9-A13E-B1280962CAB9}" name="Column14225"/>
    <tableColumn id="14243" xr3:uid="{F2EEADDC-C528-4E60-A1E7-5D645B543DA8}" name="Column14226"/>
    <tableColumn id="14244" xr3:uid="{5598288F-89BA-45B3-9DE5-AFC502BCEA88}" name="Column14227"/>
    <tableColumn id="14245" xr3:uid="{18E42F90-6BB7-421C-B1A6-02F5427802D6}" name="Column14228"/>
    <tableColumn id="14246" xr3:uid="{B0239CB3-BB43-430F-BE6E-D9AA84ADCFBD}" name="Column14229"/>
    <tableColumn id="14247" xr3:uid="{59110030-FB20-4EEA-BEA8-7B23E4E87AD7}" name="Column14230"/>
    <tableColumn id="14248" xr3:uid="{73EFFCF3-22F8-49D0-B497-6214FAA09A88}" name="Column14231"/>
    <tableColumn id="14249" xr3:uid="{3ACA26DD-F4A1-4ACE-BE06-1EEC17A6C487}" name="Column14232"/>
    <tableColumn id="14250" xr3:uid="{5C8FF079-AFBF-4277-8181-46520ED4F8D8}" name="Column14233"/>
    <tableColumn id="14251" xr3:uid="{2D07914B-450E-47C4-9666-CCC29F52929A}" name="Column14234"/>
    <tableColumn id="14252" xr3:uid="{AA412234-B857-45F2-93E4-F26333E3B74B}" name="Column14235"/>
    <tableColumn id="14253" xr3:uid="{6BBD3E91-85FE-4852-ABBB-97A2D774C2CD}" name="Column14236"/>
    <tableColumn id="14254" xr3:uid="{E439B330-31BA-4845-85AD-48CE2980F9DB}" name="Column14237"/>
    <tableColumn id="14255" xr3:uid="{57FDD5C1-302F-4723-9199-B0806A1DB144}" name="Column14238"/>
    <tableColumn id="14256" xr3:uid="{0D83345C-2194-46C4-A906-9ED9E3E798D8}" name="Column14239"/>
    <tableColumn id="14257" xr3:uid="{F9060D92-9D00-4599-BD16-002607E21470}" name="Column14240"/>
    <tableColumn id="14258" xr3:uid="{AC6616E2-BF08-43F2-AE39-807C112D9373}" name="Column14241"/>
    <tableColumn id="14259" xr3:uid="{B2B328C4-B07F-4BA2-A1F4-0D37C007688B}" name="Column14242"/>
    <tableColumn id="14260" xr3:uid="{0816214C-5607-4D8A-8485-B1A14ADE16E3}" name="Column14243"/>
    <tableColumn id="14261" xr3:uid="{A0B41429-1D3C-4AEC-9316-63114E81811A}" name="Column14244"/>
    <tableColumn id="14262" xr3:uid="{55343AAA-BEC2-4A6D-A291-DB8E458CAA47}" name="Column14245"/>
    <tableColumn id="14263" xr3:uid="{6D71A915-19A9-4F10-B1BC-B782197D6308}" name="Column14246"/>
    <tableColumn id="14264" xr3:uid="{21F54F68-2438-4F32-BAE6-7332D1E7C8EF}" name="Column14247"/>
    <tableColumn id="14265" xr3:uid="{93D64E9D-403D-405B-87D3-036C67BB6235}" name="Column14248"/>
    <tableColumn id="14266" xr3:uid="{C136DF47-A3AE-4FB3-9DBC-FC220847F197}" name="Column14249"/>
    <tableColumn id="14267" xr3:uid="{820E0188-06D3-486B-9991-F04B8B8863C0}" name="Column14250"/>
    <tableColumn id="14268" xr3:uid="{5AFFD93A-BF39-44E9-9AEC-646CEC11A1FF}" name="Column14251"/>
    <tableColumn id="14269" xr3:uid="{D26F2E3D-593A-4FF7-89D8-CC657FAB48F0}" name="Column14252"/>
    <tableColumn id="14270" xr3:uid="{231CFD28-0E16-4FB8-A6DF-B0FC48C8E3B1}" name="Column14253"/>
    <tableColumn id="14271" xr3:uid="{AEE600A9-4802-4F57-9BC0-AFDF65C1FFB8}" name="Column14254"/>
    <tableColumn id="14272" xr3:uid="{4069374F-FAA1-480E-AB7C-9484DF84272A}" name="Column14255"/>
    <tableColumn id="14273" xr3:uid="{FE8EA9D2-A547-405A-860E-407B9B1618FC}" name="Column14256"/>
    <tableColumn id="14274" xr3:uid="{2E4250D1-1A67-4F52-ABDD-63CB93650CA6}" name="Column14257"/>
    <tableColumn id="14275" xr3:uid="{A78AD64E-5D1D-48E3-9278-EDDE8A65623A}" name="Column14258"/>
    <tableColumn id="14276" xr3:uid="{CB7B5BEB-8DFE-483E-A84E-ACCA57C426F3}" name="Column14259"/>
    <tableColumn id="14277" xr3:uid="{5463EA42-C5D9-486A-B99C-EE3CEA4AF2DB}" name="Column14260"/>
    <tableColumn id="14278" xr3:uid="{55D082EB-821B-4102-9216-85FBEF5F84C4}" name="Column14261"/>
    <tableColumn id="14279" xr3:uid="{9A8C9681-2514-47CC-B25A-54D743C9655F}" name="Column14262"/>
    <tableColumn id="14280" xr3:uid="{5A3AA6A6-2B02-4AB1-847F-C971F0C54667}" name="Column14263"/>
    <tableColumn id="14281" xr3:uid="{FD3577A1-FC7F-4395-9ED6-5FE2F28A15CB}" name="Column14264"/>
    <tableColumn id="14282" xr3:uid="{A60701E8-34E7-429A-A87A-C24778A9260A}" name="Column14265"/>
    <tableColumn id="14283" xr3:uid="{25467A83-8EAB-42F6-8B60-1026872D64D3}" name="Column14266"/>
    <tableColumn id="14284" xr3:uid="{2C82049E-C3A6-4B72-B1E1-6E42F30751C4}" name="Column14267"/>
    <tableColumn id="14285" xr3:uid="{1341D521-6776-47E4-A7AE-C44D53E5283D}" name="Column14268"/>
    <tableColumn id="14286" xr3:uid="{2DC51A43-1A6B-4E24-B035-8E1D3EEAB33B}" name="Column14269"/>
    <tableColumn id="14287" xr3:uid="{716A66EB-7378-4F98-8334-4E1DCA35806A}" name="Column14270"/>
    <tableColumn id="14288" xr3:uid="{07292FE2-E950-4FF6-BC95-D9221AC89093}" name="Column14271"/>
    <tableColumn id="14289" xr3:uid="{54857B4B-90E5-4918-B2AE-667F24AFFB6B}" name="Column14272"/>
    <tableColumn id="14290" xr3:uid="{91DB01D4-097B-49A8-BEDA-6DF8FE451508}" name="Column14273"/>
    <tableColumn id="14291" xr3:uid="{28537377-4A58-4CF5-9DFA-FA299975CB10}" name="Column14274"/>
    <tableColumn id="14292" xr3:uid="{C7A8D69F-390F-4CF1-8CF3-A30524C67D0D}" name="Column14275"/>
    <tableColumn id="14293" xr3:uid="{A438E9AC-80A3-4EA7-98C3-A9ED85D8DE7F}" name="Column14276"/>
    <tableColumn id="14294" xr3:uid="{8FF5C99B-4030-473F-ACEA-B2772C4CF53F}" name="Column14277"/>
    <tableColumn id="14295" xr3:uid="{AF7790C4-9C9C-4642-A701-FBAF2C09DF95}" name="Column14278"/>
    <tableColumn id="14296" xr3:uid="{991D87D0-CDFC-4433-BBF1-FE60EE6FE2D7}" name="Column14279"/>
    <tableColumn id="14297" xr3:uid="{3D2CF215-2FB4-4013-B24E-2CD43F9B3135}" name="Column14280"/>
    <tableColumn id="14298" xr3:uid="{923275B6-1FE0-481A-B32B-2EAB7C96349E}" name="Column14281"/>
    <tableColumn id="14299" xr3:uid="{2DA088E1-0737-462A-BA23-9027A735E51A}" name="Column14282"/>
    <tableColumn id="14300" xr3:uid="{DEAB3F4A-DD2D-4AAD-9555-74678152481D}" name="Column14283"/>
    <tableColumn id="14301" xr3:uid="{EDBD262B-6F81-4212-817D-9A6BC465D985}" name="Column14284"/>
    <tableColumn id="14302" xr3:uid="{0F3B7E47-D79A-4A64-9556-FCACA73AAF6A}" name="Column14285"/>
    <tableColumn id="14303" xr3:uid="{3B749E44-0B4D-4A7D-80CA-4B4C59D40244}" name="Column14286"/>
    <tableColumn id="14304" xr3:uid="{38200F0A-196D-4023-8CBD-A325EA779F15}" name="Column14287"/>
    <tableColumn id="14305" xr3:uid="{C426E580-2924-4808-BCAA-7885EDFF8EA1}" name="Column14288"/>
    <tableColumn id="14306" xr3:uid="{79B1D6A1-4069-4FFB-AB05-261D5D893BE4}" name="Column14289"/>
    <tableColumn id="14307" xr3:uid="{A0059112-B9C7-4D98-88C7-E2C253623584}" name="Column14290"/>
    <tableColumn id="14308" xr3:uid="{6E5856F1-19DE-4887-A6DD-9D1380C06F1A}" name="Column14291"/>
    <tableColumn id="14309" xr3:uid="{8A0E7CCD-411F-44BD-8F4A-D619E996C571}" name="Column14292"/>
    <tableColumn id="14310" xr3:uid="{7A77D055-FC70-4A4A-94B2-8979918C21EF}" name="Column14293"/>
    <tableColumn id="14311" xr3:uid="{6ABDADB7-951A-4F3A-8480-602CCECB7152}" name="Column14294"/>
    <tableColumn id="14312" xr3:uid="{ACC1C8AF-0BA2-475A-A4F1-7B5D002E879B}" name="Column14295"/>
    <tableColumn id="14313" xr3:uid="{6243354E-8E0D-4C5F-959E-0E461BA5239C}" name="Column14296"/>
    <tableColumn id="14314" xr3:uid="{F2EDD736-5381-4CDB-9E1A-5CF9E54844C3}" name="Column14297"/>
    <tableColumn id="14315" xr3:uid="{33F94371-5678-47BB-84EB-11829860B3DC}" name="Column14298"/>
    <tableColumn id="14316" xr3:uid="{46EA45D0-BC56-4352-A74F-47EA2FA452F8}" name="Column14299"/>
    <tableColumn id="14317" xr3:uid="{303DF598-0BC5-4C1A-904E-D6C1BA10C6B0}" name="Column14300"/>
    <tableColumn id="14318" xr3:uid="{3A59A4EC-3024-4591-8A88-2CA71ED4E636}" name="Column14301"/>
    <tableColumn id="14319" xr3:uid="{20D4E248-E51E-4ECA-B85E-2BBB76B7F22C}" name="Column14302"/>
    <tableColumn id="14320" xr3:uid="{7FD4B9F2-F0DB-429B-9C93-12213DD78CF7}" name="Column14303"/>
    <tableColumn id="14321" xr3:uid="{993155F3-6EA6-4B16-8BF5-592535763CC7}" name="Column14304"/>
    <tableColumn id="14322" xr3:uid="{C3B0B170-0015-4A8C-A0E0-10D1A656FD01}" name="Column14305"/>
    <tableColumn id="14323" xr3:uid="{8A8C79AB-47E5-4A85-8AEB-89BA1DFFE194}" name="Column14306"/>
    <tableColumn id="14324" xr3:uid="{55C2C695-1221-488F-BF0F-E19504E98504}" name="Column14307"/>
    <tableColumn id="14325" xr3:uid="{B1BA0238-0955-4972-B512-E828AC2D67F0}" name="Column14308"/>
    <tableColumn id="14326" xr3:uid="{F30A5B03-AF5B-4BCF-8F7B-20EFB3296CBA}" name="Column14309"/>
    <tableColumn id="14327" xr3:uid="{1DCBF23D-1196-482C-AF47-BEE464753FA9}" name="Column14310"/>
    <tableColumn id="14328" xr3:uid="{09381FFD-3C46-4CA3-95CD-BD6A0C529D7B}" name="Column14311"/>
    <tableColumn id="14329" xr3:uid="{A6B7DB56-7451-47E8-8B57-4599D6071D5A}" name="Column14312"/>
    <tableColumn id="14330" xr3:uid="{D0CA99F3-CCE0-4711-BC54-A22DEE6C75B7}" name="Column14313"/>
    <tableColumn id="14331" xr3:uid="{39339452-D2CD-43C4-874B-E1D2D168EF0B}" name="Column14314"/>
    <tableColumn id="14332" xr3:uid="{FA501A94-DFEA-4E6F-BD4A-F0C5455DDDC7}" name="Column14315"/>
    <tableColumn id="14333" xr3:uid="{C2F9A61F-E9AD-4599-B344-A8B899808683}" name="Column14316"/>
    <tableColumn id="14334" xr3:uid="{D640CF14-EDBA-44E8-AC0B-B4076A9B7006}" name="Column14317"/>
    <tableColumn id="14335" xr3:uid="{C4D83495-C096-47E1-8592-76CC0FA74DA1}" name="Column14318"/>
    <tableColumn id="14336" xr3:uid="{55157BD3-5F3B-4C52-B66A-08501EF9AE41}" name="Column14319"/>
    <tableColumn id="14337" xr3:uid="{FE4CAFC5-577B-4879-9A00-1539A78500D0}" name="Column14320"/>
    <tableColumn id="14338" xr3:uid="{3E4B91F4-FC0E-4CB9-BE62-1AD60CE018FC}" name="Column14321"/>
    <tableColumn id="14339" xr3:uid="{75B82F96-39AA-4AC4-ADFA-FC68265D01AA}" name="Column14322"/>
    <tableColumn id="14340" xr3:uid="{EA0A38AF-BE70-4A75-A2B1-900FC9BB08C9}" name="Column14323"/>
    <tableColumn id="14341" xr3:uid="{D5B63053-FECF-4CC3-8212-12EEBF752C9B}" name="Column14324"/>
    <tableColumn id="14342" xr3:uid="{13C2224C-021A-47E1-86D2-F56B3F140EC6}" name="Column14325"/>
    <tableColumn id="14343" xr3:uid="{CA85EF86-F762-4562-BCB3-05A3598CF65E}" name="Column14326"/>
    <tableColumn id="14344" xr3:uid="{5D741183-5F39-45F5-AA89-793BA19A2BEC}" name="Column14327"/>
    <tableColumn id="14345" xr3:uid="{2803EC12-9BDC-47C2-89A3-CE865A822F39}" name="Column14328"/>
    <tableColumn id="14346" xr3:uid="{13B66B85-C429-41F7-994E-D9AAD40F1CFD}" name="Column14329"/>
    <tableColumn id="14347" xr3:uid="{01A2A312-8C84-4E51-A0F2-05AB2B13154C}" name="Column14330"/>
    <tableColumn id="14348" xr3:uid="{FE77C885-6234-4F78-B35A-4230C6BE280C}" name="Column14331"/>
    <tableColumn id="14349" xr3:uid="{98F33A0D-A5CF-4AA6-951A-562FF752A8EA}" name="Column14332"/>
    <tableColumn id="14350" xr3:uid="{CAFE6DAA-CDD4-4986-B79F-EC2B3AC7990F}" name="Column14333"/>
    <tableColumn id="14351" xr3:uid="{8CC93860-90F4-43FE-8A1F-C9403333110A}" name="Column14334"/>
    <tableColumn id="14352" xr3:uid="{E84994E9-6829-4A55-B396-923963F3C082}" name="Column14335"/>
    <tableColumn id="14353" xr3:uid="{A91B7296-D61B-43B2-BD93-0B0D020779E7}" name="Column14336"/>
    <tableColumn id="14354" xr3:uid="{388A5FF2-F087-4B78-B299-8046AB979A8E}" name="Column14337"/>
    <tableColumn id="14355" xr3:uid="{0B94A2ED-76CD-415D-8E2F-C098B04F5491}" name="Column14338"/>
    <tableColumn id="14356" xr3:uid="{329B2A00-1049-438C-AD59-AF835B580ADF}" name="Column14339"/>
    <tableColumn id="14357" xr3:uid="{57F7CEDC-2F47-43B0-9FD9-3E9E82DBC011}" name="Column14340"/>
    <tableColumn id="14358" xr3:uid="{68F3E669-9257-4519-BD7D-79BB33D43D31}" name="Column14341"/>
    <tableColumn id="14359" xr3:uid="{E19E4F4A-DF41-4FCD-8FE0-2A395DCB7728}" name="Column14342"/>
    <tableColumn id="14360" xr3:uid="{C8710CF3-CA23-4C2A-9C37-96A2E63F1AAD}" name="Column14343"/>
    <tableColumn id="14361" xr3:uid="{1142AB60-A009-4F7E-B0BC-6F4F7CE23550}" name="Column14344"/>
    <tableColumn id="14362" xr3:uid="{05589FF9-59B4-4BA2-BFBB-F762999E343F}" name="Column14345"/>
    <tableColumn id="14363" xr3:uid="{70FE3068-94BD-4DB6-A9A9-ED4EC37E6BAE}" name="Column14346"/>
    <tableColumn id="14364" xr3:uid="{4C24D6E9-8092-406D-B512-E3ABFE9BEBFB}" name="Column14347"/>
    <tableColumn id="14365" xr3:uid="{31F20B70-1EBB-4EF9-B262-5561F369410B}" name="Column14348"/>
    <tableColumn id="14366" xr3:uid="{02C18603-71BA-4F7D-85B7-4FA0C53C58BC}" name="Column14349"/>
    <tableColumn id="14367" xr3:uid="{27B93FC3-14FF-4EDE-8326-CA732F0B196E}" name="Column14350"/>
    <tableColumn id="14368" xr3:uid="{CCA5501A-936A-4FDD-9387-32FE0C699FB5}" name="Column14351"/>
    <tableColumn id="14369" xr3:uid="{DF82A0A4-B7CC-46E0-B3C3-3103BFCB0431}" name="Column14352"/>
    <tableColumn id="14370" xr3:uid="{3B41DE9A-D78F-4885-8C8A-546CFFD544B8}" name="Column14353"/>
    <tableColumn id="14371" xr3:uid="{E58E6146-D5AD-4E4A-8282-E4477DBE1E9E}" name="Column14354"/>
    <tableColumn id="14372" xr3:uid="{F80F0A4E-38B3-4498-A7A5-9C7BBBBF2DDD}" name="Column14355"/>
    <tableColumn id="14373" xr3:uid="{2BB30406-56F1-4669-BD32-8E34B098192B}" name="Column14356"/>
    <tableColumn id="14374" xr3:uid="{D14793CC-D909-4FAF-A627-39ABE2666D55}" name="Column14357"/>
    <tableColumn id="14375" xr3:uid="{F4B23369-DB79-437C-A427-B4A6D714D8AF}" name="Column14358"/>
    <tableColumn id="14376" xr3:uid="{CD6466DD-AF5C-4465-8AA9-E5E1906D33AF}" name="Column14359"/>
    <tableColumn id="14377" xr3:uid="{8D9C9DAF-DACB-4C80-84E3-A125A015F209}" name="Column14360"/>
    <tableColumn id="14378" xr3:uid="{9540DD0E-B4A0-47A0-8A76-EDC82D0268AB}" name="Column14361"/>
    <tableColumn id="14379" xr3:uid="{A1F1B5C7-4777-4D4C-B0BD-036E75426096}" name="Column14362"/>
    <tableColumn id="14380" xr3:uid="{4F1048FD-64E7-4C27-A9A8-279870617398}" name="Column14363"/>
    <tableColumn id="14381" xr3:uid="{610C2084-BA01-40F6-8CCC-B1F9147F333C}" name="Column14364"/>
    <tableColumn id="14382" xr3:uid="{5E83E05A-3227-4FC8-89BF-7CE99FEAD7DF}" name="Column14365"/>
    <tableColumn id="14383" xr3:uid="{EE58F781-6F18-42D5-922A-D83088702AC9}" name="Column14366"/>
    <tableColumn id="14384" xr3:uid="{CBB23C05-9A12-4D36-B19C-BC1477677938}" name="Column14367"/>
    <tableColumn id="14385" xr3:uid="{18FD3321-94EA-492F-AD49-F9274E18C597}" name="Column14368"/>
    <tableColumn id="14386" xr3:uid="{2177F0D0-D5B9-4124-84A7-3FD134D09E9D}" name="Column14369"/>
    <tableColumn id="14387" xr3:uid="{32C0433D-CF40-4075-A61D-0A6B805CA4AF}" name="Column14370"/>
    <tableColumn id="14388" xr3:uid="{7092B89B-0F54-4E32-A3A6-526BDB5C972A}" name="Column14371"/>
    <tableColumn id="14389" xr3:uid="{F953EC4F-0D9D-4AA5-8CCF-BC129C02A08A}" name="Column14372"/>
    <tableColumn id="14390" xr3:uid="{556075C1-3DDC-49BF-8167-4C0951C843C2}" name="Column14373"/>
    <tableColumn id="14391" xr3:uid="{491B2404-A933-4C1E-9E52-07076FE3A0F0}" name="Column14374"/>
    <tableColumn id="14392" xr3:uid="{DDE46F43-0CC0-4268-A61B-A05C0B74AA6B}" name="Column14375"/>
    <tableColumn id="14393" xr3:uid="{280EE1A3-2278-4F37-9886-ED44F6D6E70E}" name="Column14376"/>
    <tableColumn id="14394" xr3:uid="{018E063D-9814-487E-B84C-3247DEABDD6B}" name="Column14377"/>
    <tableColumn id="14395" xr3:uid="{0D6D5844-BAD4-4B32-A56A-57394BBA1E76}" name="Column14378"/>
    <tableColumn id="14396" xr3:uid="{11F9A647-4D69-42D0-90AF-3C33C53E24D9}" name="Column14379"/>
    <tableColumn id="14397" xr3:uid="{1533EBC7-61CB-434D-9C0F-6399B0A61D40}" name="Column14380"/>
    <tableColumn id="14398" xr3:uid="{03226F8B-CB30-472E-B3AC-9DC932B87F55}" name="Column14381"/>
    <tableColumn id="14399" xr3:uid="{C772C6D7-240F-4D19-AF6C-C16CE9881A56}" name="Column14382"/>
    <tableColumn id="14400" xr3:uid="{A13EB6D2-EEB9-4B3F-8B84-20F73641DAC0}" name="Column14383"/>
    <tableColumn id="14401" xr3:uid="{E8A0EF8B-6C8E-4141-B8EB-A35DF96525AC}" name="Column14384"/>
    <tableColumn id="14402" xr3:uid="{3E7F1C11-BA3A-4F64-B16F-B7A7A4E3ECBD}" name="Column14385"/>
    <tableColumn id="14403" xr3:uid="{A52FAB20-3C07-42F5-A0C5-75C915B4F5C3}" name="Column14386"/>
    <tableColumn id="14404" xr3:uid="{5A80B5BE-A442-4242-8712-2391F1F8F06A}" name="Column14387"/>
    <tableColumn id="14405" xr3:uid="{440AD679-98DF-4AD8-B7A6-AB2673E780C4}" name="Column14388"/>
    <tableColumn id="14406" xr3:uid="{D8DF7616-9772-4240-BB73-098B56E9A133}" name="Column14389"/>
    <tableColumn id="14407" xr3:uid="{A848EE5A-A1BA-4057-9F97-B05C575B290E}" name="Column14390"/>
    <tableColumn id="14408" xr3:uid="{F162DA96-3B20-4C1A-A56B-793D1BBF3645}" name="Column14391"/>
    <tableColumn id="14409" xr3:uid="{30F3989D-36FB-40BC-9E08-D0A28AF70AF4}" name="Column14392"/>
    <tableColumn id="14410" xr3:uid="{466D8A73-2831-45F8-B43C-56CBAAE20480}" name="Column14393"/>
    <tableColumn id="14411" xr3:uid="{2AED5565-B460-480B-BE75-42EE281BFAE1}" name="Column14394"/>
    <tableColumn id="14412" xr3:uid="{3671E671-F123-4AA2-B3C7-FD4E260DC837}" name="Column14395"/>
    <tableColumn id="14413" xr3:uid="{1B7825EB-8731-40C7-AC52-6B0888BB0DA8}" name="Column14396"/>
    <tableColumn id="14414" xr3:uid="{EE25499D-F7E5-4206-A023-ED3FB66C10ED}" name="Column14397"/>
    <tableColumn id="14415" xr3:uid="{A89524A3-BF18-4C17-9511-0F0032364BDC}" name="Column14398"/>
    <tableColumn id="14416" xr3:uid="{E80500D3-7A05-4147-939E-256C5A9FCD3E}" name="Column14399"/>
    <tableColumn id="14417" xr3:uid="{697C8492-61CE-4A99-A184-164281633C7B}" name="Column14400"/>
    <tableColumn id="14418" xr3:uid="{BBC8BFC3-029C-4F71-828B-3ED6CA0CD70B}" name="Column14401"/>
    <tableColumn id="14419" xr3:uid="{F3EAC04B-EC3A-458F-87CB-784924B8282F}" name="Column14402"/>
    <tableColumn id="14420" xr3:uid="{E639D677-2D8E-4DA6-A833-D75C1C9B3C13}" name="Column14403"/>
    <tableColumn id="14421" xr3:uid="{783B0902-17A6-4114-9A23-864D5DC000F9}" name="Column14404"/>
    <tableColumn id="14422" xr3:uid="{43AF2CAC-1533-4928-A44D-8C017D972593}" name="Column14405"/>
    <tableColumn id="14423" xr3:uid="{58D887B1-BFD1-47EC-9FA8-6A6E2C363FEE}" name="Column14406"/>
    <tableColumn id="14424" xr3:uid="{50B853E7-C87E-490A-8069-64591BA9724A}" name="Column14407"/>
    <tableColumn id="14425" xr3:uid="{7548EE86-AD9A-4FAF-997D-DB751BF64B60}" name="Column14408"/>
    <tableColumn id="14426" xr3:uid="{9CCA8AEC-2812-4328-8B92-410A16B3842C}" name="Column14409"/>
    <tableColumn id="14427" xr3:uid="{7374F921-25E6-42C4-A30E-2DCD345E8CED}" name="Column14410"/>
    <tableColumn id="14428" xr3:uid="{2A48CAB6-3FE8-4142-856A-6A7BDEBFFD12}" name="Column14411"/>
    <tableColumn id="14429" xr3:uid="{209656BD-E9D1-42C8-AF6F-698D5ED79789}" name="Column14412"/>
    <tableColumn id="14430" xr3:uid="{5E09DE24-FE52-4D29-950B-9A6BBF85D9C5}" name="Column14413"/>
    <tableColumn id="14431" xr3:uid="{CECE10CC-2009-4FE7-BE48-C674FC30569C}" name="Column14414"/>
    <tableColumn id="14432" xr3:uid="{DD145DCD-372B-4CD8-AD9E-D39897E1D372}" name="Column14415"/>
    <tableColumn id="14433" xr3:uid="{A34CF7A5-9F76-4E40-9C81-3FCA52ED7C02}" name="Column14416"/>
    <tableColumn id="14434" xr3:uid="{1515809E-F824-4828-A05D-FA5170202A5F}" name="Column14417"/>
    <tableColumn id="14435" xr3:uid="{15EBAA21-7479-498E-A507-71845763BF1F}" name="Column14418"/>
    <tableColumn id="14436" xr3:uid="{ABFADA28-182C-47A5-81BE-7136DC658260}" name="Column14419"/>
    <tableColumn id="14437" xr3:uid="{99D50357-D271-4C0F-9A99-FE08ABD07774}" name="Column14420"/>
    <tableColumn id="14438" xr3:uid="{4F24B3DE-8B5B-4FEC-A844-5835C9FFAF2C}" name="Column14421"/>
    <tableColumn id="14439" xr3:uid="{2B2D49F3-87B8-4EC3-9906-40C43E0EEF6C}" name="Column14422"/>
    <tableColumn id="14440" xr3:uid="{BC98713D-996E-4F08-9290-116013F02D73}" name="Column14423"/>
    <tableColumn id="14441" xr3:uid="{D154F9F0-21A5-4830-9EB8-26B8A92D5E40}" name="Column14424"/>
    <tableColumn id="14442" xr3:uid="{91AE1886-2B5D-4AFA-B717-E5876A0E6BF7}" name="Column14425"/>
    <tableColumn id="14443" xr3:uid="{076397A2-FEBA-4AA6-B0EF-2CE26652B3C4}" name="Column14426"/>
    <tableColumn id="14444" xr3:uid="{7C441103-B76D-46EC-A0E4-8E79887678BA}" name="Column14427"/>
    <tableColumn id="14445" xr3:uid="{07A06C71-9193-4D65-9967-854236E2B1F2}" name="Column14428"/>
    <tableColumn id="14446" xr3:uid="{81805A88-3FED-4F0C-A75F-553747690E23}" name="Column14429"/>
    <tableColumn id="14447" xr3:uid="{BA8E1EFD-0FB4-4EAF-BBE5-338714BA91D8}" name="Column14430"/>
    <tableColumn id="14448" xr3:uid="{46A7AA61-C44B-4918-843B-91F221A508BF}" name="Column14431"/>
    <tableColumn id="14449" xr3:uid="{D9151383-81C3-448B-960B-74E32C3C8239}" name="Column14432"/>
    <tableColumn id="14450" xr3:uid="{A1DA012B-E742-4A51-8F80-8D2553BD81D7}" name="Column14433"/>
    <tableColumn id="14451" xr3:uid="{021D6B11-EF17-43C4-866D-879BA2A33A2D}" name="Column14434"/>
    <tableColumn id="14452" xr3:uid="{974ADC96-4A17-4A40-A9C9-DE2586A5593B}" name="Column14435"/>
    <tableColumn id="14453" xr3:uid="{7936182F-FD7B-43E6-8144-D805841C14A7}" name="Column14436"/>
    <tableColumn id="14454" xr3:uid="{588BF0BE-2197-4AD6-90EB-9367167AF2E6}" name="Column14437"/>
    <tableColumn id="14455" xr3:uid="{24BA8533-96BF-4BA5-93C7-6070ABAFE75E}" name="Column14438"/>
    <tableColumn id="14456" xr3:uid="{32AB338A-5A6D-4D71-9DA6-631A5BE893F1}" name="Column14439"/>
    <tableColumn id="14457" xr3:uid="{625D329D-72A3-475C-8B34-F51B7EB83804}" name="Column14440"/>
    <tableColumn id="14458" xr3:uid="{DAD04323-20D1-4DAB-A6CA-4EACE3E2EB8C}" name="Column14441"/>
    <tableColumn id="14459" xr3:uid="{6D8AB723-8122-43A7-8A56-12E83D3D574E}" name="Column14442"/>
    <tableColumn id="14460" xr3:uid="{069E2A3E-1E7F-47E3-9683-C3CE230E4FAB}" name="Column14443"/>
    <tableColumn id="14461" xr3:uid="{07EA4D0C-2ADA-4A75-96DA-D9EF3CFAF2F3}" name="Column14444"/>
    <tableColumn id="14462" xr3:uid="{640D4CB7-AB31-4D59-B8E0-1E2358BCAEEE}" name="Column14445"/>
    <tableColumn id="14463" xr3:uid="{024FC378-EBDF-49A4-8966-E92E2FD9509A}" name="Column14446"/>
    <tableColumn id="14464" xr3:uid="{5B6D047C-9F5A-45A6-BC80-169F0543457F}" name="Column14447"/>
    <tableColumn id="14465" xr3:uid="{64FFC3BA-A089-403F-893D-B07B12E1393F}" name="Column14448"/>
    <tableColumn id="14466" xr3:uid="{28015F77-59FD-4C59-8A7A-25EB73739508}" name="Column14449"/>
    <tableColumn id="14467" xr3:uid="{6C79A973-61E3-4B4E-AF74-302B5D07BAC9}" name="Column14450"/>
    <tableColumn id="14468" xr3:uid="{A1FD1530-8700-42F2-960D-C155C8523924}" name="Column14451"/>
    <tableColumn id="14469" xr3:uid="{455D932D-1189-42E0-AC9E-115F3F30D45C}" name="Column14452"/>
    <tableColumn id="14470" xr3:uid="{79DAF745-04AC-4051-BB65-CE81472BA104}" name="Column14453"/>
    <tableColumn id="14471" xr3:uid="{7324624F-33E8-4CF0-B2DC-CDBEC66AE3A3}" name="Column14454"/>
    <tableColumn id="14472" xr3:uid="{B9926309-F5CC-4C9C-99C6-85D4E8B2A04A}" name="Column14455"/>
    <tableColumn id="14473" xr3:uid="{CF8A64BE-0B82-4754-84F0-B3C153AFB7C6}" name="Column14456"/>
    <tableColumn id="14474" xr3:uid="{F9536A1F-5A68-47C9-97FF-F70CDAAA61A9}" name="Column14457"/>
    <tableColumn id="14475" xr3:uid="{838969E1-2527-4DA7-818B-EA868F1E6F71}" name="Column14458"/>
    <tableColumn id="14476" xr3:uid="{697694A1-E54E-4A9E-8EE5-7F5102BF07FE}" name="Column14459"/>
    <tableColumn id="14477" xr3:uid="{29CE3E3A-84E4-47AA-A4D6-426081E80FA4}" name="Column14460"/>
    <tableColumn id="14478" xr3:uid="{C131B08F-DEF6-43DE-B94C-B8116D15AC92}" name="Column14461"/>
    <tableColumn id="14479" xr3:uid="{8D1BA64B-22F5-4252-9445-8654048AE38F}" name="Column14462"/>
    <tableColumn id="14480" xr3:uid="{175C769F-B313-48F2-A141-4BF35CA5FEDF}" name="Column14463"/>
    <tableColumn id="14481" xr3:uid="{369BB1C6-4E20-4121-8D00-42A720F72AB2}" name="Column14464"/>
    <tableColumn id="14482" xr3:uid="{73416332-AED9-43D3-96F2-48FDDBEB15AB}" name="Column14465"/>
    <tableColumn id="14483" xr3:uid="{3C4BA671-AE39-4AE1-8B56-46CA0458063D}" name="Column14466"/>
    <tableColumn id="14484" xr3:uid="{57336C37-3D9E-4BA4-87AB-7930F48647CE}" name="Column14467"/>
    <tableColumn id="14485" xr3:uid="{B3CAB66B-52A3-487A-9D9B-B839051ED06C}" name="Column14468"/>
    <tableColumn id="14486" xr3:uid="{01219939-F52F-4EF0-8A21-9715FFDBC87C}" name="Column14469"/>
    <tableColumn id="14487" xr3:uid="{E276831B-BB38-4395-8081-979116A435AF}" name="Column14470"/>
    <tableColumn id="14488" xr3:uid="{46F9EA22-9AF2-4DAD-A1C3-BA11ACA77520}" name="Column14471"/>
    <tableColumn id="14489" xr3:uid="{2192627F-699F-4B24-A485-615E3B8E814A}" name="Column14472"/>
    <tableColumn id="14490" xr3:uid="{66052634-C57C-4A49-BAA7-B896AE5207AF}" name="Column14473"/>
    <tableColumn id="14491" xr3:uid="{834B12EB-CC52-455D-862D-76E7D5C05509}" name="Column14474"/>
    <tableColumn id="14492" xr3:uid="{23A87240-9412-4C26-8B8A-D0CDEDFDEF50}" name="Column14475"/>
    <tableColumn id="14493" xr3:uid="{C0FAE07D-66CD-46B3-921D-81AD14936D24}" name="Column14476"/>
    <tableColumn id="14494" xr3:uid="{02198613-F5B3-499D-ABCA-682F38992AB0}" name="Column14477"/>
    <tableColumn id="14495" xr3:uid="{CC86E428-EED4-4A37-89E5-C895B5A74FEC}" name="Column14478"/>
    <tableColumn id="14496" xr3:uid="{F0DB411B-2825-4AE1-BF19-29452C3A30AB}" name="Column14479"/>
    <tableColumn id="14497" xr3:uid="{76DDE220-2C7E-4D33-AD15-426BF243466D}" name="Column14480"/>
    <tableColumn id="14498" xr3:uid="{58D6D4F8-238C-4605-8B21-957A877CCE66}" name="Column14481"/>
    <tableColumn id="14499" xr3:uid="{B0B6DB6E-6BE4-447A-94A3-77A3AC2F467B}" name="Column14482"/>
    <tableColumn id="14500" xr3:uid="{8C4DDAFD-1F49-4373-9F06-9DA58AC08CA4}" name="Column14483"/>
    <tableColumn id="14501" xr3:uid="{1F5A7436-1240-4857-A99E-8D262213D278}" name="Column14484"/>
    <tableColumn id="14502" xr3:uid="{8B5CDC89-C5C0-447D-978F-6F3691B9EDC6}" name="Column14485"/>
    <tableColumn id="14503" xr3:uid="{134356EF-793E-4598-9144-3EFE869338B2}" name="Column14486"/>
    <tableColumn id="14504" xr3:uid="{45838036-265A-4FC3-8D87-33528B3D4CB6}" name="Column14487"/>
    <tableColumn id="14505" xr3:uid="{591B5C9F-6014-44AF-9A5F-5114BE00EBFB}" name="Column14488"/>
    <tableColumn id="14506" xr3:uid="{1C92F64B-7B4C-4F34-9923-C2195F7BC658}" name="Column14489"/>
    <tableColumn id="14507" xr3:uid="{83498502-79F5-4EE3-BFB0-B4DF7A90C3BE}" name="Column14490"/>
    <tableColumn id="14508" xr3:uid="{F4CF0658-B72C-4F1A-903E-07F3A84CE0F5}" name="Column14491"/>
    <tableColumn id="14509" xr3:uid="{FCB3358E-2DB6-4AB6-B159-316735B9C77E}" name="Column14492"/>
    <tableColumn id="14510" xr3:uid="{64DD7E1F-67D4-4C2F-B40A-95A66B5B71C8}" name="Column14493"/>
    <tableColumn id="14511" xr3:uid="{F7787891-0EDF-4C0F-828B-66D3E1E8C877}" name="Column14494"/>
    <tableColumn id="14512" xr3:uid="{95FC5EF5-7BCF-40A1-9161-94D95B730429}" name="Column14495"/>
    <tableColumn id="14513" xr3:uid="{DE384D16-949D-4AC1-8A62-6FEFF1D6A0D4}" name="Column14496"/>
    <tableColumn id="14514" xr3:uid="{BF2AADE1-1268-4F7E-A2EA-42242C1EBF49}" name="Column14497"/>
    <tableColumn id="14515" xr3:uid="{4FF6E15D-850D-4120-901F-FA0E779D907A}" name="Column14498"/>
    <tableColumn id="14516" xr3:uid="{10C61F00-4907-4A5D-B8E6-F6C54BE3F4D6}" name="Column14499"/>
    <tableColumn id="14517" xr3:uid="{34B4ADD7-8BAB-41BC-8872-608832BF2D23}" name="Column14500"/>
    <tableColumn id="14518" xr3:uid="{CD0579CB-FD4D-4071-9591-098B5C773D50}" name="Column14501"/>
    <tableColumn id="14519" xr3:uid="{79D31C4D-9200-4E02-9BFF-FB0CF5593C2F}" name="Column14502"/>
    <tableColumn id="14520" xr3:uid="{C86A10DC-705D-4EF2-97BF-9E21554BBA9D}" name="Column14503"/>
    <tableColumn id="14521" xr3:uid="{5606A980-7F4D-4BAF-84AD-70A8A7FC012F}" name="Column14504"/>
    <tableColumn id="14522" xr3:uid="{B2037EE3-18EE-4529-80BD-C9869F45AC24}" name="Column14505"/>
    <tableColumn id="14523" xr3:uid="{4FDF1B76-ED10-47DB-8090-E572896DB666}" name="Column14506"/>
    <tableColumn id="14524" xr3:uid="{93262928-032C-4809-A0BE-0DC6DF6D483C}" name="Column14507"/>
    <tableColumn id="14525" xr3:uid="{00457579-389C-43BB-9EFF-3D7CAE954B09}" name="Column14508"/>
    <tableColumn id="14526" xr3:uid="{F0695BD6-6091-4E8C-91D1-131A0A2E35CF}" name="Column14509"/>
    <tableColumn id="14527" xr3:uid="{0722B7DD-9035-4A3C-93ED-BCDD63DEF188}" name="Column14510"/>
    <tableColumn id="14528" xr3:uid="{C2963979-360F-4E0A-BCC1-9539907CF695}" name="Column14511"/>
    <tableColumn id="14529" xr3:uid="{69ADE812-0EFA-4E25-816F-D0B24C88E7D4}" name="Column14512"/>
    <tableColumn id="14530" xr3:uid="{80F8FE00-C30B-44C0-9CC6-7B9B8D0033C3}" name="Column14513"/>
    <tableColumn id="14531" xr3:uid="{D8599EA1-F434-47E2-AD12-8738AC1FEF0E}" name="Column14514"/>
    <tableColumn id="14532" xr3:uid="{55E08733-0ED4-451B-93CF-5B6469EBF0C2}" name="Column14515"/>
    <tableColumn id="14533" xr3:uid="{02AEC95D-194C-4A11-B7E3-B09DCB7BBE6B}" name="Column14516"/>
    <tableColumn id="14534" xr3:uid="{63CC47D0-7307-4FAA-BC5B-AC91C27C1DA2}" name="Column14517"/>
    <tableColumn id="14535" xr3:uid="{70A00549-79C8-4E12-ADF1-4A5BF1AB6DE4}" name="Column14518"/>
    <tableColumn id="14536" xr3:uid="{7D52846D-FA74-4120-8602-2B6DE41C8126}" name="Column14519"/>
    <tableColumn id="14537" xr3:uid="{DFAB1ADD-6B22-4755-821B-115104D062BD}" name="Column14520"/>
    <tableColumn id="14538" xr3:uid="{CA760CF6-AD10-49D8-ADC4-030AE52D8AEA}" name="Column14521"/>
    <tableColumn id="14539" xr3:uid="{F3824553-2C23-4643-A331-1D69EE8B8D41}" name="Column14522"/>
    <tableColumn id="14540" xr3:uid="{5E53DB2C-7DC8-4B26-86A6-4A665D681972}" name="Column14523"/>
    <tableColumn id="14541" xr3:uid="{82ED4DE0-E207-4611-9969-6376DDA42CC5}" name="Column14524"/>
    <tableColumn id="14542" xr3:uid="{14CFAD39-240A-4B98-B09A-6B022B782A0C}" name="Column14525"/>
    <tableColumn id="14543" xr3:uid="{E238F452-0552-4776-AF74-FDEAFAB74160}" name="Column14526"/>
    <tableColumn id="14544" xr3:uid="{0B169284-15F1-4155-880F-BF7C8A27059E}" name="Column14527"/>
    <tableColumn id="14545" xr3:uid="{B425CF68-C1D4-4B94-91A8-85A44CBAA802}" name="Column14528"/>
    <tableColumn id="14546" xr3:uid="{60525899-8CDF-4556-8E14-F04E66806737}" name="Column14529"/>
    <tableColumn id="14547" xr3:uid="{0E91DF2C-D16D-4308-A058-0AF326DC23D7}" name="Column14530"/>
    <tableColumn id="14548" xr3:uid="{63B5A582-9DA5-4AD1-A954-7F96B841859B}" name="Column14531"/>
    <tableColumn id="14549" xr3:uid="{AB91E672-5C16-4690-88D3-AB36287E1BD2}" name="Column14532"/>
    <tableColumn id="14550" xr3:uid="{267F6FB5-87E7-4508-9028-DEFB6ECE4F3B}" name="Column14533"/>
    <tableColumn id="14551" xr3:uid="{88707121-A7D7-4F47-8449-8CF0845AF2E1}" name="Column14534"/>
    <tableColumn id="14552" xr3:uid="{5F5BD406-0FDC-41E8-8D8C-0A128C17FC2D}" name="Column14535"/>
    <tableColumn id="14553" xr3:uid="{8999331F-3AF6-4BEB-9EC1-9B7407E068C8}" name="Column14536"/>
    <tableColumn id="14554" xr3:uid="{7FBFF6D9-72D3-4CC2-B495-7B5738BDAC6C}" name="Column14537"/>
    <tableColumn id="14555" xr3:uid="{86D90AE9-83D8-4ADA-A61C-6A07A2E219E3}" name="Column14538"/>
    <tableColumn id="14556" xr3:uid="{E9E3CEDE-80E6-4781-93E0-560D84C9768A}" name="Column14539"/>
    <tableColumn id="14557" xr3:uid="{EEE776EE-A5C8-44C2-A7F7-96B56F5D58AF}" name="Column14540"/>
    <tableColumn id="14558" xr3:uid="{91720D61-1229-4480-A123-37760F31E649}" name="Column14541"/>
    <tableColumn id="14559" xr3:uid="{892732B2-0493-4CF0-B5F2-C6D4E5DC2A8F}" name="Column14542"/>
    <tableColumn id="14560" xr3:uid="{C09BB346-E071-4033-AE78-A35230A5AC61}" name="Column14543"/>
    <tableColumn id="14561" xr3:uid="{CF77AD82-2BD5-4C37-8DF5-3A7877CBE718}" name="Column14544"/>
    <tableColumn id="14562" xr3:uid="{18F76D30-D094-4E1A-A90C-15F177AD7843}" name="Column14545"/>
    <tableColumn id="14563" xr3:uid="{6CFCC34E-A830-4C0B-8DF8-F9AE4AD08C8B}" name="Column14546"/>
    <tableColumn id="14564" xr3:uid="{C7C3FCDA-F274-4119-BE3E-A0A65576F30B}" name="Column14547"/>
    <tableColumn id="14565" xr3:uid="{59F758C9-1830-4640-B744-3BC40691B385}" name="Column14548"/>
    <tableColumn id="14566" xr3:uid="{4D492287-8695-4C40-A173-DEAECC932CFE}" name="Column14549"/>
    <tableColumn id="14567" xr3:uid="{83863968-0270-4326-B6A6-0AA40BBDEB9B}" name="Column14550"/>
    <tableColumn id="14568" xr3:uid="{082F3F63-87FC-4E49-AD21-2D0D5C87327A}" name="Column14551"/>
    <tableColumn id="14569" xr3:uid="{E54B5D4B-33A2-4E7D-BAAD-7758EF8AC8BD}" name="Column14552"/>
    <tableColumn id="14570" xr3:uid="{AD05B782-C904-416C-94D1-9C7E8F6EDD66}" name="Column14553"/>
    <tableColumn id="14571" xr3:uid="{8C1A9D53-1D06-434C-AC92-D7D54E7A1DF4}" name="Column14554"/>
    <tableColumn id="14572" xr3:uid="{67639881-8BD8-4736-8762-435E754F5C56}" name="Column14555"/>
    <tableColumn id="14573" xr3:uid="{96CD818E-EFF5-454A-A46D-8C0CD6875ADD}" name="Column14556"/>
    <tableColumn id="14574" xr3:uid="{DFE31FD7-AE25-4954-A2C5-00631AAE0C01}" name="Column14557"/>
    <tableColumn id="14575" xr3:uid="{F3D0AA97-9144-4183-A3C1-4ED804AFFD85}" name="Column14558"/>
    <tableColumn id="14576" xr3:uid="{52BB3D67-8FEE-41BD-8352-0EF8F813BBD9}" name="Column14559"/>
    <tableColumn id="14577" xr3:uid="{9516B7B3-8F92-4784-AF90-FD41222A34C9}" name="Column14560"/>
    <tableColumn id="14578" xr3:uid="{E7A1AB9D-93C0-437D-B3B4-04CC906BD406}" name="Column14561"/>
    <tableColumn id="14579" xr3:uid="{6B2F3667-AF0D-4968-8A42-A324E74225F3}" name="Column14562"/>
    <tableColumn id="14580" xr3:uid="{8AF9FF9A-B80D-41EA-895A-BCD1870C549B}" name="Column14563"/>
    <tableColumn id="14581" xr3:uid="{6AE9750E-4B53-4492-B1E9-F4198E3B65EB}" name="Column14564"/>
    <tableColumn id="14582" xr3:uid="{4EBF036B-D4DB-42A8-83C1-2464E76D2B6B}" name="Column14565"/>
    <tableColumn id="14583" xr3:uid="{19F654B8-7331-4C5D-8CF2-F1EFEB633B54}" name="Column14566"/>
    <tableColumn id="14584" xr3:uid="{96C27788-8617-4C18-A0E6-66DF60A2B225}" name="Column14567"/>
    <tableColumn id="14585" xr3:uid="{BCCCAE4D-32FF-45F9-A498-940307F0A790}" name="Column14568"/>
    <tableColumn id="14586" xr3:uid="{C3400215-270F-498D-8BC5-EB272970572C}" name="Column14569"/>
    <tableColumn id="14587" xr3:uid="{4586B8BD-7AEB-4EA7-A2F3-D0B16094E54B}" name="Column14570"/>
    <tableColumn id="14588" xr3:uid="{043965EA-04B7-488D-976E-BFA1C80F5CFE}" name="Column14571"/>
    <tableColumn id="14589" xr3:uid="{A20C0822-6989-44D6-878E-AE1AF1390940}" name="Column14572"/>
    <tableColumn id="14590" xr3:uid="{2218BE31-161F-4A18-9D8B-46F86DCAB125}" name="Column14573"/>
    <tableColumn id="14591" xr3:uid="{85B56948-5500-4873-9206-5E3C1791A403}" name="Column14574"/>
    <tableColumn id="14592" xr3:uid="{BA04907A-0BDD-4C02-99F0-D07D8E5D4066}" name="Column14575"/>
    <tableColumn id="14593" xr3:uid="{653A7D59-0C7C-454E-B51C-C21CA1B4E0B7}" name="Column14576"/>
    <tableColumn id="14594" xr3:uid="{6F9446F5-DC04-4130-954C-3B8BF0FDB163}" name="Column14577"/>
    <tableColumn id="14595" xr3:uid="{7FF43CA6-3E13-49F7-A4E1-5B636DA15543}" name="Column14578"/>
    <tableColumn id="14596" xr3:uid="{D5A3145A-BCC3-4E38-AA84-C89364ED5AB1}" name="Column14579"/>
    <tableColumn id="14597" xr3:uid="{339D65AA-97D4-4F1A-9662-249CC8B22BA2}" name="Column14580"/>
    <tableColumn id="14598" xr3:uid="{880FEDBF-D652-46BB-BC79-5F4D5E02E9F4}" name="Column14581"/>
    <tableColumn id="14599" xr3:uid="{12C6C87B-410C-4C7E-8023-EA5562AD5CFA}" name="Column14582"/>
    <tableColumn id="14600" xr3:uid="{1B221FD8-D817-4346-8BA0-5071E2804E1F}" name="Column14583"/>
    <tableColumn id="14601" xr3:uid="{54E11547-36F8-4A80-A602-F38312091BD4}" name="Column14584"/>
    <tableColumn id="14602" xr3:uid="{0CC34F46-195E-4E22-86B0-C1AB032FCA7E}" name="Column14585"/>
    <tableColumn id="14603" xr3:uid="{09E4BBD2-2080-4793-8606-FEA2AF6E31F4}" name="Column14586"/>
    <tableColumn id="14604" xr3:uid="{AD1B81E7-131A-437E-997B-F9C168AB5157}" name="Column14587"/>
    <tableColumn id="14605" xr3:uid="{34DD8F2E-F9FF-484D-9771-43C536C2900D}" name="Column14588"/>
    <tableColumn id="14606" xr3:uid="{F9ECB808-5C25-442C-8DEC-171D02E4ADBD}" name="Column14589"/>
    <tableColumn id="14607" xr3:uid="{A7B32844-C675-4BD4-BCEE-D5AE772F705F}" name="Column14590"/>
    <tableColumn id="14608" xr3:uid="{054C3656-B554-4ECC-9149-9FCFFFBAF0D3}" name="Column14591"/>
    <tableColumn id="14609" xr3:uid="{161D7B7B-0D55-41CB-B702-B764ACD27B42}" name="Column14592"/>
    <tableColumn id="14610" xr3:uid="{2E55F2CA-8A4B-43F4-8757-BA22F8133CF0}" name="Column14593"/>
    <tableColumn id="14611" xr3:uid="{F17667F9-2AB8-40BA-B8BA-A9059EE7FF3B}" name="Column14594"/>
    <tableColumn id="14612" xr3:uid="{2C287964-CF30-4597-939A-3D42EC2402EF}" name="Column14595"/>
    <tableColumn id="14613" xr3:uid="{6CD1A176-5DDB-46C9-9711-8A4E92A42058}" name="Column14596"/>
    <tableColumn id="14614" xr3:uid="{04CAA8BC-DD84-4CB6-AB5B-618915FF3E0A}" name="Column14597"/>
    <tableColumn id="14615" xr3:uid="{B264BF81-F51F-4D65-A6B0-2A20AD33375B}" name="Column14598"/>
    <tableColumn id="14616" xr3:uid="{2CAEC7F1-1DEF-49BE-8541-FB1B19D04F9A}" name="Column14599"/>
    <tableColumn id="14617" xr3:uid="{F3DF61FB-57B9-4A59-999F-29E26A41604F}" name="Column14600"/>
    <tableColumn id="14618" xr3:uid="{9F85F567-4E9D-4419-B15D-EBF330B61688}" name="Column14601"/>
    <tableColumn id="14619" xr3:uid="{C4F8B990-F2CF-4F57-8E4D-6D0226BE0F31}" name="Column14602"/>
    <tableColumn id="14620" xr3:uid="{7A6B6E5D-B73F-43B8-9C89-75FFB11C5963}" name="Column14603"/>
    <tableColumn id="14621" xr3:uid="{351CCDEB-8EC7-4886-B4C9-6F5437377CEA}" name="Column14604"/>
    <tableColumn id="14622" xr3:uid="{D6AAC640-C1A7-4ADD-84BF-31B204EED616}" name="Column14605"/>
    <tableColumn id="14623" xr3:uid="{F5502934-E0A2-43E9-8E07-67AD64A26825}" name="Column14606"/>
    <tableColumn id="14624" xr3:uid="{4A8631A2-327C-460A-BFA5-8DC963688328}" name="Column14607"/>
    <tableColumn id="14625" xr3:uid="{DFB73C6B-AF8D-4C75-A0CB-938FC332E07D}" name="Column14608"/>
    <tableColumn id="14626" xr3:uid="{336CFEE2-14EC-425A-B599-EC75C293D5F2}" name="Column14609"/>
    <tableColumn id="14627" xr3:uid="{FFC58CBA-1F40-4598-AE22-B0F1EA932011}" name="Column14610"/>
    <tableColumn id="14628" xr3:uid="{A780F6E3-7D4F-4C0B-969F-71A361D23A47}" name="Column14611"/>
    <tableColumn id="14629" xr3:uid="{0521E203-3B4F-4B68-A8D9-299CB5A31E37}" name="Column14612"/>
    <tableColumn id="14630" xr3:uid="{C719095B-624A-4BF5-910C-AE5274C1315B}" name="Column14613"/>
    <tableColumn id="14631" xr3:uid="{A1466AEA-1719-4F48-955F-6397A89FB147}" name="Column14614"/>
    <tableColumn id="14632" xr3:uid="{2AE2A8D1-AE6D-4B3D-AF02-42A37790B61D}" name="Column14615"/>
    <tableColumn id="14633" xr3:uid="{9BB16CC3-16DE-4DFC-90DA-D7D2EF12A04B}" name="Column14616"/>
    <tableColumn id="14634" xr3:uid="{E14FBC33-7C4F-4CE3-81B9-C3CF8D43A68C}" name="Column14617"/>
    <tableColumn id="14635" xr3:uid="{DCAF88E5-FD44-4BB5-9356-135C70427CB5}" name="Column14618"/>
    <tableColumn id="14636" xr3:uid="{A1700FAF-851D-445D-B123-61FF4CBBB374}" name="Column14619"/>
    <tableColumn id="14637" xr3:uid="{E0E6BD8C-B648-4112-BA03-B192417B8777}" name="Column14620"/>
    <tableColumn id="14638" xr3:uid="{7EF3B12A-7081-4368-B54F-5B2BB7AA1137}" name="Column14621"/>
    <tableColumn id="14639" xr3:uid="{946F9FF9-7C74-4742-920B-CBBD29EEA634}" name="Column14622"/>
    <tableColumn id="14640" xr3:uid="{37B4FE89-A486-46B9-B1F8-9F44ABFEF4C4}" name="Column14623"/>
    <tableColumn id="14641" xr3:uid="{2756A00F-6316-4398-99D4-1468303B832C}" name="Column14624"/>
    <tableColumn id="14642" xr3:uid="{32B6210D-D139-4DF3-98CD-02F79ABDC642}" name="Column14625"/>
    <tableColumn id="14643" xr3:uid="{F8E85293-8AC3-4E41-844A-D4C980ACD66B}" name="Column14626"/>
    <tableColumn id="14644" xr3:uid="{DBBDABD6-3634-4DBB-A694-FA44CA559313}" name="Column14627"/>
    <tableColumn id="14645" xr3:uid="{F3FA0812-A407-4DD8-AC0E-92BE804A2787}" name="Column14628"/>
    <tableColumn id="14646" xr3:uid="{3038099C-B1DD-4395-A8D6-3736212FEC59}" name="Column14629"/>
    <tableColumn id="14647" xr3:uid="{6FC4DF0A-7EB4-4923-9D7D-7C83DD592438}" name="Column14630"/>
    <tableColumn id="14648" xr3:uid="{B05DDA2B-4538-47D6-A3EB-12C9B5C0A30A}" name="Column14631"/>
    <tableColumn id="14649" xr3:uid="{0FC1FB0C-F031-4B42-A2F6-A22BC6E5B9C7}" name="Column14632"/>
    <tableColumn id="14650" xr3:uid="{770E0D4D-F7F3-40D2-81F3-DFD67B10A653}" name="Column14633"/>
    <tableColumn id="14651" xr3:uid="{FD8FD4AE-2CCD-4A08-B884-4CCEFD214884}" name="Column14634"/>
    <tableColumn id="14652" xr3:uid="{C1154C01-704D-417A-988E-594AED31E388}" name="Column14635"/>
    <tableColumn id="14653" xr3:uid="{94F55FA8-0284-4F4B-9544-9E96D2BBD351}" name="Column14636"/>
    <tableColumn id="14654" xr3:uid="{0BC18DFD-5230-46D1-9BFC-8FFB9B235836}" name="Column14637"/>
    <tableColumn id="14655" xr3:uid="{565EC36F-0BF1-44ED-9509-BCF5519EF4BD}" name="Column14638"/>
    <tableColumn id="14656" xr3:uid="{1E3F3354-0D5A-405B-B063-F5B73A89C552}" name="Column14639"/>
    <tableColumn id="14657" xr3:uid="{AC9DD8FB-D91E-4EAA-9957-D99A0CA2F925}" name="Column14640"/>
    <tableColumn id="14658" xr3:uid="{2B082DA3-DA4B-4A71-9C20-96F41E251168}" name="Column14641"/>
    <tableColumn id="14659" xr3:uid="{6C21C870-3E21-4FD6-B17B-D6CBE6E23F2F}" name="Column14642"/>
    <tableColumn id="14660" xr3:uid="{995C4772-050E-4C2D-BC96-44B6EE57F392}" name="Column14643"/>
    <tableColumn id="14661" xr3:uid="{9CBC9E65-031F-46D8-9358-8AE804EC03C7}" name="Column14644"/>
    <tableColumn id="14662" xr3:uid="{DC51E56E-9CA8-4386-AF08-AA5A82E2F39C}" name="Column14645"/>
    <tableColumn id="14663" xr3:uid="{6269EBF6-652D-41AF-97EB-F21527024D89}" name="Column14646"/>
    <tableColumn id="14664" xr3:uid="{E66DB8FA-015C-4C6B-B46C-AAAD398E2429}" name="Column14647"/>
    <tableColumn id="14665" xr3:uid="{17DEFC20-B021-4BC5-94BF-A4C71FB2E407}" name="Column14648"/>
    <tableColumn id="14666" xr3:uid="{C3C57E8A-0D8D-40F4-BDCF-E82DB693694F}" name="Column14649"/>
    <tableColumn id="14667" xr3:uid="{7E683024-252E-4A65-A7F2-8A1C981D6B6F}" name="Column14650"/>
    <tableColumn id="14668" xr3:uid="{D913B40A-FDDA-4FD7-8B65-B4B284798D7B}" name="Column14651"/>
    <tableColumn id="14669" xr3:uid="{0334B61A-998A-4B45-8108-7772860D3469}" name="Column14652"/>
    <tableColumn id="14670" xr3:uid="{E2CB4F4F-2B01-4FEC-AB52-0B0CF07C1400}" name="Column14653"/>
    <tableColumn id="14671" xr3:uid="{94B94CEC-0BBA-41BF-B170-4FB5169CC5BE}" name="Column14654"/>
    <tableColumn id="14672" xr3:uid="{85585818-A90C-458C-9838-B9243BE9D606}" name="Column14655"/>
    <tableColumn id="14673" xr3:uid="{11C1B9F7-8A98-4D0F-9438-D081D8E533C5}" name="Column14656"/>
    <tableColumn id="14674" xr3:uid="{7B9252C7-4304-415B-B6FC-563815F7D414}" name="Column14657"/>
    <tableColumn id="14675" xr3:uid="{94EBF3E5-C407-4E11-BF8A-1C275A61C523}" name="Column14658"/>
    <tableColumn id="14676" xr3:uid="{80598266-707D-4660-81B9-CE97FF1ED1FB}" name="Column14659"/>
    <tableColumn id="14677" xr3:uid="{787339C6-78B4-48EB-AAAC-2D9604C767AF}" name="Column14660"/>
    <tableColumn id="14678" xr3:uid="{4979FDD1-060A-41D1-A7A6-42FCDA240D7F}" name="Column14661"/>
    <tableColumn id="14679" xr3:uid="{6F2B4596-51E8-491B-8460-8504E9D762D3}" name="Column14662"/>
    <tableColumn id="14680" xr3:uid="{E42700E1-D3E9-450B-954E-9AEBF0122C16}" name="Column14663"/>
    <tableColumn id="14681" xr3:uid="{2DEA8A29-B517-4C0A-B739-1FDFB26B55AC}" name="Column14664"/>
    <tableColumn id="14682" xr3:uid="{42C97504-A651-4236-B235-0C99A9ED9905}" name="Column14665"/>
    <tableColumn id="14683" xr3:uid="{4DD86664-678D-4C94-99CA-4069672C8F8E}" name="Column14666"/>
    <tableColumn id="14684" xr3:uid="{7DAC671A-2909-4A57-9ADC-1140F9A1B102}" name="Column14667"/>
    <tableColumn id="14685" xr3:uid="{6125ADD2-5136-4FCA-BF5B-7FFEE39C9B32}" name="Column14668"/>
    <tableColumn id="14686" xr3:uid="{BACF8DC0-FD88-4C20-ABC7-A8E43CDE887F}" name="Column14669"/>
    <tableColumn id="14687" xr3:uid="{9292B5FA-D71E-4B87-9D10-2E1004E428AA}" name="Column14670"/>
    <tableColumn id="14688" xr3:uid="{5852ACBD-FA3E-49F6-B508-BB5C97F83F00}" name="Column14671"/>
    <tableColumn id="14689" xr3:uid="{7491B051-99B6-4D88-B5E3-0CDA6969E315}" name="Column14672"/>
    <tableColumn id="14690" xr3:uid="{98E9CE32-8009-4FC8-9919-EEDBA35932CE}" name="Column14673"/>
    <tableColumn id="14691" xr3:uid="{53B506FA-DC0A-46C6-896E-440AFBE8FA25}" name="Column14674"/>
    <tableColumn id="14692" xr3:uid="{9560C611-8040-441E-9BEE-D0818DBB8043}" name="Column14675"/>
    <tableColumn id="14693" xr3:uid="{051A2D78-B417-4A09-9DDC-E0B9404FE72D}" name="Column14676"/>
    <tableColumn id="14694" xr3:uid="{D534743F-66D1-4DF0-A130-473259880428}" name="Column14677"/>
    <tableColumn id="14695" xr3:uid="{181211E6-125E-4BCD-8DD9-B045F98FEA61}" name="Column14678"/>
    <tableColumn id="14696" xr3:uid="{107F9F10-8877-48A2-A593-C9CF3F1B620F}" name="Column14679"/>
    <tableColumn id="14697" xr3:uid="{3A0C8B78-A5E7-47D1-BEF8-FF7A113FB88A}" name="Column14680"/>
    <tableColumn id="14698" xr3:uid="{613D086A-3166-4FE4-96CC-AD82ACCBB927}" name="Column14681"/>
    <tableColumn id="14699" xr3:uid="{F9B0597C-193C-4719-BD7C-0C18B5118144}" name="Column14682"/>
    <tableColumn id="14700" xr3:uid="{D0826D7D-0F70-4161-A27F-E3059D2B0AC2}" name="Column14683"/>
    <tableColumn id="14701" xr3:uid="{52C2F098-077B-46EF-9C60-143F7DB85942}" name="Column14684"/>
    <tableColumn id="14702" xr3:uid="{238FD0CA-A7F8-44D3-B75D-09423881978C}" name="Column14685"/>
    <tableColumn id="14703" xr3:uid="{C5AEA0A2-6568-434C-BF91-CFE8DB30799C}" name="Column14686"/>
    <tableColumn id="14704" xr3:uid="{E5FEDDC2-2A50-4726-93A5-49A618583072}" name="Column14687"/>
    <tableColumn id="14705" xr3:uid="{1BF174F0-6A38-46E5-B84E-280E28DD61B3}" name="Column14688"/>
    <tableColumn id="14706" xr3:uid="{FE94326F-C67B-4221-9EBC-42D6D721DAA6}" name="Column14689"/>
    <tableColumn id="14707" xr3:uid="{BBB2A5DB-CE13-4908-BC9B-60D3BB73E0BC}" name="Column14690"/>
    <tableColumn id="14708" xr3:uid="{8AD9747D-DD73-48EC-948B-21F892F3376C}" name="Column14691"/>
    <tableColumn id="14709" xr3:uid="{E12C2653-17FA-4609-9BC3-998D4B66FE03}" name="Column14692"/>
    <tableColumn id="14710" xr3:uid="{800717F0-B262-4BCD-BD7F-0216BD1D0B44}" name="Column14693"/>
    <tableColumn id="14711" xr3:uid="{7F12902E-4FD3-464C-8F51-109448B9EE00}" name="Column14694"/>
    <tableColumn id="14712" xr3:uid="{141CF23B-892A-4564-9E1E-B1149F9DB9E3}" name="Column14695"/>
    <tableColumn id="14713" xr3:uid="{615A531B-5F3D-49A7-90D6-BD65BBBF798A}" name="Column14696"/>
    <tableColumn id="14714" xr3:uid="{9CEADB30-2B44-4A91-AA79-B8BAF3C793CB}" name="Column14697"/>
    <tableColumn id="14715" xr3:uid="{99642A7B-7A84-41D4-8836-8800F149891C}" name="Column14698"/>
    <tableColumn id="14716" xr3:uid="{803427AB-6062-4FE6-BC73-1CC3363E3230}" name="Column14699"/>
    <tableColumn id="14717" xr3:uid="{B4CD3E9A-8889-4EE8-8D07-8F9918D70C81}" name="Column14700"/>
    <tableColumn id="14718" xr3:uid="{1456D26C-22D4-4AC0-B610-D889BB0C5A25}" name="Column14701"/>
    <tableColumn id="14719" xr3:uid="{D8215078-FBB1-49AF-9B42-E2A21A542D95}" name="Column14702"/>
    <tableColumn id="14720" xr3:uid="{AAAFA6D9-C042-42D6-92F5-406581BE9A84}" name="Column14703"/>
    <tableColumn id="14721" xr3:uid="{AAFC60F3-406B-4EC0-A635-62CF93CCAFBF}" name="Column14704"/>
    <tableColumn id="14722" xr3:uid="{C735001C-79A8-4331-8F7F-71DC4EEDFE0E}" name="Column14705"/>
    <tableColumn id="14723" xr3:uid="{332CF62F-8CCE-4A72-95F1-2E89E86616C9}" name="Column14706"/>
    <tableColumn id="14724" xr3:uid="{138938F5-D3B3-4066-8245-6D2384362535}" name="Column14707"/>
    <tableColumn id="14725" xr3:uid="{388AB929-1E3C-4167-B7CD-9F2DE2D7FB5B}" name="Column14708"/>
    <tableColumn id="14726" xr3:uid="{44E96B00-4B73-478B-BACC-4B9ED315C1BE}" name="Column14709"/>
    <tableColumn id="14727" xr3:uid="{B2759537-28CA-437E-AEBC-95637B40F76A}" name="Column14710"/>
    <tableColumn id="14728" xr3:uid="{3EC0605E-8FE4-44FE-A9DE-5303516D0415}" name="Column14711"/>
    <tableColumn id="14729" xr3:uid="{8EBE3467-690F-4D39-AF85-FA7BF851D3BB}" name="Column14712"/>
    <tableColumn id="14730" xr3:uid="{8C1DB826-01F4-4BFC-984C-9528FC026466}" name="Column14713"/>
    <tableColumn id="14731" xr3:uid="{EE58B822-4804-48B5-9254-7C69159A8911}" name="Column14714"/>
    <tableColumn id="14732" xr3:uid="{6C6A6D6D-9012-4A51-A019-7A575A88C6A7}" name="Column14715"/>
    <tableColumn id="14733" xr3:uid="{30559ECB-DF81-42E4-B843-587ED7CA3DBF}" name="Column14716"/>
    <tableColumn id="14734" xr3:uid="{50CCC2C3-C227-404E-9039-4ADA4B8A5EB9}" name="Column14717"/>
    <tableColumn id="14735" xr3:uid="{993B100F-8DE0-4C0E-8A50-9CB1B534B012}" name="Column14718"/>
    <tableColumn id="14736" xr3:uid="{E11FBBB9-5B79-46B8-8C19-7E3655116EE9}" name="Column14719"/>
    <tableColumn id="14737" xr3:uid="{6D4DEC5C-9F08-4BAD-88F3-45661F0EBB14}" name="Column14720"/>
    <tableColumn id="14738" xr3:uid="{25BD7936-7C39-46A8-9218-9AFA399F6F0F}" name="Column14721"/>
    <tableColumn id="14739" xr3:uid="{E16CCE70-6207-4281-A166-54DBFCF00D09}" name="Column14722"/>
    <tableColumn id="14740" xr3:uid="{2F934671-48E2-43F3-B378-9CA6065A8F3B}" name="Column14723"/>
    <tableColumn id="14741" xr3:uid="{5FD28C8D-E28D-4C03-9B95-48730A9A6E82}" name="Column14724"/>
    <tableColumn id="14742" xr3:uid="{3377B7F6-0BCA-43D0-AD4B-03D5B4577ED5}" name="Column14725"/>
    <tableColumn id="14743" xr3:uid="{4A1FD005-FC21-4AC0-8022-124A0CC793A4}" name="Column14726"/>
    <tableColumn id="14744" xr3:uid="{D46DD2B5-B2C9-493F-BE3F-7983E782064B}" name="Column14727"/>
    <tableColumn id="14745" xr3:uid="{9AC82212-7C6A-461B-A448-479850364B53}" name="Column14728"/>
    <tableColumn id="14746" xr3:uid="{C40F044D-89C3-46C5-B343-1455927E5C04}" name="Column14729"/>
    <tableColumn id="14747" xr3:uid="{9193E496-C540-49A9-9160-12EFC5B8B930}" name="Column14730"/>
    <tableColumn id="14748" xr3:uid="{3E845B07-51C1-4B0E-A427-6831FDC57473}" name="Column14731"/>
    <tableColumn id="14749" xr3:uid="{40C0F236-FD51-4E54-8165-C60656DFD8F4}" name="Column14732"/>
    <tableColumn id="14750" xr3:uid="{983CC6EE-B34E-48BE-B86B-C420FF5F8CFE}" name="Column14733"/>
    <tableColumn id="14751" xr3:uid="{74FFEF75-7226-408F-A486-CAE8B437EC9A}" name="Column14734"/>
    <tableColumn id="14752" xr3:uid="{40014FE7-F566-41B9-AF97-FDFE20F76A5C}" name="Column14735"/>
    <tableColumn id="14753" xr3:uid="{66AD8746-A79D-4A1B-90D7-46BFE5B09F9F}" name="Column14736"/>
    <tableColumn id="14754" xr3:uid="{D53EEE40-7712-4C94-A944-BB1E5F090DB4}" name="Column14737"/>
    <tableColumn id="14755" xr3:uid="{47EE5DF5-6717-45A5-84DC-D42A9A78DC92}" name="Column14738"/>
    <tableColumn id="14756" xr3:uid="{81BB1995-EB51-480F-9C01-ADB977244D27}" name="Column14739"/>
    <tableColumn id="14757" xr3:uid="{DCC6178C-0FDF-40B4-88F1-4FC6F893FE11}" name="Column14740"/>
    <tableColumn id="14758" xr3:uid="{0C5C21C3-DE47-4418-B71F-68C38B578636}" name="Column14741"/>
    <tableColumn id="14759" xr3:uid="{746C143D-B282-41F2-99D1-2E8D04A1E135}" name="Column14742"/>
    <tableColumn id="14760" xr3:uid="{0103C888-C778-430E-A631-75818D1BEA86}" name="Column14743"/>
    <tableColumn id="14761" xr3:uid="{FF649882-1942-4CB6-BCE4-3E98012FFDCB}" name="Column14744"/>
    <tableColumn id="14762" xr3:uid="{A7B0D897-B595-4532-A034-F83EBFCD6981}" name="Column14745"/>
    <tableColumn id="14763" xr3:uid="{269E5078-625A-42D3-9ABF-12383A8BB13B}" name="Column14746"/>
    <tableColumn id="14764" xr3:uid="{31ED3C08-7A3F-47BD-8F17-A0CE0597C2EC}" name="Column14747"/>
    <tableColumn id="14765" xr3:uid="{5D682BF2-A59E-44CE-A0D1-841848A8BCE2}" name="Column14748"/>
    <tableColumn id="14766" xr3:uid="{39367DE4-E829-4A61-8591-DE6C33DDD067}" name="Column14749"/>
    <tableColumn id="14767" xr3:uid="{7FA94FB3-EC60-4940-AF2B-75F071A257C3}" name="Column14750"/>
    <tableColumn id="14768" xr3:uid="{DE72B048-FD31-4B16-9D51-83CE4AFFAA85}" name="Column14751"/>
    <tableColumn id="14769" xr3:uid="{AD579094-98F3-4C12-84D9-BB3C4693B9CE}" name="Column14752"/>
    <tableColumn id="14770" xr3:uid="{6915DB99-31F7-424E-AB9E-2BCDDDDE1698}" name="Column14753"/>
    <tableColumn id="14771" xr3:uid="{0B67AF6C-85F2-40D0-BEBC-9C772958AB66}" name="Column14754"/>
    <tableColumn id="14772" xr3:uid="{99FB933B-190D-448F-9921-0CB15622E83C}" name="Column14755"/>
    <tableColumn id="14773" xr3:uid="{30B2D9AB-2371-49EF-A35B-B2EE9E828B6F}" name="Column14756"/>
    <tableColumn id="14774" xr3:uid="{BD439920-4264-4746-A301-9A4E7919B31F}" name="Column14757"/>
    <tableColumn id="14775" xr3:uid="{CBA5CDE9-8C47-401E-B8DD-3C52428DAE57}" name="Column14758"/>
    <tableColumn id="14776" xr3:uid="{EAD5E282-8090-4EE6-8237-543DEAA0E6C1}" name="Column14759"/>
    <tableColumn id="14777" xr3:uid="{140E3414-89BE-405C-9891-CFB4718B86E5}" name="Column14760"/>
    <tableColumn id="14778" xr3:uid="{BA18BB37-05D8-4058-A36D-D03DC40BFD61}" name="Column14761"/>
    <tableColumn id="14779" xr3:uid="{2B3B9321-9656-4573-9518-110E09590E05}" name="Column14762"/>
    <tableColumn id="14780" xr3:uid="{33860DE7-B1B3-4263-9823-63A72B392FDB}" name="Column14763"/>
    <tableColumn id="14781" xr3:uid="{593D68C7-AE84-4EB4-BEE7-CD686788EFC6}" name="Column14764"/>
    <tableColumn id="14782" xr3:uid="{0BA497B1-D0E8-429E-92FA-AAAB3CCBB5E8}" name="Column14765"/>
    <tableColumn id="14783" xr3:uid="{29C59068-FF68-4A30-A73B-0C4665753E6D}" name="Column14766"/>
    <tableColumn id="14784" xr3:uid="{D5E3BC50-A517-4024-9241-5A8A52A1D37E}" name="Column14767"/>
    <tableColumn id="14785" xr3:uid="{3D8F662F-FE2A-4872-8270-45A5720411B0}" name="Column14768"/>
    <tableColumn id="14786" xr3:uid="{E28BE840-F2A6-43A0-A0C1-1D7CA65846ED}" name="Column14769"/>
    <tableColumn id="14787" xr3:uid="{72EDD745-85ED-4F6A-A26E-A61E0107FA77}" name="Column14770"/>
    <tableColumn id="14788" xr3:uid="{7EF4EBB6-3668-491C-AEA2-5BD429FA98CC}" name="Column14771"/>
    <tableColumn id="14789" xr3:uid="{7C4A66F6-5008-4B5A-AE58-5E782DDFA035}" name="Column14772"/>
    <tableColumn id="14790" xr3:uid="{E12A5774-DA34-4B96-A05A-02783903C6CE}" name="Column14773"/>
    <tableColumn id="14791" xr3:uid="{8FBA315D-03BE-4E24-A527-75D2B3F716CF}" name="Column14774"/>
    <tableColumn id="14792" xr3:uid="{CB2BAEAA-3249-4D97-A13C-F42369E5B97D}" name="Column14775"/>
    <tableColumn id="14793" xr3:uid="{864671D2-BEEE-47C6-8D00-51C244AE056A}" name="Column14776"/>
    <tableColumn id="14794" xr3:uid="{B9797834-B9F7-485A-91FF-23B8E4B054FA}" name="Column14777"/>
    <tableColumn id="14795" xr3:uid="{2CCCB5F5-F6FD-4CCF-8CB0-0F0EABE52173}" name="Column14778"/>
    <tableColumn id="14796" xr3:uid="{BA3BDD35-452F-4672-82F5-A1693C324737}" name="Column14779"/>
    <tableColumn id="14797" xr3:uid="{14745C70-F00E-432A-B305-962321D1F671}" name="Column14780"/>
    <tableColumn id="14798" xr3:uid="{F3BA66E4-DB3A-4686-8AE8-B991DDB51103}" name="Column14781"/>
    <tableColumn id="14799" xr3:uid="{CAC1DCC5-D254-4852-8ACD-C30DE27E8943}" name="Column14782"/>
    <tableColumn id="14800" xr3:uid="{ABF0C463-B4EC-464C-B5EA-D396FB5756AC}" name="Column14783"/>
    <tableColumn id="14801" xr3:uid="{FF9FAEE2-A898-459D-8009-222F2B04EE35}" name="Column14784"/>
    <tableColumn id="14802" xr3:uid="{02C6D325-654D-49CF-8535-60BE6385C37F}" name="Column14785"/>
    <tableColumn id="14803" xr3:uid="{E65870D2-8115-44B3-82A1-045C181CFCC2}" name="Column14786"/>
    <tableColumn id="14804" xr3:uid="{FD38B0DE-CB8F-414D-B369-CF0DC6792C38}" name="Column14787"/>
    <tableColumn id="14805" xr3:uid="{A4053A40-093F-4D5B-B0CE-A624DBD473DB}" name="Column14788"/>
    <tableColumn id="14806" xr3:uid="{F5C6BED7-E433-4EAD-AB18-BB89B87443A8}" name="Column14789"/>
    <tableColumn id="14807" xr3:uid="{82EFA398-1FB5-41AB-8597-FEDC2B106CC0}" name="Column14790"/>
    <tableColumn id="14808" xr3:uid="{B8864174-489A-489E-BF06-E4C4D21DE2E7}" name="Column14791"/>
    <tableColumn id="14809" xr3:uid="{A990F56A-D09F-4259-9488-3104AD10886C}" name="Column14792"/>
    <tableColumn id="14810" xr3:uid="{D94FAA45-AB68-4A5A-A1F7-14A158003773}" name="Column14793"/>
    <tableColumn id="14811" xr3:uid="{4C1F1C8E-3FA3-474A-A5D3-B59ABC16EED9}" name="Column14794"/>
    <tableColumn id="14812" xr3:uid="{519D5057-C823-487D-987E-09F5263C1DD4}" name="Column14795"/>
    <tableColumn id="14813" xr3:uid="{DFDD7DE6-BC05-4BA4-8A05-784910317067}" name="Column14796"/>
    <tableColumn id="14814" xr3:uid="{3BD7F05E-3122-4F60-9EC5-02BB2F8BF9B1}" name="Column14797"/>
    <tableColumn id="14815" xr3:uid="{D6E58E75-ED77-4B8A-A1BF-DDD5E0C6FC9F}" name="Column14798"/>
    <tableColumn id="14816" xr3:uid="{B229C090-E8D8-43FA-A91B-76062313E0C7}" name="Column14799"/>
    <tableColumn id="14817" xr3:uid="{89046DFB-697C-4A1A-A068-C7B3C34098F9}" name="Column14800"/>
    <tableColumn id="14818" xr3:uid="{E8099FFE-C46F-4EEE-854A-A6E2AABF97F8}" name="Column14801"/>
    <tableColumn id="14819" xr3:uid="{F8144D30-F4C7-46F2-8744-D4E1A666286F}" name="Column14802"/>
    <tableColumn id="14820" xr3:uid="{280A84AF-C029-4B1A-9640-2EE0FA2F59B2}" name="Column14803"/>
    <tableColumn id="14821" xr3:uid="{EBC66377-C2CF-4FAB-8583-5500F714AB29}" name="Column14804"/>
    <tableColumn id="14822" xr3:uid="{934FFEE6-D506-4639-902D-C2AA6062019F}" name="Column14805"/>
    <tableColumn id="14823" xr3:uid="{327C7FD1-805F-4E7D-A2A7-EB779209E3E4}" name="Column14806"/>
    <tableColumn id="14824" xr3:uid="{0B1A3D7A-D35B-4E91-9F97-6A1B045AF027}" name="Column14807"/>
    <tableColumn id="14825" xr3:uid="{ED63284A-E8AD-4793-B8BD-2E5B28EB5819}" name="Column14808"/>
    <tableColumn id="14826" xr3:uid="{5BF7F527-ABF2-42FC-9212-3A9E2FEADC23}" name="Column14809"/>
    <tableColumn id="14827" xr3:uid="{39E4EE59-FD8C-49F3-A8EC-180C0D796A8B}" name="Column14810"/>
    <tableColumn id="14828" xr3:uid="{5F7091DE-BBA8-4688-9EA3-3CF6BD82EB57}" name="Column14811"/>
    <tableColumn id="14829" xr3:uid="{474FBEEE-9DF1-4BB0-B270-F162396FD532}" name="Column14812"/>
    <tableColumn id="14830" xr3:uid="{4E468B1C-3FA5-45F3-AB7A-8CB301583934}" name="Column14813"/>
    <tableColumn id="14831" xr3:uid="{1C4B7FD8-9AE2-4F57-BF8A-45BB9D40AF5E}" name="Column14814"/>
    <tableColumn id="14832" xr3:uid="{13710A34-45D6-4C3B-A476-0B30E499CF02}" name="Column14815"/>
    <tableColumn id="14833" xr3:uid="{37C11208-C723-4A64-8403-5FB3D34F14DE}" name="Column14816"/>
    <tableColumn id="14834" xr3:uid="{07FD6723-CCE1-4201-B993-0331B58C8217}" name="Column14817"/>
    <tableColumn id="14835" xr3:uid="{6A75236E-B9C0-4C25-848F-90F5C0A61FCD}" name="Column14818"/>
    <tableColumn id="14836" xr3:uid="{F657F14B-CE2E-4FFE-8DDE-74D655F0A660}" name="Column14819"/>
    <tableColumn id="14837" xr3:uid="{3B1E838D-C15C-40B1-B584-C43608885A13}" name="Column14820"/>
    <tableColumn id="14838" xr3:uid="{9C5C6541-9347-4D70-AD80-43050028BFFE}" name="Column14821"/>
    <tableColumn id="14839" xr3:uid="{27F45CB2-765F-4F93-AAC4-157EAF7D8A89}" name="Column14822"/>
    <tableColumn id="14840" xr3:uid="{6B2B7FB1-671C-48EE-B39E-BFE652EF59E9}" name="Column14823"/>
    <tableColumn id="14841" xr3:uid="{549C5821-F68F-412A-B36C-4F4CCCA042AD}" name="Column14824"/>
    <tableColumn id="14842" xr3:uid="{8A168149-6578-4BDE-BCF0-CC74C7D5D796}" name="Column14825"/>
    <tableColumn id="14843" xr3:uid="{021B7665-EB53-45DC-B2E2-ED8E4E604232}" name="Column14826"/>
    <tableColumn id="14844" xr3:uid="{DE2B64F8-2996-4070-BCF0-743CE16D01FC}" name="Column14827"/>
    <tableColumn id="14845" xr3:uid="{5899B22A-B645-4790-A816-63247F4D752B}" name="Column14828"/>
    <tableColumn id="14846" xr3:uid="{535018AF-D751-4D7E-B627-201314FD17E2}" name="Column14829"/>
    <tableColumn id="14847" xr3:uid="{DAEE483E-2DBD-4BE5-BA48-2C004F4F5ABA}" name="Column14830"/>
    <tableColumn id="14848" xr3:uid="{CEF38F1E-ED4F-4634-B521-44B9D23525EC}" name="Column14831"/>
    <tableColumn id="14849" xr3:uid="{21BDDEE4-A277-459C-9645-8B6AD05924D7}" name="Column14832"/>
    <tableColumn id="14850" xr3:uid="{437B7362-A9FC-40AC-94B3-E6EA37F98FAE}" name="Column14833"/>
    <tableColumn id="14851" xr3:uid="{C3E5CFB9-4436-4302-AA37-3E07992DF9B2}" name="Column14834"/>
    <tableColumn id="14852" xr3:uid="{B691902D-EE40-4147-9543-CBD8078A585E}" name="Column14835"/>
    <tableColumn id="14853" xr3:uid="{1F0C69D9-4083-49E8-80C5-CB9618DD9765}" name="Column14836"/>
    <tableColumn id="14854" xr3:uid="{0D9F6C23-EBF4-4E86-B9D2-72A99DB307E9}" name="Column14837"/>
    <tableColumn id="14855" xr3:uid="{C4F18A49-01CF-4961-AE64-74F50CAC1D22}" name="Column14838"/>
    <tableColumn id="14856" xr3:uid="{DDFF19B9-0CB1-4E8B-B3FC-C282844068EF}" name="Column14839"/>
    <tableColumn id="14857" xr3:uid="{E0876B89-0A8C-465D-AFF8-4EC1EDBABBDF}" name="Column14840"/>
    <tableColumn id="14858" xr3:uid="{71DDEBEC-2D5C-4B59-AAD6-5BC863C1B2E1}" name="Column14841"/>
    <tableColumn id="14859" xr3:uid="{5B0EFA29-2377-4E95-87B4-62613B100B1A}" name="Column14842"/>
    <tableColumn id="14860" xr3:uid="{53024EE2-E95D-4851-9D95-5AAE98FB1248}" name="Column14843"/>
    <tableColumn id="14861" xr3:uid="{5273BC4A-707A-4585-BA67-1C102DEECA58}" name="Column14844"/>
    <tableColumn id="14862" xr3:uid="{637DE6F0-4D4C-4568-8996-99E9B990D6BC}" name="Column14845"/>
    <tableColumn id="14863" xr3:uid="{C7CF6F0C-FE50-434F-A4AD-41982A2F5272}" name="Column14846"/>
    <tableColumn id="14864" xr3:uid="{1E9B24E4-5451-4E35-833E-B88E74D3FBB5}" name="Column14847"/>
    <tableColumn id="14865" xr3:uid="{075537AF-62A3-419A-A186-29DBE8ADE716}" name="Column14848"/>
    <tableColumn id="14866" xr3:uid="{F90AB4D1-B8CB-4E61-B1F5-84C9C6E68C0C}" name="Column14849"/>
    <tableColumn id="14867" xr3:uid="{B6D2B815-B722-4DF7-92B9-24F60D7334A0}" name="Column14850"/>
    <tableColumn id="14868" xr3:uid="{35E0B1DA-1627-4768-985D-80AB564CE36E}" name="Column14851"/>
    <tableColumn id="14869" xr3:uid="{74690D35-76D1-4443-86CD-B76AC7363580}" name="Column14852"/>
    <tableColumn id="14870" xr3:uid="{5DC7B932-8E64-488D-AD88-EA112D9952B3}" name="Column14853"/>
    <tableColumn id="14871" xr3:uid="{09E443EA-3C9A-46C5-A352-33ACD169585D}" name="Column14854"/>
    <tableColumn id="14872" xr3:uid="{898F502F-8178-4112-A943-F4A06CE03576}" name="Column14855"/>
    <tableColumn id="14873" xr3:uid="{E11AF393-B193-47B3-8EED-F773CAA52F66}" name="Column14856"/>
    <tableColumn id="14874" xr3:uid="{EB9FAC09-293A-433A-9CEB-A5BD79724605}" name="Column14857"/>
    <tableColumn id="14875" xr3:uid="{C0B2459C-0978-4238-89AE-F6F31CDD529B}" name="Column14858"/>
    <tableColumn id="14876" xr3:uid="{495A77D9-E2C8-4A19-A883-59DA764BFA71}" name="Column14859"/>
    <tableColumn id="14877" xr3:uid="{2765D3F6-524E-4579-91E1-076B7997AC9D}" name="Column14860"/>
    <tableColumn id="14878" xr3:uid="{083FB3C6-0CAC-40A4-97C4-40612EAA1B4F}" name="Column14861"/>
    <tableColumn id="14879" xr3:uid="{3D630726-FFAC-4B2A-8B47-94D6A34575C4}" name="Column14862"/>
    <tableColumn id="14880" xr3:uid="{190414C5-ADD6-48E2-BA2C-E285DE2E6F17}" name="Column14863"/>
    <tableColumn id="14881" xr3:uid="{070B7973-9B84-4CB6-8D7B-C6B0C942A920}" name="Column14864"/>
    <tableColumn id="14882" xr3:uid="{02E41216-552E-482C-85B0-EC6DAE76202B}" name="Column14865"/>
    <tableColumn id="14883" xr3:uid="{0FEA1C24-2A7E-4B53-B78E-D5F0FAFA5E76}" name="Column14866"/>
    <tableColumn id="14884" xr3:uid="{3C269ADA-0DEB-433C-91F1-19DEDD184FB7}" name="Column14867"/>
    <tableColumn id="14885" xr3:uid="{0922EADD-D686-408B-8E7F-6FF8C793AC0D}" name="Column14868"/>
    <tableColumn id="14886" xr3:uid="{3640101E-B7F5-4D1D-AE86-7DC0288DFE16}" name="Column14869"/>
    <tableColumn id="14887" xr3:uid="{54760AD6-5104-49F2-80AB-FC43895E0A1E}" name="Column14870"/>
    <tableColumn id="14888" xr3:uid="{7184C1F8-0C83-48E6-8A21-F3CD50692E92}" name="Column14871"/>
    <tableColumn id="14889" xr3:uid="{4D413360-0EB1-4FAB-A1BE-8F9FA5E22719}" name="Column14872"/>
    <tableColumn id="14890" xr3:uid="{317ABCBB-A27D-4BBC-8DEB-06655B2E02F3}" name="Column14873"/>
    <tableColumn id="14891" xr3:uid="{7DBDAF75-5ACE-490A-A93B-9CA671B72C24}" name="Column14874"/>
    <tableColumn id="14892" xr3:uid="{2B56364F-0984-4135-873B-FE4B8D619A20}" name="Column14875"/>
    <tableColumn id="14893" xr3:uid="{95E64D90-5252-4929-869E-B61C2621A2F3}" name="Column14876"/>
    <tableColumn id="14894" xr3:uid="{B9E04D58-017E-402B-ABE4-FC6C251B3700}" name="Column14877"/>
    <tableColumn id="14895" xr3:uid="{2E2B4B80-27BA-4FB3-BB66-3FB6AC016F05}" name="Column14878"/>
    <tableColumn id="14896" xr3:uid="{5033F523-8A19-4689-B3C0-8593064DA861}" name="Column14879"/>
    <tableColumn id="14897" xr3:uid="{F1C068FA-97FD-419C-9FD9-9C91E795F8E3}" name="Column14880"/>
    <tableColumn id="14898" xr3:uid="{2DFDAE9C-9C92-4847-8E5A-3CA7AB0C6DCA}" name="Column14881"/>
    <tableColumn id="14899" xr3:uid="{519DFABC-44DC-4FFC-9297-9A4267FC2922}" name="Column14882"/>
    <tableColumn id="14900" xr3:uid="{3BB003B6-5CB2-4C3F-8A92-83C9359CF5FD}" name="Column14883"/>
    <tableColumn id="14901" xr3:uid="{0BAD5368-F875-4416-87EA-6EE7BDD9A46C}" name="Column14884"/>
    <tableColumn id="14902" xr3:uid="{FDDAB850-037A-445E-B6D2-485EC197653A}" name="Column14885"/>
    <tableColumn id="14903" xr3:uid="{C393B5BE-E5EB-4686-A567-70E8DD74A6CD}" name="Column14886"/>
    <tableColumn id="14904" xr3:uid="{19B40A17-DC7A-4B2A-90AC-327638CBBBB2}" name="Column14887"/>
    <tableColumn id="14905" xr3:uid="{36A2F24F-9397-46C2-9570-9433BD7E77CD}" name="Column14888"/>
    <tableColumn id="14906" xr3:uid="{D16B7E10-602F-4B1A-A1A0-28A78937BF17}" name="Column14889"/>
    <tableColumn id="14907" xr3:uid="{15F454D3-628E-4D4C-9223-A31A26B8913B}" name="Column14890"/>
    <tableColumn id="14908" xr3:uid="{AD59419E-7804-4863-8C45-51BB8840206E}" name="Column14891"/>
    <tableColumn id="14909" xr3:uid="{4C5E95A3-CAB8-4BEC-BFD3-04D891EF6D3C}" name="Column14892"/>
    <tableColumn id="14910" xr3:uid="{D500B844-E0D0-4CF4-83D6-0CC8B02347F8}" name="Column14893"/>
    <tableColumn id="14911" xr3:uid="{95CCC479-0FA6-49C6-BD3F-7B9473200339}" name="Column14894"/>
    <tableColumn id="14912" xr3:uid="{1FD8F746-5FB3-47D1-961D-D9D1C4F11781}" name="Column14895"/>
    <tableColumn id="14913" xr3:uid="{7C303E8A-A9D9-4739-B662-3F8427E77873}" name="Column14896"/>
    <tableColumn id="14914" xr3:uid="{8AC0F26B-F920-4D52-A70F-7CA664DB7071}" name="Column14897"/>
    <tableColumn id="14915" xr3:uid="{4618E4D3-9453-4195-A203-9F1C2881C9EE}" name="Column14898"/>
    <tableColumn id="14916" xr3:uid="{E5772F62-41B3-4938-9A0F-5BD209739DEE}" name="Column14899"/>
    <tableColumn id="14917" xr3:uid="{F5B80DA9-322B-477B-9E16-DB6E1EB54C6F}" name="Column14900"/>
    <tableColumn id="14918" xr3:uid="{9B8AC292-2623-4903-80ED-4CE878F53B2B}" name="Column14901"/>
    <tableColumn id="14919" xr3:uid="{853746CC-55F3-457D-B38A-0B174E8CE24B}" name="Column14902"/>
    <tableColumn id="14920" xr3:uid="{F7AB1627-472C-4F55-9715-F5DCC9CD1655}" name="Column14903"/>
    <tableColumn id="14921" xr3:uid="{CED1E9D4-2E3E-4E8D-A926-D79C13917168}" name="Column14904"/>
    <tableColumn id="14922" xr3:uid="{4B729223-FE59-43AC-9A44-E2F294CD1451}" name="Column14905"/>
    <tableColumn id="14923" xr3:uid="{41BDBFEA-B4D8-4FB5-A16B-28FA354F85AD}" name="Column14906"/>
    <tableColumn id="14924" xr3:uid="{893D9CCF-C23C-4631-9B67-FF10F2232795}" name="Column14907"/>
    <tableColumn id="14925" xr3:uid="{72184357-5EBC-4054-B94B-E9430FC8093B}" name="Column14908"/>
    <tableColumn id="14926" xr3:uid="{55265607-C5A5-4936-A56D-173D6520D259}" name="Column14909"/>
    <tableColumn id="14927" xr3:uid="{A40E65E6-FC84-4DDC-AF48-6DD306D7472D}" name="Column14910"/>
    <tableColumn id="14928" xr3:uid="{A52FC0C2-4996-4F89-8E20-11882A23458D}" name="Column14911"/>
    <tableColumn id="14929" xr3:uid="{B9CF07E4-3126-4548-8C88-C3B65C6E3F8F}" name="Column14912"/>
    <tableColumn id="14930" xr3:uid="{2A5DA852-FA61-4C21-B69A-69E204511679}" name="Column14913"/>
    <tableColumn id="14931" xr3:uid="{F6E3C735-A738-4AE3-B65E-E0A55D9F87CE}" name="Column14914"/>
    <tableColumn id="14932" xr3:uid="{FDF32F4F-7A7E-479E-9DCB-44B95E53DC23}" name="Column14915"/>
    <tableColumn id="14933" xr3:uid="{DA10A7E6-12B8-4942-8B20-B5E26DA21C7E}" name="Column14916"/>
    <tableColumn id="14934" xr3:uid="{4B98430E-D9EB-4DF6-A89D-EA59F14E567D}" name="Column14917"/>
    <tableColumn id="14935" xr3:uid="{F2AED16C-3C6E-4CA6-BB95-A313B443A4BE}" name="Column14918"/>
    <tableColumn id="14936" xr3:uid="{664C1A63-933B-43C7-97F2-ABE6D188B7E5}" name="Column14919"/>
    <tableColumn id="14937" xr3:uid="{06F2AB36-2EA0-4521-B32A-E5BA156A7CCE}" name="Column14920"/>
    <tableColumn id="14938" xr3:uid="{4AD94A76-6483-4580-AD83-1C03D0D21B1E}" name="Column14921"/>
    <tableColumn id="14939" xr3:uid="{2E8512BF-141D-477F-B0B5-6628A44F6325}" name="Column14922"/>
    <tableColumn id="14940" xr3:uid="{EB5DC790-9DAA-4988-AC53-F12219210A1C}" name="Column14923"/>
    <tableColumn id="14941" xr3:uid="{3AAFAAF6-D8FC-4869-A420-533D2C3B6311}" name="Column14924"/>
    <tableColumn id="14942" xr3:uid="{28D0DA39-E5D2-4AFA-A1FA-96314247AF3F}" name="Column14925"/>
    <tableColumn id="14943" xr3:uid="{1D810FA7-0066-4A79-AAC6-D8EDA9512B97}" name="Column14926"/>
    <tableColumn id="14944" xr3:uid="{833522C6-F6BE-4A98-AB56-98820C9B842C}" name="Column14927"/>
    <tableColumn id="14945" xr3:uid="{D7F95A4B-E24F-4030-9CAF-3A20271539C3}" name="Column14928"/>
    <tableColumn id="14946" xr3:uid="{272D503E-5073-4BCD-9C01-E2787404F513}" name="Column14929"/>
    <tableColumn id="14947" xr3:uid="{936EE9F9-C091-490A-9683-0560EF1DB8D0}" name="Column14930"/>
    <tableColumn id="14948" xr3:uid="{2CD5D524-7825-4784-9931-1B3B4E753843}" name="Column14931"/>
    <tableColumn id="14949" xr3:uid="{AC22212B-3CDA-4601-B209-732D0544DF85}" name="Column14932"/>
    <tableColumn id="14950" xr3:uid="{7DD45506-CDEF-4FB5-BC07-2CC0E4324FF4}" name="Column14933"/>
    <tableColumn id="14951" xr3:uid="{A60B4E03-4FF2-41E9-AA79-68F28B91372A}" name="Column14934"/>
    <tableColumn id="14952" xr3:uid="{716D0AF9-9F54-4AF6-8327-E4D55B86C6FB}" name="Column14935"/>
    <tableColumn id="14953" xr3:uid="{C7578DCC-6C44-44C3-AA27-EFD90E5F3D6E}" name="Column14936"/>
    <tableColumn id="14954" xr3:uid="{9FF53BCE-DF61-4087-A63D-EA1B3223D506}" name="Column14937"/>
    <tableColumn id="14955" xr3:uid="{0643B14B-0830-48E4-B61F-6D7EE60A6913}" name="Column14938"/>
    <tableColumn id="14956" xr3:uid="{5D24C1AA-3C19-4206-A1AC-D4A47AB27261}" name="Column14939"/>
    <tableColumn id="14957" xr3:uid="{3A455828-2AA8-4D8B-A042-519700BCE599}" name="Column14940"/>
    <tableColumn id="14958" xr3:uid="{FDE40C15-6FE9-4030-8EA7-83AF179D0B42}" name="Column14941"/>
    <tableColumn id="14959" xr3:uid="{131F632B-7632-4250-BBF2-BC31CAF89D8F}" name="Column14942"/>
    <tableColumn id="14960" xr3:uid="{438C53AA-9E65-4079-9193-FFC426D690E1}" name="Column14943"/>
    <tableColumn id="14961" xr3:uid="{1159C513-DCE9-4D80-87C2-E2A224D4F176}" name="Column14944"/>
    <tableColumn id="14962" xr3:uid="{71445C4F-A7BC-49E1-96CD-9FA658C24869}" name="Column14945"/>
    <tableColumn id="14963" xr3:uid="{D3B472C3-F0DD-4FF4-BC47-9FFE5523D1CF}" name="Column14946"/>
    <tableColumn id="14964" xr3:uid="{45C68E02-E9E7-45E8-94A1-E636F38D64D2}" name="Column14947"/>
    <tableColumn id="14965" xr3:uid="{597D648F-9CE1-4BA3-B813-8A8ACBD7DCE3}" name="Column14948"/>
    <tableColumn id="14966" xr3:uid="{85578828-3444-43C1-A083-68C67371E7A0}" name="Column14949"/>
    <tableColumn id="14967" xr3:uid="{02D28875-99AC-4F8A-BB57-6387C9BDEAAD}" name="Column14950"/>
    <tableColumn id="14968" xr3:uid="{DFD66885-EDA4-4AF6-ABDC-754FBFA490E6}" name="Column14951"/>
    <tableColumn id="14969" xr3:uid="{F72340DB-CF2C-452A-A18D-883674BA987F}" name="Column14952"/>
    <tableColumn id="14970" xr3:uid="{5547344F-394C-4D07-8A97-50265C6C9E54}" name="Column14953"/>
    <tableColumn id="14971" xr3:uid="{3A91A25E-5D40-4065-B7A0-E5E1A1C7FA78}" name="Column14954"/>
    <tableColumn id="14972" xr3:uid="{4D3B6BBD-369B-4BF1-AE44-D5E8226B1340}" name="Column14955"/>
    <tableColumn id="14973" xr3:uid="{479ACD6B-7F9A-4377-AFC5-56079986D317}" name="Column14956"/>
    <tableColumn id="14974" xr3:uid="{08006276-6341-4758-9473-1F7CED607899}" name="Column14957"/>
    <tableColumn id="14975" xr3:uid="{EF96F7D1-8C51-4E44-A66C-0791154B44FF}" name="Column14958"/>
    <tableColumn id="14976" xr3:uid="{51B7E6BB-C818-4E50-AF19-BB9F8417AD74}" name="Column14959"/>
    <tableColumn id="14977" xr3:uid="{AF836BD1-DFEB-491A-8B75-FD24E04B8E24}" name="Column14960"/>
    <tableColumn id="14978" xr3:uid="{740CD0A2-999D-46E3-BBC1-7508BB0D21CA}" name="Column14961"/>
    <tableColumn id="14979" xr3:uid="{9B4DF238-896B-43B5-91D2-AED49D61A57D}" name="Column14962"/>
    <tableColumn id="14980" xr3:uid="{98AFEAC0-DDE0-4616-B0C3-8FB7FA2D38A1}" name="Column14963"/>
    <tableColumn id="14981" xr3:uid="{CD349F71-0B84-4DC4-BBC4-3CB5CA4B6F4F}" name="Column14964"/>
    <tableColumn id="14982" xr3:uid="{1D9DAE42-466C-4B0C-8F6A-707F8BA53A17}" name="Column14965"/>
    <tableColumn id="14983" xr3:uid="{9CF825BE-0617-422B-94F6-DE9F8B2FE194}" name="Column14966"/>
    <tableColumn id="14984" xr3:uid="{B863C8B4-B1F8-4AED-97D5-ECAAAF8A934C}" name="Column14967"/>
    <tableColumn id="14985" xr3:uid="{8778BF85-60AD-4320-B919-6B56574E45E5}" name="Column14968"/>
    <tableColumn id="14986" xr3:uid="{1F6C1372-8C0A-4F11-B09F-D73E3E409ADA}" name="Column14969"/>
    <tableColumn id="14987" xr3:uid="{F8AAE96F-2FF9-41D9-9DCC-4270C62F9953}" name="Column14970"/>
    <tableColumn id="14988" xr3:uid="{919D0493-4390-4A08-8522-231B98EDAE57}" name="Column14971"/>
    <tableColumn id="14989" xr3:uid="{14C17579-DA44-4E46-82A6-14E1A8B1351B}" name="Column14972"/>
    <tableColumn id="14990" xr3:uid="{77BB990F-0AAF-4B06-BCD4-A57D6F11D169}" name="Column14973"/>
    <tableColumn id="14991" xr3:uid="{D93FBB8A-72C3-4352-9DC2-EB058A4DD0F4}" name="Column14974"/>
    <tableColumn id="14992" xr3:uid="{CC40011A-817F-487C-90AB-8AB9C4450DBD}" name="Column14975"/>
    <tableColumn id="14993" xr3:uid="{F5B3BC3C-BC96-4F95-AB65-A447CED90F13}" name="Column14976"/>
    <tableColumn id="14994" xr3:uid="{B7669D91-EE86-4722-A3DC-5437797FFDFA}" name="Column14977"/>
    <tableColumn id="14995" xr3:uid="{70B9DB8E-E4BB-45C2-B54E-BB32176676C8}" name="Column14978"/>
    <tableColumn id="14996" xr3:uid="{CBF44D36-C0FA-410B-83D1-0381DA17B28C}" name="Column14979"/>
    <tableColumn id="14997" xr3:uid="{2438EAE3-C9CC-4125-8DB8-574DA096189B}" name="Column14980"/>
    <tableColumn id="14998" xr3:uid="{4E1E9F68-C79C-4BA3-A7D4-6AD2BF2D13E3}" name="Column14981"/>
    <tableColumn id="14999" xr3:uid="{176B6B1C-04E8-48E3-BBDC-372AD5DDC2D5}" name="Column14982"/>
    <tableColumn id="15000" xr3:uid="{E5BB897C-2C10-453A-B75B-1F4693E9036E}" name="Column14983"/>
    <tableColumn id="15001" xr3:uid="{3E951980-71B7-4DC1-8676-042E216D9B15}" name="Column14984"/>
    <tableColumn id="15002" xr3:uid="{DFA5E14E-9005-4884-9775-939AA14A1DB8}" name="Column14985"/>
    <tableColumn id="15003" xr3:uid="{92DA5E75-9380-43F7-B9C0-D6F8AF178D2D}" name="Column14986"/>
    <tableColumn id="15004" xr3:uid="{64495995-D056-46DB-B320-E8D8361E66DB}" name="Column14987"/>
    <tableColumn id="15005" xr3:uid="{BD90CBAC-D4FA-4B16-8954-67099716A818}" name="Column14988"/>
    <tableColumn id="15006" xr3:uid="{74378CFF-D85F-4818-AB21-BB9D78D18A92}" name="Column14989"/>
    <tableColumn id="15007" xr3:uid="{4B209744-E783-41DF-A303-F7F445580715}" name="Column14990"/>
    <tableColumn id="15008" xr3:uid="{A39C6BA6-FE3A-42C8-8F11-73167628B9ED}" name="Column14991"/>
    <tableColumn id="15009" xr3:uid="{6BFED8DA-A97D-4719-89D8-A10F87591914}" name="Column14992"/>
    <tableColumn id="15010" xr3:uid="{BD5FB8BE-05D2-462F-ABB3-EFF9C8B58EA6}" name="Column14993"/>
    <tableColumn id="15011" xr3:uid="{27DE58D1-43C7-4264-BA93-E22D92134116}" name="Column14994"/>
    <tableColumn id="15012" xr3:uid="{42B98877-2E51-4803-A2AD-87E7452233CC}" name="Column14995"/>
    <tableColumn id="15013" xr3:uid="{4BB9DD49-349D-4BEF-832F-0C8FF43AF1AE}" name="Column14996"/>
    <tableColumn id="15014" xr3:uid="{00A0EBDE-6EDE-4759-B6C3-BFB19A58F959}" name="Column14997"/>
    <tableColumn id="15015" xr3:uid="{31B02626-9139-42E0-96E5-4C516D5C2226}" name="Column14998"/>
    <tableColumn id="15016" xr3:uid="{667EF510-7F37-4C9C-9596-BB37367F29E0}" name="Column14999"/>
    <tableColumn id="15017" xr3:uid="{EA29DBA1-7E8F-44DD-BC60-8C7B9E5A37C0}" name="Column15000"/>
    <tableColumn id="15018" xr3:uid="{A2A0AA9F-4189-4390-A73E-A2E1B4998472}" name="Column15001"/>
    <tableColumn id="15019" xr3:uid="{925D2264-D79A-4071-A907-0A62F58359FC}" name="Column15002"/>
    <tableColumn id="15020" xr3:uid="{4BD55A96-7975-41AB-96DC-331F00A6B1CD}" name="Column15003"/>
    <tableColumn id="15021" xr3:uid="{13DF89FB-7DE2-4544-AE1A-9DC76E91971E}" name="Column15004"/>
    <tableColumn id="15022" xr3:uid="{ECEFD6E8-7BFB-4D21-A687-54972431DE4E}" name="Column15005"/>
    <tableColumn id="15023" xr3:uid="{973E09A4-BDD1-4B4A-9DC9-77EBC2C18D93}" name="Column15006"/>
    <tableColumn id="15024" xr3:uid="{EBD42282-2FD2-41F6-B38B-061A4FF9A043}" name="Column15007"/>
    <tableColumn id="15025" xr3:uid="{D8E7233F-9FE5-449F-891A-1B2A099D8963}" name="Column15008"/>
    <tableColumn id="15026" xr3:uid="{80730B19-CE4C-47D0-8604-63BFEA67D550}" name="Column15009"/>
    <tableColumn id="15027" xr3:uid="{9E410ABF-1880-4894-B732-0A9B4EEE0924}" name="Column15010"/>
    <tableColumn id="15028" xr3:uid="{69BA7380-856F-443F-B451-BBB3D2F6A883}" name="Column15011"/>
    <tableColumn id="15029" xr3:uid="{DD3423A4-F03D-493A-B6C9-E9C7D37E8909}" name="Column15012"/>
    <tableColumn id="15030" xr3:uid="{26C35B5A-91A2-40BE-AA3E-E86E30E13312}" name="Column15013"/>
    <tableColumn id="15031" xr3:uid="{6EC37B69-F6AE-488E-84A8-E3FE2DA53A51}" name="Column15014"/>
    <tableColumn id="15032" xr3:uid="{5E38FA33-91D8-40D1-9CA8-581E111C75ED}" name="Column15015"/>
    <tableColumn id="15033" xr3:uid="{9C173104-BDEF-47DB-89A7-26BC61D36E79}" name="Column15016"/>
    <tableColumn id="15034" xr3:uid="{DF80F581-581F-4DE2-9159-14CF06C542E6}" name="Column15017"/>
    <tableColumn id="15035" xr3:uid="{7EF31949-7946-4EEA-AC7E-EF770F2FB5ED}" name="Column15018"/>
    <tableColumn id="15036" xr3:uid="{324FFB7C-E22A-4849-A387-0CB5B0824BF3}" name="Column15019"/>
    <tableColumn id="15037" xr3:uid="{694E932E-202A-4F72-B51F-D09857F79C89}" name="Column15020"/>
    <tableColumn id="15038" xr3:uid="{78A8F240-A895-4F24-829F-039A96B937F6}" name="Column15021"/>
    <tableColumn id="15039" xr3:uid="{0A6BF8B8-F0CF-47E1-8D28-1606A0B7CD41}" name="Column15022"/>
    <tableColumn id="15040" xr3:uid="{91D28F32-5ADA-412B-82E2-A7E7643DE504}" name="Column15023"/>
    <tableColumn id="15041" xr3:uid="{DDDF2771-41B4-4DB6-BC8D-B5247AE8A9B0}" name="Column15024"/>
    <tableColumn id="15042" xr3:uid="{028A8254-42B7-4AA5-B0AC-A3067F063E98}" name="Column15025"/>
    <tableColumn id="15043" xr3:uid="{5A76F8FF-3437-41CB-9D1B-59EAA219D775}" name="Column15026"/>
    <tableColumn id="15044" xr3:uid="{5C08FCFF-91F1-4F5A-BB63-90E31B6DFE2D}" name="Column15027"/>
    <tableColumn id="15045" xr3:uid="{DC32A528-E90A-4B44-8ADA-F65249D483A1}" name="Column15028"/>
    <tableColumn id="15046" xr3:uid="{291076E7-2A5B-4501-99DB-588744C0B34D}" name="Column15029"/>
    <tableColumn id="15047" xr3:uid="{E9C3FEBB-9BDE-4268-A994-E61D7F2E3853}" name="Column15030"/>
    <tableColumn id="15048" xr3:uid="{2C489D38-00A1-44AA-A436-83FFCF42571D}" name="Column15031"/>
    <tableColumn id="15049" xr3:uid="{64140034-F57C-4C6E-AE96-66163B0DE444}" name="Column15032"/>
    <tableColumn id="15050" xr3:uid="{8660DFF8-76E2-4FEE-817B-721CF5F5AD53}" name="Column15033"/>
    <tableColumn id="15051" xr3:uid="{4B335FFC-80CB-4C94-B93B-1691A4C42570}" name="Column15034"/>
    <tableColumn id="15052" xr3:uid="{603A438A-4F19-4595-B7A2-A9773FA42F33}" name="Column15035"/>
    <tableColumn id="15053" xr3:uid="{656D5431-F108-4DAE-9834-E47EF4DC91D7}" name="Column15036"/>
    <tableColumn id="15054" xr3:uid="{5FEBAFFD-BC34-493E-AC35-9B33F0C95F86}" name="Column15037"/>
    <tableColumn id="15055" xr3:uid="{86B3971D-78D0-41EF-BF2D-34CB43117BBD}" name="Column15038"/>
    <tableColumn id="15056" xr3:uid="{882B8186-E0D4-4985-A6C8-8CD895B52BCF}" name="Column15039"/>
    <tableColumn id="15057" xr3:uid="{27AD7A3E-960F-4D3C-B90C-4297216E59DB}" name="Column15040"/>
    <tableColumn id="15058" xr3:uid="{38A23FA1-A556-496F-805D-EBA637782432}" name="Column15041"/>
    <tableColumn id="15059" xr3:uid="{F2B0439F-5544-41B2-9308-1433DCAF4E21}" name="Column15042"/>
    <tableColumn id="15060" xr3:uid="{F10CD6BD-FA88-4037-A79F-E9D945C7D538}" name="Column15043"/>
    <tableColumn id="15061" xr3:uid="{6534630E-CA46-4955-9FCE-8C21D5200F57}" name="Column15044"/>
    <tableColumn id="15062" xr3:uid="{439CF4CC-AFFA-4E05-905D-0749E1DC6304}" name="Column15045"/>
    <tableColumn id="15063" xr3:uid="{42DD5AAF-E574-454B-8830-4F104671FBE7}" name="Column15046"/>
    <tableColumn id="15064" xr3:uid="{330CA48F-9AFB-4518-9EA2-98315AD71D7A}" name="Column15047"/>
    <tableColumn id="15065" xr3:uid="{A9DF373F-389A-4657-B67E-0F73688680DF}" name="Column15048"/>
    <tableColumn id="15066" xr3:uid="{7B4CECC5-1756-40E7-B102-5CF7A92E8987}" name="Column15049"/>
    <tableColumn id="15067" xr3:uid="{80EC3B9C-4A31-4FB3-9052-2F840A258B9F}" name="Column15050"/>
    <tableColumn id="15068" xr3:uid="{03F76375-4D68-4DAA-ABE9-701624329309}" name="Column15051"/>
    <tableColumn id="15069" xr3:uid="{B9D3AA33-1083-4EC2-B963-DA98609FFE7B}" name="Column15052"/>
    <tableColumn id="15070" xr3:uid="{0BCFA195-6F3C-49B2-B50F-C2EF992ECAD3}" name="Column15053"/>
    <tableColumn id="15071" xr3:uid="{756CC08D-23E3-43E3-BEA1-7E51035E8568}" name="Column15054"/>
    <tableColumn id="15072" xr3:uid="{A8085B67-6D6E-4C4C-8F20-0650EBAF43DF}" name="Column15055"/>
    <tableColumn id="15073" xr3:uid="{2327AE7E-AB62-4AFA-8B65-E5FD852522D7}" name="Column15056"/>
    <tableColumn id="15074" xr3:uid="{E1AB7C17-9CDE-44F6-9B21-377E0C89912A}" name="Column15057"/>
    <tableColumn id="15075" xr3:uid="{80521BEC-EB58-4DC1-ADDB-26F162F33B34}" name="Column15058"/>
    <tableColumn id="15076" xr3:uid="{A95381CA-CCC7-4298-8050-D1B8107E7B2F}" name="Column15059"/>
    <tableColumn id="15077" xr3:uid="{7E4056AF-525C-4208-8ED7-6877F227D994}" name="Column15060"/>
    <tableColumn id="15078" xr3:uid="{79B955B5-2EA2-4F52-86AA-C4CC3C82293B}" name="Column15061"/>
    <tableColumn id="15079" xr3:uid="{EFD41178-03E5-4CC2-9CFD-AE0D16D96E26}" name="Column15062"/>
    <tableColumn id="15080" xr3:uid="{434392AC-ADCC-4B73-B22D-05025D886098}" name="Column15063"/>
    <tableColumn id="15081" xr3:uid="{8398EAD9-8841-4EBF-81FF-D9178549BCBC}" name="Column15064"/>
    <tableColumn id="15082" xr3:uid="{1A5DD1D1-9764-4CFA-9D2A-B30013510A63}" name="Column15065"/>
    <tableColumn id="15083" xr3:uid="{5D0B23A5-6674-4154-BE2D-AB409BE423EA}" name="Column15066"/>
    <tableColumn id="15084" xr3:uid="{EE340987-4560-42BC-8BBB-E59176BDB4CF}" name="Column15067"/>
    <tableColumn id="15085" xr3:uid="{DB7F9D88-7FEE-4EF5-9403-BD938EE189B8}" name="Column15068"/>
    <tableColumn id="15086" xr3:uid="{686EDBA2-D177-482D-81BB-5EF2EBC2E185}" name="Column15069"/>
    <tableColumn id="15087" xr3:uid="{ED451639-08EC-4DD3-8696-06140D3F06E4}" name="Column15070"/>
    <tableColumn id="15088" xr3:uid="{E2B5AE75-1E0C-46F0-B62B-6F86C4BFEC42}" name="Column15071"/>
    <tableColumn id="15089" xr3:uid="{8A854A76-8444-4259-A1F1-C6C51D2C0B3B}" name="Column15072"/>
    <tableColumn id="15090" xr3:uid="{5498643F-BB34-4C3A-AA67-14BA8C2A5CB0}" name="Column15073"/>
    <tableColumn id="15091" xr3:uid="{58AD0835-65CB-41BB-B640-4AD3417FA027}" name="Column15074"/>
    <tableColumn id="15092" xr3:uid="{22378408-12B8-4884-8871-614C9EB64F6F}" name="Column15075"/>
    <tableColumn id="15093" xr3:uid="{A4966F1C-7E9B-43B2-8404-784190244E70}" name="Column15076"/>
    <tableColumn id="15094" xr3:uid="{EE721F21-104C-4348-8A21-1834270E5E45}" name="Column15077"/>
    <tableColumn id="15095" xr3:uid="{8D6BB9F7-101D-472D-9351-EF86F99F0942}" name="Column15078"/>
    <tableColumn id="15096" xr3:uid="{EB0AEE39-F30B-478E-BBBC-82957FE2F91A}" name="Column15079"/>
    <tableColumn id="15097" xr3:uid="{2E53983E-AD4B-4253-A71F-B9438AECA518}" name="Column15080"/>
    <tableColumn id="15098" xr3:uid="{100741AD-8DC5-45FB-A492-6A9B8B017F7C}" name="Column15081"/>
    <tableColumn id="15099" xr3:uid="{7D425B7E-0325-4C16-846B-4C863E84AC27}" name="Column15082"/>
    <tableColumn id="15100" xr3:uid="{62253DBE-54FD-4AD6-AA1A-C67344773E2D}" name="Column15083"/>
    <tableColumn id="15101" xr3:uid="{8D8CB5A5-C04C-4766-A915-2F83E71FF3F1}" name="Column15084"/>
    <tableColumn id="15102" xr3:uid="{C018C1EF-9393-4A89-B24C-C6286E8AC6C5}" name="Column15085"/>
    <tableColumn id="15103" xr3:uid="{728351F5-DA1F-41D7-949A-4FD1CA3DF63F}" name="Column15086"/>
    <tableColumn id="15104" xr3:uid="{4309EF2E-A448-4302-9DA1-374A97B5B611}" name="Column15087"/>
    <tableColumn id="15105" xr3:uid="{C474A4EB-6367-4A1E-B060-087CBC13D084}" name="Column15088"/>
    <tableColumn id="15106" xr3:uid="{325A8244-20BF-4E9F-9C85-91A2E4EC23E0}" name="Column15089"/>
    <tableColumn id="15107" xr3:uid="{7194AFB1-D01B-4266-A30F-27952B02B5F8}" name="Column15090"/>
    <tableColumn id="15108" xr3:uid="{E48CD2B3-BC2D-4BC2-B458-C1EA6A2B2895}" name="Column15091"/>
    <tableColumn id="15109" xr3:uid="{0B4C1D1A-2C69-48FD-9A58-1AF5D0637BB5}" name="Column15092"/>
    <tableColumn id="15110" xr3:uid="{D3463050-B7AE-4837-9219-3CC901AF27BA}" name="Column15093"/>
    <tableColumn id="15111" xr3:uid="{A19D7E27-3B97-479F-B994-1DB894CC98CF}" name="Column15094"/>
    <tableColumn id="15112" xr3:uid="{6D7845A8-B474-4910-A037-9505E711386E}" name="Column15095"/>
    <tableColumn id="15113" xr3:uid="{A985C8AC-886B-401C-ADDE-848B2E60649C}" name="Column15096"/>
    <tableColumn id="15114" xr3:uid="{4702A924-7877-4409-811C-A96017BC41F9}" name="Column15097"/>
    <tableColumn id="15115" xr3:uid="{8A256C60-5DC0-4496-AEAA-0A3E20C784E9}" name="Column15098"/>
    <tableColumn id="15116" xr3:uid="{E513E81F-2369-472E-933D-DD1F7F6C78E3}" name="Column15099"/>
    <tableColumn id="15117" xr3:uid="{85B9BE83-4B5E-40CA-AAD2-06C9FFC9E4E7}" name="Column15100"/>
    <tableColumn id="15118" xr3:uid="{0FD9D09B-2582-4330-85E9-117942D8B4CD}" name="Column15101"/>
    <tableColumn id="15119" xr3:uid="{DA77F594-416F-415D-B33A-F4599230D900}" name="Column15102"/>
    <tableColumn id="15120" xr3:uid="{2DEF4B18-D437-412D-B9D6-A28B4C1ADDAD}" name="Column15103"/>
    <tableColumn id="15121" xr3:uid="{18686D51-3DB1-460A-85BD-EF9F2D98D9AB}" name="Column15104"/>
    <tableColumn id="15122" xr3:uid="{7A07AEF6-D233-4506-9094-C15C73859106}" name="Column15105"/>
    <tableColumn id="15123" xr3:uid="{9667066B-0673-437E-B916-D95151828A5F}" name="Column15106"/>
    <tableColumn id="15124" xr3:uid="{9E22968A-4EEC-4E33-A9B6-ABF0ECA39BB3}" name="Column15107"/>
    <tableColumn id="15125" xr3:uid="{E842D302-CE03-4805-A7C3-6698FB202099}" name="Column15108"/>
    <tableColumn id="15126" xr3:uid="{9304DFF5-9785-4F5B-B108-39913818C864}" name="Column15109"/>
    <tableColumn id="15127" xr3:uid="{ABF0889A-646B-4516-BDF5-58E285B44DA9}" name="Column15110"/>
    <tableColumn id="15128" xr3:uid="{0A3146FC-54D5-4B94-8CCB-0DAB979D1609}" name="Column15111"/>
    <tableColumn id="15129" xr3:uid="{88967DA1-46D9-45CE-9A2D-FA0CE57F9E78}" name="Column15112"/>
    <tableColumn id="15130" xr3:uid="{106873CA-384F-40B7-9CC8-3619A5B731F1}" name="Column15113"/>
    <tableColumn id="15131" xr3:uid="{CEF618FF-2C93-4789-BB5C-F856954359DC}" name="Column15114"/>
    <tableColumn id="15132" xr3:uid="{423B5191-51BF-4B0E-9016-8836969312DE}" name="Column15115"/>
    <tableColumn id="15133" xr3:uid="{170E0A60-F859-4C20-BE45-BB635C8B5DC7}" name="Column15116"/>
    <tableColumn id="15134" xr3:uid="{30AC8DAA-EAC8-441F-8BAD-B17FECC151BD}" name="Column15117"/>
    <tableColumn id="15135" xr3:uid="{691A0C43-F116-4895-AEDF-B70C1B652195}" name="Column15118"/>
    <tableColumn id="15136" xr3:uid="{D0E2C1A3-7DD2-4581-B535-DA195E48B4BA}" name="Column15119"/>
    <tableColumn id="15137" xr3:uid="{7595DBE2-0717-42FC-B010-053566836DB1}" name="Column15120"/>
    <tableColumn id="15138" xr3:uid="{3B7F9B20-AFCB-43F8-9559-2205A4F5C87B}" name="Column15121"/>
    <tableColumn id="15139" xr3:uid="{77AA1613-D0AC-46D2-BD28-EB54D0971C90}" name="Column15122"/>
    <tableColumn id="15140" xr3:uid="{CAC571C4-66BA-46BD-8F44-470766968521}" name="Column15123"/>
    <tableColumn id="15141" xr3:uid="{3952A9DD-AE5A-4F85-8E4C-F8917C045F59}" name="Column15124"/>
    <tableColumn id="15142" xr3:uid="{0C80D59F-BBAA-47A1-A631-AAB8E197B098}" name="Column15125"/>
    <tableColumn id="15143" xr3:uid="{CCE7C0F2-BB94-47CE-B613-A592D851445A}" name="Column15126"/>
    <tableColumn id="15144" xr3:uid="{B902F747-110A-486D-82D2-B3411EB22566}" name="Column15127"/>
    <tableColumn id="15145" xr3:uid="{F31496EC-DA8D-4EB2-8320-03F9AF001878}" name="Column15128"/>
    <tableColumn id="15146" xr3:uid="{8FCF3A3B-23D5-4511-B58B-09A050EFC709}" name="Column15129"/>
    <tableColumn id="15147" xr3:uid="{A022FA9D-FBB7-485C-A431-62CA81DDE2BA}" name="Column15130"/>
    <tableColumn id="15148" xr3:uid="{152F493B-54C0-44F0-BB56-1B5BB66B701D}" name="Column15131"/>
    <tableColumn id="15149" xr3:uid="{0EB8AB72-FCEE-4C63-B22C-22DB136D823C}" name="Column15132"/>
    <tableColumn id="15150" xr3:uid="{8502DC77-B5FE-4374-98F0-3EC8A4F5A09D}" name="Column15133"/>
    <tableColumn id="15151" xr3:uid="{83BACE18-C341-4567-9FFC-4DF3B60D5057}" name="Column15134"/>
    <tableColumn id="15152" xr3:uid="{022315A8-DBD0-4FC3-B912-6D446AA1871C}" name="Column15135"/>
    <tableColumn id="15153" xr3:uid="{F14E429A-0058-484F-99DD-04F47E901335}" name="Column15136"/>
    <tableColumn id="15154" xr3:uid="{71F7DB08-364F-4636-A833-836EA4587D8D}" name="Column15137"/>
    <tableColumn id="15155" xr3:uid="{4D6208F5-0A5A-4F8D-9E67-E6991C27793A}" name="Column15138"/>
    <tableColumn id="15156" xr3:uid="{19BEC118-90DD-4063-99C2-70E4D8A0ED0F}" name="Column15139"/>
    <tableColumn id="15157" xr3:uid="{29174F13-4237-4784-BD11-A9DE93931D8A}" name="Column15140"/>
    <tableColumn id="15158" xr3:uid="{B6B33642-8372-48F7-B77A-63C26B080CFC}" name="Column15141"/>
    <tableColumn id="15159" xr3:uid="{4AC5DAAD-1140-40C1-B0C6-3E5928DF747F}" name="Column15142"/>
    <tableColumn id="15160" xr3:uid="{F3425118-C3FF-4E42-9FED-BC356418E43F}" name="Column15143"/>
    <tableColumn id="15161" xr3:uid="{815E9FF1-9679-4A0B-B46C-9EBAEA42E2CF}" name="Column15144"/>
    <tableColumn id="15162" xr3:uid="{6E661326-F54C-4060-A8E4-94BA2B2CFA9C}" name="Column15145"/>
    <tableColumn id="15163" xr3:uid="{7B18A8FD-F090-4095-A696-5730DE72FCF5}" name="Column15146"/>
    <tableColumn id="15164" xr3:uid="{352DC317-5BD8-45C5-9E54-09B306426826}" name="Column15147"/>
    <tableColumn id="15165" xr3:uid="{9044B9E0-547F-46BA-B95C-019288EB0FA1}" name="Column15148"/>
    <tableColumn id="15166" xr3:uid="{C452DB88-50EB-4195-BC85-F9A616722587}" name="Column15149"/>
    <tableColumn id="15167" xr3:uid="{7EB8D1CE-C5B9-49BB-B14D-50D046F8A060}" name="Column15150"/>
    <tableColumn id="15168" xr3:uid="{5B0BA875-E0C7-4E96-B1CD-AE26F90DF950}" name="Column15151"/>
    <tableColumn id="15169" xr3:uid="{5EBAC55A-D06F-44AA-ADE1-FAB4A27DB58A}" name="Column15152"/>
    <tableColumn id="15170" xr3:uid="{AC75C722-50FF-422B-9963-9C81F3055C21}" name="Column15153"/>
    <tableColumn id="15171" xr3:uid="{B1EC430B-C81D-40A0-92D6-A100854D403C}" name="Column15154"/>
    <tableColumn id="15172" xr3:uid="{7943BF3F-79A3-4E08-ACB0-4194FB9E2DAE}" name="Column15155"/>
    <tableColumn id="15173" xr3:uid="{75E9EA6A-4B5D-44F2-96A7-539606E484C5}" name="Column15156"/>
    <tableColumn id="15174" xr3:uid="{E3A0DEC0-14D5-47F8-A7DF-FE158D5AFE86}" name="Column15157"/>
    <tableColumn id="15175" xr3:uid="{34FC2FB0-F332-494C-B877-D8D305CA14DA}" name="Column15158"/>
    <tableColumn id="15176" xr3:uid="{ECB9B462-B9C2-4AB3-BB17-05ED1E6DD208}" name="Column15159"/>
    <tableColumn id="15177" xr3:uid="{36C6E4F0-EA18-44AB-9402-F1021E3CF926}" name="Column15160"/>
    <tableColumn id="15178" xr3:uid="{4C04D2BF-FD1B-4A7A-8A28-59DD6654C0A8}" name="Column15161"/>
    <tableColumn id="15179" xr3:uid="{DFDF8F17-8A0D-4472-A2A5-7B1A23A1F0B7}" name="Column15162"/>
    <tableColumn id="15180" xr3:uid="{75675518-B535-425B-A757-A7B488B3F5C9}" name="Column15163"/>
    <tableColumn id="15181" xr3:uid="{822E7829-BF58-4C5B-9F31-DABC1730A4F2}" name="Column15164"/>
    <tableColumn id="15182" xr3:uid="{40A1E672-6578-4B14-AB71-5E3742C02C1F}" name="Column15165"/>
    <tableColumn id="15183" xr3:uid="{1240DA97-622E-4D21-A8DD-3F7D67D91AC2}" name="Column15166"/>
    <tableColumn id="15184" xr3:uid="{229A9FB3-57EF-40CB-B74B-9437BF01F2CF}" name="Column15167"/>
    <tableColumn id="15185" xr3:uid="{B27E6B04-3205-4230-A347-26909F56943A}" name="Column15168"/>
    <tableColumn id="15186" xr3:uid="{C56E00E1-C5B0-4370-8406-1B45ADCA5B3E}" name="Column15169"/>
    <tableColumn id="15187" xr3:uid="{B059C8AB-C68C-494B-AFA0-892D070F6EC5}" name="Column15170"/>
    <tableColumn id="15188" xr3:uid="{89677DED-4EF3-4DC5-ADA3-C92BEEA477BA}" name="Column15171"/>
    <tableColumn id="15189" xr3:uid="{024DCAE7-9F89-472F-B16D-6052F9776445}" name="Column15172"/>
    <tableColumn id="15190" xr3:uid="{5CBC7A33-8A92-4C37-B715-E6935ED101AC}" name="Column15173"/>
    <tableColumn id="15191" xr3:uid="{5037DA9D-3BEC-433C-8EF5-4083161BD23D}" name="Column15174"/>
    <tableColumn id="15192" xr3:uid="{365B1A3A-F5A9-4880-A611-9E82EA273AB6}" name="Column15175"/>
    <tableColumn id="15193" xr3:uid="{902D9303-1C54-439B-A592-535742FABC92}" name="Column15176"/>
    <tableColumn id="15194" xr3:uid="{B7C0C9F8-44F7-46F7-A1E7-2E22E5D66698}" name="Column15177"/>
    <tableColumn id="15195" xr3:uid="{545169AA-8848-4B41-9D4F-2D40F0F4C259}" name="Column15178"/>
    <tableColumn id="15196" xr3:uid="{9DF12DB0-6C36-4C00-9DB9-E4EF83C7F776}" name="Column15179"/>
    <tableColumn id="15197" xr3:uid="{BA3B2028-1F0C-413C-B0A8-AC7D379E3C85}" name="Column15180"/>
    <tableColumn id="15198" xr3:uid="{3B106351-FFC5-4AB0-A921-96600B50E314}" name="Column15181"/>
    <tableColumn id="15199" xr3:uid="{F1344BA0-D530-405C-97AC-762F8C586B09}" name="Column15182"/>
    <tableColumn id="15200" xr3:uid="{4459D543-D35C-4B9A-BC4E-D3CA12D9B1D7}" name="Column15183"/>
    <tableColumn id="15201" xr3:uid="{DBCA1CA7-1061-4E96-B569-EA86C9A09786}" name="Column15184"/>
    <tableColumn id="15202" xr3:uid="{40A15ED4-01E9-40C2-ACE7-66C31B9149DC}" name="Column15185"/>
    <tableColumn id="15203" xr3:uid="{AA2944CA-E696-4F40-951C-01513AF3A7BD}" name="Column15186"/>
    <tableColumn id="15204" xr3:uid="{EAC61F1F-2A70-4ABA-BF7F-BCEC78B0FE8E}" name="Column15187"/>
    <tableColumn id="15205" xr3:uid="{DD653C63-AAA2-4D4D-AD75-9E2D2822C3C8}" name="Column15188"/>
    <tableColumn id="15206" xr3:uid="{44AC0B16-7FDF-4688-9BFB-8A2D6D830032}" name="Column15189"/>
    <tableColumn id="15207" xr3:uid="{B5B89E91-E6EA-4DCD-BDAF-791575FBC5B1}" name="Column15190"/>
    <tableColumn id="15208" xr3:uid="{E144C541-4AA7-4A38-B468-9917FB15BFDF}" name="Column15191"/>
    <tableColumn id="15209" xr3:uid="{67AB8175-8DFE-4BD4-B636-CDF37D129674}" name="Column15192"/>
    <tableColumn id="15210" xr3:uid="{D6CFA7A9-16D5-4701-BA3F-2077B95D4149}" name="Column15193"/>
    <tableColumn id="15211" xr3:uid="{39990474-EFA7-44F0-867F-742F8EF3D519}" name="Column15194"/>
    <tableColumn id="15212" xr3:uid="{3F1608A0-1BB1-422B-9842-58F864EF0350}" name="Column15195"/>
    <tableColumn id="15213" xr3:uid="{4D022960-7899-4232-8818-A3BF3ADF48BA}" name="Column15196"/>
    <tableColumn id="15214" xr3:uid="{72D3E034-054A-42A0-BE24-7691D5B731BB}" name="Column15197"/>
    <tableColumn id="15215" xr3:uid="{CB74F58A-D390-4488-AEBC-0D72934731BE}" name="Column15198"/>
    <tableColumn id="15216" xr3:uid="{A263F116-D3CC-4AA6-948F-0C5918B807D6}" name="Column15199"/>
    <tableColumn id="15217" xr3:uid="{4BE2B335-D52D-4C5D-A2EC-C255CB0ABDF5}" name="Column15200"/>
    <tableColumn id="15218" xr3:uid="{CD2B675F-43A6-4DC9-B651-439F9D5C6334}" name="Column15201"/>
    <tableColumn id="15219" xr3:uid="{0CC9CD9C-856B-43E3-B3C4-AD3C9448613D}" name="Column15202"/>
    <tableColumn id="15220" xr3:uid="{8C047857-272D-446C-A8CF-26088EA084C3}" name="Column15203"/>
    <tableColumn id="15221" xr3:uid="{F3392701-8D99-4F50-95B2-69EF50F6A616}" name="Column15204"/>
    <tableColumn id="15222" xr3:uid="{2F418DDD-0331-40CC-9ECA-87AF5A36B560}" name="Column15205"/>
    <tableColumn id="15223" xr3:uid="{DC7C4CAC-6964-41F2-B1D6-A9E0D201B7CC}" name="Column15206"/>
    <tableColumn id="15224" xr3:uid="{35DD406B-BDFB-4392-AD59-54F9DF922BDD}" name="Column15207"/>
    <tableColumn id="15225" xr3:uid="{D8378A11-0EB1-42A3-BF1F-E945E5637DF2}" name="Column15208"/>
    <tableColumn id="15226" xr3:uid="{F2336EAF-42E7-4208-A161-7D464615BA14}" name="Column15209"/>
    <tableColumn id="15227" xr3:uid="{06D1D367-52D9-4F24-96FF-83F3541DD0B9}" name="Column15210"/>
    <tableColumn id="15228" xr3:uid="{DDC86F8A-CA07-40A8-A460-BC52D9577E64}" name="Column15211"/>
    <tableColumn id="15229" xr3:uid="{8944348D-FA95-4401-B4E1-DE556B61EEC3}" name="Column15212"/>
    <tableColumn id="15230" xr3:uid="{788A6E5B-AA31-4909-953B-05B69562C430}" name="Column15213"/>
    <tableColumn id="15231" xr3:uid="{7C91CCD3-F5C7-4253-B463-AC92684BC0F5}" name="Column15214"/>
    <tableColumn id="15232" xr3:uid="{ED873205-54D6-46A9-85CC-99B5732DB492}" name="Column15215"/>
    <tableColumn id="15233" xr3:uid="{440D7964-5835-46F8-9BAF-8401B61A78A7}" name="Column15216"/>
    <tableColumn id="15234" xr3:uid="{DE7F045B-C887-4082-B3CA-C15C8D310C18}" name="Column15217"/>
    <tableColumn id="15235" xr3:uid="{5ABE658C-0827-4068-A140-5A39C9FEC27C}" name="Column15218"/>
    <tableColumn id="15236" xr3:uid="{020679EB-4980-447D-A5BB-E23E4FE00AEB}" name="Column15219"/>
    <tableColumn id="15237" xr3:uid="{04FF0C34-9BE4-489B-A17E-8413A9CFB423}" name="Column15220"/>
    <tableColumn id="15238" xr3:uid="{20054493-9D8A-4756-8B30-83911B016509}" name="Column15221"/>
    <tableColumn id="15239" xr3:uid="{5114C27E-2D22-404C-9E45-751C75BDBE2B}" name="Column15222"/>
    <tableColumn id="15240" xr3:uid="{26C8BDA5-1FD6-451D-B4C1-20FEA2553567}" name="Column15223"/>
    <tableColumn id="15241" xr3:uid="{F9906809-AF3F-47BA-8A10-4E38266E9BC1}" name="Column15224"/>
    <tableColumn id="15242" xr3:uid="{583EB332-CCF0-43E0-BAE0-505122649DDC}" name="Column15225"/>
    <tableColumn id="15243" xr3:uid="{95DF121F-2B32-4403-9D89-599C50388CC3}" name="Column15226"/>
    <tableColumn id="15244" xr3:uid="{7D4DABA6-7E08-4D44-862A-43FB36815A25}" name="Column15227"/>
    <tableColumn id="15245" xr3:uid="{D8CD8A19-9B16-4386-AE09-E529A6BDDEA3}" name="Column15228"/>
    <tableColumn id="15246" xr3:uid="{6A764F81-3862-44ED-A49B-2A1D202D9F6A}" name="Column15229"/>
    <tableColumn id="15247" xr3:uid="{04A5A5C7-AA61-4FDF-9C62-5A639A60568A}" name="Column15230"/>
    <tableColumn id="15248" xr3:uid="{11797577-D3D6-44EC-B55B-9EDD0E53A8DB}" name="Column15231"/>
    <tableColumn id="15249" xr3:uid="{13DF6427-2D55-4C3E-9068-A8194D380A09}" name="Column15232"/>
    <tableColumn id="15250" xr3:uid="{EEDB9163-942F-4A99-B045-EDBF5663AC5D}" name="Column15233"/>
    <tableColumn id="15251" xr3:uid="{2965DAE2-CF7F-4743-BEAD-F2690B077949}" name="Column15234"/>
    <tableColumn id="15252" xr3:uid="{7F9987FE-358C-4120-B90D-332987A8F0CD}" name="Column15235"/>
    <tableColumn id="15253" xr3:uid="{5A84F826-20D3-4501-BD56-B143CB9447B4}" name="Column15236"/>
    <tableColumn id="15254" xr3:uid="{55364C15-A9AA-43FE-BDE1-70BAEA0013C2}" name="Column15237"/>
    <tableColumn id="15255" xr3:uid="{2FBD451E-9EC9-45F1-A88E-07A67FB6B922}" name="Column15238"/>
    <tableColumn id="15256" xr3:uid="{8747014A-6D4F-41F3-9507-A361AEED8FA1}" name="Column15239"/>
    <tableColumn id="15257" xr3:uid="{27585B32-65ED-461B-A556-C23A02E81462}" name="Column15240"/>
    <tableColumn id="15258" xr3:uid="{BA9DA6AD-0ADE-4392-8234-8C44591209BA}" name="Column15241"/>
    <tableColumn id="15259" xr3:uid="{9B695C88-AE63-4428-8499-DCE295A75247}" name="Column15242"/>
    <tableColumn id="15260" xr3:uid="{C6FE4FFE-F933-4673-84CB-CA2121735AE6}" name="Column15243"/>
    <tableColumn id="15261" xr3:uid="{1A94737D-9076-4191-BADA-D55CD950270A}" name="Column15244"/>
    <tableColumn id="15262" xr3:uid="{82AD1FDB-CA52-41E1-9527-1E6C87C324E5}" name="Column15245"/>
    <tableColumn id="15263" xr3:uid="{C14C8418-C25A-4076-9A18-9D4BCD656F9C}" name="Column15246"/>
    <tableColumn id="15264" xr3:uid="{FB92F61A-3D6D-4524-A8DE-A5A4E56ADDAB}" name="Column15247"/>
    <tableColumn id="15265" xr3:uid="{EED9A715-8060-42D6-961B-E4D84C9AA587}" name="Column15248"/>
    <tableColumn id="15266" xr3:uid="{F58C5D76-3BBA-4321-BC6D-9C2D5E5D61DF}" name="Column15249"/>
    <tableColumn id="15267" xr3:uid="{C9FF3484-44A1-49EE-9C68-6E216933C36F}" name="Column15250"/>
    <tableColumn id="15268" xr3:uid="{64E028F0-EDF6-4247-AAEB-9032DE8FD2BE}" name="Column15251"/>
    <tableColumn id="15269" xr3:uid="{9AEE88AB-ABAD-4D45-B2BD-A2BA12BA9EE3}" name="Column15252"/>
    <tableColumn id="15270" xr3:uid="{249835A8-F94B-4D3A-9D01-8CA6E317A154}" name="Column15253"/>
    <tableColumn id="15271" xr3:uid="{479CB753-053A-43BF-9FA6-D08C158B9C0B}" name="Column15254"/>
    <tableColumn id="15272" xr3:uid="{DA8B038B-68FE-4809-8954-0DAD905C2173}" name="Column15255"/>
    <tableColumn id="15273" xr3:uid="{09DBC991-952A-46A9-90B7-2F5494DD2196}" name="Column15256"/>
    <tableColumn id="15274" xr3:uid="{4AAE17F3-1A3B-4B0E-9338-E655D2BCF67A}" name="Column15257"/>
    <tableColumn id="15275" xr3:uid="{46A6E87C-AB8B-4CDA-A0C2-81E5E7FBD1F0}" name="Column15258"/>
    <tableColumn id="15276" xr3:uid="{47F5C915-F6D5-4361-AB1F-3913EBE5BE9A}" name="Column15259"/>
    <tableColumn id="15277" xr3:uid="{741B0E70-B6A2-4A2E-A5FB-E68FC1DE5246}" name="Column15260"/>
    <tableColumn id="15278" xr3:uid="{50667E5C-2A0D-4911-BC99-92BED34CD291}" name="Column15261"/>
    <tableColumn id="15279" xr3:uid="{4CF60D7D-8475-44EF-92B6-DEDCAFB40D88}" name="Column15262"/>
    <tableColumn id="15280" xr3:uid="{0728003A-D067-4369-B8D6-D3F27C70C5A8}" name="Column15263"/>
    <tableColumn id="15281" xr3:uid="{9933D098-AA34-44CC-8527-1FF772E93091}" name="Column15264"/>
    <tableColumn id="15282" xr3:uid="{24B1C09E-9D54-4254-8036-016C897C3578}" name="Column15265"/>
    <tableColumn id="15283" xr3:uid="{DC5FF3FA-1CB2-4C62-8E90-4C5F724EB8FB}" name="Column15266"/>
    <tableColumn id="15284" xr3:uid="{86BB2369-E511-4D42-AAE3-1C8D06D4E0EB}" name="Column15267"/>
    <tableColumn id="15285" xr3:uid="{FE5A8F43-B89B-44AC-B190-635113BED2F5}" name="Column15268"/>
    <tableColumn id="15286" xr3:uid="{B37370BA-A2F9-4918-B7E4-28A1C6BA17D1}" name="Column15269"/>
    <tableColumn id="15287" xr3:uid="{280451D5-3206-4BA2-9AB4-1CFCFE63ABB2}" name="Column15270"/>
    <tableColumn id="15288" xr3:uid="{D80B81A2-75E4-402A-8CC1-334A8B55EBE8}" name="Column15271"/>
    <tableColumn id="15289" xr3:uid="{5392CC50-8072-4650-AAD9-8BC8F54A826C}" name="Column15272"/>
    <tableColumn id="15290" xr3:uid="{4E5CDCD8-7292-42D9-8C59-C8461B95076C}" name="Column15273"/>
    <tableColumn id="15291" xr3:uid="{B8857A6D-6FE1-4621-BC98-57B23F38B75F}" name="Column15274"/>
    <tableColumn id="15292" xr3:uid="{9AE5CA11-AE56-45D8-A109-472141959228}" name="Column15275"/>
    <tableColumn id="15293" xr3:uid="{B9A92745-D05C-4121-8333-926B275A5BFE}" name="Column15276"/>
    <tableColumn id="15294" xr3:uid="{4771D862-A405-4031-BFDF-C4E545963A5C}" name="Column15277"/>
    <tableColumn id="15295" xr3:uid="{255E4117-5076-4B5C-BA90-DBDA4309B883}" name="Column15278"/>
    <tableColumn id="15296" xr3:uid="{48392A3E-B989-462E-921D-2A2236CE1532}" name="Column15279"/>
    <tableColumn id="15297" xr3:uid="{E251FF87-4C03-4BC0-B6C1-30EB2CDA7CF8}" name="Column15280"/>
    <tableColumn id="15298" xr3:uid="{B3D8042B-A20F-4CC5-992B-20B2ED67BCC2}" name="Column15281"/>
    <tableColumn id="15299" xr3:uid="{81F302DE-390A-444F-84C6-F068E86C46E8}" name="Column15282"/>
    <tableColumn id="15300" xr3:uid="{E188325E-B4A5-4E9B-AA01-268E2C7D95E1}" name="Column15283"/>
    <tableColumn id="15301" xr3:uid="{75BCA87D-BF02-4C02-BC07-A66C9A2718C7}" name="Column15284"/>
    <tableColumn id="15302" xr3:uid="{974E93AA-BF3A-442D-907B-0ED3E311E25F}" name="Column15285"/>
    <tableColumn id="15303" xr3:uid="{7C338CD8-1513-422A-A541-DFD58B8B1B27}" name="Column15286"/>
    <tableColumn id="15304" xr3:uid="{756C8CD1-02BA-4C1D-B3E8-0790E848BF8E}" name="Column15287"/>
    <tableColumn id="15305" xr3:uid="{D6F4DFE5-9CBB-4F86-9AD9-9781A506B087}" name="Column15288"/>
    <tableColumn id="15306" xr3:uid="{F7C7A7B5-17EE-44A9-8553-DCC6F141DBE4}" name="Column15289"/>
    <tableColumn id="15307" xr3:uid="{E9DA6275-5538-440D-B360-D23A39F405D4}" name="Column15290"/>
    <tableColumn id="15308" xr3:uid="{F1746E5C-5D53-4A63-9AD9-B46893B3FCCD}" name="Column15291"/>
    <tableColumn id="15309" xr3:uid="{2E984088-35C3-4DF3-B8BD-DAE531E737C2}" name="Column15292"/>
    <tableColumn id="15310" xr3:uid="{BD96826C-1643-404B-A8CE-C5A6D7468FA8}" name="Column15293"/>
    <tableColumn id="15311" xr3:uid="{815917C3-8B7C-4AE2-91E0-96AF7ED98754}" name="Column15294"/>
    <tableColumn id="15312" xr3:uid="{18DA0773-4E65-4F36-8829-2712D0D2B75C}" name="Column15295"/>
    <tableColumn id="15313" xr3:uid="{2AEDE4D0-736D-4769-87A4-4271CEBCAD19}" name="Column15296"/>
    <tableColumn id="15314" xr3:uid="{DD83D639-2397-4580-AA06-8AAD69E1F042}" name="Column15297"/>
    <tableColumn id="15315" xr3:uid="{58E7F212-872E-4D5F-BB01-31233D48F248}" name="Column15298"/>
    <tableColumn id="15316" xr3:uid="{C73C8843-E3DC-4DCF-8006-337D891A6CB3}" name="Column15299"/>
    <tableColumn id="15317" xr3:uid="{81A496CF-F10E-4DDE-A122-2138CD446779}" name="Column15300"/>
    <tableColumn id="15318" xr3:uid="{0E1ED2D5-1258-4D9F-8C75-7C8E7D073F8D}" name="Column15301"/>
    <tableColumn id="15319" xr3:uid="{1D721837-6F1A-4313-B9CB-AEC317EEA682}" name="Column15302"/>
    <tableColumn id="15320" xr3:uid="{392B4534-AADB-4024-ABDE-D1D4AE06F09E}" name="Column15303"/>
    <tableColumn id="15321" xr3:uid="{3B05DDE7-5350-45D1-8F70-E5234A369F84}" name="Column15304"/>
    <tableColumn id="15322" xr3:uid="{D380DC7C-0FBE-4A8E-A60F-BB045EA75270}" name="Column15305"/>
    <tableColumn id="15323" xr3:uid="{3C9ADA13-AE1F-40C1-811F-736CD019F102}" name="Column15306"/>
    <tableColumn id="15324" xr3:uid="{FFA8EE84-3995-4184-9949-0006972FCB8D}" name="Column15307"/>
    <tableColumn id="15325" xr3:uid="{F1C64E1A-6862-4296-9D5F-BD351FD436EF}" name="Column15308"/>
    <tableColumn id="15326" xr3:uid="{BC3B3C9A-EF2B-4956-8D1E-CE0284ECEC5B}" name="Column15309"/>
    <tableColumn id="15327" xr3:uid="{870F5790-675C-481D-ABA4-A2572C2DC4B6}" name="Column15310"/>
    <tableColumn id="15328" xr3:uid="{951BDF7B-4AB1-4524-BDB8-29DC39AFCF69}" name="Column15311"/>
    <tableColumn id="15329" xr3:uid="{20DC5847-9FD1-4CE8-BAA0-81828416263B}" name="Column15312"/>
    <tableColumn id="15330" xr3:uid="{2675CD9A-6A3F-46AC-AEB5-DEA03AD9DA27}" name="Column15313"/>
    <tableColumn id="15331" xr3:uid="{72D4549F-2445-4D84-8A23-81BEDB9B32A5}" name="Column15314"/>
    <tableColumn id="15332" xr3:uid="{83D089BE-373E-4734-8CE8-11A94FCBF687}" name="Column15315"/>
    <tableColumn id="15333" xr3:uid="{C788982F-38D6-4DD8-A96D-24C376506F4D}" name="Column15316"/>
    <tableColumn id="15334" xr3:uid="{7BF467FE-0F00-4CC8-8F4E-6248E90EABE2}" name="Column15317"/>
    <tableColumn id="15335" xr3:uid="{335CD26A-7B50-4A7D-B292-3265BF773D20}" name="Column15318"/>
    <tableColumn id="15336" xr3:uid="{14113F9C-166E-4042-A39F-57FAA1CB70F8}" name="Column15319"/>
    <tableColumn id="15337" xr3:uid="{A84065F6-713A-40C2-BD16-0F12C59045A0}" name="Column15320"/>
    <tableColumn id="15338" xr3:uid="{B4A9E272-A028-4E74-9616-008E14ABEB8D}" name="Column15321"/>
    <tableColumn id="15339" xr3:uid="{7F0702C1-25A2-4ADB-89FE-1B0E313658F4}" name="Column15322"/>
    <tableColumn id="15340" xr3:uid="{726BFCEA-F677-4C2C-8A7E-EA966EAD233F}" name="Column15323"/>
    <tableColumn id="15341" xr3:uid="{1842ABE1-411A-455C-B0B6-18CEB97E5042}" name="Column15324"/>
    <tableColumn id="15342" xr3:uid="{70C4E625-516D-40F1-809D-28F2CF97B4F4}" name="Column15325"/>
    <tableColumn id="15343" xr3:uid="{1C8BBFC5-9391-447B-97A8-2E775E1E130F}" name="Column15326"/>
    <tableColumn id="15344" xr3:uid="{79822C2F-B43F-47DE-97AE-BDE71388A794}" name="Column15327"/>
    <tableColumn id="15345" xr3:uid="{CA640CCC-3CE1-4FF4-8FDF-5EE5D519C267}" name="Column15328"/>
    <tableColumn id="15346" xr3:uid="{AF899F0C-E5DB-4700-B6F4-E560EB6AB5D0}" name="Column15329"/>
    <tableColumn id="15347" xr3:uid="{D7C56AF6-05B5-42AF-B0A7-56CE9E6DFE8B}" name="Column15330"/>
    <tableColumn id="15348" xr3:uid="{EFE16267-F191-437F-B071-4BC8EE583497}" name="Column15331"/>
    <tableColumn id="15349" xr3:uid="{E80C6592-7BC5-42BE-8D7C-0F20E4CC4BA4}" name="Column15332"/>
    <tableColumn id="15350" xr3:uid="{891332F6-21EC-4606-BF53-3DF69335C9E0}" name="Column15333"/>
    <tableColumn id="15351" xr3:uid="{C1A6F494-9155-47A2-B200-BC9497E19A59}" name="Column15334"/>
    <tableColumn id="15352" xr3:uid="{C994595F-5960-46C1-95F6-9D825DE22FDF}" name="Column15335"/>
    <tableColumn id="15353" xr3:uid="{2AA73D7A-85B6-42F2-BEB0-56A71B9220CD}" name="Column15336"/>
    <tableColumn id="15354" xr3:uid="{62CAC7C9-C1DD-4F6F-AB78-9832604D36FB}" name="Column15337"/>
    <tableColumn id="15355" xr3:uid="{1D8F3DC6-D763-4195-820A-AD9F8C15D1B1}" name="Column15338"/>
    <tableColumn id="15356" xr3:uid="{43EB6A7F-CDCA-4A78-B079-C54370D28651}" name="Column15339"/>
    <tableColumn id="15357" xr3:uid="{1B4852F0-A961-4517-B5F7-0B11EE7F8718}" name="Column15340"/>
    <tableColumn id="15358" xr3:uid="{4E6C6480-C0E6-4AA8-A044-83CC850C7354}" name="Column15341"/>
    <tableColumn id="15359" xr3:uid="{1AE5CE1C-5B4A-4CE0-ACD8-58CA2AEC007B}" name="Column15342"/>
    <tableColumn id="15360" xr3:uid="{A2A7874A-303D-4635-A920-B5A89D728B6D}" name="Column15343"/>
    <tableColumn id="15361" xr3:uid="{8CB51474-8DA0-4B2F-BCE5-D68E800FFF52}" name="Column15344"/>
    <tableColumn id="15362" xr3:uid="{07299349-3B6B-464B-BE2D-8A43EA32E077}" name="Column15345"/>
    <tableColumn id="15363" xr3:uid="{7338AD54-A543-4525-8A88-AF2FFB18012E}" name="Column15346"/>
    <tableColumn id="15364" xr3:uid="{08C03E2F-311C-4DAB-B4F6-9838D99D26F6}" name="Column15347"/>
    <tableColumn id="15365" xr3:uid="{E51F4125-E78A-440F-8B1A-DC8D4880E154}" name="Column15348"/>
    <tableColumn id="15366" xr3:uid="{6E55930C-BEC3-4E89-94DA-E4E1AA4EFD3B}" name="Column15349"/>
    <tableColumn id="15367" xr3:uid="{AC348173-9633-4BFC-A8A3-370CB7DE8DDE}" name="Column15350"/>
    <tableColumn id="15368" xr3:uid="{FA362280-79A0-46DC-BBC4-BBFB677CD7FB}" name="Column15351"/>
    <tableColumn id="15369" xr3:uid="{B14128BF-39F1-49FB-A0F3-029DF1A7DB68}" name="Column15352"/>
    <tableColumn id="15370" xr3:uid="{E2287ADD-EA6C-4793-9135-B2529E293B4E}" name="Column15353"/>
    <tableColumn id="15371" xr3:uid="{9FFBEE12-0949-4192-AE3A-E23BA13A9043}" name="Column15354"/>
    <tableColumn id="15372" xr3:uid="{FB90E774-1848-41CF-AF00-39A72500849A}" name="Column15355"/>
    <tableColumn id="15373" xr3:uid="{A218CC7E-E849-4456-8E8C-42F7ED942BEC}" name="Column15356"/>
    <tableColumn id="15374" xr3:uid="{E03A3868-8028-4FB7-ABB8-CE32BFDE6B93}" name="Column15357"/>
    <tableColumn id="15375" xr3:uid="{BDC8437E-3024-4D8E-BE85-66335AE923C0}" name="Column15358"/>
    <tableColumn id="15376" xr3:uid="{FF06BAC0-E906-4360-AB63-B6076BF0E71F}" name="Column15359"/>
    <tableColumn id="15377" xr3:uid="{209C63CF-D81C-4F44-84CA-9F869EE8E2EA}" name="Column15360"/>
    <tableColumn id="15378" xr3:uid="{191BF9F4-02C8-441C-BACC-33DE2F455F53}" name="Column15361"/>
    <tableColumn id="15379" xr3:uid="{2E557882-BF74-4816-8706-11311DA162E2}" name="Column15362"/>
    <tableColumn id="15380" xr3:uid="{F6A9C3BD-6E39-4272-ACC5-C070B6716385}" name="Column15363"/>
    <tableColumn id="15381" xr3:uid="{8122187A-9785-4667-A2D9-85455FD8E4A5}" name="Column15364"/>
    <tableColumn id="15382" xr3:uid="{C81FA570-0240-4B5C-91F0-EA4759132ABE}" name="Column15365"/>
    <tableColumn id="15383" xr3:uid="{46C14049-0053-4808-AFE1-29F3725D6315}" name="Column15366"/>
    <tableColumn id="15384" xr3:uid="{2B69DFF4-6D91-4331-8C56-6978329A3907}" name="Column15367"/>
    <tableColumn id="15385" xr3:uid="{D7B75BA2-1F73-4B97-AC1F-2A370EB71950}" name="Column15368"/>
    <tableColumn id="15386" xr3:uid="{44878C7C-C552-424B-BEED-EC6F228E1C8A}" name="Column15369"/>
    <tableColumn id="15387" xr3:uid="{2EE6EB8E-C7F7-4D66-A561-4644378D5035}" name="Column15370"/>
    <tableColumn id="15388" xr3:uid="{083C0D61-23B7-46D8-B506-A76A2361353B}" name="Column15371"/>
    <tableColumn id="15389" xr3:uid="{1F177DD8-A0EC-4F56-97D8-6327B32CB372}" name="Column15372"/>
    <tableColumn id="15390" xr3:uid="{8712BE52-999F-41C1-B2A8-26B025C377B8}" name="Column15373"/>
    <tableColumn id="15391" xr3:uid="{95A051A4-F48F-4BBC-980A-3303844A8AFF}" name="Column15374"/>
    <tableColumn id="15392" xr3:uid="{8CBF7F57-3344-494D-95A1-4BA54BCD3498}" name="Column15375"/>
    <tableColumn id="15393" xr3:uid="{9F7B25DB-0C7B-4CFB-9B4A-64C3938F3BC2}" name="Column15376"/>
    <tableColumn id="15394" xr3:uid="{0A9A88EC-6F59-40ED-AC54-FCD7A8163B00}" name="Column15377"/>
    <tableColumn id="15395" xr3:uid="{CE7F390C-84C0-4DF2-8DEA-5553266E6AEE}" name="Column15378"/>
    <tableColumn id="15396" xr3:uid="{9EB93223-93CB-4A37-9E55-0739477B3568}" name="Column15379"/>
    <tableColumn id="15397" xr3:uid="{F6876D6C-F1D6-4F0F-A8BF-F6E4A52E51AC}" name="Column15380"/>
    <tableColumn id="15398" xr3:uid="{DB7E856C-2680-41C5-8A65-48269267AC8C}" name="Column15381"/>
    <tableColumn id="15399" xr3:uid="{B010018A-E9C7-49FC-B562-15F63B2AB860}" name="Column15382"/>
    <tableColumn id="15400" xr3:uid="{8255BE75-F806-447C-95E9-8ACBAE3A22B6}" name="Column15383"/>
    <tableColumn id="15401" xr3:uid="{2E119205-CD96-4256-A2D4-FE7B52E678E8}" name="Column15384"/>
    <tableColumn id="15402" xr3:uid="{35C2333D-34F6-4130-9EB9-033548ADBDED}" name="Column15385"/>
    <tableColumn id="15403" xr3:uid="{77A4A63A-C534-46BB-90F5-38AF6CEA0498}" name="Column15386"/>
    <tableColumn id="15404" xr3:uid="{2B72B78C-9818-45CF-8957-73E23B27D89A}" name="Column15387"/>
    <tableColumn id="15405" xr3:uid="{97431A3E-3E48-4D8C-ADDD-DB0D49E086F0}" name="Column15388"/>
    <tableColumn id="15406" xr3:uid="{5C9FD7B2-6D14-422E-812C-703CF5067C93}" name="Column15389"/>
    <tableColumn id="15407" xr3:uid="{2637DE52-8B5D-4C9C-9333-98EF87B8B44C}" name="Column15390"/>
    <tableColumn id="15408" xr3:uid="{B4A26CCC-5C30-4373-BC1C-9A1DA81939E0}" name="Column15391"/>
    <tableColumn id="15409" xr3:uid="{F86D527B-DD30-4147-AF33-6A34A8B28BFD}" name="Column15392"/>
    <tableColumn id="15410" xr3:uid="{1E58B51F-0313-4760-A214-9FE0B3971C2A}" name="Column15393"/>
    <tableColumn id="15411" xr3:uid="{7EEA3188-EEB0-4A11-995C-2017B319D6A2}" name="Column15394"/>
    <tableColumn id="15412" xr3:uid="{34EFBBC6-CC92-4EFF-B185-00363B4FA900}" name="Column15395"/>
    <tableColumn id="15413" xr3:uid="{2E1EF6DB-310C-47FC-81AD-B9FC46D46917}" name="Column15396"/>
    <tableColumn id="15414" xr3:uid="{9560E78B-7ACF-4258-A1A8-C42A6195412F}" name="Column15397"/>
    <tableColumn id="15415" xr3:uid="{9F072245-E78F-47E0-85C3-165BC344FA1F}" name="Column15398"/>
    <tableColumn id="15416" xr3:uid="{883972FF-F460-42E8-968F-C301DC9BA962}" name="Column15399"/>
    <tableColumn id="15417" xr3:uid="{DBCC8173-D9A7-412A-B699-11B772A1A909}" name="Column15400"/>
    <tableColumn id="15418" xr3:uid="{613D012C-F892-4DF1-A036-86D16F64560D}" name="Column15401"/>
    <tableColumn id="15419" xr3:uid="{7F4F2355-0781-4CB2-AC1F-D46E82F6CCC4}" name="Column15402"/>
    <tableColumn id="15420" xr3:uid="{29A17867-F718-4CF2-AC69-F6E10DAF92A8}" name="Column15403"/>
    <tableColumn id="15421" xr3:uid="{338D0209-5526-4AD2-B0A9-D47B571E5259}" name="Column15404"/>
    <tableColumn id="15422" xr3:uid="{84E4B9CA-0D7E-4C72-BD2E-3269692B4964}" name="Column15405"/>
    <tableColumn id="15423" xr3:uid="{E480770C-C551-4F8F-9D45-0C0D83579925}" name="Column15406"/>
    <tableColumn id="15424" xr3:uid="{8E8AE6AB-8B1D-4EAB-8FF5-95F0AD298D75}" name="Column15407"/>
    <tableColumn id="15425" xr3:uid="{6CD41652-8D7A-4DBA-9E3C-257DDDF2C015}" name="Column15408"/>
    <tableColumn id="15426" xr3:uid="{25D2EB5C-71E0-47C3-AC95-509F925F3424}" name="Column15409"/>
    <tableColumn id="15427" xr3:uid="{23387B13-EE83-47BF-80DE-5CA581959C72}" name="Column15410"/>
    <tableColumn id="15428" xr3:uid="{38CE44AD-F0B9-47A0-A966-A80F45D5E5D2}" name="Column15411"/>
    <tableColumn id="15429" xr3:uid="{6453B78F-4B05-489D-A7D8-82D65CCC0B79}" name="Column15412"/>
    <tableColumn id="15430" xr3:uid="{17D10343-BEE1-4500-8BF8-4018DCF3D443}" name="Column15413"/>
    <tableColumn id="15431" xr3:uid="{6B60CD53-5DBC-4EAF-9848-BAC26B2778F3}" name="Column15414"/>
    <tableColumn id="15432" xr3:uid="{C0EA63BA-0371-47B2-8113-D798C5EFE9E4}" name="Column15415"/>
    <tableColumn id="15433" xr3:uid="{415C91A9-5982-4F00-AE4F-6DDA88F1E4BA}" name="Column15416"/>
    <tableColumn id="15434" xr3:uid="{5833ED51-4983-4831-9895-06B85FA92E89}" name="Column15417"/>
    <tableColumn id="15435" xr3:uid="{F3E857C5-B6A3-4755-AEA9-4F1549343238}" name="Column15418"/>
    <tableColumn id="15436" xr3:uid="{8D6E5669-A062-46C3-96A6-2FAB56F04DD3}" name="Column15419"/>
    <tableColumn id="15437" xr3:uid="{10A34175-E6AA-4F98-BEDF-D98CF7758677}" name="Column15420"/>
    <tableColumn id="15438" xr3:uid="{9AB2C3EF-9F03-4F9B-AD13-67C785CC44DA}" name="Column15421"/>
    <tableColumn id="15439" xr3:uid="{E9DF93B8-817F-4B75-815A-A1C9A6379B22}" name="Column15422"/>
    <tableColumn id="15440" xr3:uid="{E57A9391-3941-4925-9971-E78967B079CD}" name="Column15423"/>
    <tableColumn id="15441" xr3:uid="{0DD72DD1-BF77-41D1-BCA9-1AE818CCDB98}" name="Column15424"/>
    <tableColumn id="15442" xr3:uid="{31F7D584-F08F-4A47-8796-52DFA1C85561}" name="Column15425"/>
    <tableColumn id="15443" xr3:uid="{A204B00F-FA0F-4D6B-B949-C7CCBAEF6F4F}" name="Column15426"/>
    <tableColumn id="15444" xr3:uid="{994D65E4-81DA-4241-838B-8FBC74079CC7}" name="Column15427"/>
    <tableColumn id="15445" xr3:uid="{75A1BC2B-E79D-4124-8D64-E03DE188E4AE}" name="Column15428"/>
    <tableColumn id="15446" xr3:uid="{68C28913-5529-4B19-8AD3-DD883704DA1C}" name="Column15429"/>
    <tableColumn id="15447" xr3:uid="{EF1C4253-BA88-4AFF-8C10-77F6F07D057A}" name="Column15430"/>
    <tableColumn id="15448" xr3:uid="{81C7111E-E47C-4FF5-819A-AECCE0A8C0E4}" name="Column15431"/>
    <tableColumn id="15449" xr3:uid="{9B5788F3-334E-43B2-983A-0EE87AAEFE1F}" name="Column15432"/>
    <tableColumn id="15450" xr3:uid="{A8C228EF-7867-40FC-859D-EF8F9032352F}" name="Column15433"/>
    <tableColumn id="15451" xr3:uid="{B41ED069-5C56-416C-A978-4858D0C50B2A}" name="Column15434"/>
    <tableColumn id="15452" xr3:uid="{B8E75CBF-975A-4DF5-A5F6-F246399E5984}" name="Column15435"/>
    <tableColumn id="15453" xr3:uid="{7B4416C4-FE30-4D4C-B611-F1D7BDDB9F57}" name="Column15436"/>
    <tableColumn id="15454" xr3:uid="{E699C535-1ADD-4393-93C0-FC7C87F10F0C}" name="Column15437"/>
    <tableColumn id="15455" xr3:uid="{5C773AC2-29EE-4F30-B8E9-022E0290FFE7}" name="Column15438"/>
    <tableColumn id="15456" xr3:uid="{AAC27F58-18D8-4609-85AC-081376DFB8BE}" name="Column15439"/>
    <tableColumn id="15457" xr3:uid="{B44DBDFB-E739-4196-8DD8-A79179A9A7B1}" name="Column15440"/>
    <tableColumn id="15458" xr3:uid="{420A9553-9CAE-47BF-A347-71AF5E3253EF}" name="Column15441"/>
    <tableColumn id="15459" xr3:uid="{B4BBB34F-54E2-44F3-9160-9BFB8E162A5E}" name="Column15442"/>
    <tableColumn id="15460" xr3:uid="{4CCC84A6-AAC7-47A7-B6AF-D56515F35C19}" name="Column15443"/>
    <tableColumn id="15461" xr3:uid="{256310E2-196A-4F39-897A-E627A217B439}" name="Column15444"/>
    <tableColumn id="15462" xr3:uid="{DD7789A0-A361-4AC2-AFC3-FD221CAB2B5D}" name="Column15445"/>
    <tableColumn id="15463" xr3:uid="{132A2D1F-3D03-43F2-A699-9635B35BFCD4}" name="Column15446"/>
    <tableColumn id="15464" xr3:uid="{3B41C7EB-CAE4-4506-92D8-846435550BD0}" name="Column15447"/>
    <tableColumn id="15465" xr3:uid="{6DED52B9-54BE-4B8D-97A5-DFAFE0880527}" name="Column15448"/>
    <tableColumn id="15466" xr3:uid="{8A0E069A-E945-41F6-B01D-0F1F464BC047}" name="Column15449"/>
    <tableColumn id="15467" xr3:uid="{FE9E3E35-398F-4CF4-95EF-38C113D9DE06}" name="Column15450"/>
    <tableColumn id="15468" xr3:uid="{0547F60F-B65E-44E2-B0D1-588ADFD5583C}" name="Column15451"/>
    <tableColumn id="15469" xr3:uid="{7B93E7B3-C1CF-46CC-8157-6413BB9DF1DA}" name="Column15452"/>
    <tableColumn id="15470" xr3:uid="{1FEF3FF0-EB1B-487A-8F18-01EF81280156}" name="Column15453"/>
    <tableColumn id="15471" xr3:uid="{9C24BDE9-5A80-40EE-BB74-F827E65B5E54}" name="Column15454"/>
    <tableColumn id="15472" xr3:uid="{29E05E77-D7E0-4679-A6AC-DC29C835A5B3}" name="Column15455"/>
    <tableColumn id="15473" xr3:uid="{2978DDFF-5A01-47FB-8E7C-1D6F302AE638}" name="Column15456"/>
    <tableColumn id="15474" xr3:uid="{1491BF5B-7AE0-4EDC-B749-68A45364D7DD}" name="Column15457"/>
    <tableColumn id="15475" xr3:uid="{6D63708E-8CB0-43D0-AF25-D5866DE61DD2}" name="Column15458"/>
    <tableColumn id="15476" xr3:uid="{EEBF8AB3-9DAF-4C72-BC84-E237657780E3}" name="Column15459"/>
    <tableColumn id="15477" xr3:uid="{465F3687-1261-4D3E-9DF2-C06043F6C8F4}" name="Column15460"/>
    <tableColumn id="15478" xr3:uid="{7104D01F-BC9D-42A2-A3B2-22F31B52FAAD}" name="Column15461"/>
    <tableColumn id="15479" xr3:uid="{A96BF159-1F9D-4976-814A-260102133802}" name="Column15462"/>
    <tableColumn id="15480" xr3:uid="{76E7588E-035C-4F17-8B0A-217567F76FC5}" name="Column15463"/>
    <tableColumn id="15481" xr3:uid="{439EB943-9908-45A1-92D8-43A5A27D1B98}" name="Column15464"/>
    <tableColumn id="15482" xr3:uid="{E51DE402-EC28-4184-97EC-A7403152E3E0}" name="Column15465"/>
    <tableColumn id="15483" xr3:uid="{A0A7EC86-487F-4D8B-8317-533C324D8E05}" name="Column15466"/>
    <tableColumn id="15484" xr3:uid="{0FE34AA9-022C-4D51-8CA5-0058BB880251}" name="Column15467"/>
    <tableColumn id="15485" xr3:uid="{E6939400-D46D-45B7-AF62-744A873727A4}" name="Column15468"/>
    <tableColumn id="15486" xr3:uid="{9DEB29A8-D1D0-4968-B0A6-264A3D7D98D7}" name="Column15469"/>
    <tableColumn id="15487" xr3:uid="{E01399B1-5BDE-4274-9EB6-2BD83399BD92}" name="Column15470"/>
    <tableColumn id="15488" xr3:uid="{C68C3131-A253-40C2-A9D3-FF93F8C31AC0}" name="Column15471"/>
    <tableColumn id="15489" xr3:uid="{C2564D06-F844-4E09-AFDE-5541A68658EB}" name="Column15472"/>
    <tableColumn id="15490" xr3:uid="{4A54F5A4-3A00-4323-9E72-A19D3F37A8E3}" name="Column15473"/>
    <tableColumn id="15491" xr3:uid="{3286A093-6587-4EAB-9D78-8AE2ECCE84B4}" name="Column15474"/>
    <tableColumn id="15492" xr3:uid="{BAEBF4D1-D53B-4DF0-8771-DC5A9E24FAC2}" name="Column15475"/>
    <tableColumn id="15493" xr3:uid="{7FA9CBC2-920D-4F3E-9598-03AE0DD1E756}" name="Column15476"/>
    <tableColumn id="15494" xr3:uid="{0CF2E733-D3CA-43D8-921B-798E4FBEBB21}" name="Column15477"/>
    <tableColumn id="15495" xr3:uid="{C1F845D4-C397-48E7-B8CC-3F22A93A069A}" name="Column15478"/>
    <tableColumn id="15496" xr3:uid="{8B25D1F4-61D4-4C6E-BC38-3528ED8A2E5A}" name="Column15479"/>
    <tableColumn id="15497" xr3:uid="{634B9340-711A-4970-9496-F982EA4CDAEB}" name="Column15480"/>
    <tableColumn id="15498" xr3:uid="{E6706032-7786-4999-9958-6179BC196B29}" name="Column15481"/>
    <tableColumn id="15499" xr3:uid="{04E2C74B-2FB3-4657-80C5-8F6622C7AA47}" name="Column15482"/>
    <tableColumn id="15500" xr3:uid="{877E4A81-EBD1-4A38-9FA3-A6B2644D7825}" name="Column15483"/>
    <tableColumn id="15501" xr3:uid="{A5CEB056-A73C-4AB4-BD6F-054620D19FDE}" name="Column15484"/>
    <tableColumn id="15502" xr3:uid="{293A8C44-C291-4B68-A75E-0680BB47B18B}" name="Column15485"/>
    <tableColumn id="15503" xr3:uid="{82E84936-F19B-4C1D-BFDA-FEDEF0B28B7D}" name="Column15486"/>
    <tableColumn id="15504" xr3:uid="{C70E702E-7722-41A7-A2CF-72BEF300D230}" name="Column15487"/>
    <tableColumn id="15505" xr3:uid="{FC184E94-518F-4EBD-822A-A0018EAB1182}" name="Column15488"/>
    <tableColumn id="15506" xr3:uid="{1EE39B3E-5405-4A33-90AE-BAE6C60829DA}" name="Column15489"/>
    <tableColumn id="15507" xr3:uid="{FEF6205D-7F38-42A3-A956-72CE5B5E49F2}" name="Column15490"/>
    <tableColumn id="15508" xr3:uid="{8290B445-B334-4CAC-BCE4-0C95040DEA38}" name="Column15491"/>
    <tableColumn id="15509" xr3:uid="{9FE141D7-6263-464A-9DE4-54CE03224EF6}" name="Column15492"/>
    <tableColumn id="15510" xr3:uid="{480CE583-19BA-4CBF-848D-DE33E3E13362}" name="Column15493"/>
    <tableColumn id="15511" xr3:uid="{14FC6062-BFB4-4A56-9881-C1536292A157}" name="Column15494"/>
    <tableColumn id="15512" xr3:uid="{AF95C49D-BF80-4D25-9548-F8B61DB8AEA2}" name="Column15495"/>
    <tableColumn id="15513" xr3:uid="{0D8D665C-BFD8-491B-B86A-90BD279EC30A}" name="Column15496"/>
    <tableColumn id="15514" xr3:uid="{E8A65809-048E-4145-9E60-5FEEAB56DCE8}" name="Column15497"/>
    <tableColumn id="15515" xr3:uid="{6F3C8CD9-4660-4359-B827-8B1E1A61A148}" name="Column15498"/>
    <tableColumn id="15516" xr3:uid="{A5A4DF75-3464-4F72-B46C-D58C3E559227}" name="Column15499"/>
    <tableColumn id="15517" xr3:uid="{CC9D1EAB-FD52-4517-97A7-65D548C1DDD8}" name="Column15500"/>
    <tableColumn id="15518" xr3:uid="{BC06206F-D72F-428A-8516-9C60C4FADEC8}" name="Column15501"/>
    <tableColumn id="15519" xr3:uid="{FE23F50F-4DFB-48B1-B3B1-365CB763B0AB}" name="Column15502"/>
    <tableColumn id="15520" xr3:uid="{AA994B8F-CAF4-4E96-8782-EB6D940F912A}" name="Column15503"/>
    <tableColumn id="15521" xr3:uid="{7797159A-4E76-4999-8A89-879704471717}" name="Column15504"/>
    <tableColumn id="15522" xr3:uid="{9DDC10B3-1A97-48F8-98E1-9382801907C0}" name="Column15505"/>
    <tableColumn id="15523" xr3:uid="{7A0384D3-C47B-45F4-808F-01D591DD037B}" name="Column15506"/>
    <tableColumn id="15524" xr3:uid="{39D7F57D-A87B-467C-BA66-99A4C0E011AC}" name="Column15507"/>
    <tableColumn id="15525" xr3:uid="{CCDB1795-AE23-43D2-A275-D946D76D79A9}" name="Column15508"/>
    <tableColumn id="15526" xr3:uid="{94AA883B-90CC-420C-9899-A875A1E165D6}" name="Column15509"/>
    <tableColumn id="15527" xr3:uid="{4F1A9591-6426-444D-8A25-59649ED14B14}" name="Column15510"/>
    <tableColumn id="15528" xr3:uid="{122C93E6-EAE8-48C2-8648-6737E1F8E5BD}" name="Column15511"/>
    <tableColumn id="15529" xr3:uid="{AA80C038-D007-41D7-BCF3-0C0265049CF3}" name="Column15512"/>
    <tableColumn id="15530" xr3:uid="{A0F86F01-3A99-4766-97F3-BBC456795A13}" name="Column15513"/>
    <tableColumn id="15531" xr3:uid="{8B4BA0B8-6B75-4823-AE49-3A9E2E1FD88A}" name="Column15514"/>
    <tableColumn id="15532" xr3:uid="{D922295D-330F-443E-8A85-9BB83295E970}" name="Column15515"/>
    <tableColumn id="15533" xr3:uid="{0565C33B-2AE5-4A4D-A66D-A0C55F03F455}" name="Column15516"/>
    <tableColumn id="15534" xr3:uid="{1C46B0B0-E494-4D61-BC25-D96B49AB8827}" name="Column15517"/>
    <tableColumn id="15535" xr3:uid="{37874D7D-4A90-4C98-BCB2-F86106534A84}" name="Column15518"/>
    <tableColumn id="15536" xr3:uid="{9EF387C7-23FD-4D37-AA2C-C47068C8F5CE}" name="Column15519"/>
    <tableColumn id="15537" xr3:uid="{DEFF6760-E3AD-48F1-9D4C-28916AB4A53D}" name="Column15520"/>
    <tableColumn id="15538" xr3:uid="{9BD97E28-CD82-4151-9B77-0DE1E6AEF21D}" name="Column15521"/>
    <tableColumn id="15539" xr3:uid="{2ED8EF73-5EAC-4C9A-A0B7-3DBCD2B454DD}" name="Column15522"/>
    <tableColumn id="15540" xr3:uid="{E2791B2F-102E-4E1C-9156-F1FC14203FC5}" name="Column15523"/>
    <tableColumn id="15541" xr3:uid="{70B13EC7-F9E8-48D1-B5B7-C4795613CEFE}" name="Column15524"/>
    <tableColumn id="15542" xr3:uid="{9A6AE34D-D873-487B-B096-5611C5857CF8}" name="Column15525"/>
    <tableColumn id="15543" xr3:uid="{C001704D-FCA2-4905-8204-5AA7200AE6FC}" name="Column15526"/>
    <tableColumn id="15544" xr3:uid="{DE769EDE-4CC6-4E61-8EF8-77A61545F629}" name="Column15527"/>
    <tableColumn id="15545" xr3:uid="{CC97965D-A0F0-4A2A-85B1-B715FCB86282}" name="Column15528"/>
    <tableColumn id="15546" xr3:uid="{741AB093-AA4A-4205-A996-0893C5AB22B3}" name="Column15529"/>
    <tableColumn id="15547" xr3:uid="{6B3F8D4E-5D77-4B14-8ED7-ADA9DEE40988}" name="Column15530"/>
    <tableColumn id="15548" xr3:uid="{7EBC7CA0-35B1-4E70-8282-86AEE0B91896}" name="Column15531"/>
    <tableColumn id="15549" xr3:uid="{71D1B0EC-22D3-4F8F-9BA7-2DD5AEEB6787}" name="Column15532"/>
    <tableColumn id="15550" xr3:uid="{71B92AE8-59BE-4FD7-BF86-BECC5BB9646B}" name="Column15533"/>
    <tableColumn id="15551" xr3:uid="{9E0192DD-A544-4417-B52A-7A2C07723A36}" name="Column15534"/>
    <tableColumn id="15552" xr3:uid="{622E09D6-0B12-433B-A044-61302474EF48}" name="Column15535"/>
    <tableColumn id="15553" xr3:uid="{D26FDCA4-6B0B-4453-8993-08C45E034A78}" name="Column15536"/>
    <tableColumn id="15554" xr3:uid="{5DAD2B1F-96E6-4150-8FFB-EDD6AD1D6009}" name="Column15537"/>
    <tableColumn id="15555" xr3:uid="{588F78C8-940C-4CE8-85B9-9AF04C7A9B5E}" name="Column15538"/>
    <tableColumn id="15556" xr3:uid="{D9A99D81-73A6-4F19-AA60-BC9862A73C65}" name="Column15539"/>
    <tableColumn id="15557" xr3:uid="{A0B255DE-E29E-4945-99B1-9A06A34D8DCC}" name="Column15540"/>
    <tableColumn id="15558" xr3:uid="{BBAE8D84-A1D4-4D3C-8F7F-DE28FAA911D0}" name="Column15541"/>
    <tableColumn id="15559" xr3:uid="{0298E854-7D0E-4258-B696-2A8BD6494B31}" name="Column15542"/>
    <tableColumn id="15560" xr3:uid="{D1C5C578-B798-4252-87CA-F1BAF627B00C}" name="Column15543"/>
    <tableColumn id="15561" xr3:uid="{A6A8637F-D3EE-4045-BFCE-0A99365407F2}" name="Column15544"/>
    <tableColumn id="15562" xr3:uid="{A527760C-6120-4190-87D1-DD5CBAE8851B}" name="Column15545"/>
    <tableColumn id="15563" xr3:uid="{1F5B9E39-F8B9-4558-9B5F-5D26F6DC84A4}" name="Column15546"/>
    <tableColumn id="15564" xr3:uid="{F326A28D-6EDA-4902-A700-902F83AE317F}" name="Column15547"/>
    <tableColumn id="15565" xr3:uid="{21897655-D880-43CC-969E-314555A57D32}" name="Column15548"/>
    <tableColumn id="15566" xr3:uid="{565AB7AF-487B-4877-A216-DC35F563928C}" name="Column15549"/>
    <tableColumn id="15567" xr3:uid="{0241E0AF-9706-4195-9376-396CFDFA0F07}" name="Column15550"/>
    <tableColumn id="15568" xr3:uid="{ADA144BD-2D11-4987-A946-40179D1E7550}" name="Column15551"/>
    <tableColumn id="15569" xr3:uid="{461A5AAA-53AE-490C-881A-C7F23AF23DBC}" name="Column15552"/>
    <tableColumn id="15570" xr3:uid="{A54ACCD2-5568-4302-9A17-8FEEE522AD0F}" name="Column15553"/>
    <tableColumn id="15571" xr3:uid="{44835439-249C-4A7A-8A1D-DA5F9CE9B2CF}" name="Column15554"/>
    <tableColumn id="15572" xr3:uid="{34A346CB-C880-4B74-AA59-D48583C432E1}" name="Column15555"/>
    <tableColumn id="15573" xr3:uid="{45FFB8F9-464E-492A-AF13-394204C7DE4C}" name="Column15556"/>
    <tableColumn id="15574" xr3:uid="{1F621680-8BFA-482B-9800-CBDE166ED159}" name="Column15557"/>
    <tableColumn id="15575" xr3:uid="{7435EA34-2400-462B-B00F-6BC539F47F9F}" name="Column15558"/>
    <tableColumn id="15576" xr3:uid="{A4B6993B-2620-41E9-BFEE-81358A3B2AB2}" name="Column15559"/>
    <tableColumn id="15577" xr3:uid="{1FC71B28-C3B0-491E-987A-4343700DFE8C}" name="Column15560"/>
    <tableColumn id="15578" xr3:uid="{A569AA08-C628-4191-AC82-9D2487870225}" name="Column15561"/>
    <tableColumn id="15579" xr3:uid="{9B331250-7853-4409-A477-41D8241F1516}" name="Column15562"/>
    <tableColumn id="15580" xr3:uid="{28B28807-04D0-4C7B-A7E4-90B8B3318649}" name="Column15563"/>
    <tableColumn id="15581" xr3:uid="{34947600-1847-4B65-BFAB-B0D6B74099F9}" name="Column15564"/>
    <tableColumn id="15582" xr3:uid="{8C287214-9DAC-4979-A06A-7DF8F6559921}" name="Column15565"/>
    <tableColumn id="15583" xr3:uid="{5BAAA074-D448-47D3-AC30-758722A02F12}" name="Column15566"/>
    <tableColumn id="15584" xr3:uid="{3146052B-4E7E-4AAE-AF1B-9691848B7893}" name="Column15567"/>
    <tableColumn id="15585" xr3:uid="{59A064A6-A488-421D-8C78-7AB48EDD2A79}" name="Column15568"/>
    <tableColumn id="15586" xr3:uid="{384290AB-BDAA-4920-80EF-A62E9E6A6D9F}" name="Column15569"/>
    <tableColumn id="15587" xr3:uid="{467D4D6E-D888-485D-9FAB-2793CB6CEB5F}" name="Column15570"/>
    <tableColumn id="15588" xr3:uid="{570D6B1C-6875-499A-8249-519D25D092F4}" name="Column15571"/>
    <tableColumn id="15589" xr3:uid="{5938840A-8FF5-45B1-83C8-563DC8A0FB40}" name="Column15572"/>
    <tableColumn id="15590" xr3:uid="{26D7B223-2C96-4129-B6DF-AFBF2E3AA694}" name="Column15573"/>
    <tableColumn id="15591" xr3:uid="{2B61C22A-A5DA-4F0F-9A11-8E6D6E26BC1A}" name="Column15574"/>
    <tableColumn id="15592" xr3:uid="{4BDB4BDB-3289-460D-9810-5AFCE51C66F6}" name="Column15575"/>
    <tableColumn id="15593" xr3:uid="{8657278A-C480-4067-831E-7557495CF7C8}" name="Column15576"/>
    <tableColumn id="15594" xr3:uid="{37294EC5-EED5-4E69-BEEF-B1E0D4707E1F}" name="Column15577"/>
    <tableColumn id="15595" xr3:uid="{85977323-2036-4C42-BD49-3C0F0B2CAC40}" name="Column15578"/>
    <tableColumn id="15596" xr3:uid="{677DBB8F-4E6A-45E1-B7FB-71EF3436E788}" name="Column15579"/>
    <tableColumn id="15597" xr3:uid="{F6E70F1E-C208-4AD0-A262-4F40B3C4ED1F}" name="Column15580"/>
    <tableColumn id="15598" xr3:uid="{C393DA2F-5C7C-466A-B163-1BA6237CA329}" name="Column15581"/>
    <tableColumn id="15599" xr3:uid="{375F3DBF-5DBF-4B6B-BED3-073F5F388D42}" name="Column15582"/>
    <tableColumn id="15600" xr3:uid="{8E458E7C-387F-4947-8B8F-F12A773EA75B}" name="Column15583"/>
    <tableColumn id="15601" xr3:uid="{C97E4CA0-B8B6-4DC5-807E-5F4082CEA6BE}" name="Column15584"/>
    <tableColumn id="15602" xr3:uid="{9315FAE8-4E31-430A-920F-FD5D5028FC8F}" name="Column15585"/>
    <tableColumn id="15603" xr3:uid="{647A183A-53E9-4D31-8966-6DE6AFE1B09A}" name="Column15586"/>
    <tableColumn id="15604" xr3:uid="{2F8181B2-6ED7-4E85-86BA-C90FEA141EFF}" name="Column15587"/>
    <tableColumn id="15605" xr3:uid="{2ADB1B98-3854-40A1-9DBE-26DFC4F34F00}" name="Column15588"/>
    <tableColumn id="15606" xr3:uid="{99BBFAF4-1047-4742-A257-0D689A42921D}" name="Column15589"/>
    <tableColumn id="15607" xr3:uid="{208E06D2-C63F-44C2-ABD2-7DB0167AAB93}" name="Column15590"/>
    <tableColumn id="15608" xr3:uid="{134D74F1-3ADE-4CC5-B52E-ED45B9C23BB4}" name="Column15591"/>
    <tableColumn id="15609" xr3:uid="{3E51D6EC-D4BC-43FB-A6C0-90206249AAAC}" name="Column15592"/>
    <tableColumn id="15610" xr3:uid="{58290C10-4072-456F-A071-7744B819CFF1}" name="Column15593"/>
    <tableColumn id="15611" xr3:uid="{DFE27DF1-FB99-4D86-BAED-B69400AF1613}" name="Column15594"/>
    <tableColumn id="15612" xr3:uid="{76B3F942-EB42-4125-B24A-E6322E15837E}" name="Column15595"/>
    <tableColumn id="15613" xr3:uid="{B0A8892F-69F0-457F-83C7-73BB3C5FA42E}" name="Column15596"/>
    <tableColumn id="15614" xr3:uid="{C1236C5E-0536-48E3-A5D2-83E27A92F5C6}" name="Column15597"/>
    <tableColumn id="15615" xr3:uid="{EC28605D-91A0-4E38-B99A-EBE29A88BA5B}" name="Column15598"/>
    <tableColumn id="15616" xr3:uid="{3BFC50DE-901C-4A78-832D-035EE491D040}" name="Column15599"/>
    <tableColumn id="15617" xr3:uid="{DEF124EF-046B-4488-BD5F-059EDE03E1DC}" name="Column15600"/>
    <tableColumn id="15618" xr3:uid="{78B29606-4EE7-4A3E-ACDF-F0B987065D97}" name="Column15601"/>
    <tableColumn id="15619" xr3:uid="{42FD4C08-17F4-442E-BAFC-ECED3C9334B4}" name="Column15602"/>
    <tableColumn id="15620" xr3:uid="{C94B43A5-640C-4086-B496-AAF905197007}" name="Column15603"/>
    <tableColumn id="15621" xr3:uid="{E9B2A1B2-667D-4294-887A-19F57EF0645B}" name="Column15604"/>
    <tableColumn id="15622" xr3:uid="{EE76440B-BF3E-4C87-ACF0-C2524B629266}" name="Column15605"/>
    <tableColumn id="15623" xr3:uid="{B59FF740-BA08-40D7-8253-5F69F3971CCB}" name="Column15606"/>
    <tableColumn id="15624" xr3:uid="{3EE63AFD-7458-4C57-8079-CBBB8ADC1F54}" name="Column15607"/>
    <tableColumn id="15625" xr3:uid="{BD09ADDA-0F2D-492C-9C4F-773327F60D4E}" name="Column15608"/>
    <tableColumn id="15626" xr3:uid="{2DD8EFEA-371C-48AA-9613-24D0BC6FAE71}" name="Column15609"/>
    <tableColumn id="15627" xr3:uid="{B1B8961A-9DB8-4F81-95C2-033A05E3D4AF}" name="Column15610"/>
    <tableColumn id="15628" xr3:uid="{757F8C31-303F-419B-B18C-3EA8D26AFF60}" name="Column15611"/>
    <tableColumn id="15629" xr3:uid="{B796219A-9BB1-49EC-B7DC-CEAEE8F0CED4}" name="Column15612"/>
    <tableColumn id="15630" xr3:uid="{180B60DC-B4EC-49B8-BA6C-979D36CBAA16}" name="Column15613"/>
    <tableColumn id="15631" xr3:uid="{A6958902-E53D-433D-A36A-58E6EA5F6251}" name="Column15614"/>
    <tableColumn id="15632" xr3:uid="{2DE056BB-8305-4B1A-9A0B-3E8E0CAC60FB}" name="Column15615"/>
    <tableColumn id="15633" xr3:uid="{7A3A8484-CD78-4A60-ADB5-20D844662C46}" name="Column15616"/>
    <tableColumn id="15634" xr3:uid="{0F047584-E608-4A48-B8EB-9ED6C1ED935B}" name="Column15617"/>
    <tableColumn id="15635" xr3:uid="{371F8060-2C3D-48BD-B29E-53103777835C}" name="Column15618"/>
    <tableColumn id="15636" xr3:uid="{A1420404-B802-42C4-8062-FDB5BF9A9FA7}" name="Column15619"/>
    <tableColumn id="15637" xr3:uid="{62FAE111-08F7-41C7-AC38-D1481E899578}" name="Column15620"/>
    <tableColumn id="15638" xr3:uid="{B3A8C0A0-868D-485C-9964-E1B6E7B397F9}" name="Column15621"/>
    <tableColumn id="15639" xr3:uid="{0E7D2949-1B8D-49FB-828A-C8E074AF6F09}" name="Column15622"/>
    <tableColumn id="15640" xr3:uid="{5C4100BF-46A0-47A4-AB69-28D7D368C330}" name="Column15623"/>
    <tableColumn id="15641" xr3:uid="{A581ADE7-B2F8-4927-9638-CC562D303F4A}" name="Column15624"/>
    <tableColumn id="15642" xr3:uid="{F5E5F3BC-5CA5-4184-AD82-3C50B009EA4D}" name="Column15625"/>
    <tableColumn id="15643" xr3:uid="{BEA00E69-807F-4773-93B0-3CF06A69353E}" name="Column15626"/>
    <tableColumn id="15644" xr3:uid="{845A532C-108E-470B-B521-8F2EE451A0CE}" name="Column15627"/>
    <tableColumn id="15645" xr3:uid="{D03F0938-C192-40B2-B457-EC1582AC7FC0}" name="Column15628"/>
    <tableColumn id="15646" xr3:uid="{7E904B9F-AA3D-4D66-B9C6-290415A06672}" name="Column15629"/>
    <tableColumn id="15647" xr3:uid="{9C384C04-1ABB-4E98-B99E-B739AA1FD314}" name="Column15630"/>
    <tableColumn id="15648" xr3:uid="{A6F7A42B-3BAA-479B-9AE1-D34A6921D226}" name="Column15631"/>
    <tableColumn id="15649" xr3:uid="{5E74E096-5450-489C-B449-10286FC278F7}" name="Column15632"/>
    <tableColumn id="15650" xr3:uid="{6CFB350B-A792-49E5-BA60-3D31B6925360}" name="Column15633"/>
    <tableColumn id="15651" xr3:uid="{1C4A6FCD-3659-4198-9FA8-D3870E9245BE}" name="Column15634"/>
    <tableColumn id="15652" xr3:uid="{3FFC1FFC-2FF9-4944-948C-AC86C4CD5EBB}" name="Column15635"/>
    <tableColumn id="15653" xr3:uid="{7CCAE572-4DC1-4155-89E4-7BE026FDA6D3}" name="Column15636"/>
    <tableColumn id="15654" xr3:uid="{6006DC19-5577-4DC3-8099-270727C57207}" name="Column15637"/>
    <tableColumn id="15655" xr3:uid="{89872210-EAB7-4D78-8477-C20EE3F9D720}" name="Column15638"/>
    <tableColumn id="15656" xr3:uid="{6DFE14AB-84D8-4082-8BCA-9ACAB9C1137B}" name="Column15639"/>
    <tableColumn id="15657" xr3:uid="{365BFD87-0A32-4ADC-826B-F97AAD4F79B9}" name="Column15640"/>
    <tableColumn id="15658" xr3:uid="{76392A4A-4BF4-4B8B-AFC9-0ED9A3E5A16C}" name="Column15641"/>
    <tableColumn id="15659" xr3:uid="{11FB5AF4-80C6-4BD3-9632-7E82EC070B6B}" name="Column15642"/>
    <tableColumn id="15660" xr3:uid="{ACFEA438-9711-4ADA-8AD7-E2E5AC28B2CD}" name="Column15643"/>
    <tableColumn id="15661" xr3:uid="{B423DC86-F3D2-4D78-A218-17C9319F8FD8}" name="Column15644"/>
    <tableColumn id="15662" xr3:uid="{47095C61-C816-4E87-A115-6A480D6F600F}" name="Column15645"/>
    <tableColumn id="15663" xr3:uid="{E4CF0020-474E-4B83-A1C9-62A031F96B46}" name="Column15646"/>
    <tableColumn id="15664" xr3:uid="{2C446D12-E393-406A-B19D-EC7B25AE74C2}" name="Column15647"/>
    <tableColumn id="15665" xr3:uid="{49E216D2-EC30-4373-91C0-7E8ED1789012}" name="Column15648"/>
    <tableColumn id="15666" xr3:uid="{F21CBEFE-A35F-417F-923B-D2767F699267}" name="Column15649"/>
    <tableColumn id="15667" xr3:uid="{F1B526DB-556B-4C35-A461-85960DAA0F07}" name="Column15650"/>
    <tableColumn id="15668" xr3:uid="{3FBCD309-6EB1-4034-BD72-20419CF92C3B}" name="Column15651"/>
    <tableColumn id="15669" xr3:uid="{4EDE9300-70AB-4189-ABD6-6684984BF0A9}" name="Column15652"/>
    <tableColumn id="15670" xr3:uid="{B2649876-70F7-47C8-9F7E-B23A8BDBCF28}" name="Column15653"/>
    <tableColumn id="15671" xr3:uid="{A423FB3A-CC72-48BF-AFAF-9677BED9DCFF}" name="Column15654"/>
    <tableColumn id="15672" xr3:uid="{AB29704E-3EBC-4B64-AC9D-46196E851B7C}" name="Column15655"/>
    <tableColumn id="15673" xr3:uid="{BE8DD593-335F-437B-939D-06FE6429A8E4}" name="Column15656"/>
    <tableColumn id="15674" xr3:uid="{D2385BE4-2FAB-4BA5-AAFD-64432CB2DFB8}" name="Column15657"/>
    <tableColumn id="15675" xr3:uid="{F0AA673E-8641-4526-A7D8-819682AB9118}" name="Column15658"/>
    <tableColumn id="15676" xr3:uid="{BB187FFC-4799-40DA-A6F8-9AEA3FF4CA0B}" name="Column15659"/>
    <tableColumn id="15677" xr3:uid="{AA7CF7BE-8D7B-48A2-B31C-6995A2267C9A}" name="Column15660"/>
    <tableColumn id="15678" xr3:uid="{B1117051-B536-43E0-932E-93CC506900DD}" name="Column15661"/>
    <tableColumn id="15679" xr3:uid="{E49017C3-8084-4DFA-A002-29760ED6B0DF}" name="Column15662"/>
    <tableColumn id="15680" xr3:uid="{89E57421-F3AA-4F30-A2B2-129069D05AF9}" name="Column15663"/>
    <tableColumn id="15681" xr3:uid="{6327CD0E-35A3-4A55-8974-E3ADEC162E9F}" name="Column15664"/>
    <tableColumn id="15682" xr3:uid="{A1FF9754-FA14-4009-B4F2-2110285B70DE}" name="Column15665"/>
    <tableColumn id="15683" xr3:uid="{A9675BF5-1E55-4A31-9F5E-4D6E199561EF}" name="Column15666"/>
    <tableColumn id="15684" xr3:uid="{998B57D4-34E7-44BD-A8CB-E8C34345724B}" name="Column15667"/>
    <tableColumn id="15685" xr3:uid="{C6C6FD29-601E-4F2A-93D9-57D04395C896}" name="Column15668"/>
    <tableColumn id="15686" xr3:uid="{57FECF8E-FA89-433B-9F21-C1141CD4D12D}" name="Column15669"/>
    <tableColumn id="15687" xr3:uid="{43FDC244-206A-4A3F-AEF1-9C31C771FB85}" name="Column15670"/>
    <tableColumn id="15688" xr3:uid="{36D894FA-AC7A-4F43-A3DF-B3813ADB29F8}" name="Column15671"/>
    <tableColumn id="15689" xr3:uid="{C348CC1F-80DA-4AD0-90C6-7033D4D1A499}" name="Column15672"/>
    <tableColumn id="15690" xr3:uid="{28B6B242-453B-43C5-8159-C78EB923F47A}" name="Column15673"/>
    <tableColumn id="15691" xr3:uid="{AB8D374F-E789-49B2-AC3A-854F986BC9EB}" name="Column15674"/>
    <tableColumn id="15692" xr3:uid="{D3E58AE1-2EED-4CD0-BDB2-4C5E1DCFFB81}" name="Column15675"/>
    <tableColumn id="15693" xr3:uid="{9A5D3050-06E5-4C4E-B319-3FCBD8B1B046}" name="Column15676"/>
    <tableColumn id="15694" xr3:uid="{0E1DB35B-B515-495A-827A-AB349A438997}" name="Column15677"/>
    <tableColumn id="15695" xr3:uid="{A1E45CBF-D155-4B96-8EB7-F4E06C36EF54}" name="Column15678"/>
    <tableColumn id="15696" xr3:uid="{2C2A946B-BDBE-4DA4-AC3E-CB5E102E1227}" name="Column15679"/>
    <tableColumn id="15697" xr3:uid="{6DAD1A27-AA10-4624-B61A-A93ECBE80BFB}" name="Column15680"/>
    <tableColumn id="15698" xr3:uid="{9EAA3BC9-3F99-4D46-A628-1A4C442392C5}" name="Column15681"/>
    <tableColumn id="15699" xr3:uid="{5163F7C7-F04B-441B-A650-ADC3887C0F93}" name="Column15682"/>
    <tableColumn id="15700" xr3:uid="{AF20B3BF-F1E0-4E7C-8787-BE8F29C73BDA}" name="Column15683"/>
    <tableColumn id="15701" xr3:uid="{E74767D8-FDF2-434B-A831-6BF3D7D0F5C2}" name="Column15684"/>
    <tableColumn id="15702" xr3:uid="{41E7A72D-36C0-412B-BE0E-8CC5442FCF73}" name="Column15685"/>
    <tableColumn id="15703" xr3:uid="{28004BA9-C8D6-445E-B5EB-9E52C27C4B56}" name="Column15686"/>
    <tableColumn id="15704" xr3:uid="{EEAFA6F0-C1B5-4307-9A98-F5CEF90DC041}" name="Column15687"/>
    <tableColumn id="15705" xr3:uid="{E779E85A-DB3B-427D-9C50-542C09204817}" name="Column15688"/>
    <tableColumn id="15706" xr3:uid="{AD703A90-51EC-46FE-B521-1EBD88FE02C3}" name="Column15689"/>
    <tableColumn id="15707" xr3:uid="{89B70EB2-EF7B-40F2-B772-9D473378023C}" name="Column15690"/>
    <tableColumn id="15708" xr3:uid="{4957D3B7-6BFE-4A88-805B-4DFCC58B49FA}" name="Column15691"/>
    <tableColumn id="15709" xr3:uid="{F26E999F-BF14-4AFC-ADC5-0832A79337FA}" name="Column15692"/>
    <tableColumn id="15710" xr3:uid="{46AB3BD3-D21A-4484-9BCC-9E6FACE51732}" name="Column15693"/>
    <tableColumn id="15711" xr3:uid="{904F6FE8-0DAB-4906-964F-BCCC5D57DAB5}" name="Column15694"/>
    <tableColumn id="15712" xr3:uid="{6BB8C1DD-1C97-4FA4-914C-BA9BEE3D0705}" name="Column15695"/>
    <tableColumn id="15713" xr3:uid="{ACEF1FA4-69B7-4865-9F8A-B0FC025488E9}" name="Column15696"/>
    <tableColumn id="15714" xr3:uid="{10988621-D15D-46E6-BA89-D8089536ED30}" name="Column15697"/>
    <tableColumn id="15715" xr3:uid="{9336D8F6-46D9-43D6-8018-5B3FF3BF0C92}" name="Column15698"/>
    <tableColumn id="15716" xr3:uid="{234BAB86-AF30-4940-B9AF-4DCDAF2DAAB2}" name="Column15699"/>
    <tableColumn id="15717" xr3:uid="{BE237F94-0E6D-465C-99FD-779FBE1EA90C}" name="Column15700"/>
    <tableColumn id="15718" xr3:uid="{E35D67FB-A1E9-4F93-B8A5-D6B1284BCFDB}" name="Column15701"/>
    <tableColumn id="15719" xr3:uid="{ACAC9551-4438-4934-9982-60A279DCD24C}" name="Column15702"/>
    <tableColumn id="15720" xr3:uid="{40D05113-2F0D-4EB8-83F1-0447FB0A6C4E}" name="Column15703"/>
    <tableColumn id="15721" xr3:uid="{8C27FCCE-048F-4A13-B5DE-DD66362EAE2C}" name="Column15704"/>
    <tableColumn id="15722" xr3:uid="{D9A1B011-EF34-44E1-BBA3-975FD00DB7BE}" name="Column15705"/>
    <tableColumn id="15723" xr3:uid="{0B859771-16CC-4DAF-B59B-2E5F8967C625}" name="Column15706"/>
    <tableColumn id="15724" xr3:uid="{8F68D965-F2B5-41AE-90A5-42F1920C758D}" name="Column15707"/>
    <tableColumn id="15725" xr3:uid="{253D9ED9-A498-4715-A48D-7CBE51003FBA}" name="Column15708"/>
    <tableColumn id="15726" xr3:uid="{596998AD-B9B7-4C4A-99D4-93D27910A6F1}" name="Column15709"/>
    <tableColumn id="15727" xr3:uid="{D64249CB-732F-4F49-A5A6-438AD324F7AC}" name="Column15710"/>
    <tableColumn id="15728" xr3:uid="{5B17DCE5-12F4-41AC-AA2E-243D7719A1DA}" name="Column15711"/>
    <tableColumn id="15729" xr3:uid="{68C45590-1DEB-43CE-AE22-3B046FC7D5D1}" name="Column15712"/>
    <tableColumn id="15730" xr3:uid="{1818374A-35B6-4D8D-A9A2-FC7D3ECC47D7}" name="Column15713"/>
    <tableColumn id="15731" xr3:uid="{A36D1A32-2EBF-4343-BD0B-A61C723D6DE7}" name="Column15714"/>
    <tableColumn id="15732" xr3:uid="{D89B483E-3C65-4ADD-B35B-5858541C3EF2}" name="Column15715"/>
    <tableColumn id="15733" xr3:uid="{2FBA5A24-5A00-42F9-8BD8-6ECC58C94859}" name="Column15716"/>
    <tableColumn id="15734" xr3:uid="{A6BAC479-797D-4846-B588-577FE9C9D111}" name="Column15717"/>
    <tableColumn id="15735" xr3:uid="{49A36CAA-C4AA-4EBA-8670-F838672BD26E}" name="Column15718"/>
    <tableColumn id="15736" xr3:uid="{F5378997-33F1-4A3A-9CA7-F094AA7F1BAE}" name="Column15719"/>
    <tableColumn id="15737" xr3:uid="{B1B711BE-6CA6-4A03-AF86-9BCDFB82249A}" name="Column15720"/>
    <tableColumn id="15738" xr3:uid="{A21AAF6A-F789-4359-ADDA-3CFCC2652D3A}" name="Column15721"/>
    <tableColumn id="15739" xr3:uid="{52FB4302-F8E6-4AB8-9E76-3D2B66DC4D96}" name="Column15722"/>
    <tableColumn id="15740" xr3:uid="{2E0CDAD7-9415-42BF-ADDE-6CF122566D69}" name="Column15723"/>
    <tableColumn id="15741" xr3:uid="{CC4CF590-7F29-4854-806F-21EC94B3FDB4}" name="Column15724"/>
    <tableColumn id="15742" xr3:uid="{2726D28C-FFA0-4F8C-97B6-24D4DC8D83C6}" name="Column15725"/>
    <tableColumn id="15743" xr3:uid="{30A78493-9949-4272-B64E-C160F7466D9E}" name="Column15726"/>
    <tableColumn id="15744" xr3:uid="{4FAB3775-7B2A-4C39-A877-059131D96D54}" name="Column15727"/>
    <tableColumn id="15745" xr3:uid="{B6ABD291-84BA-4DE6-AE20-6B3AFC1EB755}" name="Column15728"/>
    <tableColumn id="15746" xr3:uid="{08B35DD8-7A0F-44F1-8AB8-7E254AD667FF}" name="Column15729"/>
    <tableColumn id="15747" xr3:uid="{426C8BB0-970B-49C9-927A-2668A181D1F0}" name="Column15730"/>
    <tableColumn id="15748" xr3:uid="{D18C4983-138F-46E4-8BE9-FE6753622517}" name="Column15731"/>
    <tableColumn id="15749" xr3:uid="{675E85F7-408D-4AC0-9563-113569434D09}" name="Column15732"/>
    <tableColumn id="15750" xr3:uid="{110B4E9F-F91B-4034-B9FC-46564016D8C6}" name="Column15733"/>
    <tableColumn id="15751" xr3:uid="{95E63BA1-5136-4B60-BE0F-3CB08030337A}" name="Column15734"/>
    <tableColumn id="15752" xr3:uid="{BE5E4E5F-DC9E-4558-89D0-17542CCE9372}" name="Column15735"/>
    <tableColumn id="15753" xr3:uid="{F2EE3EE5-6AD1-4DDA-8831-C8DCD5BD1A2E}" name="Column15736"/>
    <tableColumn id="15754" xr3:uid="{4C401978-A3D0-4CA0-B4C0-6B2281B78955}" name="Column15737"/>
    <tableColumn id="15755" xr3:uid="{D8C42949-152B-4CC5-9085-58E9B0C30F48}" name="Column15738"/>
    <tableColumn id="15756" xr3:uid="{FE1F478B-0762-46F3-91A1-E426E60D1C13}" name="Column15739"/>
    <tableColumn id="15757" xr3:uid="{2D3845FA-0F6F-40BC-9D63-09EF0268626F}" name="Column15740"/>
    <tableColumn id="15758" xr3:uid="{4099387B-65EE-4B00-9FE3-6C77712EE454}" name="Column15741"/>
    <tableColumn id="15759" xr3:uid="{D77EB043-D6F6-4BAE-91D9-E6626CDA778A}" name="Column15742"/>
    <tableColumn id="15760" xr3:uid="{9AB30137-9016-4828-8446-5918F5E8F295}" name="Column15743"/>
    <tableColumn id="15761" xr3:uid="{932E9A8F-0734-4A75-BFE8-F28A89188124}" name="Column15744"/>
    <tableColumn id="15762" xr3:uid="{9A6B03D2-608C-475C-95AA-E41635BFF45B}" name="Column15745"/>
    <tableColumn id="15763" xr3:uid="{29722EEF-4EEA-4625-8D74-71BF09E08C50}" name="Column15746"/>
    <tableColumn id="15764" xr3:uid="{1A95DDD8-CB73-4D07-810A-667917E843CB}" name="Column15747"/>
    <tableColumn id="15765" xr3:uid="{C29C57B5-3E7C-4E7F-B371-7A64B2EDB277}" name="Column15748"/>
    <tableColumn id="15766" xr3:uid="{21F31398-065F-48E1-85FE-99E905A38B32}" name="Column15749"/>
    <tableColumn id="15767" xr3:uid="{32A8ADED-2466-4DCE-92E1-D49BBEDE86A5}" name="Column15750"/>
    <tableColumn id="15768" xr3:uid="{7635FD89-A9E5-4431-84E1-C2324905D67E}" name="Column15751"/>
    <tableColumn id="15769" xr3:uid="{69E0BA2D-B8BC-4024-8A81-E01A7747DE7A}" name="Column15752"/>
    <tableColumn id="15770" xr3:uid="{A62376D3-FDD7-40BB-9EA1-7B667EA346E5}" name="Column15753"/>
    <tableColumn id="15771" xr3:uid="{40FA2B4E-7AAB-4EA9-855B-F2B1C3CAC266}" name="Column15754"/>
    <tableColumn id="15772" xr3:uid="{EFB93BB1-5B44-4498-BFC0-A5A5B3738D94}" name="Column15755"/>
    <tableColumn id="15773" xr3:uid="{8B25832F-4CF3-4C6B-8349-914ADF632302}" name="Column15756"/>
    <tableColumn id="15774" xr3:uid="{B4160EF7-FA51-44FB-8812-AE3F20F473B2}" name="Column15757"/>
    <tableColumn id="15775" xr3:uid="{8D6C8A0E-E8D7-4B50-8602-13F56D57D2C9}" name="Column15758"/>
    <tableColumn id="15776" xr3:uid="{4F2CCE19-0A20-4F9E-A404-58D7B4436D76}" name="Column15759"/>
    <tableColumn id="15777" xr3:uid="{B09A5A0A-4E2D-45DE-98F8-2D0228D027E3}" name="Column15760"/>
    <tableColumn id="15778" xr3:uid="{06FFF156-77ED-49C7-A9B1-6CFBDBEFBBBD}" name="Column15761"/>
    <tableColumn id="15779" xr3:uid="{5CE5987A-ECAD-4165-A7DE-8117418B8B14}" name="Column15762"/>
    <tableColumn id="15780" xr3:uid="{CB5D1154-B392-4D8D-8E73-133BF7D6B974}" name="Column15763"/>
    <tableColumn id="15781" xr3:uid="{978F3A3C-A24D-4D15-B27B-BCF840D49684}" name="Column15764"/>
    <tableColumn id="15782" xr3:uid="{09543968-44DC-4192-9454-B87C6868C14D}" name="Column15765"/>
    <tableColumn id="15783" xr3:uid="{DB419099-DAAF-4516-A41D-61E947B42B1B}" name="Column15766"/>
    <tableColumn id="15784" xr3:uid="{10315DCD-2765-4442-B3E9-8DD71075B5C3}" name="Column15767"/>
    <tableColumn id="15785" xr3:uid="{F2FB91E9-4598-4C8A-AE6F-86E235FA0202}" name="Column15768"/>
    <tableColumn id="15786" xr3:uid="{AC8314EA-3D35-4278-ADC3-A3BA886CC190}" name="Column15769"/>
    <tableColumn id="15787" xr3:uid="{72360DF9-577C-4AE0-B806-413382A56D36}" name="Column15770"/>
    <tableColumn id="15788" xr3:uid="{69D00258-2FCF-473D-9962-95E27F1E7F26}" name="Column15771"/>
    <tableColumn id="15789" xr3:uid="{7E77B670-E787-4D70-A14F-56B5D9227ED7}" name="Column15772"/>
    <tableColumn id="15790" xr3:uid="{A180DC14-2D29-4D0E-A967-52A38E9BD3AB}" name="Column15773"/>
    <tableColumn id="15791" xr3:uid="{B46970F8-57A1-40CA-AB56-32FC6007DE2C}" name="Column15774"/>
    <tableColumn id="15792" xr3:uid="{D743D43E-FCFE-4664-8703-A040EF008886}" name="Column15775"/>
    <tableColumn id="15793" xr3:uid="{52026CFB-FCC1-4129-AF73-EC1DF6C9E9B3}" name="Column15776"/>
    <tableColumn id="15794" xr3:uid="{2EF87196-496E-45B7-9DC9-27B632127F68}" name="Column15777"/>
    <tableColumn id="15795" xr3:uid="{27FC9F1C-30DA-46FC-A302-32F4AB116397}" name="Column15778"/>
    <tableColumn id="15796" xr3:uid="{E68E2BA8-38D6-40E3-BBDB-3D1BC0EBFEF8}" name="Column15779"/>
    <tableColumn id="15797" xr3:uid="{6A67F23C-405C-42C4-B545-5937E730A34D}" name="Column15780"/>
    <tableColumn id="15798" xr3:uid="{5A607162-29C1-4C7C-826B-00245C5FCD41}" name="Column15781"/>
    <tableColumn id="15799" xr3:uid="{8FBD5589-DB6C-4745-B71A-9261C6550E48}" name="Column15782"/>
    <tableColumn id="15800" xr3:uid="{4EB1123B-DAAA-49CB-8218-C83B82EB4369}" name="Column15783"/>
    <tableColumn id="15801" xr3:uid="{3C583017-AFCA-4B7F-9562-BAF53E2ED586}" name="Column15784"/>
    <tableColumn id="15802" xr3:uid="{46CA70A2-8CF3-4F9F-B3B6-5B7B87905EF1}" name="Column15785"/>
    <tableColumn id="15803" xr3:uid="{97917BB4-7AC2-4932-82AD-BBEDDFC21976}" name="Column15786"/>
    <tableColumn id="15804" xr3:uid="{8A7DDDBF-73F0-4A7C-B365-FA00B5AF0BC7}" name="Column15787"/>
    <tableColumn id="15805" xr3:uid="{0792BC3C-9E41-48D9-9C16-8E7EE86C982E}" name="Column15788"/>
    <tableColumn id="15806" xr3:uid="{69D57692-388D-4CF7-8C93-A1FEA6A1676F}" name="Column15789"/>
    <tableColumn id="15807" xr3:uid="{250022D3-30A5-4931-B5B9-3D14186EE962}" name="Column15790"/>
    <tableColumn id="15808" xr3:uid="{6D1B201B-4161-496C-85AE-4D89CD08C185}" name="Column15791"/>
    <tableColumn id="15809" xr3:uid="{9BF00CB4-FE21-4F14-9C9D-5E034584E014}" name="Column15792"/>
    <tableColumn id="15810" xr3:uid="{88B9B83C-3750-4FB5-B395-257F51440700}" name="Column15793"/>
    <tableColumn id="15811" xr3:uid="{783573A4-8EFE-453C-B041-0FBADB079065}" name="Column15794"/>
    <tableColumn id="15812" xr3:uid="{11CDADC6-B82F-40FD-B2C9-91D1AD3BA9A3}" name="Column15795"/>
    <tableColumn id="15813" xr3:uid="{E6E671BC-B07C-4F07-8C25-7D6EEA58E817}" name="Column15796"/>
    <tableColumn id="15814" xr3:uid="{812DD26D-84DF-418A-A788-A839A7DEAECF}" name="Column15797"/>
    <tableColumn id="15815" xr3:uid="{96FA371A-0B75-48CE-8877-FDE874F865AF}" name="Column15798"/>
    <tableColumn id="15816" xr3:uid="{48594784-3826-405E-B73B-43F91B50C5A4}" name="Column15799"/>
    <tableColumn id="15817" xr3:uid="{B2B4A586-5DD0-48C1-9A16-90976C7F7B3C}" name="Column15800"/>
    <tableColumn id="15818" xr3:uid="{8B7B75CB-1392-49C2-8263-E5D9143CABE3}" name="Column15801"/>
    <tableColumn id="15819" xr3:uid="{5715F93D-F38A-46CC-A454-085C7DDD5721}" name="Column15802"/>
    <tableColumn id="15820" xr3:uid="{CF7438E3-FF98-44D7-A78C-A8A73652B6E2}" name="Column15803"/>
    <tableColumn id="15821" xr3:uid="{590E7AD5-2E9A-4064-9C1C-CBB32B10510A}" name="Column15804"/>
    <tableColumn id="15822" xr3:uid="{04C6E406-282C-41BD-B9CF-E101B25A4F77}" name="Column15805"/>
    <tableColumn id="15823" xr3:uid="{B10F3FC4-EABF-4663-A343-BF30F13C0541}" name="Column15806"/>
    <tableColumn id="15824" xr3:uid="{4823BBD9-7E58-474B-8835-5B9BDDCECE50}" name="Column15807"/>
    <tableColumn id="15825" xr3:uid="{DDD02206-F46F-457F-824A-F3D080CA865C}" name="Column15808"/>
    <tableColumn id="15826" xr3:uid="{1A4049A6-5A47-4B74-998B-8B7B3E4181D5}" name="Column15809"/>
    <tableColumn id="15827" xr3:uid="{D1096CA6-98F4-4AEF-ADAB-C7B6C7388D96}" name="Column15810"/>
    <tableColumn id="15828" xr3:uid="{4052564D-963C-4A7E-A628-420C0762A844}" name="Column15811"/>
    <tableColumn id="15829" xr3:uid="{E10C493A-CE7F-4EFB-BFA3-42BAD952AC96}" name="Column15812"/>
    <tableColumn id="15830" xr3:uid="{020F08E4-B02B-4EF8-B538-6FB325FA2CEA}" name="Column15813"/>
    <tableColumn id="15831" xr3:uid="{E19B8BDA-D015-4234-93C4-7326158E92CB}" name="Column15814"/>
    <tableColumn id="15832" xr3:uid="{DE02A353-3E5F-4631-9766-D36BE76AD35D}" name="Column15815"/>
    <tableColumn id="15833" xr3:uid="{CF8014FA-E6C8-4881-898C-A2155DDB2FDE}" name="Column15816"/>
    <tableColumn id="15834" xr3:uid="{D1F7BF6C-3DC5-4BF8-8BBF-B0D20DC8DAB4}" name="Column15817"/>
    <tableColumn id="15835" xr3:uid="{40CBACE0-7DE8-4B98-A3C6-642577B5DA72}" name="Column15818"/>
    <tableColumn id="15836" xr3:uid="{D9A71B99-1586-4FF8-9D84-10ADA8260CA7}" name="Column15819"/>
    <tableColumn id="15837" xr3:uid="{237453C7-4BE0-4C7B-A0BD-E483C9778DA7}" name="Column15820"/>
    <tableColumn id="15838" xr3:uid="{7672B1A0-6E7E-48CF-A577-D79BB8494D56}" name="Column15821"/>
    <tableColumn id="15839" xr3:uid="{26D7F79B-9306-4953-9BE3-C2CA49C68C6F}" name="Column15822"/>
    <tableColumn id="15840" xr3:uid="{A4B86548-0E4D-452D-954F-C3EE8026EFD7}" name="Column15823"/>
    <tableColumn id="15841" xr3:uid="{72582DC9-50FA-4A72-A2ED-E72AED20EAF3}" name="Column15824"/>
    <tableColumn id="15842" xr3:uid="{5907A467-1407-4DD1-93B1-07D181357787}" name="Column15825"/>
    <tableColumn id="15843" xr3:uid="{A59E3E4C-D936-4B7C-B74B-E0B6D41C26B7}" name="Column15826"/>
    <tableColumn id="15844" xr3:uid="{5754CCD5-9A0B-4F03-B3B9-26D2C9629DD0}" name="Column15827"/>
    <tableColumn id="15845" xr3:uid="{92FC5B1B-17EE-43B1-AAD3-CAF90AEB5D62}" name="Column15828"/>
    <tableColumn id="15846" xr3:uid="{B10B853B-E149-4875-B0BA-6141B8E59D32}" name="Column15829"/>
    <tableColumn id="15847" xr3:uid="{B2195FC6-A956-4A97-AFA4-5C5431301AFF}" name="Column15830"/>
    <tableColumn id="15848" xr3:uid="{5766F60E-2173-43E7-A4E1-1786FCA85D9A}" name="Column15831"/>
    <tableColumn id="15849" xr3:uid="{F1261C18-FF0C-4A0A-8CC7-EC9CE89CD7D4}" name="Column15832"/>
    <tableColumn id="15850" xr3:uid="{CCB5E31B-E8EB-4D1E-BF7F-7057A3FC9818}" name="Column15833"/>
    <tableColumn id="15851" xr3:uid="{F69D4F49-89BA-49DA-87A4-8DB42EA9EEC9}" name="Column15834"/>
    <tableColumn id="15852" xr3:uid="{BB8807CF-C157-4492-B488-CAFEF13E3F0D}" name="Column15835"/>
    <tableColumn id="15853" xr3:uid="{9694B2EC-ADDF-4C3F-866B-A4F6C856146E}" name="Column15836"/>
    <tableColumn id="15854" xr3:uid="{C288E8F3-4E4C-46B1-9C39-33ED306947F5}" name="Column15837"/>
    <tableColumn id="15855" xr3:uid="{42D3A748-A582-45D2-B507-56D055F48B48}" name="Column15838"/>
    <tableColumn id="15856" xr3:uid="{F2D1764E-E046-47B5-AAD9-69FE79DD5FC0}" name="Column15839"/>
    <tableColumn id="15857" xr3:uid="{D9797768-1B3B-4DF8-B832-56B46254B295}" name="Column15840"/>
    <tableColumn id="15858" xr3:uid="{FB06942D-9483-4479-BB22-EC45A7A5ED33}" name="Column15841"/>
    <tableColumn id="15859" xr3:uid="{8E05D460-5DA2-4FE2-B858-8363E21C7098}" name="Column15842"/>
    <tableColumn id="15860" xr3:uid="{1F691BD6-38E6-4ABB-B518-896D47313F6A}" name="Column15843"/>
    <tableColumn id="15861" xr3:uid="{B859B3E8-D5C2-4485-87E1-95A9E3263109}" name="Column15844"/>
    <tableColumn id="15862" xr3:uid="{AC84311D-1F9D-4D43-88D8-CA5FF77D7EED}" name="Column15845"/>
    <tableColumn id="15863" xr3:uid="{B503409B-9702-48F0-8AEB-93B78CE293E6}" name="Column15846"/>
    <tableColumn id="15864" xr3:uid="{3AA4F3D6-4D2F-4483-9480-63DFC690F2AB}" name="Column15847"/>
    <tableColumn id="15865" xr3:uid="{4334F272-0674-4FA4-AC79-8AFA1DAFC77A}" name="Column15848"/>
    <tableColumn id="15866" xr3:uid="{5578B50B-30F4-487A-AB35-E6B296CBC09F}" name="Column15849"/>
    <tableColumn id="15867" xr3:uid="{C56963A2-1470-4D68-B1A0-0BFB9A4BF6BA}" name="Column15850"/>
    <tableColumn id="15868" xr3:uid="{4A9975AF-16D4-4020-98A8-32A9A533032E}" name="Column15851"/>
    <tableColumn id="15869" xr3:uid="{809C1064-328F-4BA7-9FA3-164DD52E33C2}" name="Column15852"/>
    <tableColumn id="15870" xr3:uid="{93668592-4AA4-4564-93F5-06BDD10E5A7F}" name="Column15853"/>
    <tableColumn id="15871" xr3:uid="{5CB0F2D9-6366-48F6-87F9-6A90225ABB24}" name="Column15854"/>
    <tableColumn id="15872" xr3:uid="{AB7E62D5-61D4-4AF8-AAAE-6CE3DA209086}" name="Column15855"/>
    <tableColumn id="15873" xr3:uid="{8B01CC34-A043-4E9A-8556-27DED6CB427A}" name="Column15856"/>
    <tableColumn id="15874" xr3:uid="{D379A594-57FD-49AB-86D5-0F20CB35F7DE}" name="Column15857"/>
    <tableColumn id="15875" xr3:uid="{7FD80148-DDDD-4271-8725-9044B94D68AF}" name="Column15858"/>
    <tableColumn id="15876" xr3:uid="{9A010FC8-4C18-44F3-A0B0-8B70ADC2CC4E}" name="Column15859"/>
    <tableColumn id="15877" xr3:uid="{B07FF0A1-350A-417F-8AAE-A48F0EA61A97}" name="Column15860"/>
    <tableColumn id="15878" xr3:uid="{80C3519C-863C-4234-8C38-85AD377AA4CB}" name="Column15861"/>
    <tableColumn id="15879" xr3:uid="{DFF36D14-7CE0-4F93-A8C3-DB929F40D35D}" name="Column15862"/>
    <tableColumn id="15880" xr3:uid="{A981B173-D39C-499E-8968-744D46E84C66}" name="Column15863"/>
    <tableColumn id="15881" xr3:uid="{4A9146CF-C60B-472B-91DA-248D2EF08BC7}" name="Column15864"/>
    <tableColumn id="15882" xr3:uid="{C31FA13D-8A92-4FA5-9B2D-4547C6075A61}" name="Column15865"/>
    <tableColumn id="15883" xr3:uid="{180516CC-4DA7-457C-A3B7-2CD0AE854807}" name="Column15866"/>
    <tableColumn id="15884" xr3:uid="{AD90A9E6-42E4-4BFC-B6A8-DF15E6D1735C}" name="Column15867"/>
    <tableColumn id="15885" xr3:uid="{0052EE12-1596-4166-BF9F-BF1B5DABAD5F}" name="Column15868"/>
    <tableColumn id="15886" xr3:uid="{15E43D16-B4FD-4147-801A-6B3189170560}" name="Column15869"/>
    <tableColumn id="15887" xr3:uid="{D903CCBB-C5EE-4DF5-8E3E-E888D49600D7}" name="Column15870"/>
    <tableColumn id="15888" xr3:uid="{DCD8159F-E223-40F9-A291-172867454F98}" name="Column15871"/>
    <tableColumn id="15889" xr3:uid="{BD2BC73D-0200-4E5B-A55E-77C637A9A652}" name="Column15872"/>
    <tableColumn id="15890" xr3:uid="{9E19F7CE-1547-4FF1-9C91-91490645720B}" name="Column15873"/>
    <tableColumn id="15891" xr3:uid="{729540D1-6020-4B9D-B43E-B6D35489321E}" name="Column15874"/>
    <tableColumn id="15892" xr3:uid="{01C263BF-B6F1-4C1C-BBC9-DB4B40C054B9}" name="Column15875"/>
    <tableColumn id="15893" xr3:uid="{B58A13BC-17FB-4BEC-AAF8-A825CCABF0A4}" name="Column15876"/>
    <tableColumn id="15894" xr3:uid="{5D42F1FA-2025-4644-BC89-0F50EAA5D70D}" name="Column15877"/>
    <tableColumn id="15895" xr3:uid="{B2DC4B55-FE8F-4206-9694-9655C9C24BF9}" name="Column15878"/>
    <tableColumn id="15896" xr3:uid="{1C3704D2-4472-4741-9A41-3A2E8114B475}" name="Column15879"/>
    <tableColumn id="15897" xr3:uid="{BF50A66C-E867-45A1-9FD6-C856ABDE20EA}" name="Column15880"/>
    <tableColumn id="15898" xr3:uid="{B75BE05A-E633-4547-93D4-D6B2AD05A54E}" name="Column15881"/>
    <tableColumn id="15899" xr3:uid="{50C6F8F1-C41A-41AA-B29C-D9F47E947617}" name="Column15882"/>
    <tableColumn id="15900" xr3:uid="{9B936D90-AF6B-4BE5-9B9F-A02D02E231D6}" name="Column15883"/>
    <tableColumn id="15901" xr3:uid="{1343C1A9-3664-4B9C-B562-2A57487AE917}" name="Column15884"/>
    <tableColumn id="15902" xr3:uid="{DF088408-23A5-46DC-B3EB-619018A7732C}" name="Column15885"/>
    <tableColumn id="15903" xr3:uid="{7EC60590-8B13-4758-9E9F-497477B745E6}" name="Column15886"/>
    <tableColumn id="15904" xr3:uid="{C74516EF-60A6-48A6-9DD9-638143DF9D6E}" name="Column15887"/>
    <tableColumn id="15905" xr3:uid="{67BFF3DE-82DD-4E89-BBF5-558D36F1C474}" name="Column15888"/>
    <tableColumn id="15906" xr3:uid="{3EC8C8B4-9333-478C-82FF-C0DA6FE8B814}" name="Column15889"/>
    <tableColumn id="15907" xr3:uid="{7E3CC233-CDA9-4C08-84B6-6CC333F97514}" name="Column15890"/>
    <tableColumn id="15908" xr3:uid="{BA6DA6C7-8BDC-48FB-8BF9-E07E550D10E4}" name="Column15891"/>
    <tableColumn id="15909" xr3:uid="{A5AABB7A-CB02-4910-8776-BF1FF1F1189E}" name="Column15892"/>
    <tableColumn id="15910" xr3:uid="{A3B2700A-5964-4279-88C5-2350299BE8A6}" name="Column15893"/>
    <tableColumn id="15911" xr3:uid="{9CD06A7D-928B-4456-8286-FAEC4C7F7540}" name="Column15894"/>
    <tableColumn id="15912" xr3:uid="{25024DEB-C73D-46FB-AD74-3563EA86443D}" name="Column15895"/>
    <tableColumn id="15913" xr3:uid="{8D959EE5-E0BB-4635-8D61-48CE63814050}" name="Column15896"/>
    <tableColumn id="15914" xr3:uid="{DBCA7D90-05B1-4731-9438-CDF8DFA5189C}" name="Column15897"/>
    <tableColumn id="15915" xr3:uid="{EAA0C860-F5EA-4F30-B6E0-605AF9C89086}" name="Column15898"/>
    <tableColumn id="15916" xr3:uid="{61A17366-4C9C-48EE-A331-D218AC624261}" name="Column15899"/>
    <tableColumn id="15917" xr3:uid="{5D3F6BED-05A4-43C1-8BF9-22E64384138F}" name="Column15900"/>
    <tableColumn id="15918" xr3:uid="{DFAC5084-CF2E-4B79-B045-A5CF3AE37EFB}" name="Column15901"/>
    <tableColumn id="15919" xr3:uid="{BB227BEF-25C5-42F5-B15E-2E8CCCE2FFB2}" name="Column15902"/>
    <tableColumn id="15920" xr3:uid="{5837EEFC-027A-4C92-901D-74C0416E0624}" name="Column15903"/>
    <tableColumn id="15921" xr3:uid="{7B465355-C347-4976-9435-EE337A57918F}" name="Column15904"/>
    <tableColumn id="15922" xr3:uid="{C8182687-2901-44CC-A1B0-757FE1F75E36}" name="Column15905"/>
    <tableColumn id="15923" xr3:uid="{8C6EAF05-FE4D-445C-A8DF-D4255469FF8C}" name="Column15906"/>
    <tableColumn id="15924" xr3:uid="{CF715CD7-1BFF-4158-B0EA-B2E3CB53425A}" name="Column15907"/>
    <tableColumn id="15925" xr3:uid="{3526B7BC-AD9B-46BA-99DE-2EDF7E97A6D8}" name="Column15908"/>
    <tableColumn id="15926" xr3:uid="{B60AC293-2BA2-4C34-BDDA-1C4BA7C4738C}" name="Column15909"/>
    <tableColumn id="15927" xr3:uid="{B8CA6ED5-6C17-4BC4-874D-7D2ABE63E04B}" name="Column15910"/>
    <tableColumn id="15928" xr3:uid="{52438FA7-EB8E-4A01-BE09-59806B5E0724}" name="Column15911"/>
    <tableColumn id="15929" xr3:uid="{D86C56E5-982B-4D30-8712-97C887C0A74F}" name="Column15912"/>
    <tableColumn id="15930" xr3:uid="{39A86C61-DF40-4F51-ABDE-D3525504F3D4}" name="Column15913"/>
    <tableColumn id="15931" xr3:uid="{5B7222C5-8D5F-40BE-8AE4-B1A6A00FEF28}" name="Column15914"/>
    <tableColumn id="15932" xr3:uid="{F69210E9-EF68-4E48-9347-A928F8FB6F00}" name="Column15915"/>
    <tableColumn id="15933" xr3:uid="{45B7D9B6-6977-4D3F-BA5D-D464E99B750E}" name="Column15916"/>
    <tableColumn id="15934" xr3:uid="{681D6406-BCF3-4C9A-BA9D-F9875A2D1397}" name="Column15917"/>
    <tableColumn id="15935" xr3:uid="{12BD072B-6ECC-4CD8-9381-906FAC06300A}" name="Column15918"/>
    <tableColumn id="15936" xr3:uid="{711D8E9B-B3B7-4D16-98DB-58EC5C9820FB}" name="Column15919"/>
    <tableColumn id="15937" xr3:uid="{3F5FB05E-F11E-4657-BD69-7D6F28F259EB}" name="Column15920"/>
    <tableColumn id="15938" xr3:uid="{009C0A06-58B1-4937-8D17-6210961A79D4}" name="Column15921"/>
    <tableColumn id="15939" xr3:uid="{48B4EC6A-1A2A-4F1E-A17E-325247A41171}" name="Column15922"/>
    <tableColumn id="15940" xr3:uid="{60833781-FFB9-4875-BAD4-166A17BA2572}" name="Column15923"/>
    <tableColumn id="15941" xr3:uid="{101B052C-2F5F-4CFE-83EA-993985B370A8}" name="Column15924"/>
    <tableColumn id="15942" xr3:uid="{481AD1F6-8455-4EF7-BE0D-B7C244DC94CD}" name="Column15925"/>
    <tableColumn id="15943" xr3:uid="{156D1588-C5BD-4166-83F7-17E328C95979}" name="Column15926"/>
    <tableColumn id="15944" xr3:uid="{0D76B1AB-104E-4CAD-986C-96CF0F482773}" name="Column15927"/>
    <tableColumn id="15945" xr3:uid="{4E8C9F71-E72F-480E-A1EA-5BD4EB7CA548}" name="Column15928"/>
    <tableColumn id="15946" xr3:uid="{AADECB2A-8384-496F-AC6A-2CD77C819E87}" name="Column15929"/>
    <tableColumn id="15947" xr3:uid="{4D8F3C40-A825-4353-9E99-3A3DC3A84952}" name="Column15930"/>
    <tableColumn id="15948" xr3:uid="{8B43300F-0699-4E04-8871-CD2F3B5584C9}" name="Column15931"/>
    <tableColumn id="15949" xr3:uid="{E54A2613-8C67-4307-8D89-5132549F1EB0}" name="Column15932"/>
    <tableColumn id="15950" xr3:uid="{E8F74FE2-9A15-41C5-B4D5-F8595892E6D6}" name="Column15933"/>
    <tableColumn id="15951" xr3:uid="{8723BD56-321A-4649-9E7A-DF9E98C0F829}" name="Column15934"/>
    <tableColumn id="15952" xr3:uid="{B9B6B99E-B0FE-4576-8074-64972FF5A60D}" name="Column15935"/>
    <tableColumn id="15953" xr3:uid="{37A44204-3EF6-4604-B53E-C7C8C3B8812C}" name="Column15936"/>
    <tableColumn id="15954" xr3:uid="{784008C9-2EFD-4AA8-AA2B-03689252A620}" name="Column15937"/>
    <tableColumn id="15955" xr3:uid="{F1C4F59D-F97A-404D-AB68-C5CB3FC16097}" name="Column15938"/>
    <tableColumn id="15956" xr3:uid="{836292AA-0F6B-4A18-8FE1-A4491609FBD9}" name="Column15939"/>
    <tableColumn id="15957" xr3:uid="{E93E11C0-02BB-4650-93D7-CBE78CA6CC49}" name="Column15940"/>
    <tableColumn id="15958" xr3:uid="{1FA0D890-9190-4BFB-BCAE-6BC49D94AAB9}" name="Column15941"/>
    <tableColumn id="15959" xr3:uid="{465D3918-AD5C-48F0-990F-6679427F137D}" name="Column15942"/>
    <tableColumn id="15960" xr3:uid="{DAA12CB5-1764-44B6-A98C-5D94949BC07C}" name="Column15943"/>
    <tableColumn id="15961" xr3:uid="{78EB5151-51E3-4A18-8289-8AC21C3987D3}" name="Column15944"/>
    <tableColumn id="15962" xr3:uid="{30858833-57D1-4338-9FFD-3D2446856466}" name="Column15945"/>
    <tableColumn id="15963" xr3:uid="{78896AF6-4791-4FA9-8254-937BD15B7987}" name="Column15946"/>
    <tableColumn id="15964" xr3:uid="{4D3C60B9-E7F1-46F9-ACB3-8D5F6307BA1D}" name="Column15947"/>
    <tableColumn id="15965" xr3:uid="{3E159AF6-B748-4674-BFAD-3781C60A1BC3}" name="Column15948"/>
    <tableColumn id="15966" xr3:uid="{4888DDF8-84A3-42D8-8F9F-73F88A1ACEA9}" name="Column15949"/>
    <tableColumn id="15967" xr3:uid="{8D26A4B1-841C-44FD-ABCD-04C00B00A53B}" name="Column15950"/>
    <tableColumn id="15968" xr3:uid="{44862F0A-C105-4A55-AECA-819F02099801}" name="Column15951"/>
    <tableColumn id="15969" xr3:uid="{80A2F2D3-06B0-4CE5-B3DA-FCDA9D068E1F}" name="Column15952"/>
    <tableColumn id="15970" xr3:uid="{A16F6740-68E1-42C9-8731-10D062B2A6F1}" name="Column15953"/>
    <tableColumn id="15971" xr3:uid="{0C2EB6E5-B620-4B28-8817-DB0B44EBF19A}" name="Column15954"/>
    <tableColumn id="15972" xr3:uid="{E3268A11-DFAC-4787-9B04-12C2DEB84C63}" name="Column15955"/>
    <tableColumn id="15973" xr3:uid="{DDD2E476-0131-45A9-90C6-BD449E9059D7}" name="Column15956"/>
    <tableColumn id="15974" xr3:uid="{1A3375FB-72EF-4F84-8CF6-A3EB5842DE02}" name="Column15957"/>
    <tableColumn id="15975" xr3:uid="{EC75C4AC-5276-4822-8184-50F820AA1390}" name="Column15958"/>
    <tableColumn id="15976" xr3:uid="{0219B4A5-EA35-4AFE-BD9B-A0370156EDA2}" name="Column15959"/>
    <tableColumn id="15977" xr3:uid="{2E22F84B-DBA8-4CF9-9816-6191EA829F4C}" name="Column15960"/>
    <tableColumn id="15978" xr3:uid="{0EFE32AD-4794-4102-AE21-C4E4A28D0225}" name="Column15961"/>
    <tableColumn id="15979" xr3:uid="{C6BDEF2F-7A70-4CBD-B6CD-A00CE0ED3E07}" name="Column15962"/>
    <tableColumn id="15980" xr3:uid="{CA42C583-3E07-4328-9443-1B4E6AE4938D}" name="Column15963"/>
    <tableColumn id="15981" xr3:uid="{8E028CFA-8EC8-4F36-AC3A-6A9451840AC2}" name="Column15964"/>
    <tableColumn id="15982" xr3:uid="{5AC60205-A80C-4227-B842-82745BD12FB6}" name="Column15965"/>
    <tableColumn id="15983" xr3:uid="{D1DE694A-CB27-4DF6-A147-94311DFC1B21}" name="Column15966"/>
    <tableColumn id="15984" xr3:uid="{D66260D0-F38B-46BE-9B53-AC86FB5C4819}" name="Column15967"/>
    <tableColumn id="15985" xr3:uid="{8AC78C90-0512-413D-9715-AB82C2A94C7A}" name="Column15968"/>
    <tableColumn id="15986" xr3:uid="{C98FF1AB-CED1-4E6C-BC75-1CA34C050F1F}" name="Column15969"/>
    <tableColumn id="15987" xr3:uid="{63440401-7BA8-4664-A28E-9E3FDDB2A2BE}" name="Column15970"/>
    <tableColumn id="15988" xr3:uid="{357A89E2-02F2-4008-A33D-C0B2154FFFA5}" name="Column15971"/>
    <tableColumn id="15989" xr3:uid="{7C7F8359-8FDB-4E81-BC02-3ADD00CC99C2}" name="Column15972"/>
    <tableColumn id="15990" xr3:uid="{175FD8F5-68F3-4E38-808C-03D62E85B486}" name="Column15973"/>
    <tableColumn id="15991" xr3:uid="{75294F35-4791-4B43-BCC9-3315D2492312}" name="Column15974"/>
    <tableColumn id="15992" xr3:uid="{4A6E3F4A-D24B-4CD3-B7D5-1A960C5A68A7}" name="Column15975"/>
    <tableColumn id="15993" xr3:uid="{7E534478-9034-4A07-BA60-8F622FB0F10B}" name="Column15976"/>
    <tableColumn id="15994" xr3:uid="{ACD2B120-8B0E-4065-84AF-AE99F04738EC}" name="Column15977"/>
    <tableColumn id="15995" xr3:uid="{827A8829-FA89-4D12-8FC3-76D0A59FE9A0}" name="Column15978"/>
    <tableColumn id="15996" xr3:uid="{30401AE2-8C27-4F4E-A5CA-DF9A1A8828A0}" name="Column15979"/>
    <tableColumn id="15997" xr3:uid="{EEB34275-BFE3-493E-93D7-1C3D8FA39121}" name="Column15980"/>
    <tableColumn id="15998" xr3:uid="{51AF7633-623B-4F5B-8CD2-6452C42606F4}" name="Column15981"/>
    <tableColumn id="15999" xr3:uid="{5A174500-2DBE-4A40-ACF3-395D80C6B443}" name="Column15982"/>
    <tableColumn id="16000" xr3:uid="{17A65C40-08DA-41B4-846F-E71E4B4220A3}" name="Column15983"/>
    <tableColumn id="16001" xr3:uid="{34B8D38B-B5FC-4648-AB19-6DBB2384700F}" name="Column15984"/>
    <tableColumn id="16002" xr3:uid="{710F86D7-C069-48D6-B43F-2FE926E77A22}" name="Column15985"/>
    <tableColumn id="16003" xr3:uid="{78345A20-2F74-418D-A2F3-5A8421A81D0F}" name="Column15986"/>
    <tableColumn id="16004" xr3:uid="{5F581690-F3D7-4884-81E5-6AB21E87B868}" name="Column15987"/>
    <tableColumn id="16005" xr3:uid="{5F123205-BA5A-4BC2-BD4B-26D354D2860D}" name="Column15988"/>
    <tableColumn id="16006" xr3:uid="{069E7342-EA31-4859-8C05-3A06598A41AC}" name="Column15989"/>
    <tableColumn id="16007" xr3:uid="{6CE0CDB5-E8B7-4398-9C14-4ECCD4025733}" name="Column15990"/>
    <tableColumn id="16008" xr3:uid="{0875726D-8D3E-4B80-949F-F295D711D61E}" name="Column15991"/>
    <tableColumn id="16009" xr3:uid="{7ED8AB45-13EA-4131-BA61-D0236722F332}" name="Column15992"/>
    <tableColumn id="16010" xr3:uid="{A51449EF-231F-4872-BB63-D4DECA51431C}" name="Column15993"/>
    <tableColumn id="16011" xr3:uid="{EAF833A7-BDF1-4F4E-8982-01A006801776}" name="Column15994"/>
    <tableColumn id="16012" xr3:uid="{95BA76DF-13E9-448C-86AA-7F744E047F1C}" name="Column15995"/>
    <tableColumn id="16013" xr3:uid="{D1A26344-6707-4425-AB28-3944AD9B74E8}" name="Column15996"/>
    <tableColumn id="16014" xr3:uid="{ED75B9FF-4DBB-46B1-9DE8-7A3611091CF9}" name="Column15997"/>
    <tableColumn id="16015" xr3:uid="{AD2C8A6B-1DBE-4611-908C-D856C80257D7}" name="Column15998"/>
    <tableColumn id="16016" xr3:uid="{71104C50-D2A9-47BC-AB56-5034C3235B13}" name="Column15999"/>
    <tableColumn id="16017" xr3:uid="{26CEF399-0CD2-4A81-880B-8D7D18C12836}" name="Column16000"/>
    <tableColumn id="16018" xr3:uid="{67D34AC8-0D11-463C-8E63-55A559918F2B}" name="Column16001"/>
    <tableColumn id="16019" xr3:uid="{4C8FB302-A97B-42C7-BACE-8E9386C47A3E}" name="Column16002"/>
    <tableColumn id="16020" xr3:uid="{FE1ACBA6-B0E8-4106-B5E4-8FA552514FE9}" name="Column16003"/>
    <tableColumn id="16021" xr3:uid="{823108CE-31E0-4953-9F7B-1C4DF533B1AC}" name="Column16004"/>
    <tableColumn id="16022" xr3:uid="{EC75D5FC-3789-4D4F-82A8-5C142B335B8F}" name="Column16005"/>
    <tableColumn id="16023" xr3:uid="{74412F0B-0075-4DB1-AA21-450A8F01EA97}" name="Column16006"/>
    <tableColumn id="16024" xr3:uid="{2AE3D9E3-E412-4457-900A-FCFE41631294}" name="Column16007"/>
    <tableColumn id="16025" xr3:uid="{F03FA74E-CED9-4E82-8A47-3DDBCBACE071}" name="Column16008"/>
    <tableColumn id="16026" xr3:uid="{5541CE9B-26C1-49D3-B2D1-99A4638C9DEF}" name="Column16009"/>
    <tableColumn id="16027" xr3:uid="{6E8D286C-36DA-4F97-A12C-96EF87C550D5}" name="Column16010"/>
    <tableColumn id="16028" xr3:uid="{69B20844-A4D0-4B6E-9621-BF3B68124F18}" name="Column16011"/>
    <tableColumn id="16029" xr3:uid="{A32354C4-3FB5-4075-BC0D-0CCEBAB2A7BB}" name="Column16012"/>
    <tableColumn id="16030" xr3:uid="{6280DECB-3850-430E-8427-D8D8B4AF16CB}" name="Column16013"/>
    <tableColumn id="16031" xr3:uid="{3F1B8D7F-81A2-42E9-B66A-E55B17F3CE07}" name="Column16014"/>
    <tableColumn id="16032" xr3:uid="{C62F3ABC-B0A6-44DE-9464-2ED433A3C3E5}" name="Column16015"/>
    <tableColumn id="16033" xr3:uid="{332308EE-8596-4D0E-8E96-23C77FAAB76E}" name="Column16016"/>
    <tableColumn id="16034" xr3:uid="{B6287398-C074-4DF3-955B-94F042D475AE}" name="Column16017"/>
    <tableColumn id="16035" xr3:uid="{DE950084-D0BE-4641-AB13-983263340A1E}" name="Column16018"/>
    <tableColumn id="16036" xr3:uid="{8ACD3110-2CA8-4AB6-9DE1-752994708E5D}" name="Column16019"/>
    <tableColumn id="16037" xr3:uid="{734B2087-B366-42C9-AF4A-EF95FC528D32}" name="Column16020"/>
    <tableColumn id="16038" xr3:uid="{E0ACCDBC-BF29-4D65-B088-1CC0A60A3C53}" name="Column16021"/>
    <tableColumn id="16039" xr3:uid="{208B5E53-2EE8-40A5-AD30-31CDC9B37BF0}" name="Column16022"/>
    <tableColumn id="16040" xr3:uid="{06009C02-1892-4701-AB4D-74E4F51ED3F8}" name="Column16023"/>
    <tableColumn id="16041" xr3:uid="{B7E6B2AE-75BB-4B52-9CDB-79095228B2D4}" name="Column16024"/>
    <tableColumn id="16042" xr3:uid="{E3085E4E-E93C-427F-BBFA-1DDE26BF4561}" name="Column16025"/>
    <tableColumn id="16043" xr3:uid="{B3F2283C-698C-472F-B21A-EA8B35D3DB75}" name="Column16026"/>
    <tableColumn id="16044" xr3:uid="{7B0A226B-88FA-4710-8865-E32C95613FB7}" name="Column16027"/>
    <tableColumn id="16045" xr3:uid="{68270259-6329-4A1A-A73A-9FC0EC38F476}" name="Column16028"/>
    <tableColumn id="16046" xr3:uid="{F8AA129E-E98B-44ED-8459-0957F24949F4}" name="Column16029"/>
    <tableColumn id="16047" xr3:uid="{D9D8FB16-5DB6-48B9-9D16-607EAA699544}" name="Column16030"/>
    <tableColumn id="16048" xr3:uid="{8F4F7F4D-6902-4864-A0EC-82CB4996D5C7}" name="Column16031"/>
    <tableColumn id="16049" xr3:uid="{188510D2-81B4-4BC7-90F7-9A0B7A362203}" name="Column16032"/>
    <tableColumn id="16050" xr3:uid="{791CDC44-32FA-446B-9962-7111012958B7}" name="Column16033"/>
    <tableColumn id="16051" xr3:uid="{D2DEC2AF-2CF8-4A53-B9A3-5B7C67ABD056}" name="Column16034"/>
    <tableColumn id="16052" xr3:uid="{DAA59182-915B-431C-BEC0-3F100987F232}" name="Column16035"/>
    <tableColumn id="16053" xr3:uid="{1139E633-E3E2-4603-9E06-7BEA62D72701}" name="Column16036"/>
    <tableColumn id="16054" xr3:uid="{B351F4F8-A8C9-43B9-8A24-85A63B3049FD}" name="Column16037"/>
    <tableColumn id="16055" xr3:uid="{064A7E18-6765-4F53-9F88-03BBF58BD2A2}" name="Column16038"/>
    <tableColumn id="16056" xr3:uid="{9DCF4560-C142-4356-B73E-C5426C584506}" name="Column16039"/>
    <tableColumn id="16057" xr3:uid="{DF30D321-8859-4DE9-93A4-2040504B9DA8}" name="Column16040"/>
    <tableColumn id="16058" xr3:uid="{DAC40F00-6875-494E-A1DA-93F075D63E40}" name="Column16041"/>
    <tableColumn id="16059" xr3:uid="{4AA3A9B9-0BEE-447F-866A-A3BC469C1B75}" name="Column16042"/>
    <tableColumn id="16060" xr3:uid="{034DB88C-DBDD-42EC-B5D2-5FF2BE04B3F0}" name="Column16043"/>
    <tableColumn id="16061" xr3:uid="{86BECB3B-5566-4603-B59A-FCD40207F386}" name="Column16044"/>
    <tableColumn id="16062" xr3:uid="{E6E0A151-A5AC-46C0-BB1A-659F308853FE}" name="Column16045"/>
    <tableColumn id="16063" xr3:uid="{5402709C-C9B2-4815-AA2D-610E7FCC63E4}" name="Column16046"/>
    <tableColumn id="16064" xr3:uid="{9F6969FC-2927-4090-AD16-B5131E733F3F}" name="Column16047"/>
    <tableColumn id="16065" xr3:uid="{96117F95-BF1D-45E0-8AFC-342A6D3C593F}" name="Column16048"/>
    <tableColumn id="16066" xr3:uid="{EEA37ACB-F5BA-4912-9D2B-41A2087C786E}" name="Column16049"/>
    <tableColumn id="16067" xr3:uid="{B24A5A3D-C2DB-4B54-9B8D-9C6A83B87250}" name="Column16050"/>
    <tableColumn id="16068" xr3:uid="{BC42C3BD-2ACC-42F3-9C48-817C8C4896DA}" name="Column16051"/>
    <tableColumn id="16069" xr3:uid="{D49DB517-4B37-497E-8B0D-F7A5CABA1768}" name="Column16052"/>
    <tableColumn id="16070" xr3:uid="{DBA7146D-C3FA-4BB1-BFE7-C3198CDEC30E}" name="Column16053"/>
    <tableColumn id="16071" xr3:uid="{E6A66638-5720-43BA-A961-5AEEAD98058E}" name="Column16054"/>
    <tableColumn id="16072" xr3:uid="{E171925D-A09D-4FFF-A868-7576E4AC315A}" name="Column16055"/>
    <tableColumn id="16073" xr3:uid="{C7049B5B-6305-49E5-A7E5-4A464D37B1BE}" name="Column16056"/>
    <tableColumn id="16074" xr3:uid="{70B4A52D-DA25-4FBF-96ED-C7F42A87A165}" name="Column16057"/>
    <tableColumn id="16075" xr3:uid="{F931B7B5-6E37-4768-8234-1F1FFA442B84}" name="Column16058"/>
    <tableColumn id="16076" xr3:uid="{1ACC98FF-1262-4E71-B111-60A28D20F43D}" name="Column16059"/>
    <tableColumn id="16077" xr3:uid="{59B6A634-4534-4332-B2CD-5DC53ED62E68}" name="Column16060"/>
    <tableColumn id="16078" xr3:uid="{438ED27E-687B-468E-B690-09A37CF231E5}" name="Column16061"/>
    <tableColumn id="16079" xr3:uid="{79F4C3FE-7D6C-4E17-A3AD-412B7340D7B2}" name="Column16062"/>
    <tableColumn id="16080" xr3:uid="{FACF3E18-ACAE-4B7A-948E-9FBBC2A0AAF2}" name="Column16063"/>
    <tableColumn id="16081" xr3:uid="{5518FD17-1EF2-4F4B-98FA-E58E67F2CFE1}" name="Column16064"/>
    <tableColumn id="16082" xr3:uid="{B89E7678-254A-4CDC-AD47-EBD35F3C1ABD}" name="Column16065"/>
    <tableColumn id="16083" xr3:uid="{F893C4A5-9F13-440A-95AF-6D95F54818EA}" name="Column16066"/>
    <tableColumn id="16084" xr3:uid="{AC29C24D-643B-4052-B529-66E5974A2295}" name="Column16067"/>
    <tableColumn id="16085" xr3:uid="{06B0400E-8FB7-40D4-905C-EDDCB1A87FA1}" name="Column16068"/>
    <tableColumn id="16086" xr3:uid="{DE1CD6F3-B855-4B18-9CDB-0CF65DDC8A05}" name="Column16069"/>
    <tableColumn id="16087" xr3:uid="{B24B4F97-F983-4023-A485-0D03E8EB417B}" name="Column16070"/>
    <tableColumn id="16088" xr3:uid="{19D14759-5122-4E19-B336-4390F47AFD26}" name="Column16071"/>
    <tableColumn id="16089" xr3:uid="{7543EF2E-EE01-4193-BEA4-09BE839104A4}" name="Column16072"/>
    <tableColumn id="16090" xr3:uid="{D78752DB-566F-478F-9A15-C234CA026D89}" name="Column16073"/>
    <tableColumn id="16091" xr3:uid="{F35D8F5D-20DD-4461-B32A-3766A841ADB7}" name="Column16074"/>
    <tableColumn id="16092" xr3:uid="{3BA3C8A3-E8C6-44E1-990E-B4F60D4C12B4}" name="Column16075"/>
    <tableColumn id="16093" xr3:uid="{469A83C5-C81C-46E1-B4BC-A495F753D293}" name="Column16076"/>
    <tableColumn id="16094" xr3:uid="{C2B4ED6B-F495-4D42-9F04-3290B00B2303}" name="Column16077"/>
    <tableColumn id="16095" xr3:uid="{7F207809-7164-49AC-B5D5-259654774D55}" name="Column16078"/>
    <tableColumn id="16096" xr3:uid="{2A96B45F-D1D3-4498-A2AF-EF47FF373F16}" name="Column16079"/>
    <tableColumn id="16097" xr3:uid="{F2873597-907E-425E-9412-0688B36298FA}" name="Column16080"/>
    <tableColumn id="16098" xr3:uid="{20895A17-7389-487C-B8C4-5ADCF3F4E489}" name="Column16081"/>
    <tableColumn id="16099" xr3:uid="{21FC44EC-FFF3-4820-B9A2-BE3CF5FBBA39}" name="Column16082"/>
    <tableColumn id="16100" xr3:uid="{2A082F08-26A4-4C26-991F-A206E013DF96}" name="Column16083"/>
    <tableColumn id="16101" xr3:uid="{47F8C0CF-558E-4CA7-A621-9D284AB237FC}" name="Column16084"/>
    <tableColumn id="16102" xr3:uid="{13A63351-09EC-4BBA-800B-A02D14E2751B}" name="Column16085"/>
    <tableColumn id="16103" xr3:uid="{1D5ACE5A-8CDF-4467-ADF4-36B7B404A7F3}" name="Column16086"/>
    <tableColumn id="16104" xr3:uid="{83281C85-776C-45AA-B50F-B9639371D22F}" name="Column16087"/>
    <tableColumn id="16105" xr3:uid="{FCC377D2-EBD9-4C4E-B3A9-29C4F9C393A2}" name="Column16088"/>
    <tableColumn id="16106" xr3:uid="{1A99F49E-3560-49D7-9925-3FF810DE377E}" name="Column16089"/>
    <tableColumn id="16107" xr3:uid="{123E782E-3597-40A2-828C-5A20007F92BE}" name="Column16090"/>
    <tableColumn id="16108" xr3:uid="{75A63AC8-73F0-4E6B-8C00-69F58DF8FD84}" name="Column16091"/>
    <tableColumn id="16109" xr3:uid="{F7249CC6-4794-4F31-B160-87DBCCB5AB00}" name="Column16092"/>
    <tableColumn id="16110" xr3:uid="{29786395-1477-4747-BEDC-6C99F12D2B47}" name="Column16093"/>
    <tableColumn id="16111" xr3:uid="{DC7878F7-DECA-4E94-91BC-C34FDE77886F}" name="Column16094"/>
    <tableColumn id="16112" xr3:uid="{A6DC53D3-E32D-42C8-BEEF-54608B68E8AE}" name="Column16095"/>
    <tableColumn id="16113" xr3:uid="{DDA08C60-4881-4091-BC1B-BF8A9525D38D}" name="Column16096"/>
    <tableColumn id="16114" xr3:uid="{F209721D-F4EB-4CC6-B60D-837D690C1E77}" name="Column16097"/>
    <tableColumn id="16115" xr3:uid="{A97C9ED9-06E2-4BF9-8AFF-E5170D2C2CAD}" name="Column16098"/>
    <tableColumn id="16116" xr3:uid="{63E0CC17-8A16-4533-A29C-8F3DDB5DF033}" name="Column16099"/>
    <tableColumn id="16117" xr3:uid="{9077A20D-3C45-4CF1-B04F-5C113E970C04}" name="Column16100"/>
    <tableColumn id="16118" xr3:uid="{7C4F3228-C023-49D1-997E-588DD7E98F00}" name="Column16101"/>
    <tableColumn id="16119" xr3:uid="{F47A08D1-1A7A-48FD-8476-6692E5E4A4E5}" name="Column16102"/>
    <tableColumn id="16120" xr3:uid="{BE9181CB-93E2-4980-A379-1D4A8778B04D}" name="Column16103"/>
    <tableColumn id="16121" xr3:uid="{E65B62AF-0599-4E08-9D65-79AA5BE34B05}" name="Column16104"/>
    <tableColumn id="16122" xr3:uid="{AF41EF5F-5C45-4EFB-8B44-0845D9E72DB3}" name="Column16105"/>
    <tableColumn id="16123" xr3:uid="{8D0B2B36-E3C2-40D7-A38B-97781909F987}" name="Column16106"/>
    <tableColumn id="16124" xr3:uid="{AF490431-2077-49F6-A204-629CB78F988E}" name="Column16107"/>
    <tableColumn id="16125" xr3:uid="{1DD93CB6-20C4-4C09-AA66-672AC0E4B6BA}" name="Column16108"/>
    <tableColumn id="16126" xr3:uid="{5DB71CA6-EB39-47AA-9515-E3FFD32D207C}" name="Column16109"/>
    <tableColumn id="16127" xr3:uid="{48494DB2-2AD8-467F-AF63-7E452C3E15B1}" name="Column16110"/>
    <tableColumn id="16128" xr3:uid="{EF99CEDD-F5AE-4EEA-B211-34B7CF725901}" name="Column16111"/>
    <tableColumn id="16129" xr3:uid="{8740093F-EC04-44BC-87BB-23498461D5D5}" name="Column16112"/>
    <tableColumn id="16130" xr3:uid="{82D678B2-41DB-47E1-84C3-DF1480D09C1B}" name="Column16113"/>
    <tableColumn id="16131" xr3:uid="{3D4C1B36-F503-4F59-B22B-D0DF1AA5D97F}" name="Column16114"/>
    <tableColumn id="16132" xr3:uid="{23FEDFFA-1C13-4348-941F-E761D8B990EA}" name="Column16115"/>
    <tableColumn id="16133" xr3:uid="{182F972A-2D3D-4D5C-8761-AF1BFCC72EA0}" name="Column16116"/>
    <tableColumn id="16134" xr3:uid="{5F4BB2E9-D97B-425A-B690-4AEC3724D567}" name="Column16117"/>
    <tableColumn id="16135" xr3:uid="{62A163B1-A864-4D42-90A4-5E1CC8105424}" name="Column16118"/>
    <tableColumn id="16136" xr3:uid="{42C08349-7C1C-4C6D-A663-C227D0A4C92B}" name="Column16119"/>
    <tableColumn id="16137" xr3:uid="{A141770C-6F75-4649-908F-17009C4AD329}" name="Column16120"/>
    <tableColumn id="16138" xr3:uid="{30DE50D0-AED3-45D0-8D53-A14567BE21AF}" name="Column16121"/>
    <tableColumn id="16139" xr3:uid="{1052A0B4-0621-4F9D-A84D-BC44683A24C6}" name="Column16122"/>
    <tableColumn id="16140" xr3:uid="{2F1A9505-4077-49C2-B30B-39DBF457DA76}" name="Column16123"/>
    <tableColumn id="16141" xr3:uid="{AB4A23B1-0BBD-4C88-B0C4-A82D4405C2A3}" name="Column16124"/>
    <tableColumn id="16142" xr3:uid="{068C327F-AEF1-45D7-81FA-6F6458D8BD7F}" name="Column16125"/>
    <tableColumn id="16143" xr3:uid="{85B34044-2D58-4EA3-9C45-5227BA4D0260}" name="Column16126"/>
    <tableColumn id="16144" xr3:uid="{C51562D9-2954-4677-AD72-8BF516531035}" name="Column16127"/>
    <tableColumn id="16145" xr3:uid="{621E444A-5F5A-4292-BE2E-E014421856BA}" name="Column16128"/>
    <tableColumn id="16146" xr3:uid="{5C0A0530-51A5-436D-AAD1-E652A17AFCFB}" name="Column16129"/>
    <tableColumn id="16147" xr3:uid="{29DED553-9A7C-4D9D-9A27-B18F9569E3BF}" name="Column16130"/>
    <tableColumn id="16148" xr3:uid="{71E70E8B-984F-4C94-AB5F-8C96DA5E09AE}" name="Column16131"/>
    <tableColumn id="16149" xr3:uid="{D02096D5-CE0E-42DB-8542-3CBFEEFCFFAC}" name="Column16132"/>
    <tableColumn id="16150" xr3:uid="{DAB929DB-37D6-4A86-96DE-E53457D3FB0B}" name="Column16133"/>
    <tableColumn id="16151" xr3:uid="{D4EB521E-6264-4B0D-9AAB-001DDDFE540E}" name="Column16134"/>
    <tableColumn id="16152" xr3:uid="{B522FA1A-4E33-4B09-BB2E-87459318E1F9}" name="Column16135"/>
    <tableColumn id="16153" xr3:uid="{5BE1D0AC-D591-479D-8FDA-CC6CB5C1F292}" name="Column16136"/>
    <tableColumn id="16154" xr3:uid="{E9EC610C-F607-45C1-B09E-146E0A29FD9B}" name="Column16137"/>
    <tableColumn id="16155" xr3:uid="{7875F1B0-BFCB-4D25-BC71-D5515B60AFCE}" name="Column16138"/>
    <tableColumn id="16156" xr3:uid="{E7EABE65-486C-4AD3-B901-55A779C0F921}" name="Column16139"/>
    <tableColumn id="16157" xr3:uid="{70DC8B02-B99C-4AF9-AE00-45C0C7DCE403}" name="Column16140"/>
    <tableColumn id="16158" xr3:uid="{4DF25F14-BDFF-471A-8CF6-F69692DB51BE}" name="Column16141"/>
    <tableColumn id="16159" xr3:uid="{062AD5A5-B82E-4E32-9714-7E20AC567E6F}" name="Column16142"/>
    <tableColumn id="16160" xr3:uid="{2A773AD8-3668-4970-A3FC-AB22968ABF64}" name="Column16143"/>
    <tableColumn id="16161" xr3:uid="{2CDAE2BD-8044-4FA5-BB48-0BDB689F2B9A}" name="Column16144"/>
    <tableColumn id="16162" xr3:uid="{2759FC60-02A6-499E-BB6E-6234F343EE90}" name="Column16145"/>
    <tableColumn id="16163" xr3:uid="{66155724-256C-4E1A-86CF-D3504EA58136}" name="Column16146"/>
    <tableColumn id="16164" xr3:uid="{A29DFBC1-2CF9-4F6B-8C77-557DDDBF6978}" name="Column16147"/>
    <tableColumn id="16165" xr3:uid="{3937AFAE-5366-4BED-B731-59A92CC4460D}" name="Column16148"/>
    <tableColumn id="16166" xr3:uid="{41464977-57D4-4E8B-BF85-5F79B9FB292C}" name="Column16149"/>
    <tableColumn id="16167" xr3:uid="{105DB4F7-1112-4BF2-8855-E6202DF22310}" name="Column16150"/>
    <tableColumn id="16168" xr3:uid="{5435C0E2-0478-409C-93A2-3B397A5FAD8F}" name="Column16151"/>
    <tableColumn id="16169" xr3:uid="{060BEC68-FEBC-4B9B-859F-A0519A9C5103}" name="Column16152"/>
    <tableColumn id="16170" xr3:uid="{AFAAE693-236E-4F96-9917-3E248A72E3EA}" name="Column16153"/>
    <tableColumn id="16171" xr3:uid="{3AB34F86-88AD-4413-9111-3BA0D6FCBD6F}" name="Column16154"/>
    <tableColumn id="16172" xr3:uid="{654EEC85-05B3-44E5-A1C8-71E92A5FA9ED}" name="Column16155"/>
    <tableColumn id="16173" xr3:uid="{97F619A2-6983-4C6C-A6A3-48708A2EBDA9}" name="Column16156"/>
    <tableColumn id="16174" xr3:uid="{43A0F649-3CC9-47A5-AA89-2D3A48DF0437}" name="Column16157"/>
    <tableColumn id="16175" xr3:uid="{D8AB1C2C-2DEC-4DE9-90E5-8CB4FB60FDE8}" name="Column16158"/>
    <tableColumn id="16176" xr3:uid="{AEFFFE16-9667-49E8-BA2B-FA7239DD4C99}" name="Column16159"/>
    <tableColumn id="16177" xr3:uid="{E7B7C5BA-0EC5-4BCB-ACAB-E53FFF94A373}" name="Column16160"/>
    <tableColumn id="16178" xr3:uid="{0BF172DE-608B-4E21-B450-8E61C362A6C3}" name="Column16161"/>
    <tableColumn id="16179" xr3:uid="{D4225765-0A25-4BD6-A7F2-E29C10785CD6}" name="Column16162"/>
    <tableColumn id="16180" xr3:uid="{9B333F49-D4CB-4489-80DE-E52FD1A182CF}" name="Column16163"/>
    <tableColumn id="16181" xr3:uid="{FDCCFA84-0A99-46BF-B8A1-FAD3BDF386A3}" name="Column16164"/>
    <tableColumn id="16182" xr3:uid="{2D5463CD-A06A-4E0E-93EA-2190BC86746C}" name="Column16165"/>
    <tableColumn id="16183" xr3:uid="{919B2998-D9C6-4A80-B05B-8FB01AC42586}" name="Column16166"/>
    <tableColumn id="16184" xr3:uid="{8E1C2F16-3F73-428E-A7C7-7DFCFCC4C218}" name="Column16167"/>
    <tableColumn id="16185" xr3:uid="{A35430FA-EBC7-4DC8-9ACB-5D0DDC3B3CE4}" name="Column16168"/>
    <tableColumn id="16186" xr3:uid="{4FDC4871-9573-4A5F-9B27-FF5631F721E0}" name="Column16169"/>
    <tableColumn id="16187" xr3:uid="{92318932-39BC-471A-9E15-DC335D3D87C5}" name="Column16170"/>
    <tableColumn id="16188" xr3:uid="{6CF923F2-2273-423B-AB3A-C24B9E403DE5}" name="Column16171"/>
    <tableColumn id="16189" xr3:uid="{4EB1FD73-A2AC-44BD-92CD-4AFA5DC7D20C}" name="Column16172"/>
    <tableColumn id="16190" xr3:uid="{EE482027-3A79-4FED-9615-A6865E733BA8}" name="Column16173"/>
    <tableColumn id="16191" xr3:uid="{CE0E0318-55CB-4F55-8D4C-E3507EEB005A}" name="Column16174"/>
    <tableColumn id="16192" xr3:uid="{9E4850D9-E188-442D-A3BB-A643770BA30A}" name="Column16175"/>
    <tableColumn id="16193" xr3:uid="{3E32242D-B3BC-4F4D-B58A-338724CCD760}" name="Column16176"/>
    <tableColumn id="16194" xr3:uid="{72CAB1EF-EFBE-4459-A2E2-55B9F696EC3F}" name="Column16177"/>
    <tableColumn id="16195" xr3:uid="{5ACC8167-22B5-4055-B158-5D8056D2502B}" name="Column16178"/>
    <tableColumn id="16196" xr3:uid="{35B4319D-A7B3-477A-9255-B0DC68D491A1}" name="Column16179"/>
    <tableColumn id="16197" xr3:uid="{3DD029C5-A102-4325-82CA-C7BFE9F9FCFA}" name="Column16180"/>
    <tableColumn id="16198" xr3:uid="{52738471-E2BF-433C-B91E-877C4150C46B}" name="Column16181"/>
    <tableColumn id="16199" xr3:uid="{1B9A76D6-1DC4-4131-A7DB-A1D40F6CD5C0}" name="Column16182"/>
    <tableColumn id="16200" xr3:uid="{7951A16A-A80C-453B-BC54-BD618A4E0133}" name="Column16183"/>
    <tableColumn id="16201" xr3:uid="{555BC33E-DD70-438A-9C0F-CF76D03575FC}" name="Column16184"/>
    <tableColumn id="16202" xr3:uid="{17977CB1-995B-4E93-92D8-B7DBDF2F8B60}" name="Column16185"/>
    <tableColumn id="16203" xr3:uid="{16BB704A-D22B-48B6-B7B6-DC0966C8FDC7}" name="Column16186"/>
    <tableColumn id="16204" xr3:uid="{37CAA510-D0DB-49CD-A950-FA27B5A83FC7}" name="Column16187"/>
    <tableColumn id="16205" xr3:uid="{6311086A-D644-4AF6-9162-4FF89C00F031}" name="Column16188"/>
    <tableColumn id="16206" xr3:uid="{C6299584-AB00-4CEC-8BCE-287C6C7A7689}" name="Column16189"/>
    <tableColumn id="16207" xr3:uid="{0B3A8DBE-3FD3-46DD-8E10-7A21B733B704}" name="Column16190"/>
    <tableColumn id="16208" xr3:uid="{F9B301C0-CD90-4D0C-9CFB-C8EEB9ECADEC}" name="Column16191"/>
    <tableColumn id="16209" xr3:uid="{E6E810A5-88BE-4240-B00E-43C305556951}" name="Column16192"/>
    <tableColumn id="16210" xr3:uid="{16DF75DD-FE16-4FCC-8944-363C280454BE}" name="Column16193"/>
    <tableColumn id="16211" xr3:uid="{7373A08B-F44B-4931-9F93-58C0A934726A}" name="Column16194"/>
    <tableColumn id="16212" xr3:uid="{32D0A563-D333-4281-B888-A4C8AF18E5AE}" name="Column16195"/>
    <tableColumn id="16213" xr3:uid="{168F5706-9299-430F-A9FB-0220779E5CE6}" name="Column16196"/>
    <tableColumn id="16214" xr3:uid="{75AE61A5-1C02-473C-9482-2BD7BF8A9639}" name="Column16197"/>
    <tableColumn id="16215" xr3:uid="{BECD13AA-B63F-4A95-8F86-79E6107A452B}" name="Column16198"/>
    <tableColumn id="16216" xr3:uid="{026CFCCE-783C-4E85-AB18-85193BEEF020}" name="Column16199"/>
    <tableColumn id="16217" xr3:uid="{B8D6716B-7FFF-4590-B7CD-F4E11E8E9CE7}" name="Column16200"/>
    <tableColumn id="16218" xr3:uid="{C5866880-0187-47B8-AB04-0D45BE72ED9A}" name="Column16201"/>
    <tableColumn id="16219" xr3:uid="{812FB936-446B-4FA3-8460-B224F096A41F}" name="Column16202"/>
    <tableColumn id="16220" xr3:uid="{D5036BA4-77B8-4B0D-95EF-95E18DC77767}" name="Column16203"/>
    <tableColumn id="16221" xr3:uid="{583F4982-149C-4781-9616-D341B0C54292}" name="Column16204"/>
    <tableColumn id="16222" xr3:uid="{3B7769F9-84D4-4D73-99CA-F27E3C286DA0}" name="Column16205"/>
    <tableColumn id="16223" xr3:uid="{C73FFB70-676B-433A-8720-CECC365F67BD}" name="Column16206"/>
    <tableColumn id="16224" xr3:uid="{DD1569F7-2359-4A67-8111-F6630238CA37}" name="Column16207"/>
    <tableColumn id="16225" xr3:uid="{E5670C9F-1AAD-4EA4-9327-F3662065CC4B}" name="Column16208"/>
    <tableColumn id="16226" xr3:uid="{E3DB02B2-5B36-40B4-9435-142D5EDABAD0}" name="Column16209"/>
    <tableColumn id="16227" xr3:uid="{B92C87FD-BB81-43C6-9CA4-F4300CB41677}" name="Column16210"/>
    <tableColumn id="16228" xr3:uid="{B26F2B33-7954-45AD-9906-F11CA5A4BEF3}" name="Column16211"/>
    <tableColumn id="16229" xr3:uid="{13180026-22E1-4728-A6F3-564B3E771F1A}" name="Column16212"/>
    <tableColumn id="16230" xr3:uid="{DA3E9D6C-A28E-4A84-AE6F-77DA4B00F20B}" name="Column16213"/>
    <tableColumn id="16231" xr3:uid="{D3F2E79C-7022-4813-907A-FE489277E717}" name="Column16214"/>
    <tableColumn id="16232" xr3:uid="{4CBA17C7-863A-4583-83D2-B7921F6D8EEB}" name="Column16215"/>
    <tableColumn id="16233" xr3:uid="{5A42023E-F8F6-47F3-A4F0-23E105696F87}" name="Column16216"/>
    <tableColumn id="16234" xr3:uid="{25A03BFE-B1B5-4B6E-904C-02816E24924C}" name="Column16217"/>
    <tableColumn id="16235" xr3:uid="{932557C8-4AA2-48B8-A535-EC898E6CBE07}" name="Column16218"/>
    <tableColumn id="16236" xr3:uid="{5D74791D-A7B1-4F25-890B-43C8159C5AED}" name="Column16219"/>
    <tableColumn id="16237" xr3:uid="{18BEF5ED-9626-4D81-82DA-EA2B876AAAB6}" name="Column16220"/>
    <tableColumn id="16238" xr3:uid="{0E09D274-A284-4EC2-A616-55758C313C1B}" name="Column16221"/>
    <tableColumn id="16239" xr3:uid="{F058E6F9-F644-4516-A962-6F50E7ACBE68}" name="Column16222"/>
    <tableColumn id="16240" xr3:uid="{483BD442-F0A9-4C5C-ABCF-6BC8AFC78482}" name="Column16223"/>
    <tableColumn id="16241" xr3:uid="{39B401CD-2E9B-4B52-9CE4-608A6EAE6D0E}" name="Column16224"/>
    <tableColumn id="16242" xr3:uid="{ABC84A1D-40D1-4886-A664-5E043702EA74}" name="Column16225"/>
    <tableColumn id="16243" xr3:uid="{CE767882-5DA2-4E51-9E6C-EE00AD4A57F1}" name="Column16226"/>
    <tableColumn id="16244" xr3:uid="{8A8FA723-51CE-4307-9CDB-7283943B73E4}" name="Column16227"/>
    <tableColumn id="16245" xr3:uid="{DD97B186-AEEF-40D0-A0D1-863A3F38658D}" name="Column16228"/>
    <tableColumn id="16246" xr3:uid="{3A376467-4AD3-4F2B-A0D8-B5EDCE594954}" name="Column16229"/>
    <tableColumn id="16247" xr3:uid="{FFC0EDEC-8B03-4D5D-8B26-0EE7067B0AB7}" name="Column16230"/>
    <tableColumn id="16248" xr3:uid="{AC4D8098-A6C0-441E-94A0-8328837D51CF}" name="Column16231"/>
    <tableColumn id="16249" xr3:uid="{5ED4174D-B1C1-46BC-8B61-653523208151}" name="Column16232"/>
    <tableColumn id="16250" xr3:uid="{28E1FBFD-4B47-4088-BBBB-183010F466A4}" name="Column16233"/>
    <tableColumn id="16251" xr3:uid="{9C09E521-A1EB-4F9C-A2D6-780452AC38F1}" name="Column16234"/>
    <tableColumn id="16252" xr3:uid="{DCB544C7-3725-4DF5-9200-21B8213BCA90}" name="Column16235"/>
    <tableColumn id="16253" xr3:uid="{23B246EB-D609-4975-B26C-736CC830BC4A}" name="Column16236"/>
    <tableColumn id="16254" xr3:uid="{76091322-58A9-4EDA-9402-40EE36A111FF}" name="Column16237"/>
    <tableColumn id="16255" xr3:uid="{3873ABE9-2368-4D96-AD2C-442F943840E9}" name="Column16238"/>
    <tableColumn id="16256" xr3:uid="{EB5559F1-BD74-4F79-973F-DB3EFC769DF2}" name="Column16239"/>
    <tableColumn id="16257" xr3:uid="{272A860D-5B82-46C4-A581-DBA991B93C6B}" name="Column16240"/>
    <tableColumn id="16258" xr3:uid="{BCE32665-3973-4388-8100-825039BBD0EE}" name="Column16241"/>
    <tableColumn id="16259" xr3:uid="{DBC44E83-E3C8-4E3A-AB4C-3F01408AFA85}" name="Column16242"/>
    <tableColumn id="16260" xr3:uid="{80592634-348E-45E1-8AB3-AE175B05C1E9}" name="Column16243"/>
    <tableColumn id="16261" xr3:uid="{8B0E740F-2284-430F-9179-28985FF287B3}" name="Column16244"/>
    <tableColumn id="16262" xr3:uid="{FBEAAE6E-AED9-468E-A340-F6C23050BDD6}" name="Column16245"/>
    <tableColumn id="16263" xr3:uid="{01FBA7AD-48D7-45DE-B9B0-FA40954AD1C9}" name="Column16246"/>
    <tableColumn id="16264" xr3:uid="{9586AF45-13CA-4747-B75B-C5CE1CB87489}" name="Column16247"/>
    <tableColumn id="16265" xr3:uid="{15D39A1E-75DE-4203-9A94-996615AC7DAC}" name="Column16248"/>
    <tableColumn id="16266" xr3:uid="{8028DF63-90BB-4119-9BF8-3652E8B71B91}" name="Column16249"/>
    <tableColumn id="16267" xr3:uid="{7ABD315A-32BF-40C3-90C9-9FDE65526392}" name="Column16250"/>
    <tableColumn id="16268" xr3:uid="{46872E16-0C6B-44B8-B6DE-DF9107D96753}" name="Column16251"/>
    <tableColumn id="16269" xr3:uid="{B4A4E333-3C0D-43AC-B70C-70D88BAC752E}" name="Column16252"/>
    <tableColumn id="16270" xr3:uid="{5BB8809E-B3D0-40A7-8E88-A435745B2432}" name="Column16253"/>
    <tableColumn id="16271" xr3:uid="{1827CBE8-75CD-41D6-92F7-2E5EA877D3BA}" name="Column16254"/>
    <tableColumn id="16272" xr3:uid="{9EA27A4B-F756-48B3-89F3-7E512EF7EF49}" name="Column16255"/>
    <tableColumn id="16273" xr3:uid="{8D045285-AF7F-4CF2-A78B-6E2791AB511B}" name="Column16256"/>
    <tableColumn id="16274" xr3:uid="{7B682AB7-D4FF-4E04-9DD2-61B39E7DDE9A}" name="Column16257"/>
    <tableColumn id="16275" xr3:uid="{992CD931-6F39-415B-B4BC-FFE8F96F16BE}" name="Column16258"/>
    <tableColumn id="16276" xr3:uid="{8F0F35FD-CD11-48D5-A56E-A00B919DD90F}" name="Column16259"/>
    <tableColumn id="16277" xr3:uid="{A9356DEF-5E4B-4B48-A03E-2B87AF31AD38}" name="Column16260"/>
    <tableColumn id="16278" xr3:uid="{9FE2F3A0-20C9-4EAE-A654-784E8D87D6FB}" name="Column16261"/>
    <tableColumn id="16279" xr3:uid="{905E6FFA-1E77-4C15-AD23-6EDDA54C1DCE}" name="Column16262"/>
    <tableColumn id="16280" xr3:uid="{74AB0C63-D101-41D1-8CB5-EC871EF91673}" name="Column16263"/>
    <tableColumn id="16281" xr3:uid="{D338691F-60A5-4924-8B23-C88A492DB390}" name="Column16264"/>
    <tableColumn id="16282" xr3:uid="{6D654194-A14B-4D13-8D77-DD134CD5CD33}" name="Column16265"/>
    <tableColumn id="16283" xr3:uid="{3EE6505F-81A6-46DD-A67D-0E2BC2F085A0}" name="Column16266"/>
    <tableColumn id="16284" xr3:uid="{83DFA362-4EC2-4192-AD2D-1E22777CDB5E}" name="Column16267"/>
    <tableColumn id="16285" xr3:uid="{3ECC7212-CF95-4278-9C98-C816B57164F2}" name="Column16268"/>
    <tableColumn id="16286" xr3:uid="{68A723A3-6CCD-43EF-A4A0-39DB419F35CF}" name="Column16269"/>
    <tableColumn id="16287" xr3:uid="{831DEE50-36C2-499C-B013-68B4A5605B59}" name="Column16270"/>
    <tableColumn id="16288" xr3:uid="{22DDF95F-139A-4F78-AC0C-237D1006C831}" name="Column16271"/>
    <tableColumn id="16289" xr3:uid="{843B1F41-9633-474A-A49A-1C5BC8372720}" name="Column16272"/>
    <tableColumn id="16290" xr3:uid="{C9A8234B-102B-4CC8-A12F-058440747B10}" name="Column16273"/>
    <tableColumn id="16291" xr3:uid="{07A0BAFF-7F7E-477E-A23B-948772A60EF7}" name="Column16274"/>
    <tableColumn id="16292" xr3:uid="{E2741115-645A-4202-8D1C-FA6EA21F3D17}" name="Column16275"/>
    <tableColumn id="16293" xr3:uid="{56AEF5DC-6DE8-4F6B-97F0-0253664ECF19}" name="Column16276"/>
    <tableColumn id="16294" xr3:uid="{CF57B7B6-F70B-4262-B0CB-C5EC8936E814}" name="Column16277"/>
    <tableColumn id="16295" xr3:uid="{A00F3B01-94E2-46A2-B727-7C67562DFC9B}" name="Column16278"/>
    <tableColumn id="16296" xr3:uid="{60F33A63-043C-4C9F-9ECE-9FF23F79FD96}" name="Column16279"/>
    <tableColumn id="16297" xr3:uid="{83CF1B28-A5D2-40E8-8D83-3D7481100CC9}" name="Column16280"/>
    <tableColumn id="16298" xr3:uid="{EBC0BD88-3C3A-4D5A-9FB2-CCD2AE6F3E66}" name="Column16281"/>
    <tableColumn id="16299" xr3:uid="{43FB8C1F-F9CE-464C-9B08-6B6846018EA6}" name="Column16282"/>
    <tableColumn id="16300" xr3:uid="{F6C5E911-7F75-4F9C-A18C-25479892EF0A}" name="Column16283"/>
    <tableColumn id="16301" xr3:uid="{28C03FFD-EA15-4B0A-952D-F5A503FFA20D}" name="Column16284"/>
    <tableColumn id="16302" xr3:uid="{3E682596-6A67-4D72-A172-052E3824671D}" name="Column16285"/>
    <tableColumn id="16303" xr3:uid="{883D7CE0-49B7-4FA8-AFA0-DF7C0BC0CB3A}" name="Column16286"/>
    <tableColumn id="16304" xr3:uid="{10EF7BE7-E335-4E63-9013-6A5CC50E9B56}" name="Column16287"/>
    <tableColumn id="16305" xr3:uid="{C24396EB-CDB7-4E9D-B0AB-D0B682D9D89A}" name="Column16288"/>
    <tableColumn id="16306" xr3:uid="{FF07D51A-E644-4325-B37A-843C79CF9650}" name="Column16289"/>
    <tableColumn id="16307" xr3:uid="{EC0ECE9D-BAF6-475E-8FC2-418ACFF7DB8B}" name="Column16290"/>
    <tableColumn id="16308" xr3:uid="{B296AB1A-5B0B-4157-A00C-BEF8A8AC4E11}" name="Column16291"/>
    <tableColumn id="16309" xr3:uid="{49834C29-169B-44A1-AFCC-E17BDCE87BB4}" name="Column16292"/>
    <tableColumn id="16310" xr3:uid="{E211591A-B5FA-4381-8528-6EB9682578D9}" name="Column16293"/>
    <tableColumn id="16311" xr3:uid="{3BDED7A1-D864-4A90-A975-4171D84B72AE}" name="Column16294"/>
    <tableColumn id="16312" xr3:uid="{A75632E1-A5B9-43FE-A9F8-54C2ABAFB7A8}" name="Column16295"/>
    <tableColumn id="16313" xr3:uid="{67684362-5FD1-46DC-A3B6-6F183078EE4E}" name="Column16296"/>
    <tableColumn id="16314" xr3:uid="{857DCA02-9842-4B6E-8F99-DD06C2534F9F}" name="Column16297"/>
    <tableColumn id="16315" xr3:uid="{EACEE2BF-FC43-4208-B6B1-5149E9F2509C}" name="Column16298"/>
    <tableColumn id="16316" xr3:uid="{84ADF6F8-74B3-4DA8-A7CD-B516AADB3D43}" name="Column16299"/>
    <tableColumn id="16317" xr3:uid="{4261DA85-D377-4330-AED8-55F5941E2428}" name="Column16300"/>
    <tableColumn id="16318" xr3:uid="{2EB39F35-BD2A-409D-9C56-EE945E9C5CB5}" name="Column16301"/>
    <tableColumn id="16319" xr3:uid="{6A9BAEF0-4BE6-4E42-AEE8-04BCDFC320BD}" name="Column16302"/>
    <tableColumn id="16320" xr3:uid="{1CC71E67-A191-476E-ABBB-937297274888}" name="Column16303"/>
    <tableColumn id="16321" xr3:uid="{55495E98-C757-4BBC-81B3-18AF2475DA87}" name="Column16304"/>
    <tableColumn id="16322" xr3:uid="{B1FAC100-3E65-4B60-8992-825FED3429AD}" name="Column16305"/>
    <tableColumn id="16323" xr3:uid="{5F2301B1-E0D6-41D1-9D61-61E40D0388A7}" name="Column16306"/>
    <tableColumn id="16324" xr3:uid="{E584579E-DD29-420A-9C41-A86A41CA2B35}" name="Column16307"/>
    <tableColumn id="16325" xr3:uid="{CAC73C86-FB8E-48BA-A6DC-4B5D9DB003F2}" name="Column16308"/>
    <tableColumn id="16326" xr3:uid="{BB15D5C7-7760-4CCF-A0BC-DFD4005B6B5D}" name="Column16309"/>
    <tableColumn id="16327" xr3:uid="{DCEEEFBB-FFC7-4281-A388-27B4F6C0BAC8}" name="Column16310"/>
    <tableColumn id="16328" xr3:uid="{A17A9879-C808-4039-A652-99280D874006}" name="Column16311"/>
    <tableColumn id="16329" xr3:uid="{9DD91ACE-F933-4466-8182-445EDA96E838}" name="Column16312"/>
    <tableColumn id="16330" xr3:uid="{8F60AB99-A1AE-4B29-9308-2B752BE0CA7D}" name="Column16313"/>
    <tableColumn id="16331" xr3:uid="{70390C48-F530-46B0-A415-79767D2F5A04}" name="Column16314"/>
    <tableColumn id="16332" xr3:uid="{317F100D-2B3B-4D79-9E08-89B19170F566}" name="Column16315"/>
    <tableColumn id="16333" xr3:uid="{15B23C67-E6C3-42C2-9A0D-C722036D340D}" name="Column16316"/>
    <tableColumn id="16334" xr3:uid="{F375875A-D8F6-4CD0-A80C-9FD1F3FFE5CE}" name="Column16317"/>
    <tableColumn id="16335" xr3:uid="{619DF75F-3BD3-45C5-B31A-5273134F8E00}" name="Column16318"/>
    <tableColumn id="16336" xr3:uid="{8D7F48F9-54C5-4B55-81C6-6C5F562E247F}" name="Column16319"/>
    <tableColumn id="16337" xr3:uid="{3FE3254E-5433-453F-8813-D3C1F309AD56}" name="Column16320"/>
    <tableColumn id="16338" xr3:uid="{B73A9414-7A96-445B-8F82-EA66DEA3F4B8}" name="Column16321"/>
    <tableColumn id="16339" xr3:uid="{72D52029-ECFB-4D96-830C-53B0024E68F5}" name="Column16322"/>
    <tableColumn id="16340" xr3:uid="{145FBE83-79E2-421C-AC8A-E523C413FB80}" name="Column16323"/>
    <tableColumn id="16341" xr3:uid="{FCB2F2B1-A8AA-4F29-B5D6-B914982A0546}" name="Column16324"/>
    <tableColumn id="16342" xr3:uid="{84E16A10-1F08-4BFD-8B12-7FDA9256963F}" name="Column16325"/>
    <tableColumn id="16343" xr3:uid="{DFA48DA4-C18B-4AA0-BA99-7D7C22E1E713}" name="Column16326"/>
    <tableColumn id="16344" xr3:uid="{D2508A54-06F5-477C-994B-1CE8AFFE7789}" name="Column16327"/>
    <tableColumn id="16345" xr3:uid="{AD1ED418-A69D-455E-AA32-E06EE7B6B505}" name="Column16328"/>
    <tableColumn id="16346" xr3:uid="{9B13B67E-D359-4279-884F-914160280BCA}" name="Column16329"/>
    <tableColumn id="16347" xr3:uid="{932DDCE3-DDC2-4529-89CA-F9ED94923A01}" name="Column16330"/>
    <tableColumn id="16348" xr3:uid="{2B50BE9A-673F-4441-AA19-82F0CA88513D}" name="Column16331"/>
    <tableColumn id="16349" xr3:uid="{C0C2903E-DD09-44B4-9FDD-9DB023F318FB}" name="Column16332"/>
    <tableColumn id="16350" xr3:uid="{D657D921-4B7D-4141-BFFC-402CFE6B81DC}" name="Column16333"/>
    <tableColumn id="16351" xr3:uid="{33732800-D084-4ED4-9E33-C9F6747521FD}" name="Column16334"/>
    <tableColumn id="16352" xr3:uid="{2A92B823-DE6C-4A92-95A1-AEE0C5CF1DC9}" name="Column16335"/>
    <tableColumn id="16353" xr3:uid="{B85882C8-3BD1-43C1-AF90-AE0624AAF725}" name="Column16336"/>
    <tableColumn id="16354" xr3:uid="{19FEAE50-DA3A-4A57-AD4B-9A96C920E05F}" name="Column16337"/>
    <tableColumn id="16355" xr3:uid="{68620A5D-76CB-4DE4-9D5E-039CD3942E99}" name="Column16338"/>
    <tableColumn id="16356" xr3:uid="{949CE107-4B35-4291-831A-8F646B329B4E}" name="Column16339"/>
    <tableColumn id="16357" xr3:uid="{90CE2F17-6099-4A11-AEF1-0525A021C95D}" name="Column16340"/>
    <tableColumn id="16358" xr3:uid="{259075A0-BF22-4C28-94A3-155F85E09376}" name="Column16341"/>
    <tableColumn id="16359" xr3:uid="{B0B3B874-400A-464A-8A7E-24CE36DA2B12}" name="Column16342"/>
    <tableColumn id="16360" xr3:uid="{D31C3B44-61B5-4FBD-826F-4596CD250E86}" name="Column16343"/>
    <tableColumn id="16361" xr3:uid="{3F16C9FA-BD0E-46EE-81C2-509072EBC389}" name="Column16344"/>
    <tableColumn id="16362" xr3:uid="{ABD67177-C154-49C2-A82F-1D13B5F1B4B8}" name="Column16345"/>
    <tableColumn id="16363" xr3:uid="{5017810B-E377-4CC5-975F-C0D8F246E3AE}" name="Column16346"/>
    <tableColumn id="16364" xr3:uid="{B679D260-29AF-4553-BA57-3E61CB623753}" name="Column16347"/>
    <tableColumn id="16365" xr3:uid="{828A4970-5B43-49C9-9F7B-05540AE2AB1A}" name="Column16348"/>
    <tableColumn id="16366" xr3:uid="{6BA59CFC-1EE0-425F-BA73-DFA90DED36BD}" name="Column16349"/>
    <tableColumn id="16367" xr3:uid="{895AB3F7-A357-414A-BB84-557022E66DF0}" name="Column16350"/>
    <tableColumn id="16368" xr3:uid="{FD723A84-9F35-4401-8CF3-67BE64B80C81}" name="Column16351"/>
    <tableColumn id="16369" xr3:uid="{AF6781B0-F5C2-4A4C-88FC-63B4D2DFA22F}" name="Column16352"/>
    <tableColumn id="16370" xr3:uid="{B34EA7BD-045C-426F-8E87-47750EF51373}" name="Column16353"/>
    <tableColumn id="16371" xr3:uid="{6CEBDDA2-BDCB-41A1-A1C6-417D1DDF87A5}" name="Column16354"/>
    <tableColumn id="16372" xr3:uid="{82F80F07-8CD5-4C2C-BDE4-C3D7A2B34406}" name="Column16355"/>
    <tableColumn id="16373" xr3:uid="{096FE266-22D0-4FB8-A0D7-E3C0C86D38FD}" name="Column16356"/>
    <tableColumn id="16374" xr3:uid="{0554C802-63B6-444E-9228-75FE33B81104}" name="Column16357"/>
    <tableColumn id="16375" xr3:uid="{0A0149E5-40D0-455D-9532-EE41F8222BBF}" name="Column16358"/>
    <tableColumn id="16376" xr3:uid="{3006EDC0-B510-4092-BB1A-C037E095A87F}" name="Column16359"/>
    <tableColumn id="16377" xr3:uid="{05615309-56FE-4A2E-BDE8-2DD4BE9F40D8}" name="Column16360"/>
    <tableColumn id="16378" xr3:uid="{58484B93-BA48-4DCD-830C-E81337C23CDE}" name="Column16361"/>
    <tableColumn id="16379" xr3:uid="{1CA90D9E-7C28-42DB-9D6F-2EBA61050F38}" name="Column16362"/>
    <tableColumn id="16380" xr3:uid="{88C56AF4-5393-4B34-A758-7C5F3C98582A}" name="Column16363"/>
    <tableColumn id="16381" xr3:uid="{EAB0512A-F58F-4C81-AEE1-BA18C61A65F0}" name="Column16364"/>
    <tableColumn id="16382" xr3:uid="{CC418724-EEBB-43C2-B47C-D2ED6DFA76DB}" name="Column16365"/>
    <tableColumn id="16383" xr3:uid="{147F9761-9E5D-4636-9218-D200C4D8B388}" name="Column16366"/>
    <tableColumn id="16384" xr3:uid="{B0CE5F1E-F416-412A-8BC8-1312B1A4670C}" name="Column163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98DE1E-8B95-46C2-865F-32F94A0A7334}" name="Table2" displayName="Table2" ref="A1:XFD1048576" totalsRowShown="0" headerRowDxfId="22">
  <autoFilter ref="A1:XFD1048576" xr:uid="{6498DE1E-8B95-46C2-865F-32F94A0A7334}"/>
  <tableColumns count="16384">
    <tableColumn id="1" xr3:uid="{5D91FABF-6BF4-49E4-AB04-7794D07C45F2}" name="Order_id"/>
    <tableColumn id="2" xr3:uid="{BD79CBD0-3FC2-4331-A1CD-6AF9699876AB}" name="Date"/>
    <tableColumn id="3" xr3:uid="{786B7254-295D-4DAC-A889-549A610D297D}" name="Item Menu"/>
    <tableColumn id="4" xr3:uid="{849ED234-1667-4956-B689-ECD3625CE2AA}" name="Item_type"/>
    <tableColumn id="5" xr3:uid="{80165732-C1BF-4E07-91D9-1691C56C2E3B}" name="Item_price"/>
    <tableColumn id="6" xr3:uid="{DF617E67-95E5-43AB-AF4B-137DD314DFA9}" name="Quantity"/>
    <tableColumn id="7" xr3:uid="{84EDA902-7CCF-4413-B5CD-33D081053C08}" name="Transaction_amount"/>
    <tableColumn id="8" xr3:uid="{5818386D-DCF3-41F6-B20B-7D39EEB5E4F8}" name="Transaction_type"/>
    <tableColumn id="9" xr3:uid="{BC71F078-155A-44AF-89D1-EDF56BFB0AAB}" name="Time_of_sale"/>
    <tableColumn id="10" xr3:uid="{01691657-641C-43D0-B563-FF945B1387CD}" name="Feedback_Rating"/>
    <tableColumn id="11" xr3:uid="{A60DD3C5-BC1D-456D-B2BB-9C21AF0C76BD}" name="Reviews"/>
    <tableColumn id="12" xr3:uid="{DBFBB6A6-D5CE-4E5B-8438-F41F0EE6A63D}" name="Item Ranking"/>
    <tableColumn id="13" xr3:uid="{996E5E3A-2B4B-46A6-9017-648387D7CF7B}" name="Column1"/>
    <tableColumn id="14" xr3:uid="{6427437A-177B-4D74-8876-C15B8C15406A}" name="Column2"/>
    <tableColumn id="15" xr3:uid="{A710E9C0-0831-4A81-95A6-F775BC10F7B9}" name="Column3"/>
    <tableColumn id="16" xr3:uid="{8B10C4F4-53BA-4FF4-91F4-D7887A1E5137}" name="Column4"/>
    <tableColumn id="17" xr3:uid="{3CDCD715-12BF-499D-B3DC-8295873ABC23}" name="Column5"/>
    <tableColumn id="18" xr3:uid="{3A864082-6986-447B-B70F-01B433F03A0F}" name="Column6"/>
    <tableColumn id="19" xr3:uid="{02864E00-3875-4B7F-8DB7-B0BE8FC7D686}" name="Column7"/>
    <tableColumn id="20" xr3:uid="{3F72F4DA-4742-4F6C-A3D7-460C76FFD291}" name="Column8"/>
    <tableColumn id="21" xr3:uid="{ADF72157-9F3A-4858-9A10-B6DB21AF0F7E}" name="Column9"/>
    <tableColumn id="22" xr3:uid="{29EF2CDF-309A-457D-8F9C-0B6D7BECC5ED}" name="Column10"/>
    <tableColumn id="23" xr3:uid="{2EDFBB17-C406-40E2-82B4-43462ABC2177}" name="Column11"/>
    <tableColumn id="24" xr3:uid="{67848730-1C0B-4BE8-88C9-8500DAA430B9}" name="Column12"/>
    <tableColumn id="25" xr3:uid="{0EBDD606-6B78-444D-8193-C9E4FA178B3C}" name="Column13"/>
    <tableColumn id="26" xr3:uid="{580F2E95-6A68-42E2-BFB5-5BF3B871166D}" name="Column14"/>
    <tableColumn id="27" xr3:uid="{400D72C6-F686-4E6F-9A60-7A88161469B9}" name="Column15"/>
    <tableColumn id="28" xr3:uid="{A9548F05-7329-46E9-99C7-BD49B41AEB72}" name="Column16"/>
    <tableColumn id="29" xr3:uid="{DF4153F2-B001-4075-9AE6-E671FA2E9277}" name="Column17"/>
    <tableColumn id="30" xr3:uid="{C2A142E3-F3DF-40C9-BE8F-8D6B29C55823}" name="Column18"/>
    <tableColumn id="31" xr3:uid="{C308ADA1-D318-4961-A023-E59AC51E7435}" name="Column19"/>
    <tableColumn id="32" xr3:uid="{996BA603-D020-418B-95CF-4D5350D0EBBE}" name="Column20"/>
    <tableColumn id="33" xr3:uid="{86A97C92-BBB1-4BB9-AAA2-512E778BADCB}" name="Column21"/>
    <tableColumn id="34" xr3:uid="{72E33A03-8827-409E-AE7D-384ABFAF450A}" name="Column22"/>
    <tableColumn id="35" xr3:uid="{E65C2CCC-CE89-4CF8-8DB0-6967CD834E92}" name="Column23"/>
    <tableColumn id="36" xr3:uid="{54371EB0-A5B3-4B58-A4E4-D10D238D1301}" name="Column24"/>
    <tableColumn id="37" xr3:uid="{E970DBA8-271A-4F68-887C-C8BD30259C30}" name="Column25"/>
    <tableColumn id="38" xr3:uid="{CB622DB8-B5C6-4036-BB25-0AE2994A1561}" name="Column26"/>
    <tableColumn id="39" xr3:uid="{9925FA45-94F2-42D5-A50F-FB051D591AB9}" name="Column27"/>
    <tableColumn id="40" xr3:uid="{65BA8F7C-5837-4BB3-9B0E-3562A088227E}" name="Column28"/>
    <tableColumn id="41" xr3:uid="{898D35D1-26CB-4C77-9978-3DBAF70FFCCA}" name="Column29"/>
    <tableColumn id="42" xr3:uid="{3DC499EA-F639-4682-BBFA-0788BCCDB369}" name="Column30"/>
    <tableColumn id="43" xr3:uid="{FDF89558-A9BE-4357-BE06-684F5C4B4E85}" name="Column31"/>
    <tableColumn id="44" xr3:uid="{FEF09688-2DFF-44A0-BB47-9B52F1ECF5E0}" name="Column32"/>
    <tableColumn id="45" xr3:uid="{D725B505-A887-4C1C-AE31-34D9B3281B17}" name="Column33"/>
    <tableColumn id="46" xr3:uid="{6EAB2969-29AD-49D0-AB5E-C49D6F64927E}" name="Column34"/>
    <tableColumn id="47" xr3:uid="{89221250-945F-407A-A8B0-A6EF7C5A506B}" name="Column35"/>
    <tableColumn id="48" xr3:uid="{FF32836F-97C7-49E9-8E57-C72239CB04FC}" name="Column36"/>
    <tableColumn id="49" xr3:uid="{123D756D-7F00-4790-9874-DC02EF6B3729}" name="Column37"/>
    <tableColumn id="50" xr3:uid="{F563B415-63B4-412E-A7C9-9C2440232F77}" name="Column38"/>
    <tableColumn id="51" xr3:uid="{7D2985A7-4E6D-4AD4-AD7E-96A1E3CFC123}" name="Column39"/>
    <tableColumn id="52" xr3:uid="{141C17F1-FDC4-4B43-9CD3-B24F32E5C84B}" name="Column40"/>
    <tableColumn id="53" xr3:uid="{FA7FD646-CE60-4320-928E-0F98C1B8C86A}" name="Column41"/>
    <tableColumn id="54" xr3:uid="{0F585A32-6155-4FA2-8A0B-489AA3F1D65F}" name="Column42"/>
    <tableColumn id="55" xr3:uid="{1599F1FC-7EBE-41EE-95B1-BFE445E3F2A4}" name="Column43"/>
    <tableColumn id="56" xr3:uid="{15514D41-A1C4-4F92-BAE5-0D8AF4A9D798}" name="Column44"/>
    <tableColumn id="57" xr3:uid="{95469B7C-941B-43E0-8D2F-0DE128E25BEA}" name="Column45"/>
    <tableColumn id="58" xr3:uid="{FC3FFD56-1490-4ED8-9298-FACBFF3F1796}" name="Column46"/>
    <tableColumn id="59" xr3:uid="{A01F2F15-D78D-450F-A98E-113814EAA884}" name="Column47"/>
    <tableColumn id="60" xr3:uid="{FA983092-2186-4FBF-BE73-70DD4C204A76}" name="Column48"/>
    <tableColumn id="61" xr3:uid="{9FBA5350-3188-4948-AF5F-FD664F37AFA3}" name="Column49"/>
    <tableColumn id="62" xr3:uid="{57F0ED9B-8B24-48F7-92C9-4723D516B136}" name="Column50"/>
    <tableColumn id="63" xr3:uid="{BA3156AD-B4EC-498B-88CD-90284E49754D}" name="Column51"/>
    <tableColumn id="64" xr3:uid="{69CA696A-76C0-46E2-8D1B-634D071DF88A}" name="Column52"/>
    <tableColumn id="65" xr3:uid="{91EF6CD4-59A4-4D8D-B93C-D1D9C4AF08D2}" name="Column53"/>
    <tableColumn id="66" xr3:uid="{5F7DE24D-16E8-4A70-9DA6-9F0DC8B4375A}" name="Column54"/>
    <tableColumn id="67" xr3:uid="{07CD4DAE-5230-4AA2-B985-660FC817257A}" name="Column55"/>
    <tableColumn id="68" xr3:uid="{8F4DBDFC-EAD8-4F9F-BBA9-E086C5DCD00D}" name="Column56"/>
    <tableColumn id="69" xr3:uid="{68193FE3-5DE1-447E-AABF-6A8C602AEC4B}" name="Column57"/>
    <tableColumn id="70" xr3:uid="{5086BBA0-F759-44CE-8979-FABD3ADDEBBF}" name="Column58"/>
    <tableColumn id="71" xr3:uid="{F5490E56-9687-4C0C-8E88-7871A0FD8FB0}" name="Column59"/>
    <tableColumn id="72" xr3:uid="{95472583-B909-40CA-AA22-16309EA5FF99}" name="Column60"/>
    <tableColumn id="73" xr3:uid="{97EBCE08-C50D-4ED3-87FF-3F01899A6780}" name="Column61"/>
    <tableColumn id="74" xr3:uid="{67310882-E4B2-4E17-AF77-0F38908466C3}" name="Column62"/>
    <tableColumn id="75" xr3:uid="{88285F26-35E9-488A-9823-62CBFEF9CC48}" name="Column63"/>
    <tableColumn id="76" xr3:uid="{9B7B339A-D7F5-4D51-8C5C-8484D4EE6341}" name="Column64"/>
    <tableColumn id="77" xr3:uid="{6D213F52-175D-4301-ACEC-CBBD63CA1FEC}" name="Column65"/>
    <tableColumn id="78" xr3:uid="{5ABC281E-D96A-403A-8AD9-C248F9E7392A}" name="Column66"/>
    <tableColumn id="79" xr3:uid="{C4E26FD0-B7F6-4B21-A643-7521D095E193}" name="Column67"/>
    <tableColumn id="80" xr3:uid="{EB4A3E83-490C-4027-8C7A-32D8AB96BFCD}" name="Column68"/>
    <tableColumn id="81" xr3:uid="{F3143EB4-D0AD-45AD-963B-58FC00120705}" name="Column69"/>
    <tableColumn id="82" xr3:uid="{E9E1062C-0306-47AE-B8B9-389C2144DF16}" name="Column70"/>
    <tableColumn id="83" xr3:uid="{ECEBFFE7-CE56-49A9-AE63-A1158C64AED8}" name="Column71"/>
    <tableColumn id="84" xr3:uid="{87A5C50D-ED9F-4C0B-A2E1-D3E90C761E79}" name="Column72"/>
    <tableColumn id="85" xr3:uid="{BCC88376-3010-4D5E-B0A1-857488DD6D18}" name="Column73"/>
    <tableColumn id="86" xr3:uid="{E5F71181-3698-4496-90DE-9B6F402D2B3A}" name="Column74"/>
    <tableColumn id="87" xr3:uid="{1CA6BDD6-4779-42BD-B36C-7308FD7596A3}" name="Column75"/>
    <tableColumn id="88" xr3:uid="{60400FCE-D5C7-4386-BBFF-6DDE819B3A29}" name="Column76"/>
    <tableColumn id="89" xr3:uid="{73BB720E-0B2B-49AA-92C2-16B02FC7898E}" name="Column77"/>
    <tableColumn id="90" xr3:uid="{5E5DB827-8F3D-474A-BC44-AF8D5C85BB55}" name="Column78"/>
    <tableColumn id="91" xr3:uid="{18E6ECF5-119B-4381-95FD-E71DC0AF184A}" name="Column79"/>
    <tableColumn id="92" xr3:uid="{93269736-A18C-4F66-ACD0-E4C496FAB0F0}" name="Column80"/>
    <tableColumn id="93" xr3:uid="{B3BAF3D8-5F80-44C4-B224-B1BF9ED95A7F}" name="Column81"/>
    <tableColumn id="94" xr3:uid="{1FE11C69-072F-40B1-B660-238E866574AF}" name="Column82"/>
    <tableColumn id="95" xr3:uid="{58D5CC69-F221-4B17-A5F5-53597C1C57AF}" name="Column83"/>
    <tableColumn id="96" xr3:uid="{1DF19F7C-CF40-4241-9F20-75A018755491}" name="Column84"/>
    <tableColumn id="97" xr3:uid="{B22C51FF-104F-4878-8D68-87CB7D1B9C33}" name="Column85"/>
    <tableColumn id="98" xr3:uid="{18E3BF64-64EA-41C1-86CB-AB156745F882}" name="Column86"/>
    <tableColumn id="99" xr3:uid="{B9C95594-42A7-4126-9CEB-145EE98BA554}" name="Column87"/>
    <tableColumn id="100" xr3:uid="{FAB60456-5114-4026-BCD9-09876DE99242}" name="Column88"/>
    <tableColumn id="101" xr3:uid="{603F5EE3-F6AD-4FED-A27A-4854CF9DA8E5}" name="Column89"/>
    <tableColumn id="102" xr3:uid="{B20E995C-9991-40B8-A106-B96B68BB9259}" name="Column90"/>
    <tableColumn id="103" xr3:uid="{5ED54744-0196-451F-8467-47D45F3E05B3}" name="Column91"/>
    <tableColumn id="104" xr3:uid="{A8CEB7A2-785F-4E5C-8CE3-5E41B507FA36}" name="Column92"/>
    <tableColumn id="105" xr3:uid="{AC02A644-9201-4F81-B451-DFF8AF0C964B}" name="Column93"/>
    <tableColumn id="106" xr3:uid="{EF083915-4027-4BB1-A3BE-6601E31ACD5A}" name="Column94"/>
    <tableColumn id="107" xr3:uid="{2EDE1D7F-6400-49F7-8454-1498FA55A8A4}" name="Column95"/>
    <tableColumn id="108" xr3:uid="{FB239D6D-115C-411E-9055-BFECFC27D6BA}" name="Column96"/>
    <tableColumn id="109" xr3:uid="{DE86EB2C-57B1-4B15-B693-57D848E6590A}" name="Column97"/>
    <tableColumn id="110" xr3:uid="{217F4153-9E63-4B0B-96A3-57AF4A0CF3BF}" name="Column98"/>
    <tableColumn id="111" xr3:uid="{43A4A4CF-7CA4-4DC0-977C-7D5304AD3275}" name="Column99"/>
    <tableColumn id="112" xr3:uid="{00DE2E5C-E2E6-4B1D-AC0E-57C21D9D6219}" name="Column100"/>
    <tableColumn id="113" xr3:uid="{ED555E23-3783-4985-BA60-A3AB59E32F77}" name="Column101"/>
    <tableColumn id="114" xr3:uid="{1ECA9159-8FBB-4003-9AF0-C8F649CD89C2}" name="Column102"/>
    <tableColumn id="115" xr3:uid="{2B656C3E-87DC-42DE-83BD-2CC04C4A9CB0}" name="Column103"/>
    <tableColumn id="116" xr3:uid="{4B5BC2CC-C072-4C40-8AC0-6C2BC96AB404}" name="Column104"/>
    <tableColumn id="117" xr3:uid="{F555CA82-3318-4DA9-978F-3961ECF06237}" name="Column105"/>
    <tableColumn id="118" xr3:uid="{0BA3B037-F963-4DFB-9D86-B8C5CECC22E1}" name="Column106"/>
    <tableColumn id="119" xr3:uid="{70272A7B-98BB-4DE4-BD3F-8DE16FDBEE2B}" name="Column107"/>
    <tableColumn id="120" xr3:uid="{B66BF85D-E83D-4FC6-8BB1-86F954CC1076}" name="Column108"/>
    <tableColumn id="121" xr3:uid="{D3ACA493-0DA8-4059-992E-584DE5E6AFA3}" name="Column109"/>
    <tableColumn id="122" xr3:uid="{69C62282-65FD-4088-BE19-17C3D7A07395}" name="Column110"/>
    <tableColumn id="123" xr3:uid="{A6F7F84B-26DF-48F8-AC10-3C3F4E7BA95A}" name="Column111"/>
    <tableColumn id="124" xr3:uid="{A4CDC52A-D5A1-4881-9676-10EE00DB2BD6}" name="Column112"/>
    <tableColumn id="125" xr3:uid="{969877A3-0B87-4A9E-A76B-7258BBFB1271}" name="Column113"/>
    <tableColumn id="126" xr3:uid="{290CB7B9-2188-40EB-92EC-2A1AE076AE93}" name="Column114"/>
    <tableColumn id="127" xr3:uid="{4F3F7754-C0F9-417B-88BD-3AE147977CF6}" name="Column115"/>
    <tableColumn id="128" xr3:uid="{3251A14A-B233-4015-BC89-E22844A88C31}" name="Column116"/>
    <tableColumn id="129" xr3:uid="{73361EC8-B6BB-4B82-989F-8B0CADAF4469}" name="Column117"/>
    <tableColumn id="130" xr3:uid="{AFAF0C0B-B313-4080-90F8-458ACC1F02E8}" name="Column118"/>
    <tableColumn id="131" xr3:uid="{D57922AF-CA62-411F-83D8-A33F19F2991F}" name="Column119"/>
    <tableColumn id="132" xr3:uid="{DD38E39C-F00A-4A69-BF1A-D6D8B7FF15A3}" name="Column120"/>
    <tableColumn id="133" xr3:uid="{0781F0F5-BFF7-4CD4-8239-166BAE5B8C2A}" name="Column121"/>
    <tableColumn id="134" xr3:uid="{C6A3EF44-C907-4DD0-BF7E-F87FC102CDC8}" name="Column122"/>
    <tableColumn id="135" xr3:uid="{E63BFFA8-F8B0-41C6-BD8E-F891E97D7AFC}" name="Column123"/>
    <tableColumn id="136" xr3:uid="{A569D1B2-3F8C-4F53-B771-E6EB747C828B}" name="Column124"/>
    <tableColumn id="137" xr3:uid="{1B5B073B-5915-4B3E-8B80-DE4FC80705A3}" name="Column125"/>
    <tableColumn id="138" xr3:uid="{73121F31-378F-4A25-88EA-27DF8A7B29C2}" name="Column126"/>
    <tableColumn id="139" xr3:uid="{532D7644-AF78-4C43-BBC8-AA153866EC26}" name="Column127"/>
    <tableColumn id="140" xr3:uid="{826BDEAF-BA91-42E5-8939-318C9CB0724D}" name="Column128"/>
    <tableColumn id="141" xr3:uid="{F38050FC-DA53-459F-9E85-FC4DA1DF74BE}" name="Column129"/>
    <tableColumn id="142" xr3:uid="{C4DE61E4-5692-4220-AEE4-4DCBD512EC68}" name="Column130"/>
    <tableColumn id="143" xr3:uid="{E04F8EBB-FEEE-42AF-9977-521D331E5CCB}" name="Column131"/>
    <tableColumn id="144" xr3:uid="{9AA53DAD-1B7D-4593-9183-3455CC512EF4}" name="Column132"/>
    <tableColumn id="145" xr3:uid="{F751A2C2-5123-4C57-9393-4F810092D537}" name="Column133"/>
    <tableColumn id="146" xr3:uid="{A458644A-CBC3-4EF0-A393-F5193272D575}" name="Column134"/>
    <tableColumn id="147" xr3:uid="{15C89700-1DAB-402D-B457-899295B9C0C7}" name="Column135"/>
    <tableColumn id="148" xr3:uid="{C8135F53-70B6-4422-BA33-43005CB231CF}" name="Column136"/>
    <tableColumn id="149" xr3:uid="{E1F80F60-8EE5-46D3-9F5E-59D995323ED9}" name="Column137"/>
    <tableColumn id="150" xr3:uid="{34C844FA-59C3-4D51-BDE2-D6C30A063F7F}" name="Column138"/>
    <tableColumn id="151" xr3:uid="{34D8E0D7-A42F-48B7-9BB0-73C600D9085A}" name="Column139"/>
    <tableColumn id="152" xr3:uid="{6B115920-6649-4F05-BE21-610FFE4EE4D9}" name="Column140"/>
    <tableColumn id="153" xr3:uid="{B5903C10-2F88-453A-9CAF-B84859EB4F37}" name="Column141"/>
    <tableColumn id="154" xr3:uid="{DD657FDD-30EB-44EF-9087-2F2693F919A1}" name="Column142"/>
    <tableColumn id="155" xr3:uid="{02436876-6217-495B-866A-294AE9721147}" name="Column143"/>
    <tableColumn id="156" xr3:uid="{8302418D-74BD-4FB4-A393-B66D5855D03E}" name="Column144"/>
    <tableColumn id="157" xr3:uid="{B6BA4ED5-F467-42D7-B99A-BB83391D59DC}" name="Column145"/>
    <tableColumn id="158" xr3:uid="{9538B125-F640-4A75-BB61-7FBF53850DDE}" name="Column146"/>
    <tableColumn id="159" xr3:uid="{8A3EACD1-A406-4FD4-993E-B2BF742B8380}" name="Column147"/>
    <tableColumn id="160" xr3:uid="{4708DEC0-C0A2-4458-B22C-03A2AE5D7F84}" name="Column148"/>
    <tableColumn id="161" xr3:uid="{A0706C38-C6D6-403F-890E-4C8EA6EBA064}" name="Column149"/>
    <tableColumn id="162" xr3:uid="{F222B950-97EB-4437-A830-869D7EA7F153}" name="Column150"/>
    <tableColumn id="163" xr3:uid="{05BDFCAC-058C-492F-92AC-D6FC4C64A855}" name="Column151"/>
    <tableColumn id="164" xr3:uid="{2DFBD9E1-553D-4441-BA68-20BC44E56ED6}" name="Column152"/>
    <tableColumn id="165" xr3:uid="{FC9E5259-F658-4EB7-A081-D8850D9011C1}" name="Column153"/>
    <tableColumn id="166" xr3:uid="{3F20D2EA-F724-47BC-A6B6-0BE3ECA04E76}" name="Column154"/>
    <tableColumn id="167" xr3:uid="{9D51BC1B-43C7-4406-9A29-282D5355F9CB}" name="Column155"/>
    <tableColumn id="168" xr3:uid="{AC36CAAE-09A5-4090-9DE5-FD99C2E913D6}" name="Column156"/>
    <tableColumn id="169" xr3:uid="{5CA5D25D-0E39-43DB-B871-67543182885C}" name="Column157"/>
    <tableColumn id="170" xr3:uid="{BCE2C7D6-B569-4ACD-82F8-130B84EB6EA0}" name="Column158"/>
    <tableColumn id="171" xr3:uid="{A8B02F80-23FF-43D0-A673-EE4802B58B54}" name="Column159"/>
    <tableColumn id="172" xr3:uid="{46D79A50-835A-43B3-ADF9-C39CEB7DC3A6}" name="Column160"/>
    <tableColumn id="173" xr3:uid="{375E7C7E-04E7-4D7C-8D7D-91AD65F45C3A}" name="Column161"/>
    <tableColumn id="174" xr3:uid="{DF56BA52-160D-4A7E-B1DF-19D4F6BA6674}" name="Column162"/>
    <tableColumn id="175" xr3:uid="{65B02E4D-DF5A-4371-B4AC-F3145AFFFC43}" name="Column163"/>
    <tableColumn id="176" xr3:uid="{965E2F1D-3826-4A6B-8911-C9A2217667E9}" name="Column164"/>
    <tableColumn id="177" xr3:uid="{9314E6D7-B672-49E1-8E8B-1694FA7406E5}" name="Column165"/>
    <tableColumn id="178" xr3:uid="{1452DBED-D9A0-4BFC-B6CD-17AFB2D0DF02}" name="Column166"/>
    <tableColumn id="179" xr3:uid="{E3E5C248-7647-4295-967A-47DCE6BF6DF2}" name="Column167"/>
    <tableColumn id="180" xr3:uid="{FE217D6D-D382-49BF-BC5F-41A985092832}" name="Column168"/>
    <tableColumn id="181" xr3:uid="{470369DA-898D-4B47-A0D6-16138661A951}" name="Column169"/>
    <tableColumn id="182" xr3:uid="{67270645-6E3F-4752-9D40-22EA085B0DE7}" name="Column170"/>
    <tableColumn id="183" xr3:uid="{580FDF77-7CC0-4665-8DFC-E735729FB58E}" name="Column171"/>
    <tableColumn id="184" xr3:uid="{126C5225-79EE-4C4D-968E-F7735E048453}" name="Column172"/>
    <tableColumn id="185" xr3:uid="{33F05E50-1B05-44A6-8196-522CA0D0C771}" name="Column173"/>
    <tableColumn id="186" xr3:uid="{076017C1-8279-4B8E-AE6F-E72674F0E430}" name="Column174"/>
    <tableColumn id="187" xr3:uid="{207AEE4B-516C-4204-A606-2403F4817776}" name="Column175"/>
    <tableColumn id="188" xr3:uid="{53489CBC-8166-4807-8383-AC5C677143EA}" name="Column176"/>
    <tableColumn id="189" xr3:uid="{C22D7048-F13D-4512-952F-8E2D09CB52B5}" name="Column177"/>
    <tableColumn id="190" xr3:uid="{58CC8499-F616-4071-836C-A86D7832FEA5}" name="Column178"/>
    <tableColumn id="191" xr3:uid="{35DAC0CA-F9CD-4C49-A2BD-141793EE789A}" name="Column179"/>
    <tableColumn id="192" xr3:uid="{D29E3171-2994-4A11-B615-60BA8AA575CC}" name="Column180"/>
    <tableColumn id="193" xr3:uid="{D3FC281B-749B-45A2-8D2E-77F2717B680C}" name="Column181"/>
    <tableColumn id="194" xr3:uid="{15ED310C-87CF-4645-8CC7-01613CEDA812}" name="Column182"/>
    <tableColumn id="195" xr3:uid="{87C5CBE2-1D9D-4C8B-8F42-6D3B23CFC0AA}" name="Column183"/>
    <tableColumn id="196" xr3:uid="{185DF732-2EB2-4E8F-B3E5-CB8E989FA142}" name="Column184"/>
    <tableColumn id="197" xr3:uid="{4898110F-3CCE-4FBB-ACCF-3DE221A30BAE}" name="Column185"/>
    <tableColumn id="198" xr3:uid="{5941F2F5-08EC-4087-BB67-8293C24CC71E}" name="Column186"/>
    <tableColumn id="199" xr3:uid="{AE09101A-F4A2-4A79-9C6B-C73762138221}" name="Column187"/>
    <tableColumn id="200" xr3:uid="{8755A6A1-E64C-422E-AC18-455877628D37}" name="Column188"/>
    <tableColumn id="201" xr3:uid="{087D4F12-711C-4F93-A434-AB720821CA71}" name="Column189"/>
    <tableColumn id="202" xr3:uid="{556090D5-20E7-46E5-B3FB-4BDB506A3188}" name="Column190"/>
    <tableColumn id="203" xr3:uid="{E36DE79F-9592-4706-8823-C400FF419A38}" name="Column191"/>
    <tableColumn id="204" xr3:uid="{F0465B8B-B3B8-4DCB-BB15-9F3F7AF5134A}" name="Column192"/>
    <tableColumn id="205" xr3:uid="{63659D1B-714F-4645-8B24-BD9CD118B49C}" name="Column193"/>
    <tableColumn id="206" xr3:uid="{B9326464-3528-436B-BCDC-4BA62ABF39B5}" name="Column194"/>
    <tableColumn id="207" xr3:uid="{6224E09A-2783-4387-BCF7-0367E25A746B}" name="Column195"/>
    <tableColumn id="208" xr3:uid="{85A29572-AAC0-4CF8-B896-EE6C3A597BED}" name="Column196"/>
    <tableColumn id="209" xr3:uid="{BF69B91B-060C-43C3-B6F3-955A8F09F1EC}" name="Column197"/>
    <tableColumn id="210" xr3:uid="{27401EA1-1EC8-46B2-84C6-7A0D570E40E8}" name="Column198"/>
    <tableColumn id="211" xr3:uid="{AB7EA0F1-896F-454E-A111-DDE0FD085A68}" name="Column199"/>
    <tableColumn id="212" xr3:uid="{BCE1CDC8-C8D2-43E7-8B34-55EA2D0C1B17}" name="Column200"/>
    <tableColumn id="213" xr3:uid="{478395A7-81FD-4F26-9E1C-1182F326B70B}" name="Column201"/>
    <tableColumn id="214" xr3:uid="{EBAEA9CA-54EE-4E38-9410-1FCB5104ABD6}" name="Column202"/>
    <tableColumn id="215" xr3:uid="{BC9DF211-CA4B-4ED3-9B93-16BDC7B2DC2A}" name="Column203"/>
    <tableColumn id="216" xr3:uid="{46CD30B3-0928-4D54-89B2-98C1A7A08133}" name="Column204"/>
    <tableColumn id="217" xr3:uid="{88CE84D0-3E6C-4C1D-A80E-ACFA22DD65DD}" name="Column205"/>
    <tableColumn id="218" xr3:uid="{6FF12BE3-748C-4B24-9B20-C4F08F8BD6A5}" name="Column206"/>
    <tableColumn id="219" xr3:uid="{88240AC0-023C-40B0-907B-BCF109A0448B}" name="Column207"/>
    <tableColumn id="220" xr3:uid="{38C58233-35C2-4513-8513-1C9F4833E1AA}" name="Column208"/>
    <tableColumn id="221" xr3:uid="{408A3834-8204-4792-827E-57CD5534C0FE}" name="Column209"/>
    <tableColumn id="222" xr3:uid="{D5611C15-6BB5-4251-8330-FF090D3F1AF3}" name="Column210"/>
    <tableColumn id="223" xr3:uid="{E3E33695-A4E1-4162-8D77-1B165A2A9B76}" name="Column211"/>
    <tableColumn id="224" xr3:uid="{F99345E0-9034-4F04-8EB1-5003765ED28A}" name="Column212"/>
    <tableColumn id="225" xr3:uid="{9BF47481-BF44-44FF-BEF8-DB58E5539C7C}" name="Column213"/>
    <tableColumn id="226" xr3:uid="{AC02552A-9EAD-4AAA-A149-8B1E6E1538A5}" name="Column214"/>
    <tableColumn id="227" xr3:uid="{0B09ACBE-5CCB-46CB-9451-73FFF83584F7}" name="Column215"/>
    <tableColumn id="228" xr3:uid="{E2619A7E-1164-4AE6-B82C-222E2D76783C}" name="Column216"/>
    <tableColumn id="229" xr3:uid="{6507EA84-F5CB-4092-A16D-4C5D15BC3C6A}" name="Column217"/>
    <tableColumn id="230" xr3:uid="{5496B1ED-7603-45E7-BC29-541153F185DF}" name="Column218"/>
    <tableColumn id="231" xr3:uid="{9B8B6D97-0DCD-4CAD-8291-C1AD0502C2C8}" name="Column219"/>
    <tableColumn id="232" xr3:uid="{E40D1FCB-44D2-4E14-8946-5FDDFE26E504}" name="Column220"/>
    <tableColumn id="233" xr3:uid="{58F25F9D-ABE2-4A71-80A7-BE031A41969B}" name="Column221"/>
    <tableColumn id="234" xr3:uid="{3DD148C6-ED47-40B3-9484-D961EDF45F6D}" name="Column222"/>
    <tableColumn id="235" xr3:uid="{17902E2A-B6E5-4B71-988D-E9A7750CEBAF}" name="Column223"/>
    <tableColumn id="236" xr3:uid="{C68A2A77-09E6-45A9-A5A0-8B77EC91E0C0}" name="Column224"/>
    <tableColumn id="237" xr3:uid="{D8C0D1C8-6AA8-43A3-ABCB-53CB5426AE9F}" name="Column225"/>
    <tableColumn id="238" xr3:uid="{D34C95F7-6F0C-49E2-82B1-73C070B97404}" name="Column226"/>
    <tableColumn id="239" xr3:uid="{14C6C980-1EAA-4027-9FF8-7EEFBCF1D435}" name="Column227"/>
    <tableColumn id="240" xr3:uid="{0E574037-7258-4190-BE58-F5BA777FFBBB}" name="Column228"/>
    <tableColumn id="241" xr3:uid="{AE217CB1-9B00-4EA7-8B0F-1AF3B4B0E778}" name="Column229"/>
    <tableColumn id="242" xr3:uid="{8CE11CA8-0B1C-40F3-BD73-52C2F1CBFA1A}" name="Column230"/>
    <tableColumn id="243" xr3:uid="{53F89DFA-1006-4E8C-9976-5C9CE15A0B9E}" name="Column231"/>
    <tableColumn id="244" xr3:uid="{62B2B511-DA90-4A2B-AA22-AFF68EDC5D5C}" name="Column232"/>
    <tableColumn id="245" xr3:uid="{1CBFD531-45C5-49B1-AD79-F3E4FAFFB196}" name="Column233"/>
    <tableColumn id="246" xr3:uid="{939168F8-D73A-49E1-9BED-7C8C8BEA6907}" name="Column234"/>
    <tableColumn id="247" xr3:uid="{AD92471D-421B-4747-BDE8-C7C381130D21}" name="Column235"/>
    <tableColumn id="248" xr3:uid="{00770A34-AADE-47AC-8A42-E8D84033AA03}" name="Column236"/>
    <tableColumn id="249" xr3:uid="{088685D5-C632-459F-B8B4-AE1DD2F84DD9}" name="Column237"/>
    <tableColumn id="250" xr3:uid="{B9FD6290-0553-4246-B18C-F4AA6B542E63}" name="Column238"/>
    <tableColumn id="251" xr3:uid="{BEE9BDE6-B9A8-4464-81E6-305CD32C61A7}" name="Column239"/>
    <tableColumn id="252" xr3:uid="{2FA8856A-E9B2-48CE-A07C-4178B72A845A}" name="Column240"/>
    <tableColumn id="253" xr3:uid="{3CAEB56A-36A0-40FE-9555-0872C549D24D}" name="Column241"/>
    <tableColumn id="254" xr3:uid="{8061B487-71BB-477A-BE5F-9DC0D77ECA99}" name="Column242"/>
    <tableColumn id="255" xr3:uid="{6298AAFF-A8C4-43BC-AAD5-605758ADA2F7}" name="Column243"/>
    <tableColumn id="256" xr3:uid="{243DCDCD-E6E8-4544-8B98-FA86241159A3}" name="Column244"/>
    <tableColumn id="257" xr3:uid="{EC243EBB-D0BC-44FD-BD33-31BAAE01B76C}" name="Column245"/>
    <tableColumn id="258" xr3:uid="{9EFBE9A9-E2F8-4DA8-AAA9-7FAB4774C6F9}" name="Column246"/>
    <tableColumn id="259" xr3:uid="{F572600B-8595-47B5-8AEB-830B42C5ABAD}" name="Column247"/>
    <tableColumn id="260" xr3:uid="{152D1A1E-F3F1-4D04-90B4-A02F206DC2D9}" name="Column248"/>
    <tableColumn id="261" xr3:uid="{37B31C94-BCEF-45EA-B60A-BB4D50E9036B}" name="Column249"/>
    <tableColumn id="262" xr3:uid="{5E5F5F92-721E-452E-968D-ACA4EBE5F357}" name="Column250"/>
    <tableColumn id="263" xr3:uid="{7C7D3BEB-4FE5-4AA3-BB5D-59E5399CFB91}" name="Column251"/>
    <tableColumn id="264" xr3:uid="{7A731600-3215-4B24-9175-8C6A02EBA8BE}" name="Column252"/>
    <tableColumn id="265" xr3:uid="{3EC9976D-B7FB-4D99-910E-31A308318CD0}" name="Column253"/>
    <tableColumn id="266" xr3:uid="{CD476B3C-828E-4CF4-96D5-31AD9E9ECD64}" name="Column254"/>
    <tableColumn id="267" xr3:uid="{94B8E3C3-A487-4DCF-8A7C-8C425F63834F}" name="Column255"/>
    <tableColumn id="268" xr3:uid="{81BC67E6-75D0-4D1F-AF3F-A77606CFA65A}" name="Column256"/>
    <tableColumn id="269" xr3:uid="{E1735D27-74A5-44F3-A711-87BE0F54ABB1}" name="Column257"/>
    <tableColumn id="270" xr3:uid="{B32728ED-C387-460D-B7F9-A21BD8276AB4}" name="Column258"/>
    <tableColumn id="271" xr3:uid="{77A48C9D-71A3-494B-8AAB-586BD9C25827}" name="Column259"/>
    <tableColumn id="272" xr3:uid="{5368ACE9-2A32-4ADC-B5A5-36394C1AB1DE}" name="Column260"/>
    <tableColumn id="273" xr3:uid="{C164CC94-B690-4EB9-AA9F-FEB25655B7C1}" name="Column261"/>
    <tableColumn id="274" xr3:uid="{12A590CA-8CE8-45AF-A637-4C4159B9B2AF}" name="Column262"/>
    <tableColumn id="275" xr3:uid="{1DA9CB1B-CDBF-48D2-91F3-002CC9E95DC1}" name="Column263"/>
    <tableColumn id="276" xr3:uid="{6C02C76E-F3A8-42A2-A626-243BD7D1A4DF}" name="Column264"/>
    <tableColumn id="277" xr3:uid="{C1E6FFE2-84CA-4984-B2B4-949962C9FB4F}" name="Column265"/>
    <tableColumn id="278" xr3:uid="{C2F44976-7220-4902-A05B-3A20E236362A}" name="Column266"/>
    <tableColumn id="279" xr3:uid="{48A05598-CF28-47AF-B66E-17EE31B82B9B}" name="Column267"/>
    <tableColumn id="280" xr3:uid="{3A0495F1-CC41-4B11-A2A4-01D8A4140650}" name="Column268"/>
    <tableColumn id="281" xr3:uid="{B473DA6D-70EB-48E0-BE35-02174192B1D6}" name="Column269"/>
    <tableColumn id="282" xr3:uid="{6715BBFA-145D-4E5D-B755-83213FB60E5E}" name="Column270"/>
    <tableColumn id="283" xr3:uid="{9B763B35-4D21-493B-8B4E-6448CBADF62A}" name="Column271"/>
    <tableColumn id="284" xr3:uid="{D42CEB8E-0FED-4C12-BB1F-74F16086A8F9}" name="Column272"/>
    <tableColumn id="285" xr3:uid="{8D9B9DB3-88DA-4C76-8FEC-A6B82E13368F}" name="Column273"/>
    <tableColumn id="286" xr3:uid="{F28AE63F-C7B8-4C92-9222-51E2C3D3A26D}" name="Column274"/>
    <tableColumn id="287" xr3:uid="{2FB43A4F-FCD5-4D01-84B3-93047BF66AD7}" name="Column275"/>
    <tableColumn id="288" xr3:uid="{0EA9CF99-6327-4900-BF4D-BFA798882C84}" name="Column276"/>
    <tableColumn id="289" xr3:uid="{2473ECAF-5522-426C-A1A7-1D24649746A0}" name="Column277"/>
    <tableColumn id="290" xr3:uid="{1B08894D-35FF-4BC3-8829-2865BEE4A316}" name="Column278"/>
    <tableColumn id="291" xr3:uid="{EC011D57-E0A7-44BD-9637-A99FC747B849}" name="Column279"/>
    <tableColumn id="292" xr3:uid="{AA7AE859-7FB2-4E00-A82D-1E39D4F7FD02}" name="Column280"/>
    <tableColumn id="293" xr3:uid="{90BB5C24-57BB-419E-AE16-BB2FB51246F4}" name="Column281"/>
    <tableColumn id="294" xr3:uid="{FAC2245E-E74D-437B-94A8-57F075836083}" name="Column282"/>
    <tableColumn id="295" xr3:uid="{57D2C81A-7555-4BC9-BC6D-B5BCAE5C3422}" name="Column283"/>
    <tableColumn id="296" xr3:uid="{D3361C01-9DAF-4E4B-892F-C58D966F7BFD}" name="Column284"/>
    <tableColumn id="297" xr3:uid="{F9895D37-8F06-4D00-B419-2619BB8DDE38}" name="Column285"/>
    <tableColumn id="298" xr3:uid="{8B874BCE-6499-422B-8E24-DC75EA50EACF}" name="Column286"/>
    <tableColumn id="299" xr3:uid="{784B4814-676C-4344-8096-8AD829831BA7}" name="Column287"/>
    <tableColumn id="300" xr3:uid="{0AE5E662-92AF-4621-A979-451871C54D88}" name="Column288"/>
    <tableColumn id="301" xr3:uid="{4B3EB51E-BF76-4F69-881F-81FB3AA6BAF1}" name="Column289"/>
    <tableColumn id="302" xr3:uid="{9544ECA5-20A9-4845-B439-467E855852E3}" name="Column290"/>
    <tableColumn id="303" xr3:uid="{6BEF7095-5D7F-44CD-B6B5-B4FB4C8C3259}" name="Column291"/>
    <tableColumn id="304" xr3:uid="{C4CCC5E9-5C44-4756-84ED-B350D88D2C8E}" name="Column292"/>
    <tableColumn id="305" xr3:uid="{E9B952F9-A55E-4458-95AA-C4D6F856D544}" name="Column293"/>
    <tableColumn id="306" xr3:uid="{3D664B45-8E31-4181-A3E4-D8010D0050AF}" name="Column294"/>
    <tableColumn id="307" xr3:uid="{EA6ADE54-FFB3-4F0C-AE82-0912C3D2298A}" name="Column295"/>
    <tableColumn id="308" xr3:uid="{E8B43A0C-08C1-4D19-87B4-5B3745268935}" name="Column296"/>
    <tableColumn id="309" xr3:uid="{61E69A0F-6757-4573-BADC-A7D2354D022B}" name="Column297"/>
    <tableColumn id="310" xr3:uid="{D5147AE3-BE19-4916-BDB5-6E057EC8B9E5}" name="Column298"/>
    <tableColumn id="311" xr3:uid="{532F088D-B872-4238-8EE5-31EC8893BAE8}" name="Column299"/>
    <tableColumn id="312" xr3:uid="{AFD38A44-49B7-4735-B90D-EF9C11DC4761}" name="Column300"/>
    <tableColumn id="313" xr3:uid="{8970CBA3-6B6C-4393-9654-4926ACC4295C}" name="Column301"/>
    <tableColumn id="314" xr3:uid="{898A8EF5-CFBA-4F53-B7C5-89F2A965758A}" name="Column302"/>
    <tableColumn id="315" xr3:uid="{3B2E1493-A472-4B33-ABF5-2300E44DCF37}" name="Column303"/>
    <tableColumn id="316" xr3:uid="{A6582413-90A3-47F4-869A-E8995CFF5052}" name="Column304"/>
    <tableColumn id="317" xr3:uid="{DA5EA495-1D60-43C8-AA2F-F810A2716187}" name="Column305"/>
    <tableColumn id="318" xr3:uid="{07242668-7974-4A4B-A5EF-DB13CFFC95EE}" name="Column306"/>
    <tableColumn id="319" xr3:uid="{D16410A6-116E-4A37-B8CB-C865BA1A2346}" name="Column307"/>
    <tableColumn id="320" xr3:uid="{E714AEA2-20E8-471C-B5F2-614CD347E5CE}" name="Column308"/>
    <tableColumn id="321" xr3:uid="{174151C9-EC0A-4AEE-A0BF-404DAFFD556A}" name="Column309"/>
    <tableColumn id="322" xr3:uid="{67F4F774-23F6-41A0-8F52-0ED39915ECAF}" name="Column310"/>
    <tableColumn id="323" xr3:uid="{644B04AE-F25F-4435-9B4E-A61CE67E3786}" name="Column311"/>
    <tableColumn id="324" xr3:uid="{81C508B6-7D5A-4E7E-B21A-C3ACEA8F9F60}" name="Column312"/>
    <tableColumn id="325" xr3:uid="{4633FA7B-EA27-477E-9DD5-C3E86A567EB7}" name="Column313"/>
    <tableColumn id="326" xr3:uid="{7668A648-9E9C-486F-9D81-60A09F42FBFD}" name="Column314"/>
    <tableColumn id="327" xr3:uid="{5008E1DB-D848-409F-AC55-9B4E9D43E09B}" name="Column315"/>
    <tableColumn id="328" xr3:uid="{428EA831-D47E-4B62-A882-87290DAF0521}" name="Column316"/>
    <tableColumn id="329" xr3:uid="{33D13692-EF4A-432D-8CDC-7AF76DF7FD42}" name="Column317"/>
    <tableColumn id="330" xr3:uid="{F1CBCA0B-1B0E-44B0-B36A-89BCD381DD11}" name="Column318"/>
    <tableColumn id="331" xr3:uid="{760F6515-D548-4F76-9CB9-976C66E141F2}" name="Column319"/>
    <tableColumn id="332" xr3:uid="{8EB05B3C-4D44-4012-837D-9D1774701575}" name="Column320"/>
    <tableColumn id="333" xr3:uid="{B43A3BBD-E170-4C00-9E5A-A545DB410A0C}" name="Column321"/>
    <tableColumn id="334" xr3:uid="{CCC46F55-F31F-4A4F-8CE1-EB8350FF5C46}" name="Column322"/>
    <tableColumn id="335" xr3:uid="{E60A3CC0-E5D7-4C7B-80E7-47E3AFF8ADBA}" name="Column323"/>
    <tableColumn id="336" xr3:uid="{A41A7921-16E9-48FD-B13F-9A70F3CEBB0E}" name="Column324"/>
    <tableColumn id="337" xr3:uid="{B0BB7067-0214-490E-9BAD-9B0BD6906AAD}" name="Column325"/>
    <tableColumn id="338" xr3:uid="{9D6CFE23-0CB0-479C-AD37-5698D958276C}" name="Column326"/>
    <tableColumn id="339" xr3:uid="{4EE8A0D5-7C95-4704-B5AA-03A974618CEB}" name="Column327"/>
    <tableColumn id="340" xr3:uid="{FCB71006-F411-45D8-9512-F31C63EB3223}" name="Column328"/>
    <tableColumn id="341" xr3:uid="{291DD7BA-ECF3-4E53-AFAB-0C6FB64B4728}" name="Column329"/>
    <tableColumn id="342" xr3:uid="{339AE665-97FE-40E8-8799-E279179915FE}" name="Column330"/>
    <tableColumn id="343" xr3:uid="{26FFF099-D62A-4E17-99B1-DFD9F059C6FD}" name="Column331"/>
    <tableColumn id="344" xr3:uid="{4DF637B4-C712-43A2-B019-F15A02E1288F}" name="Column332"/>
    <tableColumn id="345" xr3:uid="{AA8BC52C-29B7-478D-A272-6E21B94F107B}" name="Column333"/>
    <tableColumn id="346" xr3:uid="{D7D9B6DA-9342-4B7E-ABD0-C53AD1312B77}" name="Column334"/>
    <tableColumn id="347" xr3:uid="{6BDC5830-0FE4-4C91-AB79-6B33D79584E6}" name="Column335"/>
    <tableColumn id="348" xr3:uid="{C1AF66F1-AD55-46D1-874F-99CB1FA2C391}" name="Column336"/>
    <tableColumn id="349" xr3:uid="{B0C5443A-2027-4B7D-85D5-3F4466C3FED8}" name="Column337"/>
    <tableColumn id="350" xr3:uid="{75CD8AF7-2894-47B3-8FBC-6BE68C8E93BA}" name="Column338"/>
    <tableColumn id="351" xr3:uid="{7CC7AB65-C07D-4826-857F-EE87E27CA833}" name="Column339"/>
    <tableColumn id="352" xr3:uid="{968E0F70-7D3D-4017-9970-256EB6A8105C}" name="Column340"/>
    <tableColumn id="353" xr3:uid="{C4992050-203B-42C3-B6B4-4352DC947A2D}" name="Column341"/>
    <tableColumn id="354" xr3:uid="{F673CC60-181E-489C-BAD0-6342266C4F84}" name="Column342"/>
    <tableColumn id="355" xr3:uid="{AB1D7516-5DA5-436E-A8F4-811A826032AF}" name="Column343"/>
    <tableColumn id="356" xr3:uid="{F78F6B95-3B7F-4499-9FD4-10A0BA71E4F7}" name="Column344"/>
    <tableColumn id="357" xr3:uid="{FA9530A2-797D-4ECA-B765-5D3437D561A4}" name="Column345"/>
    <tableColumn id="358" xr3:uid="{0A90394F-E8B4-4243-A466-D8CB9F1CA29A}" name="Column346"/>
    <tableColumn id="359" xr3:uid="{5CEACA98-0B23-4882-9C4F-DEC0A2E7A3A8}" name="Column347"/>
    <tableColumn id="360" xr3:uid="{77C608D1-32F6-4308-B34E-CAC3901D38A4}" name="Column348"/>
    <tableColumn id="361" xr3:uid="{6435A2C2-5BA8-450D-AADF-FB5AA2998274}" name="Column349"/>
    <tableColumn id="362" xr3:uid="{630F36A3-9D30-49DD-9563-889DE16354F6}" name="Column350"/>
    <tableColumn id="363" xr3:uid="{B1CB4C9F-7E7B-4378-851C-07DB0BDAC82B}" name="Column351"/>
    <tableColumn id="364" xr3:uid="{D1DBA34D-7F93-49F3-A43E-B551E5ABDA7E}" name="Column352"/>
    <tableColumn id="365" xr3:uid="{97CA464B-2068-4508-8FB4-03DD95C5A169}" name="Column353"/>
    <tableColumn id="366" xr3:uid="{0F320BD9-F8B8-4806-B5C2-83416E211340}" name="Column354"/>
    <tableColumn id="367" xr3:uid="{9D57E6F5-3C26-4A21-96E0-59EEAAA97C34}" name="Column355"/>
    <tableColumn id="368" xr3:uid="{E3112FE2-F741-47E8-95A3-2D3C64933596}" name="Column356"/>
    <tableColumn id="369" xr3:uid="{BD2BC8C6-5098-4C3D-B83D-71436654D80F}" name="Column357"/>
    <tableColumn id="370" xr3:uid="{11E3C45F-9177-4E45-9594-8861AB7C2534}" name="Column358"/>
    <tableColumn id="371" xr3:uid="{5905F2D2-0389-478C-88BB-179A0C341BE0}" name="Column359"/>
    <tableColumn id="372" xr3:uid="{A32C0BD1-AAAB-4BBB-9DE5-DA9AB390F61A}" name="Column360"/>
    <tableColumn id="373" xr3:uid="{DAA5AF2A-4E86-4A11-BC25-BE9475241661}" name="Column361"/>
    <tableColumn id="374" xr3:uid="{72C696B3-A25F-40DF-A7C1-E10A81E4999D}" name="Column362"/>
    <tableColumn id="375" xr3:uid="{CE8D531F-5412-48D8-83ED-F6640009A347}" name="Column363"/>
    <tableColumn id="376" xr3:uid="{68396447-C0F3-48CC-9C30-2EA39689B95E}" name="Column364"/>
    <tableColumn id="377" xr3:uid="{419B19F4-5D94-452D-A704-E5CAD2584050}" name="Column365"/>
    <tableColumn id="378" xr3:uid="{0288D71C-6987-4008-B8D7-2773072DF397}" name="Column366"/>
    <tableColumn id="379" xr3:uid="{B672FE9B-F50E-40EB-B850-CB615587A895}" name="Column367"/>
    <tableColumn id="380" xr3:uid="{67073F3D-2D5A-48E5-BDDE-8C684C89CFCF}" name="Column368"/>
    <tableColumn id="381" xr3:uid="{FDA93031-3852-44C6-858C-8234363A30DA}" name="Column369"/>
    <tableColumn id="382" xr3:uid="{ECA4FF55-E495-4BDB-90AA-387E1AFE495B}" name="Column370"/>
    <tableColumn id="383" xr3:uid="{4DA08B94-A767-49B0-BE08-5D94D079728F}" name="Column371"/>
    <tableColumn id="384" xr3:uid="{ADB12B9F-0387-4DCA-B9B6-AEEF053DB865}" name="Column372"/>
    <tableColumn id="385" xr3:uid="{A6932EDE-F731-4371-A18F-A4A677020F16}" name="Column373"/>
    <tableColumn id="386" xr3:uid="{CDE38A2F-533B-4FF0-9EE8-46D549FF687E}" name="Column374"/>
    <tableColumn id="387" xr3:uid="{5191C3F0-C5D4-4E6D-84AE-934B6D467EE3}" name="Column375"/>
    <tableColumn id="388" xr3:uid="{C76143D0-9D43-4332-B580-08C485625053}" name="Column376"/>
    <tableColumn id="389" xr3:uid="{E918D1C3-FB98-43F4-A080-CAF836D88DBB}" name="Column377"/>
    <tableColumn id="390" xr3:uid="{0964013E-B6EB-43AC-9A1E-2162B0129A54}" name="Column378"/>
    <tableColumn id="391" xr3:uid="{30B04470-2E06-4A16-A70C-B44F4138E437}" name="Column379"/>
    <tableColumn id="392" xr3:uid="{D1B25586-FEBC-428E-8669-73C9F5350FA0}" name="Column380"/>
    <tableColumn id="393" xr3:uid="{9269656D-9AE7-4E35-9111-239A01BA76B6}" name="Column381"/>
    <tableColumn id="394" xr3:uid="{9CA379FE-5882-47A0-803F-94A625C44CF1}" name="Column382"/>
    <tableColumn id="395" xr3:uid="{EE1CD278-8C52-48A8-8FD4-8377922125B4}" name="Column383"/>
    <tableColumn id="396" xr3:uid="{5342701F-25EA-4392-9CF1-21FC4D5699DA}" name="Column384"/>
    <tableColumn id="397" xr3:uid="{6937E9B5-C916-4646-AB52-6694F6C3D134}" name="Column385"/>
    <tableColumn id="398" xr3:uid="{FFAF9D37-913E-459E-B52C-6BB46F91FA99}" name="Column386"/>
    <tableColumn id="399" xr3:uid="{EAE950D6-92B7-4D86-A67E-ABAA0F155F2C}" name="Column387"/>
    <tableColumn id="400" xr3:uid="{3254935B-66E6-4D29-B419-3633D7875963}" name="Column388"/>
    <tableColumn id="401" xr3:uid="{F82FDD93-1DDF-4CEC-A28A-BE035A0D4ED0}" name="Column389"/>
    <tableColumn id="402" xr3:uid="{C155CFB3-DA79-4C12-B2FF-79FC2D72C120}" name="Column390"/>
    <tableColumn id="403" xr3:uid="{268F7771-C674-4317-B17C-D131AE148DEB}" name="Column391"/>
    <tableColumn id="404" xr3:uid="{40B6C527-9D0C-4706-9449-1F9A3327F8C9}" name="Column392"/>
    <tableColumn id="405" xr3:uid="{F87D7E34-2F33-4CEA-9F6A-08DA89D9BE44}" name="Column393"/>
    <tableColumn id="406" xr3:uid="{31393269-5C78-4326-9E20-935391E0D841}" name="Column394"/>
    <tableColumn id="407" xr3:uid="{0A5F5D38-CC5A-4CA3-A3CF-EE837D82C58E}" name="Column395"/>
    <tableColumn id="408" xr3:uid="{AA38D0E4-E352-4464-B863-47892ED0AA68}" name="Column396"/>
    <tableColumn id="409" xr3:uid="{B3BD78B6-8183-4349-8219-F3D61B741C87}" name="Column397"/>
    <tableColumn id="410" xr3:uid="{8734DB77-FDAF-4EB7-8F9D-A117AF55ECB4}" name="Column398"/>
    <tableColumn id="411" xr3:uid="{61D19E63-C1D4-413C-8482-EAB1A8C0E51C}" name="Column399"/>
    <tableColumn id="412" xr3:uid="{A729EF75-CE7F-4F8E-BCFF-419FE3F1874E}" name="Column400"/>
    <tableColumn id="413" xr3:uid="{28C82202-FCD1-4DCF-BC95-E02719421E9F}" name="Column401"/>
    <tableColumn id="414" xr3:uid="{4E209408-26D6-4354-A8FA-E4049C02F47B}" name="Column402"/>
    <tableColumn id="415" xr3:uid="{1733461D-6FCF-4718-8E67-94A76137FF42}" name="Column403"/>
    <tableColumn id="416" xr3:uid="{4D5CBDAD-6F35-4798-B114-D49B1AF5A097}" name="Column404"/>
    <tableColumn id="417" xr3:uid="{875F6BB3-C937-48EB-911E-E40803D1BA98}" name="Column405"/>
    <tableColumn id="418" xr3:uid="{52686C60-D91D-4254-8C33-965CC152C661}" name="Column406"/>
    <tableColumn id="419" xr3:uid="{E45AB9AF-A592-4831-BACA-C65923913E88}" name="Column407"/>
    <tableColumn id="420" xr3:uid="{5646D6E6-4FE4-4D3E-B9B4-A81BF92F64B2}" name="Column408"/>
    <tableColumn id="421" xr3:uid="{5902F748-162C-4F45-A425-F021787A10A0}" name="Column409"/>
    <tableColumn id="422" xr3:uid="{B243023F-0888-49BB-9063-21702EBBBC00}" name="Column410"/>
    <tableColumn id="423" xr3:uid="{43F82DC0-DDC7-4C51-B1DF-39FF5F23E9AF}" name="Column411"/>
    <tableColumn id="424" xr3:uid="{4164324C-78FA-48ED-AEA3-43ADE02FA325}" name="Column412"/>
    <tableColumn id="425" xr3:uid="{19CB8A1B-D4DE-4EDB-934A-F822DA9DDA8F}" name="Column413"/>
    <tableColumn id="426" xr3:uid="{492CB141-FF33-420E-9DFC-2EC5B2B00D5F}" name="Column414"/>
    <tableColumn id="427" xr3:uid="{B2B82623-7D23-46CD-9307-F21041CB8AF7}" name="Column415"/>
    <tableColumn id="428" xr3:uid="{41B45CB0-E757-4D38-A53F-879A50E5764A}" name="Column416"/>
    <tableColumn id="429" xr3:uid="{2309D535-9CD8-4A78-BF6C-25E65886B422}" name="Column417"/>
    <tableColumn id="430" xr3:uid="{2702EB34-B586-48D7-B8D4-2FE2136CE6F8}" name="Column418"/>
    <tableColumn id="431" xr3:uid="{F29642B9-0ABD-40C1-A624-6B2664471361}" name="Column419"/>
    <tableColumn id="432" xr3:uid="{5F61BB08-A8F9-4C20-B678-5BB195C23E4D}" name="Column420"/>
    <tableColumn id="433" xr3:uid="{7F98523C-53B0-41F2-A58E-456B4A8C8789}" name="Column421"/>
    <tableColumn id="434" xr3:uid="{EB23F43B-0E06-4279-8E57-724535BFE9F5}" name="Column422"/>
    <tableColumn id="435" xr3:uid="{695775BF-4142-4099-90DC-FEEF3AFB2538}" name="Column423"/>
    <tableColumn id="436" xr3:uid="{005C30EF-A629-49F8-8C12-1CCBC054563A}" name="Column424"/>
    <tableColumn id="437" xr3:uid="{416143F4-2E06-4558-B7CD-0DD197985847}" name="Column425"/>
    <tableColumn id="438" xr3:uid="{71C87388-E264-4A8C-8BD3-3B0278198C45}" name="Column426"/>
    <tableColumn id="439" xr3:uid="{DC9E6A95-8989-4C95-835F-257E93B42E1E}" name="Column427"/>
    <tableColumn id="440" xr3:uid="{61C8B6C9-9FDE-4FDF-97FD-9972794CF2DD}" name="Column428"/>
    <tableColumn id="441" xr3:uid="{835910CA-CD09-4B99-9EE0-D129E16758EE}" name="Column429"/>
    <tableColumn id="442" xr3:uid="{FF7F93F4-5315-4600-9D09-905EE1DA2654}" name="Column430"/>
    <tableColumn id="443" xr3:uid="{928F973A-C683-4A5F-9A49-4A2DF4E7DA37}" name="Column431"/>
    <tableColumn id="444" xr3:uid="{8F0C696B-6440-4FC7-8925-D7C03CE5FCB6}" name="Column432"/>
    <tableColumn id="445" xr3:uid="{CFD98728-CC11-462F-94DC-4CCA8EB227FE}" name="Column433"/>
    <tableColumn id="446" xr3:uid="{42A23DFA-4DD9-482A-ABCD-85321DBF851D}" name="Column434"/>
    <tableColumn id="447" xr3:uid="{25DDA601-C4EE-4AB5-904A-0E25C29C667E}" name="Column435"/>
    <tableColumn id="448" xr3:uid="{A17BE561-33CC-443A-94BD-64F8F3988112}" name="Column436"/>
    <tableColumn id="449" xr3:uid="{B7960920-DF74-4266-851D-C5AE4808EEC4}" name="Column437"/>
    <tableColumn id="450" xr3:uid="{C8C7A824-F299-45FA-827A-DB54035AA12A}" name="Column438"/>
    <tableColumn id="451" xr3:uid="{D5A205F0-810B-4C49-8B19-4CCEAA3CE26E}" name="Column439"/>
    <tableColumn id="452" xr3:uid="{B9A9C8D2-A53C-4FA1-B5F3-61670A933557}" name="Column440"/>
    <tableColumn id="453" xr3:uid="{787DA0F7-29DC-4CC3-8D97-C127CD975A46}" name="Column441"/>
    <tableColumn id="454" xr3:uid="{F9379243-035B-4DCB-B2A9-EECF3F602965}" name="Column442"/>
    <tableColumn id="455" xr3:uid="{1A8BE213-D83C-4C17-AC2E-6F3CB270DCD2}" name="Column443"/>
    <tableColumn id="456" xr3:uid="{7BB62C3F-6B4A-4A9D-BFA0-ABAF99FD3DB3}" name="Column444"/>
    <tableColumn id="457" xr3:uid="{D085A732-77CA-477B-9583-AB33CCD96B61}" name="Column445"/>
    <tableColumn id="458" xr3:uid="{28DB0E62-41F9-4390-ADC3-552AD85B6113}" name="Column446"/>
    <tableColumn id="459" xr3:uid="{4523EB00-54D1-4070-AF16-D544C2E1A547}" name="Column447"/>
    <tableColumn id="460" xr3:uid="{DB7EE65C-13B7-4404-9CFC-C04F5958582E}" name="Column448"/>
    <tableColumn id="461" xr3:uid="{86091C7D-7A1D-4EB6-BE47-7820B191841A}" name="Column449"/>
    <tableColumn id="462" xr3:uid="{F15F4835-C07A-4DCB-A6DB-4BC4E8A0317E}" name="Column450"/>
    <tableColumn id="463" xr3:uid="{1EBFEA1F-66B4-4305-B917-7279B70CF57B}" name="Column451"/>
    <tableColumn id="464" xr3:uid="{E9958739-5BC5-4719-8A38-D76087D2E6BB}" name="Column452"/>
    <tableColumn id="465" xr3:uid="{11060C70-D963-42C8-8CC8-A56913A1CF36}" name="Column453"/>
    <tableColumn id="466" xr3:uid="{EC46F397-AF33-445E-BA6B-285E13B2B6C2}" name="Column454"/>
    <tableColumn id="467" xr3:uid="{21E0B0FD-F942-49B3-938B-DD851EC7FE0F}" name="Column455"/>
    <tableColumn id="468" xr3:uid="{E18EB7D5-2265-426A-8DA7-832C77B5BCE4}" name="Column456"/>
    <tableColumn id="469" xr3:uid="{BE99B8FE-276A-4E7D-A623-10895080BACD}" name="Column457"/>
    <tableColumn id="470" xr3:uid="{430A141F-C0FE-40B7-B461-7C680F504CE4}" name="Column458"/>
    <tableColumn id="471" xr3:uid="{C6F0CB25-AE3E-4CAB-B2D2-56ACD83EF581}" name="Column459"/>
    <tableColumn id="472" xr3:uid="{A64D37C7-CF87-4226-9BC2-476191FA772F}" name="Column460"/>
    <tableColumn id="473" xr3:uid="{1B1A64CF-A5A8-4DBC-971D-FD5701EEE126}" name="Column461"/>
    <tableColumn id="474" xr3:uid="{BEE0811D-D715-4091-AD67-F3C4C31BC90C}" name="Column462"/>
    <tableColumn id="475" xr3:uid="{39505CFA-97EF-439A-BAED-1D030054A47C}" name="Column463"/>
    <tableColumn id="476" xr3:uid="{FECC96A2-9479-470B-B238-72E84A60F325}" name="Column464"/>
    <tableColumn id="477" xr3:uid="{1BFFBE4B-B159-4349-A004-15A8E4CF214B}" name="Column465"/>
    <tableColumn id="478" xr3:uid="{86D1919E-A9AF-4210-9B9F-2B015C3DFE9E}" name="Column466"/>
    <tableColumn id="479" xr3:uid="{88B1A887-6B2E-4A09-B017-E4244F169BE6}" name="Column467"/>
    <tableColumn id="480" xr3:uid="{F04A409C-B973-4317-B14F-0A96C6212374}" name="Column468"/>
    <tableColumn id="481" xr3:uid="{86A8D6F0-A9F1-4D40-B020-62B729A36446}" name="Column469"/>
    <tableColumn id="482" xr3:uid="{F912913D-57EA-4B34-8CAF-51BCEFB9B9FE}" name="Column470"/>
    <tableColumn id="483" xr3:uid="{15078B5F-B489-423A-B292-63981A1E2581}" name="Column471"/>
    <tableColumn id="484" xr3:uid="{B89D56D0-E6B5-4C73-AEBE-FF5243DB1169}" name="Column472"/>
    <tableColumn id="485" xr3:uid="{B7E67980-19D5-46F2-9F6E-0C43497F69E0}" name="Column473"/>
    <tableColumn id="486" xr3:uid="{346142A4-4F88-475C-BF9E-4BEB394F6D60}" name="Column474"/>
    <tableColumn id="487" xr3:uid="{279A679D-D4DE-4DAC-BA18-8A5DAC3155D9}" name="Column475"/>
    <tableColumn id="488" xr3:uid="{AE77A87B-B912-4789-91BB-C32EDF22C276}" name="Column476"/>
    <tableColumn id="489" xr3:uid="{94E30EB8-2CDA-4106-B5FA-FA980930DA91}" name="Column477"/>
    <tableColumn id="490" xr3:uid="{D49CB648-622E-48C8-9999-7C7B009AAAE9}" name="Column478"/>
    <tableColumn id="491" xr3:uid="{F9C8CC48-4344-49E5-ADAB-8F910E58D89A}" name="Column479"/>
    <tableColumn id="492" xr3:uid="{6A1596F6-640E-4064-B01D-A9DA19B83903}" name="Column480"/>
    <tableColumn id="493" xr3:uid="{761C9998-18C8-4CED-BD0D-387CEB1E2298}" name="Column481"/>
    <tableColumn id="494" xr3:uid="{8A145925-2CC6-4EEE-8A53-850A92C0C514}" name="Column482"/>
    <tableColumn id="495" xr3:uid="{B5625937-033F-4E53-B91B-F9F9B63DBD72}" name="Column483"/>
    <tableColumn id="496" xr3:uid="{14D81745-18B5-4D73-9937-839AC65EC8B3}" name="Column484"/>
    <tableColumn id="497" xr3:uid="{1010DC36-2088-47A4-A540-0B26613B1BA2}" name="Column485"/>
    <tableColumn id="498" xr3:uid="{5E3E534A-F00A-432A-B29C-D48624BB43FB}" name="Column486"/>
    <tableColumn id="499" xr3:uid="{9BD00F76-4B9E-4AC6-AD9E-F5D1B2738244}" name="Column487"/>
    <tableColumn id="500" xr3:uid="{2A5067DA-52C6-425A-B6C2-95CBC6B10650}" name="Column488"/>
    <tableColumn id="501" xr3:uid="{842E91A1-9992-4387-98EC-07A75359F905}" name="Column489"/>
    <tableColumn id="502" xr3:uid="{BA9EDC91-A0BF-4AE9-B064-23FD399C8A88}" name="Column490"/>
    <tableColumn id="503" xr3:uid="{35518D10-944D-4F7F-B53A-CF050F6321D6}" name="Column491"/>
    <tableColumn id="504" xr3:uid="{FF2E679B-0896-4988-8FFA-15BEE6344916}" name="Column492"/>
    <tableColumn id="505" xr3:uid="{726AAB5C-62CF-432A-B9A6-6B01FA4E9F44}" name="Column493"/>
    <tableColumn id="506" xr3:uid="{C97E1C84-CBFD-420C-97CF-0F0D43358308}" name="Column494"/>
    <tableColumn id="507" xr3:uid="{B312B246-8123-496C-BC7B-4E6104BCE587}" name="Column495"/>
    <tableColumn id="508" xr3:uid="{FCE74199-F9AC-4510-B1E2-C9BC56B9EEC8}" name="Column496"/>
    <tableColumn id="509" xr3:uid="{B838CE2F-74CD-410E-A74B-1105276493B4}" name="Column497"/>
    <tableColumn id="510" xr3:uid="{F48A40D2-2AE7-4CB9-BE1C-007F89AD8631}" name="Column498"/>
    <tableColumn id="511" xr3:uid="{FA7629AE-630D-42D7-A52C-7310DB391758}" name="Column499"/>
    <tableColumn id="512" xr3:uid="{75CEAE39-26BB-4C3E-BF66-03B85FDCD54F}" name="Column500"/>
    <tableColumn id="513" xr3:uid="{AC8044D1-F5D6-4925-B263-247FC3225CD3}" name="Column501"/>
    <tableColumn id="514" xr3:uid="{560D74A9-4D5B-477C-91EA-AE79B9741262}" name="Column502"/>
    <tableColumn id="515" xr3:uid="{05C04E9C-73DE-4BDB-B372-E5885B037004}" name="Column503"/>
    <tableColumn id="516" xr3:uid="{1597E53A-A50C-4448-BED0-23E77D4F44FA}" name="Column504"/>
    <tableColumn id="517" xr3:uid="{4EF06DFD-B84D-4476-81F2-CB90BC457FC5}" name="Column505"/>
    <tableColumn id="518" xr3:uid="{0657ABB0-B356-49BD-82F6-2B22B2EE3D78}" name="Column506"/>
    <tableColumn id="519" xr3:uid="{B0D61016-1CB2-4221-9A54-284BEF9BB0A0}" name="Column507"/>
    <tableColumn id="520" xr3:uid="{9E6CDB6C-7463-42A0-B729-F5C9CA28FB5A}" name="Column508"/>
    <tableColumn id="521" xr3:uid="{2D9D052E-3FD7-4549-89A9-D854E0AB3E7C}" name="Column509"/>
    <tableColumn id="522" xr3:uid="{5E79513E-E193-4102-A01A-DCCA40B48C14}" name="Column510"/>
    <tableColumn id="523" xr3:uid="{16AFAF91-8A9C-447F-9B3A-8B8994ACA7A3}" name="Column511"/>
    <tableColumn id="524" xr3:uid="{E7FE9E3D-E6C4-4F89-8D12-20DCE33945D2}" name="Column512"/>
    <tableColumn id="525" xr3:uid="{EF85C9E7-BF32-4728-8D75-7415FF19B844}" name="Column513"/>
    <tableColumn id="526" xr3:uid="{DC4F1106-7954-4838-AE30-2FEAB42D31D2}" name="Column514"/>
    <tableColumn id="527" xr3:uid="{2697D31C-E6B3-41AB-A963-3B00C1DC8078}" name="Column515"/>
    <tableColumn id="528" xr3:uid="{D7DE5A7C-AAE7-4C73-92B5-EDB91D1ACC8A}" name="Column516"/>
    <tableColumn id="529" xr3:uid="{24BA16EB-FE11-4F8E-8A0D-A7A58FB56220}" name="Column517"/>
    <tableColumn id="530" xr3:uid="{B4D76D7E-1FED-4260-8609-F916DE79F512}" name="Column518"/>
    <tableColumn id="531" xr3:uid="{A9E81E08-9839-4ED4-BCEB-07892EE8847F}" name="Column519"/>
    <tableColumn id="532" xr3:uid="{C181521B-2F4A-433A-8D6E-4CFCB10FF980}" name="Column520"/>
    <tableColumn id="533" xr3:uid="{3EA093A3-BE87-4F56-8C48-F4DD8737A0F0}" name="Column521"/>
    <tableColumn id="534" xr3:uid="{A2A650A4-7B25-4DDE-8299-33D791713EEA}" name="Column522"/>
    <tableColumn id="535" xr3:uid="{B1BE5D4E-E112-4870-833C-7BC45C38F501}" name="Column523"/>
    <tableColumn id="536" xr3:uid="{A2695ED2-6F9A-4F03-8891-B06EA9DB0767}" name="Column524"/>
    <tableColumn id="537" xr3:uid="{5675298E-2583-499E-9155-97B08CE96FA0}" name="Column525"/>
    <tableColumn id="538" xr3:uid="{EBEA6B61-8B2D-4DA3-A7BF-E0859F5B70F6}" name="Column526"/>
    <tableColumn id="539" xr3:uid="{0F3F8611-9BBC-4F48-ADCA-305B7039A7B7}" name="Column527"/>
    <tableColumn id="540" xr3:uid="{BAD06EC8-B990-4FE6-BAA6-EFA880DF6D1C}" name="Column528"/>
    <tableColumn id="541" xr3:uid="{03E40AC1-7DE5-4DA8-8A04-943E2AD4BD86}" name="Column529"/>
    <tableColumn id="542" xr3:uid="{9C947C2B-4CAC-40C0-AB85-6E6C9DF9CFB0}" name="Column530"/>
    <tableColumn id="543" xr3:uid="{C14CABB8-C249-4AF4-AA48-DE2415534C3F}" name="Column531"/>
    <tableColumn id="544" xr3:uid="{B0C0A455-0AD9-488F-B31E-9EB5F697B02A}" name="Column532"/>
    <tableColumn id="545" xr3:uid="{B133E25D-2900-4902-BED2-1C462A59607C}" name="Column533"/>
    <tableColumn id="546" xr3:uid="{98E0467A-68CF-4690-87DD-8F6602544F38}" name="Column534"/>
    <tableColumn id="547" xr3:uid="{20C140D5-7FA1-4716-8E9C-E9A92C8EE1B6}" name="Column535"/>
    <tableColumn id="548" xr3:uid="{2D553826-4C29-4F8B-A103-41611D604FF7}" name="Column536"/>
    <tableColumn id="549" xr3:uid="{11832E1A-042A-4615-B98B-BD2F4457C996}" name="Column537"/>
    <tableColumn id="550" xr3:uid="{72B7198D-2C8B-4111-86D3-6C1CDCD25139}" name="Column538"/>
    <tableColumn id="551" xr3:uid="{3B64BF25-44AB-4572-9376-EF62FC02FF04}" name="Column539"/>
    <tableColumn id="552" xr3:uid="{FAFEDE8E-FEFD-4C7A-830B-1D973BD5E815}" name="Column540"/>
    <tableColumn id="553" xr3:uid="{837B9D06-CF22-4840-95AD-367584297183}" name="Column541"/>
    <tableColumn id="554" xr3:uid="{1C5FDB20-94C2-49ED-8E67-B226EB128EAA}" name="Column542"/>
    <tableColumn id="555" xr3:uid="{5875439E-1A02-4C56-897F-5FFC8E689781}" name="Column543"/>
    <tableColumn id="556" xr3:uid="{CA43F41F-25DB-4831-B52A-04BA17AD0EF0}" name="Column544"/>
    <tableColumn id="557" xr3:uid="{7F40B079-6575-44E4-996E-2D747AB3D019}" name="Column545"/>
    <tableColumn id="558" xr3:uid="{87EE2FCB-D28A-4BB1-96D8-FAE1AC2E540A}" name="Column546"/>
    <tableColumn id="559" xr3:uid="{75708602-2DAA-43B6-9AAE-9B2B1860061B}" name="Column547"/>
    <tableColumn id="560" xr3:uid="{41F01EC9-513C-4B14-A943-A548FDA5E170}" name="Column548"/>
    <tableColumn id="561" xr3:uid="{DCFEA2CE-A6E0-4B7D-98EC-3E9DF8EC15EB}" name="Column549"/>
    <tableColumn id="562" xr3:uid="{EEDC2B81-39FB-4859-B451-73BF490EEB2C}" name="Column550"/>
    <tableColumn id="563" xr3:uid="{7FD4ACA1-54C6-49A8-9157-7FF6495C699A}" name="Column551"/>
    <tableColumn id="564" xr3:uid="{8C5761B5-9351-400A-9048-F06CCCB50A15}" name="Column552"/>
    <tableColumn id="565" xr3:uid="{B356576B-B1B9-4C9D-8950-2FFE5606F80E}" name="Column553"/>
    <tableColumn id="566" xr3:uid="{C01724E3-22AC-44A9-8807-990EB0AFD3DF}" name="Column554"/>
    <tableColumn id="567" xr3:uid="{789DE63E-A670-442D-8201-5495DA266C68}" name="Column555"/>
    <tableColumn id="568" xr3:uid="{51937633-9684-48D5-93D4-2E122857C8CF}" name="Column556"/>
    <tableColumn id="569" xr3:uid="{129F367D-D0EE-40A5-B42B-549A47757C0E}" name="Column557"/>
    <tableColumn id="570" xr3:uid="{D6BC032D-17A8-48C6-B61E-798E240E16CA}" name="Column558"/>
    <tableColumn id="571" xr3:uid="{C1A264B6-74C0-43BD-9EA4-B4BAF539FB14}" name="Column559"/>
    <tableColumn id="572" xr3:uid="{7B0CEA2C-5D00-45B6-B4A9-E56BD70F6FD0}" name="Column560"/>
    <tableColumn id="573" xr3:uid="{9825BA72-03EE-43F7-A377-362D20576AF9}" name="Column561"/>
    <tableColumn id="574" xr3:uid="{1934D5DE-D384-4CAE-A9D2-E79A08BDDBF0}" name="Column562"/>
    <tableColumn id="575" xr3:uid="{C3B52397-B57B-480D-8D9F-D64917315ED3}" name="Column563"/>
    <tableColumn id="576" xr3:uid="{F2E2E428-5F29-4AC7-8ABB-9AA4A61F8CBB}" name="Column564"/>
    <tableColumn id="577" xr3:uid="{0771E0B6-FFFB-4542-8CAD-EE44158ADAFE}" name="Column565"/>
    <tableColumn id="578" xr3:uid="{949AB488-8B35-4E5F-AEA1-8D951E9C4340}" name="Column566"/>
    <tableColumn id="579" xr3:uid="{41A91736-0151-4C9D-8B89-50BD863193DA}" name="Column567"/>
    <tableColumn id="580" xr3:uid="{663173BA-9030-4EA3-95E9-69ABAF8A96E2}" name="Column568"/>
    <tableColumn id="581" xr3:uid="{1B2F124D-97AE-4870-9427-944550694630}" name="Column569"/>
    <tableColumn id="582" xr3:uid="{152A92E7-0C71-41C3-954C-CEFC3C6D47F4}" name="Column570"/>
    <tableColumn id="583" xr3:uid="{3386EACC-4979-471E-8F5B-024F64857831}" name="Column571"/>
    <tableColumn id="584" xr3:uid="{31E1843A-C167-4732-874C-F5E89E7BC31E}" name="Column572"/>
    <tableColumn id="585" xr3:uid="{E0F049CF-1288-467C-B604-038B20AC0D97}" name="Column573"/>
    <tableColumn id="586" xr3:uid="{2685F89E-AE6F-4011-B491-A9B24D72B076}" name="Column574"/>
    <tableColumn id="587" xr3:uid="{D739672D-63C8-43B7-B685-0C3CFA2A2D6B}" name="Column575"/>
    <tableColumn id="588" xr3:uid="{B951BA35-6001-4D2B-8537-7F43F1E08202}" name="Column576"/>
    <tableColumn id="589" xr3:uid="{6D7D4220-42FE-4450-84BC-9F9C1498F0EE}" name="Column577"/>
    <tableColumn id="590" xr3:uid="{65AA3516-E044-4B6F-B3C4-B6B2B78826C1}" name="Column578"/>
    <tableColumn id="591" xr3:uid="{A47CCCA0-DFEA-4D3A-ADF9-713B9DD7D7C3}" name="Column579"/>
    <tableColumn id="592" xr3:uid="{29BE2CD2-6CB8-4295-BEE1-6CFB68BF3CBC}" name="Column580"/>
    <tableColumn id="593" xr3:uid="{AFEFFBA0-E7DE-4714-AED0-CA663B403B83}" name="Column581"/>
    <tableColumn id="594" xr3:uid="{E08101E4-671C-4B39-A65D-400C6497F711}" name="Column582"/>
    <tableColumn id="595" xr3:uid="{044E881D-7AB8-426C-BEA3-FBBD4E2B1AEB}" name="Column583"/>
    <tableColumn id="596" xr3:uid="{73C8E750-4C0D-4C50-9C76-AF6006DEA948}" name="Column584"/>
    <tableColumn id="597" xr3:uid="{CBF3C95C-A16A-4C23-BB02-BE488B9059E6}" name="Column585"/>
    <tableColumn id="598" xr3:uid="{347CB760-E71D-47C3-9F20-B2AA2420EF47}" name="Column586"/>
    <tableColumn id="599" xr3:uid="{702A43AA-1B9F-4490-B167-F9F7DA38A870}" name="Column587"/>
    <tableColumn id="600" xr3:uid="{F0CE6510-371B-4AB2-B1E0-341E8D8AFF02}" name="Column588"/>
    <tableColumn id="601" xr3:uid="{439CD017-BCAD-4C6D-B422-DD821F505246}" name="Column589"/>
    <tableColumn id="602" xr3:uid="{590E284F-ADDD-4C10-BF98-7A6FFF15302C}" name="Column590"/>
    <tableColumn id="603" xr3:uid="{7755A8B1-5602-4B86-AC8F-A3FBEBBC8DFF}" name="Column591"/>
    <tableColumn id="604" xr3:uid="{9F824EFE-92D2-454D-A3D5-B49082AEAA3F}" name="Column592"/>
    <tableColumn id="605" xr3:uid="{CFAC3FF9-4712-4E06-853B-E97E74C82010}" name="Column593"/>
    <tableColumn id="606" xr3:uid="{03ECF583-A14F-4850-9A77-57D81D0544E3}" name="Column594"/>
    <tableColumn id="607" xr3:uid="{44319B99-A338-4403-93E9-1E5D255F03A8}" name="Column595"/>
    <tableColumn id="608" xr3:uid="{1A2B077D-85DA-49F4-8CFD-49D1194DC6AA}" name="Column596"/>
    <tableColumn id="609" xr3:uid="{18104E4C-4719-488D-9D48-6A4ADECDB212}" name="Column597"/>
    <tableColumn id="610" xr3:uid="{FB59DE2D-23FF-4775-B2D8-1B17CBADA883}" name="Column598"/>
    <tableColumn id="611" xr3:uid="{F6462340-FDB2-47D3-9C57-E05CB3F818FA}" name="Column599"/>
    <tableColumn id="612" xr3:uid="{C1D36DB6-C36B-45CD-9D4A-38D6FB5668A3}" name="Column600"/>
    <tableColumn id="613" xr3:uid="{72C08534-E024-4EB0-8957-7FE93283275E}" name="Column601"/>
    <tableColumn id="614" xr3:uid="{9AFD8EFD-3903-4651-9993-EB7091D46DFB}" name="Column602"/>
    <tableColumn id="615" xr3:uid="{CC76B2E5-7630-4F0E-92E1-C3083E2463C6}" name="Column603"/>
    <tableColumn id="616" xr3:uid="{721101CC-B7E0-4258-9A9F-0EA2F5346A71}" name="Column604"/>
    <tableColumn id="617" xr3:uid="{06AD8E3C-7F22-4B6B-90C3-5288DA07D5DC}" name="Column605"/>
    <tableColumn id="618" xr3:uid="{EC54D093-454D-4ECF-996A-AB2D9E5570DF}" name="Column606"/>
    <tableColumn id="619" xr3:uid="{3DA7513D-08B5-462E-99C8-39F5A3E59BF8}" name="Column607"/>
    <tableColumn id="620" xr3:uid="{0DCDFA88-2327-42CE-983D-F18A96BC149D}" name="Column608"/>
    <tableColumn id="621" xr3:uid="{D42ED45E-071B-4537-A1E5-E07F420AEC33}" name="Column609"/>
    <tableColumn id="622" xr3:uid="{C2298070-39D5-472E-9767-F7E69EECAAE8}" name="Column610"/>
    <tableColumn id="623" xr3:uid="{E125C7C4-2FFE-4663-8C3F-28BF39ED392F}" name="Column611"/>
    <tableColumn id="624" xr3:uid="{DB0CDEC3-0547-41D2-8F57-7C33654ABAAB}" name="Column612"/>
    <tableColumn id="625" xr3:uid="{62BE432D-9EB1-4BA1-ACF5-7BBA48F6DB42}" name="Column613"/>
    <tableColumn id="626" xr3:uid="{CF7E90D3-57AC-4435-BBE7-3B6EDF9AEA1E}" name="Column614"/>
    <tableColumn id="627" xr3:uid="{1EA42E1B-F2B9-415B-ABA6-88DAD348B8F0}" name="Column615"/>
    <tableColumn id="628" xr3:uid="{82A556DB-51EA-408F-B836-E4158B9C1B49}" name="Column616"/>
    <tableColumn id="629" xr3:uid="{A56B8275-50FE-4705-B3F4-366DF192DA35}" name="Column617"/>
    <tableColumn id="630" xr3:uid="{5619C594-F62D-4112-AD3F-DA93AA069E32}" name="Column618"/>
    <tableColumn id="631" xr3:uid="{E0C5B884-0CFD-4B96-883F-65829560F4F8}" name="Column619"/>
    <tableColumn id="632" xr3:uid="{F5DB2B70-BE9B-4D10-AE9B-ADAFBF408B56}" name="Column620"/>
    <tableColumn id="633" xr3:uid="{72EAEB6B-2EBB-4630-AEA6-601608DC4B6B}" name="Column621"/>
    <tableColumn id="634" xr3:uid="{5229D881-81E4-4774-AC70-FEBD80276494}" name="Column622"/>
    <tableColumn id="635" xr3:uid="{756C07FE-0402-465B-9445-BC99FC036D2D}" name="Column623"/>
    <tableColumn id="636" xr3:uid="{E0C94B03-356E-40BC-ABC9-2A479A949FC9}" name="Column624"/>
    <tableColumn id="637" xr3:uid="{8A8ADA68-486E-459A-BFFE-B8E1BBF99DBE}" name="Column625"/>
    <tableColumn id="638" xr3:uid="{165351E8-189A-419C-B1DA-24A4B12F665A}" name="Column626"/>
    <tableColumn id="639" xr3:uid="{F3E7CAF2-76E1-4E5A-8C66-CF087D2E9BD8}" name="Column627"/>
    <tableColumn id="640" xr3:uid="{25BE9B37-64ED-435F-B3BD-053603A296BC}" name="Column628"/>
    <tableColumn id="641" xr3:uid="{A3C15DFF-E763-4F7C-A015-0ABE60F34AFD}" name="Column629"/>
    <tableColumn id="642" xr3:uid="{599BDE35-6F6E-4105-B5CE-DC4D4E122473}" name="Column630"/>
    <tableColumn id="643" xr3:uid="{AEA1980A-8621-40C2-B4D4-810660E7E656}" name="Column631"/>
    <tableColumn id="644" xr3:uid="{18DF1B31-CBB2-4E7C-B1D1-FA165260BD54}" name="Column632"/>
    <tableColumn id="645" xr3:uid="{363C6D1F-45F7-40C6-8EC3-17F84E20466D}" name="Column633"/>
    <tableColumn id="646" xr3:uid="{547259E3-3D89-44A9-B892-942D4466FC0E}" name="Column634"/>
    <tableColumn id="647" xr3:uid="{557E6984-F3BB-43CB-AE14-EC34E61D58AF}" name="Column635"/>
    <tableColumn id="648" xr3:uid="{F448343A-99F5-4DF3-9FE7-D3C60D8BB379}" name="Column636"/>
    <tableColumn id="649" xr3:uid="{7231B652-1B92-4170-A6A5-43D1171F9A16}" name="Column637"/>
    <tableColumn id="650" xr3:uid="{A40FA33F-D4BD-407B-9CC3-1E050111AAA1}" name="Column638"/>
    <tableColumn id="651" xr3:uid="{8B003EC9-DF2D-453F-BF60-01A25D326244}" name="Column639"/>
    <tableColumn id="652" xr3:uid="{33BB4DE0-22F4-461A-88DC-541941DE8A4B}" name="Column640"/>
    <tableColumn id="653" xr3:uid="{B8A78A79-C73D-41B9-82E8-319B55016487}" name="Column641"/>
    <tableColumn id="654" xr3:uid="{C0918248-F46C-453E-89CE-EC9A215F0E94}" name="Column642"/>
    <tableColumn id="655" xr3:uid="{7F5A175B-5D5B-4CC5-BCBD-31B92C310FE8}" name="Column643"/>
    <tableColumn id="656" xr3:uid="{65CBF960-5FF9-4A10-8BB8-F28AD4BEED2C}" name="Column644"/>
    <tableColumn id="657" xr3:uid="{51E298AD-6F69-4370-B396-687454AE22FD}" name="Column645"/>
    <tableColumn id="658" xr3:uid="{23AC7A6C-1C13-41D7-8B21-F3DC3D04ADDC}" name="Column646"/>
    <tableColumn id="659" xr3:uid="{0BFEB057-7A2B-41B7-9A63-DF55B7A685E9}" name="Column647"/>
    <tableColumn id="660" xr3:uid="{7EFA5C69-DA08-4EFB-BB7C-2D65329CD836}" name="Column648"/>
    <tableColumn id="661" xr3:uid="{D0A99ABA-3163-466C-AEE2-81CFB07432AC}" name="Column649"/>
    <tableColumn id="662" xr3:uid="{5AF998C9-9CD7-4470-A9C4-F83C7970DE33}" name="Column650"/>
    <tableColumn id="663" xr3:uid="{F189716C-C081-4A70-A056-7669ED4C080E}" name="Column651"/>
    <tableColumn id="664" xr3:uid="{EBA7DB06-7D20-44A7-BD92-BAFA233ECE42}" name="Column652"/>
    <tableColumn id="665" xr3:uid="{F8D920D5-9C0B-415E-AECB-0594E30D97FF}" name="Column653"/>
    <tableColumn id="666" xr3:uid="{1A61EE9D-BFAE-4C98-99B0-4C7AC790F13C}" name="Column654"/>
    <tableColumn id="667" xr3:uid="{461A069A-4E4F-463C-9869-7BEFD429B0A0}" name="Column655"/>
    <tableColumn id="668" xr3:uid="{3CA85BBE-BE8B-4FC1-86F2-B3AEDCAA23C4}" name="Column656"/>
    <tableColumn id="669" xr3:uid="{F1972FC2-952F-40F9-B6F8-3FE4D1973AB2}" name="Column657"/>
    <tableColumn id="670" xr3:uid="{D875FBD3-CB8F-481D-932E-C9D3A41E7F47}" name="Column658"/>
    <tableColumn id="671" xr3:uid="{6234A6B0-8BB9-4F6B-88F6-26D4B5774AF5}" name="Column659"/>
    <tableColumn id="672" xr3:uid="{9D299936-BF43-44C5-BDE8-91856BB4F6E0}" name="Column660"/>
    <tableColumn id="673" xr3:uid="{99A8B999-5C86-48E3-9B66-BD2DDF9C2FCD}" name="Column661"/>
    <tableColumn id="674" xr3:uid="{933B62D5-7226-4729-8508-BDD115B45058}" name="Column662"/>
    <tableColumn id="675" xr3:uid="{A7A779B1-3200-441C-8DE8-07C9A705AFBE}" name="Column663"/>
    <tableColumn id="676" xr3:uid="{DFF9BC8C-5A56-4A71-9242-907D6D5B5601}" name="Column664"/>
    <tableColumn id="677" xr3:uid="{AE0D7A89-DB32-496C-BAAF-C78033FF53F3}" name="Column665"/>
    <tableColumn id="678" xr3:uid="{FA33F372-08CA-424F-AC01-98798FF8DFAA}" name="Column666"/>
    <tableColumn id="679" xr3:uid="{645E543D-E463-4433-9858-0E3623504AC2}" name="Column667"/>
    <tableColumn id="680" xr3:uid="{F25D980F-8D82-4390-8337-B5F7995271E7}" name="Column668"/>
    <tableColumn id="681" xr3:uid="{160CA1C6-EA2C-46C9-9F73-D080C7D1E186}" name="Column669"/>
    <tableColumn id="682" xr3:uid="{1F486365-B87A-4826-B40C-E77BC88BFAE5}" name="Column670"/>
    <tableColumn id="683" xr3:uid="{323C8F28-A665-4777-A0EA-4B7976A25430}" name="Column671"/>
    <tableColumn id="684" xr3:uid="{72C0A0ED-ADC0-41CF-BC61-52549614EB9F}" name="Column672"/>
    <tableColumn id="685" xr3:uid="{FB123B72-807D-4C8F-AAA8-43E435050384}" name="Column673"/>
    <tableColumn id="686" xr3:uid="{90F7B771-A63C-4ADA-AA56-2D98CB187469}" name="Column674"/>
    <tableColumn id="687" xr3:uid="{BBABB498-8EE2-4E55-8E86-3FBA221CD074}" name="Column675"/>
    <tableColumn id="688" xr3:uid="{30B2C537-BBA8-4620-AB86-79D98B290CBA}" name="Column676"/>
    <tableColumn id="689" xr3:uid="{2F61B3A5-4375-4A9A-9D9E-CCBA4D7874CE}" name="Column677"/>
    <tableColumn id="690" xr3:uid="{EF183E66-3ADE-4AFD-8DFB-A3CC22CB2E97}" name="Column678"/>
    <tableColumn id="691" xr3:uid="{B740320C-7ACD-4B5E-85EA-95C5D4A06432}" name="Column679"/>
    <tableColumn id="692" xr3:uid="{BB87A18D-7B43-4F34-90BA-D8B8356A1333}" name="Column680"/>
    <tableColumn id="693" xr3:uid="{DDE78C18-551F-4A85-843C-848DEA3AE922}" name="Column681"/>
    <tableColumn id="694" xr3:uid="{E4075458-6DC6-4A70-8FD8-1C1C454FA722}" name="Column682"/>
    <tableColumn id="695" xr3:uid="{57BD449A-9383-4C33-B5C4-346838229851}" name="Column683"/>
    <tableColumn id="696" xr3:uid="{513BF32D-05B0-4C35-AA58-03494CD43335}" name="Column684"/>
    <tableColumn id="697" xr3:uid="{BCCDD930-D4C0-4DD3-953F-44EA8E2F94B8}" name="Column685"/>
    <tableColumn id="698" xr3:uid="{88B4CD8F-B386-4610-9517-652F96EA1625}" name="Column686"/>
    <tableColumn id="699" xr3:uid="{AA927D7B-ED55-4340-ABCA-3EF882CE1A7A}" name="Column687"/>
    <tableColumn id="700" xr3:uid="{EC086C56-5C73-4FA1-AB40-99471E2848BB}" name="Column688"/>
    <tableColumn id="701" xr3:uid="{F2FFD0A6-0E8F-41BC-989A-C9877075F38D}" name="Column689"/>
    <tableColumn id="702" xr3:uid="{B089452B-855E-47E7-9116-F666B43CB9E6}" name="Column690"/>
    <tableColumn id="703" xr3:uid="{53C4C1B9-E355-4050-B971-A8B132523975}" name="Column691"/>
    <tableColumn id="704" xr3:uid="{C888CC22-9A82-4BE1-9F40-4B0F9BAE5868}" name="Column692"/>
    <tableColumn id="705" xr3:uid="{09B2BB40-76E6-4DA5-9107-5F2DB4FDF9F3}" name="Column693"/>
    <tableColumn id="706" xr3:uid="{5A8451BB-2B48-4593-90E6-1AF05C8B902D}" name="Column694"/>
    <tableColumn id="707" xr3:uid="{ECCE6B00-C7A7-41E9-809D-DBCEE89A8306}" name="Column695"/>
    <tableColumn id="708" xr3:uid="{7ACEE161-C965-4DD5-942C-B0792C5AF6EC}" name="Column696"/>
    <tableColumn id="709" xr3:uid="{6EE5E551-1250-4C7A-B4CC-C8BB3AE2AC21}" name="Column697"/>
    <tableColumn id="710" xr3:uid="{8693A5A2-1929-4D56-9932-CB52A4801752}" name="Column698"/>
    <tableColumn id="711" xr3:uid="{AE102D14-5D30-4972-82E0-FE8548EE08D8}" name="Column699"/>
    <tableColumn id="712" xr3:uid="{406C7D24-5B4F-4C4E-B543-87B98107B778}" name="Column700"/>
    <tableColumn id="713" xr3:uid="{6FD3D425-9E09-4E72-B0B2-A91E43FA9A38}" name="Column701"/>
    <tableColumn id="714" xr3:uid="{BEC0DC49-F70F-4357-AEFE-26C58EAAF685}" name="Column702"/>
    <tableColumn id="715" xr3:uid="{CE30385A-DAA9-40FF-ADE0-63B92A4A9F06}" name="Column703"/>
    <tableColumn id="716" xr3:uid="{CD050FBE-5D8A-4F13-A8F3-1254EE5508AD}" name="Column704"/>
    <tableColumn id="717" xr3:uid="{25D7AE2B-BEE8-4095-9DE2-18518EEB6576}" name="Column705"/>
    <tableColumn id="718" xr3:uid="{9633429E-0FD1-4C33-871E-F0240A1A98A9}" name="Column706"/>
    <tableColumn id="719" xr3:uid="{6E82A374-1372-4DBB-AF45-9991CCAF1DC8}" name="Column707"/>
    <tableColumn id="720" xr3:uid="{2EB78227-0F38-4EC1-947E-73D616C632CA}" name="Column708"/>
    <tableColumn id="721" xr3:uid="{6953F977-98DB-4D5F-A8B3-BBC45C0639EB}" name="Column709"/>
    <tableColumn id="722" xr3:uid="{2FE40BFF-E706-465F-AC6F-830BF4A7EDFD}" name="Column710"/>
    <tableColumn id="723" xr3:uid="{F3731EBA-25F1-4510-8785-277BB7238FF5}" name="Column711"/>
    <tableColumn id="724" xr3:uid="{C1FFF425-36E9-4B0E-8A5E-3645F4681DC6}" name="Column712"/>
    <tableColumn id="725" xr3:uid="{A0DBE77D-6695-4491-9145-280F041B27A7}" name="Column713"/>
    <tableColumn id="726" xr3:uid="{40F4DBD9-5809-4D28-ADA2-5BCDE1DC6E23}" name="Column714"/>
    <tableColumn id="727" xr3:uid="{E183275B-3A57-4205-A3C2-6A2737CA1DCD}" name="Column715"/>
    <tableColumn id="728" xr3:uid="{EA072082-6A04-4CCA-8A3A-1F2CEECB4F84}" name="Column716"/>
    <tableColumn id="729" xr3:uid="{6CB165B2-F8B7-4A0A-8BA2-DC4131402661}" name="Column717"/>
    <tableColumn id="730" xr3:uid="{B4ED9DEB-85AD-466B-95BB-DCADD0D3810B}" name="Column718"/>
    <tableColumn id="731" xr3:uid="{7969157B-901B-4EB6-B5D6-0D7EB62F9064}" name="Column719"/>
    <tableColumn id="732" xr3:uid="{15CA6DA2-E5E9-4635-82DD-52F6C20C70DB}" name="Column720"/>
    <tableColumn id="733" xr3:uid="{9DA96122-FF1A-4D90-A67D-75CE65EB2C19}" name="Column721"/>
    <tableColumn id="734" xr3:uid="{17648F03-E2CE-40AC-8394-95841EF25097}" name="Column722"/>
    <tableColumn id="735" xr3:uid="{5E44F366-1647-491D-9B07-F56B0119EFE4}" name="Column723"/>
    <tableColumn id="736" xr3:uid="{FD3C2E1D-43EC-412C-A0BC-5DCDF3988509}" name="Column724"/>
    <tableColumn id="737" xr3:uid="{FF11F5F3-D2EC-4C33-9A11-EFBFB47CB6D1}" name="Column725"/>
    <tableColumn id="738" xr3:uid="{35357702-A4C7-4CA9-9257-4C44A6576DFB}" name="Column726"/>
    <tableColumn id="739" xr3:uid="{C6BFB4E0-5738-4DFE-9809-8165CFBA730C}" name="Column727"/>
    <tableColumn id="740" xr3:uid="{EBC302DA-A2BB-432F-89C6-C480518819A6}" name="Column728"/>
    <tableColumn id="741" xr3:uid="{1CCC85F5-49C6-4840-AB96-86E875942446}" name="Column729"/>
    <tableColumn id="742" xr3:uid="{E7067013-6D22-4618-A165-70ECEB0F6A67}" name="Column730"/>
    <tableColumn id="743" xr3:uid="{98A3D9D8-F732-474D-85C9-41E72797301D}" name="Column731"/>
    <tableColumn id="744" xr3:uid="{C31512EF-7647-4CD9-814C-6046001E2A73}" name="Column732"/>
    <tableColumn id="745" xr3:uid="{7F76CFBA-7BCC-4326-B0DD-4C8501426F11}" name="Column733"/>
    <tableColumn id="746" xr3:uid="{BD9B0C45-E8AF-4070-9A01-24103B4BDC52}" name="Column734"/>
    <tableColumn id="747" xr3:uid="{7D77C7E7-C5CD-4E6F-AD61-EE26441A0859}" name="Column735"/>
    <tableColumn id="748" xr3:uid="{85AD110D-27A4-405F-8212-8DFBCDE9E070}" name="Column736"/>
    <tableColumn id="749" xr3:uid="{C4737258-F0B3-4A73-B64F-66CE11C48FB4}" name="Column737"/>
    <tableColumn id="750" xr3:uid="{F4CD64AF-D10D-4982-A459-01CD71FDD21E}" name="Column738"/>
    <tableColumn id="751" xr3:uid="{3B681C68-F751-4F44-B81F-7D427B1E4CB4}" name="Column739"/>
    <tableColumn id="752" xr3:uid="{947E07A1-2C45-438A-9F9D-32A1B8C8CBD9}" name="Column740"/>
    <tableColumn id="753" xr3:uid="{A071A6F6-B011-41A8-A365-C898B29AD73E}" name="Column741"/>
    <tableColumn id="754" xr3:uid="{AF645D8E-896C-4460-808F-2C398347144E}" name="Column742"/>
    <tableColumn id="755" xr3:uid="{5D4893DD-9143-427F-9463-420ED26ED5ED}" name="Column743"/>
    <tableColumn id="756" xr3:uid="{B80B4A9A-E997-4C7D-97DA-DD2A47AB9E6C}" name="Column744"/>
    <tableColumn id="757" xr3:uid="{9E1A013D-E13A-436C-A0F5-E351513F7C51}" name="Column745"/>
    <tableColumn id="758" xr3:uid="{C032B0BC-12CF-4693-9890-26F395EA36E0}" name="Column746"/>
    <tableColumn id="759" xr3:uid="{7339102E-7900-4454-8056-FC0FEA7CA946}" name="Column747"/>
    <tableColumn id="760" xr3:uid="{BCC63F5E-5489-4E8D-8B8A-7DDD00B7DC42}" name="Column748"/>
    <tableColumn id="761" xr3:uid="{EF97D6FC-88B6-424F-B497-985FD1AE1162}" name="Column749"/>
    <tableColumn id="762" xr3:uid="{59CD913C-9CE0-4ADA-9348-38DCD1F711DC}" name="Column750"/>
    <tableColumn id="763" xr3:uid="{15D621A2-1CE5-4B14-8BCF-FA7D7D57D68C}" name="Column751"/>
    <tableColumn id="764" xr3:uid="{A86B5998-09C1-4D7F-AAE4-23420C6AF3CB}" name="Column752"/>
    <tableColumn id="765" xr3:uid="{AEBEF3A1-B79F-43DB-9117-7F4AABC6B105}" name="Column753"/>
    <tableColumn id="766" xr3:uid="{68C0642B-4D50-4B92-9B73-ADA731D83477}" name="Column754"/>
    <tableColumn id="767" xr3:uid="{12EB3A25-14DF-4822-8608-9283F7660404}" name="Column755"/>
    <tableColumn id="768" xr3:uid="{9065A11E-BB5E-45F4-A9BA-C1F83B47F2C6}" name="Column756"/>
    <tableColumn id="769" xr3:uid="{FB58B945-42BB-4301-9007-5F8D22754512}" name="Column757"/>
    <tableColumn id="770" xr3:uid="{F0D56B77-7DC6-40AA-B2BA-8DE3D9B874E1}" name="Column758"/>
    <tableColumn id="771" xr3:uid="{4857C288-6E00-4414-8C1B-AEDFF1322A7B}" name="Column759"/>
    <tableColumn id="772" xr3:uid="{E87311C0-451E-4B28-A86F-68793C7C90C6}" name="Column760"/>
    <tableColumn id="773" xr3:uid="{7513F76B-16F2-4766-91B2-6E75C8896BE4}" name="Column761"/>
    <tableColumn id="774" xr3:uid="{0160EF98-A80F-4142-A023-EED37D18764D}" name="Column762"/>
    <tableColumn id="775" xr3:uid="{61D53F26-34A6-4C7E-A785-91EC43AEC1F2}" name="Column763"/>
    <tableColumn id="776" xr3:uid="{85A35BB1-6FA9-4C40-93B2-F466EE2489DC}" name="Column764"/>
    <tableColumn id="777" xr3:uid="{8E1ACF33-95C1-487B-9832-164DDC090B77}" name="Column765"/>
    <tableColumn id="778" xr3:uid="{ADAAB052-0050-4394-BDFF-0C3C7489043D}" name="Column766"/>
    <tableColumn id="779" xr3:uid="{A37AD51B-28D5-44DF-969C-76AB555834FC}" name="Column767"/>
    <tableColumn id="780" xr3:uid="{7F9D67CA-8B97-4EE8-B4C5-13F72170A0A3}" name="Column768"/>
    <tableColumn id="781" xr3:uid="{297CD602-4840-4B08-B0F8-835635522899}" name="Column769"/>
    <tableColumn id="782" xr3:uid="{E6BF3A2D-9D39-42E6-B8BA-7E4A666A5E92}" name="Column770"/>
    <tableColumn id="783" xr3:uid="{09581587-38C3-4A6A-A261-25AD0F48A766}" name="Column771"/>
    <tableColumn id="784" xr3:uid="{65A2F79B-5923-4782-97E5-19FD82B4DE95}" name="Column772"/>
    <tableColumn id="785" xr3:uid="{CCA295D0-D35D-41CE-8534-578BA514AA5A}" name="Column773"/>
    <tableColumn id="786" xr3:uid="{81D656C4-2657-4907-8AE9-95581D15475A}" name="Column774"/>
    <tableColumn id="787" xr3:uid="{14939330-BB30-4AEC-B64D-F4F5CA8790D3}" name="Column775"/>
    <tableColumn id="788" xr3:uid="{382B22B3-C3F6-44B9-8E67-BFF0B4B5302F}" name="Column776"/>
    <tableColumn id="789" xr3:uid="{97FDC410-EF9F-4510-BB39-E26E5EBB2FB0}" name="Column777"/>
    <tableColumn id="790" xr3:uid="{A127B22C-369B-4898-98C0-09610B32C772}" name="Column778"/>
    <tableColumn id="791" xr3:uid="{1033F015-25C8-4AFB-B213-FADB5F54ADB0}" name="Column779"/>
    <tableColumn id="792" xr3:uid="{87C82F0E-FC58-4790-B13D-A9E53B855587}" name="Column780"/>
    <tableColumn id="793" xr3:uid="{FF74ED82-8A84-474B-B871-AC84178CC6EC}" name="Column781"/>
    <tableColumn id="794" xr3:uid="{4EC3151A-C5DB-44A8-AC69-3165585381DB}" name="Column782"/>
    <tableColumn id="795" xr3:uid="{80C61EDB-C416-4B54-A8C6-9643A763E761}" name="Column783"/>
    <tableColumn id="796" xr3:uid="{32A528AC-A40F-4527-8720-7EAF6BF4AB05}" name="Column784"/>
    <tableColumn id="797" xr3:uid="{DD68BAC0-F162-4364-A010-DD3FB8600120}" name="Column785"/>
    <tableColumn id="798" xr3:uid="{318FEE1E-5D69-4087-AC81-45DD3F7B3F22}" name="Column786"/>
    <tableColumn id="799" xr3:uid="{01FE8E27-EC59-4D6D-B82F-602E9680D63E}" name="Column787"/>
    <tableColumn id="800" xr3:uid="{D9BDC634-D3F5-4380-A2B4-6E6425C6E729}" name="Column788"/>
    <tableColumn id="801" xr3:uid="{01FBAC93-E7D5-448E-B360-22F64DE8E754}" name="Column789"/>
    <tableColumn id="802" xr3:uid="{A49EA509-F93D-4EE4-99E4-DA0544412FFE}" name="Column790"/>
    <tableColumn id="803" xr3:uid="{A4BFDDCA-4973-453E-A30A-5E04BE443680}" name="Column791"/>
    <tableColumn id="804" xr3:uid="{2DE6F50A-29F6-45C6-9084-C1EA6940F074}" name="Column792"/>
    <tableColumn id="805" xr3:uid="{FCD5D82B-C052-4C1E-A62C-FF5505DF0932}" name="Column793"/>
    <tableColumn id="806" xr3:uid="{112E1E74-4EA8-4487-81CD-5D1D0225EE4A}" name="Column794"/>
    <tableColumn id="807" xr3:uid="{6446B9C9-425D-4FF0-93D0-9968A702529A}" name="Column795"/>
    <tableColumn id="808" xr3:uid="{859D692E-4214-4085-A4B6-EBCC421C0889}" name="Column796"/>
    <tableColumn id="809" xr3:uid="{3C75D91D-AA8F-4664-933C-DFF82AB0DB2E}" name="Column797"/>
    <tableColumn id="810" xr3:uid="{ED8E5CA3-97B1-4848-ADD4-4274671D0DF6}" name="Column798"/>
    <tableColumn id="811" xr3:uid="{39CE7DF2-77E5-410A-8769-D483C059B410}" name="Column799"/>
    <tableColumn id="812" xr3:uid="{C2B06B52-A49B-4013-9B64-14E049B8FA52}" name="Column800"/>
    <tableColumn id="813" xr3:uid="{D28804FE-5F11-40BB-A246-A19A761F4ED0}" name="Column801"/>
    <tableColumn id="814" xr3:uid="{C9692947-681A-4053-AB38-FBC733323787}" name="Column802"/>
    <tableColumn id="815" xr3:uid="{72139B6B-784B-4402-9BE8-1EF4D6FB16BB}" name="Column803"/>
    <tableColumn id="816" xr3:uid="{4F0A01A8-3FAA-4428-9B12-A42F8E806552}" name="Column804"/>
    <tableColumn id="817" xr3:uid="{EB39C5A2-4834-416F-8260-5FACFFEAB0A8}" name="Column805"/>
    <tableColumn id="818" xr3:uid="{2EBED1A7-2DEA-4CB5-B65D-408F789D6A64}" name="Column806"/>
    <tableColumn id="819" xr3:uid="{463F4B5B-888E-49FC-B9B2-B4578682E077}" name="Column807"/>
    <tableColumn id="820" xr3:uid="{1E0975D6-F109-4211-A28C-E24288CD2F34}" name="Column808"/>
    <tableColumn id="821" xr3:uid="{0E061D13-20CF-41B3-9757-5E0157CE0728}" name="Column809"/>
    <tableColumn id="822" xr3:uid="{C3655953-C039-492F-A461-369A09181B78}" name="Column810"/>
    <tableColumn id="823" xr3:uid="{34B73F80-8C4C-4EF8-A9CB-5B74DB12F759}" name="Column811"/>
    <tableColumn id="824" xr3:uid="{BFF4E651-15FA-49F8-8B04-03FCB5D7A114}" name="Column812"/>
    <tableColumn id="825" xr3:uid="{47BF570D-647E-4C77-93CB-3C3767BB6F4B}" name="Column813"/>
    <tableColumn id="826" xr3:uid="{FD66CCCA-19B2-4964-9BD7-7D06921DD9DE}" name="Column814"/>
    <tableColumn id="827" xr3:uid="{B054BF1E-278A-4AA3-9471-DEA35CD1F6AE}" name="Column815"/>
    <tableColumn id="828" xr3:uid="{A5179B23-087E-4988-8A63-8BADE8CFDBD1}" name="Column816"/>
    <tableColumn id="829" xr3:uid="{8948820E-AF93-4222-ACA5-4DE707398EC3}" name="Column817"/>
    <tableColumn id="830" xr3:uid="{B22086D4-561D-4C50-BEB3-17865A498B4A}" name="Column818"/>
    <tableColumn id="831" xr3:uid="{0D18CAC3-CB6B-46A3-8CE1-8AA73DC8F9F4}" name="Column819"/>
    <tableColumn id="832" xr3:uid="{564ACE36-4E53-41A3-BBBC-A2354DD8CF87}" name="Column820"/>
    <tableColumn id="833" xr3:uid="{17336359-19CD-40C0-885C-703F79F37DCD}" name="Column821"/>
    <tableColumn id="834" xr3:uid="{C9FA31E7-0AF2-4835-8DC5-DBA62B2C5D5D}" name="Column822"/>
    <tableColumn id="835" xr3:uid="{3971AFE0-3B3A-41DC-9511-0C743032CB53}" name="Column823"/>
    <tableColumn id="836" xr3:uid="{45C1BB2A-9D92-40FF-97C7-77F622C9A66A}" name="Column824"/>
    <tableColumn id="837" xr3:uid="{353ECF53-3974-478F-A5D2-BADA9FB5FD3C}" name="Column825"/>
    <tableColumn id="838" xr3:uid="{451715CF-3BE5-4A55-86E0-3AB9B87F0ACA}" name="Column826"/>
    <tableColumn id="839" xr3:uid="{61124E2D-060E-4152-8AC3-35E257F51DAF}" name="Column827"/>
    <tableColumn id="840" xr3:uid="{EBE5C7FE-CC31-4EF6-9965-C6D4375E2939}" name="Column828"/>
    <tableColumn id="841" xr3:uid="{640382B6-2F9E-4B76-A241-A3AD7DE19711}" name="Column829"/>
    <tableColumn id="842" xr3:uid="{12555856-C017-42D3-8B24-6B098E86467E}" name="Column830"/>
    <tableColumn id="843" xr3:uid="{8586347C-9D34-4AC6-BDE8-89CEF079F658}" name="Column831"/>
    <tableColumn id="844" xr3:uid="{E9CE4F73-DE28-45A3-B4C8-D4656A3D706B}" name="Column832"/>
    <tableColumn id="845" xr3:uid="{974BB621-AE29-410E-A7F3-E1F9AF655A50}" name="Column833"/>
    <tableColumn id="846" xr3:uid="{477F3A44-0E99-46E7-B401-F74A9E2B86D1}" name="Column834"/>
    <tableColumn id="847" xr3:uid="{AFCCDBDA-69B7-4B11-BAFE-3717B35EABB5}" name="Column835"/>
    <tableColumn id="848" xr3:uid="{963A1CED-37C0-4654-8087-A5B12536297F}" name="Column836"/>
    <tableColumn id="849" xr3:uid="{C94B2D0C-D223-40A7-A32C-40814EC41099}" name="Column837"/>
    <tableColumn id="850" xr3:uid="{68E1F74E-E3D1-4EB3-A526-73F82F463B23}" name="Column838"/>
    <tableColumn id="851" xr3:uid="{AFB2BEB0-C8FA-4FF7-B512-2D1FE02EEE41}" name="Column839"/>
    <tableColumn id="852" xr3:uid="{DC7CD0BF-FBB5-4365-B5B0-CD1B34088101}" name="Column840"/>
    <tableColumn id="853" xr3:uid="{BB66D4AD-CDCC-48E2-BC6C-C60FFD6DABC9}" name="Column841"/>
    <tableColumn id="854" xr3:uid="{2B9DF360-7699-4220-928A-F41B226773A4}" name="Column842"/>
    <tableColumn id="855" xr3:uid="{FE898AA7-2A8C-456C-B249-08896C7B6EE4}" name="Column843"/>
    <tableColumn id="856" xr3:uid="{63A40B45-BA82-41DF-9413-455891AA88AA}" name="Column844"/>
    <tableColumn id="857" xr3:uid="{B0ED2652-98FB-4094-A504-09C9BF2B6863}" name="Column845"/>
    <tableColumn id="858" xr3:uid="{5DE40354-3E29-42B7-94DE-F18831509412}" name="Column846"/>
    <tableColumn id="859" xr3:uid="{816CB2E8-86D8-41CF-B5D8-C33F92DB2D96}" name="Column847"/>
    <tableColumn id="860" xr3:uid="{6AB3B0E6-A335-4817-B72D-10A12B822399}" name="Column848"/>
    <tableColumn id="861" xr3:uid="{A2A816B5-9D68-43FE-8195-E5C0033FDC6D}" name="Column849"/>
    <tableColumn id="862" xr3:uid="{621CB5DE-ECEF-42E4-A0FC-14DD402CB3A0}" name="Column850"/>
    <tableColumn id="863" xr3:uid="{33954784-6A0C-4A83-B08A-CCE652629F32}" name="Column851"/>
    <tableColumn id="864" xr3:uid="{BD353A73-EAC5-4A39-A288-1B402AB9857B}" name="Column852"/>
    <tableColumn id="865" xr3:uid="{278CD93D-2AC3-4B69-AFDE-3983151D5676}" name="Column853"/>
    <tableColumn id="866" xr3:uid="{E645D71A-9A5E-4E6D-B2B2-A1A87180551D}" name="Column854"/>
    <tableColumn id="867" xr3:uid="{ED11D99E-1827-4B7D-BD79-0485D1B42B5F}" name="Column855"/>
    <tableColumn id="868" xr3:uid="{151326F8-5158-4F1E-A7C0-EF46A9F203B7}" name="Column856"/>
    <tableColumn id="869" xr3:uid="{EB66AB61-F8AB-4219-8B2F-EA9051B23BA9}" name="Column857"/>
    <tableColumn id="870" xr3:uid="{77D702FF-B34A-4048-B3E8-866F5F2D9612}" name="Column858"/>
    <tableColumn id="871" xr3:uid="{EB16BD82-ED54-4DEC-B77C-34278625D372}" name="Column859"/>
    <tableColumn id="872" xr3:uid="{E7D25F60-EB3A-445C-BE87-70290CD2481F}" name="Column860"/>
    <tableColumn id="873" xr3:uid="{FE33FA80-FBD8-462D-B9DD-D725906739E3}" name="Column861"/>
    <tableColumn id="874" xr3:uid="{B2308733-CC4F-4281-91F8-E4B0E24568E5}" name="Column862"/>
    <tableColumn id="875" xr3:uid="{26DC52C8-223B-424B-BC3D-CF3149094471}" name="Column863"/>
    <tableColumn id="876" xr3:uid="{E285BE74-D6CE-45EC-8347-FB8B51E20FB1}" name="Column864"/>
    <tableColumn id="877" xr3:uid="{FAB990DC-FD8C-475A-9C6A-58ED3B37FDC0}" name="Column865"/>
    <tableColumn id="878" xr3:uid="{5BC29433-576E-4DC5-834C-A80CB5959B7E}" name="Column866"/>
    <tableColumn id="879" xr3:uid="{31288312-F8D9-4AE4-B7D1-CED6CB142F63}" name="Column867"/>
    <tableColumn id="880" xr3:uid="{8DF9754F-A3F5-4573-AC18-FC89935DE9C0}" name="Column868"/>
    <tableColumn id="881" xr3:uid="{6213D049-A389-40F2-A7F2-3DA6AE187AED}" name="Column869"/>
    <tableColumn id="882" xr3:uid="{C3DCD4C4-E13C-4D36-BF2C-64D03FDC5AF0}" name="Column870"/>
    <tableColumn id="883" xr3:uid="{61F2960F-0038-4373-96E9-BD7BECACEFF4}" name="Column871"/>
    <tableColumn id="884" xr3:uid="{643EE748-5792-47BC-AC24-B01C1FBCB07E}" name="Column872"/>
    <tableColumn id="885" xr3:uid="{C171C181-562C-4A2A-AEA7-C3E6656BD81C}" name="Column873"/>
    <tableColumn id="886" xr3:uid="{D6D21485-555B-48F8-B578-64A2441EA2BC}" name="Column874"/>
    <tableColumn id="887" xr3:uid="{BBAE3FAF-D198-4553-A38A-9FBF4A513CB9}" name="Column875"/>
    <tableColumn id="888" xr3:uid="{A823D4F1-757F-49E9-8336-ECD6D2E8DB04}" name="Column876"/>
    <tableColumn id="889" xr3:uid="{06B71B0A-7BCE-4436-8379-D91FC1CEB93D}" name="Column877"/>
    <tableColumn id="890" xr3:uid="{213F3560-8A5C-47B1-B66C-F2E95ECAB089}" name="Column878"/>
    <tableColumn id="891" xr3:uid="{1F1BC20F-3D2E-4153-9464-4BE484013425}" name="Column879"/>
    <tableColumn id="892" xr3:uid="{9C60FE37-7DD1-4A45-BD37-ABEDB0DFB738}" name="Column880"/>
    <tableColumn id="893" xr3:uid="{9C3E7976-4854-4D4C-8C56-B03C886A26B2}" name="Column881"/>
    <tableColumn id="894" xr3:uid="{A95F8764-AB06-45BD-A048-36298AFEB915}" name="Column882"/>
    <tableColumn id="895" xr3:uid="{9236B609-9A0F-4842-B632-E9EFC41AA266}" name="Column883"/>
    <tableColumn id="896" xr3:uid="{D3DDF90F-410A-4A60-A7AA-C1647CA221B8}" name="Column884"/>
    <tableColumn id="897" xr3:uid="{C9726884-5056-4A35-89D4-2F9D23E833F2}" name="Column885"/>
    <tableColumn id="898" xr3:uid="{9D3B24A7-C3CB-49C6-A114-CDAE85DB1656}" name="Column886"/>
    <tableColumn id="899" xr3:uid="{C5D75570-493C-4A6A-AAD0-F0B3E943ECA6}" name="Column887"/>
    <tableColumn id="900" xr3:uid="{C579712F-04B0-49BA-9746-15C61FC39C3C}" name="Column888"/>
    <tableColumn id="901" xr3:uid="{117439A0-119E-44AB-AE6B-50702DA5EE28}" name="Column889"/>
    <tableColumn id="902" xr3:uid="{9C62E11C-3CFB-47E9-B95D-1AE4F4B9AF20}" name="Column890"/>
    <tableColumn id="903" xr3:uid="{1E7D8348-C2BA-428F-B6F1-51302B2AE1AE}" name="Column891"/>
    <tableColumn id="904" xr3:uid="{971D7514-672F-4AC2-AD1C-40F9BC786F93}" name="Column892"/>
    <tableColumn id="905" xr3:uid="{C83B5FC6-E881-43D6-AAAF-6618426A75B3}" name="Column893"/>
    <tableColumn id="906" xr3:uid="{B6F61ACE-43BB-4632-9221-C59D7A8D07CA}" name="Column894"/>
    <tableColumn id="907" xr3:uid="{922FBB85-7F3E-41DC-9D48-D7B24A7809B4}" name="Column895"/>
    <tableColumn id="908" xr3:uid="{2FD57935-F1FA-4A8A-B316-B1EDD84AD58B}" name="Column896"/>
    <tableColumn id="909" xr3:uid="{72699C82-9EB8-4549-A3D9-124081FB7CA9}" name="Column897"/>
    <tableColumn id="910" xr3:uid="{E35090A2-D22B-4628-864E-ADDDF0793C73}" name="Column898"/>
    <tableColumn id="911" xr3:uid="{10850684-C583-4F25-91DF-E5E5E922943B}" name="Column899"/>
    <tableColumn id="912" xr3:uid="{8E57FFEA-8213-4786-B0EC-23CCAA223371}" name="Column900"/>
    <tableColumn id="913" xr3:uid="{9EAB65A9-1850-4F52-8D92-29BA4A0F8612}" name="Column901"/>
    <tableColumn id="914" xr3:uid="{E63A7A06-9D74-4962-A004-DB041DA2D46D}" name="Column902"/>
    <tableColumn id="915" xr3:uid="{6EA698EE-C8A7-47F9-BAD4-7BB1F291D2E6}" name="Column903"/>
    <tableColumn id="916" xr3:uid="{C0DC2D40-3FB6-435D-AD44-DB0795C2D38A}" name="Column904"/>
    <tableColumn id="917" xr3:uid="{706C5A88-1545-409E-931C-60B7546799A7}" name="Column905"/>
    <tableColumn id="918" xr3:uid="{3150CEA9-1DA2-4C8A-9378-434443ABE9A3}" name="Column906"/>
    <tableColumn id="919" xr3:uid="{03DD441A-0125-4870-AFF7-DD3108CE165A}" name="Column907"/>
    <tableColumn id="920" xr3:uid="{511C3CDD-30DC-40C0-A4D4-4097855480BC}" name="Column908"/>
    <tableColumn id="921" xr3:uid="{162FCE1A-C59C-47BE-BB59-F2AD2072A839}" name="Column909"/>
    <tableColumn id="922" xr3:uid="{4D827B18-42A4-4416-ADC4-1A7107DB912C}" name="Column910"/>
    <tableColumn id="923" xr3:uid="{46ADAA94-513F-4663-82D1-ED244787DFF3}" name="Column911"/>
    <tableColumn id="924" xr3:uid="{B7500C7E-5875-45B0-8137-EE4DA7393FCF}" name="Column912"/>
    <tableColumn id="925" xr3:uid="{31883E11-7FE0-4CD7-8D24-ADF872D47D06}" name="Column913"/>
    <tableColumn id="926" xr3:uid="{9C53C27B-6EBA-44B4-AADC-D87E656E0864}" name="Column914"/>
    <tableColumn id="927" xr3:uid="{86F00A24-4438-4206-9C11-A3D40E664BBF}" name="Column915"/>
    <tableColumn id="928" xr3:uid="{D10096E7-3BDC-48B6-9CE4-0CE8D4096C6E}" name="Column916"/>
    <tableColumn id="929" xr3:uid="{065AF148-E403-4D5A-9E94-5240D3C9B80D}" name="Column917"/>
    <tableColumn id="930" xr3:uid="{DED44E6E-4163-4880-BB62-1401B91C8893}" name="Column918"/>
    <tableColumn id="931" xr3:uid="{8D8FE455-7261-4EDC-BED8-FDB735ECF2D4}" name="Column919"/>
    <tableColumn id="932" xr3:uid="{208C499E-DC61-4C06-9101-8FCCC2FA53C2}" name="Column920"/>
    <tableColumn id="933" xr3:uid="{265738B0-0EFF-485C-ABC1-90A762C671B8}" name="Column921"/>
    <tableColumn id="934" xr3:uid="{B8ACBB70-8A9B-41A4-B458-C113A21615CB}" name="Column922"/>
    <tableColumn id="935" xr3:uid="{3B2734C5-1CFC-44E3-AC89-0509D1F2EDF9}" name="Column923"/>
    <tableColumn id="936" xr3:uid="{09918360-2C90-45EB-8177-0EBE28E3CE12}" name="Column924"/>
    <tableColumn id="937" xr3:uid="{02D50202-3E4F-4EDE-8E9E-AEB547DA2DA0}" name="Column925"/>
    <tableColumn id="938" xr3:uid="{7604D19E-B8F3-4D7D-8038-51846E15D0BD}" name="Column926"/>
    <tableColumn id="939" xr3:uid="{01696D2C-F595-4991-9B60-F1CB450067D1}" name="Column927"/>
    <tableColumn id="940" xr3:uid="{0FD33EDE-828B-48D2-9AD2-7086FBFF7648}" name="Column928"/>
    <tableColumn id="941" xr3:uid="{F58A6D09-F221-4980-9785-76F4F8D95999}" name="Column929"/>
    <tableColumn id="942" xr3:uid="{75748EED-F46E-462B-AA36-EC20ED9EE16D}" name="Column930"/>
    <tableColumn id="943" xr3:uid="{8EDD81D7-6242-4CD7-839D-2CCE5BD34FC5}" name="Column931"/>
    <tableColumn id="944" xr3:uid="{8714B667-643A-4D69-9EE1-9A03F0BCD5A8}" name="Column932"/>
    <tableColumn id="945" xr3:uid="{8EE18A11-D383-4F0B-BFF3-72A1CA187746}" name="Column933"/>
    <tableColumn id="946" xr3:uid="{A4C7412A-4CDC-4668-A999-A645514E3D41}" name="Column934"/>
    <tableColumn id="947" xr3:uid="{01D2ED12-1274-448A-BEAF-9D70B8CBA75F}" name="Column935"/>
    <tableColumn id="948" xr3:uid="{C95A788A-B511-4CBF-B6DC-B31BC01B9BFD}" name="Column936"/>
    <tableColumn id="949" xr3:uid="{DF1CCA4C-5D16-40AD-BE6E-B0365B9AC2C4}" name="Column937"/>
    <tableColumn id="950" xr3:uid="{75107C7E-D51D-4B21-AEEC-5D509F418057}" name="Column938"/>
    <tableColumn id="951" xr3:uid="{07106F7B-517B-4401-8253-8D106B3BCA6C}" name="Column939"/>
    <tableColumn id="952" xr3:uid="{373E7A76-CBFE-4A07-AF16-0D488DC24F30}" name="Column940"/>
    <tableColumn id="953" xr3:uid="{C042FE9B-CB8B-472E-92B4-493E24F701FE}" name="Column941"/>
    <tableColumn id="954" xr3:uid="{E5D6E124-D6FB-4AA2-9EA9-1383A4C8B911}" name="Column942"/>
    <tableColumn id="955" xr3:uid="{9262326E-C2E4-44A5-AF09-BAFEA436CD85}" name="Column943"/>
    <tableColumn id="956" xr3:uid="{187B3D65-939D-4558-8990-C27A6EF61894}" name="Column944"/>
    <tableColumn id="957" xr3:uid="{2D5B4A83-FBDB-43C5-9E11-10BB296D0CE0}" name="Column945"/>
    <tableColumn id="958" xr3:uid="{BC5B8695-E0B6-4D83-84B5-C2CE3A46C0D0}" name="Column946"/>
    <tableColumn id="959" xr3:uid="{69196374-F925-4E6B-8827-B74810D36106}" name="Column947"/>
    <tableColumn id="960" xr3:uid="{E9EF75CA-2A84-41D6-920B-0A48FDE7E0DA}" name="Column948"/>
    <tableColumn id="961" xr3:uid="{BC18552F-BD89-4F68-AE39-0E537F27F7E6}" name="Column949"/>
    <tableColumn id="962" xr3:uid="{3C5F0AF4-FA47-4C54-923B-3B641A9C6989}" name="Column950"/>
    <tableColumn id="963" xr3:uid="{86EF7CBA-5591-4255-98DF-6029FCF202E6}" name="Column951"/>
    <tableColumn id="964" xr3:uid="{1ED2AC24-FE6B-4BC9-A220-DCE5904DB75A}" name="Column952"/>
    <tableColumn id="965" xr3:uid="{9E5D8940-F1BD-42D4-BD6E-953A4B516BA2}" name="Column953"/>
    <tableColumn id="966" xr3:uid="{F3AEE0DA-FE98-4539-B5AF-E5DB7B663630}" name="Column954"/>
    <tableColumn id="967" xr3:uid="{C9FDF3D3-6821-4A27-88A4-A0CAF2F0BA25}" name="Column955"/>
    <tableColumn id="968" xr3:uid="{34B0E4AC-A64B-4D8B-9ED8-48A3F9A1DDA5}" name="Column956"/>
    <tableColumn id="969" xr3:uid="{EFE3A70B-0FC1-40BE-A7C7-B0946A92CF0B}" name="Column957"/>
    <tableColumn id="970" xr3:uid="{7A27C577-7D6F-4C89-8A24-47A2A21AA3B2}" name="Column958"/>
    <tableColumn id="971" xr3:uid="{99BE457D-0311-4D1F-A8D1-B6B1425496AF}" name="Column959"/>
    <tableColumn id="972" xr3:uid="{0438E756-BA3C-404B-9D35-9E7BD836CF06}" name="Column960"/>
    <tableColumn id="973" xr3:uid="{115A2317-2DA5-4D2B-8818-FE5AAFE3404C}" name="Column961"/>
    <tableColumn id="974" xr3:uid="{1302CC56-F163-4D11-AE28-C9093D8DFEA5}" name="Column962"/>
    <tableColumn id="975" xr3:uid="{F7FF8EAE-28A3-48BE-8CEC-161931D68022}" name="Column963"/>
    <tableColumn id="976" xr3:uid="{54B36323-E88B-4385-A120-2E627CD2AE23}" name="Column964"/>
    <tableColumn id="977" xr3:uid="{00F1EE44-7482-4D03-AB4C-0683B3A91990}" name="Column965"/>
    <tableColumn id="978" xr3:uid="{3F532938-7616-4131-A2A4-48638490DE53}" name="Column966"/>
    <tableColumn id="979" xr3:uid="{1F326DA0-38AB-46DD-B3A5-BC63965AD12C}" name="Column967"/>
    <tableColumn id="980" xr3:uid="{348CF501-0485-404D-9870-806DD93A817F}" name="Column968"/>
    <tableColumn id="981" xr3:uid="{4016C086-B0D1-41B0-A1F7-F42404B1A75B}" name="Column969"/>
    <tableColumn id="982" xr3:uid="{0D805B94-4F9D-4B4E-AC29-0834D8C409A6}" name="Column970"/>
    <tableColumn id="983" xr3:uid="{FBE896FA-2FD2-43D9-BD47-6FE7CB8A7866}" name="Column971"/>
    <tableColumn id="984" xr3:uid="{C12F143C-DAA4-4BA8-861B-D85D5CEFAB93}" name="Column972"/>
    <tableColumn id="985" xr3:uid="{C55B4D83-10A6-45D6-A251-A914677FE5B8}" name="Column973"/>
    <tableColumn id="986" xr3:uid="{A3A08BB3-AA2D-4991-96E9-C929AC2ED786}" name="Column974"/>
    <tableColumn id="987" xr3:uid="{35DBEC41-6466-4F2F-AAF8-A37C2E105AE4}" name="Column975"/>
    <tableColumn id="988" xr3:uid="{7F9429ED-9B67-4023-BDCC-70A7CE08B137}" name="Column976"/>
    <tableColumn id="989" xr3:uid="{7971553C-715C-46FB-A4DC-0DB7B6822DDA}" name="Column977"/>
    <tableColumn id="990" xr3:uid="{6CE90E89-4DA1-4EDA-8547-1345E1F89A4D}" name="Column978"/>
    <tableColumn id="991" xr3:uid="{417B1423-28FE-4F02-BD49-C9867A0B054C}" name="Column979"/>
    <tableColumn id="992" xr3:uid="{975CFBEC-C260-45A0-AB62-5260D28AFA5D}" name="Column980"/>
    <tableColumn id="993" xr3:uid="{33C0726A-84A3-4CD0-8436-8588D882C2DF}" name="Column981"/>
    <tableColumn id="994" xr3:uid="{15C7BDDF-09D3-4D4E-89CA-E068955D23E8}" name="Column982"/>
    <tableColumn id="995" xr3:uid="{D65C81EF-008D-4C6A-AE8A-89C50967746A}" name="Column983"/>
    <tableColumn id="996" xr3:uid="{980D4264-6C9A-4A0D-8C78-197F9BDCCD9C}" name="Column984"/>
    <tableColumn id="997" xr3:uid="{5CC08E7A-16EA-4F68-BC26-AC0D8F7E1AB9}" name="Column985"/>
    <tableColumn id="998" xr3:uid="{BF87AB71-409A-45BC-A750-0DBA559535E8}" name="Column986"/>
    <tableColumn id="999" xr3:uid="{D767665F-A35E-47F4-AE92-00D87491E874}" name="Column987"/>
    <tableColumn id="1000" xr3:uid="{BC438804-A293-49C8-B2AB-DFF7618EEEF0}" name="Column988"/>
    <tableColumn id="1001" xr3:uid="{77EE7ABA-2137-4571-9DFA-F98796E7E2BC}" name="Column989"/>
    <tableColumn id="1002" xr3:uid="{623FF7FE-EC4B-4606-93FB-3496A2586FC1}" name="Column990"/>
    <tableColumn id="1003" xr3:uid="{2CACBA18-D945-4F1E-A5AF-42A579B6CBFB}" name="Column991"/>
    <tableColumn id="1004" xr3:uid="{C4A5BDF5-FEF8-4203-BAA6-301FE48AB010}" name="Column992"/>
    <tableColumn id="1005" xr3:uid="{3562D943-13A2-49F7-A84C-0B4B71E00A5F}" name="Column993"/>
    <tableColumn id="1006" xr3:uid="{753DD470-BC20-49F5-9DB1-72914F49184D}" name="Column994"/>
    <tableColumn id="1007" xr3:uid="{74E28D39-18DA-408E-B2D4-538A2CA8EF0E}" name="Column995"/>
    <tableColumn id="1008" xr3:uid="{FDE4B866-4C88-47E0-8F9F-AC3DF91A7EE2}" name="Column996"/>
    <tableColumn id="1009" xr3:uid="{6FB1CBB0-4B31-42F0-AB1A-94B38CE0E517}" name="Column997"/>
    <tableColumn id="1010" xr3:uid="{CAF26DFF-A18F-490C-BD8A-1FE27C58F08B}" name="Column998"/>
    <tableColumn id="1011" xr3:uid="{4DC92F37-530C-4819-8221-BEEC5EDEE10E}" name="Column999"/>
    <tableColumn id="1012" xr3:uid="{B859990E-235B-43EA-99B2-8211CD98A44C}" name="Column1000"/>
    <tableColumn id="1013" xr3:uid="{ABCDFB5F-FFD1-4576-9E15-EF5CCE462088}" name="Column1001"/>
    <tableColumn id="1014" xr3:uid="{E06807E3-685B-4A32-B219-73DBFC1E5C24}" name="Column1002"/>
    <tableColumn id="1015" xr3:uid="{7A01F07D-7CF9-4BBF-AD6E-24537BA2A41B}" name="Column1003"/>
    <tableColumn id="1016" xr3:uid="{977A21B3-F056-41A1-83DE-4FFCF2A6D5D2}" name="Column1004"/>
    <tableColumn id="1017" xr3:uid="{4334E081-A693-471B-BFD5-C2892FAA1A58}" name="Column1005"/>
    <tableColumn id="1018" xr3:uid="{3F95D5A9-1393-43F8-83AA-E571FEC60A97}" name="Column1006"/>
    <tableColumn id="1019" xr3:uid="{99DAEEA3-A170-4206-89D2-528D13B441B1}" name="Column1007"/>
    <tableColumn id="1020" xr3:uid="{4857EFE0-7BFE-4697-B99F-77C63BE57BB9}" name="Column1008"/>
    <tableColumn id="1021" xr3:uid="{5B9AFA43-BAAB-4231-94E4-FEC241062694}" name="Column1009"/>
    <tableColumn id="1022" xr3:uid="{3561CD8C-9F18-4CAD-A8B5-BAF3343C704F}" name="Column1010"/>
    <tableColumn id="1023" xr3:uid="{5183AE7C-C16B-4328-AF94-78910D70A6B8}" name="Column1011"/>
    <tableColumn id="1024" xr3:uid="{85D17C25-7A7E-4FBE-9588-9E356E077886}" name="Column1012"/>
    <tableColumn id="1025" xr3:uid="{E1ECEE2A-6A98-4DF2-AD48-BC25EA865B0A}" name="Column1013"/>
    <tableColumn id="1026" xr3:uid="{3B511839-3FD3-4497-8872-BCE6C533874D}" name="Column1014"/>
    <tableColumn id="1027" xr3:uid="{C479D4CC-C098-407C-BBE5-FC3DC132DB1B}" name="Column1015"/>
    <tableColumn id="1028" xr3:uid="{0E9B6A47-2250-4825-9005-F8E94647F9C3}" name="Column1016"/>
    <tableColumn id="1029" xr3:uid="{FE3F3907-8356-45FD-818B-4222C177F556}" name="Column1017"/>
    <tableColumn id="1030" xr3:uid="{111C2B56-4BDF-45BB-9292-83B5686845BA}" name="Column1018"/>
    <tableColumn id="1031" xr3:uid="{25F64444-3E15-4F3C-A2E0-016BECE9B8E4}" name="Column1019"/>
    <tableColumn id="1032" xr3:uid="{1380D899-484E-426C-8FB9-12E286B041ED}" name="Column1020"/>
    <tableColumn id="1033" xr3:uid="{A5226F22-8641-42E0-AF33-7C7ABC131EC1}" name="Column1021"/>
    <tableColumn id="1034" xr3:uid="{F4004A26-CCF6-4260-BA84-FF151B89C467}" name="Column1022"/>
    <tableColumn id="1035" xr3:uid="{A27DA750-CBBE-4A60-85AD-E237FDC9BE8C}" name="Column1023"/>
    <tableColumn id="1036" xr3:uid="{F40F3C72-2964-45FD-9EE4-E4D352EF7C33}" name="Column1024"/>
    <tableColumn id="1037" xr3:uid="{C3C0AED7-EAD0-4E71-B967-C74AFDAA81C3}" name="Column1025"/>
    <tableColumn id="1038" xr3:uid="{C35446E7-5C2B-4E53-A13A-F68535F37200}" name="Column1026"/>
    <tableColumn id="1039" xr3:uid="{F127D2D5-44D7-44A7-B590-440B6B37020A}" name="Column1027"/>
    <tableColumn id="1040" xr3:uid="{60E6A669-F662-4002-86F9-AE5F9E782BFD}" name="Column1028"/>
    <tableColumn id="1041" xr3:uid="{5C4B56A0-80C6-4624-8616-52DE63D8B419}" name="Column1029"/>
    <tableColumn id="1042" xr3:uid="{D27BDEDC-350D-4E97-BDF4-47C186E05514}" name="Column1030"/>
    <tableColumn id="1043" xr3:uid="{07D6E927-37DB-4635-8123-A492A2FBC79F}" name="Column1031"/>
    <tableColumn id="1044" xr3:uid="{AA78BC79-50D4-43B6-B370-76340B33A467}" name="Column1032"/>
    <tableColumn id="1045" xr3:uid="{AC24358B-4B2A-4D1F-9752-56D154B75767}" name="Column1033"/>
    <tableColumn id="1046" xr3:uid="{3AC77F50-B5F5-433A-97F2-FFC1EC34BB75}" name="Column1034"/>
    <tableColumn id="1047" xr3:uid="{4DA600B9-62C3-41F4-B0A4-3F957C962CA3}" name="Column1035"/>
    <tableColumn id="1048" xr3:uid="{FD490193-F389-4C27-B08C-0456016C0428}" name="Column1036"/>
    <tableColumn id="1049" xr3:uid="{DE0BACCB-9FEC-420C-B6EE-C5B04212D0CD}" name="Column1037"/>
    <tableColumn id="1050" xr3:uid="{D966DB9A-162E-4911-8743-EE807A96A5C3}" name="Column1038"/>
    <tableColumn id="1051" xr3:uid="{040D2BD3-DFF4-40A6-8A54-450E719CC219}" name="Column1039"/>
    <tableColumn id="1052" xr3:uid="{DDF59256-D4CC-4F52-A7D7-02311A86B483}" name="Column1040"/>
    <tableColumn id="1053" xr3:uid="{79241C0F-0C7C-4BA5-A180-A23600F249B8}" name="Column1041"/>
    <tableColumn id="1054" xr3:uid="{E346372B-C858-41E0-9213-AE85FD611AC8}" name="Column1042"/>
    <tableColumn id="1055" xr3:uid="{9AA44266-97EE-4F1E-91FE-51F6D1598C69}" name="Column1043"/>
    <tableColumn id="1056" xr3:uid="{C6EE2745-83B7-401A-A10B-DE9B67492C3D}" name="Column1044"/>
    <tableColumn id="1057" xr3:uid="{AD3F8877-A840-4308-83E1-E9E66077E127}" name="Column1045"/>
    <tableColumn id="1058" xr3:uid="{DEABDF42-669B-406A-961F-E8001ED987AA}" name="Column1046"/>
    <tableColumn id="1059" xr3:uid="{027E70A3-3708-4DF9-914E-61AFC3CDA035}" name="Column1047"/>
    <tableColumn id="1060" xr3:uid="{F5B0A230-3DB9-4E3C-BBDE-AAB1DFD12E2E}" name="Column1048"/>
    <tableColumn id="1061" xr3:uid="{D1D956FD-B338-46A2-9EC2-43A1DE1C9838}" name="Column1049"/>
    <tableColumn id="1062" xr3:uid="{5E64C165-7501-4433-9653-E7169EB770E5}" name="Column1050"/>
    <tableColumn id="1063" xr3:uid="{E02FE49D-EF26-43A9-9172-BB40C0DE70EC}" name="Column1051"/>
    <tableColumn id="1064" xr3:uid="{87080D47-19B8-40B1-A560-AB7BBA78F8E2}" name="Column1052"/>
    <tableColumn id="1065" xr3:uid="{F52ECC52-28F3-4973-BCA4-E17313E6BB48}" name="Column1053"/>
    <tableColumn id="1066" xr3:uid="{32950954-2F6C-463C-BCD5-CC733C93364E}" name="Column1054"/>
    <tableColumn id="1067" xr3:uid="{2704682D-C6B5-4696-B7D4-F7C851A3757B}" name="Column1055"/>
    <tableColumn id="1068" xr3:uid="{CBD77F42-A7B7-4853-A406-8E0C5AEC1297}" name="Column1056"/>
    <tableColumn id="1069" xr3:uid="{4BA7F58C-3E68-4178-A496-1F16F280C30F}" name="Column1057"/>
    <tableColumn id="1070" xr3:uid="{AEEC676D-3145-4F11-9F23-92BE98220812}" name="Column1058"/>
    <tableColumn id="1071" xr3:uid="{94E0DF22-DB00-4960-A856-84131BA48427}" name="Column1059"/>
    <tableColumn id="1072" xr3:uid="{91567F5F-13C2-4D23-8116-5B936FA6B4F0}" name="Column1060"/>
    <tableColumn id="1073" xr3:uid="{3C016F02-4F1A-4F7B-914C-E36E7A5DC5F6}" name="Column1061"/>
    <tableColumn id="1074" xr3:uid="{22550C1D-5D47-44EE-BA33-6228477A1A88}" name="Column1062"/>
    <tableColumn id="1075" xr3:uid="{01A99FA0-8C97-44F6-A081-CDD545BDB22D}" name="Column1063"/>
    <tableColumn id="1076" xr3:uid="{74A55285-ACB1-4EE7-99EC-642A51272F90}" name="Column1064"/>
    <tableColumn id="1077" xr3:uid="{8E295535-2EB1-43EE-B1A1-491242D5E279}" name="Column1065"/>
    <tableColumn id="1078" xr3:uid="{F12EB577-4BDB-4E71-BF0D-5513AE3A2440}" name="Column1066"/>
    <tableColumn id="1079" xr3:uid="{A487F98E-0A4F-4847-9C1C-E53F137E37CA}" name="Column1067"/>
    <tableColumn id="1080" xr3:uid="{99F6F384-47B3-44FA-9492-3F3635C50A20}" name="Column1068"/>
    <tableColumn id="1081" xr3:uid="{DE1CE6EB-3E58-49B0-B641-355EC7077217}" name="Column1069"/>
    <tableColumn id="1082" xr3:uid="{A293D224-E79A-418E-9BAB-A06A6E13503B}" name="Column1070"/>
    <tableColumn id="1083" xr3:uid="{DB41DD59-DE1E-4220-AA1D-6B844813F121}" name="Column1071"/>
    <tableColumn id="1084" xr3:uid="{0DB6990C-49C9-4770-BBF1-51B862363709}" name="Column1072"/>
    <tableColumn id="1085" xr3:uid="{654EDD54-6627-4E3B-BBB3-81DB7B5C8766}" name="Column1073"/>
    <tableColumn id="1086" xr3:uid="{BE545DFA-7B03-480B-952E-14949C305C25}" name="Column1074"/>
    <tableColumn id="1087" xr3:uid="{9F810C33-60DC-4516-8D86-1D7AA7163B7C}" name="Column1075"/>
    <tableColumn id="1088" xr3:uid="{B242897A-EF64-4975-AF49-E6F9AF8E244A}" name="Column1076"/>
    <tableColumn id="1089" xr3:uid="{EA998B3C-503E-4CE6-8C74-064EA85C5164}" name="Column1077"/>
    <tableColumn id="1090" xr3:uid="{0663CAB8-3824-4FBE-9227-F479675D8369}" name="Column1078"/>
    <tableColumn id="1091" xr3:uid="{CAC36341-FD02-488C-9A64-3C1514C3A438}" name="Column1079"/>
    <tableColumn id="1092" xr3:uid="{3B21C8AD-64EE-44F4-B34A-4E8EA2D686D3}" name="Column1080"/>
    <tableColumn id="1093" xr3:uid="{CF34B5C8-B49F-4592-BD9B-0520E2A439E2}" name="Column1081"/>
    <tableColumn id="1094" xr3:uid="{AF339D09-815E-4C89-8540-5CFFE81649ED}" name="Column1082"/>
    <tableColumn id="1095" xr3:uid="{2AD29C25-D983-4FBA-A1BC-F49F982787E3}" name="Column1083"/>
    <tableColumn id="1096" xr3:uid="{94C07DE8-859E-41AC-B158-3155501C7516}" name="Column1084"/>
    <tableColumn id="1097" xr3:uid="{CE13F3E5-5944-48A4-B8C6-23E349E18D9B}" name="Column1085"/>
    <tableColumn id="1098" xr3:uid="{4F621B76-B53E-4BBB-95E5-61C03E101274}" name="Column1086"/>
    <tableColumn id="1099" xr3:uid="{F192AD1B-F45B-4C43-8531-546D57063B13}" name="Column1087"/>
    <tableColumn id="1100" xr3:uid="{33B3EE55-49AC-41CF-A360-EAB211DF04B0}" name="Column1088"/>
    <tableColumn id="1101" xr3:uid="{CB040D97-AF33-472F-8170-CC7DD1D37DFB}" name="Column1089"/>
    <tableColumn id="1102" xr3:uid="{3A7C1392-369C-4C8B-8C8A-9FF11E5EF4CD}" name="Column1090"/>
    <tableColumn id="1103" xr3:uid="{A1548603-C6AD-43C5-A761-E6D04B94AD73}" name="Column1091"/>
    <tableColumn id="1104" xr3:uid="{ED125B2C-7ACC-4353-83CE-3BF61DED578E}" name="Column1092"/>
    <tableColumn id="1105" xr3:uid="{57CACD58-F4C5-4ADE-8B3E-EB99EA155F75}" name="Column1093"/>
    <tableColumn id="1106" xr3:uid="{C545487F-1FF5-4E25-91DE-97F76CA5E3AD}" name="Column1094"/>
    <tableColumn id="1107" xr3:uid="{CD25F90D-CF16-4EF9-B4E6-EA1D3580DD74}" name="Column1095"/>
    <tableColumn id="1108" xr3:uid="{158CBE6F-4A27-463F-8BF1-D3B3DE0CB18C}" name="Column1096"/>
    <tableColumn id="1109" xr3:uid="{D1B4FBEA-A504-47A8-ABD2-345C3EBA0AD8}" name="Column1097"/>
    <tableColumn id="1110" xr3:uid="{9CC0565C-B59C-4BFF-BA1B-836D13865016}" name="Column1098"/>
    <tableColumn id="1111" xr3:uid="{C89F1A87-46DD-45E5-AFF6-05B3D427C86F}" name="Column1099"/>
    <tableColumn id="1112" xr3:uid="{6C1C8380-2928-48E4-B822-DBA5B5AC7A6C}" name="Column1100"/>
    <tableColumn id="1113" xr3:uid="{1B7EFC37-83AA-4D30-A22C-BB8194B014C9}" name="Column1101"/>
    <tableColumn id="1114" xr3:uid="{86F9E9E3-09AD-466E-8120-BA70942330F3}" name="Column1102"/>
    <tableColumn id="1115" xr3:uid="{9B4AFA67-5887-44E6-9854-AA1C52B48B3C}" name="Column1103"/>
    <tableColumn id="1116" xr3:uid="{3C213C89-15CF-411A-99A5-F44177F8945D}" name="Column1104"/>
    <tableColumn id="1117" xr3:uid="{3EECA68E-521B-4012-BFFA-0506999C25D9}" name="Column1105"/>
    <tableColumn id="1118" xr3:uid="{F3DC0146-55D3-4B8D-9185-B81A86D8B0B1}" name="Column1106"/>
    <tableColumn id="1119" xr3:uid="{6C224A04-9B3B-4F9B-864E-F8EFDBA1D452}" name="Column1107"/>
    <tableColumn id="1120" xr3:uid="{049A6F8F-F304-47DE-A907-CE9B5C0DBEE1}" name="Column1108"/>
    <tableColumn id="1121" xr3:uid="{D5BC7921-8825-4974-BE5D-D69CA279BA3F}" name="Column1109"/>
    <tableColumn id="1122" xr3:uid="{880E6465-E7A7-4220-A922-534390C89CDD}" name="Column1110"/>
    <tableColumn id="1123" xr3:uid="{86240138-7A9D-426C-9CFB-7B856845BD64}" name="Column1111"/>
    <tableColumn id="1124" xr3:uid="{D5E56D8D-8597-432C-900A-92FBCDF16373}" name="Column1112"/>
    <tableColumn id="1125" xr3:uid="{FE809243-EA8C-4605-A650-8C9272E45ED5}" name="Column1113"/>
    <tableColumn id="1126" xr3:uid="{ED3D2A36-A3BA-4AE8-8C63-67DACD3ECBBE}" name="Column1114"/>
    <tableColumn id="1127" xr3:uid="{63D90C84-E4F7-468B-8AB8-6E4979B66BD6}" name="Column1115"/>
    <tableColumn id="1128" xr3:uid="{A356ED45-9E8A-4440-8E78-68046A3B6FC6}" name="Column1116"/>
    <tableColumn id="1129" xr3:uid="{8513F136-AA12-47AF-A8A7-E6B01F5BFC91}" name="Column1117"/>
    <tableColumn id="1130" xr3:uid="{AD8F5C9F-AC0A-4558-89FC-D739234F7BC2}" name="Column1118"/>
    <tableColumn id="1131" xr3:uid="{E67C7054-2496-46AE-8691-BB53AD3F8341}" name="Column1119"/>
    <tableColumn id="1132" xr3:uid="{14E047B9-1192-4153-881E-AF5D3130A200}" name="Column1120"/>
    <tableColumn id="1133" xr3:uid="{E372742D-8BB5-4331-9FD3-E79B0B88C7CD}" name="Column1121"/>
    <tableColumn id="1134" xr3:uid="{E32A13FB-8A12-4D0A-9E0F-53048F2A353F}" name="Column1122"/>
    <tableColumn id="1135" xr3:uid="{880AE5B8-4F55-4E22-BBFD-47CC7A3F66A1}" name="Column1123"/>
    <tableColumn id="1136" xr3:uid="{A03439B5-B288-4351-AD33-8784E24633CE}" name="Column1124"/>
    <tableColumn id="1137" xr3:uid="{01AAB077-4802-4D25-8A8D-466324C4AAFF}" name="Column1125"/>
    <tableColumn id="1138" xr3:uid="{BA76931E-2F69-4BB4-966D-785E1D2C3BD4}" name="Column1126"/>
    <tableColumn id="1139" xr3:uid="{91D96936-1D62-432B-9D60-9CFDD0E161A4}" name="Column1127"/>
    <tableColumn id="1140" xr3:uid="{E4177A2B-AA11-4BF4-8D31-85C497EFCD86}" name="Column1128"/>
    <tableColumn id="1141" xr3:uid="{DAC88043-159E-4F68-8B17-33170167E25F}" name="Column1129"/>
    <tableColumn id="1142" xr3:uid="{F7A86531-40F3-4164-BCED-5B1A55084C19}" name="Column1130"/>
    <tableColumn id="1143" xr3:uid="{6F203731-E07D-429D-9864-EAD61636E364}" name="Column1131"/>
    <tableColumn id="1144" xr3:uid="{A482AFD8-6966-4976-AF7B-8FE47A60C5A2}" name="Column1132"/>
    <tableColumn id="1145" xr3:uid="{D8BA485A-7732-4494-8F32-2ED0F88F480D}" name="Column1133"/>
    <tableColumn id="1146" xr3:uid="{B7FD0764-A903-4859-A0FD-B6FD00109C2C}" name="Column1134"/>
    <tableColumn id="1147" xr3:uid="{8523135C-EFE9-4FF0-9B5F-D8B8E549ED7D}" name="Column1135"/>
    <tableColumn id="1148" xr3:uid="{3328BB5F-1992-4868-A4E4-8628464E84E6}" name="Column1136"/>
    <tableColumn id="1149" xr3:uid="{4DADFD90-79D3-48FF-9560-73CC7159F640}" name="Column1137"/>
    <tableColumn id="1150" xr3:uid="{B02320A1-5B9B-4B94-84A1-0EBCFC93EA6C}" name="Column1138"/>
    <tableColumn id="1151" xr3:uid="{49021D9B-4C4F-4744-965F-58D0F0C677E9}" name="Column1139"/>
    <tableColumn id="1152" xr3:uid="{701B9A5E-0AC7-4154-8A03-52D3DC9BEF87}" name="Column1140"/>
    <tableColumn id="1153" xr3:uid="{DAFCC6F0-F655-4330-A71A-C1E933304A6D}" name="Column1141"/>
    <tableColumn id="1154" xr3:uid="{F677F72A-3BB8-43A0-B0A5-27B0CE89DA38}" name="Column1142"/>
    <tableColumn id="1155" xr3:uid="{3DE0BEBA-28EB-4A11-A04A-C0F4E891E65A}" name="Column1143"/>
    <tableColumn id="1156" xr3:uid="{445F74DB-2757-48E3-9DD4-D09E70D273AC}" name="Column1144"/>
    <tableColumn id="1157" xr3:uid="{B1E868F9-33B2-4572-9F7D-93E6DF9314D4}" name="Column1145"/>
    <tableColumn id="1158" xr3:uid="{E3B045A7-0266-4A9D-9282-CB91DD9E665E}" name="Column1146"/>
    <tableColumn id="1159" xr3:uid="{750DA859-C3BB-4AE4-809B-B6F5F6A9C923}" name="Column1147"/>
    <tableColumn id="1160" xr3:uid="{023DA35D-07A7-4994-9BCC-ABFB2930D789}" name="Column1148"/>
    <tableColumn id="1161" xr3:uid="{F245A1FB-6831-46EF-9CD0-F0CA6CAE9416}" name="Column1149"/>
    <tableColumn id="1162" xr3:uid="{FC29BD56-97BB-42C3-9728-1E05A6227028}" name="Column1150"/>
    <tableColumn id="1163" xr3:uid="{8D8308D7-9AC4-4016-88FE-A8982FD1F668}" name="Column1151"/>
    <tableColumn id="1164" xr3:uid="{6384C29B-4395-4DA9-9C55-BD279204D516}" name="Column1152"/>
    <tableColumn id="1165" xr3:uid="{D9A6A33A-1FF9-422F-9605-7F38BB636A73}" name="Column1153"/>
    <tableColumn id="1166" xr3:uid="{AFD121F7-C968-4833-BDBD-375095B2A896}" name="Column1154"/>
    <tableColumn id="1167" xr3:uid="{729A9E61-E0FC-473F-93C8-1DDB83C8AD59}" name="Column1155"/>
    <tableColumn id="1168" xr3:uid="{67BD71D4-FF5E-465D-BAA9-2A02C6593D02}" name="Column1156"/>
    <tableColumn id="1169" xr3:uid="{96C6BFB5-D481-4CBD-B4C8-69C97FBE4B93}" name="Column1157"/>
    <tableColumn id="1170" xr3:uid="{87B2C162-6A73-4C8C-AB63-3EDF676857E8}" name="Column1158"/>
    <tableColumn id="1171" xr3:uid="{6B2482C5-0A76-42C2-A2A4-E3451F4145F1}" name="Column1159"/>
    <tableColumn id="1172" xr3:uid="{525BD0A4-4068-481C-AD7D-FD05ACEAD4EA}" name="Column1160"/>
    <tableColumn id="1173" xr3:uid="{A39F5AD1-B51C-48FF-B8E4-4D2D736A9589}" name="Column1161"/>
    <tableColumn id="1174" xr3:uid="{8080D5AC-E4FA-4A34-9693-22C7E1FCA9C2}" name="Column1162"/>
    <tableColumn id="1175" xr3:uid="{1862FA26-02D8-4029-B9C7-76036F3EA159}" name="Column1163"/>
    <tableColumn id="1176" xr3:uid="{602A5E16-336F-4BD0-B5CA-7B24BCD53A4B}" name="Column1164"/>
    <tableColumn id="1177" xr3:uid="{62ECBE95-29A0-4676-8A71-507079C34B5A}" name="Column1165"/>
    <tableColumn id="1178" xr3:uid="{157DAAE8-22A6-4444-B3FF-867A13D982C1}" name="Column1166"/>
    <tableColumn id="1179" xr3:uid="{7A5AE619-CC94-4333-8E1D-2F6DB3D97503}" name="Column1167"/>
    <tableColumn id="1180" xr3:uid="{D24628EC-F39C-4FF7-90D3-DCAA2D38E855}" name="Column1168"/>
    <tableColumn id="1181" xr3:uid="{4E582D40-75AF-42A7-AF5E-819C073F59BF}" name="Column1169"/>
    <tableColumn id="1182" xr3:uid="{0D7DF071-4677-4C21-9D6E-25508C6A6B41}" name="Column1170"/>
    <tableColumn id="1183" xr3:uid="{C7D4D66B-46BF-49EF-AD18-DCC4129ED6A7}" name="Column1171"/>
    <tableColumn id="1184" xr3:uid="{B7CCCE10-BF6E-4010-9242-028D9585FB41}" name="Column1172"/>
    <tableColumn id="1185" xr3:uid="{68535013-916E-494F-AB00-5DAFB26CD229}" name="Column1173"/>
    <tableColumn id="1186" xr3:uid="{409A96CF-927E-4A7E-97F5-A75E119E2715}" name="Column1174"/>
    <tableColumn id="1187" xr3:uid="{302372F8-9196-479A-B149-30D710E74C4F}" name="Column1175"/>
    <tableColumn id="1188" xr3:uid="{41B2539D-9D07-4895-9E65-A353C4B524DC}" name="Column1176"/>
    <tableColumn id="1189" xr3:uid="{1881BD4B-EC0F-4A33-977A-D59FB747721A}" name="Column1177"/>
    <tableColumn id="1190" xr3:uid="{0C0AEC0D-A77F-4BAC-865E-100F3905CCDD}" name="Column1178"/>
    <tableColumn id="1191" xr3:uid="{E4EF3BBA-4B50-497C-B14C-F0B167FFF227}" name="Column1179"/>
    <tableColumn id="1192" xr3:uid="{1EE55EBF-D063-43B6-AF5D-4067834B1295}" name="Column1180"/>
    <tableColumn id="1193" xr3:uid="{49D33AAE-DA82-4BE6-946F-7F7156455471}" name="Column1181"/>
    <tableColumn id="1194" xr3:uid="{C02CED9D-14C9-46DC-AC38-A848795B21C4}" name="Column1182"/>
    <tableColumn id="1195" xr3:uid="{A1F6D17F-B129-4719-BDC4-1C2D3E4D084C}" name="Column1183"/>
    <tableColumn id="1196" xr3:uid="{8E3FCDBE-0B61-4F60-8798-6125C8B1B5EC}" name="Column1184"/>
    <tableColumn id="1197" xr3:uid="{20097E3C-1756-4984-89FD-F81057828B8D}" name="Column1185"/>
    <tableColumn id="1198" xr3:uid="{BEE55ACE-C8A3-424F-9389-530E9C0186DA}" name="Column1186"/>
    <tableColumn id="1199" xr3:uid="{0140C99C-1008-42A6-B046-0124988CF7DE}" name="Column1187"/>
    <tableColumn id="1200" xr3:uid="{9CB43CA5-2D8B-4A49-B797-FF4063D2B05F}" name="Column1188"/>
    <tableColumn id="1201" xr3:uid="{FA567B42-F44C-4F78-A48E-35333E10097F}" name="Column1189"/>
    <tableColumn id="1202" xr3:uid="{F81062D4-B846-43C3-846A-9EAA64881913}" name="Column1190"/>
    <tableColumn id="1203" xr3:uid="{8E1123C7-1B52-4F64-B17E-25BE72804879}" name="Column1191"/>
    <tableColumn id="1204" xr3:uid="{58A83ED6-3DE9-4B47-B6DB-DDBE00D4218F}" name="Column1192"/>
    <tableColumn id="1205" xr3:uid="{251F8A98-9525-4244-BC4B-2E73D9084C05}" name="Column1193"/>
    <tableColumn id="1206" xr3:uid="{F92F9E74-6EC2-44D0-B002-682F54C1F795}" name="Column1194"/>
    <tableColumn id="1207" xr3:uid="{2A2D6A32-4384-473C-97A5-3CFA38AFF9D6}" name="Column1195"/>
    <tableColumn id="1208" xr3:uid="{F8E3DC38-8742-4AD6-8678-6B0552830A9E}" name="Column1196"/>
    <tableColumn id="1209" xr3:uid="{553660B6-5A78-439A-8CCB-427048A22EDD}" name="Column1197"/>
    <tableColumn id="1210" xr3:uid="{BEC24231-7DCD-4024-A1FF-8D5EAED5E6C3}" name="Column1198"/>
    <tableColumn id="1211" xr3:uid="{4C99FF04-4816-4F4A-899D-5B57E8ED6889}" name="Column1199"/>
    <tableColumn id="1212" xr3:uid="{13578A8C-C36C-4E26-8F30-3C5A022AFF79}" name="Column1200"/>
    <tableColumn id="1213" xr3:uid="{8422D0A5-D4D5-45B4-AA16-D306C65A0E33}" name="Column1201"/>
    <tableColumn id="1214" xr3:uid="{F0B75668-133D-46B5-8F9B-A8FFA78D3AAF}" name="Column1202"/>
    <tableColumn id="1215" xr3:uid="{C7ACED02-0DD8-4259-AD30-8E7716D3FC77}" name="Column1203"/>
    <tableColumn id="1216" xr3:uid="{9ABC15F5-97AF-420B-89C9-4851AF81EEF1}" name="Column1204"/>
    <tableColumn id="1217" xr3:uid="{CE0228F5-169C-40AF-87A9-067DB6CE5EE1}" name="Column1205"/>
    <tableColumn id="1218" xr3:uid="{FB32A73A-D1F1-44C8-BBA5-14D3FF6FC569}" name="Column1206"/>
    <tableColumn id="1219" xr3:uid="{876A94E7-DE6A-4236-BCCE-0DB7AA426154}" name="Column1207"/>
    <tableColumn id="1220" xr3:uid="{96B6A8C3-C028-45CC-9D27-E8FE184AE711}" name="Column1208"/>
    <tableColumn id="1221" xr3:uid="{EBB6F6E6-FA87-4EF6-B0AA-3F5681B9E0F9}" name="Column1209"/>
    <tableColumn id="1222" xr3:uid="{2FEDD0CD-0513-4A38-B4AA-6CC00A1AB3A2}" name="Column1210"/>
    <tableColumn id="1223" xr3:uid="{3BF194B6-1EA4-4D70-A39D-192889ACFF80}" name="Column1211"/>
    <tableColumn id="1224" xr3:uid="{B10BF7E6-1163-4179-ACC7-29707047F51A}" name="Column1212"/>
    <tableColumn id="1225" xr3:uid="{C2E067CA-2F8F-4A35-8B41-6A5FE0DE1092}" name="Column1213"/>
    <tableColumn id="1226" xr3:uid="{BE1709A8-2F33-45FE-A4C6-3BF35FB4DFD4}" name="Column1214"/>
    <tableColumn id="1227" xr3:uid="{D3C38DB6-3C46-4C97-81D3-83903356341E}" name="Column1215"/>
    <tableColumn id="1228" xr3:uid="{AFCB480F-5F22-4B60-8BEA-18C949B4DCA8}" name="Column1216"/>
    <tableColumn id="1229" xr3:uid="{2EB00AE9-C652-4EAF-A4F0-EBE3BFD27ED2}" name="Column1217"/>
    <tableColumn id="1230" xr3:uid="{A2DD3B9E-5682-462C-8BEE-DA3AA4D32911}" name="Column1218"/>
    <tableColumn id="1231" xr3:uid="{A91CF27B-A321-4E63-90DD-7B59500C541B}" name="Column1219"/>
    <tableColumn id="1232" xr3:uid="{74013FB3-25CC-41DF-BC11-512039E68728}" name="Column1220"/>
    <tableColumn id="1233" xr3:uid="{F65D29D9-EFA8-4B76-AA00-4668831606FA}" name="Column1221"/>
    <tableColumn id="1234" xr3:uid="{5D281D93-5B71-4550-9EB2-86C954A35247}" name="Column1222"/>
    <tableColumn id="1235" xr3:uid="{647AD4C2-5A88-4EB2-A72D-BE116D2BC1E0}" name="Column1223"/>
    <tableColumn id="1236" xr3:uid="{8A0DD4F0-24C4-41B8-8BAE-612381BB2BEE}" name="Column1224"/>
    <tableColumn id="1237" xr3:uid="{8514928C-4974-4019-A7C3-FBD5A1F74A0E}" name="Column1225"/>
    <tableColumn id="1238" xr3:uid="{6FCA1DFD-BD28-4BBA-A684-509B04C6E7B1}" name="Column1226"/>
    <tableColumn id="1239" xr3:uid="{3A3D9052-0170-4BAA-947B-28474138214C}" name="Column1227"/>
    <tableColumn id="1240" xr3:uid="{ADA88E98-AB7F-4455-B617-0A9CFBF9C751}" name="Column1228"/>
    <tableColumn id="1241" xr3:uid="{6F764657-7EBD-4EFB-A5B8-285B1EFB6A7A}" name="Column1229"/>
    <tableColumn id="1242" xr3:uid="{FBDA1F4C-E400-4E14-9FF5-BEFF5679C354}" name="Column1230"/>
    <tableColumn id="1243" xr3:uid="{7A7B7E43-27D8-4C82-B427-39FFFF5CFEE7}" name="Column1231"/>
    <tableColumn id="1244" xr3:uid="{5736C473-ED23-4AF2-B404-D8892828F029}" name="Column1232"/>
    <tableColumn id="1245" xr3:uid="{62593B74-436B-47C6-9F31-A578EDCD0A2F}" name="Column1233"/>
    <tableColumn id="1246" xr3:uid="{B1234F2F-F75D-42F1-8A90-3FA00D50BB48}" name="Column1234"/>
    <tableColumn id="1247" xr3:uid="{D1A706C6-8D2E-4B4D-9914-F7BF8A23D647}" name="Column1235"/>
    <tableColumn id="1248" xr3:uid="{2D734DD0-A4CA-4627-9CD2-65B7B1517386}" name="Column1236"/>
    <tableColumn id="1249" xr3:uid="{A99FBDD2-031D-4331-B2AB-9ECF25F00DED}" name="Column1237"/>
    <tableColumn id="1250" xr3:uid="{BC490737-ECFA-4B27-91F3-E20B9B7D65A1}" name="Column1238"/>
    <tableColumn id="1251" xr3:uid="{8092E02A-67C9-4876-B419-8EAD1464C218}" name="Column1239"/>
    <tableColumn id="1252" xr3:uid="{61C33127-3142-48B5-984B-E862AEF84588}" name="Column1240"/>
    <tableColumn id="1253" xr3:uid="{52E454E4-35A4-4601-BC01-B1902723136C}" name="Column1241"/>
    <tableColumn id="1254" xr3:uid="{15D563AE-4840-4533-AA83-5D1C13629252}" name="Column1242"/>
    <tableColumn id="1255" xr3:uid="{4EA09134-DF60-4291-95E2-4B6F95CF7BF7}" name="Column1243"/>
    <tableColumn id="1256" xr3:uid="{DA6F9E1C-20E5-4301-9FF2-EF9B75C06342}" name="Column1244"/>
    <tableColumn id="1257" xr3:uid="{A8BE614A-723F-43A8-BC5C-54063B1EC2A6}" name="Column1245"/>
    <tableColumn id="1258" xr3:uid="{416BD098-EF4A-47CD-9259-9DDE3BCB5A5B}" name="Column1246"/>
    <tableColumn id="1259" xr3:uid="{A483402B-4895-47D7-8667-013451EE49FB}" name="Column1247"/>
    <tableColumn id="1260" xr3:uid="{11EBE97D-F536-4D63-9636-9B0483982967}" name="Column1248"/>
    <tableColumn id="1261" xr3:uid="{C9B24843-5DA3-4BEA-AAA0-792CC63544F9}" name="Column1249"/>
    <tableColumn id="1262" xr3:uid="{9F08F594-F9AC-4984-B129-8851EF141730}" name="Column1250"/>
    <tableColumn id="1263" xr3:uid="{FD4630F6-B0AE-45F6-BABF-5B62594A103E}" name="Column1251"/>
    <tableColumn id="1264" xr3:uid="{CE4A3253-C5DF-4BF5-BA6D-B72FFDFB0ADC}" name="Column1252"/>
    <tableColumn id="1265" xr3:uid="{C19C2B53-889D-4E17-8C4C-35E97D68ACD8}" name="Column1253"/>
    <tableColumn id="1266" xr3:uid="{D0FA2C54-09E8-479D-81EF-DC2CC28C3793}" name="Column1254"/>
    <tableColumn id="1267" xr3:uid="{016DB887-3504-4146-9551-0423580E7780}" name="Column1255"/>
    <tableColumn id="1268" xr3:uid="{F96B2953-2338-4B2F-9FCF-BF0684B5D042}" name="Column1256"/>
    <tableColumn id="1269" xr3:uid="{6CCDCD6F-DF52-4442-B82A-8D5F821298EE}" name="Column1257"/>
    <tableColumn id="1270" xr3:uid="{4CDB3B19-48AE-46F5-A111-1F36C7CFEBD2}" name="Column1258"/>
    <tableColumn id="1271" xr3:uid="{E9B370A5-857E-4525-B236-4CB56EAFF06D}" name="Column1259"/>
    <tableColumn id="1272" xr3:uid="{DDFE0612-D3DC-45A8-A6BF-120EF32FC9D4}" name="Column1260"/>
    <tableColumn id="1273" xr3:uid="{C8AB85FF-E735-4BA1-BE98-FE9488FCFE40}" name="Column1261"/>
    <tableColumn id="1274" xr3:uid="{E61477B5-2C35-4E2E-92C1-C3720BE1994E}" name="Column1262"/>
    <tableColumn id="1275" xr3:uid="{31C7DCCB-1E47-461B-B250-EEA1330D8898}" name="Column1263"/>
    <tableColumn id="1276" xr3:uid="{A7435240-2423-433D-9FB5-A22CA9DC3E4B}" name="Column1264"/>
    <tableColumn id="1277" xr3:uid="{3A31E1CA-00F0-465A-8C10-8FE6DD9E8136}" name="Column1265"/>
    <tableColumn id="1278" xr3:uid="{0F428C85-3EE7-40F8-A657-B4C74EA40D3E}" name="Column1266"/>
    <tableColumn id="1279" xr3:uid="{4D6D0CBE-1CC2-4E65-AE1F-9EB0C4A9F1CE}" name="Column1267"/>
    <tableColumn id="1280" xr3:uid="{4756E087-864F-4D64-9BB0-7B0B5E874265}" name="Column1268"/>
    <tableColumn id="1281" xr3:uid="{BEF3D881-0316-4833-A792-9B0236A5D4BA}" name="Column1269"/>
    <tableColumn id="1282" xr3:uid="{41B6A2A2-CA36-410D-B3C3-D41D996A0614}" name="Column1270"/>
    <tableColumn id="1283" xr3:uid="{F1E43682-9998-4D58-A11A-74F3CFE9F47E}" name="Column1271"/>
    <tableColumn id="1284" xr3:uid="{AB679C91-D900-43AA-860A-452382845B48}" name="Column1272"/>
    <tableColumn id="1285" xr3:uid="{A6084510-BA5D-4426-9E95-894035F07A5F}" name="Column1273"/>
    <tableColumn id="1286" xr3:uid="{5E9949EE-5E8D-4674-AE4E-334AA319CABE}" name="Column1274"/>
    <tableColumn id="1287" xr3:uid="{C798E676-7475-4A4A-911B-16233B576D28}" name="Column1275"/>
    <tableColumn id="1288" xr3:uid="{F7F3D74E-560C-4932-A550-321DB7D19089}" name="Column1276"/>
    <tableColumn id="1289" xr3:uid="{A7233A9F-7AB7-4A24-A197-1C5BEC523A29}" name="Column1277"/>
    <tableColumn id="1290" xr3:uid="{661B9A69-A9EC-48CC-9AFE-7CF6C739A1E9}" name="Column1278"/>
    <tableColumn id="1291" xr3:uid="{46BF00AE-9F91-4365-BBAF-2C96509BAD12}" name="Column1279"/>
    <tableColumn id="1292" xr3:uid="{92811A53-F63A-476C-8E81-82064521B107}" name="Column1280"/>
    <tableColumn id="1293" xr3:uid="{A9365DA9-7D4B-432C-9B6E-446A7B69F614}" name="Column1281"/>
    <tableColumn id="1294" xr3:uid="{4C98E157-8805-4996-B134-73A91E2D67EF}" name="Column1282"/>
    <tableColumn id="1295" xr3:uid="{36830D1C-C24C-48E6-AA3A-CE75338A9F23}" name="Column1283"/>
    <tableColumn id="1296" xr3:uid="{269A5BFB-A1E2-4B37-BCD4-2BA172EA0A58}" name="Column1284"/>
    <tableColumn id="1297" xr3:uid="{6B259717-E555-4BF6-9A25-B7453466537D}" name="Column1285"/>
    <tableColumn id="1298" xr3:uid="{B0D22A08-DA4D-47FE-B19F-2A93AAE6E267}" name="Column1286"/>
    <tableColumn id="1299" xr3:uid="{3DFC1C20-370F-4231-B130-2159802E41D0}" name="Column1287"/>
    <tableColumn id="1300" xr3:uid="{516B0BA2-6529-4CB3-A4F6-E9D3C23DAEE0}" name="Column1288"/>
    <tableColumn id="1301" xr3:uid="{7E06A165-1915-43E5-93C5-C160D8CC26B6}" name="Column1289"/>
    <tableColumn id="1302" xr3:uid="{B2A01220-29B4-44B3-8378-0AB919F9784A}" name="Column1290"/>
    <tableColumn id="1303" xr3:uid="{D14B976F-98A6-4D7C-9A93-08F556224199}" name="Column1291"/>
    <tableColumn id="1304" xr3:uid="{46149685-6B6F-4106-BE46-7C5956892A93}" name="Column1292"/>
    <tableColumn id="1305" xr3:uid="{27F7758D-E94D-484B-AD39-36E9604AEB0B}" name="Column1293"/>
    <tableColumn id="1306" xr3:uid="{3CB0D241-6208-45C4-A1CA-66A3100F4961}" name="Column1294"/>
    <tableColumn id="1307" xr3:uid="{2AC02345-237C-477F-A0F8-DBB96DFF7075}" name="Column1295"/>
    <tableColumn id="1308" xr3:uid="{04910627-8879-49C4-8F83-649B64B68274}" name="Column1296"/>
    <tableColumn id="1309" xr3:uid="{4EEB6584-EFA8-464D-9C7C-9CBDE19A4868}" name="Column1297"/>
    <tableColumn id="1310" xr3:uid="{B428DE35-8DD5-486E-A2B3-AE6DAE0775ED}" name="Column1298"/>
    <tableColumn id="1311" xr3:uid="{BACBB722-1F6B-4540-AC85-9C7E9A611A49}" name="Column1299"/>
    <tableColumn id="1312" xr3:uid="{2A585123-C7F8-4A19-8958-AE773C7F8D35}" name="Column1300"/>
    <tableColumn id="1313" xr3:uid="{28B6519F-2B49-4845-87A5-884FD43D37AC}" name="Column1301"/>
    <tableColumn id="1314" xr3:uid="{500E3F14-3C0B-4603-AE06-D61D246F2DC6}" name="Column1302"/>
    <tableColumn id="1315" xr3:uid="{6725EC8C-6A11-45CB-816C-46BF3605D68B}" name="Column1303"/>
    <tableColumn id="1316" xr3:uid="{F63617B5-D8A4-4108-929D-BA0032F72DA7}" name="Column1304"/>
    <tableColumn id="1317" xr3:uid="{0AAB82DA-4E2D-4EAD-9C2D-0473D504AD6E}" name="Column1305"/>
    <tableColumn id="1318" xr3:uid="{BEB5F5C5-5409-4B01-ABE5-FC7B163BFE2A}" name="Column1306"/>
    <tableColumn id="1319" xr3:uid="{3873E96D-0D3D-4841-8A50-EF84264A6BF1}" name="Column1307"/>
    <tableColumn id="1320" xr3:uid="{F10798D6-A25C-4CF4-84FC-69B03899EF2D}" name="Column1308"/>
    <tableColumn id="1321" xr3:uid="{FB07AFB7-6067-440B-A050-4DE1587E06B1}" name="Column1309"/>
    <tableColumn id="1322" xr3:uid="{F9763F64-0B88-4D87-B889-F2CE653BBCF5}" name="Column1310"/>
    <tableColumn id="1323" xr3:uid="{BF388E78-B60C-4D57-9599-E196E9337F21}" name="Column1311"/>
    <tableColumn id="1324" xr3:uid="{534B0433-69EA-44A6-AB1E-C1D7E24E4A74}" name="Column1312"/>
    <tableColumn id="1325" xr3:uid="{9F7D716C-678A-4538-9D5E-7993A171FEB5}" name="Column1313"/>
    <tableColumn id="1326" xr3:uid="{DF64FB63-5F2B-4B63-AD13-664E12D26294}" name="Column1314"/>
    <tableColumn id="1327" xr3:uid="{5BC134BB-2765-4243-917A-19F2D3AC7115}" name="Column1315"/>
    <tableColumn id="1328" xr3:uid="{9B9BF7D2-A663-4717-8BF3-30AECDCF6E46}" name="Column1316"/>
    <tableColumn id="1329" xr3:uid="{C29450FD-99FB-42F5-9FF3-4F2C9077E80E}" name="Column1317"/>
    <tableColumn id="1330" xr3:uid="{256A802C-AA93-4260-89DD-B3FC72542C27}" name="Column1318"/>
    <tableColumn id="1331" xr3:uid="{60364F90-AF81-45F5-AD84-D4887ECF5613}" name="Column1319"/>
    <tableColumn id="1332" xr3:uid="{8635E41E-FA2B-420C-BF36-617857B6D71D}" name="Column1320"/>
    <tableColumn id="1333" xr3:uid="{41E0222C-C4A2-464A-9A05-059E092A9BF3}" name="Column1321"/>
    <tableColumn id="1334" xr3:uid="{FD238F10-22D4-4F7A-9980-D67731D83ECE}" name="Column1322"/>
    <tableColumn id="1335" xr3:uid="{5CE2C8E7-E377-4CEE-8D1A-3EB6F6829490}" name="Column1323"/>
    <tableColumn id="1336" xr3:uid="{0BCE161B-E439-4809-B2D2-7BFB02E91CD9}" name="Column1324"/>
    <tableColumn id="1337" xr3:uid="{67A6F9A8-C131-4EAD-9BBF-60933325BE68}" name="Column1325"/>
    <tableColumn id="1338" xr3:uid="{A111EB70-268E-45E5-B11A-F61AEDB1C21B}" name="Column1326"/>
    <tableColumn id="1339" xr3:uid="{28A6295B-F238-474D-BA18-39A3E9855770}" name="Column1327"/>
    <tableColumn id="1340" xr3:uid="{DDCDFC2B-AA56-4644-BFFC-0D4980E17D55}" name="Column1328"/>
    <tableColumn id="1341" xr3:uid="{7B4F242F-8B89-4CE2-A5D8-3CCCA65CAEFC}" name="Column1329"/>
    <tableColumn id="1342" xr3:uid="{807EC687-4D63-42C7-B37D-8D31E58C2934}" name="Column1330"/>
    <tableColumn id="1343" xr3:uid="{100B0A6F-213B-44A9-807C-3F77938AE58E}" name="Column1331"/>
    <tableColumn id="1344" xr3:uid="{CEDD149A-6B29-4C0E-897B-6A683390AF18}" name="Column1332"/>
    <tableColumn id="1345" xr3:uid="{4E1E499D-0607-4790-912D-D055C790324C}" name="Column1333"/>
    <tableColumn id="1346" xr3:uid="{BC4BC079-B84E-47A8-8122-44DCE35EDEF0}" name="Column1334"/>
    <tableColumn id="1347" xr3:uid="{33AFACB5-8AA0-4165-A6C4-81743F2671B1}" name="Column1335"/>
    <tableColumn id="1348" xr3:uid="{06FFE380-1346-4B7B-A849-9759891C2B09}" name="Column1336"/>
    <tableColumn id="1349" xr3:uid="{B5239AE6-3FF1-4BC4-80A3-D531C67E364D}" name="Column1337"/>
    <tableColumn id="1350" xr3:uid="{3897E6C4-7236-49EE-9A45-7C75EB69A4FA}" name="Column1338"/>
    <tableColumn id="1351" xr3:uid="{E7A83451-0B3C-4711-AE12-FC856BD1F5B9}" name="Column1339"/>
    <tableColumn id="1352" xr3:uid="{E06BCAB1-4E6B-4831-9A33-254622C8201D}" name="Column1340"/>
    <tableColumn id="1353" xr3:uid="{9EE357CE-5958-497D-B986-FF3C733AEEAF}" name="Column1341"/>
    <tableColumn id="1354" xr3:uid="{B8E60C7A-DB5B-49B1-98D3-206698AACED1}" name="Column1342"/>
    <tableColumn id="1355" xr3:uid="{3147B2C9-B7CA-4EE8-B17E-78BF64AABBE6}" name="Column1343"/>
    <tableColumn id="1356" xr3:uid="{466CCDC9-279F-47DB-A11D-4E47B0B264BD}" name="Column1344"/>
    <tableColumn id="1357" xr3:uid="{3CDCA784-3C19-4620-9067-513525FA0EBD}" name="Column1345"/>
    <tableColumn id="1358" xr3:uid="{241A4A77-DAD2-4101-A916-D6A111B4EFA4}" name="Column1346"/>
    <tableColumn id="1359" xr3:uid="{6380DA88-5861-4632-BBDB-746D7739F315}" name="Column1347"/>
    <tableColumn id="1360" xr3:uid="{66802BC0-0DD7-4575-A033-EE1F28CDB05A}" name="Column1348"/>
    <tableColumn id="1361" xr3:uid="{CCE3AB1C-05A8-4B13-A3A8-571C2D2044E7}" name="Column1349"/>
    <tableColumn id="1362" xr3:uid="{4DFB8497-DE60-4ECC-B114-F36050116C74}" name="Column1350"/>
    <tableColumn id="1363" xr3:uid="{93995744-263F-4B5F-A92C-27FC1C13B069}" name="Column1351"/>
    <tableColumn id="1364" xr3:uid="{A393A163-E0C5-42FC-9C2C-FF80FA2CC440}" name="Column1352"/>
    <tableColumn id="1365" xr3:uid="{3DBA9753-2D61-4B4F-ACD4-77CDEFC210C8}" name="Column1353"/>
    <tableColumn id="1366" xr3:uid="{1CE1D82A-C03B-4E5D-9F38-860498BF1098}" name="Column1354"/>
    <tableColumn id="1367" xr3:uid="{B576073D-0693-4AD0-93E1-8C82FB9E72FD}" name="Column1355"/>
    <tableColumn id="1368" xr3:uid="{509988AA-8E70-46A8-A68A-357CC2F05BFB}" name="Column1356"/>
    <tableColumn id="1369" xr3:uid="{424539C9-CC9E-4DBC-97A6-27E1E6249356}" name="Column1357"/>
    <tableColumn id="1370" xr3:uid="{6C9E83DC-ACE3-4116-9E21-59CD96987B2B}" name="Column1358"/>
    <tableColumn id="1371" xr3:uid="{38E8215D-E1A7-4F98-892A-4235BDC33E63}" name="Column1359"/>
    <tableColumn id="1372" xr3:uid="{3EA3ABBD-C15E-4645-9648-9169AECD4511}" name="Column1360"/>
    <tableColumn id="1373" xr3:uid="{7DE133CE-14D3-4FCA-BE22-84F90D668DFD}" name="Column1361"/>
    <tableColumn id="1374" xr3:uid="{86B1BD4B-7918-4047-8789-BF86DD301E27}" name="Column1362"/>
    <tableColumn id="1375" xr3:uid="{D888EC94-BA89-4384-A206-4375E69E7D46}" name="Column1363"/>
    <tableColumn id="1376" xr3:uid="{BB82A310-BC89-49AC-BA48-7B0B7484FA8F}" name="Column1364"/>
    <tableColumn id="1377" xr3:uid="{AC698782-62BB-48D8-AE7A-DF438211AC83}" name="Column1365"/>
    <tableColumn id="1378" xr3:uid="{148D2249-F05F-482A-8303-BA6056DD2DB4}" name="Column1366"/>
    <tableColumn id="1379" xr3:uid="{8A165FD2-1DB3-45A0-B7EB-881465373028}" name="Column1367"/>
    <tableColumn id="1380" xr3:uid="{069B9736-4948-4269-B378-102C6AF831B0}" name="Column1368"/>
    <tableColumn id="1381" xr3:uid="{2BCCD1C8-EE88-45B9-ABD4-72C76F3929B3}" name="Column1369"/>
    <tableColumn id="1382" xr3:uid="{687AB819-DFD6-4F4C-9B13-F31FAD2E007E}" name="Column1370"/>
    <tableColumn id="1383" xr3:uid="{3156E12A-2100-48E0-BA74-293E209716ED}" name="Column1371"/>
    <tableColumn id="1384" xr3:uid="{1BCE2D36-CCD0-48BD-A943-2EFE55C530C4}" name="Column1372"/>
    <tableColumn id="1385" xr3:uid="{B5711E77-6F7A-4385-B646-671E8EC941DF}" name="Column1373"/>
    <tableColumn id="1386" xr3:uid="{774B85D7-1AA0-4F86-BDAC-8275F7DD31AA}" name="Column1374"/>
    <tableColumn id="1387" xr3:uid="{52FA2D37-7D58-4F4D-ABC7-FAD9EC2318B6}" name="Column1375"/>
    <tableColumn id="1388" xr3:uid="{5B198EF7-3AC2-4E83-B4A2-F5F01F3D1BEC}" name="Column1376"/>
    <tableColumn id="1389" xr3:uid="{10CA0E0A-82A1-4C36-86F0-082515319B55}" name="Column1377"/>
    <tableColumn id="1390" xr3:uid="{1B3CCF17-1356-4136-B2F6-BF20D17223BE}" name="Column1378"/>
    <tableColumn id="1391" xr3:uid="{C85FE608-4A73-4DE8-B26D-96F545775A86}" name="Column1379"/>
    <tableColumn id="1392" xr3:uid="{128DE461-F49B-4CA7-99D1-C15DF533A773}" name="Column1380"/>
    <tableColumn id="1393" xr3:uid="{DE145EBD-47E9-48D6-9C5D-10E84138E439}" name="Column1381"/>
    <tableColumn id="1394" xr3:uid="{F6D12D19-E3B4-425A-AB72-E16DAC043A1A}" name="Column1382"/>
    <tableColumn id="1395" xr3:uid="{C236EC34-A5F0-4460-B997-2977E8F7DDAD}" name="Column1383"/>
    <tableColumn id="1396" xr3:uid="{E32DE4B7-352A-41D4-98DC-0203FAAEC0D1}" name="Column1384"/>
    <tableColumn id="1397" xr3:uid="{A5319375-1E83-4DC5-8EFF-3A625D018E7D}" name="Column1385"/>
    <tableColumn id="1398" xr3:uid="{5B3E6B9E-D6AF-448D-BE19-4D1369CB9EBB}" name="Column1386"/>
    <tableColumn id="1399" xr3:uid="{0B27B528-36D4-4331-A8BC-E22DCB72A7E5}" name="Column1387"/>
    <tableColumn id="1400" xr3:uid="{5281CC1A-B854-4BED-8624-E481E389C1E9}" name="Column1388"/>
    <tableColumn id="1401" xr3:uid="{FD9E1810-B83C-483F-984C-1219837581B8}" name="Column1389"/>
    <tableColumn id="1402" xr3:uid="{B9F86984-325B-4784-9898-0EE2F1B013E9}" name="Column1390"/>
    <tableColumn id="1403" xr3:uid="{DE9E0BEE-ACA1-4B10-8A59-2C93743C59B9}" name="Column1391"/>
    <tableColumn id="1404" xr3:uid="{8D6C134A-072F-44C4-B2CB-3728A18A104B}" name="Column1392"/>
    <tableColumn id="1405" xr3:uid="{A6DB1C65-3FAE-4F48-9169-A42D5D424216}" name="Column1393"/>
    <tableColumn id="1406" xr3:uid="{2E7A6AEB-9E62-4E32-B20D-B7FA24EC4A51}" name="Column1394"/>
    <tableColumn id="1407" xr3:uid="{787E2CED-9E8B-4F3C-BD61-BDE1B1E6413D}" name="Column1395"/>
    <tableColumn id="1408" xr3:uid="{2956425A-33B4-46D1-A70B-BB99E95E44A7}" name="Column1396"/>
    <tableColumn id="1409" xr3:uid="{1AECEB2D-E982-4D65-A94A-AD2D9FC31007}" name="Column1397"/>
    <tableColumn id="1410" xr3:uid="{06BF23F4-9DED-4E59-B3AE-F79D2318107C}" name="Column1398"/>
    <tableColumn id="1411" xr3:uid="{E3E3D4E3-17D8-4AD5-AF86-35F1083EB8D8}" name="Column1399"/>
    <tableColumn id="1412" xr3:uid="{06F3A785-EE03-46B1-8728-7F653A01C110}" name="Column1400"/>
    <tableColumn id="1413" xr3:uid="{FD3D849B-69A9-48C5-904E-F12560F5F557}" name="Column1401"/>
    <tableColumn id="1414" xr3:uid="{F236EFF2-AE64-4553-9436-0FC746C96749}" name="Column1402"/>
    <tableColumn id="1415" xr3:uid="{3B8E5F36-4442-4D15-9A55-CFA46E324D7B}" name="Column1403"/>
    <tableColumn id="1416" xr3:uid="{3F0F1D29-28D8-44E5-8ED8-F7FD04CB745B}" name="Column1404"/>
    <tableColumn id="1417" xr3:uid="{148E42B8-D13C-4103-8F53-6304A1E804C3}" name="Column1405"/>
    <tableColumn id="1418" xr3:uid="{5FCC725E-41D0-48E6-A357-E15EBAF1E93C}" name="Column1406"/>
    <tableColumn id="1419" xr3:uid="{832FF5FA-138D-4C50-BF97-98EFDB8DA06B}" name="Column1407"/>
    <tableColumn id="1420" xr3:uid="{2428FF91-AFA4-4A6E-A463-49FA25A28480}" name="Column1408"/>
    <tableColumn id="1421" xr3:uid="{A1E96138-D866-4E41-AEC3-1AD245A96741}" name="Column1409"/>
    <tableColumn id="1422" xr3:uid="{57591887-D1B3-4FA1-9B4D-AF7CF7B039F4}" name="Column1410"/>
    <tableColumn id="1423" xr3:uid="{4019F1B0-0114-430E-A45D-B6D51F651A1D}" name="Column1411"/>
    <tableColumn id="1424" xr3:uid="{A6C25A50-C276-418F-9D24-4BACED4E5F6E}" name="Column1412"/>
    <tableColumn id="1425" xr3:uid="{2711EF75-A74E-49AD-9C10-EEDA8A687A23}" name="Column1413"/>
    <tableColumn id="1426" xr3:uid="{9D3C31B7-19D3-46B5-8F94-4B44EBC5F03F}" name="Column1414"/>
    <tableColumn id="1427" xr3:uid="{EB2100CF-B25F-469B-A339-F66B185A1DBC}" name="Column1415"/>
    <tableColumn id="1428" xr3:uid="{3D6729C7-0511-4E76-A601-32FA54C41D74}" name="Column1416"/>
    <tableColumn id="1429" xr3:uid="{C35903D3-A306-4668-A07D-F066BD674A0F}" name="Column1417"/>
    <tableColumn id="1430" xr3:uid="{D5AC63DA-6E30-4E9D-A419-5E0AAF445870}" name="Column1418"/>
    <tableColumn id="1431" xr3:uid="{27E7C229-3DBA-44EE-B2AD-4261F14EDCB2}" name="Column1419"/>
    <tableColumn id="1432" xr3:uid="{784627A0-96BF-4D39-813D-9D4174906826}" name="Column1420"/>
    <tableColumn id="1433" xr3:uid="{CDDAC3EC-A699-4988-B24A-0B0E79DDA2E4}" name="Column1421"/>
    <tableColumn id="1434" xr3:uid="{E6350657-894A-4979-9578-AFFB6246C0FB}" name="Column1422"/>
    <tableColumn id="1435" xr3:uid="{AEB38120-CA7D-418F-9694-824616B43DDB}" name="Column1423"/>
    <tableColumn id="1436" xr3:uid="{3916BDA9-EDFD-47FF-AFBF-4CE315E54271}" name="Column1424"/>
    <tableColumn id="1437" xr3:uid="{66F3C14A-4554-4851-AD1E-71889C9F8246}" name="Column1425"/>
    <tableColumn id="1438" xr3:uid="{8411444E-B7A6-4CF7-A65F-E34EF5795AA6}" name="Column1426"/>
    <tableColumn id="1439" xr3:uid="{527DE8A0-C417-4EF7-8124-6AB88195F09F}" name="Column1427"/>
    <tableColumn id="1440" xr3:uid="{49717DCE-8800-494B-BA0F-1234BF3DB556}" name="Column1428"/>
    <tableColumn id="1441" xr3:uid="{E75AC183-BB6A-494A-A981-00648A6A5F88}" name="Column1429"/>
    <tableColumn id="1442" xr3:uid="{593597F4-2CAC-4250-8416-E20C1AB0E2B2}" name="Column1430"/>
    <tableColumn id="1443" xr3:uid="{7BA47704-EDFE-4766-8EC1-071DD963A23D}" name="Column1431"/>
    <tableColumn id="1444" xr3:uid="{3CE2380B-BB17-4550-97EA-8E443BE8772B}" name="Column1432"/>
    <tableColumn id="1445" xr3:uid="{3DD4E158-88FE-4835-B5F4-E896AB96D471}" name="Column1433"/>
    <tableColumn id="1446" xr3:uid="{12E88366-52F7-4E8A-B236-46CF927DB39C}" name="Column1434"/>
    <tableColumn id="1447" xr3:uid="{C0AEB26A-0CF9-4B6D-B107-854593A89A5B}" name="Column1435"/>
    <tableColumn id="1448" xr3:uid="{C14121FD-2028-4459-A833-04883F280587}" name="Column1436"/>
    <tableColumn id="1449" xr3:uid="{ACA91D5E-9FD9-430D-A4A5-D5CB8586BD7C}" name="Column1437"/>
    <tableColumn id="1450" xr3:uid="{574CBFBA-4707-4A8C-81C2-94BB21F327BA}" name="Column1438"/>
    <tableColumn id="1451" xr3:uid="{20A132FC-F975-44CD-AD85-D7961DD159CC}" name="Column1439"/>
    <tableColumn id="1452" xr3:uid="{1055B11F-7DFC-464F-BFDB-C8F4A8B03638}" name="Column1440"/>
    <tableColumn id="1453" xr3:uid="{E0C6D0DE-8B62-4541-916E-FFE43B3C8D3E}" name="Column1441"/>
    <tableColumn id="1454" xr3:uid="{A239B02B-E5C6-4CF8-BEEF-70C6F1316B26}" name="Column1442"/>
    <tableColumn id="1455" xr3:uid="{27CBC903-08AD-46AF-B7CB-3A00422D5EC6}" name="Column1443"/>
    <tableColumn id="1456" xr3:uid="{8D1FD61B-19D1-4665-AEE0-067F422BDF5B}" name="Column1444"/>
    <tableColumn id="1457" xr3:uid="{303FD0A8-F8EA-42F8-98C9-9766F1D7F78A}" name="Column1445"/>
    <tableColumn id="1458" xr3:uid="{B173B743-A41D-40C1-8C9E-7750CFA0AF1F}" name="Column1446"/>
    <tableColumn id="1459" xr3:uid="{26E5D2A2-4A5F-4FCC-BB64-84BE9AB09048}" name="Column1447"/>
    <tableColumn id="1460" xr3:uid="{0F2BD177-4842-4A9A-8E14-27E61D450701}" name="Column1448"/>
    <tableColumn id="1461" xr3:uid="{2F4C95DB-547F-492A-831D-28F71FC3415A}" name="Column1449"/>
    <tableColumn id="1462" xr3:uid="{DA17B999-81B4-4C57-9018-F919D850AEEB}" name="Column1450"/>
    <tableColumn id="1463" xr3:uid="{02E825F5-C376-4C17-8765-CC9830669D1A}" name="Column1451"/>
    <tableColumn id="1464" xr3:uid="{A6DEEEDC-8ED6-4C7C-8779-3F12F9FB41B4}" name="Column1452"/>
    <tableColumn id="1465" xr3:uid="{AD073B7D-F973-455D-B5A8-709992696645}" name="Column1453"/>
    <tableColumn id="1466" xr3:uid="{E02E02A0-58ED-4BE8-926C-0FA29E49AE1F}" name="Column1454"/>
    <tableColumn id="1467" xr3:uid="{6AD47326-2789-4197-9439-6B94F1C0E922}" name="Column1455"/>
    <tableColumn id="1468" xr3:uid="{62B686B1-34A8-4D6B-B37F-A7E8D9C940E0}" name="Column1456"/>
    <tableColumn id="1469" xr3:uid="{59F712D5-03F8-486E-88C5-D69F2D1FB58F}" name="Column1457"/>
    <tableColumn id="1470" xr3:uid="{0F2DB5E3-2A72-42E9-AD68-FF146F0C002C}" name="Column1458"/>
    <tableColumn id="1471" xr3:uid="{A15AEC5C-C8A3-4F43-89F1-404B3D2F6AEA}" name="Column1459"/>
    <tableColumn id="1472" xr3:uid="{747459F7-A028-43C9-9CB4-3F0F8CFB87A4}" name="Column1460"/>
    <tableColumn id="1473" xr3:uid="{C47A129C-668D-43B7-95D5-F12DBB1FACB7}" name="Column1461"/>
    <tableColumn id="1474" xr3:uid="{5F17B28A-12D4-4F78-891B-98D1FCD07DD3}" name="Column1462"/>
    <tableColumn id="1475" xr3:uid="{9E5226BD-8643-4724-A46B-043394A2025E}" name="Column1463"/>
    <tableColumn id="1476" xr3:uid="{E6301C8B-3C98-4890-92CF-9DE18CF68E27}" name="Column1464"/>
    <tableColumn id="1477" xr3:uid="{10940CA9-054D-4BDC-BC17-DA0B9ED84EF0}" name="Column1465"/>
    <tableColumn id="1478" xr3:uid="{EF5CDF50-7504-4B3C-89FF-ABE22491BCDD}" name="Column1466"/>
    <tableColumn id="1479" xr3:uid="{EA39A4FF-C98F-4274-8FF9-CC63ADA50780}" name="Column1467"/>
    <tableColumn id="1480" xr3:uid="{A121101E-A155-4464-A855-2CB6B07BEF2D}" name="Column1468"/>
    <tableColumn id="1481" xr3:uid="{6F955D02-9111-4434-936E-0D6818C64B64}" name="Column1469"/>
    <tableColumn id="1482" xr3:uid="{479756A5-8B49-440C-A756-AD308C226D05}" name="Column1470"/>
    <tableColumn id="1483" xr3:uid="{AA58DEC4-74F5-45AA-940D-AA0FCC334C99}" name="Column1471"/>
    <tableColumn id="1484" xr3:uid="{9C689DCB-B45E-48A4-ABA1-38298FF8F223}" name="Column1472"/>
    <tableColumn id="1485" xr3:uid="{C2497B6E-58CA-4FAA-8045-27FB9EE3FB6A}" name="Column1473"/>
    <tableColumn id="1486" xr3:uid="{EC2F0D14-BD7F-4F7C-8B7B-2359277B582D}" name="Column1474"/>
    <tableColumn id="1487" xr3:uid="{529E644D-DD59-4F59-9BA6-EDC1C80D621F}" name="Column1475"/>
    <tableColumn id="1488" xr3:uid="{6E520CCA-6303-4D4C-A33F-EEBCBFF4A3DF}" name="Column1476"/>
    <tableColumn id="1489" xr3:uid="{15D5486B-FF72-4602-8369-A71FD900B079}" name="Column1477"/>
    <tableColumn id="1490" xr3:uid="{0E612865-3D69-430B-8EB5-2D7C615B8E1F}" name="Column1478"/>
    <tableColumn id="1491" xr3:uid="{216CEF07-D474-42EC-8755-E68A872DA25B}" name="Column1479"/>
    <tableColumn id="1492" xr3:uid="{B4C08501-DFF9-4634-A505-67E3885F8B79}" name="Column1480"/>
    <tableColumn id="1493" xr3:uid="{14070342-8646-4503-891D-C125CFA9839B}" name="Column1481"/>
    <tableColumn id="1494" xr3:uid="{7886422B-4789-4D73-94E7-FD51377BD79C}" name="Column1482"/>
    <tableColumn id="1495" xr3:uid="{F44DA61C-D57B-4107-AD0F-1FE2A4434D96}" name="Column1483"/>
    <tableColumn id="1496" xr3:uid="{ED1B3D4A-A8EC-4FC4-A3C6-55A859A1B095}" name="Column1484"/>
    <tableColumn id="1497" xr3:uid="{38764A86-6C92-4C06-9DD8-CF79896D9220}" name="Column1485"/>
    <tableColumn id="1498" xr3:uid="{C5CE49CB-1466-4854-8193-2C42D8D3ED61}" name="Column1486"/>
    <tableColumn id="1499" xr3:uid="{003B95BA-9C14-430D-ACE8-F86CA20460E6}" name="Column1487"/>
    <tableColumn id="1500" xr3:uid="{98D149CC-2A54-4AEA-8D6A-ADD6EC3ABE08}" name="Column1488"/>
    <tableColumn id="1501" xr3:uid="{C9981E7D-1C83-46FE-B874-AE9A854CBE25}" name="Column1489"/>
    <tableColumn id="1502" xr3:uid="{EE0DEEAB-316E-4172-869F-DB4BFBAAAAB3}" name="Column1490"/>
    <tableColumn id="1503" xr3:uid="{07EBF2A2-34A7-4247-B044-6E90C67A6CB8}" name="Column1491"/>
    <tableColumn id="1504" xr3:uid="{DF851C28-F69A-421F-A3C0-0EE6C3824E62}" name="Column1492"/>
    <tableColumn id="1505" xr3:uid="{9262B9CA-7AEB-49D1-8FF0-8E0495F3F021}" name="Column1493"/>
    <tableColumn id="1506" xr3:uid="{1E557058-CCD9-4478-9248-7BB72FCA5D52}" name="Column1494"/>
    <tableColumn id="1507" xr3:uid="{4F3EEA4A-6896-41FB-ADEC-7D160B6DFA53}" name="Column1495"/>
    <tableColumn id="1508" xr3:uid="{95CE9E18-930F-4E95-AD91-59A5864B532F}" name="Column1496"/>
    <tableColumn id="1509" xr3:uid="{329989EB-572B-4F13-8978-1DFEFB61CFEE}" name="Column1497"/>
    <tableColumn id="1510" xr3:uid="{755995D6-DBE7-49E7-A5C9-302ECD89FB5F}" name="Column1498"/>
    <tableColumn id="1511" xr3:uid="{56AE0488-CEC7-4038-A9A4-674D0EBFDF09}" name="Column1499"/>
    <tableColumn id="1512" xr3:uid="{AC2A769F-BFA6-47C6-AEAD-B987C3404195}" name="Column1500"/>
    <tableColumn id="1513" xr3:uid="{F13941DD-6076-497F-BBFE-032E1EE6E0E2}" name="Column1501"/>
    <tableColumn id="1514" xr3:uid="{843F48FF-E241-4369-8BD1-BC91E4B081AD}" name="Column1502"/>
    <tableColumn id="1515" xr3:uid="{E4825F29-9404-4FA3-BCAE-EA3CDCE3FD8C}" name="Column1503"/>
    <tableColumn id="1516" xr3:uid="{394C9293-699A-4581-997D-08C8D559F966}" name="Column1504"/>
    <tableColumn id="1517" xr3:uid="{C3C553FC-ABE1-4FBF-A06D-968C3AE8D761}" name="Column1505"/>
    <tableColumn id="1518" xr3:uid="{F1027311-A4D3-422D-ABFE-53326F7B8EE3}" name="Column1506"/>
    <tableColumn id="1519" xr3:uid="{F1317774-92DB-4075-9F79-D9496259948E}" name="Column1507"/>
    <tableColumn id="1520" xr3:uid="{0B044CD9-D1CF-4CDC-B143-DC305663A4C5}" name="Column1508"/>
    <tableColumn id="1521" xr3:uid="{EC620AB4-BB55-426E-99D5-70A317C63A16}" name="Column1509"/>
    <tableColumn id="1522" xr3:uid="{2774A81A-8052-45E9-AC85-23548D61D3A0}" name="Column1510"/>
    <tableColumn id="1523" xr3:uid="{002C8607-3544-48F4-B2A2-248AB2B48FDA}" name="Column1511"/>
    <tableColumn id="1524" xr3:uid="{BE65923F-19AA-4852-BDAE-EEEF8E6B1EC7}" name="Column1512"/>
    <tableColumn id="1525" xr3:uid="{83CCCE52-C46B-480E-A170-89D12B5907DF}" name="Column1513"/>
    <tableColumn id="1526" xr3:uid="{2E92ED88-5A54-48B3-917C-5FD99AB195CD}" name="Column1514"/>
    <tableColumn id="1527" xr3:uid="{C62C1BF8-630F-4DFB-8B90-1E926458C5C2}" name="Column1515"/>
    <tableColumn id="1528" xr3:uid="{A6142F7C-406A-464C-9017-4D4AD6F2865B}" name="Column1516"/>
    <tableColumn id="1529" xr3:uid="{31ED1A40-9E7A-44CC-9771-4D599020359E}" name="Column1517"/>
    <tableColumn id="1530" xr3:uid="{BF220791-C022-4F04-9EC7-BFC8D7A98A2A}" name="Column1518"/>
    <tableColumn id="1531" xr3:uid="{8BFFFFEF-0FCF-4B55-B7F6-CC81EB802F42}" name="Column1519"/>
    <tableColumn id="1532" xr3:uid="{BC241F4E-BA2B-449A-B592-856577DC7FC4}" name="Column1520"/>
    <tableColumn id="1533" xr3:uid="{C3E3404F-A361-4122-81A2-F8890C0F0AEC}" name="Column1521"/>
    <tableColumn id="1534" xr3:uid="{993D2085-5383-4CAF-AC25-28A8DF8F08C3}" name="Column1522"/>
    <tableColumn id="1535" xr3:uid="{7BECDBC5-0988-4EE8-81C2-CEA9ED24ADBE}" name="Column1523"/>
    <tableColumn id="1536" xr3:uid="{BF0F10D3-0714-40FA-A6CB-A4CBC3F6D08D}" name="Column1524"/>
    <tableColumn id="1537" xr3:uid="{B0AD2ECD-4998-4A76-B5CD-5941153A577E}" name="Column1525"/>
    <tableColumn id="1538" xr3:uid="{3CC7D873-4E4C-40A0-90C3-446B8183B088}" name="Column1526"/>
    <tableColumn id="1539" xr3:uid="{D32888D8-820D-46B3-832C-B4236688F61E}" name="Column1527"/>
    <tableColumn id="1540" xr3:uid="{FD0EAA63-B6B1-4C03-80A5-B5817FFBF940}" name="Column1528"/>
    <tableColumn id="1541" xr3:uid="{7A485113-F21F-4EAE-9AC5-8CE80EB4B153}" name="Column1529"/>
    <tableColumn id="1542" xr3:uid="{067DFB5C-2C11-4F91-8E64-9825CBC9B78F}" name="Column1530"/>
    <tableColumn id="1543" xr3:uid="{6BB005B5-7175-4587-A89F-E156B26C015C}" name="Column1531"/>
    <tableColumn id="1544" xr3:uid="{22653C92-076E-4542-A1A3-D1EEBB87855F}" name="Column1532"/>
    <tableColumn id="1545" xr3:uid="{E015356F-E44E-4469-B797-7BCDF63EFA87}" name="Column1533"/>
    <tableColumn id="1546" xr3:uid="{F5282D48-8A68-41C3-A7B4-95DC5036D9F1}" name="Column1534"/>
    <tableColumn id="1547" xr3:uid="{589A0547-52E1-405A-A798-7941F5FA41B3}" name="Column1535"/>
    <tableColumn id="1548" xr3:uid="{186A6E47-0C12-4D9C-B1F0-B53DCF9E81AD}" name="Column1536"/>
    <tableColumn id="1549" xr3:uid="{D633B6EA-3AB4-47D4-84B0-5DE8405C2A14}" name="Column1537"/>
    <tableColumn id="1550" xr3:uid="{6542D3F9-CAF3-4B69-AAAE-FE35C14D34FC}" name="Column1538"/>
    <tableColumn id="1551" xr3:uid="{1E0B4988-AE1A-421A-ACB7-9E28B860413D}" name="Column1539"/>
    <tableColumn id="1552" xr3:uid="{6B64C7AC-23E0-461A-A0C5-21A60B07A17C}" name="Column1540"/>
    <tableColumn id="1553" xr3:uid="{ACCD0428-B91C-4731-9145-4534DEA2C877}" name="Column1541"/>
    <tableColumn id="1554" xr3:uid="{C17E8C00-B710-425A-AECF-6030B2F2837C}" name="Column1542"/>
    <tableColumn id="1555" xr3:uid="{01F01B5A-5007-4E1B-B8D7-C4C290D18CAF}" name="Column1543"/>
    <tableColumn id="1556" xr3:uid="{53CE7267-E8B3-4288-8E75-1FD65402DFC6}" name="Column1544"/>
    <tableColumn id="1557" xr3:uid="{EB6784F5-473C-46FC-9447-6752237A34C1}" name="Column1545"/>
    <tableColumn id="1558" xr3:uid="{DF4CBF60-94C5-4326-8C53-0D29B765E2BD}" name="Column1546"/>
    <tableColumn id="1559" xr3:uid="{CEFA70B5-6916-41D8-86DF-BD28F2700FEA}" name="Column1547"/>
    <tableColumn id="1560" xr3:uid="{742944AC-61B9-4086-8917-03B66B79E049}" name="Column1548"/>
    <tableColumn id="1561" xr3:uid="{55371A13-3D80-4862-86C4-D8AE0EB34FCE}" name="Column1549"/>
    <tableColumn id="1562" xr3:uid="{406BD166-603C-4C3D-87A9-F599D390B7F6}" name="Column1550"/>
    <tableColumn id="1563" xr3:uid="{C50B4E8F-E9A5-4CBC-876E-A0F4BAFAAC9D}" name="Column1551"/>
    <tableColumn id="1564" xr3:uid="{A9A2A43F-7CB7-4167-90E2-90810BE794E9}" name="Column1552"/>
    <tableColumn id="1565" xr3:uid="{44B9C37A-FE79-49B8-B120-4AAD2D55E134}" name="Column1553"/>
    <tableColumn id="1566" xr3:uid="{B89171CA-E6C5-4191-912B-2E92B35984EC}" name="Column1554"/>
    <tableColumn id="1567" xr3:uid="{833B5C80-D156-4A6C-A2A1-7C750907BC91}" name="Column1555"/>
    <tableColumn id="1568" xr3:uid="{3127B9C0-86E8-45FF-8EE0-618A37E3EF0E}" name="Column1556"/>
    <tableColumn id="1569" xr3:uid="{C55669F0-A2A7-428B-A640-38964DEF69A8}" name="Column1557"/>
    <tableColumn id="1570" xr3:uid="{ADAF82C3-A93C-46BD-B8CA-D05C47859B17}" name="Column1558"/>
    <tableColumn id="1571" xr3:uid="{B4B16E57-0212-435E-9C6F-361CD058B51D}" name="Column1559"/>
    <tableColumn id="1572" xr3:uid="{AF6511E4-06E6-4199-A9F0-9D5BE7181E0D}" name="Column1560"/>
    <tableColumn id="1573" xr3:uid="{13E0CDCE-7BCE-426C-A19C-FFFF3ECC354A}" name="Column1561"/>
    <tableColumn id="1574" xr3:uid="{12D38C4F-0430-4707-8B09-532919F3E11C}" name="Column1562"/>
    <tableColumn id="1575" xr3:uid="{982937D8-E41E-4C0B-BA28-FFF32188FA61}" name="Column1563"/>
    <tableColumn id="1576" xr3:uid="{57504263-B146-443E-8ADF-CEDFCA134C39}" name="Column1564"/>
    <tableColumn id="1577" xr3:uid="{75DFA4C3-6A74-4654-ACBA-77EBF2D57EA1}" name="Column1565"/>
    <tableColumn id="1578" xr3:uid="{084F35AE-22F6-4374-8C81-81E8E2332A2E}" name="Column1566"/>
    <tableColumn id="1579" xr3:uid="{15B109BB-27E1-4E27-88CD-7F275516FD80}" name="Column1567"/>
    <tableColumn id="1580" xr3:uid="{161F8791-1781-48B5-A01B-3B390D5D87E4}" name="Column1568"/>
    <tableColumn id="1581" xr3:uid="{0839925B-2797-43E0-853C-3960C29ED652}" name="Column1569"/>
    <tableColumn id="1582" xr3:uid="{5CD9A899-08B9-4B37-8416-5E49297A318D}" name="Column1570"/>
    <tableColumn id="1583" xr3:uid="{C06927BF-FF37-4973-A083-5CF556A96113}" name="Column1571"/>
    <tableColumn id="1584" xr3:uid="{62026A98-0658-4E26-AF12-2F2D40A04DA6}" name="Column1572"/>
    <tableColumn id="1585" xr3:uid="{5BA08F01-A2F1-446B-8C89-DE9ACBB1EB80}" name="Column1573"/>
    <tableColumn id="1586" xr3:uid="{A1221359-7FA4-4009-BE75-822B39B8AC73}" name="Column1574"/>
    <tableColumn id="1587" xr3:uid="{AE0E0BF7-1852-4F53-872B-9636EFA4B910}" name="Column1575"/>
    <tableColumn id="1588" xr3:uid="{D42FEA14-C786-4CD1-B074-0AC23348D81F}" name="Column1576"/>
    <tableColumn id="1589" xr3:uid="{72C79065-2F7A-49E6-AA12-05F078443190}" name="Column1577"/>
    <tableColumn id="1590" xr3:uid="{64851C2B-1192-4FEB-B3E0-DBE5B5393133}" name="Column1578"/>
    <tableColumn id="1591" xr3:uid="{14F7F4F4-8BBF-49B3-9321-4CB54C450757}" name="Column1579"/>
    <tableColumn id="1592" xr3:uid="{16B78AF4-1201-4BB9-8FB1-DD79E36858D8}" name="Column1580"/>
    <tableColumn id="1593" xr3:uid="{C4BC3552-4FA0-4C59-854C-8118445F206D}" name="Column1581"/>
    <tableColumn id="1594" xr3:uid="{50618230-3123-491B-A45A-3361068675B3}" name="Column1582"/>
    <tableColumn id="1595" xr3:uid="{41C6F31B-6A53-45D7-883F-90AC911B9AEC}" name="Column1583"/>
    <tableColumn id="1596" xr3:uid="{1EA963D2-D1B8-4CFB-BA96-E86DEEC19D3A}" name="Column1584"/>
    <tableColumn id="1597" xr3:uid="{52C2C26E-A0ED-43F7-B7B4-EFCA00A0A4FA}" name="Column1585"/>
    <tableColumn id="1598" xr3:uid="{CC70F335-2020-42D8-94C0-597DF816E990}" name="Column1586"/>
    <tableColumn id="1599" xr3:uid="{9FE18682-144C-4DFA-924E-741EE0AD776B}" name="Column1587"/>
    <tableColumn id="1600" xr3:uid="{310E8D3F-AC21-4D6A-BFFE-C383A7ECBB00}" name="Column1588"/>
    <tableColumn id="1601" xr3:uid="{4548924A-D05F-4209-8DBD-B6BC6601F1A5}" name="Column1589"/>
    <tableColumn id="1602" xr3:uid="{59ED6132-E533-4E93-A89A-59D129A1C939}" name="Column1590"/>
    <tableColumn id="1603" xr3:uid="{F999B913-B08E-4974-920F-5589EA8D9CD8}" name="Column1591"/>
    <tableColumn id="1604" xr3:uid="{8E3CC1B6-CC96-43B1-A52B-44E8FBC5DC0B}" name="Column1592"/>
    <tableColumn id="1605" xr3:uid="{54596271-1840-4343-B659-65BD9768D469}" name="Column1593"/>
    <tableColumn id="1606" xr3:uid="{428D5F0C-4BAC-4348-A866-3B94479E1619}" name="Column1594"/>
    <tableColumn id="1607" xr3:uid="{9EC41661-B95F-4091-B1F0-FD739D63FE4B}" name="Column1595"/>
    <tableColumn id="1608" xr3:uid="{CEE6D181-5D08-4496-90B4-65D35E71B7F5}" name="Column1596"/>
    <tableColumn id="1609" xr3:uid="{C03235F9-31D4-4447-9115-8672BAA89BFC}" name="Column1597"/>
    <tableColumn id="1610" xr3:uid="{C295CDB3-9675-44E8-8828-79B54EC845D8}" name="Column1598"/>
    <tableColumn id="1611" xr3:uid="{D7CE5E65-167B-46A4-8806-5445EE31C0EB}" name="Column1599"/>
    <tableColumn id="1612" xr3:uid="{CBC88F1D-0651-479F-B976-1B420A2B0C71}" name="Column1600"/>
    <tableColumn id="1613" xr3:uid="{C81A0F4C-BDCC-4E4D-A4DC-16EE1498B031}" name="Column1601"/>
    <tableColumn id="1614" xr3:uid="{B4FC6CC5-A4C7-40F6-B96A-5B3E1D458AAA}" name="Column1602"/>
    <tableColumn id="1615" xr3:uid="{EF1E3150-C742-48C3-86E2-9FDC2BE9DC67}" name="Column1603"/>
    <tableColumn id="1616" xr3:uid="{A5C00C14-78F2-4B19-A229-2A3ABE7C75BE}" name="Column1604"/>
    <tableColumn id="1617" xr3:uid="{BE27FCF1-E538-4231-A59B-650FB36F0218}" name="Column1605"/>
    <tableColumn id="1618" xr3:uid="{4F353B8F-8BA4-4BE7-8D2E-F8F889ED4EFB}" name="Column1606"/>
    <tableColumn id="1619" xr3:uid="{74199D2A-CD57-474B-A731-A9592E1C9FD8}" name="Column1607"/>
    <tableColumn id="1620" xr3:uid="{75DB882B-2752-4DBA-970C-33C9E4D88C06}" name="Column1608"/>
    <tableColumn id="1621" xr3:uid="{5091484D-EE32-49BE-915E-CB24B6118C4A}" name="Column1609"/>
    <tableColumn id="1622" xr3:uid="{E6409F33-F3DC-417D-8226-B73F60CD8579}" name="Column1610"/>
    <tableColumn id="1623" xr3:uid="{0947CBE4-853A-4CC3-B645-23F21B698248}" name="Column1611"/>
    <tableColumn id="1624" xr3:uid="{FBC0D659-634F-480F-9070-5D7E922DB0EB}" name="Column1612"/>
    <tableColumn id="1625" xr3:uid="{DAD600A9-0AFF-4EED-B560-E8DD6D9DFB11}" name="Column1613"/>
    <tableColumn id="1626" xr3:uid="{151FE3BF-2E3A-4D0B-AF83-32FB9A94712F}" name="Column1614"/>
    <tableColumn id="1627" xr3:uid="{F4422E84-6D88-41CD-9465-3411B8C9359E}" name="Column1615"/>
    <tableColumn id="1628" xr3:uid="{369C7E1A-1059-44B5-AE51-BA0F1392AD9E}" name="Column1616"/>
    <tableColumn id="1629" xr3:uid="{937267D3-C54A-4249-92CB-4E7965181FB9}" name="Column1617"/>
    <tableColumn id="1630" xr3:uid="{4C173F56-E682-42AB-9362-9F805F2DC0F7}" name="Column1618"/>
    <tableColumn id="1631" xr3:uid="{8AC013A5-F63C-47DE-BC77-2422B58C641E}" name="Column1619"/>
    <tableColumn id="1632" xr3:uid="{35875BB9-510C-439A-9A13-5B06832BC44B}" name="Column1620"/>
    <tableColumn id="1633" xr3:uid="{19E2712B-759A-4647-BAD5-5CA246B64E81}" name="Column1621"/>
    <tableColumn id="1634" xr3:uid="{8CF91201-A4F6-4BF8-A9C6-A818166CA029}" name="Column1622"/>
    <tableColumn id="1635" xr3:uid="{2462F35F-53A9-497D-9464-D8CFB72D9F78}" name="Column1623"/>
    <tableColumn id="1636" xr3:uid="{6FC7742F-44AF-4FDB-A8E0-A2888841885F}" name="Column1624"/>
    <tableColumn id="1637" xr3:uid="{FC71EC5C-31EF-4F66-9E9C-CFE0A2261D93}" name="Column1625"/>
    <tableColumn id="1638" xr3:uid="{856D5241-D6EE-47C2-A62A-F4C6EBA4F9E3}" name="Column1626"/>
    <tableColumn id="1639" xr3:uid="{47656174-A26D-4A63-A87A-29BDC4B06A2F}" name="Column1627"/>
    <tableColumn id="1640" xr3:uid="{3AA071F7-EC48-4788-80ED-D0A9AF6930BA}" name="Column1628"/>
    <tableColumn id="1641" xr3:uid="{23B33E19-195C-4BC5-A8CE-2124261C8B3E}" name="Column1629"/>
    <tableColumn id="1642" xr3:uid="{50466386-A0A4-40BC-A39C-56AF98D8602B}" name="Column1630"/>
    <tableColumn id="1643" xr3:uid="{A0CF1700-BB3C-49EB-80F7-9C42784B671E}" name="Column1631"/>
    <tableColumn id="1644" xr3:uid="{1255A350-1204-44BE-B84E-066A7307FD6E}" name="Column1632"/>
    <tableColumn id="1645" xr3:uid="{6F8B645B-8546-4DFB-9A78-5357411DACF6}" name="Column1633"/>
    <tableColumn id="1646" xr3:uid="{737C17D5-F4A5-46B7-B783-91027782384B}" name="Column1634"/>
    <tableColumn id="1647" xr3:uid="{EE4021E0-7A4A-432E-A4CC-9FEE0152CB3A}" name="Column1635"/>
    <tableColumn id="1648" xr3:uid="{C0DC98E8-A6D9-4044-9BE9-4BD849757077}" name="Column1636"/>
    <tableColumn id="1649" xr3:uid="{D00A3673-8329-4F09-9C3C-0D4FB557211F}" name="Column1637"/>
    <tableColumn id="1650" xr3:uid="{8D580B7E-2329-489E-8D6C-74EAC68F9A17}" name="Column1638"/>
    <tableColumn id="1651" xr3:uid="{B2467A7D-49A0-4A70-97A9-0C95BCECB9B9}" name="Column1639"/>
    <tableColumn id="1652" xr3:uid="{B0135DAE-5402-43DA-95D3-F80B8A19A464}" name="Column1640"/>
    <tableColumn id="1653" xr3:uid="{F27FF159-5E78-46CE-9B74-59C79E36F683}" name="Column1641"/>
    <tableColumn id="1654" xr3:uid="{FF1ED04B-FE1B-45EC-AA4C-520162E4097F}" name="Column1642"/>
    <tableColumn id="1655" xr3:uid="{1BF71184-4962-4211-B0F5-E45C6F8215DB}" name="Column1643"/>
    <tableColumn id="1656" xr3:uid="{41E831A3-8AE7-4170-B00F-8DE2B36E7DF6}" name="Column1644"/>
    <tableColumn id="1657" xr3:uid="{31B5B491-8F29-4616-8102-01C9A7FFF92B}" name="Column1645"/>
    <tableColumn id="1658" xr3:uid="{BE973656-A3F0-44A6-8395-7172D387618B}" name="Column1646"/>
    <tableColumn id="1659" xr3:uid="{90CE7C2E-E8E1-407D-B121-E000D9053BF8}" name="Column1647"/>
    <tableColumn id="1660" xr3:uid="{AB9F5675-F7E4-454B-89E0-47D13C5D737E}" name="Column1648"/>
    <tableColumn id="1661" xr3:uid="{5E6BAF4D-F25E-44B8-8766-2AEDDE5BBD6C}" name="Column1649"/>
    <tableColumn id="1662" xr3:uid="{C2310EF8-A0B5-4E74-95B9-75F200B15A8B}" name="Column1650"/>
    <tableColumn id="1663" xr3:uid="{BD62E2DC-BE36-463B-898C-9AB7665B9AAC}" name="Column1651"/>
    <tableColumn id="1664" xr3:uid="{E832B4FC-5EEE-4627-889E-A0A77488237E}" name="Column1652"/>
    <tableColumn id="1665" xr3:uid="{9A9DBF49-CDD4-40DE-9BFE-CFA9F72950EC}" name="Column1653"/>
    <tableColumn id="1666" xr3:uid="{F02EF949-5CB9-452C-BEE6-046162E52324}" name="Column1654"/>
    <tableColumn id="1667" xr3:uid="{5A86D31B-EC7E-418E-BDB6-6F847934674A}" name="Column1655"/>
    <tableColumn id="1668" xr3:uid="{E909CD0D-DD12-40EE-8D34-EF07172E97DD}" name="Column1656"/>
    <tableColumn id="1669" xr3:uid="{EB767013-2E90-4910-BE7C-84F30BEB6363}" name="Column1657"/>
    <tableColumn id="1670" xr3:uid="{850DB787-5CE5-412C-A9E3-4BC8B8DCE1F6}" name="Column1658"/>
    <tableColumn id="1671" xr3:uid="{F9336E84-B4BC-4E41-B237-978682822E90}" name="Column1659"/>
    <tableColumn id="1672" xr3:uid="{F89C04A9-D541-4BFE-A2D7-F7C5DBB1A5E4}" name="Column1660"/>
    <tableColumn id="1673" xr3:uid="{FE9F684A-329E-4E00-9AD9-B31D11D6B651}" name="Column1661"/>
    <tableColumn id="1674" xr3:uid="{1D28F929-EC9F-4C57-9039-61EE87467448}" name="Column1662"/>
    <tableColumn id="1675" xr3:uid="{62C9708C-9ED5-4FC5-9FB2-552979D76550}" name="Column1663"/>
    <tableColumn id="1676" xr3:uid="{818A7BD0-7A6C-438D-B315-7B6079B887C6}" name="Column1664"/>
    <tableColumn id="1677" xr3:uid="{476A1822-15E5-4D6F-BFD7-AB3601594E44}" name="Column1665"/>
    <tableColumn id="1678" xr3:uid="{01FCDC75-969F-4493-AD7A-67F02086AF2C}" name="Column1666"/>
    <tableColumn id="1679" xr3:uid="{C562E04A-F267-490A-B880-65FBE52128D6}" name="Column1667"/>
    <tableColumn id="1680" xr3:uid="{68C24B09-9428-43FF-829E-B08EAD11C33F}" name="Column1668"/>
    <tableColumn id="1681" xr3:uid="{F28DCB9D-263C-42BE-9836-7BADC33C5229}" name="Column1669"/>
    <tableColumn id="1682" xr3:uid="{52FBA2B4-5EDA-434E-98D1-3EBD2740009A}" name="Column1670"/>
    <tableColumn id="1683" xr3:uid="{5C2D9B0A-D7D6-4BEB-9943-6170489196EF}" name="Column1671"/>
    <tableColumn id="1684" xr3:uid="{5C3B9838-3B2D-4FE3-BC77-FC7317732055}" name="Column1672"/>
    <tableColumn id="1685" xr3:uid="{9915CAAD-0340-4D1C-BE54-CDB8A58707D5}" name="Column1673"/>
    <tableColumn id="1686" xr3:uid="{0CD2A534-1116-46C0-B7EF-A1872A637393}" name="Column1674"/>
    <tableColumn id="1687" xr3:uid="{15C4B6DD-DDD5-484D-8BFB-0C42738BD766}" name="Column1675"/>
    <tableColumn id="1688" xr3:uid="{53814C34-09A0-4B67-B781-91734690869B}" name="Column1676"/>
    <tableColumn id="1689" xr3:uid="{31293198-61C9-46B5-871F-A8DEFEE4ED67}" name="Column1677"/>
    <tableColumn id="1690" xr3:uid="{1CB9FFDC-D09F-492E-A5EE-8FB5184E8A60}" name="Column1678"/>
    <tableColumn id="1691" xr3:uid="{4E1E3A91-C59F-4ED8-B515-2857C5A5BABE}" name="Column1679"/>
    <tableColumn id="1692" xr3:uid="{A4B15BB3-6598-4DE6-BAE5-616FBC56CA3E}" name="Column1680"/>
    <tableColumn id="1693" xr3:uid="{35EE99B0-0170-4D8B-8CD1-ACE08AE18183}" name="Column1681"/>
    <tableColumn id="1694" xr3:uid="{1CDC7F3D-326E-411E-A567-FEB3603E61CB}" name="Column1682"/>
    <tableColumn id="1695" xr3:uid="{982B8205-4EE0-426B-B289-3ECA4516C338}" name="Column1683"/>
    <tableColumn id="1696" xr3:uid="{F6A50647-2AC6-4D75-8D78-E18BCD95A112}" name="Column1684"/>
    <tableColumn id="1697" xr3:uid="{1B57E036-4F4B-4AA5-80CC-C988464F4C3F}" name="Column1685"/>
    <tableColumn id="1698" xr3:uid="{461B7FF1-05BD-4EA4-A808-AC7DD9383AD0}" name="Column1686"/>
    <tableColumn id="1699" xr3:uid="{6ACDCC32-6FFB-422A-9F47-94BAF33897ED}" name="Column1687"/>
    <tableColumn id="1700" xr3:uid="{AAFF33BF-F983-4AD6-B6C6-7886E7BB162F}" name="Column1688"/>
    <tableColumn id="1701" xr3:uid="{15CA3CD9-3043-4FB5-BF44-B8F0FA3EACEE}" name="Column1689"/>
    <tableColumn id="1702" xr3:uid="{68FCE162-02D7-4CD6-A16D-66A874488BF7}" name="Column1690"/>
    <tableColumn id="1703" xr3:uid="{FD48EF51-1342-4705-9F9E-CB1C7C31031A}" name="Column1691"/>
    <tableColumn id="1704" xr3:uid="{FFFCA911-0457-46F8-B47F-9EF7C9C9925F}" name="Column1692"/>
    <tableColumn id="1705" xr3:uid="{9CB9F68F-5B2E-4631-812C-032D63DF1080}" name="Column1693"/>
    <tableColumn id="1706" xr3:uid="{F3CECACA-7B0F-4439-9CEF-639867E4F25E}" name="Column1694"/>
    <tableColumn id="1707" xr3:uid="{874534E5-0597-404F-8260-EE3528CDFA86}" name="Column1695"/>
    <tableColumn id="1708" xr3:uid="{E085C941-1321-49DD-ADD4-FD0FCC8A624C}" name="Column1696"/>
    <tableColumn id="1709" xr3:uid="{5C800F5E-3F1A-4915-8E80-BD24AC283C6A}" name="Column1697"/>
    <tableColumn id="1710" xr3:uid="{5A3BF83C-F6F7-4BB7-B533-75421B161675}" name="Column1698"/>
    <tableColumn id="1711" xr3:uid="{B3F152A2-4687-48A4-87E1-0235494ABDEF}" name="Column1699"/>
    <tableColumn id="1712" xr3:uid="{5083C8A2-E003-402B-BC79-0CCCB2ACAF53}" name="Column1700"/>
    <tableColumn id="1713" xr3:uid="{59F28732-2295-4179-8E3A-E1D2662E1535}" name="Column1701"/>
    <tableColumn id="1714" xr3:uid="{12ABF4D1-381D-49BC-B49D-AF4E6FA0A5C5}" name="Column1702"/>
    <tableColumn id="1715" xr3:uid="{3B0A022B-3EAC-4966-AEFC-7C524E2A3FDC}" name="Column1703"/>
    <tableColumn id="1716" xr3:uid="{28A3029B-AD81-4DB5-910A-94E38A671F4E}" name="Column1704"/>
    <tableColumn id="1717" xr3:uid="{DC848BAA-87CD-4C78-A654-0B68FB80A722}" name="Column1705"/>
    <tableColumn id="1718" xr3:uid="{DD2DF366-7260-4493-9427-F2BE0E99B438}" name="Column1706"/>
    <tableColumn id="1719" xr3:uid="{FA39AA8E-24C4-4A2D-84D0-638E836B3123}" name="Column1707"/>
    <tableColumn id="1720" xr3:uid="{667C7D87-CE17-4625-AFE2-D99824566888}" name="Column1708"/>
    <tableColumn id="1721" xr3:uid="{C75D17CF-C16A-4105-9063-C9B3DE860F0B}" name="Column1709"/>
    <tableColumn id="1722" xr3:uid="{CCE9E8BB-63B2-4182-BD50-23BF2D838183}" name="Column1710"/>
    <tableColumn id="1723" xr3:uid="{4F489B15-BA8E-47A2-9BF1-4124E69B265D}" name="Column1711"/>
    <tableColumn id="1724" xr3:uid="{E2EE964D-688A-41ED-BF81-70A12CE6D824}" name="Column1712"/>
    <tableColumn id="1725" xr3:uid="{C4FA9DC9-B1E7-4325-820F-041BDB6D0B79}" name="Column1713"/>
    <tableColumn id="1726" xr3:uid="{3D72922E-D45B-48F7-AF71-E69EE750DB15}" name="Column1714"/>
    <tableColumn id="1727" xr3:uid="{4134AE5E-4FD0-41A9-A753-329DF64BD86F}" name="Column1715"/>
    <tableColumn id="1728" xr3:uid="{38B1000F-2EA5-4BE8-8D48-B7B1FAB85F3A}" name="Column1716"/>
    <tableColumn id="1729" xr3:uid="{0B969A3E-A93C-422A-B287-5BD2D6217717}" name="Column1717"/>
    <tableColumn id="1730" xr3:uid="{4D6A5C29-94D2-4D0D-9649-07E69A85332B}" name="Column1718"/>
    <tableColumn id="1731" xr3:uid="{283C7002-7DCE-4054-AD97-604E1405D01F}" name="Column1719"/>
    <tableColumn id="1732" xr3:uid="{0F961B72-8835-4BA6-965E-7760CCD8A51B}" name="Column1720"/>
    <tableColumn id="1733" xr3:uid="{128FD46E-C3EB-4100-AA79-7D229F3C7A89}" name="Column1721"/>
    <tableColumn id="1734" xr3:uid="{D8EC3871-366D-4241-90A8-A01445A66147}" name="Column1722"/>
    <tableColumn id="1735" xr3:uid="{590AA9E2-7402-40C6-AC77-F201C5B23B2C}" name="Column1723"/>
    <tableColumn id="1736" xr3:uid="{08031634-5074-4227-96B0-A6393899C6C6}" name="Column1724"/>
    <tableColumn id="1737" xr3:uid="{7A6741AF-5FAD-4852-BCDE-808402EFACC3}" name="Column1725"/>
    <tableColumn id="1738" xr3:uid="{FCB123DD-B03D-4C4C-B4C3-941799A9E32F}" name="Column1726"/>
    <tableColumn id="1739" xr3:uid="{91224D3D-AAE6-4E26-A2F2-C3A3E3B11D45}" name="Column1727"/>
    <tableColumn id="1740" xr3:uid="{C863881A-5CCF-4A57-81D2-D40E7C358301}" name="Column1728"/>
    <tableColumn id="1741" xr3:uid="{5504E6EF-B97B-47B0-AB33-183EF7F46394}" name="Column1729"/>
    <tableColumn id="1742" xr3:uid="{A1B43B1E-F7F2-40D2-B255-1958FE32565C}" name="Column1730"/>
    <tableColumn id="1743" xr3:uid="{DC704923-229B-4EE3-86BB-69AB34474B8B}" name="Column1731"/>
    <tableColumn id="1744" xr3:uid="{2E8DC5E1-C906-4493-9AE1-0F56D947257E}" name="Column1732"/>
    <tableColumn id="1745" xr3:uid="{DE2F8607-FFF1-492F-A4FE-EFD793615C0D}" name="Column1733"/>
    <tableColumn id="1746" xr3:uid="{53183189-3F14-452B-BE30-4213E83A27A4}" name="Column1734"/>
    <tableColumn id="1747" xr3:uid="{F15B318A-9705-4792-AD27-CEA9A5D1D635}" name="Column1735"/>
    <tableColumn id="1748" xr3:uid="{7CC9D8F9-7026-4E02-A8A5-96C62A5AF1A3}" name="Column1736"/>
    <tableColumn id="1749" xr3:uid="{4BCECCC3-1801-4DDB-91AD-EA9D5263F8DF}" name="Column1737"/>
    <tableColumn id="1750" xr3:uid="{60848470-8D8C-4025-9DFA-14B6B9C56237}" name="Column1738"/>
    <tableColumn id="1751" xr3:uid="{E678D85F-F829-44E6-8F61-43BF97A45548}" name="Column1739"/>
    <tableColumn id="1752" xr3:uid="{A8DC9342-AB6C-477D-BAAA-221A1C6F2FAF}" name="Column1740"/>
    <tableColumn id="1753" xr3:uid="{9FD7CE9C-5925-43D2-B21A-53360F632D20}" name="Column1741"/>
    <tableColumn id="1754" xr3:uid="{98D313F3-EC33-4E43-BF04-3A630A00D4AA}" name="Column1742"/>
    <tableColumn id="1755" xr3:uid="{0DE1171F-2F70-4AEA-BF03-7E2856D08DE1}" name="Column1743"/>
    <tableColumn id="1756" xr3:uid="{A6504EC9-702E-4E70-A069-2BD72DF3AF36}" name="Column1744"/>
    <tableColumn id="1757" xr3:uid="{03594F26-4FCB-482D-AD40-4E8DB29AEEF1}" name="Column1745"/>
    <tableColumn id="1758" xr3:uid="{C1818C53-A3F7-47AC-B10E-D8B8F02DE30B}" name="Column1746"/>
    <tableColumn id="1759" xr3:uid="{C6983736-E8C6-459C-8AF9-C8C93A721BDD}" name="Column1747"/>
    <tableColumn id="1760" xr3:uid="{06656E62-1DBA-4037-8A77-E9EEA65B42A8}" name="Column1748"/>
    <tableColumn id="1761" xr3:uid="{FB4B2ED2-9A86-46DA-97CB-7B1F4FCEEB1C}" name="Column1749"/>
    <tableColumn id="1762" xr3:uid="{BC97C660-24A3-4E05-A6F0-FAB81D03241D}" name="Column1750"/>
    <tableColumn id="1763" xr3:uid="{64D89516-5C0F-4675-AA92-6D9A56ECD9A4}" name="Column1751"/>
    <tableColumn id="1764" xr3:uid="{D8F01A1A-6320-4A7D-854D-21B4B72AA597}" name="Column1752"/>
    <tableColumn id="1765" xr3:uid="{C7C09B3A-3198-4699-84C0-A5E593603CA6}" name="Column1753"/>
    <tableColumn id="1766" xr3:uid="{5CF2C7DD-4F95-4E53-B47E-4A4F38DBFF81}" name="Column1754"/>
    <tableColumn id="1767" xr3:uid="{049214D7-A92B-4401-A192-6CB960A7B2A9}" name="Column1755"/>
    <tableColumn id="1768" xr3:uid="{6E4839A2-63D7-4568-8BEE-2A97A20236C3}" name="Column1756"/>
    <tableColumn id="1769" xr3:uid="{DDA30502-7BA6-47A2-BB34-51A32BD15B7B}" name="Column1757"/>
    <tableColumn id="1770" xr3:uid="{1A8AF6B6-4DD0-453C-A298-CE52D75D1B2C}" name="Column1758"/>
    <tableColumn id="1771" xr3:uid="{65B3D1E8-0624-4A7F-B8C9-004F047978D5}" name="Column1759"/>
    <tableColumn id="1772" xr3:uid="{5362BB69-CA20-40F2-B870-B38439D911FF}" name="Column1760"/>
    <tableColumn id="1773" xr3:uid="{567D7737-93D7-4E44-8E5C-BA53CB4BEEE8}" name="Column1761"/>
    <tableColumn id="1774" xr3:uid="{7ACB103C-21EC-4F9F-B589-3DAF075D7742}" name="Column1762"/>
    <tableColumn id="1775" xr3:uid="{27D55048-DDB4-4F60-8ABF-6E2E577B46C4}" name="Column1763"/>
    <tableColumn id="1776" xr3:uid="{22D7DB3E-C709-4DE6-B0F6-3EA018AD2CCD}" name="Column1764"/>
    <tableColumn id="1777" xr3:uid="{23897D44-986F-478B-9055-03C586A32949}" name="Column1765"/>
    <tableColumn id="1778" xr3:uid="{FCA3AFB1-992D-466F-9B43-7E2056B9978B}" name="Column1766"/>
    <tableColumn id="1779" xr3:uid="{2A67A8FC-6127-4A18-AA22-02696FD0751B}" name="Column1767"/>
    <tableColumn id="1780" xr3:uid="{F0F291CB-30B4-4238-BA8E-E9AD798500C7}" name="Column1768"/>
    <tableColumn id="1781" xr3:uid="{B8D44EA7-FFB2-4448-8C53-367718532CD6}" name="Column1769"/>
    <tableColumn id="1782" xr3:uid="{360D40F0-630D-42FC-AEDB-3F76A8F29F96}" name="Column1770"/>
    <tableColumn id="1783" xr3:uid="{5EB5DC54-FDDF-4DD4-A74C-69FD257AC3DF}" name="Column1771"/>
    <tableColumn id="1784" xr3:uid="{00900255-20FD-45EA-8577-7D528DDCCFBB}" name="Column1772"/>
    <tableColumn id="1785" xr3:uid="{73E5692D-D097-419A-B9B2-45F388511B4A}" name="Column1773"/>
    <tableColumn id="1786" xr3:uid="{97ACAD0E-B3D9-41CB-A2A0-B407EFE45A91}" name="Column1774"/>
    <tableColumn id="1787" xr3:uid="{6FB45521-AAD9-4960-A358-1C4636AD84F9}" name="Column1775"/>
    <tableColumn id="1788" xr3:uid="{7D55E6DF-B491-492C-B472-CA0F04B08FE4}" name="Column1776"/>
    <tableColumn id="1789" xr3:uid="{6971A49F-0D67-4D3B-BE98-19C0EF57C567}" name="Column1777"/>
    <tableColumn id="1790" xr3:uid="{61B0B2A3-C1EB-40F0-9017-D8FF2671AEDF}" name="Column1778"/>
    <tableColumn id="1791" xr3:uid="{FC871235-7653-4100-8E8D-6BE37BC0ED47}" name="Column1779"/>
    <tableColumn id="1792" xr3:uid="{C6D6205E-32A7-4DC9-9EB8-A5FC34C054C4}" name="Column1780"/>
    <tableColumn id="1793" xr3:uid="{AD5C4940-104D-4F24-8293-66FEA6C89C0D}" name="Column1781"/>
    <tableColumn id="1794" xr3:uid="{FB75F7B8-28AE-4621-A003-B82F9AD634FB}" name="Column1782"/>
    <tableColumn id="1795" xr3:uid="{4138C707-C6D8-4EDE-993F-F33852FBE85D}" name="Column1783"/>
    <tableColumn id="1796" xr3:uid="{A04E95A4-58D0-4C70-801F-02AA7FDD9DBA}" name="Column1784"/>
    <tableColumn id="1797" xr3:uid="{6146C851-0C53-4DFE-84DF-1E5BD305CBB4}" name="Column1785"/>
    <tableColumn id="1798" xr3:uid="{AB93044F-607B-449D-B651-9E186FE6CED4}" name="Column1786"/>
    <tableColumn id="1799" xr3:uid="{57C5085E-ABF4-417C-A05A-907768F9312C}" name="Column1787"/>
    <tableColumn id="1800" xr3:uid="{D633C367-5229-4503-BD45-11E36A9B05D4}" name="Column1788"/>
    <tableColumn id="1801" xr3:uid="{AE029C3C-6EBB-4953-9A14-06C894EF0901}" name="Column1789"/>
    <tableColumn id="1802" xr3:uid="{85C3D19D-1962-4CB1-9AE3-1E822DDDC14B}" name="Column1790"/>
    <tableColumn id="1803" xr3:uid="{79316058-4846-4A8C-B9CF-3C5DB564A0DE}" name="Column1791"/>
    <tableColumn id="1804" xr3:uid="{848395B2-5869-408B-9C46-7053DC404AB4}" name="Column1792"/>
    <tableColumn id="1805" xr3:uid="{D540125A-B983-4025-A4DD-1876A8D7875C}" name="Column1793"/>
    <tableColumn id="1806" xr3:uid="{A6BEFDC4-62A3-49CA-8441-46018016C869}" name="Column1794"/>
    <tableColumn id="1807" xr3:uid="{F7679892-B821-43AE-B4C0-6352C7D8FFC1}" name="Column1795"/>
    <tableColumn id="1808" xr3:uid="{5A811903-57DE-4325-B179-DB22635171B0}" name="Column1796"/>
    <tableColumn id="1809" xr3:uid="{20EAF7F7-3188-42A3-A920-F28B2B1CCABF}" name="Column1797"/>
    <tableColumn id="1810" xr3:uid="{ADABE70B-A27B-4A7E-B3FE-3427EE9FEDE5}" name="Column1798"/>
    <tableColumn id="1811" xr3:uid="{C31377CE-0C6A-4F65-A19D-BAB23B516DF3}" name="Column1799"/>
    <tableColumn id="1812" xr3:uid="{23275312-CCFE-4955-8274-10FF334182EF}" name="Column1800"/>
    <tableColumn id="1813" xr3:uid="{51B54934-E46F-4717-A5CA-EDCBC10953EF}" name="Column1801"/>
    <tableColumn id="1814" xr3:uid="{E27FF950-54F9-4563-B4CE-FE5B9221A94D}" name="Column1802"/>
    <tableColumn id="1815" xr3:uid="{25F24590-4338-40BA-A7F0-3A425AD7CD67}" name="Column1803"/>
    <tableColumn id="1816" xr3:uid="{871873E2-211E-4BB8-91AF-DF33A6E812CC}" name="Column1804"/>
    <tableColumn id="1817" xr3:uid="{CB1B7CFD-AB0F-4E9D-8F07-474850E5CDE6}" name="Column1805"/>
    <tableColumn id="1818" xr3:uid="{277D601C-5C10-4195-AA6B-1161939BC4DB}" name="Column1806"/>
    <tableColumn id="1819" xr3:uid="{8835BB01-3973-4092-970F-A512A289F792}" name="Column1807"/>
    <tableColumn id="1820" xr3:uid="{D0B9CE43-E0A4-41F1-B3F6-91665E5BEB79}" name="Column1808"/>
    <tableColumn id="1821" xr3:uid="{9BE08680-0C94-472A-ACF2-7E664A436804}" name="Column1809"/>
    <tableColumn id="1822" xr3:uid="{4456AAAA-6524-446F-86BA-2B0589F2C710}" name="Column1810"/>
    <tableColumn id="1823" xr3:uid="{5D119902-5331-4060-B011-8A17A26C740F}" name="Column1811"/>
    <tableColumn id="1824" xr3:uid="{9B1CC0DA-1F78-4AB8-91A8-F10F4FC7BD5C}" name="Column1812"/>
    <tableColumn id="1825" xr3:uid="{FF75C325-D486-4C30-8337-0DD55645FF56}" name="Column1813"/>
    <tableColumn id="1826" xr3:uid="{F6647C6B-A489-4A05-84F6-2FB6F3BE1D86}" name="Column1814"/>
    <tableColumn id="1827" xr3:uid="{C1DADE34-A56C-4A20-ABF1-357C83FF2DF8}" name="Column1815"/>
    <tableColumn id="1828" xr3:uid="{452D2635-48EE-40BA-B4FD-A626E5F6EA8E}" name="Column1816"/>
    <tableColumn id="1829" xr3:uid="{CA35E30A-B613-42BC-AF2E-3A7EE676F8CD}" name="Column1817"/>
    <tableColumn id="1830" xr3:uid="{7990F26C-DE03-4693-9659-DA75A5C712FF}" name="Column1818"/>
    <tableColumn id="1831" xr3:uid="{8A90C41B-010F-49FB-92DB-9EAF847BA28B}" name="Column1819"/>
    <tableColumn id="1832" xr3:uid="{816AC61F-7933-4F1F-B340-EDA7AC0424CC}" name="Column1820"/>
    <tableColumn id="1833" xr3:uid="{66BF0ED4-F2BA-4BFB-A5A9-D7752C1935E3}" name="Column1821"/>
    <tableColumn id="1834" xr3:uid="{11946D3B-3C46-4D1E-8C64-7999B4352D7D}" name="Column1822"/>
    <tableColumn id="1835" xr3:uid="{176298B0-EC76-4052-903E-07F5FC92DE3E}" name="Column1823"/>
    <tableColumn id="1836" xr3:uid="{2294093E-9CB6-4934-A9D4-4416487981D1}" name="Column1824"/>
    <tableColumn id="1837" xr3:uid="{8A4D4C3C-148C-42B7-8EAD-4E97E17CEAF2}" name="Column1825"/>
    <tableColumn id="1838" xr3:uid="{CA7E5CE4-F7FA-4262-B65C-74C2139DEB23}" name="Column1826"/>
    <tableColumn id="1839" xr3:uid="{A933E262-B557-455F-B1A3-B03007AC5940}" name="Column1827"/>
    <tableColumn id="1840" xr3:uid="{67EB7581-610A-48CB-AD75-56B6E1A3B950}" name="Column1828"/>
    <tableColumn id="1841" xr3:uid="{40031A56-AD58-4F44-A3A7-9C7B8871FDD0}" name="Column1829"/>
    <tableColumn id="1842" xr3:uid="{16BFB479-8F96-4178-9708-124501EFE307}" name="Column1830"/>
    <tableColumn id="1843" xr3:uid="{0EC4542F-8C96-432D-AB20-2E85BFABD679}" name="Column1831"/>
    <tableColumn id="1844" xr3:uid="{F6AE45FC-8A59-4FE1-B6FB-0B9910739C08}" name="Column1832"/>
    <tableColumn id="1845" xr3:uid="{918D8F8C-F923-46AA-8B2C-B3FD0D59CF00}" name="Column1833"/>
    <tableColumn id="1846" xr3:uid="{79C02348-3D70-46A9-B417-5E741C8B0CE5}" name="Column1834"/>
    <tableColumn id="1847" xr3:uid="{8A68DD18-0BEE-4147-93B1-1C8C97C58C4D}" name="Column1835"/>
    <tableColumn id="1848" xr3:uid="{74D2509C-5B52-441A-94D1-33B20995427E}" name="Column1836"/>
    <tableColumn id="1849" xr3:uid="{925BA75E-C3E7-419B-A745-C0439921B9C8}" name="Column1837"/>
    <tableColumn id="1850" xr3:uid="{A3031BB5-1EF9-40CC-909C-8500754A5963}" name="Column1838"/>
    <tableColumn id="1851" xr3:uid="{189A57FE-8F61-43A3-BE4D-1B8DA6C1C70F}" name="Column1839"/>
    <tableColumn id="1852" xr3:uid="{61B056F5-CFF2-42F9-94DE-64BBC5B9C52B}" name="Column1840"/>
    <tableColumn id="1853" xr3:uid="{209B24CD-D1B4-4519-AD4E-D4AB2AD92C8D}" name="Column1841"/>
    <tableColumn id="1854" xr3:uid="{D28808C5-1DD3-4A34-9926-A580F6B2596E}" name="Column1842"/>
    <tableColumn id="1855" xr3:uid="{CE9747E5-7102-440B-882D-D73D15757815}" name="Column1843"/>
    <tableColumn id="1856" xr3:uid="{FE4267E6-7C31-4A9D-B8B3-0F8E9BC98A7F}" name="Column1844"/>
    <tableColumn id="1857" xr3:uid="{2C720EEF-2691-4EAD-8C42-629BE4E3CEC6}" name="Column1845"/>
    <tableColumn id="1858" xr3:uid="{E5904FA1-F782-4D0D-8928-FA50FCE253EA}" name="Column1846"/>
    <tableColumn id="1859" xr3:uid="{57CC3AD2-5CB9-40A4-9B15-6CF5C7F7CA01}" name="Column1847"/>
    <tableColumn id="1860" xr3:uid="{9D1DE927-C474-490A-9B2A-99D33FC467D9}" name="Column1848"/>
    <tableColumn id="1861" xr3:uid="{EB0C3F16-3CC9-437C-8DE0-96616F15DE42}" name="Column1849"/>
    <tableColumn id="1862" xr3:uid="{95D9DF7B-E904-42F9-84D6-5AB42362EB8D}" name="Column1850"/>
    <tableColumn id="1863" xr3:uid="{02AF418B-83FC-45D9-B330-F5AF9F869F36}" name="Column1851"/>
    <tableColumn id="1864" xr3:uid="{58DC1D0D-DD7D-4C3C-89BB-38FD906A56E8}" name="Column1852"/>
    <tableColumn id="1865" xr3:uid="{AD26284A-E60B-4A86-B5EC-A007BA9F7C02}" name="Column1853"/>
    <tableColumn id="1866" xr3:uid="{38FC1DF9-C3BB-42AF-9088-A29C278340B5}" name="Column1854"/>
    <tableColumn id="1867" xr3:uid="{5D27D470-7D76-4980-97B3-3720034D2F73}" name="Column1855"/>
    <tableColumn id="1868" xr3:uid="{9CB3DEDD-5CEB-4C3A-8A7D-D903BE920EC0}" name="Column1856"/>
    <tableColumn id="1869" xr3:uid="{BE462B0F-9E7A-48F1-B0D7-5E453E1B4411}" name="Column1857"/>
    <tableColumn id="1870" xr3:uid="{8948075F-7583-433B-95F9-962D5C57E745}" name="Column1858"/>
    <tableColumn id="1871" xr3:uid="{E2C9C158-63F2-4DB3-8A7A-42F319573C3F}" name="Column1859"/>
    <tableColumn id="1872" xr3:uid="{97C0B348-F955-4881-A41C-AD19FC5E839E}" name="Column1860"/>
    <tableColumn id="1873" xr3:uid="{5F91CA99-EE23-4CC7-84CD-2F7FBDC2D772}" name="Column1861"/>
    <tableColumn id="1874" xr3:uid="{28F1243A-EDA6-4214-806E-2E22A2B7EBFD}" name="Column1862"/>
    <tableColumn id="1875" xr3:uid="{41BF04AE-06F7-431B-9223-88D844DE90F6}" name="Column1863"/>
    <tableColumn id="1876" xr3:uid="{9F2E9F62-7B43-4C7C-BFC3-E89F48AC1BD1}" name="Column1864"/>
    <tableColumn id="1877" xr3:uid="{0389A14B-9912-484E-BC4C-B4D5E6D54A0A}" name="Column1865"/>
    <tableColumn id="1878" xr3:uid="{B4AA0618-6578-4075-9CB7-A592C7278EDC}" name="Column1866"/>
    <tableColumn id="1879" xr3:uid="{FD8FF514-2966-487E-BC70-48ED14994442}" name="Column1867"/>
    <tableColumn id="1880" xr3:uid="{DEAD0F4C-DF90-46F1-AC2B-CFBAC263DB02}" name="Column1868"/>
    <tableColumn id="1881" xr3:uid="{75F88195-6454-46EB-9B8A-4508F44E506D}" name="Column1869"/>
    <tableColumn id="1882" xr3:uid="{39C0B7DE-82DE-46A8-993E-B77574655D41}" name="Column1870"/>
    <tableColumn id="1883" xr3:uid="{C3238F98-8E6D-4352-925E-D61B4BE2F4B6}" name="Column1871"/>
    <tableColumn id="1884" xr3:uid="{E8181FE9-62E7-4C03-BF39-849E5B51DA1F}" name="Column1872"/>
    <tableColumn id="1885" xr3:uid="{EB636B33-EAED-429B-918A-D04FD7F02026}" name="Column1873"/>
    <tableColumn id="1886" xr3:uid="{A6677B12-D845-46E2-946F-65365F684FD3}" name="Column1874"/>
    <tableColumn id="1887" xr3:uid="{460B7E5F-4F32-418B-819F-04ACA4C7C8FD}" name="Column1875"/>
    <tableColumn id="1888" xr3:uid="{0D00AEB9-E6B2-4630-B184-5A36E3110F6C}" name="Column1876"/>
    <tableColumn id="1889" xr3:uid="{D26328A4-48E4-4825-97A8-A675337941A6}" name="Column1877"/>
    <tableColumn id="1890" xr3:uid="{41C8365C-7AA2-49DE-89DC-37CD47D619EB}" name="Column1878"/>
    <tableColumn id="1891" xr3:uid="{EF18F3A0-C685-40BF-AB9B-AF6F232CCFD7}" name="Column1879"/>
    <tableColumn id="1892" xr3:uid="{05D8ED2D-4986-4FC8-8E12-D43F83F9D06E}" name="Column1880"/>
    <tableColumn id="1893" xr3:uid="{EA819892-50B4-4464-AE6E-023509FA787E}" name="Column1881"/>
    <tableColumn id="1894" xr3:uid="{41ED204F-1A60-49D4-AB8A-9C3C210F0682}" name="Column1882"/>
    <tableColumn id="1895" xr3:uid="{0A92BA0C-9770-4D53-AA8C-925E1665208A}" name="Column1883"/>
    <tableColumn id="1896" xr3:uid="{111FE7B3-C494-468F-A9C5-CF139904E9FD}" name="Column1884"/>
    <tableColumn id="1897" xr3:uid="{A93180DD-4946-4090-81C6-2B24932E230A}" name="Column1885"/>
    <tableColumn id="1898" xr3:uid="{C78761F4-0B08-43DF-B5F9-3D362F4946A8}" name="Column1886"/>
    <tableColumn id="1899" xr3:uid="{163CE8DD-8505-46E7-9DCD-1EA5C28EFBD1}" name="Column1887"/>
    <tableColumn id="1900" xr3:uid="{F3F09691-F077-4CD1-91CA-DB75B2F105C1}" name="Column1888"/>
    <tableColumn id="1901" xr3:uid="{22967E94-20B0-4327-930D-D94848D8AC27}" name="Column1889"/>
    <tableColumn id="1902" xr3:uid="{66D07D49-EBAB-45C0-9788-173DB4EF1DC1}" name="Column1890"/>
    <tableColumn id="1903" xr3:uid="{E2AE61C7-7E94-4605-98C3-FC5A6228F175}" name="Column1891"/>
    <tableColumn id="1904" xr3:uid="{95BF45F6-9305-494D-ACFB-66701AEEDD6D}" name="Column1892"/>
    <tableColumn id="1905" xr3:uid="{3BBF5B5E-7EDF-4B40-A633-0FDCC811DCED}" name="Column1893"/>
    <tableColumn id="1906" xr3:uid="{6D3765D9-66E3-48BF-9B28-AB091FB06289}" name="Column1894"/>
    <tableColumn id="1907" xr3:uid="{7FA8D045-3730-433E-9828-26C956400EC3}" name="Column1895"/>
    <tableColumn id="1908" xr3:uid="{2600D620-7A8F-46D3-9AB5-5D9DA31FCED9}" name="Column1896"/>
    <tableColumn id="1909" xr3:uid="{0D2FD25E-8435-43A4-A343-96C70A89A28E}" name="Column1897"/>
    <tableColumn id="1910" xr3:uid="{24880ED6-D5EB-4B46-B1EE-3C1A41802FD3}" name="Column1898"/>
    <tableColumn id="1911" xr3:uid="{6E873EBC-22F1-4FB6-BA84-53DF6EB18277}" name="Column1899"/>
    <tableColumn id="1912" xr3:uid="{1C745D65-E548-4E30-846B-BF3BAD886780}" name="Column1900"/>
    <tableColumn id="1913" xr3:uid="{D4BCD9EB-863C-4F11-8CA1-BF34372719E4}" name="Column1901"/>
    <tableColumn id="1914" xr3:uid="{2E2D6046-A873-4B7B-9442-C0C75E8B1293}" name="Column1902"/>
    <tableColumn id="1915" xr3:uid="{1D57A3C9-A34E-4CC9-B847-3D61AD7E0E58}" name="Column1903"/>
    <tableColumn id="1916" xr3:uid="{68209CEA-40CB-4287-A45B-841C06B15646}" name="Column1904"/>
    <tableColumn id="1917" xr3:uid="{C15ADFA6-E1A7-4302-84F0-E7FD9250D48A}" name="Column1905"/>
    <tableColumn id="1918" xr3:uid="{E025CE4D-C2DE-4099-B0F2-0D441D5FB5EE}" name="Column1906"/>
    <tableColumn id="1919" xr3:uid="{9AFD0DFF-B96A-4EA5-8784-81E1B010B65D}" name="Column1907"/>
    <tableColumn id="1920" xr3:uid="{9517D885-3CF7-4699-9EEC-9ABF766F6509}" name="Column1908"/>
    <tableColumn id="1921" xr3:uid="{6B6EB98A-7FC2-41EA-80D7-80EC691C0241}" name="Column1909"/>
    <tableColumn id="1922" xr3:uid="{D0A5EA5D-4676-4172-887A-6D30FD19210A}" name="Column1910"/>
    <tableColumn id="1923" xr3:uid="{F0D46378-3E62-4D6E-8AE5-2B5903F91B91}" name="Column1911"/>
    <tableColumn id="1924" xr3:uid="{DF33569F-A2D8-4C5F-B7BC-0E8904709FD6}" name="Column1912"/>
    <tableColumn id="1925" xr3:uid="{CF965AC6-F0C2-42C8-BE62-6292E8086F79}" name="Column1913"/>
    <tableColumn id="1926" xr3:uid="{4B50988B-54B4-4218-98EA-3B3DA71B0167}" name="Column1914"/>
    <tableColumn id="1927" xr3:uid="{52B65C6E-B2BF-4124-B0A7-9295693371C0}" name="Column1915"/>
    <tableColumn id="1928" xr3:uid="{BE6561C8-49BC-4BF5-B827-7FD2D3ED6D33}" name="Column1916"/>
    <tableColumn id="1929" xr3:uid="{27149DA6-5645-442B-BFCC-701CB0F19DD9}" name="Column1917"/>
    <tableColumn id="1930" xr3:uid="{654EDCBB-F488-46AC-8102-1DEF14699B10}" name="Column1918"/>
    <tableColumn id="1931" xr3:uid="{D82EA5EE-CD98-4D51-B218-AC3FF0B03D18}" name="Column1919"/>
    <tableColumn id="1932" xr3:uid="{2DF8C843-E202-47D5-ACC3-38D1790B0440}" name="Column1920"/>
    <tableColumn id="1933" xr3:uid="{FF70AE5D-BD43-47C0-952D-AFAA3C0EE80A}" name="Column1921"/>
    <tableColumn id="1934" xr3:uid="{2D99B99D-23AC-427F-A697-7BBC5424BC15}" name="Column1922"/>
    <tableColumn id="1935" xr3:uid="{1B486CC1-01B6-4710-B44A-E05614718A43}" name="Column1923"/>
    <tableColumn id="1936" xr3:uid="{BB07A683-7FFC-4FAE-A476-07E64E0F94A0}" name="Column1924"/>
    <tableColumn id="1937" xr3:uid="{022FF9D3-A361-4444-9270-DEC53A2682E7}" name="Column1925"/>
    <tableColumn id="1938" xr3:uid="{BD89116B-3952-491A-9FB3-042458A6F14B}" name="Column1926"/>
    <tableColumn id="1939" xr3:uid="{C1ED0472-4B97-42A3-9279-3D879063720A}" name="Column1927"/>
    <tableColumn id="1940" xr3:uid="{7E21EFD7-2E35-45EA-AFB9-8537010C9E27}" name="Column1928"/>
    <tableColumn id="1941" xr3:uid="{A42E4E50-D32A-44EE-8806-038E1E2E10A1}" name="Column1929"/>
    <tableColumn id="1942" xr3:uid="{DE9454B0-4F0C-4153-B4F4-B204517ABE3C}" name="Column1930"/>
    <tableColumn id="1943" xr3:uid="{B4748B77-5061-491F-8FC9-73F923382D3D}" name="Column1931"/>
    <tableColumn id="1944" xr3:uid="{0B099AB8-3AB9-4E9D-9EED-5BF09E1274AB}" name="Column1932"/>
    <tableColumn id="1945" xr3:uid="{082EFAA3-46F1-424C-A552-D1BA9050F72C}" name="Column1933"/>
    <tableColumn id="1946" xr3:uid="{B8A27074-8D14-4E43-A69C-A994B6D45ED5}" name="Column1934"/>
    <tableColumn id="1947" xr3:uid="{D442DA00-D642-4CA4-A1C0-81EEB6F2EC48}" name="Column1935"/>
    <tableColumn id="1948" xr3:uid="{2C1710DD-237B-4368-8AD7-A093FFCC8264}" name="Column1936"/>
    <tableColumn id="1949" xr3:uid="{F5813385-61BB-48C9-854E-3706191ADD6D}" name="Column1937"/>
    <tableColumn id="1950" xr3:uid="{AC273A86-7577-4557-BBFE-336B2A7259F7}" name="Column1938"/>
    <tableColumn id="1951" xr3:uid="{5DF32D97-923B-4B9A-83F8-F86E47952E60}" name="Column1939"/>
    <tableColumn id="1952" xr3:uid="{F1C787ED-A8C8-43C3-A7A5-75134DFA3899}" name="Column1940"/>
    <tableColumn id="1953" xr3:uid="{579CE54F-382F-41D3-BCC6-A0380AE2764C}" name="Column1941"/>
    <tableColumn id="1954" xr3:uid="{ACFF515C-2D05-4D62-B7B8-39EA2906D99F}" name="Column1942"/>
    <tableColumn id="1955" xr3:uid="{1EB44378-7711-433E-962D-1EFA56B0FFD7}" name="Column1943"/>
    <tableColumn id="1956" xr3:uid="{6B5B4A1F-30C1-4099-A639-8E1B04C84622}" name="Column1944"/>
    <tableColumn id="1957" xr3:uid="{0C4E7D70-3610-4B1A-A721-AE633E16B549}" name="Column1945"/>
    <tableColumn id="1958" xr3:uid="{DCE97490-B6E6-495F-A503-777545CE89F6}" name="Column1946"/>
    <tableColumn id="1959" xr3:uid="{DDBF316A-4EAA-441B-BFA5-79CBFB4AFA33}" name="Column1947"/>
    <tableColumn id="1960" xr3:uid="{A8F814C4-8BBE-4781-A2A1-646A7EA5B6A9}" name="Column1948"/>
    <tableColumn id="1961" xr3:uid="{3DAA7058-4A41-4D60-8615-922B3B99A85E}" name="Column1949"/>
    <tableColumn id="1962" xr3:uid="{79C719CB-8CFE-4717-A0CC-3875F37B7ED3}" name="Column1950"/>
    <tableColumn id="1963" xr3:uid="{40205D8F-DE65-49B6-BDB6-B54DDC9DC8E4}" name="Column1951"/>
    <tableColumn id="1964" xr3:uid="{46FEAA78-7964-4074-ADC6-6725F1B9034F}" name="Column1952"/>
    <tableColumn id="1965" xr3:uid="{46685E66-E8D1-45F7-94A7-774A75950676}" name="Column1953"/>
    <tableColumn id="1966" xr3:uid="{D1B4D2C9-23E8-480D-A067-4918982FBD19}" name="Column1954"/>
    <tableColumn id="1967" xr3:uid="{8C613906-07F9-4742-892A-9EB1072D9B49}" name="Column1955"/>
    <tableColumn id="1968" xr3:uid="{1087969F-9013-4E17-9D5C-2C61CF84A64F}" name="Column1956"/>
    <tableColumn id="1969" xr3:uid="{C7B2C522-6E2D-4EAC-979E-2F2E32DDC720}" name="Column1957"/>
    <tableColumn id="1970" xr3:uid="{67F8C29D-369D-480F-9B63-8BFE66CFCAAA}" name="Column1958"/>
    <tableColumn id="1971" xr3:uid="{F3F75AF1-0287-4DDC-BC03-E28E893B234C}" name="Column1959"/>
    <tableColumn id="1972" xr3:uid="{0DCEC6E9-DEA1-4B5E-AA09-89C2208051BE}" name="Column1960"/>
    <tableColumn id="1973" xr3:uid="{E7401922-7DAE-42D3-96F5-8DAD7B9664CA}" name="Column1961"/>
    <tableColumn id="1974" xr3:uid="{ECFB9D93-3401-4B81-8DC9-EFDECB2F7D29}" name="Column1962"/>
    <tableColumn id="1975" xr3:uid="{084DAA01-5CA4-4BAA-869C-2483C25E1410}" name="Column1963"/>
    <tableColumn id="1976" xr3:uid="{D65FE9D7-C951-46F2-9BF0-8CD0B2436FA9}" name="Column1964"/>
    <tableColumn id="1977" xr3:uid="{4D437007-6CA6-4B6D-9172-E48E3C255402}" name="Column1965"/>
    <tableColumn id="1978" xr3:uid="{3C09019A-E344-4052-9E44-55D5B781CB46}" name="Column1966"/>
    <tableColumn id="1979" xr3:uid="{B4985D64-9FD7-4470-AB48-6580B5FC3738}" name="Column1967"/>
    <tableColumn id="1980" xr3:uid="{9499E05D-337C-4401-AF83-C4AE07E6B667}" name="Column1968"/>
    <tableColumn id="1981" xr3:uid="{A7A897CE-0B3D-42DA-945D-8BA1A84E1061}" name="Column1969"/>
    <tableColumn id="1982" xr3:uid="{0138F21D-C8FB-4266-BDCD-4FAA42BB026C}" name="Column1970"/>
    <tableColumn id="1983" xr3:uid="{C8FE8696-5299-416F-9E31-4731CD6AD6DF}" name="Column1971"/>
    <tableColumn id="1984" xr3:uid="{A122A5EF-108A-4241-851E-0715C3579D60}" name="Column1972"/>
    <tableColumn id="1985" xr3:uid="{ABD0D02E-9E40-49B7-B8D7-46F857ADFA04}" name="Column1973"/>
    <tableColumn id="1986" xr3:uid="{0BC38016-58E9-4120-A1C8-9D590BC4E49E}" name="Column1974"/>
    <tableColumn id="1987" xr3:uid="{16409044-42BE-462E-AF5C-2C3A276994A0}" name="Column1975"/>
    <tableColumn id="1988" xr3:uid="{89485468-D6D8-446B-BF82-A5828328F16D}" name="Column1976"/>
    <tableColumn id="1989" xr3:uid="{E28A4B25-DB17-4676-A699-80B26068F04E}" name="Column1977"/>
    <tableColumn id="1990" xr3:uid="{F7C06D5B-59E2-4829-84E4-D18334979BA9}" name="Column1978"/>
    <tableColumn id="1991" xr3:uid="{D6ACCDE4-E901-4AAC-B895-889CF4E1E0F2}" name="Column1979"/>
    <tableColumn id="1992" xr3:uid="{50878A4D-151E-4CE5-B397-0B985349A293}" name="Column1980"/>
    <tableColumn id="1993" xr3:uid="{31630503-B974-47E6-A156-7A85C1304279}" name="Column1981"/>
    <tableColumn id="1994" xr3:uid="{323F6BED-D346-432E-A054-18BA7BD4AF8E}" name="Column1982"/>
    <tableColumn id="1995" xr3:uid="{790C30E3-2578-4631-BB9F-29115D3CE72C}" name="Column1983"/>
    <tableColumn id="1996" xr3:uid="{AD43314F-6B16-42E7-BC51-DC9B07B62A78}" name="Column1984"/>
    <tableColumn id="1997" xr3:uid="{38D4FB7E-1665-493B-8631-53337C650D73}" name="Column1985"/>
    <tableColumn id="1998" xr3:uid="{D9D9FE12-209F-46C6-8241-C71880F3318A}" name="Column1986"/>
    <tableColumn id="1999" xr3:uid="{8799C61C-06B2-4F00-906A-B0CA82DD485D}" name="Column1987"/>
    <tableColumn id="2000" xr3:uid="{71B00CF4-14F7-4AFF-9E58-4CCD2D96A11D}" name="Column1988"/>
    <tableColumn id="2001" xr3:uid="{B1404993-EA55-42CB-8452-F048F906B6C9}" name="Column1989"/>
    <tableColumn id="2002" xr3:uid="{E651FE6B-47CD-4B7B-8672-B356C32A82C6}" name="Column1990"/>
    <tableColumn id="2003" xr3:uid="{38C9C342-838F-4BA5-86ED-BC255C12ABA5}" name="Column1991"/>
    <tableColumn id="2004" xr3:uid="{DC31EBA2-D068-4DE3-9C12-32511DC0A6A0}" name="Column1992"/>
    <tableColumn id="2005" xr3:uid="{48296959-F74C-4139-B555-5EF9D27F40C4}" name="Column1993"/>
    <tableColumn id="2006" xr3:uid="{ED09084B-58E8-4BA7-8118-C666353631AF}" name="Column1994"/>
    <tableColumn id="2007" xr3:uid="{8877ABEF-3BBF-4C49-8758-CB8F8A7E586C}" name="Column1995"/>
    <tableColumn id="2008" xr3:uid="{A50AAFF0-1BBD-4D4F-9EE6-33E2D9823A5D}" name="Column1996"/>
    <tableColumn id="2009" xr3:uid="{30AD7E6E-4AAE-4105-BB3A-18B3CDBC3C28}" name="Column1997"/>
    <tableColumn id="2010" xr3:uid="{8105567D-F9A7-49FC-A314-9EBC5A5FDE36}" name="Column1998"/>
    <tableColumn id="2011" xr3:uid="{0AD8DAB4-AD7D-4904-BEE0-6F6D6BA74FB7}" name="Column1999"/>
    <tableColumn id="2012" xr3:uid="{50154C02-6280-43FF-8D69-A7FADFD4E557}" name="Column2000"/>
    <tableColumn id="2013" xr3:uid="{FB5BA5FD-B1DE-465F-B6D3-284AEB6D1237}" name="Column2001"/>
    <tableColumn id="2014" xr3:uid="{408D4548-159D-4D20-9B97-5F2B8151838C}" name="Column2002"/>
    <tableColumn id="2015" xr3:uid="{22E40667-90DB-4041-A113-5FF089BEE247}" name="Column2003"/>
    <tableColumn id="2016" xr3:uid="{8AFD54AF-37D1-4791-AA67-65F328055A24}" name="Column2004"/>
    <tableColumn id="2017" xr3:uid="{95CC69FB-5947-4693-9F8C-4905C5549232}" name="Column2005"/>
    <tableColumn id="2018" xr3:uid="{9BE0237D-FF59-4F68-80B9-3843D6829FAF}" name="Column2006"/>
    <tableColumn id="2019" xr3:uid="{057CE3EF-F187-4A6B-9701-65453475C80E}" name="Column2007"/>
    <tableColumn id="2020" xr3:uid="{DBF4BE66-F57D-4A79-AEED-C846078FFA93}" name="Column2008"/>
    <tableColumn id="2021" xr3:uid="{01F42A5E-D1EC-4DC7-B164-F3A69C90E090}" name="Column2009"/>
    <tableColumn id="2022" xr3:uid="{2A67830A-9B54-43C3-9975-B9E668154319}" name="Column2010"/>
    <tableColumn id="2023" xr3:uid="{FD685958-9577-4247-99F9-9C5671CE4C0B}" name="Column2011"/>
    <tableColumn id="2024" xr3:uid="{775D8483-0DD7-4CF9-96DD-EEEEEAAD66EB}" name="Column2012"/>
    <tableColumn id="2025" xr3:uid="{3FA10979-8C34-40C1-83F8-A3F3A24FC8EC}" name="Column2013"/>
    <tableColumn id="2026" xr3:uid="{3DA59DA3-A6CE-479F-BF53-2C6E3395AB92}" name="Column2014"/>
    <tableColumn id="2027" xr3:uid="{4A4A6324-8CCA-41CE-92A1-BC4C30376C82}" name="Column2015"/>
    <tableColumn id="2028" xr3:uid="{F56D8382-B502-4F5C-88E6-8BB60232BB0F}" name="Column2016"/>
    <tableColumn id="2029" xr3:uid="{808BC7EC-0913-43A4-8FEC-E0A3F2A3D784}" name="Column2017"/>
    <tableColumn id="2030" xr3:uid="{DE86CB0F-C328-4F58-A8CF-9C54087681A8}" name="Column2018"/>
    <tableColumn id="2031" xr3:uid="{DDA1D627-0B3D-4837-A58B-A4EAB2169DE7}" name="Column2019"/>
    <tableColumn id="2032" xr3:uid="{EDB99BEF-47AC-4C9D-AD72-8570FB8DC4AD}" name="Column2020"/>
    <tableColumn id="2033" xr3:uid="{DBC46F82-FF16-40F5-9AE5-6E4C850DF6D2}" name="Column2021"/>
    <tableColumn id="2034" xr3:uid="{1A0AE099-089F-4A8F-A980-CE7C738154EB}" name="Column2022"/>
    <tableColumn id="2035" xr3:uid="{5B4D421A-BB3D-4184-BC92-2F3274EEA6BB}" name="Column2023"/>
    <tableColumn id="2036" xr3:uid="{74797F51-DC81-4DAC-87E9-C62B7D821532}" name="Column2024"/>
    <tableColumn id="2037" xr3:uid="{11048F45-2C0A-4996-A52B-30440783B101}" name="Column2025"/>
    <tableColumn id="2038" xr3:uid="{F3D6B014-B08E-4723-9518-2F21C38DF612}" name="Column2026"/>
    <tableColumn id="2039" xr3:uid="{E83E30E6-0B36-4B1C-8B43-A7BF1D2C8A5C}" name="Column2027"/>
    <tableColumn id="2040" xr3:uid="{4C36A27C-2221-4603-B6C0-E6D491B9394B}" name="Column2028"/>
    <tableColumn id="2041" xr3:uid="{FE698F6A-4478-4E2A-9A45-8EC10D4CB00D}" name="Column2029"/>
    <tableColumn id="2042" xr3:uid="{6D07E91A-9CCF-4AD7-B867-E0F1FDAE9311}" name="Column2030"/>
    <tableColumn id="2043" xr3:uid="{E6E4CD21-3658-4B42-8FB7-EF94D461A2B2}" name="Column2031"/>
    <tableColumn id="2044" xr3:uid="{8A615C7C-E6B7-4747-BE65-7EAA259AEBBD}" name="Column2032"/>
    <tableColumn id="2045" xr3:uid="{225D2D7A-2019-4B59-8705-9CC887BCF70C}" name="Column2033"/>
    <tableColumn id="2046" xr3:uid="{ADD8B2F5-1E85-4472-BA8A-1A3078597DD3}" name="Column2034"/>
    <tableColumn id="2047" xr3:uid="{80A77986-3601-412A-85A9-335425764C6B}" name="Column2035"/>
    <tableColumn id="2048" xr3:uid="{2E2FB87A-CD7A-46D6-8309-9A382CCC9DD3}" name="Column2036"/>
    <tableColumn id="2049" xr3:uid="{BCC8DF1B-9355-4565-A9D1-C7AFECD6613B}" name="Column2037"/>
    <tableColumn id="2050" xr3:uid="{D78F6557-BD29-446A-B838-3E043957D740}" name="Column2038"/>
    <tableColumn id="2051" xr3:uid="{13C9459D-5609-4120-875A-7EB077757A77}" name="Column2039"/>
    <tableColumn id="2052" xr3:uid="{5FB87CC7-898E-4F27-AAD4-D28731EBBCA5}" name="Column2040"/>
    <tableColumn id="2053" xr3:uid="{1412BBD1-9C06-459F-952F-507A95743120}" name="Column2041"/>
    <tableColumn id="2054" xr3:uid="{D6DEB02E-A3DD-4C15-B0A3-BA50B2B74581}" name="Column2042"/>
    <tableColumn id="2055" xr3:uid="{13881EA5-43C8-49F6-97A9-260AD3E006AB}" name="Column2043"/>
    <tableColumn id="2056" xr3:uid="{C9D404B4-ABCA-40BB-8227-1EC92189A204}" name="Column2044"/>
    <tableColumn id="2057" xr3:uid="{D8D52BD2-18AB-446E-AD2D-21DB807BC9D8}" name="Column2045"/>
    <tableColumn id="2058" xr3:uid="{333AAC79-F705-4AB4-8D3A-011941A54841}" name="Column2046"/>
    <tableColumn id="2059" xr3:uid="{50688481-76D0-4C86-A518-D864770E4043}" name="Column2047"/>
    <tableColumn id="2060" xr3:uid="{62D8CE21-3D73-4CD5-8CAE-BA5BCD32EAB2}" name="Column2048"/>
    <tableColumn id="2061" xr3:uid="{EA54DC74-3F1A-4457-A26C-0875EF480118}" name="Column2049"/>
    <tableColumn id="2062" xr3:uid="{61E41959-C883-4BE1-B78B-4E42017F81EA}" name="Column2050"/>
    <tableColumn id="2063" xr3:uid="{5878EF39-82D5-4FA8-9BE0-4873E2FB801B}" name="Column2051"/>
    <tableColumn id="2064" xr3:uid="{5D12BEBE-83A5-41D4-9386-9504F8699A1F}" name="Column2052"/>
    <tableColumn id="2065" xr3:uid="{2DBCB558-1387-4C57-B07E-F55F6E540FC1}" name="Column2053"/>
    <tableColumn id="2066" xr3:uid="{FE28DF5E-11CC-44D3-AB0D-42ED4A5EABD2}" name="Column2054"/>
    <tableColumn id="2067" xr3:uid="{28C81B4D-88BB-4106-9948-A1E31A3ED466}" name="Column2055"/>
    <tableColumn id="2068" xr3:uid="{A79EFAF0-C708-49E4-89BA-0AA1C4BFAE61}" name="Column2056"/>
    <tableColumn id="2069" xr3:uid="{43ABA1E4-9F16-4A97-AE10-7C2F1995DBEC}" name="Column2057"/>
    <tableColumn id="2070" xr3:uid="{8D3E7EB7-23A0-4477-B215-3FD94965AC1C}" name="Column2058"/>
    <tableColumn id="2071" xr3:uid="{C5210D48-AC5D-4842-BBD9-EBA9F9FC9CF9}" name="Column2059"/>
    <tableColumn id="2072" xr3:uid="{93AF8E8D-2CAD-4015-A681-183A9018DA89}" name="Column2060"/>
    <tableColumn id="2073" xr3:uid="{0972EF4E-6BCB-4D89-B9E7-31A7FA2CFE0A}" name="Column2061"/>
    <tableColumn id="2074" xr3:uid="{56296714-F54A-4AF0-9B05-2008005C649B}" name="Column2062"/>
    <tableColumn id="2075" xr3:uid="{26039BCC-B478-4D7B-BF79-1B02FC29322C}" name="Column2063"/>
    <tableColumn id="2076" xr3:uid="{7D871511-E4AD-4D9F-A905-061EFF937506}" name="Column2064"/>
    <tableColumn id="2077" xr3:uid="{EDED22D5-96FC-48DA-8CDC-52634891EC1B}" name="Column2065"/>
    <tableColumn id="2078" xr3:uid="{EE41C45B-6B17-4346-A93E-48E978D2E23F}" name="Column2066"/>
    <tableColumn id="2079" xr3:uid="{05A310F1-652E-4710-A5FA-3D04A65A1109}" name="Column2067"/>
    <tableColumn id="2080" xr3:uid="{9BC412E5-05B3-41A2-9E2F-2963FA7F5FD8}" name="Column2068"/>
    <tableColumn id="2081" xr3:uid="{4765C75E-0AF7-47B8-9B71-11E5CD876BCD}" name="Column2069"/>
    <tableColumn id="2082" xr3:uid="{43501B1D-2385-49B2-B9B1-0F08304211EB}" name="Column2070"/>
    <tableColumn id="2083" xr3:uid="{2F34B8A3-344D-41DE-9BC8-48C2FC4E5CE4}" name="Column2071"/>
    <tableColumn id="2084" xr3:uid="{4266DD6A-8E99-4676-848B-684955D8004B}" name="Column2072"/>
    <tableColumn id="2085" xr3:uid="{9146B0B4-8D04-41AC-A6EE-E869C59517B7}" name="Column2073"/>
    <tableColumn id="2086" xr3:uid="{67338AE2-7D60-49A8-963C-1261D565E8A4}" name="Column2074"/>
    <tableColumn id="2087" xr3:uid="{1E60F772-90CC-46E0-87D6-3D464DC94CA7}" name="Column2075"/>
    <tableColumn id="2088" xr3:uid="{9B7BFC85-B639-4A72-A01A-31A7937F6C3E}" name="Column2076"/>
    <tableColumn id="2089" xr3:uid="{ECD1DEB7-A1E4-44FE-A725-80C658980D21}" name="Column2077"/>
    <tableColumn id="2090" xr3:uid="{04EB1744-5EB1-40BA-8A6F-2738EE199C67}" name="Column2078"/>
    <tableColumn id="2091" xr3:uid="{F291DCCD-0BAE-48D4-8FC3-22EC24DD0474}" name="Column2079"/>
    <tableColumn id="2092" xr3:uid="{C3D31208-7F34-476F-B425-406CB98E4086}" name="Column2080"/>
    <tableColumn id="2093" xr3:uid="{61E53026-8E9F-45E6-9634-82C065067953}" name="Column2081"/>
    <tableColumn id="2094" xr3:uid="{052F0848-D9AA-4A7C-85F2-2BC51A9000AA}" name="Column2082"/>
    <tableColumn id="2095" xr3:uid="{B77D4EBC-FE7A-489E-AF85-98D8149251DA}" name="Column2083"/>
    <tableColumn id="2096" xr3:uid="{4FC8225C-06A3-4185-922C-1FDCA3C9CE52}" name="Column2084"/>
    <tableColumn id="2097" xr3:uid="{0DFBA2EF-EC8F-4F22-9D39-BB71DD1115E8}" name="Column2085"/>
    <tableColumn id="2098" xr3:uid="{56CFB55B-ADA3-4CD7-9A54-CE64881E7312}" name="Column2086"/>
    <tableColumn id="2099" xr3:uid="{C735D533-8161-4C04-BD88-31CD762B2C30}" name="Column2087"/>
    <tableColumn id="2100" xr3:uid="{64106553-B3CB-4A75-8A2D-E0EEFFDC137A}" name="Column2088"/>
    <tableColumn id="2101" xr3:uid="{4047E5E9-B0B3-4BEA-9EF7-B38BABA27E7F}" name="Column2089"/>
    <tableColumn id="2102" xr3:uid="{96B72C1D-2582-48EB-8CD0-14F731D04718}" name="Column2090"/>
    <tableColumn id="2103" xr3:uid="{5C82C743-6B4D-4D5E-ACA5-57E59FE96231}" name="Column2091"/>
    <tableColumn id="2104" xr3:uid="{6CDB4D4A-FF86-4AE6-8673-CB91F298AC68}" name="Column2092"/>
    <tableColumn id="2105" xr3:uid="{F40F1CE4-A217-47FA-887E-D9D701949970}" name="Column2093"/>
    <tableColumn id="2106" xr3:uid="{D25F010A-7AA3-42A7-B078-E2827C555617}" name="Column2094"/>
    <tableColumn id="2107" xr3:uid="{EA24F7C7-DFB2-4652-BA9A-2346265E6D67}" name="Column2095"/>
    <tableColumn id="2108" xr3:uid="{3426B866-82B1-4463-B8E8-D18F2D790F4D}" name="Column2096"/>
    <tableColumn id="2109" xr3:uid="{84D913B9-E556-4912-9978-FCADBE25D7D3}" name="Column2097"/>
    <tableColumn id="2110" xr3:uid="{8E8E5070-AF91-42EA-BD6F-57A7B5D816A7}" name="Column2098"/>
    <tableColumn id="2111" xr3:uid="{72EEFF6E-3962-4B69-97FD-FF1EAC963B42}" name="Column2099"/>
    <tableColumn id="2112" xr3:uid="{0860303A-AB9A-4290-9CB5-45FCCA8758D2}" name="Column2100"/>
    <tableColumn id="2113" xr3:uid="{7FC71727-C9D6-4A8B-9695-809982D14D1A}" name="Column2101"/>
    <tableColumn id="2114" xr3:uid="{2CB9E165-EE04-4529-93AD-336ECF758FA5}" name="Column2102"/>
    <tableColumn id="2115" xr3:uid="{381F5030-E09D-4A66-BEAB-0BF773B81809}" name="Column2103"/>
    <tableColumn id="2116" xr3:uid="{1BEFB1D1-4671-4FE4-AE2D-DF9ED9D6A010}" name="Column2104"/>
    <tableColumn id="2117" xr3:uid="{A0234FB4-B7D7-4F9A-AAB7-3C316D0E7D69}" name="Column2105"/>
    <tableColumn id="2118" xr3:uid="{92216885-8FBE-4E14-950E-B1FB1FFF6DA8}" name="Column2106"/>
    <tableColumn id="2119" xr3:uid="{0C409940-7D52-48E2-8BD1-72AB3147A85C}" name="Column2107"/>
    <tableColumn id="2120" xr3:uid="{F1A5DCCB-0EAB-4247-A0C8-80B7710862AB}" name="Column2108"/>
    <tableColumn id="2121" xr3:uid="{EB6CC9FF-70C7-46AE-A515-D998BD45CB08}" name="Column2109"/>
    <tableColumn id="2122" xr3:uid="{A56BAE3C-44B2-45C4-97F9-62B02A27B9D5}" name="Column2110"/>
    <tableColumn id="2123" xr3:uid="{EFDACCF5-3B31-41FC-9AD6-2ADD4FA61526}" name="Column2111"/>
    <tableColumn id="2124" xr3:uid="{9E4AA287-14EE-43B6-B899-99550C768164}" name="Column2112"/>
    <tableColumn id="2125" xr3:uid="{3A9FEEE3-EACB-4444-9BA9-F4092C9D69A7}" name="Column2113"/>
    <tableColumn id="2126" xr3:uid="{F1CE0D91-1C08-492F-983B-E72D41A1D96F}" name="Column2114"/>
    <tableColumn id="2127" xr3:uid="{598C6B92-F13A-4A6B-A1DF-073947C281C2}" name="Column2115"/>
    <tableColumn id="2128" xr3:uid="{AE38EB93-94F8-4DCA-8926-50EC1E77D9C7}" name="Column2116"/>
    <tableColumn id="2129" xr3:uid="{BA119809-5D91-479F-A116-0AA1F2674E03}" name="Column2117"/>
    <tableColumn id="2130" xr3:uid="{1B88F64D-0E6E-4BE0-A9EC-CA2B50240699}" name="Column2118"/>
    <tableColumn id="2131" xr3:uid="{65DF3C75-399F-4039-BD4B-99DE49E08B5F}" name="Column2119"/>
    <tableColumn id="2132" xr3:uid="{D92839DE-3980-42E1-B326-E0E8BF089142}" name="Column2120"/>
    <tableColumn id="2133" xr3:uid="{B2CF642A-CBF2-445F-BD9C-039C0B3836DD}" name="Column2121"/>
    <tableColumn id="2134" xr3:uid="{0EEE41DB-1C05-4153-9E4B-933F27012F4E}" name="Column2122"/>
    <tableColumn id="2135" xr3:uid="{D22D5616-E3B3-46E6-A995-AD024A17A0BD}" name="Column2123"/>
    <tableColumn id="2136" xr3:uid="{2F5D13CC-E3F5-4CED-8205-B7A3A5BC0DE4}" name="Column2124"/>
    <tableColumn id="2137" xr3:uid="{C080D369-D516-4175-BDF9-9EF16E85CAF8}" name="Column2125"/>
    <tableColumn id="2138" xr3:uid="{78FBDD4D-B904-4B52-BC1B-BB1DDF9EE28B}" name="Column2126"/>
    <tableColumn id="2139" xr3:uid="{C33F0293-712A-43D7-BA13-68AA5D110BE4}" name="Column2127"/>
    <tableColumn id="2140" xr3:uid="{CD01533F-372D-40A6-AF55-24B785833CA1}" name="Column2128"/>
    <tableColumn id="2141" xr3:uid="{27B0FEAB-64A4-46FF-8894-A8FF0AE01818}" name="Column2129"/>
    <tableColumn id="2142" xr3:uid="{B0FA30FD-B5E4-4E94-9FC5-06D21A84EC4E}" name="Column2130"/>
    <tableColumn id="2143" xr3:uid="{3F383FAF-164E-40D8-98D7-BCB0C63012EA}" name="Column2131"/>
    <tableColumn id="2144" xr3:uid="{7CDE0259-29AE-4DE1-A254-96541A645680}" name="Column2132"/>
    <tableColumn id="2145" xr3:uid="{461F5795-F2A8-48DD-9E3B-E83BA4F6B0CC}" name="Column2133"/>
    <tableColumn id="2146" xr3:uid="{1F085C70-1B41-47B2-88FC-C51D2649B23A}" name="Column2134"/>
    <tableColumn id="2147" xr3:uid="{F4F37CC8-EE31-4A38-BDA1-B7B2529354CF}" name="Column2135"/>
    <tableColumn id="2148" xr3:uid="{8ACF450E-EDAA-4203-B536-7747F46FB8D5}" name="Column2136"/>
    <tableColumn id="2149" xr3:uid="{3080FD1B-8E7E-4E42-9CEC-9053DB08D4BB}" name="Column2137"/>
    <tableColumn id="2150" xr3:uid="{9BD7A4AD-6986-4564-8280-FAB329C25ACB}" name="Column2138"/>
    <tableColumn id="2151" xr3:uid="{88149900-8442-45C5-9BAA-462CBFFC5921}" name="Column2139"/>
    <tableColumn id="2152" xr3:uid="{58E7B500-3067-402F-AE0E-EAB412B36CC0}" name="Column2140"/>
    <tableColumn id="2153" xr3:uid="{C8A42FA1-026E-4858-BAA4-846263F9981F}" name="Column2141"/>
    <tableColumn id="2154" xr3:uid="{55AE01A6-8CB0-4206-BDDA-CD4CF53AEC67}" name="Column2142"/>
    <tableColumn id="2155" xr3:uid="{FD74AC68-D561-4E41-88AB-58BD731C8E0B}" name="Column2143"/>
    <tableColumn id="2156" xr3:uid="{7DA3E378-8529-48FB-AA9D-F7B90CBBFE01}" name="Column2144"/>
    <tableColumn id="2157" xr3:uid="{6D72A1E1-7178-49A0-98C5-487E223AD0D3}" name="Column2145"/>
    <tableColumn id="2158" xr3:uid="{297D0696-71D1-4575-984A-8DBDA7D1ED29}" name="Column2146"/>
    <tableColumn id="2159" xr3:uid="{4D15D164-1895-4379-89DE-3ED63173D00B}" name="Column2147"/>
    <tableColumn id="2160" xr3:uid="{36319583-A0DE-4D06-A282-57CA0E0E2550}" name="Column2148"/>
    <tableColumn id="2161" xr3:uid="{CE7D63FE-3AC4-4FB3-8D95-72FD07F15F15}" name="Column2149"/>
    <tableColumn id="2162" xr3:uid="{FF1BC3C2-6E0E-4D7E-AE59-691BF3500DD7}" name="Column2150"/>
    <tableColumn id="2163" xr3:uid="{B87D368F-A87B-4B3E-A284-AE7265F9F2D2}" name="Column2151"/>
    <tableColumn id="2164" xr3:uid="{3FC711B8-A195-4C5E-9383-0947CBF7585B}" name="Column2152"/>
    <tableColumn id="2165" xr3:uid="{8791CC74-8A38-45D3-A692-E1F87F84C92D}" name="Column2153"/>
    <tableColumn id="2166" xr3:uid="{01C9C35E-876F-4FD1-A20B-1D111A8EF883}" name="Column2154"/>
    <tableColumn id="2167" xr3:uid="{A642833E-E78C-4590-A9B0-13C7302E74BF}" name="Column2155"/>
    <tableColumn id="2168" xr3:uid="{24F21F18-5698-4D72-9116-4E849D6C371F}" name="Column2156"/>
    <tableColumn id="2169" xr3:uid="{D52FB72C-3C60-4C56-9340-EAD62AE62A27}" name="Column2157"/>
    <tableColumn id="2170" xr3:uid="{46B7EB02-6B55-4CF8-97DD-FDECCA1B27ED}" name="Column2158"/>
    <tableColumn id="2171" xr3:uid="{070F3BC0-B2F6-49D4-AD82-4F6D09FF57D5}" name="Column2159"/>
    <tableColumn id="2172" xr3:uid="{F38CDEEC-230E-4DA4-AB62-A7E5817F49F6}" name="Column2160"/>
    <tableColumn id="2173" xr3:uid="{4230D4E4-97B3-41DB-9F1D-33F45B7E9DE2}" name="Column2161"/>
    <tableColumn id="2174" xr3:uid="{25CA5643-E029-4222-BA29-64FF7531CDC0}" name="Column2162"/>
    <tableColumn id="2175" xr3:uid="{B431817A-C63C-48DF-9AB7-B90671F6ACC3}" name="Column2163"/>
    <tableColumn id="2176" xr3:uid="{8971CE55-55B7-40A0-9605-B79A2BA51A46}" name="Column2164"/>
    <tableColumn id="2177" xr3:uid="{70BB037D-507A-40D4-829B-26B2F1E80639}" name="Column2165"/>
    <tableColumn id="2178" xr3:uid="{0C63523E-5DDD-4B61-806F-75E742138F0B}" name="Column2166"/>
    <tableColumn id="2179" xr3:uid="{201E5B27-CB6A-416C-971B-B81A2C3BA7AA}" name="Column2167"/>
    <tableColumn id="2180" xr3:uid="{EB0FD530-3A69-4ED4-B1B8-C40589549669}" name="Column2168"/>
    <tableColumn id="2181" xr3:uid="{5289C93A-C74D-42DD-953B-243F7AFF69AC}" name="Column2169"/>
    <tableColumn id="2182" xr3:uid="{952BBD5E-32AC-4B86-91FD-2850582D18C0}" name="Column2170"/>
    <tableColumn id="2183" xr3:uid="{A6274C5B-112C-4D28-8548-B88934709562}" name="Column2171"/>
    <tableColumn id="2184" xr3:uid="{97140C3B-CA5C-4DE5-B4D7-452628BB0084}" name="Column2172"/>
    <tableColumn id="2185" xr3:uid="{EE24757C-51D7-4092-83AB-BAB139AE78FE}" name="Column2173"/>
    <tableColumn id="2186" xr3:uid="{85223415-C78B-4472-9C85-C3567AACBE4F}" name="Column2174"/>
    <tableColumn id="2187" xr3:uid="{B59F2D4C-F557-459C-AA97-F6E3F498A602}" name="Column2175"/>
    <tableColumn id="2188" xr3:uid="{921B84CE-A899-467B-B43D-AD209257DCEE}" name="Column2176"/>
    <tableColumn id="2189" xr3:uid="{06B5E830-97AE-49D0-B7C9-4B7B3C5053B7}" name="Column2177"/>
    <tableColumn id="2190" xr3:uid="{ABAC5D72-55EA-4FB8-80F6-D3044A7AEEA7}" name="Column2178"/>
    <tableColumn id="2191" xr3:uid="{30C2151F-89C6-4D3A-9E0B-30869E6F19DB}" name="Column2179"/>
    <tableColumn id="2192" xr3:uid="{16004131-6014-4AF4-ACBF-5499E2FECAAC}" name="Column2180"/>
    <tableColumn id="2193" xr3:uid="{2F2279A5-A6A7-4374-82A0-B9AC9D330561}" name="Column2181"/>
    <tableColumn id="2194" xr3:uid="{5059E919-15D0-4B6E-BED6-BB63DDF338F5}" name="Column2182"/>
    <tableColumn id="2195" xr3:uid="{751BE721-707B-45F0-A316-21382DC7F870}" name="Column2183"/>
    <tableColumn id="2196" xr3:uid="{C8B0F7A4-3EA5-4B9D-8656-38E62208D3C5}" name="Column2184"/>
    <tableColumn id="2197" xr3:uid="{C8164862-A7F0-4097-AF61-1E9AA4FFE134}" name="Column2185"/>
    <tableColumn id="2198" xr3:uid="{1C96374D-8F41-4241-8DC5-848FD49C6304}" name="Column2186"/>
    <tableColumn id="2199" xr3:uid="{E1D59646-E813-45D3-A633-29DF8CE43C68}" name="Column2187"/>
    <tableColumn id="2200" xr3:uid="{E62B8C75-B666-4A96-87DC-4BA9F5373D48}" name="Column2188"/>
    <tableColumn id="2201" xr3:uid="{353C96A0-C5FD-4B5C-AEF8-3F612B420049}" name="Column2189"/>
    <tableColumn id="2202" xr3:uid="{D0C56361-D3F0-4976-9FEF-33689F41BE35}" name="Column2190"/>
    <tableColumn id="2203" xr3:uid="{D86E0503-3A4D-4F76-B0B9-08EF51079A9A}" name="Column2191"/>
    <tableColumn id="2204" xr3:uid="{5E5B9185-22D0-442C-9E81-B0B6ECEBB76C}" name="Column2192"/>
    <tableColumn id="2205" xr3:uid="{3261A2E2-0F7B-426E-9184-2FA38901EAEA}" name="Column2193"/>
    <tableColumn id="2206" xr3:uid="{8EF347CD-C8EE-4E15-9F7D-2208A1CAA08F}" name="Column2194"/>
    <tableColumn id="2207" xr3:uid="{CB9D8852-D16D-4A53-A840-C346D70194F1}" name="Column2195"/>
    <tableColumn id="2208" xr3:uid="{1C725211-9673-498D-B5E6-4E0809EC24C1}" name="Column2196"/>
    <tableColumn id="2209" xr3:uid="{A55C4C07-5A14-4CA6-8B12-A6FA9A29F828}" name="Column2197"/>
    <tableColumn id="2210" xr3:uid="{FFCB16D3-618E-4804-9809-4530188F979F}" name="Column2198"/>
    <tableColumn id="2211" xr3:uid="{C972A040-B54A-4B46-BE77-6B3493BA2BDB}" name="Column2199"/>
    <tableColumn id="2212" xr3:uid="{E656CC3F-038B-4625-834A-B9BA42C0359E}" name="Column2200"/>
    <tableColumn id="2213" xr3:uid="{87177881-B63E-4524-A2E1-27ED82D4B1C0}" name="Column2201"/>
    <tableColumn id="2214" xr3:uid="{E07A10C9-A16F-4A86-8175-1FF7B9ADC95E}" name="Column2202"/>
    <tableColumn id="2215" xr3:uid="{ACE21F78-520B-43F8-88C6-DE533D8DAC60}" name="Column2203"/>
    <tableColumn id="2216" xr3:uid="{D39B7275-21D0-4F63-9D29-79F11B9694B0}" name="Column2204"/>
    <tableColumn id="2217" xr3:uid="{DC40404C-F95F-40B5-B4F3-B7718B20B4ED}" name="Column2205"/>
    <tableColumn id="2218" xr3:uid="{55A8B541-5419-406E-B01F-C76D8C92B5EE}" name="Column2206"/>
    <tableColumn id="2219" xr3:uid="{CB495919-A7A3-44F3-8654-FE6F55ED056C}" name="Column2207"/>
    <tableColumn id="2220" xr3:uid="{02C51C77-5B03-4E43-B7C6-25F92F3DB248}" name="Column2208"/>
    <tableColumn id="2221" xr3:uid="{FC4DCA39-73A4-4BD5-A7FC-BCA5B572140B}" name="Column2209"/>
    <tableColumn id="2222" xr3:uid="{E12748B3-7593-45BD-BE67-AB155553483F}" name="Column2210"/>
    <tableColumn id="2223" xr3:uid="{71635338-D045-44D1-B774-82F44A837795}" name="Column2211"/>
    <tableColumn id="2224" xr3:uid="{33C01FF5-4F15-4B09-9A3B-1EE57AD63844}" name="Column2212"/>
    <tableColumn id="2225" xr3:uid="{3687CE3D-B121-44B6-8011-A52F7484419D}" name="Column2213"/>
    <tableColumn id="2226" xr3:uid="{44622ADF-F981-4A2D-9972-FDB050AA3340}" name="Column2214"/>
    <tableColumn id="2227" xr3:uid="{EFB37703-7C93-47E8-90AC-46A1A774DFE3}" name="Column2215"/>
    <tableColumn id="2228" xr3:uid="{F7695CD7-84C7-4267-BEE4-BB1D4D704A8E}" name="Column2216"/>
    <tableColumn id="2229" xr3:uid="{DD00CCA5-052B-4798-8B20-9DBF4E673560}" name="Column2217"/>
    <tableColumn id="2230" xr3:uid="{9102DAFA-0F64-47CB-840B-AD6B29AA7642}" name="Column2218"/>
    <tableColumn id="2231" xr3:uid="{927D3B4B-AA7E-413D-B33C-E808EF1CCF59}" name="Column2219"/>
    <tableColumn id="2232" xr3:uid="{2D415ED9-37A1-4320-853D-0BD5D2C0447F}" name="Column2220"/>
    <tableColumn id="2233" xr3:uid="{CCB161DC-D684-4349-A309-A1AE4806A3FA}" name="Column2221"/>
    <tableColumn id="2234" xr3:uid="{4B2A3C0A-FE04-47A5-9EB5-D6F44A997EE6}" name="Column2222"/>
    <tableColumn id="2235" xr3:uid="{4009784B-1E36-4B25-AD9C-17E975A42C3F}" name="Column2223"/>
    <tableColumn id="2236" xr3:uid="{B8CF2005-DE64-4F34-8232-BC30F598E6BB}" name="Column2224"/>
    <tableColumn id="2237" xr3:uid="{CBBB39F2-8686-40F7-8151-2B3AC03C870A}" name="Column2225"/>
    <tableColumn id="2238" xr3:uid="{A12EF857-4AE5-4F63-B4D1-758FCAF816D9}" name="Column2226"/>
    <tableColumn id="2239" xr3:uid="{4A037F13-4C91-468C-9D90-1ED1CEC97FBC}" name="Column2227"/>
    <tableColumn id="2240" xr3:uid="{8E663345-2E48-4B4E-9EC5-97AB3F8BF7E6}" name="Column2228"/>
    <tableColumn id="2241" xr3:uid="{7D233FEB-674C-4805-8779-5248505E0A6A}" name="Column2229"/>
    <tableColumn id="2242" xr3:uid="{D2B5F0E7-4D8E-454F-BB86-BC6051116B45}" name="Column2230"/>
    <tableColumn id="2243" xr3:uid="{2B6ACA2E-2914-4243-B2C3-F364C8CBA595}" name="Column2231"/>
    <tableColumn id="2244" xr3:uid="{C1B85E4B-760C-41E9-9313-22251D1B43AE}" name="Column2232"/>
    <tableColumn id="2245" xr3:uid="{44EB6F3A-FCEA-4CFC-B7B2-B994D67430ED}" name="Column2233"/>
    <tableColumn id="2246" xr3:uid="{AE2377EE-B9DB-48CE-BB54-2AB89F1C4973}" name="Column2234"/>
    <tableColumn id="2247" xr3:uid="{6E54FEFA-E130-4003-816B-2CC7008641AE}" name="Column2235"/>
    <tableColumn id="2248" xr3:uid="{425392D5-9E36-4045-BECD-10AF7E959BD3}" name="Column2236"/>
    <tableColumn id="2249" xr3:uid="{B414CD28-5719-48F5-83F3-9EAF577A60FF}" name="Column2237"/>
    <tableColumn id="2250" xr3:uid="{9E42F1A4-A095-4756-B305-B6D33A6515BF}" name="Column2238"/>
    <tableColumn id="2251" xr3:uid="{04B625D3-FEA0-4471-9BA1-FCEE029AA334}" name="Column2239"/>
    <tableColumn id="2252" xr3:uid="{4CFB2991-89EE-46EB-8A77-5EF424E96F1A}" name="Column2240"/>
    <tableColumn id="2253" xr3:uid="{EEAF196B-6B8D-4C72-8E25-E2EA9F20C4B4}" name="Column2241"/>
    <tableColumn id="2254" xr3:uid="{DAEACBBA-93A4-47D6-9F5B-C44EEC0C9F69}" name="Column2242"/>
    <tableColumn id="2255" xr3:uid="{78B77E7D-8964-4D65-9B31-ADB333F17B8B}" name="Column2243"/>
    <tableColumn id="2256" xr3:uid="{1D8CC5DB-34F1-4104-8F3D-D78CA5B26042}" name="Column2244"/>
    <tableColumn id="2257" xr3:uid="{3D778BB7-CE6D-4EA9-8F11-9109A7C15E8E}" name="Column2245"/>
    <tableColumn id="2258" xr3:uid="{6685AE2B-D2D7-4163-9E51-BD18F092613D}" name="Column2246"/>
    <tableColumn id="2259" xr3:uid="{9B03F66E-F1DB-4372-A923-56F4AE054C07}" name="Column2247"/>
    <tableColumn id="2260" xr3:uid="{24FA61FF-C789-4AF3-87D6-750910AC8645}" name="Column2248"/>
    <tableColumn id="2261" xr3:uid="{10EBD3E0-CDEE-4213-8F74-ACBF4C4575A1}" name="Column2249"/>
    <tableColumn id="2262" xr3:uid="{72B0CB1B-B511-4705-8309-5EAC8A94A1EB}" name="Column2250"/>
    <tableColumn id="2263" xr3:uid="{D2C08429-8135-43A2-8F97-D760977209A1}" name="Column2251"/>
    <tableColumn id="2264" xr3:uid="{79D91EEF-D8AB-424C-96F1-2200D5A55EFB}" name="Column2252"/>
    <tableColumn id="2265" xr3:uid="{2910D8BB-8B08-4269-B25D-62947B47DB62}" name="Column2253"/>
    <tableColumn id="2266" xr3:uid="{B7DCDBBF-D9ED-4BD2-A50E-2EE4A9629BCC}" name="Column2254"/>
    <tableColumn id="2267" xr3:uid="{29FD3139-0CBE-46EF-84A6-8CBAF49D1AB8}" name="Column2255"/>
    <tableColumn id="2268" xr3:uid="{149E340D-277B-4EC4-A69E-AB092341E8DE}" name="Column2256"/>
    <tableColumn id="2269" xr3:uid="{9BC3542B-2A86-4D47-9DD1-E63ACD480DAE}" name="Column2257"/>
    <tableColumn id="2270" xr3:uid="{32D35AD8-179C-4918-BD57-84D6625C699F}" name="Column2258"/>
    <tableColumn id="2271" xr3:uid="{1FCB7D6F-8487-4FEB-AA5D-33D4F8B4D158}" name="Column2259"/>
    <tableColumn id="2272" xr3:uid="{906D8459-218E-4DB7-BEEC-336FFA526343}" name="Column2260"/>
    <tableColumn id="2273" xr3:uid="{1A838BC6-27C0-4E93-B970-C769DAC88C45}" name="Column2261"/>
    <tableColumn id="2274" xr3:uid="{E9459F0C-ED98-4C20-8B96-BED059F4168F}" name="Column2262"/>
    <tableColumn id="2275" xr3:uid="{9399EC31-5184-41CB-9FD3-B4273B54E5F0}" name="Column2263"/>
    <tableColumn id="2276" xr3:uid="{1A99AE40-A119-4CA2-9435-C98D2FC2C24B}" name="Column2264"/>
    <tableColumn id="2277" xr3:uid="{DF4B8A9D-FE1B-4E38-9D8E-16B34BCA2F61}" name="Column2265"/>
    <tableColumn id="2278" xr3:uid="{84DCEBA7-F566-47EC-9CF8-3CB156195CED}" name="Column2266"/>
    <tableColumn id="2279" xr3:uid="{B569EA93-51DB-4DB5-A6AD-479A5A8D1122}" name="Column2267"/>
    <tableColumn id="2280" xr3:uid="{0EB6EC62-925A-448A-B408-20DDCE7AF9CA}" name="Column2268"/>
    <tableColumn id="2281" xr3:uid="{2B508E9C-0714-4E28-832B-218440DF2BA3}" name="Column2269"/>
    <tableColumn id="2282" xr3:uid="{6E4FE175-3377-4DC2-A837-2AB48CD81AF5}" name="Column2270"/>
    <tableColumn id="2283" xr3:uid="{E9D11280-89D4-48EF-92BF-E3EF5CA71E74}" name="Column2271"/>
    <tableColumn id="2284" xr3:uid="{E22F6E07-AF9C-4EB6-BC3E-A3BCDE48DB97}" name="Column2272"/>
    <tableColumn id="2285" xr3:uid="{DF5103DA-6D0A-4B3E-9DA1-332A00B8675D}" name="Column2273"/>
    <tableColumn id="2286" xr3:uid="{03B278C8-3FC5-4C69-9155-942E09724444}" name="Column2274"/>
    <tableColumn id="2287" xr3:uid="{BF2E74C7-28FC-423E-9F7D-2AA104545457}" name="Column2275"/>
    <tableColumn id="2288" xr3:uid="{36385FC0-7835-4F0E-AB37-31BD0672C659}" name="Column2276"/>
    <tableColumn id="2289" xr3:uid="{C0CE624F-7C7A-4DB7-B6E9-0234E7C02A1C}" name="Column2277"/>
    <tableColumn id="2290" xr3:uid="{72EA633E-65C7-4971-A2C0-CFE5FFC0F96C}" name="Column2278"/>
    <tableColumn id="2291" xr3:uid="{DD636A5A-55D6-465F-832E-C7F3D59606D6}" name="Column2279"/>
    <tableColumn id="2292" xr3:uid="{13612EDD-163E-4463-BD9B-3B445339C084}" name="Column2280"/>
    <tableColumn id="2293" xr3:uid="{A588B993-4206-40C9-95D8-D055329042D4}" name="Column2281"/>
    <tableColumn id="2294" xr3:uid="{F40E3F44-AF79-4E7D-8DB7-868F199036AC}" name="Column2282"/>
    <tableColumn id="2295" xr3:uid="{E53E2E2F-CE09-43E4-874D-3473A0204590}" name="Column2283"/>
    <tableColumn id="2296" xr3:uid="{330CAB38-8293-49B8-825C-82E475EE0118}" name="Column2284"/>
    <tableColumn id="2297" xr3:uid="{73FB7E8C-7834-4951-A5A1-C510F38A688A}" name="Column2285"/>
    <tableColumn id="2298" xr3:uid="{F3734730-1F72-4EAF-84E7-5BE6B936D55E}" name="Column2286"/>
    <tableColumn id="2299" xr3:uid="{CE07F922-F538-4943-8FDE-BA26BCF09C00}" name="Column2287"/>
    <tableColumn id="2300" xr3:uid="{4065B41D-5E87-4A10-BFF7-8394FB26342F}" name="Column2288"/>
    <tableColumn id="2301" xr3:uid="{ABBCC91E-C6CD-4E54-9004-8F24609AC2AD}" name="Column2289"/>
    <tableColumn id="2302" xr3:uid="{2F2E75F7-63E0-447C-8760-A4DB9C220342}" name="Column2290"/>
    <tableColumn id="2303" xr3:uid="{616FADDB-5C43-4687-81BF-4A7181166E38}" name="Column2291"/>
    <tableColumn id="2304" xr3:uid="{14BD35F5-D8A2-4CD6-B429-85B3597100CF}" name="Column2292"/>
    <tableColumn id="2305" xr3:uid="{BA2D00D8-BD17-4A83-B474-18B4C8CAC7CD}" name="Column2293"/>
    <tableColumn id="2306" xr3:uid="{5EE71005-AE13-4AAD-B6E4-EDBDB9279B88}" name="Column2294"/>
    <tableColumn id="2307" xr3:uid="{D06FE4CA-8449-4D6A-8D0E-6FF6C3E1CDA3}" name="Column2295"/>
    <tableColumn id="2308" xr3:uid="{7333998B-B78C-4762-9FF7-B00E1C417619}" name="Column2296"/>
    <tableColumn id="2309" xr3:uid="{D8D8D31D-65D6-4D8D-9201-F0EFE14530B3}" name="Column2297"/>
    <tableColumn id="2310" xr3:uid="{12A220ED-C92C-4C73-B4D0-E991B5C343DE}" name="Column2298"/>
    <tableColumn id="2311" xr3:uid="{32AAD9E0-8795-4AA8-8C1B-391F3C83CCA9}" name="Column2299"/>
    <tableColumn id="2312" xr3:uid="{FB8E8E01-BD8C-43A3-AB2C-EC56547598C0}" name="Column2300"/>
    <tableColumn id="2313" xr3:uid="{56E38F20-65AE-4674-8059-4AE0B4577A77}" name="Column2301"/>
    <tableColumn id="2314" xr3:uid="{093FC0C7-6775-4899-BBAB-6248AD7BEB3C}" name="Column2302"/>
    <tableColumn id="2315" xr3:uid="{A318E103-6800-4479-AB4C-BCB93BB1D96E}" name="Column2303"/>
    <tableColumn id="2316" xr3:uid="{BFF17C3D-B703-4AA5-92DC-7AB6F2F12867}" name="Column2304"/>
    <tableColumn id="2317" xr3:uid="{9EE42A88-435D-4E33-9FCD-18F72A1DB87F}" name="Column2305"/>
    <tableColumn id="2318" xr3:uid="{65D6C1AC-36E7-4CB4-9036-1FEDB85576B5}" name="Column2306"/>
    <tableColumn id="2319" xr3:uid="{B6193A40-BBC9-473D-859F-7873C0A80336}" name="Column2307"/>
    <tableColumn id="2320" xr3:uid="{F9FB38B0-6C4B-4DAF-A567-65EC03D64369}" name="Column2308"/>
    <tableColumn id="2321" xr3:uid="{9CD29ADE-2E93-4ABD-922D-ACA071821000}" name="Column2309"/>
    <tableColumn id="2322" xr3:uid="{87DEF86D-92E8-431D-A3DB-D22BC519DB09}" name="Column2310"/>
    <tableColumn id="2323" xr3:uid="{25D03BCD-A635-4D11-B62A-E6833EC13283}" name="Column2311"/>
    <tableColumn id="2324" xr3:uid="{C632D8BB-36F6-4602-AFE2-54349C9953A0}" name="Column2312"/>
    <tableColumn id="2325" xr3:uid="{5D4E89B3-7B1C-403A-B4B0-97E15A446A81}" name="Column2313"/>
    <tableColumn id="2326" xr3:uid="{A46189D7-3732-4F0D-B3EE-914898B88226}" name="Column2314"/>
    <tableColumn id="2327" xr3:uid="{F466D938-DEF5-45E0-AB50-EE4DEA136A15}" name="Column2315"/>
    <tableColumn id="2328" xr3:uid="{6769FA24-4EEF-450C-8B80-33169C4E4054}" name="Column2316"/>
    <tableColumn id="2329" xr3:uid="{2A76ABE6-C97B-45F6-B175-ABC2270C0E12}" name="Column2317"/>
    <tableColumn id="2330" xr3:uid="{C79517A6-E615-4192-9949-ED89D126A92A}" name="Column2318"/>
    <tableColumn id="2331" xr3:uid="{68615D11-58FC-451E-8447-CB3CEAAE6B9A}" name="Column2319"/>
    <tableColumn id="2332" xr3:uid="{DE6B9ACB-44CB-458D-8F7D-5A0F5815122B}" name="Column2320"/>
    <tableColumn id="2333" xr3:uid="{B2798046-6CCD-4B48-B9CA-646D188A97DB}" name="Column2321"/>
    <tableColumn id="2334" xr3:uid="{373376D5-F407-49BB-BB42-C86024207E8F}" name="Column2322"/>
    <tableColumn id="2335" xr3:uid="{534E92B9-D19F-4D64-9034-FE4AF0E1F74F}" name="Column2323"/>
    <tableColumn id="2336" xr3:uid="{7B122EC8-CBAF-44B2-B44A-54BB9206F9F8}" name="Column2324"/>
    <tableColumn id="2337" xr3:uid="{4C15CDF0-3C38-48BD-BCF7-CFD7AB30154F}" name="Column2325"/>
    <tableColumn id="2338" xr3:uid="{00CCC03E-6F60-4C64-9D1F-163FB718B0C5}" name="Column2326"/>
    <tableColumn id="2339" xr3:uid="{A979C416-5B09-4349-9BB4-2B06E0F849DD}" name="Column2327"/>
    <tableColumn id="2340" xr3:uid="{99BA167C-5FBF-42A7-BAA2-E9383C5B5FFF}" name="Column2328"/>
    <tableColumn id="2341" xr3:uid="{0EE247A7-1E04-4B3A-BB32-1580FE705188}" name="Column2329"/>
    <tableColumn id="2342" xr3:uid="{610B7B8B-DCB5-4B45-B946-8CF4E522689B}" name="Column2330"/>
    <tableColumn id="2343" xr3:uid="{5008EAD9-25EC-45E5-B284-C73025E0C40E}" name="Column2331"/>
    <tableColumn id="2344" xr3:uid="{5E9EB3DA-477A-49DB-BCF2-AC3042563D5D}" name="Column2332"/>
    <tableColumn id="2345" xr3:uid="{57FB45B9-FA61-47D0-890C-88383CE46908}" name="Column2333"/>
    <tableColumn id="2346" xr3:uid="{6BE37413-45E8-458A-9A45-1AD3FD9F6D3B}" name="Column2334"/>
    <tableColumn id="2347" xr3:uid="{64A8915B-3899-4533-BECF-657269E10399}" name="Column2335"/>
    <tableColumn id="2348" xr3:uid="{766A1BEE-018A-4EE2-B36A-8B8720431E43}" name="Column2336"/>
    <tableColumn id="2349" xr3:uid="{4DB15786-7445-43C9-8646-F7AD3FB78F63}" name="Column2337"/>
    <tableColumn id="2350" xr3:uid="{BCB2A572-A56B-4C95-B182-ED7134921370}" name="Column2338"/>
    <tableColumn id="2351" xr3:uid="{4A1D5C72-DC05-43D4-92BD-A35564C385C1}" name="Column2339"/>
    <tableColumn id="2352" xr3:uid="{3105D77B-C3C2-4E5B-844F-9E44A2044F3F}" name="Column2340"/>
    <tableColumn id="2353" xr3:uid="{902A861C-09BB-4BD8-A4F2-AF42F8E852A4}" name="Column2341"/>
    <tableColumn id="2354" xr3:uid="{7975D4B6-C0B4-43A3-880A-6F975CC6AAFA}" name="Column2342"/>
    <tableColumn id="2355" xr3:uid="{B984D52F-D691-4C99-9F4A-2F890F7F714E}" name="Column2343"/>
    <tableColumn id="2356" xr3:uid="{C9425825-6C49-4A31-AD72-B8276D0729E5}" name="Column2344"/>
    <tableColumn id="2357" xr3:uid="{63B60CB6-63AC-48D4-BA58-F946CCDE82BF}" name="Column2345"/>
    <tableColumn id="2358" xr3:uid="{8D04D734-1F7F-4394-8500-0617C064026F}" name="Column2346"/>
    <tableColumn id="2359" xr3:uid="{FA85B8F9-76E1-4B56-BEF9-AB47A1C586F0}" name="Column2347"/>
    <tableColumn id="2360" xr3:uid="{CE00981D-5ECC-43BC-9835-33AB3FDA1DF0}" name="Column2348"/>
    <tableColumn id="2361" xr3:uid="{62C2DE95-F512-434B-A1CC-6A79B0C000C3}" name="Column2349"/>
    <tableColumn id="2362" xr3:uid="{D66620E1-9674-49F4-9626-355A86A83F18}" name="Column2350"/>
    <tableColumn id="2363" xr3:uid="{11E84CD5-71E7-4BDD-803A-699314F88902}" name="Column2351"/>
    <tableColumn id="2364" xr3:uid="{77F392C2-8914-4D1B-8908-5727C747220F}" name="Column2352"/>
    <tableColumn id="2365" xr3:uid="{A8722A48-789E-4FA3-8EF0-676D575BC902}" name="Column2353"/>
    <tableColumn id="2366" xr3:uid="{78E4A89B-40A2-49EF-8011-F54992D2EB64}" name="Column2354"/>
    <tableColumn id="2367" xr3:uid="{310D9915-3932-44CF-94D0-AE8EDBD74797}" name="Column2355"/>
    <tableColumn id="2368" xr3:uid="{E912DD05-CC4D-4ED7-939F-08EBAC182457}" name="Column2356"/>
    <tableColumn id="2369" xr3:uid="{B07B56D1-7AAF-4210-A893-4C5B85D3C82C}" name="Column2357"/>
    <tableColumn id="2370" xr3:uid="{CE7796F1-E39C-47AA-B853-801F54F6AF11}" name="Column2358"/>
    <tableColumn id="2371" xr3:uid="{914B8681-9CE2-4377-8929-E5D213B57D8D}" name="Column2359"/>
    <tableColumn id="2372" xr3:uid="{BDEBF803-AED8-4BC5-B9D3-15C8020B13B2}" name="Column2360"/>
    <tableColumn id="2373" xr3:uid="{21893361-CEB9-4214-86B3-4E06CCC5478E}" name="Column2361"/>
    <tableColumn id="2374" xr3:uid="{FC5D2B2A-A59D-4624-96E3-9BDB6EB3E9EB}" name="Column2362"/>
    <tableColumn id="2375" xr3:uid="{F0FCDEA1-CA4F-456A-BF03-57A780283214}" name="Column2363"/>
    <tableColumn id="2376" xr3:uid="{13619856-3592-41A5-AAC6-1455281060E1}" name="Column2364"/>
    <tableColumn id="2377" xr3:uid="{75574140-2B6B-4D52-A54C-91BC45F4D4D0}" name="Column2365"/>
    <tableColumn id="2378" xr3:uid="{99035051-39F6-40A9-ADE4-76D1BEDE48DA}" name="Column2366"/>
    <tableColumn id="2379" xr3:uid="{6E28BEE8-562D-475B-A728-7C4B31E9AD90}" name="Column2367"/>
    <tableColumn id="2380" xr3:uid="{A77924FA-3E70-4BE0-813A-17C5617A6C65}" name="Column2368"/>
    <tableColumn id="2381" xr3:uid="{CB3BFE97-2767-4B82-81C1-9EFD27B9DFEE}" name="Column2369"/>
    <tableColumn id="2382" xr3:uid="{F211B51A-F4A0-4AC0-840A-9D46E5BA44B5}" name="Column2370"/>
    <tableColumn id="2383" xr3:uid="{D002A47F-393B-4FE9-87CF-EB036C4B0D50}" name="Column2371"/>
    <tableColumn id="2384" xr3:uid="{1F7AA0C0-EA67-46F8-9761-BB4252F197C0}" name="Column2372"/>
    <tableColumn id="2385" xr3:uid="{C8CC61D3-97E8-4CC6-A21A-28705E68C9C2}" name="Column2373"/>
    <tableColumn id="2386" xr3:uid="{66FD5631-010C-4FAB-A5D5-190F49C8566F}" name="Column2374"/>
    <tableColumn id="2387" xr3:uid="{4AF0E09D-E0B2-4CE5-A5DB-9D06ADD8FAFB}" name="Column2375"/>
    <tableColumn id="2388" xr3:uid="{E680FDF6-196A-4CEA-B222-94A467ADDA63}" name="Column2376"/>
    <tableColumn id="2389" xr3:uid="{8C142640-D699-4329-B7A1-7637F3E45CD2}" name="Column2377"/>
    <tableColumn id="2390" xr3:uid="{3A35E634-26FC-4BDF-90CD-5B6868884AA9}" name="Column2378"/>
    <tableColumn id="2391" xr3:uid="{617F74F4-D525-416C-9251-3381057BA05E}" name="Column2379"/>
    <tableColumn id="2392" xr3:uid="{66EEFDEF-5033-42E8-BBFE-73692E5064C8}" name="Column2380"/>
    <tableColumn id="2393" xr3:uid="{BE6B12C8-9294-4736-90E0-4C456A517760}" name="Column2381"/>
    <tableColumn id="2394" xr3:uid="{A481D1EE-736C-4A9C-A13D-0A52E28C4FD7}" name="Column2382"/>
    <tableColumn id="2395" xr3:uid="{68A2EEF1-29DB-48E4-BB66-98CCCB0D7396}" name="Column2383"/>
    <tableColumn id="2396" xr3:uid="{08F804F1-B071-4DB0-9B5F-6ACB794DE715}" name="Column2384"/>
    <tableColumn id="2397" xr3:uid="{5944AD4E-D0BF-4243-82CC-468B8302FB06}" name="Column2385"/>
    <tableColumn id="2398" xr3:uid="{FBE30292-B54C-47B1-A533-CA91B774A2AC}" name="Column2386"/>
    <tableColumn id="2399" xr3:uid="{E7558771-5CF5-4DA8-86CD-221A9E92A157}" name="Column2387"/>
    <tableColumn id="2400" xr3:uid="{209A7BB3-B9D7-4042-A727-AE7B94E99291}" name="Column2388"/>
    <tableColumn id="2401" xr3:uid="{488BA6CD-F0BC-4122-8E21-EC950D7AEBCB}" name="Column2389"/>
    <tableColumn id="2402" xr3:uid="{1CCDC4DE-0E06-4E1E-85E0-A555C038ADF9}" name="Column2390"/>
    <tableColumn id="2403" xr3:uid="{F12E6801-B2C2-4A0C-A262-22EE71244A7B}" name="Column2391"/>
    <tableColumn id="2404" xr3:uid="{973C6EDC-8BD9-4FCF-A244-931F9B8BCCD9}" name="Column2392"/>
    <tableColumn id="2405" xr3:uid="{565BA263-6618-433E-8ED5-AE0667474734}" name="Column2393"/>
    <tableColumn id="2406" xr3:uid="{FD97BACC-D697-428F-B3FF-125F67E120A0}" name="Column2394"/>
    <tableColumn id="2407" xr3:uid="{3DD47BDF-CE92-4B2C-B659-F26F429FBEC5}" name="Column2395"/>
    <tableColumn id="2408" xr3:uid="{7066B902-E7FA-4277-A8AD-D2D682F29B8A}" name="Column2396"/>
    <tableColumn id="2409" xr3:uid="{F6CA7170-43FC-485B-ADC2-9864F82AE1E9}" name="Column2397"/>
    <tableColumn id="2410" xr3:uid="{F6651D0C-A1ED-436B-9622-F5219FDA176A}" name="Column2398"/>
    <tableColumn id="2411" xr3:uid="{00C1342C-BEAC-4081-8BA9-32371062086F}" name="Column2399"/>
    <tableColumn id="2412" xr3:uid="{FE9C516C-A167-4461-B34F-955A4DD565CB}" name="Column2400"/>
    <tableColumn id="2413" xr3:uid="{AAB1C174-7062-4519-96F4-60E279C4E510}" name="Column2401"/>
    <tableColumn id="2414" xr3:uid="{89B4847D-119A-4385-BCCA-A00C9A0D3AE0}" name="Column2402"/>
    <tableColumn id="2415" xr3:uid="{DA7FDD0E-C164-4430-BDD9-17D854C55D23}" name="Column2403"/>
    <tableColumn id="2416" xr3:uid="{AE62E8BA-8E57-43F4-A4DD-F6434F8CA336}" name="Column2404"/>
    <tableColumn id="2417" xr3:uid="{A1E2EF7F-1F22-426C-9276-8A414E4B7523}" name="Column2405"/>
    <tableColumn id="2418" xr3:uid="{7267F251-4542-4185-A5CC-4CBA4906D123}" name="Column2406"/>
    <tableColumn id="2419" xr3:uid="{2352DAEC-6101-4ECB-8C4D-D570013F3F9A}" name="Column2407"/>
    <tableColumn id="2420" xr3:uid="{A192B7D0-0504-46F6-A05A-EB6A159BE90E}" name="Column2408"/>
    <tableColumn id="2421" xr3:uid="{FFEEA577-F2F0-4734-9BEB-A4470903869A}" name="Column2409"/>
    <tableColumn id="2422" xr3:uid="{2E8BD84F-87D9-4896-BA3C-5EF5B0E9218D}" name="Column2410"/>
    <tableColumn id="2423" xr3:uid="{AB9DCB2F-E0F4-480F-A737-CF4939B05003}" name="Column2411"/>
    <tableColumn id="2424" xr3:uid="{27A378CD-0024-4F21-AAC8-89ABE10572C7}" name="Column2412"/>
    <tableColumn id="2425" xr3:uid="{5C301DBB-2D58-48BD-99FE-D98184A1C8FF}" name="Column2413"/>
    <tableColumn id="2426" xr3:uid="{E7B48A95-E646-4F54-B289-C9CEEB067A97}" name="Column2414"/>
    <tableColumn id="2427" xr3:uid="{70D12944-68EE-4243-B8B3-5AB5F85E0A61}" name="Column2415"/>
    <tableColumn id="2428" xr3:uid="{B8F18475-0E0A-4A0C-8FC5-BB5F60892971}" name="Column2416"/>
    <tableColumn id="2429" xr3:uid="{EAA0FF82-57AC-486C-BCEA-FDE9CECD0621}" name="Column2417"/>
    <tableColumn id="2430" xr3:uid="{E1EF248C-0F5D-438C-B521-D4E78D346565}" name="Column2418"/>
    <tableColumn id="2431" xr3:uid="{EB1D21A2-A6F9-49DA-AB2D-9182F3EE6C59}" name="Column2419"/>
    <tableColumn id="2432" xr3:uid="{B2556296-F550-4652-9595-5E86EAE710B3}" name="Column2420"/>
    <tableColumn id="2433" xr3:uid="{13337C08-590B-46AA-BC9B-5A609732C23B}" name="Column2421"/>
    <tableColumn id="2434" xr3:uid="{C4F6655D-43D2-4B3D-8CB0-C30B00C64D55}" name="Column2422"/>
    <tableColumn id="2435" xr3:uid="{858291BD-BFED-486C-A1AB-CB5D5ABC6FDD}" name="Column2423"/>
    <tableColumn id="2436" xr3:uid="{D3C1EC62-5B05-439E-A137-EF6A73BBEF7B}" name="Column2424"/>
    <tableColumn id="2437" xr3:uid="{9AD1412D-D556-48CA-9889-21DFB53A3746}" name="Column2425"/>
    <tableColumn id="2438" xr3:uid="{D01970CA-C7BC-48DC-A7A0-0D8520AEB714}" name="Column2426"/>
    <tableColumn id="2439" xr3:uid="{48ADA9C0-7EB2-4072-B72B-D2A1C2EDBA09}" name="Column2427"/>
    <tableColumn id="2440" xr3:uid="{35128827-B622-429D-947E-555000701263}" name="Column2428"/>
    <tableColumn id="2441" xr3:uid="{7B86BD3B-9988-44BA-9670-EE4094E97E0E}" name="Column2429"/>
    <tableColumn id="2442" xr3:uid="{CB51DB66-7679-43D0-88C6-6C6C73D6D2AD}" name="Column2430"/>
    <tableColumn id="2443" xr3:uid="{CF7BA2F4-7603-4AB6-B17F-25CDF6D54183}" name="Column2431"/>
    <tableColumn id="2444" xr3:uid="{E2ABE468-ED01-4905-99E2-79F2926F96F9}" name="Column2432"/>
    <tableColumn id="2445" xr3:uid="{2CEF3E4E-8D3C-4E82-A1B3-F21B6DCCF81F}" name="Column2433"/>
    <tableColumn id="2446" xr3:uid="{AA94E999-2F8C-4FD6-B5F8-3ED3498A780F}" name="Column2434"/>
    <tableColumn id="2447" xr3:uid="{7AE0395E-5ECB-4705-841E-E1EB6487CEFC}" name="Column2435"/>
    <tableColumn id="2448" xr3:uid="{99DCFC1D-8A66-45C6-B045-C1CB378FAE3C}" name="Column2436"/>
    <tableColumn id="2449" xr3:uid="{4278CEFB-B8E7-480E-A576-9482E6718159}" name="Column2437"/>
    <tableColumn id="2450" xr3:uid="{A7271417-248A-4472-B718-586F28D3E74C}" name="Column2438"/>
    <tableColumn id="2451" xr3:uid="{40EC5FC0-A44F-4093-86D0-A08EFE508638}" name="Column2439"/>
    <tableColumn id="2452" xr3:uid="{7C5CA092-FAB6-41FC-9B9E-9D87C9C920E5}" name="Column2440"/>
    <tableColumn id="2453" xr3:uid="{DF73FA98-0DDE-4AE1-8EA2-DE2CC62DA50A}" name="Column2441"/>
    <tableColumn id="2454" xr3:uid="{02944D87-A162-4C0E-ACFF-169102ACA199}" name="Column2442"/>
    <tableColumn id="2455" xr3:uid="{47480933-8C33-4E95-B863-383594E98101}" name="Column2443"/>
    <tableColumn id="2456" xr3:uid="{9B63D4DB-E10C-4489-B72F-58ED9D809A10}" name="Column2444"/>
    <tableColumn id="2457" xr3:uid="{2B09B563-504C-4172-9D3C-F020848BE865}" name="Column2445"/>
    <tableColumn id="2458" xr3:uid="{D05D0964-6BFA-4FD3-9302-061B04C912F5}" name="Column2446"/>
    <tableColumn id="2459" xr3:uid="{9F0A5065-3DC4-401A-8FD4-79E8CD2BAFB0}" name="Column2447"/>
    <tableColumn id="2460" xr3:uid="{37A5E662-1002-4747-93D3-88D1C0F97C91}" name="Column2448"/>
    <tableColumn id="2461" xr3:uid="{55F57415-A587-4FFF-BD43-51867FD4A729}" name="Column2449"/>
    <tableColumn id="2462" xr3:uid="{40859182-F3C1-498E-A881-E6BA4E611F0F}" name="Column2450"/>
    <tableColumn id="2463" xr3:uid="{43FB0682-B5DD-4928-B064-428591F3504E}" name="Column2451"/>
    <tableColumn id="2464" xr3:uid="{116D9348-9068-40FE-8956-AF008BE62D12}" name="Column2452"/>
    <tableColumn id="2465" xr3:uid="{A43B2950-0A9D-4693-A15F-32A0032B1B94}" name="Column2453"/>
    <tableColumn id="2466" xr3:uid="{BE458432-FC4C-4233-9578-98E48F04B8B7}" name="Column2454"/>
    <tableColumn id="2467" xr3:uid="{6C0E7AEB-13D6-4FDE-8A35-AF53267269FD}" name="Column2455"/>
    <tableColumn id="2468" xr3:uid="{F24F3824-F443-4491-9277-CA5C54D87A9A}" name="Column2456"/>
    <tableColumn id="2469" xr3:uid="{EDA7B386-2BEA-4D80-8584-7837C96B5963}" name="Column2457"/>
    <tableColumn id="2470" xr3:uid="{41D700BA-7705-4723-AD24-1266CE8D19C1}" name="Column2458"/>
    <tableColumn id="2471" xr3:uid="{57CBA066-48BD-463E-9859-67621E6555FB}" name="Column2459"/>
    <tableColumn id="2472" xr3:uid="{E449FD58-5B37-4D70-9A2A-DFAE25625CDF}" name="Column2460"/>
    <tableColumn id="2473" xr3:uid="{7419F1E7-CA28-4974-A7A0-562F050C592E}" name="Column2461"/>
    <tableColumn id="2474" xr3:uid="{08797C1B-69EB-4D33-9D6E-62FB494EEC3E}" name="Column2462"/>
    <tableColumn id="2475" xr3:uid="{FB23A2B3-317A-4EE4-8A64-EE7C62E510B4}" name="Column2463"/>
    <tableColumn id="2476" xr3:uid="{55298CFE-311A-4E0E-8127-687DEE51C307}" name="Column2464"/>
    <tableColumn id="2477" xr3:uid="{A76EFD8E-684F-456F-AB3C-C8DC8A12B5F2}" name="Column2465"/>
    <tableColumn id="2478" xr3:uid="{5B735B72-0F7D-494F-8494-69FC07A95B9B}" name="Column2466"/>
    <tableColumn id="2479" xr3:uid="{21AC4044-09A0-4EB1-A2BD-327EA0964CE1}" name="Column2467"/>
    <tableColumn id="2480" xr3:uid="{C2795E40-9990-471E-9B2C-2E964C040798}" name="Column2468"/>
    <tableColumn id="2481" xr3:uid="{1AD38D3F-65FF-499A-97BF-2F28C8E98087}" name="Column2469"/>
    <tableColumn id="2482" xr3:uid="{9FA9636C-4431-4F80-8EE0-E0EB1E32A9E6}" name="Column2470"/>
    <tableColumn id="2483" xr3:uid="{E5222C98-4FB4-468D-8869-8270CAB60820}" name="Column2471"/>
    <tableColumn id="2484" xr3:uid="{A1642C99-DB1D-429E-ABD8-FACA094642A6}" name="Column2472"/>
    <tableColumn id="2485" xr3:uid="{32BE2038-68C9-4FAC-9B5F-719317C40EEB}" name="Column2473"/>
    <tableColumn id="2486" xr3:uid="{48469123-0215-49ED-AA6A-A683BC878A3D}" name="Column2474"/>
    <tableColumn id="2487" xr3:uid="{893EB23A-38F1-41B0-8A4C-9A960FD3A2B6}" name="Column2475"/>
    <tableColumn id="2488" xr3:uid="{18437C21-A099-498C-BC49-553A2D5E64BA}" name="Column2476"/>
    <tableColumn id="2489" xr3:uid="{BFC0C120-AE7C-418A-8B50-D9F1CCE876FB}" name="Column2477"/>
    <tableColumn id="2490" xr3:uid="{AF21315E-3254-432E-9965-8C2EAA6C605B}" name="Column2478"/>
    <tableColumn id="2491" xr3:uid="{A522B139-8945-40AF-8270-B012A0151A2D}" name="Column2479"/>
    <tableColumn id="2492" xr3:uid="{AD35C40A-7E80-483E-897D-9392CA507FBC}" name="Column2480"/>
    <tableColumn id="2493" xr3:uid="{01BAD5F7-CACD-448E-BF0E-EE524512A132}" name="Column2481"/>
    <tableColumn id="2494" xr3:uid="{1672D3C1-B1F0-4E83-85BA-A3433E382789}" name="Column2482"/>
    <tableColumn id="2495" xr3:uid="{393F10CC-E3AB-4F04-9853-9976B384C69D}" name="Column2483"/>
    <tableColumn id="2496" xr3:uid="{64B6218B-6709-458A-A0D1-8B61E910BC17}" name="Column2484"/>
    <tableColumn id="2497" xr3:uid="{2B6DB49E-4798-4CE7-B85D-AA49ABA575E6}" name="Column2485"/>
    <tableColumn id="2498" xr3:uid="{32CD6ADD-87DC-4F18-8AA7-16D5910CC43D}" name="Column2486"/>
    <tableColumn id="2499" xr3:uid="{99E87AB4-F76E-42C2-B4D4-DF69C498DA0B}" name="Column2487"/>
    <tableColumn id="2500" xr3:uid="{22A78F8F-336D-44AE-B5CF-598A0DDBBF31}" name="Column2488"/>
    <tableColumn id="2501" xr3:uid="{DC423D5D-91E1-4613-8C7C-CE131A20D493}" name="Column2489"/>
    <tableColumn id="2502" xr3:uid="{FF2C3842-49DB-4D26-9190-6049FABD0FB8}" name="Column2490"/>
    <tableColumn id="2503" xr3:uid="{0F049390-C1F6-458F-B8E0-6777F739B7FD}" name="Column2491"/>
    <tableColumn id="2504" xr3:uid="{E64BADF4-7813-47AC-A96A-AE3843CA18DC}" name="Column2492"/>
    <tableColumn id="2505" xr3:uid="{1F43130D-16EB-4416-95A9-7EA7CA10F60D}" name="Column2493"/>
    <tableColumn id="2506" xr3:uid="{781BE5A6-1274-47CB-BB9B-6781826268A2}" name="Column2494"/>
    <tableColumn id="2507" xr3:uid="{1CB7E140-774B-402F-B248-8AA07EFE8455}" name="Column2495"/>
    <tableColumn id="2508" xr3:uid="{9275E228-047B-449F-8563-45B38863F447}" name="Column2496"/>
    <tableColumn id="2509" xr3:uid="{62E836D3-21D7-444F-97E5-80CD1B2148CB}" name="Column2497"/>
    <tableColumn id="2510" xr3:uid="{EFE91BE6-A397-4458-8F07-7A6CEA456E4E}" name="Column2498"/>
    <tableColumn id="2511" xr3:uid="{B89A02BE-0C5F-4B3B-800F-684CCF97C882}" name="Column2499"/>
    <tableColumn id="2512" xr3:uid="{3540CE1C-ED08-43D3-A786-05179B4B86EA}" name="Column2500"/>
    <tableColumn id="2513" xr3:uid="{6CC80829-ED32-42F8-97F2-9A2B4B617DB9}" name="Column2501"/>
    <tableColumn id="2514" xr3:uid="{C61DFD7D-DC07-4D85-8636-A9B404B50DC8}" name="Column2502"/>
    <tableColumn id="2515" xr3:uid="{10997982-6A83-48AE-B752-42DD4F6A541F}" name="Column2503"/>
    <tableColumn id="2516" xr3:uid="{560AF137-0A56-4275-B3C8-31475DCBD98A}" name="Column2504"/>
    <tableColumn id="2517" xr3:uid="{3582478E-F846-4EBF-92E7-E6D278810EF1}" name="Column2505"/>
    <tableColumn id="2518" xr3:uid="{60EF3FC7-0DCD-4BAD-A9CA-8880F503B40A}" name="Column2506"/>
    <tableColumn id="2519" xr3:uid="{382702F6-0F56-4255-B4EB-A36D0DB2F36A}" name="Column2507"/>
    <tableColumn id="2520" xr3:uid="{A578AE72-E1DC-49E4-A27B-6A29460FEC7F}" name="Column2508"/>
    <tableColumn id="2521" xr3:uid="{7099EBCB-6094-46B1-B91A-786545D3713D}" name="Column2509"/>
    <tableColumn id="2522" xr3:uid="{90E265EC-BAD2-4931-B3BB-25B434C243A5}" name="Column2510"/>
    <tableColumn id="2523" xr3:uid="{9F7AFE5F-24E0-486B-846F-7B1E28796ABA}" name="Column2511"/>
    <tableColumn id="2524" xr3:uid="{07028C08-0D09-44ED-90CB-8FF79E4D96EB}" name="Column2512"/>
    <tableColumn id="2525" xr3:uid="{6460A63F-824C-46F3-BF81-1D513C181921}" name="Column2513"/>
    <tableColumn id="2526" xr3:uid="{6C09E18F-D463-400E-9D66-F6E457390BC4}" name="Column2514"/>
    <tableColumn id="2527" xr3:uid="{AC1CCDF5-4053-4CD2-A80E-0D29BDBD9AB5}" name="Column2515"/>
    <tableColumn id="2528" xr3:uid="{F60CBFBB-998E-48CC-AAE2-F1BD445A54D9}" name="Column2516"/>
    <tableColumn id="2529" xr3:uid="{54D778AA-CA32-4EC9-9C96-5E01789B90E0}" name="Column2517"/>
    <tableColumn id="2530" xr3:uid="{0C72E927-C3DD-4A0C-9DC5-5762D2D0BAC6}" name="Column2518"/>
    <tableColumn id="2531" xr3:uid="{FCFC0DD1-DF83-4394-A504-120F574E8619}" name="Column2519"/>
    <tableColumn id="2532" xr3:uid="{9C3B79FB-46B3-4221-9C54-D6E8385BDFB0}" name="Column2520"/>
    <tableColumn id="2533" xr3:uid="{B78B58F4-8F95-450C-B1F4-B47D498DF595}" name="Column2521"/>
    <tableColumn id="2534" xr3:uid="{5AC491E3-2B0B-4493-B575-91091253592A}" name="Column2522"/>
    <tableColumn id="2535" xr3:uid="{0D033798-F64E-402E-93C4-84AF64441702}" name="Column2523"/>
    <tableColumn id="2536" xr3:uid="{3610F8B4-6E12-4138-B9A1-8C89F901E709}" name="Column2524"/>
    <tableColumn id="2537" xr3:uid="{EAFDBCC3-FA56-40F1-861D-701603FF0ABF}" name="Column2525"/>
    <tableColumn id="2538" xr3:uid="{B5B41B7C-1427-4F61-AA0A-88F60539459E}" name="Column2526"/>
    <tableColumn id="2539" xr3:uid="{0485857E-5664-425A-A67A-B29B4F804356}" name="Column2527"/>
    <tableColumn id="2540" xr3:uid="{0373D39D-B97F-42ED-A23F-6943B145949C}" name="Column2528"/>
    <tableColumn id="2541" xr3:uid="{A3BB0672-8AD8-44AB-93C5-35698FF20B23}" name="Column2529"/>
    <tableColumn id="2542" xr3:uid="{C5A47518-A425-4D39-A569-9CF339AEB36A}" name="Column2530"/>
    <tableColumn id="2543" xr3:uid="{A465374F-297D-4288-9BAE-F0BDF1026DFB}" name="Column2531"/>
    <tableColumn id="2544" xr3:uid="{D6C69651-7CE4-47F8-AB09-E1A2363E5F59}" name="Column2532"/>
    <tableColumn id="2545" xr3:uid="{3B6C9D44-C9FB-457C-92C6-23A8E9AF9D8F}" name="Column2533"/>
    <tableColumn id="2546" xr3:uid="{0F8551D1-B365-4B99-BFD5-9B61644F31BB}" name="Column2534"/>
    <tableColumn id="2547" xr3:uid="{C45099AD-414F-4409-8005-F7818F3DB95D}" name="Column2535"/>
    <tableColumn id="2548" xr3:uid="{6D4E0F42-560B-452A-90FA-B65EB5F7D30B}" name="Column2536"/>
    <tableColumn id="2549" xr3:uid="{BC096692-B6EE-4617-A7D0-D0E53F3CAA8B}" name="Column2537"/>
    <tableColumn id="2550" xr3:uid="{5B4CF24A-CFD3-4394-82E6-398717BEF760}" name="Column2538"/>
    <tableColumn id="2551" xr3:uid="{77A154B7-1C8D-4D8D-B086-38EE9416DDEA}" name="Column2539"/>
    <tableColumn id="2552" xr3:uid="{EFB666BC-D152-4938-88C3-2F7B4E2308AE}" name="Column2540"/>
    <tableColumn id="2553" xr3:uid="{3591FCAF-281C-4E44-A302-E7835AF58BA3}" name="Column2541"/>
    <tableColumn id="2554" xr3:uid="{CFD4DB05-442F-4181-A0A3-7BF18E90E09F}" name="Column2542"/>
    <tableColumn id="2555" xr3:uid="{32EB1B91-2FC5-407C-852A-C3ADA518728F}" name="Column2543"/>
    <tableColumn id="2556" xr3:uid="{05616B05-BF7E-4EE2-8E06-0F9DAB56F4B7}" name="Column2544"/>
    <tableColumn id="2557" xr3:uid="{E8CA3488-2BE9-42DA-AEA5-9F265088380A}" name="Column2545"/>
    <tableColumn id="2558" xr3:uid="{BA3EB8F5-1132-4331-A07A-5E2F68B57652}" name="Column2546"/>
    <tableColumn id="2559" xr3:uid="{E1EDDD27-5B87-443E-9BA5-61818C592FDB}" name="Column2547"/>
    <tableColumn id="2560" xr3:uid="{A1A6C5CC-68BF-494C-9A49-81A1682F2020}" name="Column2548"/>
    <tableColumn id="2561" xr3:uid="{F13BEE69-EA84-4734-A083-986FBD65AFDE}" name="Column2549"/>
    <tableColumn id="2562" xr3:uid="{02FDFDF8-8059-41CD-8E61-874D23536F0E}" name="Column2550"/>
    <tableColumn id="2563" xr3:uid="{76E46520-56B5-4EDF-BCB6-E1C463C7A3A6}" name="Column2551"/>
    <tableColumn id="2564" xr3:uid="{1977F6F4-F159-4286-911F-79FF399895BF}" name="Column2552"/>
    <tableColumn id="2565" xr3:uid="{072795F5-213A-4EDF-9497-FDA7D7F67868}" name="Column2553"/>
    <tableColumn id="2566" xr3:uid="{FE8283FD-DC17-4B2A-AE2A-C97C16B65C4F}" name="Column2554"/>
    <tableColumn id="2567" xr3:uid="{105FE090-CE16-43B5-B2BD-3666CAD6F79A}" name="Column2555"/>
    <tableColumn id="2568" xr3:uid="{996D400B-F77D-4329-A993-2F0E221C51C0}" name="Column2556"/>
    <tableColumn id="2569" xr3:uid="{7A64E0B7-B247-4C30-AA59-C5B2327AA5D4}" name="Column2557"/>
    <tableColumn id="2570" xr3:uid="{0497D92E-22CA-4784-AAF4-AAE251AA04B8}" name="Column2558"/>
    <tableColumn id="2571" xr3:uid="{279FBAB7-D615-4975-9EBC-7B842F2D532E}" name="Column2559"/>
    <tableColumn id="2572" xr3:uid="{39B9EE01-A817-4E75-B13A-17E61CFD1C5B}" name="Column2560"/>
    <tableColumn id="2573" xr3:uid="{44B0E132-2D9C-4CFC-B73E-E7772420D32E}" name="Column2561"/>
    <tableColumn id="2574" xr3:uid="{090DB960-1CDD-4023-B9DD-FB8A280D5F07}" name="Column2562"/>
    <tableColumn id="2575" xr3:uid="{7C88B8E4-C240-4F7B-A275-00158DA26065}" name="Column2563"/>
    <tableColumn id="2576" xr3:uid="{E7FDF862-B3F0-4834-9022-F86AE3318102}" name="Column2564"/>
    <tableColumn id="2577" xr3:uid="{C076CA87-43EB-47A4-9BFA-6289C4F86626}" name="Column2565"/>
    <tableColumn id="2578" xr3:uid="{70CB96FE-4639-4E3A-ADD4-1672FAE586D9}" name="Column2566"/>
    <tableColumn id="2579" xr3:uid="{3BB03BA1-2D29-48E7-ACE9-1FE4F2F73AFA}" name="Column2567"/>
    <tableColumn id="2580" xr3:uid="{7A99F971-F535-4F11-9BDD-A02F5E22FBAF}" name="Column2568"/>
    <tableColumn id="2581" xr3:uid="{C3C95049-D61D-4AC5-8031-30277E2F32DF}" name="Column2569"/>
    <tableColumn id="2582" xr3:uid="{66A5B3EA-FAE9-4660-9922-78DA17D96AC0}" name="Column2570"/>
    <tableColumn id="2583" xr3:uid="{BA009DF1-5A1B-4F2F-9A1C-44ECA9D367FB}" name="Column2571"/>
    <tableColumn id="2584" xr3:uid="{D1B7A762-FA36-4D7C-9556-ED3688559CC4}" name="Column2572"/>
    <tableColumn id="2585" xr3:uid="{06F302CA-E938-49F2-AC2A-80C6FBC20E35}" name="Column2573"/>
    <tableColumn id="2586" xr3:uid="{EC0935B8-5CCA-4179-8F50-3103CB39EA65}" name="Column2574"/>
    <tableColumn id="2587" xr3:uid="{D3AF3991-8CD2-4A72-B2BB-538A8486671A}" name="Column2575"/>
    <tableColumn id="2588" xr3:uid="{F0A380DB-3DD0-4095-A905-2B57491437AA}" name="Column2576"/>
    <tableColumn id="2589" xr3:uid="{DD575D74-58CF-4A5D-9D78-EF5378DDC2E8}" name="Column2577"/>
    <tableColumn id="2590" xr3:uid="{5E3C90ED-99E0-44B3-ABAD-881E80B7CC13}" name="Column2578"/>
    <tableColumn id="2591" xr3:uid="{787E84A5-F255-4E43-B7A5-0EF8E02E8ADE}" name="Column2579"/>
    <tableColumn id="2592" xr3:uid="{14E8369B-CB12-40BC-B8CD-859BDF6B941C}" name="Column2580"/>
    <tableColumn id="2593" xr3:uid="{CCEC75B4-3728-448E-A655-11BB775FBEB6}" name="Column2581"/>
    <tableColumn id="2594" xr3:uid="{1ECB1739-4873-4CEC-9990-6D1E8D4D9808}" name="Column2582"/>
    <tableColumn id="2595" xr3:uid="{344BFDB4-755E-4DFF-955C-8B9E9D07F44B}" name="Column2583"/>
    <tableColumn id="2596" xr3:uid="{78C3AD11-6B30-4FD3-B180-CCCD03A5E4CF}" name="Column2584"/>
    <tableColumn id="2597" xr3:uid="{4B2A341C-53E1-4865-8218-44ABEC9688E9}" name="Column2585"/>
    <tableColumn id="2598" xr3:uid="{E250B485-FEF2-416C-AB4A-3609BECDA8F8}" name="Column2586"/>
    <tableColumn id="2599" xr3:uid="{D11CD4D9-A4D2-49EF-8EC4-039551DB9055}" name="Column2587"/>
    <tableColumn id="2600" xr3:uid="{A71F5985-EE29-4788-8A32-1106DE2630ED}" name="Column2588"/>
    <tableColumn id="2601" xr3:uid="{C473BEEE-C957-4DF4-8422-D979426AD44D}" name="Column2589"/>
    <tableColumn id="2602" xr3:uid="{33979C2A-1EAE-450F-8A27-82D16AF105AF}" name="Column2590"/>
    <tableColumn id="2603" xr3:uid="{2CD28F24-8E81-4D17-8720-C61320052088}" name="Column2591"/>
    <tableColumn id="2604" xr3:uid="{225F412B-247B-4131-89AE-61C4851C4801}" name="Column2592"/>
    <tableColumn id="2605" xr3:uid="{A151611F-D21A-4855-8671-2D74A564B2D3}" name="Column2593"/>
    <tableColumn id="2606" xr3:uid="{142EF8DA-7161-40BB-B3BC-7C1ACCE3CE93}" name="Column2594"/>
    <tableColumn id="2607" xr3:uid="{ED6B6DA1-B43C-4081-BC0B-67DA906F9324}" name="Column2595"/>
    <tableColumn id="2608" xr3:uid="{824E29B0-EC2E-479A-9B89-2C91B82012D1}" name="Column2596"/>
    <tableColumn id="2609" xr3:uid="{1284163D-2B93-46E3-8C09-6DECC4B9691D}" name="Column2597"/>
    <tableColumn id="2610" xr3:uid="{00643133-CC5A-4EE4-A863-D6D1BFD90FD2}" name="Column2598"/>
    <tableColumn id="2611" xr3:uid="{0F57BDB7-C304-47AD-A030-01A0C579F9C5}" name="Column2599"/>
    <tableColumn id="2612" xr3:uid="{1ECFBE3A-8FF4-4E8B-8B55-B124955A4E05}" name="Column2600"/>
    <tableColumn id="2613" xr3:uid="{D7AA5019-3D43-46FA-ABB6-2D5507AAB0CC}" name="Column2601"/>
    <tableColumn id="2614" xr3:uid="{AB3E99D4-A9C1-4995-9595-AF07458E2628}" name="Column2602"/>
    <tableColumn id="2615" xr3:uid="{4BB39965-AE7D-40FA-A339-8DD6D8873326}" name="Column2603"/>
    <tableColumn id="2616" xr3:uid="{13213A1B-8FE1-4FC6-B88D-2EE1075491C5}" name="Column2604"/>
    <tableColumn id="2617" xr3:uid="{30B6649D-3C34-411C-9BC5-66182C99F3FA}" name="Column2605"/>
    <tableColumn id="2618" xr3:uid="{AB9EAB36-2EA9-4116-A5A8-7FF4D9388A81}" name="Column2606"/>
    <tableColumn id="2619" xr3:uid="{72639110-CFAB-4609-BD92-1C5924F8B390}" name="Column2607"/>
    <tableColumn id="2620" xr3:uid="{82F46933-8977-4697-A5BA-34E770AE0D59}" name="Column2608"/>
    <tableColumn id="2621" xr3:uid="{E5CAF1F4-C5A5-4A20-9395-51C2FB7FAE0F}" name="Column2609"/>
    <tableColumn id="2622" xr3:uid="{193758A9-F1B2-4552-B7A4-1127B338411C}" name="Column2610"/>
    <tableColumn id="2623" xr3:uid="{3B8A8838-E20B-4283-A64E-A4CE0D2671A7}" name="Column2611"/>
    <tableColumn id="2624" xr3:uid="{C31DC363-6A99-41EC-A7CC-4A7981DE9883}" name="Column2612"/>
    <tableColumn id="2625" xr3:uid="{5B7BB111-F435-41CC-B32C-B533C498C7B6}" name="Column2613"/>
    <tableColumn id="2626" xr3:uid="{F7162782-953F-4EFF-AD21-565C8C9F7490}" name="Column2614"/>
    <tableColumn id="2627" xr3:uid="{23813C11-C44B-41CD-9CF4-506A835399F8}" name="Column2615"/>
    <tableColumn id="2628" xr3:uid="{A27C817A-5403-4804-952D-73482CA97EB3}" name="Column2616"/>
    <tableColumn id="2629" xr3:uid="{1243D56A-BCAA-4B91-8AD7-B99D06AFF6DE}" name="Column2617"/>
    <tableColumn id="2630" xr3:uid="{C246C1C5-8E67-4870-A488-8BDE2DDB6F7E}" name="Column2618"/>
    <tableColumn id="2631" xr3:uid="{E44E3BAD-66CA-46FC-8D62-4FA48D3C4749}" name="Column2619"/>
    <tableColumn id="2632" xr3:uid="{A8BE825A-37B7-48FC-B2A5-E82E00C83D6F}" name="Column2620"/>
    <tableColumn id="2633" xr3:uid="{C7CF7A22-8571-412B-A661-CDE12FC04906}" name="Column2621"/>
    <tableColumn id="2634" xr3:uid="{A4593BAE-DFFD-4416-A399-C88A6D10244B}" name="Column2622"/>
    <tableColumn id="2635" xr3:uid="{FE5553E5-19D2-4254-A34A-4ECE2FB3C703}" name="Column2623"/>
    <tableColumn id="2636" xr3:uid="{9B0DB369-094C-47F9-8A17-4AD721E4D5DA}" name="Column2624"/>
    <tableColumn id="2637" xr3:uid="{66E12808-AC55-413B-9143-9264CD493CDC}" name="Column2625"/>
    <tableColumn id="2638" xr3:uid="{079114A4-211D-4B4E-A53F-ECDD4350B946}" name="Column2626"/>
    <tableColumn id="2639" xr3:uid="{1EDB562C-3A66-48D9-98FA-AB2D4758D329}" name="Column2627"/>
    <tableColumn id="2640" xr3:uid="{BD851F4C-8F54-42D3-B020-DF906AC48B66}" name="Column2628"/>
    <tableColumn id="2641" xr3:uid="{6DF975DB-897D-4DE6-BF01-ECADB3FDA127}" name="Column2629"/>
    <tableColumn id="2642" xr3:uid="{7B52ED79-1B1C-4EEC-AB9E-AC7E4E2F6CC8}" name="Column2630"/>
    <tableColumn id="2643" xr3:uid="{2CE7CC91-0641-4739-8B71-ED5C07F0B07D}" name="Column2631"/>
    <tableColumn id="2644" xr3:uid="{206652AB-1E99-48A3-980E-0AFF4D761F5C}" name="Column2632"/>
    <tableColumn id="2645" xr3:uid="{8C01AC85-C331-408A-9F21-8A12732C1697}" name="Column2633"/>
    <tableColumn id="2646" xr3:uid="{F0F566C8-DA30-4E2A-B225-0F4AE82ED1E1}" name="Column2634"/>
    <tableColumn id="2647" xr3:uid="{18A37168-5063-46A7-950B-3235BDE61BB3}" name="Column2635"/>
    <tableColumn id="2648" xr3:uid="{EAB20084-27C6-419F-B279-4AF9643CDACF}" name="Column2636"/>
    <tableColumn id="2649" xr3:uid="{A450F441-39DD-493C-8169-B6DC006D050C}" name="Column2637"/>
    <tableColumn id="2650" xr3:uid="{79B88A25-4384-4E87-96E0-68AA673F289B}" name="Column2638"/>
    <tableColumn id="2651" xr3:uid="{426B5BA9-D891-4DEE-81EC-B6BC965B6768}" name="Column2639"/>
    <tableColumn id="2652" xr3:uid="{A90211D4-8D65-431E-BBEE-C5CE68620A9D}" name="Column2640"/>
    <tableColumn id="2653" xr3:uid="{C14E9723-9A89-4FF5-9C7C-FD2D37043EFC}" name="Column2641"/>
    <tableColumn id="2654" xr3:uid="{9F4E5A5F-7AB1-4F4F-B786-315DC90E7196}" name="Column2642"/>
    <tableColumn id="2655" xr3:uid="{40AB0D41-7551-4206-8C35-6169C3177F68}" name="Column2643"/>
    <tableColumn id="2656" xr3:uid="{9ED97704-6312-4123-A0A8-7D8F0142BB12}" name="Column2644"/>
    <tableColumn id="2657" xr3:uid="{ECE22C93-C47C-44FE-A2FE-B0F0BA5D16BB}" name="Column2645"/>
    <tableColumn id="2658" xr3:uid="{7465C467-3A92-40DD-BD51-591D9F32073D}" name="Column2646"/>
    <tableColumn id="2659" xr3:uid="{86CC37DA-039C-40C3-A518-9E602D675CE1}" name="Column2647"/>
    <tableColumn id="2660" xr3:uid="{C7B72CDA-5866-4E50-9456-B55E74CCC901}" name="Column2648"/>
    <tableColumn id="2661" xr3:uid="{3B900506-3439-49E3-BC9C-812C14BC172C}" name="Column2649"/>
    <tableColumn id="2662" xr3:uid="{AE377E36-F2C0-43FE-B892-96CCEE657DCB}" name="Column2650"/>
    <tableColumn id="2663" xr3:uid="{AF558D68-EC25-4E38-8B72-F19870A91701}" name="Column2651"/>
    <tableColumn id="2664" xr3:uid="{69A1C46B-BC14-49CC-8249-E808637047C4}" name="Column2652"/>
    <tableColumn id="2665" xr3:uid="{3D98A9EB-C2C8-4183-B603-8BF50067614F}" name="Column2653"/>
    <tableColumn id="2666" xr3:uid="{77294F40-149E-4880-AC5D-FD1F3B4AA139}" name="Column2654"/>
    <tableColumn id="2667" xr3:uid="{A9393D9C-0D75-47EA-82AB-5AAD9ED6B6A7}" name="Column2655"/>
    <tableColumn id="2668" xr3:uid="{39463DA0-3835-4211-8D58-C3FC363E0FF5}" name="Column2656"/>
    <tableColumn id="2669" xr3:uid="{699B1492-8811-42E4-849F-E12F3C3E3C1F}" name="Column2657"/>
    <tableColumn id="2670" xr3:uid="{00AA3936-533F-488D-9943-296AFB14B15A}" name="Column2658"/>
    <tableColumn id="2671" xr3:uid="{E3DE78AB-5710-485D-9DAB-98A3A7A84E7A}" name="Column2659"/>
    <tableColumn id="2672" xr3:uid="{9F730C13-BA12-46B0-AEEA-C9D1AF06D851}" name="Column2660"/>
    <tableColumn id="2673" xr3:uid="{9890D26B-21F6-4264-8D7A-1EF8590AB3D2}" name="Column2661"/>
    <tableColumn id="2674" xr3:uid="{EAC189D7-A501-426D-93BB-6997BF13B6F6}" name="Column2662"/>
    <tableColumn id="2675" xr3:uid="{76B0D8DE-B63F-44E4-A781-927275A61C8C}" name="Column2663"/>
    <tableColumn id="2676" xr3:uid="{E6A09350-148B-47F9-8F42-7A7291D102C2}" name="Column2664"/>
    <tableColumn id="2677" xr3:uid="{3D7612C4-6F42-4C7D-981C-8060E300F248}" name="Column2665"/>
    <tableColumn id="2678" xr3:uid="{533A34A5-0C09-4F05-BEB5-F82F27F8CE43}" name="Column2666"/>
    <tableColumn id="2679" xr3:uid="{02DED7ED-F413-4648-AB51-8C72685AAE27}" name="Column2667"/>
    <tableColumn id="2680" xr3:uid="{A4D358D7-03D0-4937-8FBE-F5E97E7F9113}" name="Column2668"/>
    <tableColumn id="2681" xr3:uid="{88CA98F3-F6B0-478B-B7F7-0B9F6834852C}" name="Column2669"/>
    <tableColumn id="2682" xr3:uid="{869C168B-9270-42AD-AD10-C23CACDEC7EA}" name="Column2670"/>
    <tableColumn id="2683" xr3:uid="{184470E0-4234-4CEB-BA3B-FD26671AC08B}" name="Column2671"/>
    <tableColumn id="2684" xr3:uid="{12DA4364-F8D2-4754-AA4A-737109BAE9B2}" name="Column2672"/>
    <tableColumn id="2685" xr3:uid="{D9F4FD63-D3B8-4211-881C-6519017EC7DE}" name="Column2673"/>
    <tableColumn id="2686" xr3:uid="{0BB4F10B-C175-4951-B2CE-D7582628C5E3}" name="Column2674"/>
    <tableColumn id="2687" xr3:uid="{FE86555A-00DE-49C8-BB93-C6218BC374B0}" name="Column2675"/>
    <tableColumn id="2688" xr3:uid="{94077644-07D0-4CD4-9A8E-60F54A1864F5}" name="Column2676"/>
    <tableColumn id="2689" xr3:uid="{0E5E589D-D841-43D6-A170-BC5A50E0AAE7}" name="Column2677"/>
    <tableColumn id="2690" xr3:uid="{C2E6CF59-DA72-45D5-B2AD-692ACF1B9BF2}" name="Column2678"/>
    <tableColumn id="2691" xr3:uid="{AB50807F-1DF3-4ED5-AD9A-3EDE02910F38}" name="Column2679"/>
    <tableColumn id="2692" xr3:uid="{378C375C-7802-4DFC-A326-E31DD19DA42B}" name="Column2680"/>
    <tableColumn id="2693" xr3:uid="{FBEF8E06-231E-4AF8-87D8-F5466BDE5EBD}" name="Column2681"/>
    <tableColumn id="2694" xr3:uid="{EA16439D-2DC7-46A8-B2FF-910829075314}" name="Column2682"/>
    <tableColumn id="2695" xr3:uid="{20A8600D-D5CC-42A7-89A2-7AFD82B4EC72}" name="Column2683"/>
    <tableColumn id="2696" xr3:uid="{50BDEE0A-7250-4E3E-87A3-C6E5CACFCA95}" name="Column2684"/>
    <tableColumn id="2697" xr3:uid="{D9FA516A-393F-43DD-A726-86C5D4232076}" name="Column2685"/>
    <tableColumn id="2698" xr3:uid="{36D4FD6C-DBAD-44CB-80C3-5DCDDC0148EE}" name="Column2686"/>
    <tableColumn id="2699" xr3:uid="{02D19A51-1729-4CED-A40F-2B45C44C46D2}" name="Column2687"/>
    <tableColumn id="2700" xr3:uid="{A728A14D-29B1-42D1-B6E8-CE075DAE2F06}" name="Column2688"/>
    <tableColumn id="2701" xr3:uid="{265EA74E-3880-4725-8846-8CC5F5969102}" name="Column2689"/>
    <tableColumn id="2702" xr3:uid="{D90DC3C4-A744-407D-9C76-10BA936D006E}" name="Column2690"/>
    <tableColumn id="2703" xr3:uid="{434D28A3-F6FB-4440-AD96-091139CD8648}" name="Column2691"/>
    <tableColumn id="2704" xr3:uid="{191C13A5-4114-466E-86FD-2CCEB88B995C}" name="Column2692"/>
    <tableColumn id="2705" xr3:uid="{E5BF3764-BB1D-481F-A16F-195D65DC2653}" name="Column2693"/>
    <tableColumn id="2706" xr3:uid="{BFE86816-CAA7-42A5-9D43-4BDFEA38D99D}" name="Column2694"/>
    <tableColumn id="2707" xr3:uid="{E16D78D6-2BF6-4897-AD19-B32251A061A7}" name="Column2695"/>
    <tableColumn id="2708" xr3:uid="{ADB26014-E23E-4969-9458-804171357B87}" name="Column2696"/>
    <tableColumn id="2709" xr3:uid="{7AE7F9AF-EB91-4749-8526-CEBF060CABF9}" name="Column2697"/>
    <tableColumn id="2710" xr3:uid="{58987350-8332-4532-9A95-64FFEB077637}" name="Column2698"/>
    <tableColumn id="2711" xr3:uid="{E8DB7142-7EA7-4DAE-AA94-1ECA25B273D3}" name="Column2699"/>
    <tableColumn id="2712" xr3:uid="{F36785EA-53E2-498A-A303-48760074AAF2}" name="Column2700"/>
    <tableColumn id="2713" xr3:uid="{430DE7B9-6CBE-4D44-8B0B-1C4EECC7EE92}" name="Column2701"/>
    <tableColumn id="2714" xr3:uid="{A768C0A5-C24A-42FE-AD6B-AB896B241B53}" name="Column2702"/>
    <tableColumn id="2715" xr3:uid="{DB63DCA3-D7B0-4B14-8079-6573E02F91AC}" name="Column2703"/>
    <tableColumn id="2716" xr3:uid="{E46BC324-6FF9-4DC5-8C00-2E019029C77C}" name="Column2704"/>
    <tableColumn id="2717" xr3:uid="{09A7A5FD-7B86-4559-91DF-5594A9549904}" name="Column2705"/>
    <tableColumn id="2718" xr3:uid="{E68F4866-6118-44A5-A5F5-3F584A7093BA}" name="Column2706"/>
    <tableColumn id="2719" xr3:uid="{C0C6C89B-EE45-49C9-A565-09724F67E2F0}" name="Column2707"/>
    <tableColumn id="2720" xr3:uid="{5E748D9A-1FC9-4274-9821-244585CBDA86}" name="Column2708"/>
    <tableColumn id="2721" xr3:uid="{7B8939A2-A2DC-4336-B092-FC4CCF37E8A4}" name="Column2709"/>
    <tableColumn id="2722" xr3:uid="{BA3501FD-C657-40E8-B2FC-DD796BECD865}" name="Column2710"/>
    <tableColumn id="2723" xr3:uid="{9912EC9C-9485-4E29-A287-B045EC0C80E1}" name="Column2711"/>
    <tableColumn id="2724" xr3:uid="{6C719A3A-C348-4089-8908-1273BAB23D7B}" name="Column2712"/>
    <tableColumn id="2725" xr3:uid="{35288001-4542-4804-972C-BAD954D6B3B3}" name="Column2713"/>
    <tableColumn id="2726" xr3:uid="{1A1D6D2C-7A74-4C95-8356-EF84519BE757}" name="Column2714"/>
    <tableColumn id="2727" xr3:uid="{60D799EE-4977-4BFB-868A-F1EF71AA5D4F}" name="Column2715"/>
    <tableColumn id="2728" xr3:uid="{9DC99E56-C966-4FBA-B768-F745EA12DDD0}" name="Column2716"/>
    <tableColumn id="2729" xr3:uid="{123D827E-5A2E-4844-9D4F-D77E177F2AF9}" name="Column2717"/>
    <tableColumn id="2730" xr3:uid="{969E6FE7-98AA-444F-A27A-4BA0603BDA62}" name="Column2718"/>
    <tableColumn id="2731" xr3:uid="{7024A873-3B12-4D89-9118-100DB711F83A}" name="Column2719"/>
    <tableColumn id="2732" xr3:uid="{6B3B8765-A9AF-4D11-B9C9-6B2B497E7E2F}" name="Column2720"/>
    <tableColumn id="2733" xr3:uid="{F5A762F9-9417-4F35-A559-5D08C6B37C41}" name="Column2721"/>
    <tableColumn id="2734" xr3:uid="{7D5D1DCC-E69A-42AF-9BE4-DF72E7F22F9D}" name="Column2722"/>
    <tableColumn id="2735" xr3:uid="{00F37594-6078-4608-8FBB-9FEDF4DC3198}" name="Column2723"/>
    <tableColumn id="2736" xr3:uid="{315CD458-A4D8-46C5-ABD8-BCEF62F565F1}" name="Column2724"/>
    <tableColumn id="2737" xr3:uid="{2F0F21AF-6F9C-4E67-B101-05DF9D58C9FE}" name="Column2725"/>
    <tableColumn id="2738" xr3:uid="{75109DC5-D7D8-4E3A-BD2F-A8676F0B2ABD}" name="Column2726"/>
    <tableColumn id="2739" xr3:uid="{FDCE8EFB-8BCE-4B4C-892C-2B5FCADBD51F}" name="Column2727"/>
    <tableColumn id="2740" xr3:uid="{35932813-E9E5-4F7C-945E-8080117088A9}" name="Column2728"/>
    <tableColumn id="2741" xr3:uid="{FB47DDD8-B526-487B-B71D-9D8A066B6B10}" name="Column2729"/>
    <tableColumn id="2742" xr3:uid="{8585033C-709A-4304-AFF4-A6E2C77DCE44}" name="Column2730"/>
    <tableColumn id="2743" xr3:uid="{7DAE6990-1D74-465D-B96E-C607C90D0051}" name="Column2731"/>
    <tableColumn id="2744" xr3:uid="{8F64C807-BF5E-490A-A162-C67CD4543E44}" name="Column2732"/>
    <tableColumn id="2745" xr3:uid="{DDF42FFD-09EA-42E1-B8D5-C52B522CA47E}" name="Column2733"/>
    <tableColumn id="2746" xr3:uid="{208DAA1B-1CE4-44BF-84B7-E080B4D1FCD4}" name="Column2734"/>
    <tableColumn id="2747" xr3:uid="{6C12A9B7-5CE9-4AC9-BC6E-4FC575FA9E84}" name="Column2735"/>
    <tableColumn id="2748" xr3:uid="{15A765ED-0286-47E4-96EF-B2F43B16294C}" name="Column2736"/>
    <tableColumn id="2749" xr3:uid="{12029BA1-BA0F-4DEA-95A2-230A3EEBCB77}" name="Column2737"/>
    <tableColumn id="2750" xr3:uid="{2823348B-AD98-45AE-89C1-68817E81C27D}" name="Column2738"/>
    <tableColumn id="2751" xr3:uid="{D45DD7AD-6538-4590-9A26-AEE4A73A89BE}" name="Column2739"/>
    <tableColumn id="2752" xr3:uid="{92EED659-3933-4725-B80D-F079366F67AB}" name="Column2740"/>
    <tableColumn id="2753" xr3:uid="{9A257EF3-61F7-4036-BCEF-A5A9BE52E38D}" name="Column2741"/>
    <tableColumn id="2754" xr3:uid="{978415AD-0B71-40ED-948F-BA4B88FF42EF}" name="Column2742"/>
    <tableColumn id="2755" xr3:uid="{CE205DAB-8140-474C-A21E-B9159401CABE}" name="Column2743"/>
    <tableColumn id="2756" xr3:uid="{2DE5AEE9-4FC5-4BB8-B97A-D8B51F6CCF81}" name="Column2744"/>
    <tableColumn id="2757" xr3:uid="{0D6CBE13-6DA9-4024-96D6-5244DA7C5FE8}" name="Column2745"/>
    <tableColumn id="2758" xr3:uid="{4ACE466B-891E-4580-9BCA-247F108AD9D0}" name="Column2746"/>
    <tableColumn id="2759" xr3:uid="{8E9CA736-A0EA-44AA-B53B-B9D15984185A}" name="Column2747"/>
    <tableColumn id="2760" xr3:uid="{C55C7591-6BB8-443E-9411-B7C943A27F34}" name="Column2748"/>
    <tableColumn id="2761" xr3:uid="{12EC56B2-5F31-4676-93C9-2FB495210ED5}" name="Column2749"/>
    <tableColumn id="2762" xr3:uid="{5D0066D2-C702-428A-A2F9-0942EF94204D}" name="Column2750"/>
    <tableColumn id="2763" xr3:uid="{E425144D-CEF7-4FC3-A938-F993B6A77160}" name="Column2751"/>
    <tableColumn id="2764" xr3:uid="{7047F3EE-5748-46BB-B256-BA9795555F92}" name="Column2752"/>
    <tableColumn id="2765" xr3:uid="{EBA228BB-2068-44DC-9471-D7699149614C}" name="Column2753"/>
    <tableColumn id="2766" xr3:uid="{821B3E7E-E1C9-4CE3-B403-539DF1882E31}" name="Column2754"/>
    <tableColumn id="2767" xr3:uid="{C81517C3-CCDB-4E88-B3FE-47386CFB17D5}" name="Column2755"/>
    <tableColumn id="2768" xr3:uid="{652F8B23-0C20-494B-A38B-60FA23CA1DF5}" name="Column2756"/>
    <tableColumn id="2769" xr3:uid="{CDB6385D-7BBA-4C55-9EFA-59125FA447F6}" name="Column2757"/>
    <tableColumn id="2770" xr3:uid="{66876E37-132E-4073-AE5C-08B331997653}" name="Column2758"/>
    <tableColumn id="2771" xr3:uid="{81E60AC8-670A-4BEA-861E-B94F971ED507}" name="Column2759"/>
    <tableColumn id="2772" xr3:uid="{067A7B13-FC36-4183-8358-BBB692A89F64}" name="Column2760"/>
    <tableColumn id="2773" xr3:uid="{6D3FD114-5458-4D3E-8B21-2A83CF048C79}" name="Column2761"/>
    <tableColumn id="2774" xr3:uid="{AA4D854C-4AF7-46E3-8051-E308F2010E19}" name="Column2762"/>
    <tableColumn id="2775" xr3:uid="{2D133000-32B1-4B60-AC20-741C860DE448}" name="Column2763"/>
    <tableColumn id="2776" xr3:uid="{69F72848-F792-4C8A-AE33-3AB7EB108696}" name="Column2764"/>
    <tableColumn id="2777" xr3:uid="{67C69109-796A-40F4-9612-F89F75004FCB}" name="Column2765"/>
    <tableColumn id="2778" xr3:uid="{B3C958F1-3ECF-4C41-8A07-58BCF9AE98B5}" name="Column2766"/>
    <tableColumn id="2779" xr3:uid="{3DD8D5FA-6A31-44A0-81F2-76DD16516C13}" name="Column2767"/>
    <tableColumn id="2780" xr3:uid="{4705BCEC-6EDC-4983-8E77-6791930019F2}" name="Column2768"/>
    <tableColumn id="2781" xr3:uid="{F790317E-4EE6-43FB-A660-2767E2239A8B}" name="Column2769"/>
    <tableColumn id="2782" xr3:uid="{26BBCA54-05E5-4BE7-AD31-3E8E40D8E8B0}" name="Column2770"/>
    <tableColumn id="2783" xr3:uid="{D9527E8D-8576-4775-BD9C-83FC2D42FB25}" name="Column2771"/>
    <tableColumn id="2784" xr3:uid="{DD8280DE-3D52-40CC-93FE-FDB06985389B}" name="Column2772"/>
    <tableColumn id="2785" xr3:uid="{5A3ED89E-C8E3-444F-B0FA-ADF1A121C3C7}" name="Column2773"/>
    <tableColumn id="2786" xr3:uid="{1F3D399C-D252-4DC0-B15A-AD110D8B84F3}" name="Column2774"/>
    <tableColumn id="2787" xr3:uid="{5BA3D826-D0C8-47FD-96EF-F66FDFFC7207}" name="Column2775"/>
    <tableColumn id="2788" xr3:uid="{366E117A-DA76-44DA-9184-A64DF9684692}" name="Column2776"/>
    <tableColumn id="2789" xr3:uid="{AA3B1916-54F9-40C1-B4B0-B806A10D1CFB}" name="Column2777"/>
    <tableColumn id="2790" xr3:uid="{7EDE852B-F265-47B5-962B-C35CE17C44F1}" name="Column2778"/>
    <tableColumn id="2791" xr3:uid="{8C00A0DA-64DB-4412-849E-84B09825B9FE}" name="Column2779"/>
    <tableColumn id="2792" xr3:uid="{2488599D-C3DD-4C26-8549-317DCF9323E7}" name="Column2780"/>
    <tableColumn id="2793" xr3:uid="{ED2356B6-F883-4236-88F4-07A9DD57208F}" name="Column2781"/>
    <tableColumn id="2794" xr3:uid="{7BEAE835-98FF-4B02-AF6B-9C423D8305E6}" name="Column2782"/>
    <tableColumn id="2795" xr3:uid="{C0D51E9B-2A02-4930-8DA1-CC6644EA110C}" name="Column2783"/>
    <tableColumn id="2796" xr3:uid="{780E28D5-7B5F-4A03-B1F2-084C29DC669C}" name="Column2784"/>
    <tableColumn id="2797" xr3:uid="{4A629098-A940-47F6-9246-485BA7612C98}" name="Column2785"/>
    <tableColumn id="2798" xr3:uid="{DD0E4B85-017C-494A-9969-81A98FF727B4}" name="Column2786"/>
    <tableColumn id="2799" xr3:uid="{E7612295-9226-4C83-9561-D5BD95BDFCDA}" name="Column2787"/>
    <tableColumn id="2800" xr3:uid="{1EB8D1D5-261B-4684-9871-0716F6FCA357}" name="Column2788"/>
    <tableColumn id="2801" xr3:uid="{47FAECA7-83DC-434F-B326-6F6160F1A828}" name="Column2789"/>
    <tableColumn id="2802" xr3:uid="{B7B8CCD3-6B50-4CC3-BD10-6574B3FF9F2F}" name="Column2790"/>
    <tableColumn id="2803" xr3:uid="{9192DC07-58A5-44D2-BC66-92C8027302E2}" name="Column2791"/>
    <tableColumn id="2804" xr3:uid="{E53AE0CD-A345-4F6C-BF76-CED6FAD3F281}" name="Column2792"/>
    <tableColumn id="2805" xr3:uid="{B81C9CFA-3C60-4DA9-9653-80A42292B649}" name="Column2793"/>
    <tableColumn id="2806" xr3:uid="{D33C998B-9C5E-4ABE-A871-0219BC6FA080}" name="Column2794"/>
    <tableColumn id="2807" xr3:uid="{32E40E28-EB22-435E-A822-DB35A0E43642}" name="Column2795"/>
    <tableColumn id="2808" xr3:uid="{75A814BC-E274-4A05-AFF8-3BD661D11DAB}" name="Column2796"/>
    <tableColumn id="2809" xr3:uid="{A6A24AD1-5381-4AEE-BF1A-B315659F5296}" name="Column2797"/>
    <tableColumn id="2810" xr3:uid="{C9210A4A-8E43-41A4-B313-C85689372666}" name="Column2798"/>
    <tableColumn id="2811" xr3:uid="{F6499894-28A1-4BCA-8F7E-80608C9AEA36}" name="Column2799"/>
    <tableColumn id="2812" xr3:uid="{3F716BF5-F9F5-4DAC-ADD6-1D321DCDBD97}" name="Column2800"/>
    <tableColumn id="2813" xr3:uid="{15DE5085-48D1-456B-8179-1B880A11D351}" name="Column2801"/>
    <tableColumn id="2814" xr3:uid="{3719BFEF-8457-4042-935A-65FC2F043912}" name="Column2802"/>
    <tableColumn id="2815" xr3:uid="{8D1D9037-C3B5-4D59-BAD9-FE23F1F9810F}" name="Column2803"/>
    <tableColumn id="2816" xr3:uid="{3476CF55-94C6-4A01-A704-37DDD5B5B35D}" name="Column2804"/>
    <tableColumn id="2817" xr3:uid="{D96A9D64-B75B-42B0-95C8-3AD500C0811C}" name="Column2805"/>
    <tableColumn id="2818" xr3:uid="{0BD9488C-4E91-4FC1-84A0-EDDAD538F90B}" name="Column2806"/>
    <tableColumn id="2819" xr3:uid="{F38E6FEC-E3E1-49CC-B669-5C1867A2111E}" name="Column2807"/>
    <tableColumn id="2820" xr3:uid="{629D3EE1-5118-4108-BBEB-60C42A8FBCB8}" name="Column2808"/>
    <tableColumn id="2821" xr3:uid="{AFDE1D1C-368B-4A09-B3EF-56579ED75BAF}" name="Column2809"/>
    <tableColumn id="2822" xr3:uid="{587C99E8-704F-46F0-BE32-D23EBF19372A}" name="Column2810"/>
    <tableColumn id="2823" xr3:uid="{6763EE14-D6E0-4AF4-ABDE-9AA88FD069DE}" name="Column2811"/>
    <tableColumn id="2824" xr3:uid="{E3A883C3-9789-4AE7-8D4B-F775054881DB}" name="Column2812"/>
    <tableColumn id="2825" xr3:uid="{8C417710-EA4E-4F61-99D8-89E4CA2BE66F}" name="Column2813"/>
    <tableColumn id="2826" xr3:uid="{4C8FCD90-11CB-4D76-A873-D9C4543DF002}" name="Column2814"/>
    <tableColumn id="2827" xr3:uid="{C4FDB9FF-E9BC-4C94-8DAD-2019C174D476}" name="Column2815"/>
    <tableColumn id="2828" xr3:uid="{56092E39-2058-4B6A-AEBF-170030E6A139}" name="Column2816"/>
    <tableColumn id="2829" xr3:uid="{C3246CA5-57A0-47FC-94FE-B32524A7C24C}" name="Column2817"/>
    <tableColumn id="2830" xr3:uid="{5B920ACB-EEEC-48E4-B07F-9E41B6F3F335}" name="Column2818"/>
    <tableColumn id="2831" xr3:uid="{CE9BE291-6F8C-4A10-835F-EE4B3FD4970C}" name="Column2819"/>
    <tableColumn id="2832" xr3:uid="{6AC21A50-B8E9-4FC8-BC2B-7662C97ADC67}" name="Column2820"/>
    <tableColumn id="2833" xr3:uid="{1B32E943-C987-4F72-8F4D-CB4CFF37DA28}" name="Column2821"/>
    <tableColumn id="2834" xr3:uid="{C67D8058-E1DA-4206-93E6-E0157DA1C678}" name="Column2822"/>
    <tableColumn id="2835" xr3:uid="{57FE5FB8-6A7A-4F31-93A2-A37BB449F6C1}" name="Column2823"/>
    <tableColumn id="2836" xr3:uid="{1E91D6E6-ECF0-4107-9D04-04ACFE994F5B}" name="Column2824"/>
    <tableColumn id="2837" xr3:uid="{52EC844B-8AFE-4659-8228-8A210A811C78}" name="Column2825"/>
    <tableColumn id="2838" xr3:uid="{AF4D422E-AD04-4439-86B9-A688A978BE3A}" name="Column2826"/>
    <tableColumn id="2839" xr3:uid="{14FC1BCB-9268-4E23-BEEA-519687DCD544}" name="Column2827"/>
    <tableColumn id="2840" xr3:uid="{9E4CA12E-8FAC-4FC0-A2F3-1D726F98DAA5}" name="Column2828"/>
    <tableColumn id="2841" xr3:uid="{CEE46CFC-41B2-4FDE-9C35-DFABFF0B1423}" name="Column2829"/>
    <tableColumn id="2842" xr3:uid="{ADCCC4D4-9522-41D6-B511-AAE0E0571F50}" name="Column2830"/>
    <tableColumn id="2843" xr3:uid="{772ADEF6-4F7A-4458-8D18-AB33493AB1B3}" name="Column2831"/>
    <tableColumn id="2844" xr3:uid="{A33DB152-D09F-49A1-B0D0-382A004798C5}" name="Column2832"/>
    <tableColumn id="2845" xr3:uid="{0CEFBFFF-E53D-4BAC-8589-4F77C776FE71}" name="Column2833"/>
    <tableColumn id="2846" xr3:uid="{B21B930F-6C8D-4FCF-9AF8-A01887D53092}" name="Column2834"/>
    <tableColumn id="2847" xr3:uid="{D07D39A1-4C97-44B5-85FB-AAF0F7DC7ABD}" name="Column2835"/>
    <tableColumn id="2848" xr3:uid="{7B0AF1D4-C5F7-4159-ABD2-B4E5945F00AC}" name="Column2836"/>
    <tableColumn id="2849" xr3:uid="{024F5D9D-23C3-4EDD-84EB-A4A90154868D}" name="Column2837"/>
    <tableColumn id="2850" xr3:uid="{67668D3C-A192-475F-92B0-9E891447C099}" name="Column2838"/>
    <tableColumn id="2851" xr3:uid="{825BC999-4E53-4B02-B3FD-AE5CF498B74B}" name="Column2839"/>
    <tableColumn id="2852" xr3:uid="{C59CE95D-135C-4167-8897-17E257A9F0B0}" name="Column2840"/>
    <tableColumn id="2853" xr3:uid="{D0E9D85B-356D-4D48-BA90-B88352527B42}" name="Column2841"/>
    <tableColumn id="2854" xr3:uid="{ED45BF8F-2B32-4C0C-AB6E-DA224325972A}" name="Column2842"/>
    <tableColumn id="2855" xr3:uid="{C07C68C3-D63F-4017-A2D8-9AE6F384B384}" name="Column2843"/>
    <tableColumn id="2856" xr3:uid="{82101FA7-510A-4414-9B40-24343997EC50}" name="Column2844"/>
    <tableColumn id="2857" xr3:uid="{BBE15F52-6E43-42B3-AC9A-DD793ECB3D4F}" name="Column2845"/>
    <tableColumn id="2858" xr3:uid="{69C15DD3-986C-4508-950D-5C3011E2206E}" name="Column2846"/>
    <tableColumn id="2859" xr3:uid="{0D76377B-C814-4DD2-AA45-4B1E84F64689}" name="Column2847"/>
    <tableColumn id="2860" xr3:uid="{DAEFB2D3-2FCA-419F-955D-7C541E1BDC01}" name="Column2848"/>
    <tableColumn id="2861" xr3:uid="{44BB6898-88AD-4FD2-87AB-1E2A8441189A}" name="Column2849"/>
    <tableColumn id="2862" xr3:uid="{EB96857D-590D-4B51-9017-D6A67F725500}" name="Column2850"/>
    <tableColumn id="2863" xr3:uid="{00E791D8-0CED-40D5-ABB0-A13A8A92FAD9}" name="Column2851"/>
    <tableColumn id="2864" xr3:uid="{2DE29583-2145-438C-8B63-B367AB9C2217}" name="Column2852"/>
    <tableColumn id="2865" xr3:uid="{52103868-30B4-4175-9184-ABCE8C9E6003}" name="Column2853"/>
    <tableColumn id="2866" xr3:uid="{309A3816-0F0D-449D-94B9-95635A1092D0}" name="Column2854"/>
    <tableColumn id="2867" xr3:uid="{7FBC3CDE-35FC-4851-B9AB-3BF89514E156}" name="Column2855"/>
    <tableColumn id="2868" xr3:uid="{86CF061F-EFE4-471B-BCC9-C6447048FF62}" name="Column2856"/>
    <tableColumn id="2869" xr3:uid="{71ACD5B1-B12E-4A79-A29A-9C9FB4F2FA27}" name="Column2857"/>
    <tableColumn id="2870" xr3:uid="{F503B385-76E0-42A6-9BFE-411FC8ECC473}" name="Column2858"/>
    <tableColumn id="2871" xr3:uid="{1C458D69-A2A4-434C-AA8E-ED43C870A91F}" name="Column2859"/>
    <tableColumn id="2872" xr3:uid="{C41EDBBA-8F11-4F27-8E91-4B4ADC3CAC22}" name="Column2860"/>
    <tableColumn id="2873" xr3:uid="{E034CAAC-A6A7-453F-A5B3-E638F9BC2504}" name="Column2861"/>
    <tableColumn id="2874" xr3:uid="{1973811B-3A8D-478D-8AAE-D9441AE7B78E}" name="Column2862"/>
    <tableColumn id="2875" xr3:uid="{93BACC4B-C35C-49A0-9B34-D9AB556BC4FE}" name="Column2863"/>
    <tableColumn id="2876" xr3:uid="{F973E5B2-19F2-46FE-9246-FF3202EF4FD7}" name="Column2864"/>
    <tableColumn id="2877" xr3:uid="{25E61DF6-973A-4E44-8ECA-D9318BE78D05}" name="Column2865"/>
    <tableColumn id="2878" xr3:uid="{04946C54-34BB-418F-9400-B5665F2925B0}" name="Column2866"/>
    <tableColumn id="2879" xr3:uid="{9B5D9645-C727-418C-ADFB-E2FE017BCF82}" name="Column2867"/>
    <tableColumn id="2880" xr3:uid="{023C2F29-E2C3-4FEF-92F7-C50B145E1A31}" name="Column2868"/>
    <tableColumn id="2881" xr3:uid="{B93DAF70-14C3-49C0-9615-19A96323B3F8}" name="Column2869"/>
    <tableColumn id="2882" xr3:uid="{DF1E1805-A009-4FE4-8F87-774C45818BB1}" name="Column2870"/>
    <tableColumn id="2883" xr3:uid="{09D40777-4F9F-4317-955C-EB42F82E6816}" name="Column2871"/>
    <tableColumn id="2884" xr3:uid="{5859A63E-A04C-4C17-B5B4-02D28A72E68C}" name="Column2872"/>
    <tableColumn id="2885" xr3:uid="{78254F1F-4F81-417B-82A9-F6901B91D5A2}" name="Column2873"/>
    <tableColumn id="2886" xr3:uid="{FE407646-5FF1-43D3-8F97-823403CA6775}" name="Column2874"/>
    <tableColumn id="2887" xr3:uid="{92B3C348-BC78-4BF2-88A2-16D5AB111C7E}" name="Column2875"/>
    <tableColumn id="2888" xr3:uid="{74B4D991-EBB5-4798-A99E-520465F0BAE0}" name="Column2876"/>
    <tableColumn id="2889" xr3:uid="{8A235E6E-3C3F-41EF-81FA-921F45E0E45B}" name="Column2877"/>
    <tableColumn id="2890" xr3:uid="{5EDD0408-CE98-4E9B-94AD-FF64FF053823}" name="Column2878"/>
    <tableColumn id="2891" xr3:uid="{036A6A9D-FBA4-435B-8CDB-69E7BFA1CF35}" name="Column2879"/>
    <tableColumn id="2892" xr3:uid="{3704623D-0AE5-441D-BEAA-ABDE97DFC831}" name="Column2880"/>
    <tableColumn id="2893" xr3:uid="{C29AE136-1BF6-4094-BAB6-7E3B5F7B8772}" name="Column2881"/>
    <tableColumn id="2894" xr3:uid="{E399CD71-E41D-4C90-9755-B0EAB7E923F5}" name="Column2882"/>
    <tableColumn id="2895" xr3:uid="{FDA62F14-0ECF-4749-92CE-49005FCAB8A5}" name="Column2883"/>
    <tableColumn id="2896" xr3:uid="{006F3E36-EC34-41B3-A435-A740CE60937A}" name="Column2884"/>
    <tableColumn id="2897" xr3:uid="{503CA371-FCBD-4D9C-AF35-F2639BDD913F}" name="Column2885"/>
    <tableColumn id="2898" xr3:uid="{004DADA9-0A19-412B-9F16-0722A25D5D5C}" name="Column2886"/>
    <tableColumn id="2899" xr3:uid="{D0575B8C-4CA6-48AA-820A-AC7BF4D780A5}" name="Column2887"/>
    <tableColumn id="2900" xr3:uid="{9851D154-7966-4167-B915-98AE56014A32}" name="Column2888"/>
    <tableColumn id="2901" xr3:uid="{B6C3C085-D32E-4143-BC31-B27D809397F3}" name="Column2889"/>
    <tableColumn id="2902" xr3:uid="{71FAE4E8-C79B-4B07-99E1-766457D8864E}" name="Column2890"/>
    <tableColumn id="2903" xr3:uid="{CFBD3D46-921F-4156-AC7D-E5BDBBE2BB94}" name="Column2891"/>
    <tableColumn id="2904" xr3:uid="{B679F7F8-9B80-4AE1-9DE1-A6FF72CBEF0C}" name="Column2892"/>
    <tableColumn id="2905" xr3:uid="{5A8D6CC1-9485-46A2-9E98-6EE4AB838597}" name="Column2893"/>
    <tableColumn id="2906" xr3:uid="{D7D735EF-3150-43D7-8205-B1498B95A5C9}" name="Column2894"/>
    <tableColumn id="2907" xr3:uid="{AA87CDCF-82AA-4342-AC42-C695E4620C33}" name="Column2895"/>
    <tableColumn id="2908" xr3:uid="{63BDE60B-7BC7-49F0-8CB1-A34E279308AA}" name="Column2896"/>
    <tableColumn id="2909" xr3:uid="{F4552F3F-E0FB-4186-99E0-7FE4D484BB0A}" name="Column2897"/>
    <tableColumn id="2910" xr3:uid="{7CB23AEC-3868-415B-9728-0D673E06C558}" name="Column2898"/>
    <tableColumn id="2911" xr3:uid="{1B0330EA-A814-45CA-9CB6-607AE5DD9D74}" name="Column2899"/>
    <tableColumn id="2912" xr3:uid="{604E996C-79A8-4FBE-BA46-7307E38001D3}" name="Column2900"/>
    <tableColumn id="2913" xr3:uid="{F90EF809-B0F4-42B4-82F4-18E86681A90A}" name="Column2901"/>
    <tableColumn id="2914" xr3:uid="{3C501325-88B4-42D1-92EE-1625130C21A1}" name="Column2902"/>
    <tableColumn id="2915" xr3:uid="{5C8B8DCE-30CE-4FEF-90C5-EABA4AEA4A6D}" name="Column2903"/>
    <tableColumn id="2916" xr3:uid="{82D06D5C-4598-4161-A863-475B0814B81A}" name="Column2904"/>
    <tableColumn id="2917" xr3:uid="{E0FCE770-9FF4-4657-877D-8962CCB20365}" name="Column2905"/>
    <tableColumn id="2918" xr3:uid="{ADB23570-4DC7-417D-8F11-F95931B0CF8B}" name="Column2906"/>
    <tableColumn id="2919" xr3:uid="{A526B426-22B3-4DB4-B08E-B4990172F05A}" name="Column2907"/>
    <tableColumn id="2920" xr3:uid="{A9FE3BD1-069E-44AA-8F0A-570C57CF3E6C}" name="Column2908"/>
    <tableColumn id="2921" xr3:uid="{C67F4275-7B65-4351-A672-FB651B0D8674}" name="Column2909"/>
    <tableColumn id="2922" xr3:uid="{7AF43BF2-FAF4-4EDE-BEBF-EA97F5BCD0F5}" name="Column2910"/>
    <tableColumn id="2923" xr3:uid="{B71D0A7D-F39D-4E45-9DB4-4859CE64E72D}" name="Column2911"/>
    <tableColumn id="2924" xr3:uid="{5777B826-7957-4CFD-B3A8-D69C47F6106C}" name="Column2912"/>
    <tableColumn id="2925" xr3:uid="{5CE1A66B-D2A0-46F6-B806-9F308AB8575F}" name="Column2913"/>
    <tableColumn id="2926" xr3:uid="{FCBD933E-75D9-4123-AC2E-EE442CCDC754}" name="Column2914"/>
    <tableColumn id="2927" xr3:uid="{92DC2D0A-49AB-4A3D-B3EE-3000C21D0128}" name="Column2915"/>
    <tableColumn id="2928" xr3:uid="{1EB4EF2B-C9AD-4BDB-985E-A3F236443824}" name="Column2916"/>
    <tableColumn id="2929" xr3:uid="{B5B3A3C7-212B-400D-BB73-63EF79C382CA}" name="Column2917"/>
    <tableColumn id="2930" xr3:uid="{52AD813E-4342-45D0-B12D-7A15C35946D3}" name="Column2918"/>
    <tableColumn id="2931" xr3:uid="{5E07C415-68E8-4F32-8F10-48126AEC2B43}" name="Column2919"/>
    <tableColumn id="2932" xr3:uid="{AC882AE8-C160-4D63-8509-8CA950F7793D}" name="Column2920"/>
    <tableColumn id="2933" xr3:uid="{F8C5DA1B-ACE0-4171-8B77-1B98E0A8859C}" name="Column2921"/>
    <tableColumn id="2934" xr3:uid="{3867C022-8C9D-4436-8DA3-CA82D7EC2CB0}" name="Column2922"/>
    <tableColumn id="2935" xr3:uid="{63ED57BA-1A27-4E86-87C5-0184E8462AD0}" name="Column2923"/>
    <tableColumn id="2936" xr3:uid="{B757D72F-EE36-41D1-B786-8261D6FE4758}" name="Column2924"/>
    <tableColumn id="2937" xr3:uid="{F14334D5-B1B5-4E77-8F97-5A9317F61B86}" name="Column2925"/>
    <tableColumn id="2938" xr3:uid="{8EA6BD18-03E9-4684-9295-FD81C229A005}" name="Column2926"/>
    <tableColumn id="2939" xr3:uid="{3771B6C1-E6E0-4EEB-8316-298F0B6EED45}" name="Column2927"/>
    <tableColumn id="2940" xr3:uid="{7B51953D-2ED6-4741-B324-8CE16B3EFD6F}" name="Column2928"/>
    <tableColumn id="2941" xr3:uid="{1ED35A6A-2286-47FB-9EFA-2CDA01219FD5}" name="Column2929"/>
    <tableColumn id="2942" xr3:uid="{6E898AE6-10D6-4517-9C96-82C97558C16C}" name="Column2930"/>
    <tableColumn id="2943" xr3:uid="{6B1F4333-476E-4F3D-8BB4-6B7DE36A3E52}" name="Column2931"/>
    <tableColumn id="2944" xr3:uid="{DD4C8409-6408-416B-A7CA-29D80ECB66C2}" name="Column2932"/>
    <tableColumn id="2945" xr3:uid="{C9FE1DE2-9963-4EAD-A044-5DF08832140D}" name="Column2933"/>
    <tableColumn id="2946" xr3:uid="{57A55749-542A-44F9-A89B-E186E5F460EE}" name="Column2934"/>
    <tableColumn id="2947" xr3:uid="{A259DA00-B387-429D-9E0E-8779596F11F3}" name="Column2935"/>
    <tableColumn id="2948" xr3:uid="{4C30792B-A409-4CDC-9F6C-102E9BF51FDB}" name="Column2936"/>
    <tableColumn id="2949" xr3:uid="{9C70940C-DD66-416A-AD23-1928A5F6E94A}" name="Column2937"/>
    <tableColumn id="2950" xr3:uid="{468B721F-C05F-4764-B8AA-C4992A1E320E}" name="Column2938"/>
    <tableColumn id="2951" xr3:uid="{B92F0428-269D-4FE2-932E-2117A922A179}" name="Column2939"/>
    <tableColumn id="2952" xr3:uid="{8C56AAB3-C781-42C0-8F9D-3412C837F3FC}" name="Column2940"/>
    <tableColumn id="2953" xr3:uid="{2B10AA01-F992-4EC7-AE08-E90461C55564}" name="Column2941"/>
    <tableColumn id="2954" xr3:uid="{05DA212B-23A4-4497-B4A0-13D07CF50CEB}" name="Column2942"/>
    <tableColumn id="2955" xr3:uid="{38D4815A-0951-4995-9E93-70476B4E5306}" name="Column2943"/>
    <tableColumn id="2956" xr3:uid="{7A72B6D2-8E22-4FDA-ACB3-C715781C1F77}" name="Column2944"/>
    <tableColumn id="2957" xr3:uid="{5C5B0060-6734-4BBC-8A76-CCB43B98F2F5}" name="Column2945"/>
    <tableColumn id="2958" xr3:uid="{841011F1-7815-46CC-BAAC-DE9080041B50}" name="Column2946"/>
    <tableColumn id="2959" xr3:uid="{A87E5B35-3062-4DD4-884E-C247D16D12D6}" name="Column2947"/>
    <tableColumn id="2960" xr3:uid="{14C3AA07-D23A-4567-B68E-2D381D8988C4}" name="Column2948"/>
    <tableColumn id="2961" xr3:uid="{145CC65E-3DD0-4C66-B88D-30A791352C01}" name="Column2949"/>
    <tableColumn id="2962" xr3:uid="{8215C545-AD6F-451A-A88F-6478F988C8C3}" name="Column2950"/>
    <tableColumn id="2963" xr3:uid="{8618DDE2-8164-4CA0-90A2-BE380D6A58F2}" name="Column2951"/>
    <tableColumn id="2964" xr3:uid="{169247B4-7A9D-453D-8138-6B632BBB6784}" name="Column2952"/>
    <tableColumn id="2965" xr3:uid="{15B3A9E5-0857-49AD-A384-E67DC12CE508}" name="Column2953"/>
    <tableColumn id="2966" xr3:uid="{599CEFED-B7F2-4540-8436-3CCDC333D3AA}" name="Column2954"/>
    <tableColumn id="2967" xr3:uid="{72F28EAB-F3DC-487A-926C-54DC10A06D75}" name="Column2955"/>
    <tableColumn id="2968" xr3:uid="{7CA6224C-441C-4D82-B6D4-3BE133096EEE}" name="Column2956"/>
    <tableColumn id="2969" xr3:uid="{4DE93F80-F533-4590-97E7-D9FE7DB02519}" name="Column2957"/>
    <tableColumn id="2970" xr3:uid="{ED38B860-D9C9-4ED0-981A-0134F3C66612}" name="Column2958"/>
    <tableColumn id="2971" xr3:uid="{FF899564-460F-418D-8A55-E19E3971FFB0}" name="Column2959"/>
    <tableColumn id="2972" xr3:uid="{7A77EC28-C179-4D9D-A9C1-6E2C1E7FFD30}" name="Column2960"/>
    <tableColumn id="2973" xr3:uid="{DA44FBD0-9FA2-4210-A887-D877B2D6621B}" name="Column2961"/>
    <tableColumn id="2974" xr3:uid="{1458BA51-C644-4915-9FE3-18963DD2CE3E}" name="Column2962"/>
    <tableColumn id="2975" xr3:uid="{D129D752-FEFA-470C-AAA2-C44BA52DCEF0}" name="Column2963"/>
    <tableColumn id="2976" xr3:uid="{46543DC2-A170-4757-81BD-B2CF50A8A490}" name="Column2964"/>
    <tableColumn id="2977" xr3:uid="{93664859-6B07-44C9-91A8-6036D273C2D3}" name="Column2965"/>
    <tableColumn id="2978" xr3:uid="{0CCBF246-69B7-49D8-813B-3F2ADF923551}" name="Column2966"/>
    <tableColumn id="2979" xr3:uid="{226F7373-E00E-42D6-B0E9-D928172FB733}" name="Column2967"/>
    <tableColumn id="2980" xr3:uid="{9F5AA73D-53B9-430B-B5E2-A0EDB90521D6}" name="Column2968"/>
    <tableColumn id="2981" xr3:uid="{82B1A116-6814-4BD8-8F6A-3F5CD3EB6FAF}" name="Column2969"/>
    <tableColumn id="2982" xr3:uid="{D1463F65-C14C-488E-ABAE-F7A64F95626D}" name="Column2970"/>
    <tableColumn id="2983" xr3:uid="{2DC6174D-D742-461A-9608-A8A24A51931C}" name="Column2971"/>
    <tableColumn id="2984" xr3:uid="{ACB42D7E-7A76-47EE-992D-6E1EADCB4BB8}" name="Column2972"/>
    <tableColumn id="2985" xr3:uid="{305560B5-7088-4703-AFE5-565D6D167DED}" name="Column2973"/>
    <tableColumn id="2986" xr3:uid="{CAB738C3-90FC-4BBF-AE3E-EEA9DFFC1360}" name="Column2974"/>
    <tableColumn id="2987" xr3:uid="{29DB316D-496F-4BDB-B8B6-1FDCD39FDDC6}" name="Column2975"/>
    <tableColumn id="2988" xr3:uid="{C9B2499A-A931-434D-B725-B1F2F184BFD1}" name="Column2976"/>
    <tableColumn id="2989" xr3:uid="{D952413B-B732-4A6B-BCFD-1C1DE5E1F741}" name="Column2977"/>
    <tableColumn id="2990" xr3:uid="{F6FC171B-358B-43A0-BB5C-79C9D023CB5D}" name="Column2978"/>
    <tableColumn id="2991" xr3:uid="{1161F498-03E4-4560-9830-C8D439B59570}" name="Column2979"/>
    <tableColumn id="2992" xr3:uid="{EE1FA770-0EA7-4054-8656-CA366B392B3D}" name="Column2980"/>
    <tableColumn id="2993" xr3:uid="{B7946F67-4419-44C8-83F3-34F85321014F}" name="Column2981"/>
    <tableColumn id="2994" xr3:uid="{37465BF6-2487-464D-9533-EBA982F1964E}" name="Column2982"/>
    <tableColumn id="2995" xr3:uid="{BFCD12C2-2F31-4507-A214-9515DCCF0517}" name="Column2983"/>
    <tableColumn id="2996" xr3:uid="{A2059B1F-765F-4ABC-A7C4-F60655CFBB3E}" name="Column2984"/>
    <tableColumn id="2997" xr3:uid="{E939A195-F05C-46F5-9175-B40A319FF132}" name="Column2985"/>
    <tableColumn id="2998" xr3:uid="{695266E5-992C-4EC2-90C2-9F758447AE55}" name="Column2986"/>
    <tableColumn id="2999" xr3:uid="{12C270EA-E587-4651-B8F5-605FA73D23B9}" name="Column2987"/>
    <tableColumn id="3000" xr3:uid="{0832224A-5D90-4F0C-A34D-4BA769003B33}" name="Column2988"/>
    <tableColumn id="3001" xr3:uid="{D5DF5199-6BD1-483B-BC73-1BB4068C2C4B}" name="Column2989"/>
    <tableColumn id="3002" xr3:uid="{6EB80A55-B8E8-4AF2-B47E-4F8A6E1E9613}" name="Column2990"/>
    <tableColumn id="3003" xr3:uid="{1AF0938B-2FE4-43DD-B5FA-AC222BEDE0D6}" name="Column2991"/>
    <tableColumn id="3004" xr3:uid="{D23892B3-2B25-4097-B480-AAEC5121288C}" name="Column2992"/>
    <tableColumn id="3005" xr3:uid="{41E555D4-6635-4C47-A670-9FC0628F6198}" name="Column2993"/>
    <tableColumn id="3006" xr3:uid="{E02F27D3-73DF-4E63-96F2-4C5936628EBA}" name="Column2994"/>
    <tableColumn id="3007" xr3:uid="{10DBF403-1803-4014-B0A2-838EE45C91FA}" name="Column2995"/>
    <tableColumn id="3008" xr3:uid="{B8DB1C9B-8835-4906-B63D-F3F4428AB336}" name="Column2996"/>
    <tableColumn id="3009" xr3:uid="{991A60D4-1876-4EB9-97FC-B83C6E92E5D7}" name="Column2997"/>
    <tableColumn id="3010" xr3:uid="{A272142E-C2BD-48D0-B65A-0ED36838505A}" name="Column2998"/>
    <tableColumn id="3011" xr3:uid="{0B00C397-9281-47B5-8E82-490A68E3287E}" name="Column2999"/>
    <tableColumn id="3012" xr3:uid="{7F06CE10-AA15-4874-9D17-31EA36F37F88}" name="Column3000"/>
    <tableColumn id="3013" xr3:uid="{0F8D07D3-DDA0-4032-B24C-32D525AF9D83}" name="Column3001"/>
    <tableColumn id="3014" xr3:uid="{D64136B3-9C3A-4128-B7D3-12468227C5D4}" name="Column3002"/>
    <tableColumn id="3015" xr3:uid="{8B61EF03-DA11-4D9A-A541-93B8AF7A7406}" name="Column3003"/>
    <tableColumn id="3016" xr3:uid="{345EDD37-D536-45A5-BB43-C3C6FDFFAA57}" name="Column3004"/>
    <tableColumn id="3017" xr3:uid="{616536E0-8CC4-4ED0-AD6A-ABAC8C255351}" name="Column3005"/>
    <tableColumn id="3018" xr3:uid="{22EE1DD5-A5CF-40C5-8EE6-01E95641541D}" name="Column3006"/>
    <tableColumn id="3019" xr3:uid="{C48B1F60-D3CD-4B08-82F3-02410AC46C60}" name="Column3007"/>
    <tableColumn id="3020" xr3:uid="{AF289C66-6E9D-49F8-A02A-F113F5CD84C8}" name="Column3008"/>
    <tableColumn id="3021" xr3:uid="{41668EDE-AE31-4AE9-A1DE-FD706438D3CA}" name="Column3009"/>
    <tableColumn id="3022" xr3:uid="{2649A280-C52C-4DED-AE5C-504D51C9AA57}" name="Column3010"/>
    <tableColumn id="3023" xr3:uid="{E2C0F512-2ED6-4E02-A4F0-1A2C8C3D06F8}" name="Column3011"/>
    <tableColumn id="3024" xr3:uid="{2DDB4C0F-A516-43F3-A7C7-39B5B2009D63}" name="Column3012"/>
    <tableColumn id="3025" xr3:uid="{A5D2439E-F97A-4C15-ADDB-BEA1715F0BAE}" name="Column3013"/>
    <tableColumn id="3026" xr3:uid="{333C9711-227F-4A57-855D-D5774C4DA068}" name="Column3014"/>
    <tableColumn id="3027" xr3:uid="{EED53E52-3934-43D4-B753-AC4F6909756C}" name="Column3015"/>
    <tableColumn id="3028" xr3:uid="{2601909C-686A-430D-8896-321E91117BA6}" name="Column3016"/>
    <tableColumn id="3029" xr3:uid="{EF10ADBE-49A3-4175-B9B4-CD21105F1B83}" name="Column3017"/>
    <tableColumn id="3030" xr3:uid="{4EDB761E-229F-4219-AD99-DF16B01900E4}" name="Column3018"/>
    <tableColumn id="3031" xr3:uid="{AB67368D-8CB9-48CC-B09D-D16D124E7686}" name="Column3019"/>
    <tableColumn id="3032" xr3:uid="{A8483774-8AD4-409F-B6A8-A90892202A3D}" name="Column3020"/>
    <tableColumn id="3033" xr3:uid="{3653B6A5-3730-4E63-A538-F154B5A0B85B}" name="Column3021"/>
    <tableColumn id="3034" xr3:uid="{7CAD8CBF-66C6-4F2E-A018-114CE846A526}" name="Column3022"/>
    <tableColumn id="3035" xr3:uid="{2CFB9D39-3A80-4F0E-9609-06C045027133}" name="Column3023"/>
    <tableColumn id="3036" xr3:uid="{168E2501-ECD7-45CF-A73F-F6F648EE3B7A}" name="Column3024"/>
    <tableColumn id="3037" xr3:uid="{3C94B4DD-AD3F-4E4A-A289-223A4D9B73F3}" name="Column3025"/>
    <tableColumn id="3038" xr3:uid="{6D27AC72-0813-478E-814D-F0A526704375}" name="Column3026"/>
    <tableColumn id="3039" xr3:uid="{E01E8781-16D6-4FA7-AD1F-18E338D3021A}" name="Column3027"/>
    <tableColumn id="3040" xr3:uid="{5B7530B6-A896-4E2D-AD05-C7DDB22CC547}" name="Column3028"/>
    <tableColumn id="3041" xr3:uid="{EA8121DC-F49B-48C2-8D14-DCC38E028D36}" name="Column3029"/>
    <tableColumn id="3042" xr3:uid="{A2F96083-7D4B-410A-8CF2-A8F32EF8EE79}" name="Column3030"/>
    <tableColumn id="3043" xr3:uid="{7B20F29A-44EF-467E-8444-5A7A9A595C32}" name="Column3031"/>
    <tableColumn id="3044" xr3:uid="{B5ABA6D5-E2B3-42AB-BA02-18848A3966EC}" name="Column3032"/>
    <tableColumn id="3045" xr3:uid="{DF910AEC-2682-41B2-93C4-A238A0191BA6}" name="Column3033"/>
    <tableColumn id="3046" xr3:uid="{65EE1E94-241C-4A0C-970A-0B95EBF539BB}" name="Column3034"/>
    <tableColumn id="3047" xr3:uid="{4A4754C0-C09B-48D3-9DC4-D153AAC62AEA}" name="Column3035"/>
    <tableColumn id="3048" xr3:uid="{9AE214FB-B7ED-4EC8-9435-307A46D3FFA7}" name="Column3036"/>
    <tableColumn id="3049" xr3:uid="{6B1242B8-A255-4373-BE34-43B9A59F1FB5}" name="Column3037"/>
    <tableColumn id="3050" xr3:uid="{AFAE688E-BDEA-4FD7-B3EE-C13CC308C884}" name="Column3038"/>
    <tableColumn id="3051" xr3:uid="{572BF4CE-F2F1-4EF2-A49E-7C38E1C7658B}" name="Column3039"/>
    <tableColumn id="3052" xr3:uid="{1B83D768-4140-4029-B6E5-25D60A68FBC7}" name="Column3040"/>
    <tableColumn id="3053" xr3:uid="{3210A5F5-D18E-4D9F-876B-528883954801}" name="Column3041"/>
    <tableColumn id="3054" xr3:uid="{11B97FA1-DA37-401E-B238-CA85675F1CF4}" name="Column3042"/>
    <tableColumn id="3055" xr3:uid="{A91BD4BF-E0E1-46A7-A35A-0971BD456FB0}" name="Column3043"/>
    <tableColumn id="3056" xr3:uid="{6D532DEB-3871-45DD-B483-C21889ADD5CB}" name="Column3044"/>
    <tableColumn id="3057" xr3:uid="{37099359-E07D-43BF-AEA7-3C7BA254DECD}" name="Column3045"/>
    <tableColumn id="3058" xr3:uid="{6860472B-41DD-46E0-933C-28A18536A7AF}" name="Column3046"/>
    <tableColumn id="3059" xr3:uid="{9576ECF3-A7B7-4458-A4CA-9FF737EF4692}" name="Column3047"/>
    <tableColumn id="3060" xr3:uid="{8794D987-E177-4FFE-9AF8-4F8A8208B5CC}" name="Column3048"/>
    <tableColumn id="3061" xr3:uid="{00FCE1D2-0A4C-436A-ACBF-35468451E857}" name="Column3049"/>
    <tableColumn id="3062" xr3:uid="{5C30F1BB-7FEB-4550-8850-9A7F9C684ED8}" name="Column3050"/>
    <tableColumn id="3063" xr3:uid="{44459D44-B4B3-40D0-B91C-BE16B04427FD}" name="Column3051"/>
    <tableColumn id="3064" xr3:uid="{C1A21659-9093-4E68-8CF4-E7CF1A46D6A3}" name="Column3052"/>
    <tableColumn id="3065" xr3:uid="{00BD05EC-19F4-47B1-B4E1-B4C5E090C03D}" name="Column3053"/>
    <tableColumn id="3066" xr3:uid="{B7E24961-DFB3-4204-A11D-D654889737C1}" name="Column3054"/>
    <tableColumn id="3067" xr3:uid="{BF252A3A-4590-441A-B7A5-0FF24F967648}" name="Column3055"/>
    <tableColumn id="3068" xr3:uid="{13EDB014-7E3D-4908-A10E-0875B2E23FF7}" name="Column3056"/>
    <tableColumn id="3069" xr3:uid="{CB6EAEDD-739C-4DEF-9667-54C9F80F31C5}" name="Column3057"/>
    <tableColumn id="3070" xr3:uid="{CD1B65ED-5762-441C-9158-7B9B120C416B}" name="Column3058"/>
    <tableColumn id="3071" xr3:uid="{9909861C-75AA-47FB-83AA-06B838D7A655}" name="Column3059"/>
    <tableColumn id="3072" xr3:uid="{E827E16F-304C-4A3A-AED7-54651B4ED5E7}" name="Column3060"/>
    <tableColumn id="3073" xr3:uid="{111922D7-68A3-4435-8326-BE8B162D7C9D}" name="Column3061"/>
    <tableColumn id="3074" xr3:uid="{22564675-D4BF-4AB7-8426-B7B6BE68AC70}" name="Column3062"/>
    <tableColumn id="3075" xr3:uid="{B24F7078-8A7B-41A5-BDC3-2B271E8152A8}" name="Column3063"/>
    <tableColumn id="3076" xr3:uid="{D243E164-DCA5-48EC-B3B6-6D5850CC3357}" name="Column3064"/>
    <tableColumn id="3077" xr3:uid="{B0450A64-35E7-49C1-A7B6-58D6F82B17E4}" name="Column3065"/>
    <tableColumn id="3078" xr3:uid="{769687FD-8A9D-4B0A-9A5B-CEDF7495C380}" name="Column3066"/>
    <tableColumn id="3079" xr3:uid="{9D585A16-3563-4AEF-A229-DA7B50B1AD82}" name="Column3067"/>
    <tableColumn id="3080" xr3:uid="{A7B4EE6D-1887-4C03-9456-F5C4E843E8A8}" name="Column3068"/>
    <tableColumn id="3081" xr3:uid="{52D0EB62-92C2-4691-8024-5F638771B21F}" name="Column3069"/>
    <tableColumn id="3082" xr3:uid="{AD1F61D7-C65E-4A0E-ACE5-A00A8187EF3C}" name="Column3070"/>
    <tableColumn id="3083" xr3:uid="{9019C5E3-D3AB-49E4-A75F-7282D5608BF1}" name="Column3071"/>
    <tableColumn id="3084" xr3:uid="{81804B32-2AF6-4DA3-8313-49CD1BB632E3}" name="Column3072"/>
    <tableColumn id="3085" xr3:uid="{EAFA2AE4-7E7F-4CB6-AA05-FECC16EC80FA}" name="Column3073"/>
    <tableColumn id="3086" xr3:uid="{A0ED3413-FDE9-4C2B-B942-D4EEFAA91A5D}" name="Column3074"/>
    <tableColumn id="3087" xr3:uid="{D7094716-7E5B-48E8-93F8-615C566C183B}" name="Column3075"/>
    <tableColumn id="3088" xr3:uid="{471C40E8-9659-4C74-A0D1-72E83F534E5C}" name="Column3076"/>
    <tableColumn id="3089" xr3:uid="{5793B0E4-19D2-4DCF-A068-7A6DC1A9CD7E}" name="Column3077"/>
    <tableColumn id="3090" xr3:uid="{24C5359D-22E6-4B8D-AD62-B821FB07E5C2}" name="Column3078"/>
    <tableColumn id="3091" xr3:uid="{C1A77DC2-A284-432C-AD8F-C671C3D9BA22}" name="Column3079"/>
    <tableColumn id="3092" xr3:uid="{454D425F-4217-4FDB-A896-DBEFA767072F}" name="Column3080"/>
    <tableColumn id="3093" xr3:uid="{D2207771-7EEF-4EE1-9604-20EE1DEFF65D}" name="Column3081"/>
    <tableColumn id="3094" xr3:uid="{719263F3-4655-41A1-A74E-802CEB4D3EE0}" name="Column3082"/>
    <tableColumn id="3095" xr3:uid="{FEDACACE-D3A2-43D2-9901-48EF5013042F}" name="Column3083"/>
    <tableColumn id="3096" xr3:uid="{A0A823AA-9674-4012-BFD0-5E7E03069A89}" name="Column3084"/>
    <tableColumn id="3097" xr3:uid="{EBB215F3-74DC-4527-B49E-1493DCD0D6C2}" name="Column3085"/>
    <tableColumn id="3098" xr3:uid="{8406C859-8B34-419C-8E24-45C50432C197}" name="Column3086"/>
    <tableColumn id="3099" xr3:uid="{CC3F4464-84C4-4C5C-957D-3A14A32A0E87}" name="Column3087"/>
    <tableColumn id="3100" xr3:uid="{0068F23C-0212-4617-9331-1D8A8078FCEC}" name="Column3088"/>
    <tableColumn id="3101" xr3:uid="{8DB24BE0-B019-4670-8D8C-DEE42E2B458E}" name="Column3089"/>
    <tableColumn id="3102" xr3:uid="{9D240D84-197A-4D23-801A-5658A7DD77DD}" name="Column3090"/>
    <tableColumn id="3103" xr3:uid="{BED6A9D1-9928-400E-962E-B3C21CDD2026}" name="Column3091"/>
    <tableColumn id="3104" xr3:uid="{0C27E3D7-C061-4636-905D-B962F79CDC3B}" name="Column3092"/>
    <tableColumn id="3105" xr3:uid="{890FFE3A-61CA-44EE-A451-7C133005D562}" name="Column3093"/>
    <tableColumn id="3106" xr3:uid="{15DF9C09-75C7-44DF-907C-8194D4CBD8E2}" name="Column3094"/>
    <tableColumn id="3107" xr3:uid="{620B4E26-9C5F-479A-91C0-94C5A71DDC58}" name="Column3095"/>
    <tableColumn id="3108" xr3:uid="{FCA28E18-5CFF-4154-9A0E-2610158D8FB2}" name="Column3096"/>
    <tableColumn id="3109" xr3:uid="{0390B0BC-6D9A-4AB7-BB51-7547EA7BFC7C}" name="Column3097"/>
    <tableColumn id="3110" xr3:uid="{FDEF7A32-1745-4A8E-9C75-BD15B74565A1}" name="Column3098"/>
    <tableColumn id="3111" xr3:uid="{15C38AA1-56D3-4454-8E2D-F3AC4291A8CD}" name="Column3099"/>
    <tableColumn id="3112" xr3:uid="{4D23A5EA-7703-4201-A8B6-E9E0F59D86EC}" name="Column3100"/>
    <tableColumn id="3113" xr3:uid="{5A9190C5-CFFE-4610-8CF3-79D6F18629AF}" name="Column3101"/>
    <tableColumn id="3114" xr3:uid="{F9D6E3BF-5879-41E9-8FDF-14D782E4982F}" name="Column3102"/>
    <tableColumn id="3115" xr3:uid="{7A98ED65-66AB-4454-B886-998637D656ED}" name="Column3103"/>
    <tableColumn id="3116" xr3:uid="{6074C0E0-5334-4F39-83D2-67A8D57B68D2}" name="Column3104"/>
    <tableColumn id="3117" xr3:uid="{A3CD4881-CB8C-4103-ADDC-25BC6AA78DDC}" name="Column3105"/>
    <tableColumn id="3118" xr3:uid="{4DC88D7F-4162-45F6-AD2E-8D24A93FDC3A}" name="Column3106"/>
    <tableColumn id="3119" xr3:uid="{511D790C-5372-4571-A259-199A0B12EE93}" name="Column3107"/>
    <tableColumn id="3120" xr3:uid="{EAE2BBFB-A1AE-4AB3-A573-4655AA60FD99}" name="Column3108"/>
    <tableColumn id="3121" xr3:uid="{FB1D037F-F093-4E2D-8940-983DA3FF1CDE}" name="Column3109"/>
    <tableColumn id="3122" xr3:uid="{8831E6FD-72A8-411C-BAB3-E0CD01971F7C}" name="Column3110"/>
    <tableColumn id="3123" xr3:uid="{C756B011-84B7-45EC-90BD-D7AFDB0C3092}" name="Column3111"/>
    <tableColumn id="3124" xr3:uid="{7EA36736-CC58-4BD6-9E02-A0F9BA960577}" name="Column3112"/>
    <tableColumn id="3125" xr3:uid="{81940384-D830-480B-9116-33F863AD5C9D}" name="Column3113"/>
    <tableColumn id="3126" xr3:uid="{72AC82F8-FA7D-4D53-87B5-293C1AE07D38}" name="Column3114"/>
    <tableColumn id="3127" xr3:uid="{76243A5B-9282-46BA-BD3B-3A2411E688DC}" name="Column3115"/>
    <tableColumn id="3128" xr3:uid="{1776595F-2E11-4947-BD73-FFB08EF7C196}" name="Column3116"/>
    <tableColumn id="3129" xr3:uid="{528D3198-F37C-403E-97D0-26A46C584EF0}" name="Column3117"/>
    <tableColumn id="3130" xr3:uid="{85B07DC2-B122-435E-86CF-42AFC2C0D85B}" name="Column3118"/>
    <tableColumn id="3131" xr3:uid="{7B682E53-4BC4-49A9-A207-EDA15A43AF4B}" name="Column3119"/>
    <tableColumn id="3132" xr3:uid="{9F8A25D0-0355-45DE-939D-E80395DA41DB}" name="Column3120"/>
    <tableColumn id="3133" xr3:uid="{CA513C1C-3D23-4B3C-9B27-5B39128A77B0}" name="Column3121"/>
    <tableColumn id="3134" xr3:uid="{C08F9018-4D2D-4532-B7F9-A762AE06BA04}" name="Column3122"/>
    <tableColumn id="3135" xr3:uid="{7CC5BAD7-536D-4815-A8A3-5B2C71C25A03}" name="Column3123"/>
    <tableColumn id="3136" xr3:uid="{6E459A16-A738-4765-83CC-A9CA2ADFD48B}" name="Column3124"/>
    <tableColumn id="3137" xr3:uid="{8FD7B6E9-5A84-49FE-A651-14C67BE6F6FE}" name="Column3125"/>
    <tableColumn id="3138" xr3:uid="{63AA912F-4B16-492C-A4F8-F08F34C5D6AA}" name="Column3126"/>
    <tableColumn id="3139" xr3:uid="{8A1312F4-19E1-4A9C-9E8B-54CCC0A00C0B}" name="Column3127"/>
    <tableColumn id="3140" xr3:uid="{2EEB9A41-5130-4987-B206-5714865FD3C0}" name="Column3128"/>
    <tableColumn id="3141" xr3:uid="{FA745C24-4940-4AB6-9337-B87F341EA0F4}" name="Column3129"/>
    <tableColumn id="3142" xr3:uid="{5769D64A-5F5F-4F55-B8F5-2931FACC5100}" name="Column3130"/>
    <tableColumn id="3143" xr3:uid="{101CD088-BFBA-469D-87D4-DB493017A1A5}" name="Column3131"/>
    <tableColumn id="3144" xr3:uid="{1BB851D6-5A62-425E-82D6-B0C6204DF2D0}" name="Column3132"/>
    <tableColumn id="3145" xr3:uid="{2B37F57F-1504-4217-BC11-CCF092D6472F}" name="Column3133"/>
    <tableColumn id="3146" xr3:uid="{979F3634-4167-4D96-B5A6-C497CD6AFE87}" name="Column3134"/>
    <tableColumn id="3147" xr3:uid="{EC99021A-D634-41AF-858E-E2665A159D04}" name="Column3135"/>
    <tableColumn id="3148" xr3:uid="{1DC635E5-6723-4867-B64E-5E00632C4E7D}" name="Column3136"/>
    <tableColumn id="3149" xr3:uid="{73226611-648D-4FFD-9EC2-6F46198B670B}" name="Column3137"/>
    <tableColumn id="3150" xr3:uid="{8DD58E67-5D33-4846-91A0-EB14F019D5F1}" name="Column3138"/>
    <tableColumn id="3151" xr3:uid="{AF4522C2-DD6D-4C5E-9740-BCB31B3615B9}" name="Column3139"/>
    <tableColumn id="3152" xr3:uid="{9AA180C5-F4DA-404B-AA26-FB5EB2AAB062}" name="Column3140"/>
    <tableColumn id="3153" xr3:uid="{5A02B78A-64B9-45C1-B73A-73B73C9403B3}" name="Column3141"/>
    <tableColumn id="3154" xr3:uid="{DD197FB0-5B1D-4F8A-B04E-792852BBF6EF}" name="Column3142"/>
    <tableColumn id="3155" xr3:uid="{2F79E766-55FE-47F8-80CD-A6864F28D710}" name="Column3143"/>
    <tableColumn id="3156" xr3:uid="{9CEA2E91-1831-4BA5-A398-7A56AAAF5A40}" name="Column3144"/>
    <tableColumn id="3157" xr3:uid="{0AB2F2C9-6A9B-40CB-9E8D-8DA3549C3CC0}" name="Column3145"/>
    <tableColumn id="3158" xr3:uid="{747C251F-72F5-4410-A9AE-2F661AB22E96}" name="Column3146"/>
    <tableColumn id="3159" xr3:uid="{7DF4148D-4DEC-46A5-9DFD-3326E9A99A6F}" name="Column3147"/>
    <tableColumn id="3160" xr3:uid="{ED9DB40A-8471-499C-A08F-A6414313D018}" name="Column3148"/>
    <tableColumn id="3161" xr3:uid="{34E04C1E-D180-4CFF-800D-210AAA10FE4D}" name="Column3149"/>
    <tableColumn id="3162" xr3:uid="{2A900B34-F062-4F67-B37D-E0EDB3B730D2}" name="Column3150"/>
    <tableColumn id="3163" xr3:uid="{06C90995-D457-49B2-AE65-E5B1E27B11CA}" name="Column3151"/>
    <tableColumn id="3164" xr3:uid="{D0A0C4C1-7DF0-4263-9300-1F27FC1AFD8F}" name="Column3152"/>
    <tableColumn id="3165" xr3:uid="{181423DB-3AB6-4B4F-B3D3-3D576E3F1D67}" name="Column3153"/>
    <tableColumn id="3166" xr3:uid="{2A1F20A1-AE28-4A10-8DAA-B49FD13DA8E1}" name="Column3154"/>
    <tableColumn id="3167" xr3:uid="{51A48013-99B3-4197-8EC9-7F39C0195D31}" name="Column3155"/>
    <tableColumn id="3168" xr3:uid="{DD0E8F21-10C7-48BB-BDF7-3F8A20320016}" name="Column3156"/>
    <tableColumn id="3169" xr3:uid="{E66B99A9-F43D-4EC4-80FB-3380A59F7558}" name="Column3157"/>
    <tableColumn id="3170" xr3:uid="{E1871C24-DC6C-4E28-83EC-2D71627686F0}" name="Column3158"/>
    <tableColumn id="3171" xr3:uid="{017FC851-F921-4EE8-9D70-66E69C3DB9F6}" name="Column3159"/>
    <tableColumn id="3172" xr3:uid="{580E8153-6F64-48A3-A2CD-240B7E70D784}" name="Column3160"/>
    <tableColumn id="3173" xr3:uid="{6F964051-FBE3-435A-AE99-FBF1848A611F}" name="Column3161"/>
    <tableColumn id="3174" xr3:uid="{A0A1894A-23E9-46C4-9167-AC3FCEF6855E}" name="Column3162"/>
    <tableColumn id="3175" xr3:uid="{483CE5D0-CEB8-46A4-B61A-7F7B756CDD59}" name="Column3163"/>
    <tableColumn id="3176" xr3:uid="{6F81725F-3BE9-4B13-8DDE-13C945294130}" name="Column3164"/>
    <tableColumn id="3177" xr3:uid="{0F548395-07C4-4CC4-9A9B-36043EA1442C}" name="Column3165"/>
    <tableColumn id="3178" xr3:uid="{E7310CEB-B5A9-436A-8AAE-10A59216ACFF}" name="Column3166"/>
    <tableColumn id="3179" xr3:uid="{2F45CB46-2351-4FE1-99BD-3D24CA9A5C93}" name="Column3167"/>
    <tableColumn id="3180" xr3:uid="{949785E4-5F4D-406D-962A-96B24120BD17}" name="Column3168"/>
    <tableColumn id="3181" xr3:uid="{D9DAC0C6-57A1-44B9-84F5-42D1E56FF3E9}" name="Column3169"/>
    <tableColumn id="3182" xr3:uid="{AA371D2E-C33C-4E5F-93D0-E341E4C4AC76}" name="Column3170"/>
    <tableColumn id="3183" xr3:uid="{52582A95-37EE-4E9B-A0A6-8B45255AA23F}" name="Column3171"/>
    <tableColumn id="3184" xr3:uid="{1CBBCE54-513D-4CAD-BFB6-1D3BCBF56D0A}" name="Column3172"/>
    <tableColumn id="3185" xr3:uid="{DCEB71E5-0C32-4909-8011-18262EEC10D0}" name="Column3173"/>
    <tableColumn id="3186" xr3:uid="{545A8AD0-08A6-4DCE-A191-94A5A33958D9}" name="Column3174"/>
    <tableColumn id="3187" xr3:uid="{FD6417A2-5E47-44E2-9D5C-E7A82E20CA8A}" name="Column3175"/>
    <tableColumn id="3188" xr3:uid="{645EB253-67A7-4115-BED4-5592CBD75F49}" name="Column3176"/>
    <tableColumn id="3189" xr3:uid="{02E3D944-F60D-492F-8690-8999FED62FAD}" name="Column3177"/>
    <tableColumn id="3190" xr3:uid="{76BF31EB-9C23-4BB6-AFD3-BE9374A10B12}" name="Column3178"/>
    <tableColumn id="3191" xr3:uid="{538F48FF-E41C-4376-8A16-54E594F6A006}" name="Column3179"/>
    <tableColumn id="3192" xr3:uid="{D53EA928-C107-4A08-925C-9CE65887F481}" name="Column3180"/>
    <tableColumn id="3193" xr3:uid="{66C30B0C-06BD-4E39-AFB5-DD581D936313}" name="Column3181"/>
    <tableColumn id="3194" xr3:uid="{4B13621D-9FEE-42FD-8362-968250671007}" name="Column3182"/>
    <tableColumn id="3195" xr3:uid="{E0716B7B-8BC1-4740-9057-4D695AE2BD54}" name="Column3183"/>
    <tableColumn id="3196" xr3:uid="{5DF8AB5C-7328-4141-9891-1124A6DAC4F7}" name="Column3184"/>
    <tableColumn id="3197" xr3:uid="{C6F6A1E2-2596-4686-B373-23AE90D569F8}" name="Column3185"/>
    <tableColumn id="3198" xr3:uid="{5D482930-6C2F-4ECD-A86E-F212B3430EFA}" name="Column3186"/>
    <tableColumn id="3199" xr3:uid="{8E942B5D-CFFE-47E0-9032-B4D50057ED45}" name="Column3187"/>
    <tableColumn id="3200" xr3:uid="{C6B96BAB-70D6-4E58-BB3A-8C73EFE357BD}" name="Column3188"/>
    <tableColumn id="3201" xr3:uid="{3478675F-E105-4B6C-A228-F3038180E96C}" name="Column3189"/>
    <tableColumn id="3202" xr3:uid="{7ED5E6B0-DFDB-4151-AC62-13823C68BE68}" name="Column3190"/>
    <tableColumn id="3203" xr3:uid="{7869DD7A-4661-4030-9116-81629845E595}" name="Column3191"/>
    <tableColumn id="3204" xr3:uid="{5804C6C1-A2B5-4523-813F-6A5941D7D14D}" name="Column3192"/>
    <tableColumn id="3205" xr3:uid="{F869AC01-5A27-4821-92BC-4EBE03E1B100}" name="Column3193"/>
    <tableColumn id="3206" xr3:uid="{B9235EB0-FBDB-4AEB-B9FB-E627BDE8CE78}" name="Column3194"/>
    <tableColumn id="3207" xr3:uid="{F185F9A3-3309-4EDF-9848-AF3A7EAAAFC8}" name="Column3195"/>
    <tableColumn id="3208" xr3:uid="{6614C7C1-FBF3-413B-8DA4-ED476EBEC1A9}" name="Column3196"/>
    <tableColumn id="3209" xr3:uid="{80DAE634-FC46-497A-8394-18912653709C}" name="Column3197"/>
    <tableColumn id="3210" xr3:uid="{256598EE-4A81-4EFA-BDEE-E9E4FEA823E8}" name="Column3198"/>
    <tableColumn id="3211" xr3:uid="{F45BF3CA-41B8-4619-9E08-E1D572E9BF74}" name="Column3199"/>
    <tableColumn id="3212" xr3:uid="{8A57437C-16FD-4647-A832-A12AE61902FB}" name="Column3200"/>
    <tableColumn id="3213" xr3:uid="{35287A7C-1D75-4E04-8BF9-B1F2782DABB2}" name="Column3201"/>
    <tableColumn id="3214" xr3:uid="{B0108C51-7365-414B-9E48-C40F5546EAB1}" name="Column3202"/>
    <tableColumn id="3215" xr3:uid="{765C77BD-907E-498B-8833-18AF5CA97A76}" name="Column3203"/>
    <tableColumn id="3216" xr3:uid="{D360740A-5D75-46BE-A703-313C2CC6DC3B}" name="Column3204"/>
    <tableColumn id="3217" xr3:uid="{584A071E-7065-4E8A-9C5F-BE1EC9958843}" name="Column3205"/>
    <tableColumn id="3218" xr3:uid="{A8804E75-F73D-421C-BDBB-AA47F71E8CDA}" name="Column3206"/>
    <tableColumn id="3219" xr3:uid="{906FEAED-D72C-4D28-8E06-6EA98B629D1F}" name="Column3207"/>
    <tableColumn id="3220" xr3:uid="{842A3313-B928-40BA-B60E-4341687645A7}" name="Column3208"/>
    <tableColumn id="3221" xr3:uid="{CD7EB3DB-DC77-4BD3-AC06-22F6ABCE20C6}" name="Column3209"/>
    <tableColumn id="3222" xr3:uid="{C9F1D7D1-9BDA-45A1-BF0D-479CC1F5C58D}" name="Column3210"/>
    <tableColumn id="3223" xr3:uid="{AB0F1A42-29C1-470C-B0E8-08314892889D}" name="Column3211"/>
    <tableColumn id="3224" xr3:uid="{E110DC19-C33F-4E2D-B2AA-21381EE117A9}" name="Column3212"/>
    <tableColumn id="3225" xr3:uid="{6D2F56BE-A666-4A18-AD35-79DE1141D0D1}" name="Column3213"/>
    <tableColumn id="3226" xr3:uid="{1AB22AC3-C48F-43D5-AF2C-23E817900B45}" name="Column3214"/>
    <tableColumn id="3227" xr3:uid="{ADFE0F16-432B-485F-A4C7-3FEB36948772}" name="Column3215"/>
    <tableColumn id="3228" xr3:uid="{A6F46F32-1FC8-4C20-8C3A-BA0CD79C674E}" name="Column3216"/>
    <tableColumn id="3229" xr3:uid="{7BEB2FD2-0BF1-4004-8BC8-BD761C204B95}" name="Column3217"/>
    <tableColumn id="3230" xr3:uid="{2E0B4E78-53E4-426A-AB14-BB169173322D}" name="Column3218"/>
    <tableColumn id="3231" xr3:uid="{34351B45-DE6D-4AC8-8F14-E2CC021284A5}" name="Column3219"/>
    <tableColumn id="3232" xr3:uid="{16406DD2-EA5B-4D01-BE84-B40F90C62CF4}" name="Column3220"/>
    <tableColumn id="3233" xr3:uid="{41E145B2-4693-4C98-A452-6549091D11F6}" name="Column3221"/>
    <tableColumn id="3234" xr3:uid="{6048ED76-2DA9-456D-A76D-8BF19895A968}" name="Column3222"/>
    <tableColumn id="3235" xr3:uid="{50462D2E-B51C-4BD2-8679-4D6A963B8CBD}" name="Column3223"/>
    <tableColumn id="3236" xr3:uid="{BFF98FF9-FB97-4C4B-8596-C62E31EBF2BE}" name="Column3224"/>
    <tableColumn id="3237" xr3:uid="{559CE5FE-B74B-49B7-ADB0-A74739D5F692}" name="Column3225"/>
    <tableColumn id="3238" xr3:uid="{51F2DA30-340B-4A9F-AAA8-BBCEB7433A9E}" name="Column3226"/>
    <tableColumn id="3239" xr3:uid="{4BECFAEB-2C29-4E17-8260-283750CA6128}" name="Column3227"/>
    <tableColumn id="3240" xr3:uid="{D4ED2517-3E78-4D5D-96C6-BA0038736FC6}" name="Column3228"/>
    <tableColumn id="3241" xr3:uid="{A5D70B4E-74E0-424D-BF93-BF20E152F30F}" name="Column3229"/>
    <tableColumn id="3242" xr3:uid="{351AF954-AC88-447F-93C8-BB3654068318}" name="Column3230"/>
    <tableColumn id="3243" xr3:uid="{BF7D9829-9FAD-4AE7-9A19-32AD917BA634}" name="Column3231"/>
    <tableColumn id="3244" xr3:uid="{A5C03B3C-F42E-435C-A8E1-0E82607737AF}" name="Column3232"/>
    <tableColumn id="3245" xr3:uid="{06C3D3ED-C5B1-4FCA-80E3-481F7E12DC4B}" name="Column3233"/>
    <tableColumn id="3246" xr3:uid="{CEAD5267-6DC2-4C1E-92CB-58D868D554D4}" name="Column3234"/>
    <tableColumn id="3247" xr3:uid="{4413973E-0A09-47AC-B05E-E569877411EB}" name="Column3235"/>
    <tableColumn id="3248" xr3:uid="{E82B7933-C39B-4381-89F4-F5B2EE341C0F}" name="Column3236"/>
    <tableColumn id="3249" xr3:uid="{87D3E519-CA71-4938-88B3-60056BAE4DE3}" name="Column3237"/>
    <tableColumn id="3250" xr3:uid="{58FCB33C-650A-41B7-9836-50ABD5D42E66}" name="Column3238"/>
    <tableColumn id="3251" xr3:uid="{9F5E0AA7-6EE8-463B-B13A-711CB7F17FCB}" name="Column3239"/>
    <tableColumn id="3252" xr3:uid="{6D9CB195-096B-4026-B473-9550F2E50BB4}" name="Column3240"/>
    <tableColumn id="3253" xr3:uid="{4680A1EC-011C-4E5F-8A8A-B5D401F365E4}" name="Column3241"/>
    <tableColumn id="3254" xr3:uid="{34BD9049-88F5-45FB-A1F1-2B4768A4D973}" name="Column3242"/>
    <tableColumn id="3255" xr3:uid="{BC6B93CB-410A-48D3-905C-27228E5541B3}" name="Column3243"/>
    <tableColumn id="3256" xr3:uid="{C0C03034-77A5-492B-AE87-0D492781FAD4}" name="Column3244"/>
    <tableColumn id="3257" xr3:uid="{E43B3E50-EF00-4CF6-A1FA-883BBB29356B}" name="Column3245"/>
    <tableColumn id="3258" xr3:uid="{B5664453-A096-4667-A951-8B16BC1AE8A2}" name="Column3246"/>
    <tableColumn id="3259" xr3:uid="{7D897021-1A66-44E9-8675-06960A096873}" name="Column3247"/>
    <tableColumn id="3260" xr3:uid="{9FC52341-FFB5-4979-9805-ABAD3EF96974}" name="Column3248"/>
    <tableColumn id="3261" xr3:uid="{FE67B26A-77A8-45E4-B037-1E4E579BBCA2}" name="Column3249"/>
    <tableColumn id="3262" xr3:uid="{AAE57F15-509B-4D67-9299-DEC1D4398349}" name="Column3250"/>
    <tableColumn id="3263" xr3:uid="{DCA079D3-4593-4EE9-99DF-AC497C7B443D}" name="Column3251"/>
    <tableColumn id="3264" xr3:uid="{468F4603-AC90-41D7-97B7-ACA1367FE2E5}" name="Column3252"/>
    <tableColumn id="3265" xr3:uid="{2472E7B5-6FC7-4D58-A6EC-40EF90430851}" name="Column3253"/>
    <tableColumn id="3266" xr3:uid="{401E2A14-499A-40EF-A9BE-68BF53D6ED3D}" name="Column3254"/>
    <tableColumn id="3267" xr3:uid="{FB06B5CD-0381-40BC-BC6B-4B4ABC62903F}" name="Column3255"/>
    <tableColumn id="3268" xr3:uid="{9631BCE3-03C5-4494-8604-6CD118236AB2}" name="Column3256"/>
    <tableColumn id="3269" xr3:uid="{5200A6B0-2088-41E8-8F3D-4ED6A936DB85}" name="Column3257"/>
    <tableColumn id="3270" xr3:uid="{EE3041BF-A1F7-4C22-8938-DEDBBCA13765}" name="Column3258"/>
    <tableColumn id="3271" xr3:uid="{6D8A85C3-86A3-4604-B415-1EA69958EF62}" name="Column3259"/>
    <tableColumn id="3272" xr3:uid="{7B3D5D22-A25C-4F62-B781-3C900066272C}" name="Column3260"/>
    <tableColumn id="3273" xr3:uid="{FCE46546-895C-4322-8D81-A3FD55962D3C}" name="Column3261"/>
    <tableColumn id="3274" xr3:uid="{08E52EF5-F994-4AD5-9520-BBB6E98FA550}" name="Column3262"/>
    <tableColumn id="3275" xr3:uid="{AB47873D-DE9F-4D33-BBC0-D2F2D122F0BF}" name="Column3263"/>
    <tableColumn id="3276" xr3:uid="{A273F2DC-4802-4A6F-B872-081D630F33F4}" name="Column3264"/>
    <tableColumn id="3277" xr3:uid="{454A9E42-207C-4255-8508-F8F1951F231F}" name="Column3265"/>
    <tableColumn id="3278" xr3:uid="{397E101D-C310-4199-9E8A-0782D38D3B0D}" name="Column3266"/>
    <tableColumn id="3279" xr3:uid="{6CE6986E-2999-49C4-9877-5578DDBEFE50}" name="Column3267"/>
    <tableColumn id="3280" xr3:uid="{0C403B5D-54E0-44BC-B54B-708DBEFCA379}" name="Column3268"/>
    <tableColumn id="3281" xr3:uid="{B252651C-5772-4607-A41B-08A00BB203AF}" name="Column3269"/>
    <tableColumn id="3282" xr3:uid="{DD980D14-7197-4384-8C5E-A1E9167165D7}" name="Column3270"/>
    <tableColumn id="3283" xr3:uid="{1FB53300-87AF-46C4-A1E4-E0E135463F32}" name="Column3271"/>
    <tableColumn id="3284" xr3:uid="{A08041FA-5EC9-40B3-9F05-2206002FD614}" name="Column3272"/>
    <tableColumn id="3285" xr3:uid="{7980220F-D2E8-4886-B310-D027AA6EF7BA}" name="Column3273"/>
    <tableColumn id="3286" xr3:uid="{A0D4D56D-44D8-4FDD-A97F-2BDAC4F210FD}" name="Column3274"/>
    <tableColumn id="3287" xr3:uid="{A44CF431-7338-4A2E-91CE-768693665E96}" name="Column3275"/>
    <tableColumn id="3288" xr3:uid="{EDA538E4-D965-4BC3-A632-46155B2FA70C}" name="Column3276"/>
    <tableColumn id="3289" xr3:uid="{495D9A45-3F1E-430E-ACC2-24B80058827E}" name="Column3277"/>
    <tableColumn id="3290" xr3:uid="{33D43E01-646D-443E-A4D1-302382B42814}" name="Column3278"/>
    <tableColumn id="3291" xr3:uid="{B2C4DFAB-7430-4DEA-8322-13440240F320}" name="Column3279"/>
    <tableColumn id="3292" xr3:uid="{4EF09B49-C210-4A36-8BE1-52E00AC4901B}" name="Column3280"/>
    <tableColumn id="3293" xr3:uid="{35FCB5F7-D43B-48B1-8270-1A990F733356}" name="Column3281"/>
    <tableColumn id="3294" xr3:uid="{D176EB37-671A-4C15-A627-F6274DDB0FCD}" name="Column3282"/>
    <tableColumn id="3295" xr3:uid="{1E91A96B-35C7-4695-A476-809156F58A41}" name="Column3283"/>
    <tableColumn id="3296" xr3:uid="{2F5F2AA4-60D7-4416-B24F-72B4677B9B49}" name="Column3284"/>
    <tableColumn id="3297" xr3:uid="{346612EF-9699-4F33-8752-A6B83361DC64}" name="Column3285"/>
    <tableColumn id="3298" xr3:uid="{7672B39A-2C08-41B0-8023-ADAAF3E98FD9}" name="Column3286"/>
    <tableColumn id="3299" xr3:uid="{87C2FBEB-6889-4DCB-BC75-3D4FB8EA29CD}" name="Column3287"/>
    <tableColumn id="3300" xr3:uid="{16870341-0123-4CF2-A7F1-6BBC1BA85554}" name="Column3288"/>
    <tableColumn id="3301" xr3:uid="{44C78C58-7F3A-4332-A9A5-C3DABECFF732}" name="Column3289"/>
    <tableColumn id="3302" xr3:uid="{6301B41A-F7E0-4D01-9060-750B9543DE7C}" name="Column3290"/>
    <tableColumn id="3303" xr3:uid="{56B1A78D-9340-442D-91B8-4B223FDB3505}" name="Column3291"/>
    <tableColumn id="3304" xr3:uid="{E9A0FD4E-BA1E-4079-ACDA-A336A9083D0D}" name="Column3292"/>
    <tableColumn id="3305" xr3:uid="{2357DE6F-2E2F-46D1-96A4-BEF6BF0DA7BA}" name="Column3293"/>
    <tableColumn id="3306" xr3:uid="{0CDC7C01-49A6-4424-AD5E-CFB06105C2D8}" name="Column3294"/>
    <tableColumn id="3307" xr3:uid="{F6587630-FBB7-4A6E-B2CB-92068D23D979}" name="Column3295"/>
    <tableColumn id="3308" xr3:uid="{A5D9209A-8E62-4721-8334-711369CF4017}" name="Column3296"/>
    <tableColumn id="3309" xr3:uid="{7CFF6D83-8D85-43C2-B728-2AE66814EB70}" name="Column3297"/>
    <tableColumn id="3310" xr3:uid="{1BC5B828-3921-4E08-B902-0A20A8D0E247}" name="Column3298"/>
    <tableColumn id="3311" xr3:uid="{F60AD380-5E79-4ADE-89AF-7F26AF35C685}" name="Column3299"/>
    <tableColumn id="3312" xr3:uid="{B562C461-CD07-4949-BDD9-9AAA10DE2D6F}" name="Column3300"/>
    <tableColumn id="3313" xr3:uid="{C9395983-2392-4AF4-8B57-5773EC753A28}" name="Column3301"/>
    <tableColumn id="3314" xr3:uid="{69E12D98-8D8C-416A-B762-8C216BA15010}" name="Column3302"/>
    <tableColumn id="3315" xr3:uid="{FFB6C78A-FD75-4623-AF45-6397CFA39E62}" name="Column3303"/>
    <tableColumn id="3316" xr3:uid="{004167D6-ADDE-433D-ACCA-61FF6ED9CFB4}" name="Column3304"/>
    <tableColumn id="3317" xr3:uid="{FB2DDFA5-3DEF-41B9-80A6-EE11CBE9E37E}" name="Column3305"/>
    <tableColumn id="3318" xr3:uid="{5BF8E1BB-7ACF-4F12-8DC2-B1D8C40F6E5A}" name="Column3306"/>
    <tableColumn id="3319" xr3:uid="{230ABDC4-67D8-4B2A-99D6-B0EB48B64A11}" name="Column3307"/>
    <tableColumn id="3320" xr3:uid="{2E6E6A2A-6B81-43DC-9356-59F8E8BEB589}" name="Column3308"/>
    <tableColumn id="3321" xr3:uid="{C0078A65-D4A8-494B-8A9B-FAA1A836A6F5}" name="Column3309"/>
    <tableColumn id="3322" xr3:uid="{F634ADA8-44B7-43CC-AAA1-C1A1A3B5D90E}" name="Column3310"/>
    <tableColumn id="3323" xr3:uid="{58EEE7D2-A96C-4A19-882C-C26CC0E5ADCA}" name="Column3311"/>
    <tableColumn id="3324" xr3:uid="{02318A09-C879-44FF-955F-D27C84072DEC}" name="Column3312"/>
    <tableColumn id="3325" xr3:uid="{F93630A3-B4DD-4A64-A667-17D9467D05F0}" name="Column3313"/>
    <tableColumn id="3326" xr3:uid="{F04DD637-683D-4620-919F-C2F6E8DDC090}" name="Column3314"/>
    <tableColumn id="3327" xr3:uid="{CD220E37-DD58-48E6-83C4-0C3E589F5941}" name="Column3315"/>
    <tableColumn id="3328" xr3:uid="{5A16E4F7-2F1B-483B-A9AF-E891FD28CA47}" name="Column3316"/>
    <tableColumn id="3329" xr3:uid="{9D0EEE7A-1353-40C0-880C-C6D94164B793}" name="Column3317"/>
    <tableColumn id="3330" xr3:uid="{B83D01AC-ADE2-48E0-B00A-51BB2A333CC2}" name="Column3318"/>
    <tableColumn id="3331" xr3:uid="{DF61A407-4884-4076-A288-ED90A8C56A4E}" name="Column3319"/>
    <tableColumn id="3332" xr3:uid="{0D721446-5579-4F9C-817E-CC429904D9DC}" name="Column3320"/>
    <tableColumn id="3333" xr3:uid="{B6B7E638-6CCA-43D8-949D-F1DEC30FD6BD}" name="Column3321"/>
    <tableColumn id="3334" xr3:uid="{DAA55B5A-434A-475C-8E09-D783C97AB3A2}" name="Column3322"/>
    <tableColumn id="3335" xr3:uid="{049CCB1B-DFB7-4119-A2D9-DA5CCA0673E4}" name="Column3323"/>
    <tableColumn id="3336" xr3:uid="{549F8D2E-DA4A-4403-BD8E-894B693E4390}" name="Column3324"/>
    <tableColumn id="3337" xr3:uid="{6395E170-829E-4751-B821-AF6CCD6795A6}" name="Column3325"/>
    <tableColumn id="3338" xr3:uid="{FE806305-82D5-45D6-9D42-6E8DB6802550}" name="Column3326"/>
    <tableColumn id="3339" xr3:uid="{D89A3648-0727-4439-AFBC-A7151D0589D8}" name="Column3327"/>
    <tableColumn id="3340" xr3:uid="{96AD03AE-DFA5-460B-81BE-A70CF97BF270}" name="Column3328"/>
    <tableColumn id="3341" xr3:uid="{37E5A9BE-C22D-412D-8960-ED31C4CDC48C}" name="Column3329"/>
    <tableColumn id="3342" xr3:uid="{3BAE944C-8BAD-456C-A45A-6A0F11F932B3}" name="Column3330"/>
    <tableColumn id="3343" xr3:uid="{A237A4B0-AF3B-4963-AAAA-D740C45A09CC}" name="Column3331"/>
    <tableColumn id="3344" xr3:uid="{80028382-6344-4420-815B-111CCED21780}" name="Column3332"/>
    <tableColumn id="3345" xr3:uid="{EED0FC1D-6740-4E56-808A-94EFBB43A0F3}" name="Column3333"/>
    <tableColumn id="3346" xr3:uid="{70769C1A-537F-458C-8445-7BDAC6ACEE3A}" name="Column3334"/>
    <tableColumn id="3347" xr3:uid="{B6035922-DF45-40C8-AFF0-2DAB1BBC6E68}" name="Column3335"/>
    <tableColumn id="3348" xr3:uid="{3015A872-B585-4840-AE79-CD48A664AB4B}" name="Column3336"/>
    <tableColumn id="3349" xr3:uid="{87B5C97B-C57B-40FB-B47D-5BEBF05702F5}" name="Column3337"/>
    <tableColumn id="3350" xr3:uid="{BA8F6C65-2CF2-4D88-B77C-5D045DE56984}" name="Column3338"/>
    <tableColumn id="3351" xr3:uid="{6331C036-723C-45ED-A696-6F03255FE1EB}" name="Column3339"/>
    <tableColumn id="3352" xr3:uid="{50469697-CD34-4DC1-8D28-E71E64B5A515}" name="Column3340"/>
    <tableColumn id="3353" xr3:uid="{62908731-492E-463D-B80C-D79C0820CC20}" name="Column3341"/>
    <tableColumn id="3354" xr3:uid="{ECD75794-32BE-4833-9AD6-027449E1F6C9}" name="Column3342"/>
    <tableColumn id="3355" xr3:uid="{E7BA0062-E200-4EC3-82C3-8FC5ECEB82B6}" name="Column3343"/>
    <tableColumn id="3356" xr3:uid="{99902014-9A66-4022-8516-BC269E2963C0}" name="Column3344"/>
    <tableColumn id="3357" xr3:uid="{50263E11-6688-4B7F-9B7C-4E1B892C00C7}" name="Column3345"/>
    <tableColumn id="3358" xr3:uid="{E3C6FC39-84B8-4DD4-A03A-96AF2F0BCF01}" name="Column3346"/>
    <tableColumn id="3359" xr3:uid="{653CDBFB-F95E-4FCE-A001-D8FF7FC5DE31}" name="Column3347"/>
    <tableColumn id="3360" xr3:uid="{DBBDD12C-2843-4ACD-AF2B-D0DAC851146E}" name="Column3348"/>
    <tableColumn id="3361" xr3:uid="{101FE7B3-6D42-47BB-BF03-F5E75248D782}" name="Column3349"/>
    <tableColumn id="3362" xr3:uid="{CB068D27-730C-4D4A-ABE3-DB771C1911E6}" name="Column3350"/>
    <tableColumn id="3363" xr3:uid="{71674DCC-8290-4451-B45D-FFC9E6738BA6}" name="Column3351"/>
    <tableColumn id="3364" xr3:uid="{F2C5EDBF-9A08-498E-B63E-2FA18684D814}" name="Column3352"/>
    <tableColumn id="3365" xr3:uid="{17AF7B99-EEB6-4E8E-84E1-687AD8ED9C1E}" name="Column3353"/>
    <tableColumn id="3366" xr3:uid="{D4006802-096E-47ED-9510-C5750C1C1534}" name="Column3354"/>
    <tableColumn id="3367" xr3:uid="{3F89F6B3-DE0E-402E-B9AA-E57658BC7724}" name="Column3355"/>
    <tableColumn id="3368" xr3:uid="{219CA637-41D3-444D-83F9-C55DF1880A6F}" name="Column3356"/>
    <tableColumn id="3369" xr3:uid="{456E5222-F035-4840-8A26-5EDFDFF92058}" name="Column3357"/>
    <tableColumn id="3370" xr3:uid="{57356819-2D84-4CC9-8549-03DEF4ABF3C8}" name="Column3358"/>
    <tableColumn id="3371" xr3:uid="{C777A452-AD55-4635-8F81-3C9E95148C23}" name="Column3359"/>
    <tableColumn id="3372" xr3:uid="{1EEC2861-CA63-487E-84BF-46DC2F038A23}" name="Column3360"/>
    <tableColumn id="3373" xr3:uid="{3DFE7801-0BA1-42D4-B06F-6E271D60808D}" name="Column3361"/>
    <tableColumn id="3374" xr3:uid="{F112DC63-0C50-438C-809F-604BA0138B99}" name="Column3362"/>
    <tableColumn id="3375" xr3:uid="{2F714111-9BB7-461D-8238-6603913DD42F}" name="Column3363"/>
    <tableColumn id="3376" xr3:uid="{2480C5C1-7C9D-4C8F-A9F0-6C7F043B16E7}" name="Column3364"/>
    <tableColumn id="3377" xr3:uid="{EBF6CE22-C354-4B9D-9C6F-61317CD66129}" name="Column3365"/>
    <tableColumn id="3378" xr3:uid="{F3BDF6D8-7EF1-4D97-A128-FE834DF68B9C}" name="Column3366"/>
    <tableColumn id="3379" xr3:uid="{933562BF-CA98-4118-8C0A-A85C44A78368}" name="Column3367"/>
    <tableColumn id="3380" xr3:uid="{A9D11022-6029-4B4C-A5B4-2B8A55E74376}" name="Column3368"/>
    <tableColumn id="3381" xr3:uid="{E45C36B7-3A12-4C28-A976-C81E42281885}" name="Column3369"/>
    <tableColumn id="3382" xr3:uid="{99CE4340-6F75-4D08-A445-1C51CCCACBB6}" name="Column3370"/>
    <tableColumn id="3383" xr3:uid="{67636653-C225-4EBC-BBCF-84A73B73064C}" name="Column3371"/>
    <tableColumn id="3384" xr3:uid="{3947C24A-31E7-48F8-831F-5CC3310C5A46}" name="Column3372"/>
    <tableColumn id="3385" xr3:uid="{9EF3637B-A2DE-4BF7-84AE-A2FDE8139079}" name="Column3373"/>
    <tableColumn id="3386" xr3:uid="{ED40019B-C15B-461B-A729-E60839F575B3}" name="Column3374"/>
    <tableColumn id="3387" xr3:uid="{9E7B5F08-1C92-4DEF-8036-C0B2DEE8C0FF}" name="Column3375"/>
    <tableColumn id="3388" xr3:uid="{36017114-6942-4A42-A2A7-9E7C6B35F0F9}" name="Column3376"/>
    <tableColumn id="3389" xr3:uid="{A15C4E77-CD12-448A-BB9E-22C9C6995EF3}" name="Column3377"/>
    <tableColumn id="3390" xr3:uid="{5D4026F5-486F-4FFC-9A6B-1B316C8DA817}" name="Column3378"/>
    <tableColumn id="3391" xr3:uid="{B46ABFB7-26C6-42D6-8F91-C3CCD3A8ACE4}" name="Column3379"/>
    <tableColumn id="3392" xr3:uid="{84571A6A-28EE-43E5-89BD-D09AB0255D80}" name="Column3380"/>
    <tableColumn id="3393" xr3:uid="{25A5B56C-8C3E-495D-B1A3-3B82EA22FAB8}" name="Column3381"/>
    <tableColumn id="3394" xr3:uid="{74B6744A-A8A1-4EC0-8FE9-3A8CA8EE0097}" name="Column3382"/>
    <tableColumn id="3395" xr3:uid="{89DACCB5-E0ED-412B-966D-991A8588951C}" name="Column3383"/>
    <tableColumn id="3396" xr3:uid="{706A6C45-9658-4650-A31F-89905183794C}" name="Column3384"/>
    <tableColumn id="3397" xr3:uid="{57112AEF-2893-42E6-979D-E1CCB0243E46}" name="Column3385"/>
    <tableColumn id="3398" xr3:uid="{B1CBAD81-A6BF-4F07-B28C-D48228B626CA}" name="Column3386"/>
    <tableColumn id="3399" xr3:uid="{667F58B8-34C2-442D-A6D2-315948D2AFEC}" name="Column3387"/>
    <tableColumn id="3400" xr3:uid="{14565521-7551-4325-99E6-2F31A378E942}" name="Column3388"/>
    <tableColumn id="3401" xr3:uid="{E921D708-EE6C-49AD-BD68-7A031F8639AC}" name="Column3389"/>
    <tableColumn id="3402" xr3:uid="{019CEB5C-46DB-4FE3-9F34-64B0DDAE39BD}" name="Column3390"/>
    <tableColumn id="3403" xr3:uid="{F4E4A808-1F6F-4342-B0D4-C7DD7E1E224E}" name="Column3391"/>
    <tableColumn id="3404" xr3:uid="{F0F277C6-9136-4B03-875C-890EAF62C2BF}" name="Column3392"/>
    <tableColumn id="3405" xr3:uid="{7438CA18-734A-448F-80AD-A17958CB9B33}" name="Column3393"/>
    <tableColumn id="3406" xr3:uid="{6326AA10-51ED-4050-852F-A60C7717F84D}" name="Column3394"/>
    <tableColumn id="3407" xr3:uid="{ABB588F6-1FA7-4B0D-A6E2-7539BFA53DC1}" name="Column3395"/>
    <tableColumn id="3408" xr3:uid="{B5AB925D-C9FD-46B2-81F2-658C035A9684}" name="Column3396"/>
    <tableColumn id="3409" xr3:uid="{71B99C4C-14C2-4624-9C90-7534C25C9277}" name="Column3397"/>
    <tableColumn id="3410" xr3:uid="{94748DD0-79B9-4720-AA3A-842D4415B47A}" name="Column3398"/>
    <tableColumn id="3411" xr3:uid="{AD0C65BC-06A0-4D9C-9128-E8FED5C601BD}" name="Column3399"/>
    <tableColumn id="3412" xr3:uid="{369874BB-70BE-4959-BD2D-6691E3CD316C}" name="Column3400"/>
    <tableColumn id="3413" xr3:uid="{7B99B4BA-0EE3-40F9-96E0-721C2590E548}" name="Column3401"/>
    <tableColumn id="3414" xr3:uid="{AD7D95EA-1D89-40FF-B864-CE29AD347BB7}" name="Column3402"/>
    <tableColumn id="3415" xr3:uid="{445F72D6-5823-4E06-BECE-DE9339A34081}" name="Column3403"/>
    <tableColumn id="3416" xr3:uid="{0EF82C6D-A422-47FD-A631-A004EFB1C5D5}" name="Column3404"/>
    <tableColumn id="3417" xr3:uid="{FE2C1186-CAFE-47AD-B2B3-3EE1B62F2D2F}" name="Column3405"/>
    <tableColumn id="3418" xr3:uid="{C859937B-DDE1-4779-BA04-DA532239570C}" name="Column3406"/>
    <tableColumn id="3419" xr3:uid="{58FF39A1-94E1-4E02-8114-C03580F473E7}" name="Column3407"/>
    <tableColumn id="3420" xr3:uid="{D34A84E9-4688-4E27-98AB-C23114520511}" name="Column3408"/>
    <tableColumn id="3421" xr3:uid="{A74DE2D5-73FC-43AE-B72B-62FB8D8E7A39}" name="Column3409"/>
    <tableColumn id="3422" xr3:uid="{19351EB5-E13B-426C-AA0D-60795A367E84}" name="Column3410"/>
    <tableColumn id="3423" xr3:uid="{FEFCF6AB-C225-4861-A886-1D2A73CFCBA9}" name="Column3411"/>
    <tableColumn id="3424" xr3:uid="{7B76EF6A-FC9E-4B99-A24D-742492583E31}" name="Column3412"/>
    <tableColumn id="3425" xr3:uid="{D617CDDA-8D57-498D-967B-0749ABEED194}" name="Column3413"/>
    <tableColumn id="3426" xr3:uid="{5A6F24A2-2360-487C-AC3D-76A29524B07D}" name="Column3414"/>
    <tableColumn id="3427" xr3:uid="{D106831A-CEF3-4B57-889C-E22D8B74323C}" name="Column3415"/>
    <tableColumn id="3428" xr3:uid="{79E4708D-3582-4AA8-9E43-31235EA7B804}" name="Column3416"/>
    <tableColumn id="3429" xr3:uid="{79540BEA-B4A1-4A4B-8805-9601161906E0}" name="Column3417"/>
    <tableColumn id="3430" xr3:uid="{AFBD8EB2-0D9F-49BD-9D87-DB430B2B62A9}" name="Column3418"/>
    <tableColumn id="3431" xr3:uid="{1061440A-1FE4-4A1C-9016-00670B706017}" name="Column3419"/>
    <tableColumn id="3432" xr3:uid="{8577502C-BE96-4054-87AF-031DCD6EA4F9}" name="Column3420"/>
    <tableColumn id="3433" xr3:uid="{E1059442-BA0D-4CD2-AC5C-A9B43C3EEF26}" name="Column3421"/>
    <tableColumn id="3434" xr3:uid="{A476CEAF-4F1D-409F-BF59-FB868BCFE9CA}" name="Column3422"/>
    <tableColumn id="3435" xr3:uid="{6CFC9F30-9E16-4266-8EF3-91FE70B25B86}" name="Column3423"/>
    <tableColumn id="3436" xr3:uid="{D066062C-20FE-43F6-B867-7C6A800012EC}" name="Column3424"/>
    <tableColumn id="3437" xr3:uid="{80F20AAA-A3AC-46DA-B15A-9D15C2649695}" name="Column3425"/>
    <tableColumn id="3438" xr3:uid="{1517FC73-4203-4B4C-8CA0-86C35FBCBC14}" name="Column3426"/>
    <tableColumn id="3439" xr3:uid="{24832268-889D-4D47-B3F4-DAA61B8E9111}" name="Column3427"/>
    <tableColumn id="3440" xr3:uid="{42CEA023-4DF1-4F9E-A4C4-1E4EA73EAF34}" name="Column3428"/>
    <tableColumn id="3441" xr3:uid="{0513FF87-A7FE-4070-8745-C2923F790195}" name="Column3429"/>
    <tableColumn id="3442" xr3:uid="{72C4E5A3-6D6B-4CFD-B714-1F43354F69F0}" name="Column3430"/>
    <tableColumn id="3443" xr3:uid="{681AF572-43B1-42CD-8EE2-DCA6D6E9E75D}" name="Column3431"/>
    <tableColumn id="3444" xr3:uid="{2A6A34A7-0C90-4E48-A854-81F2ABBFB4E5}" name="Column3432"/>
    <tableColumn id="3445" xr3:uid="{E52B48CC-BE9C-42C4-BE45-1E216FF8C279}" name="Column3433"/>
    <tableColumn id="3446" xr3:uid="{2AE4C974-C4A0-404E-B3E0-4B62EC32D956}" name="Column3434"/>
    <tableColumn id="3447" xr3:uid="{2A25A7A8-F4D0-47CB-94DC-87912EE2F55D}" name="Column3435"/>
    <tableColumn id="3448" xr3:uid="{EF6A211E-37AC-4A96-A9D9-0E4E0F5D921C}" name="Column3436"/>
    <tableColumn id="3449" xr3:uid="{B3E055C4-0FE4-429D-9769-B638B4B2B094}" name="Column3437"/>
    <tableColumn id="3450" xr3:uid="{59C79E89-F41F-4E9B-8A82-868A38989B73}" name="Column3438"/>
    <tableColumn id="3451" xr3:uid="{0B2EC7E0-0724-401B-9CDB-60F8412CD9C6}" name="Column3439"/>
    <tableColumn id="3452" xr3:uid="{A765FEB7-23B1-4F56-A753-E59DA1A61226}" name="Column3440"/>
    <tableColumn id="3453" xr3:uid="{E3A084DA-46A0-4C47-B279-7DCD6E35C085}" name="Column3441"/>
    <tableColumn id="3454" xr3:uid="{94080F89-368C-4F3E-9478-F43F54E28C17}" name="Column3442"/>
    <tableColumn id="3455" xr3:uid="{A61881FA-574B-4E14-9923-08998981479C}" name="Column3443"/>
    <tableColumn id="3456" xr3:uid="{CB5D688C-E934-4F73-900C-BE655AA094EE}" name="Column3444"/>
    <tableColumn id="3457" xr3:uid="{CB6ADCBB-7BA6-4D32-BC9C-F03DE0909EDE}" name="Column3445"/>
    <tableColumn id="3458" xr3:uid="{0E730FBD-20B0-4095-875D-7384E824F954}" name="Column3446"/>
    <tableColumn id="3459" xr3:uid="{0CB7894B-2344-4EFD-8C26-C9D55F5F76C2}" name="Column3447"/>
    <tableColumn id="3460" xr3:uid="{06E06E96-5B16-4135-91AE-88281A627192}" name="Column3448"/>
    <tableColumn id="3461" xr3:uid="{3BAED32B-CBFD-4A8D-95D2-64430CA0A085}" name="Column3449"/>
    <tableColumn id="3462" xr3:uid="{A9DC646A-D983-4B29-A846-8D9654F2094C}" name="Column3450"/>
    <tableColumn id="3463" xr3:uid="{9181655A-2A5B-49DC-9BC6-BB26A098EBFA}" name="Column3451"/>
    <tableColumn id="3464" xr3:uid="{DE9B1A06-CECF-4441-80EE-CABEE716DDB0}" name="Column3452"/>
    <tableColumn id="3465" xr3:uid="{E7D0F125-2CA2-4F8E-8940-7251D0B4A422}" name="Column3453"/>
    <tableColumn id="3466" xr3:uid="{0EFFABAE-1ED4-4578-838F-A226CD8E28A1}" name="Column3454"/>
    <tableColumn id="3467" xr3:uid="{460CE314-8C67-42B7-B9C0-681C79E175A2}" name="Column3455"/>
    <tableColumn id="3468" xr3:uid="{AA13823F-D6FF-4B96-9CA9-24599B8EAF18}" name="Column3456"/>
    <tableColumn id="3469" xr3:uid="{F5330FA5-5830-441E-911E-2D83530E99D8}" name="Column3457"/>
    <tableColumn id="3470" xr3:uid="{C1C44B95-81D7-4B93-8B08-2875255A6C53}" name="Column3458"/>
    <tableColumn id="3471" xr3:uid="{67F6ED4D-E3A7-4B49-B469-62C8CD03F881}" name="Column3459"/>
    <tableColumn id="3472" xr3:uid="{48FC3626-94BC-4D07-88F0-3B444D32D0DF}" name="Column3460"/>
    <tableColumn id="3473" xr3:uid="{FFAA32AF-BFB2-40FF-A606-CAEC4F9A7D66}" name="Column3461"/>
    <tableColumn id="3474" xr3:uid="{13D7EED2-FB88-4F73-A090-EFCC79EDF5E0}" name="Column3462"/>
    <tableColumn id="3475" xr3:uid="{9AC584D8-0064-453F-B873-818D41993160}" name="Column3463"/>
    <tableColumn id="3476" xr3:uid="{B5A1B550-590D-4837-A37D-8AD7B3594C76}" name="Column3464"/>
    <tableColumn id="3477" xr3:uid="{13BD242C-6216-47AC-B671-65FC2B0E02E5}" name="Column3465"/>
    <tableColumn id="3478" xr3:uid="{0266A850-8519-43F9-BA95-3513DF9B3043}" name="Column3466"/>
    <tableColumn id="3479" xr3:uid="{30E27422-FE0D-4636-8A75-634FD9597C09}" name="Column3467"/>
    <tableColumn id="3480" xr3:uid="{19D3A6A5-A556-4CA1-83D9-9655C0A4919B}" name="Column3468"/>
    <tableColumn id="3481" xr3:uid="{B189CE58-6411-43BD-BAD6-5A232FCA5EF6}" name="Column3469"/>
    <tableColumn id="3482" xr3:uid="{88B4BD68-BA2D-4A06-A47E-E723ECEE8DB4}" name="Column3470"/>
    <tableColumn id="3483" xr3:uid="{BC37FBAD-F2CF-4A7B-A64A-3FDE125F624F}" name="Column3471"/>
    <tableColumn id="3484" xr3:uid="{D638A0A0-25E9-4E32-B46E-E07CBB2B5D67}" name="Column3472"/>
    <tableColumn id="3485" xr3:uid="{976FFA9F-1ADC-4BA9-A275-7593107F678B}" name="Column3473"/>
    <tableColumn id="3486" xr3:uid="{DD512FC1-9E53-4533-81A5-1564F6742F56}" name="Column3474"/>
    <tableColumn id="3487" xr3:uid="{4ACF3FCF-6B35-43FB-90C3-7C944D16A2D8}" name="Column3475"/>
    <tableColumn id="3488" xr3:uid="{DF14898A-17B3-4A99-B53F-0990EEF38EAF}" name="Column3476"/>
    <tableColumn id="3489" xr3:uid="{8D7EBA1A-180E-41AB-9427-6162CA237E29}" name="Column3477"/>
    <tableColumn id="3490" xr3:uid="{D2276639-6852-412D-8C7E-B54E4AD1A404}" name="Column3478"/>
    <tableColumn id="3491" xr3:uid="{093A9C50-0C5A-47EE-966A-EA216B52725D}" name="Column3479"/>
    <tableColumn id="3492" xr3:uid="{F40C6EDF-E0A3-423F-86B2-EA41B08A8DE0}" name="Column3480"/>
    <tableColumn id="3493" xr3:uid="{76AD80A2-ED7A-4849-B323-38C4F0BE37B2}" name="Column3481"/>
    <tableColumn id="3494" xr3:uid="{C5AF8A74-C0BE-4B71-9D1B-2C2FE3CD5B92}" name="Column3482"/>
    <tableColumn id="3495" xr3:uid="{7CBC569B-B666-4D6A-8FF3-CD2FE6B3DB9F}" name="Column3483"/>
    <tableColumn id="3496" xr3:uid="{520777BF-D78D-4F34-8DA7-A727E9299F11}" name="Column3484"/>
    <tableColumn id="3497" xr3:uid="{E7FC2924-79F9-4D60-AB10-FAD4755BEF88}" name="Column3485"/>
    <tableColumn id="3498" xr3:uid="{D02DDFCE-6620-4DDD-B785-604EEED8D7C3}" name="Column3486"/>
    <tableColumn id="3499" xr3:uid="{1CF87253-8A52-41E7-89B3-38B41397BE95}" name="Column3487"/>
    <tableColumn id="3500" xr3:uid="{9542B2BA-05D2-432C-B8AA-6A29DC6639BF}" name="Column3488"/>
    <tableColumn id="3501" xr3:uid="{FC652776-2651-40B1-A976-ACB933F76DDF}" name="Column3489"/>
    <tableColumn id="3502" xr3:uid="{7A514673-A847-41A9-B01C-467F83F1D3C0}" name="Column3490"/>
    <tableColumn id="3503" xr3:uid="{D309A751-70DB-40CA-A961-B9F446DBF63E}" name="Column3491"/>
    <tableColumn id="3504" xr3:uid="{E37A140B-1377-4AD2-8793-0CA6666C7B88}" name="Column3492"/>
    <tableColumn id="3505" xr3:uid="{1DC08A1B-D8F2-41A0-918B-AF93BE8B7F41}" name="Column3493"/>
    <tableColumn id="3506" xr3:uid="{BB8E5D35-CD3F-4A08-BBC2-794C82BC875D}" name="Column3494"/>
    <tableColumn id="3507" xr3:uid="{B382BCF3-A76B-4214-A087-4AB1A4B36F46}" name="Column3495"/>
    <tableColumn id="3508" xr3:uid="{78009316-8105-4081-868B-5AFDEBE92DD6}" name="Column3496"/>
    <tableColumn id="3509" xr3:uid="{F9C2FA55-9CD2-4170-BDDF-5CB50D28653D}" name="Column3497"/>
    <tableColumn id="3510" xr3:uid="{A2D6CFBE-0D1B-477A-829A-0A62F1DD3F4F}" name="Column3498"/>
    <tableColumn id="3511" xr3:uid="{8AB568FC-AB60-44F2-8BBB-60753A9AA8E6}" name="Column3499"/>
    <tableColumn id="3512" xr3:uid="{DBFA68B3-2D5B-412B-A2FD-5D2DEDAF332C}" name="Column3500"/>
    <tableColumn id="3513" xr3:uid="{3C0E7F91-068A-4A86-9857-F3CB678FD2BB}" name="Column3501"/>
    <tableColumn id="3514" xr3:uid="{2C8D6C0C-B2C9-41D4-8D36-CDC7BC9595AF}" name="Column3502"/>
    <tableColumn id="3515" xr3:uid="{7D47B059-DB69-4EB4-A982-DF9B8E40B73D}" name="Column3503"/>
    <tableColumn id="3516" xr3:uid="{0DDB19AA-3A98-4EF3-BB88-177EA93E1793}" name="Column3504"/>
    <tableColumn id="3517" xr3:uid="{72491C8F-2F51-465B-AE74-33DCE0E7B0EE}" name="Column3505"/>
    <tableColumn id="3518" xr3:uid="{787DF794-7FE4-437A-B41E-8ADC64E024DD}" name="Column3506"/>
    <tableColumn id="3519" xr3:uid="{7578A4D7-7526-4B80-8917-84B67550FF45}" name="Column3507"/>
    <tableColumn id="3520" xr3:uid="{CB66D2BD-11EB-4D18-81CC-CE5FC7D2EE08}" name="Column3508"/>
    <tableColumn id="3521" xr3:uid="{95BC50EA-901F-4B74-B684-43F692B53D48}" name="Column3509"/>
    <tableColumn id="3522" xr3:uid="{5D19A0F1-0E4E-4351-BFD1-A42C80E37A17}" name="Column3510"/>
    <tableColumn id="3523" xr3:uid="{2722526F-1DC5-40FB-8913-358C9F80D60B}" name="Column3511"/>
    <tableColumn id="3524" xr3:uid="{E79C19C0-5208-4E60-ABF0-74F378BFD895}" name="Column3512"/>
    <tableColumn id="3525" xr3:uid="{4E056E29-C8C8-4A57-9CDC-7DEEAF14CF52}" name="Column3513"/>
    <tableColumn id="3526" xr3:uid="{81705E2A-9CDE-475F-907B-A150C31E7C97}" name="Column3514"/>
    <tableColumn id="3527" xr3:uid="{8750C9B3-1D92-44B4-A44D-51917493034B}" name="Column3515"/>
    <tableColumn id="3528" xr3:uid="{74443CF8-A69A-446F-9E92-9E0D6B3E7CE0}" name="Column3516"/>
    <tableColumn id="3529" xr3:uid="{69D8B561-96D8-4C1D-A158-1A6F2C0EC8C1}" name="Column3517"/>
    <tableColumn id="3530" xr3:uid="{94DDF980-1DD1-44B1-9921-A0037DDB1B3F}" name="Column3518"/>
    <tableColumn id="3531" xr3:uid="{41A8022B-F3EC-4BFE-BDA8-15FD6F3B1B0B}" name="Column3519"/>
    <tableColumn id="3532" xr3:uid="{5F5B0277-C9D9-46CC-B805-195673E51C35}" name="Column3520"/>
    <tableColumn id="3533" xr3:uid="{44A7D6C6-4872-4490-BDEA-A7A3DB1090D1}" name="Column3521"/>
    <tableColumn id="3534" xr3:uid="{515A99FB-9A94-4323-AE6A-22087BC16D04}" name="Column3522"/>
    <tableColumn id="3535" xr3:uid="{88BCF09E-2CDB-4BFF-BD00-5A9E6672DF4E}" name="Column3523"/>
    <tableColumn id="3536" xr3:uid="{521558F5-7AC3-413D-9496-5D504C43345B}" name="Column3524"/>
    <tableColumn id="3537" xr3:uid="{3311C542-E364-49D0-856D-97048D746243}" name="Column3525"/>
    <tableColumn id="3538" xr3:uid="{B5E7296A-1F7E-40CF-B52A-74CDAD38851B}" name="Column3526"/>
    <tableColumn id="3539" xr3:uid="{B38C68C2-67E5-4B3A-A839-45005D01C982}" name="Column3527"/>
    <tableColumn id="3540" xr3:uid="{9FA0660B-E6DF-48FF-AA4F-178E16B42DD2}" name="Column3528"/>
    <tableColumn id="3541" xr3:uid="{29C62A40-DBE1-45CC-B4C5-46F5CDA3BBA2}" name="Column3529"/>
    <tableColumn id="3542" xr3:uid="{43D1745C-1E28-4D7E-BBBF-5A59016B1F08}" name="Column3530"/>
    <tableColumn id="3543" xr3:uid="{37F92CB6-2872-4D17-B66A-B63D60864361}" name="Column3531"/>
    <tableColumn id="3544" xr3:uid="{75A29B2A-CA5E-44EE-BD09-0FB662A9A97A}" name="Column3532"/>
    <tableColumn id="3545" xr3:uid="{1D268CDD-1E88-492C-B2FE-5D5049CD67A1}" name="Column3533"/>
    <tableColumn id="3546" xr3:uid="{408082E9-678B-47CE-BDF5-159D68E8FBDE}" name="Column3534"/>
    <tableColumn id="3547" xr3:uid="{D01C93B7-575B-4D8B-9B81-465CDC179CEB}" name="Column3535"/>
    <tableColumn id="3548" xr3:uid="{17CA6525-99A0-4EB7-A8E5-85726EB0A877}" name="Column3536"/>
    <tableColumn id="3549" xr3:uid="{158A410D-CCAB-427E-BF10-D244E1247C85}" name="Column3537"/>
    <tableColumn id="3550" xr3:uid="{4E1744EA-0E39-4DF4-BA1B-13CD59B54D8A}" name="Column3538"/>
    <tableColumn id="3551" xr3:uid="{EEEA8698-6A26-42B7-99D9-D1649C5A1A07}" name="Column3539"/>
    <tableColumn id="3552" xr3:uid="{25E64C52-5F15-4328-A187-A2B15EB59981}" name="Column3540"/>
    <tableColumn id="3553" xr3:uid="{0EF82BE7-0289-4783-85E8-BCFA876FD6E3}" name="Column3541"/>
    <tableColumn id="3554" xr3:uid="{9290430E-EBE3-44DA-A3C1-883BD3FEF2A6}" name="Column3542"/>
    <tableColumn id="3555" xr3:uid="{37465B2D-2B2E-4564-92AE-5F65AD2D7EBF}" name="Column3543"/>
    <tableColumn id="3556" xr3:uid="{EADBFBAD-111E-4F37-809E-90BBDD908D79}" name="Column3544"/>
    <tableColumn id="3557" xr3:uid="{1F029325-C623-4024-A708-E0105D5B10BC}" name="Column3545"/>
    <tableColumn id="3558" xr3:uid="{B9EB07BB-F0D5-42F7-BB94-CBE246E5F197}" name="Column3546"/>
    <tableColumn id="3559" xr3:uid="{66A32028-CF86-4CA7-BC4D-7D50C6DFE55C}" name="Column3547"/>
    <tableColumn id="3560" xr3:uid="{EC1B9166-6299-436D-9C02-EDEF94CF3D3A}" name="Column3548"/>
    <tableColumn id="3561" xr3:uid="{8E83BBE7-CAF2-4AEC-B026-FD041E400BA6}" name="Column3549"/>
    <tableColumn id="3562" xr3:uid="{B5621FE5-EA1C-4669-B0E2-2282F231238B}" name="Column3550"/>
    <tableColumn id="3563" xr3:uid="{29DE3715-682E-4542-8D2B-8796F9D1C196}" name="Column3551"/>
    <tableColumn id="3564" xr3:uid="{C869316C-77E5-4F64-90BE-555BD857A2E7}" name="Column3552"/>
    <tableColumn id="3565" xr3:uid="{AB9F5991-562B-4B8C-9AAD-57D172BEDD93}" name="Column3553"/>
    <tableColumn id="3566" xr3:uid="{94B6871E-F237-46B0-BF48-7D5DFB4DAD1D}" name="Column3554"/>
    <tableColumn id="3567" xr3:uid="{79A08A60-9365-49BB-8DB8-8EC664EA2EE0}" name="Column3555"/>
    <tableColumn id="3568" xr3:uid="{2F64C2FB-91FD-42B5-A180-5C886B27BB70}" name="Column3556"/>
    <tableColumn id="3569" xr3:uid="{61BA66A0-4A27-467B-A371-37B54F08EBF4}" name="Column3557"/>
    <tableColumn id="3570" xr3:uid="{3E1222C5-D7CC-40B9-8A62-648C69E260A9}" name="Column3558"/>
    <tableColumn id="3571" xr3:uid="{172533C9-F093-4D82-9110-64FE975B852E}" name="Column3559"/>
    <tableColumn id="3572" xr3:uid="{B89D6EF0-0E3D-47BD-8765-01413E063A4A}" name="Column3560"/>
    <tableColumn id="3573" xr3:uid="{B61F79BF-E5D2-4CC5-AADA-8D4A4B90E160}" name="Column3561"/>
    <tableColumn id="3574" xr3:uid="{A5385E4F-BAA9-40F3-80E0-64AFF2944BF4}" name="Column3562"/>
    <tableColumn id="3575" xr3:uid="{091E1254-1629-4A1C-B5D6-859F9ADC4F0D}" name="Column3563"/>
    <tableColumn id="3576" xr3:uid="{8EF62D01-9093-4BDC-8DF9-A9CEB30BA5AA}" name="Column3564"/>
    <tableColumn id="3577" xr3:uid="{EB3243FE-2E69-42F5-99B7-FC3BA4E62B9C}" name="Column3565"/>
    <tableColumn id="3578" xr3:uid="{4DE1A8C8-9329-48A7-93DB-0DE086D98CA5}" name="Column3566"/>
    <tableColumn id="3579" xr3:uid="{629304D0-F1BD-4DD9-A8A8-9FC582BDD224}" name="Column3567"/>
    <tableColumn id="3580" xr3:uid="{D80F45B3-EC59-4324-8728-FB765ED0FD58}" name="Column3568"/>
    <tableColumn id="3581" xr3:uid="{0B86CE78-C98B-48F9-B695-62FE1E251B53}" name="Column3569"/>
    <tableColumn id="3582" xr3:uid="{C83D7BA1-4B38-4394-A039-8E645B886D43}" name="Column3570"/>
    <tableColumn id="3583" xr3:uid="{13A2D745-FED2-49BA-BD68-D46849383B76}" name="Column3571"/>
    <tableColumn id="3584" xr3:uid="{7E56D033-A4BB-46DA-9D62-230A4D804EB0}" name="Column3572"/>
    <tableColumn id="3585" xr3:uid="{314A8671-2F64-47DD-97AF-CFCAA7D890B7}" name="Column3573"/>
    <tableColumn id="3586" xr3:uid="{4E3CF00D-C6F3-45B9-A3EE-B230F2B3BBAF}" name="Column3574"/>
    <tableColumn id="3587" xr3:uid="{0A0A1009-3A59-449A-8CB4-2D0E9440FF3E}" name="Column3575"/>
    <tableColumn id="3588" xr3:uid="{DBDBBA88-75B2-43E8-9408-3E30FFBB6EE1}" name="Column3576"/>
    <tableColumn id="3589" xr3:uid="{903ED65F-C3AC-40F0-8739-87DC371B0A4F}" name="Column3577"/>
    <tableColumn id="3590" xr3:uid="{2DF50DAC-4A20-4651-8AB6-F7DEA692922B}" name="Column3578"/>
    <tableColumn id="3591" xr3:uid="{E7F987AE-525B-4B00-ADC4-7D751E123EE2}" name="Column3579"/>
    <tableColumn id="3592" xr3:uid="{FE7C6B89-987C-4259-AAED-9C46F4D1AF08}" name="Column3580"/>
    <tableColumn id="3593" xr3:uid="{7E5D2D2B-20A4-4D7E-A1A1-A508FCD3645D}" name="Column3581"/>
    <tableColumn id="3594" xr3:uid="{A7C3F4D4-9806-4EF9-8CB5-73BF7362F917}" name="Column3582"/>
    <tableColumn id="3595" xr3:uid="{BF213D8E-E590-4DCF-9D00-A006F9CB038E}" name="Column3583"/>
    <tableColumn id="3596" xr3:uid="{0BD3A984-4749-4A5A-866B-90A0B83773B7}" name="Column3584"/>
    <tableColumn id="3597" xr3:uid="{FAB1143C-0911-40AA-921E-58B761E82BD6}" name="Column3585"/>
    <tableColumn id="3598" xr3:uid="{68E8B0DD-814F-447F-AB88-42519CB32440}" name="Column3586"/>
    <tableColumn id="3599" xr3:uid="{099663D1-DD02-4811-AB36-8CA72AE3F747}" name="Column3587"/>
    <tableColumn id="3600" xr3:uid="{664546EB-7ACA-4A66-90D9-309B6DDC98BE}" name="Column3588"/>
    <tableColumn id="3601" xr3:uid="{A4DA9AD7-042A-4D60-A086-FF5B99AC2356}" name="Column3589"/>
    <tableColumn id="3602" xr3:uid="{892373AB-5EC6-4944-B46A-ACCFC9BA49E5}" name="Column3590"/>
    <tableColumn id="3603" xr3:uid="{8AE64942-0503-4338-9CDF-99A887C02AA2}" name="Column3591"/>
    <tableColumn id="3604" xr3:uid="{08ED2178-532D-4C9A-8A7B-EE8008E3188E}" name="Column3592"/>
    <tableColumn id="3605" xr3:uid="{85BD2E7B-B561-48C5-9A91-EFA98296497F}" name="Column3593"/>
    <tableColumn id="3606" xr3:uid="{59F93CAA-8475-44A6-A8E4-56937CAA32E1}" name="Column3594"/>
    <tableColumn id="3607" xr3:uid="{4AFB428C-1800-4F78-BE02-F2D8FEF541DD}" name="Column3595"/>
    <tableColumn id="3608" xr3:uid="{6DF9DFBD-C5F7-43B5-9E2E-A0E169187624}" name="Column3596"/>
    <tableColumn id="3609" xr3:uid="{47A359B6-FC7D-42F1-99D1-8CE2A1BBB474}" name="Column3597"/>
    <tableColumn id="3610" xr3:uid="{0100CADA-8432-40DF-ACC2-B22E957C854E}" name="Column3598"/>
    <tableColumn id="3611" xr3:uid="{8052CB07-9983-4DA6-A7EA-4B69D19882A3}" name="Column3599"/>
    <tableColumn id="3612" xr3:uid="{00F99641-9E2F-4897-8D0C-CF8BE75F09F3}" name="Column3600"/>
    <tableColumn id="3613" xr3:uid="{38DA3465-DC86-4735-9FD5-D1CF0A4DACD6}" name="Column3601"/>
    <tableColumn id="3614" xr3:uid="{81462A16-E1EF-42A8-A660-9756CA0CC0EF}" name="Column3602"/>
    <tableColumn id="3615" xr3:uid="{03A84D03-74EA-4C38-A540-26E9C730A501}" name="Column3603"/>
    <tableColumn id="3616" xr3:uid="{03576176-E976-4143-8910-04D0AE4F633F}" name="Column3604"/>
    <tableColumn id="3617" xr3:uid="{AC2A6565-661A-424A-B60D-FD385D734042}" name="Column3605"/>
    <tableColumn id="3618" xr3:uid="{351D9677-AF58-4710-84BA-B88C98BF501F}" name="Column3606"/>
    <tableColumn id="3619" xr3:uid="{45EAB765-EAD8-4525-9942-71AEC46D3851}" name="Column3607"/>
    <tableColumn id="3620" xr3:uid="{DA84113B-DA9F-4A47-9657-2343C2E71A6E}" name="Column3608"/>
    <tableColumn id="3621" xr3:uid="{8757899A-AA28-4D67-A87E-89C3C415796C}" name="Column3609"/>
    <tableColumn id="3622" xr3:uid="{70DC2343-2527-4427-ACB3-8B81DA0BC3A7}" name="Column3610"/>
    <tableColumn id="3623" xr3:uid="{BC418A9D-F7C4-4A81-981B-76221E3FDEFC}" name="Column3611"/>
    <tableColumn id="3624" xr3:uid="{CCA6B132-36B5-4324-AC5F-AED356FA6EB2}" name="Column3612"/>
    <tableColumn id="3625" xr3:uid="{8E741AA0-6CFD-414A-8648-56580602C458}" name="Column3613"/>
    <tableColumn id="3626" xr3:uid="{55882AAC-7124-4B4B-BF9B-FA9D87FD56D0}" name="Column3614"/>
    <tableColumn id="3627" xr3:uid="{AFD75C3C-4666-48DD-8E17-1F23614A63EF}" name="Column3615"/>
    <tableColumn id="3628" xr3:uid="{73E47D79-B627-4B50-83CC-1AC1C95DF804}" name="Column3616"/>
    <tableColumn id="3629" xr3:uid="{DB328E21-FBC8-46D5-9DFC-2CCEA06652E7}" name="Column3617"/>
    <tableColumn id="3630" xr3:uid="{3268AECA-82B3-44DD-AC83-A048C094BFBF}" name="Column3618"/>
    <tableColumn id="3631" xr3:uid="{3EC690E1-B707-4507-925A-6193CE082472}" name="Column3619"/>
    <tableColumn id="3632" xr3:uid="{51AA8117-332F-44FF-9882-33F02FB4866C}" name="Column3620"/>
    <tableColumn id="3633" xr3:uid="{403BEDB9-0EC1-4CC3-B45F-5EE8E74E763E}" name="Column3621"/>
    <tableColumn id="3634" xr3:uid="{F5471582-87B0-4055-B70A-61A221EC8CE5}" name="Column3622"/>
    <tableColumn id="3635" xr3:uid="{045CA512-200E-4E55-AF8F-D9FFB319C4E9}" name="Column3623"/>
    <tableColumn id="3636" xr3:uid="{5FD2A848-E795-4344-BC0C-073249392813}" name="Column3624"/>
    <tableColumn id="3637" xr3:uid="{B280B28A-2482-4250-B3B4-C2CE3E141425}" name="Column3625"/>
    <tableColumn id="3638" xr3:uid="{10DD3793-91B2-40FF-9E0D-B4B0702EC229}" name="Column3626"/>
    <tableColumn id="3639" xr3:uid="{B5EAB2B7-FF80-4B28-98FE-8AB981B2124E}" name="Column3627"/>
    <tableColumn id="3640" xr3:uid="{34FE8FA6-97DB-4CD7-848D-C5BD94D17FB0}" name="Column3628"/>
    <tableColumn id="3641" xr3:uid="{472747CF-B863-498C-AED8-F8EB5D18B3CE}" name="Column3629"/>
    <tableColumn id="3642" xr3:uid="{D490C94F-FD3C-463D-805A-8C5A7B7F8D74}" name="Column3630"/>
    <tableColumn id="3643" xr3:uid="{A7584B0D-041F-4074-BD46-AA08C9BEA4B6}" name="Column3631"/>
    <tableColumn id="3644" xr3:uid="{85905214-DCB9-4901-A9C2-038CE1945023}" name="Column3632"/>
    <tableColumn id="3645" xr3:uid="{4D213D0A-3597-48D3-8238-F576D9CD5AAC}" name="Column3633"/>
    <tableColumn id="3646" xr3:uid="{9CAABC1C-8F41-4E01-89ED-D49AD282DD35}" name="Column3634"/>
    <tableColumn id="3647" xr3:uid="{7F58F759-BB87-490B-8C8D-9FFC8FAF83EC}" name="Column3635"/>
    <tableColumn id="3648" xr3:uid="{5CF5D5BF-3C8E-42DF-8E34-ABAF67B2BD99}" name="Column3636"/>
    <tableColumn id="3649" xr3:uid="{A6D76077-CA93-4648-9DFA-E26586BD3EE5}" name="Column3637"/>
    <tableColumn id="3650" xr3:uid="{79A37C4E-2A08-436C-BD31-7D8FC138B626}" name="Column3638"/>
    <tableColumn id="3651" xr3:uid="{70470645-D45D-41EE-B102-A83024781B70}" name="Column3639"/>
    <tableColumn id="3652" xr3:uid="{97B26C98-7FE9-4198-92A6-F166300E0570}" name="Column3640"/>
    <tableColumn id="3653" xr3:uid="{774A47ED-BDA8-4369-A4B3-FF1147A6C5E2}" name="Column3641"/>
    <tableColumn id="3654" xr3:uid="{0677787F-3FDF-466C-89CC-B611B6990B88}" name="Column3642"/>
    <tableColumn id="3655" xr3:uid="{5CB81D77-30AC-466B-9F87-0CE3501ABC08}" name="Column3643"/>
    <tableColumn id="3656" xr3:uid="{393433E2-BCFB-4E6E-B532-436BCC17EE7E}" name="Column3644"/>
    <tableColumn id="3657" xr3:uid="{C1DD114E-642C-476E-8544-D3F77D32A9A5}" name="Column3645"/>
    <tableColumn id="3658" xr3:uid="{83E6E572-6ABA-4421-8CC5-1765FE5A8569}" name="Column3646"/>
    <tableColumn id="3659" xr3:uid="{6DE7B004-F2EE-48E1-9F3F-EE0D326202B1}" name="Column3647"/>
    <tableColumn id="3660" xr3:uid="{90B0B213-3274-473A-A785-F96CBCEAB00B}" name="Column3648"/>
    <tableColumn id="3661" xr3:uid="{B65686EC-6CA4-4B07-BB29-89AA8EBC6033}" name="Column3649"/>
    <tableColumn id="3662" xr3:uid="{2496444A-B545-434A-A2E8-5A4F1163803F}" name="Column3650"/>
    <tableColumn id="3663" xr3:uid="{5B2326FE-FC56-4368-9733-1569C67B30D7}" name="Column3651"/>
    <tableColumn id="3664" xr3:uid="{D7806209-E842-4189-A102-A73030FF30D9}" name="Column3652"/>
    <tableColumn id="3665" xr3:uid="{34C42737-BFAA-4EDC-BEE4-1F3DC8211696}" name="Column3653"/>
    <tableColumn id="3666" xr3:uid="{2A0C8A75-33D8-46DC-B6C9-B0E140571EF2}" name="Column3654"/>
    <tableColumn id="3667" xr3:uid="{3C260929-026A-4554-B600-95F974EF85C7}" name="Column3655"/>
    <tableColumn id="3668" xr3:uid="{DB493F3B-BBA3-40DD-9EEC-467DD0F61DB9}" name="Column3656"/>
    <tableColumn id="3669" xr3:uid="{BB274A5F-4DF5-4CCD-B658-56DEAF01E854}" name="Column3657"/>
    <tableColumn id="3670" xr3:uid="{398EDA51-53FF-4259-9E7F-BF2C6E337EA8}" name="Column3658"/>
    <tableColumn id="3671" xr3:uid="{80A043EF-B598-42C1-8615-9DA9AEC537F3}" name="Column3659"/>
    <tableColumn id="3672" xr3:uid="{19057CD5-34D4-4039-A0F2-02E8C8E283D3}" name="Column3660"/>
    <tableColumn id="3673" xr3:uid="{FC622D63-BDD3-4A87-B1D7-DCCEA8D226C8}" name="Column3661"/>
    <tableColumn id="3674" xr3:uid="{4D72776E-1BBB-458E-9B49-552B65EE0C59}" name="Column3662"/>
    <tableColumn id="3675" xr3:uid="{C89C2F3B-38F9-4EC4-8F5B-8DE6D566EA2D}" name="Column3663"/>
    <tableColumn id="3676" xr3:uid="{75E5D121-139D-423A-B4C3-6B7338D1D655}" name="Column3664"/>
    <tableColumn id="3677" xr3:uid="{F97AE95A-DE6F-40DB-85C0-24391EEBD78D}" name="Column3665"/>
    <tableColumn id="3678" xr3:uid="{875D21EE-2075-4EA3-B74B-508C7AE9553A}" name="Column3666"/>
    <tableColumn id="3679" xr3:uid="{466DB6C8-C6F6-4217-BFD7-9E4DE4AB14E1}" name="Column3667"/>
    <tableColumn id="3680" xr3:uid="{8402F967-0FFE-45B1-94F3-722FA0A9DE1F}" name="Column3668"/>
    <tableColumn id="3681" xr3:uid="{C58E3915-CDE7-4594-874E-7900E0C00602}" name="Column3669"/>
    <tableColumn id="3682" xr3:uid="{2AA6F4C3-B097-40B5-93F9-7FF3021377E7}" name="Column3670"/>
    <tableColumn id="3683" xr3:uid="{1B6E8E24-EDB1-4F03-BB0D-ECBA75FB08E9}" name="Column3671"/>
    <tableColumn id="3684" xr3:uid="{C49794F9-862D-40D5-8C9A-B79E1FD12A7C}" name="Column3672"/>
    <tableColumn id="3685" xr3:uid="{61550926-B5FF-44FB-9316-ABA63B11DF39}" name="Column3673"/>
    <tableColumn id="3686" xr3:uid="{CA97F8B1-C408-4FDD-B54C-147006AC56BB}" name="Column3674"/>
    <tableColumn id="3687" xr3:uid="{DE0C0BA8-9300-4489-8611-2AAB995D2DD2}" name="Column3675"/>
    <tableColumn id="3688" xr3:uid="{11AB981C-9340-41FC-904E-913A994BEBC5}" name="Column3676"/>
    <tableColumn id="3689" xr3:uid="{E1484A2E-1165-4EAD-8393-56658978BA05}" name="Column3677"/>
    <tableColumn id="3690" xr3:uid="{EDDCA6A9-C008-4569-A4CF-0F5876CF4EBF}" name="Column3678"/>
    <tableColumn id="3691" xr3:uid="{DFB75402-8531-4604-BF08-492A7214E59E}" name="Column3679"/>
    <tableColumn id="3692" xr3:uid="{6861C68C-1393-44BE-88E0-5229A358DED7}" name="Column3680"/>
    <tableColumn id="3693" xr3:uid="{69F62A5A-9EE6-4EAC-9699-F47587B6CD1E}" name="Column3681"/>
    <tableColumn id="3694" xr3:uid="{322AB2C2-DC5B-4DE7-941D-CE278830603B}" name="Column3682"/>
    <tableColumn id="3695" xr3:uid="{BB7DB762-4690-4F93-828D-8ABDD667E484}" name="Column3683"/>
    <tableColumn id="3696" xr3:uid="{F97A9C60-B116-4ED0-954D-D87AD5139A12}" name="Column3684"/>
    <tableColumn id="3697" xr3:uid="{0EAE265A-1202-41FE-818D-1047A7598982}" name="Column3685"/>
    <tableColumn id="3698" xr3:uid="{7328E946-F135-4C34-95F6-78EBA055E9C6}" name="Column3686"/>
    <tableColumn id="3699" xr3:uid="{FC7D138A-FAEE-4A5B-9F4F-BF6A4F733979}" name="Column3687"/>
    <tableColumn id="3700" xr3:uid="{19443FBE-EF75-4CC6-BF20-B49237FE4796}" name="Column3688"/>
    <tableColumn id="3701" xr3:uid="{9129375E-E66C-4664-9EBA-3CCB3D87BA6F}" name="Column3689"/>
    <tableColumn id="3702" xr3:uid="{21BC8BA0-081C-41D6-85AA-DF4459F51648}" name="Column3690"/>
    <tableColumn id="3703" xr3:uid="{F3B00D40-4EB3-4D5D-8A23-F38D67ADBC4B}" name="Column3691"/>
    <tableColumn id="3704" xr3:uid="{18917D19-265E-46E0-9FB2-94562B304FC6}" name="Column3692"/>
    <tableColumn id="3705" xr3:uid="{6420E2DA-6266-4545-9A47-0987980BD014}" name="Column3693"/>
    <tableColumn id="3706" xr3:uid="{6500C8A1-114E-4E66-BC6E-880829C95A71}" name="Column3694"/>
    <tableColumn id="3707" xr3:uid="{0B273AA7-CC23-40CB-9DCD-1DF867ACAFCD}" name="Column3695"/>
    <tableColumn id="3708" xr3:uid="{9D04295C-EDA9-44F1-BCDC-457B77853108}" name="Column3696"/>
    <tableColumn id="3709" xr3:uid="{31141A84-EEA5-4EA6-97C5-68C22F649C7B}" name="Column3697"/>
    <tableColumn id="3710" xr3:uid="{61D6AB0F-D1E2-4092-AF6D-1509D53CEDB0}" name="Column3698"/>
    <tableColumn id="3711" xr3:uid="{62287728-D59B-4B94-AE1A-1C187BFEC29D}" name="Column3699"/>
    <tableColumn id="3712" xr3:uid="{9D72A5CD-630C-45C6-AE59-7336264BB899}" name="Column3700"/>
    <tableColumn id="3713" xr3:uid="{281448C1-E085-4D47-8AAC-FB8D94735025}" name="Column3701"/>
    <tableColumn id="3714" xr3:uid="{243B55C4-E31D-4376-A045-F348BB71947A}" name="Column3702"/>
    <tableColumn id="3715" xr3:uid="{3C5CDEC2-803C-4C82-AA98-098DE6D672A3}" name="Column3703"/>
    <tableColumn id="3716" xr3:uid="{DBA4A291-AC19-45A9-BBDA-99EA45C4D10E}" name="Column3704"/>
    <tableColumn id="3717" xr3:uid="{D230D9C8-39E7-47A7-BB5E-A375A98C73F8}" name="Column3705"/>
    <tableColumn id="3718" xr3:uid="{6A7D1848-586E-4607-B66D-8D5FE35E4BD6}" name="Column3706"/>
    <tableColumn id="3719" xr3:uid="{361F753F-1BEC-4163-87A0-E3AFE6F0F58D}" name="Column3707"/>
    <tableColumn id="3720" xr3:uid="{49B08233-1069-4ADA-8CE3-808DB86043A2}" name="Column3708"/>
    <tableColumn id="3721" xr3:uid="{A7965AC8-BA22-40AE-8346-5A680A23B25E}" name="Column3709"/>
    <tableColumn id="3722" xr3:uid="{ED105CA8-F388-4A05-A709-86D59E1528CD}" name="Column3710"/>
    <tableColumn id="3723" xr3:uid="{1C62AC0E-20BB-4672-B425-305CB097238A}" name="Column3711"/>
    <tableColumn id="3724" xr3:uid="{3DA10955-668B-469B-9537-A006BE50A234}" name="Column3712"/>
    <tableColumn id="3725" xr3:uid="{5B3F041B-E94D-4A66-AF76-FAD3ECB325EF}" name="Column3713"/>
    <tableColumn id="3726" xr3:uid="{A6850FF3-AF1A-4622-9F8A-E3670F066F79}" name="Column3714"/>
    <tableColumn id="3727" xr3:uid="{33F1D3A9-06F1-4035-995F-DF192C8A18A9}" name="Column3715"/>
    <tableColumn id="3728" xr3:uid="{82DF4957-A907-4BE5-A5E4-15873516F493}" name="Column3716"/>
    <tableColumn id="3729" xr3:uid="{AFBDA4EE-9155-4074-BD46-2F13CA1C80FA}" name="Column3717"/>
    <tableColumn id="3730" xr3:uid="{E4FB6105-4AAB-4999-AB7B-D5F7C4AB3B03}" name="Column3718"/>
    <tableColumn id="3731" xr3:uid="{9B03ABAF-B4BD-4636-885C-879F5E7E843B}" name="Column3719"/>
    <tableColumn id="3732" xr3:uid="{53B4F434-9CB9-4048-AD95-91009FE29D4C}" name="Column3720"/>
    <tableColumn id="3733" xr3:uid="{7CF58A33-DE67-46FC-AC18-51F94C342FF1}" name="Column3721"/>
    <tableColumn id="3734" xr3:uid="{132EBDE3-91CB-4834-96D2-EC7ACADFF691}" name="Column3722"/>
    <tableColumn id="3735" xr3:uid="{D276447C-3DB6-4D06-B066-7EC55774E3A7}" name="Column3723"/>
    <tableColumn id="3736" xr3:uid="{1D27C6CF-391A-4ABF-A064-8CE30B971ABE}" name="Column3724"/>
    <tableColumn id="3737" xr3:uid="{17B04FC7-3EB4-4E56-9D6A-3F0D9D82E485}" name="Column3725"/>
    <tableColumn id="3738" xr3:uid="{0BD57D6A-BD48-427B-A40D-5F6DF68C79D4}" name="Column3726"/>
    <tableColumn id="3739" xr3:uid="{1F0D39E4-62F7-4DD4-BDF5-466BD3187073}" name="Column3727"/>
    <tableColumn id="3740" xr3:uid="{AC375587-1C01-423A-AFCB-7BA785EA0EDA}" name="Column3728"/>
    <tableColumn id="3741" xr3:uid="{E80D40A8-CDA5-4182-AEEE-A09CFC164E3D}" name="Column3729"/>
    <tableColumn id="3742" xr3:uid="{D6897043-B211-4A8D-BAF3-7FA05E3CE72A}" name="Column3730"/>
    <tableColumn id="3743" xr3:uid="{64532165-6EFB-4A7A-B782-60650FB4D22F}" name="Column3731"/>
    <tableColumn id="3744" xr3:uid="{1CD1B204-BAD2-4F2D-B93C-21258ECDFFC5}" name="Column3732"/>
    <tableColumn id="3745" xr3:uid="{7F19142A-1711-4914-9CB2-21004705C1EB}" name="Column3733"/>
    <tableColumn id="3746" xr3:uid="{44B6E251-0296-49BE-9B7B-A1B277563EA0}" name="Column3734"/>
    <tableColumn id="3747" xr3:uid="{7B763E8E-23D6-4E2B-BDC0-A5D63E2CD379}" name="Column3735"/>
    <tableColumn id="3748" xr3:uid="{D2074627-4EF4-47E4-8945-CBED9DE94288}" name="Column3736"/>
    <tableColumn id="3749" xr3:uid="{4916A475-B826-4B05-B43C-BE9922C2C304}" name="Column3737"/>
    <tableColumn id="3750" xr3:uid="{E18DC0E6-BDAE-4693-BC13-3816EB9E6C19}" name="Column3738"/>
    <tableColumn id="3751" xr3:uid="{1BD58B10-F410-46D0-9FB8-54B168F23338}" name="Column3739"/>
    <tableColumn id="3752" xr3:uid="{343A4B04-5F1D-4067-81C5-3D7FF9A01C6D}" name="Column3740"/>
    <tableColumn id="3753" xr3:uid="{FBC0BD2F-D1A5-4218-9F78-666E62A35D19}" name="Column3741"/>
    <tableColumn id="3754" xr3:uid="{96975C36-9AB4-4AF7-9C7D-9DCBDFBFB8B5}" name="Column3742"/>
    <tableColumn id="3755" xr3:uid="{D2612B88-65CB-4DEB-8ED6-7293613AE5B1}" name="Column3743"/>
    <tableColumn id="3756" xr3:uid="{D1034C9C-4316-4A6C-A296-42BB594C0F70}" name="Column3744"/>
    <tableColumn id="3757" xr3:uid="{3FC566B5-C596-4C3F-A747-39F7FBE5B1B4}" name="Column3745"/>
    <tableColumn id="3758" xr3:uid="{5023C129-7E6E-4D0B-9ED3-E0F91976B635}" name="Column3746"/>
    <tableColumn id="3759" xr3:uid="{23FD8D47-FD46-4FC9-8206-34CD0B0C4027}" name="Column3747"/>
    <tableColumn id="3760" xr3:uid="{05703154-DB93-49C2-9658-979E7335AAF9}" name="Column3748"/>
    <tableColumn id="3761" xr3:uid="{B2AAC03A-5211-4308-8CC8-89B01E74391A}" name="Column3749"/>
    <tableColumn id="3762" xr3:uid="{F5953F4F-280D-4F8D-BD87-8B31B3C8BF67}" name="Column3750"/>
    <tableColumn id="3763" xr3:uid="{6932C07C-D5B8-43D4-B81D-1F596D7AF106}" name="Column3751"/>
    <tableColumn id="3764" xr3:uid="{9B69EB25-D0CA-48FA-B9A3-EDA3902BB547}" name="Column3752"/>
    <tableColumn id="3765" xr3:uid="{C84CD064-595E-4F1F-9861-C40663E7A187}" name="Column3753"/>
    <tableColumn id="3766" xr3:uid="{2D721A28-46EE-49D5-917D-C4CC979A8753}" name="Column3754"/>
    <tableColumn id="3767" xr3:uid="{A098106B-C9BC-44E0-AD4F-2ED9B2E3216E}" name="Column3755"/>
    <tableColumn id="3768" xr3:uid="{B56F67B0-8F61-46E9-88C7-9D73228323B3}" name="Column3756"/>
    <tableColumn id="3769" xr3:uid="{CF17BE9D-705F-4ADD-992D-41802143CDE2}" name="Column3757"/>
    <tableColumn id="3770" xr3:uid="{13DB0C69-2466-4738-B10F-DAA3ECAC71C4}" name="Column3758"/>
    <tableColumn id="3771" xr3:uid="{3CD2A02D-E7D4-40C7-AD8D-8D1D4C60F277}" name="Column3759"/>
    <tableColumn id="3772" xr3:uid="{70E41C22-2464-4B57-9429-6C85AE15F87D}" name="Column3760"/>
    <tableColumn id="3773" xr3:uid="{AE39956B-3CD3-480F-AF69-82D89F556875}" name="Column3761"/>
    <tableColumn id="3774" xr3:uid="{9FD55DB8-79A8-43CD-BD4E-1C0B8664A6A7}" name="Column3762"/>
    <tableColumn id="3775" xr3:uid="{1DC1BA31-C183-4D31-9736-91076D8AEE66}" name="Column3763"/>
    <tableColumn id="3776" xr3:uid="{3902A57D-EB5E-4E96-9BB5-11879E37E1F1}" name="Column3764"/>
    <tableColumn id="3777" xr3:uid="{C17D0398-E4A2-45B4-9880-3E34CDD987D3}" name="Column3765"/>
    <tableColumn id="3778" xr3:uid="{1DAC92E5-2A06-4011-A0F7-C273EB1B0E69}" name="Column3766"/>
    <tableColumn id="3779" xr3:uid="{171A79B9-1514-471D-93B4-7DA8C2C7B282}" name="Column3767"/>
    <tableColumn id="3780" xr3:uid="{417497B9-23DC-496A-8AA2-7AC171AC06AC}" name="Column3768"/>
    <tableColumn id="3781" xr3:uid="{9F6C464F-C3DE-4E3B-B969-ABDEFBC9CE33}" name="Column3769"/>
    <tableColumn id="3782" xr3:uid="{62232AD0-931B-48DD-903A-F654761A5FE3}" name="Column3770"/>
    <tableColumn id="3783" xr3:uid="{7EE1A63B-B2ED-470F-9EB8-3D649DA93631}" name="Column3771"/>
    <tableColumn id="3784" xr3:uid="{F1878E5C-4E81-4EE5-8976-1EB2B21197BE}" name="Column3772"/>
    <tableColumn id="3785" xr3:uid="{F5749FDB-7E07-4405-A044-617F6396460C}" name="Column3773"/>
    <tableColumn id="3786" xr3:uid="{E8E72B90-0E0A-457C-A115-DB03608F0101}" name="Column3774"/>
    <tableColumn id="3787" xr3:uid="{619CC8F5-4F12-4D3B-A73A-92443CCFA802}" name="Column3775"/>
    <tableColumn id="3788" xr3:uid="{53F0CBAC-DA3A-43A3-96FC-7F3D811A09A3}" name="Column3776"/>
    <tableColumn id="3789" xr3:uid="{D7364C70-DA5D-4B70-9D9D-CD62019B9A78}" name="Column3777"/>
    <tableColumn id="3790" xr3:uid="{1DA0505A-02B0-4E9B-A50D-0B21AF1655CB}" name="Column3778"/>
    <tableColumn id="3791" xr3:uid="{1610DC67-1891-4876-8908-FB3E4205F918}" name="Column3779"/>
    <tableColumn id="3792" xr3:uid="{7AFEFCAA-A57E-459C-BF14-D8244DE8C020}" name="Column3780"/>
    <tableColumn id="3793" xr3:uid="{56B9533C-B303-4BF8-B163-347D66D1B2C3}" name="Column3781"/>
    <tableColumn id="3794" xr3:uid="{545AEB21-663C-4686-94B6-89DAD934C73D}" name="Column3782"/>
    <tableColumn id="3795" xr3:uid="{49F81695-7D09-46F7-8DAD-AE5BC02ED10F}" name="Column3783"/>
    <tableColumn id="3796" xr3:uid="{078E683B-6856-469D-A951-D33467875FD1}" name="Column3784"/>
    <tableColumn id="3797" xr3:uid="{BC145D3D-5227-4915-9830-70C1D8037980}" name="Column3785"/>
    <tableColumn id="3798" xr3:uid="{66AF07A4-D13D-4F9E-AF7F-6D99F8AF5882}" name="Column3786"/>
    <tableColumn id="3799" xr3:uid="{7EE7609B-8A99-476B-9716-7C7894C30B08}" name="Column3787"/>
    <tableColumn id="3800" xr3:uid="{314EB435-6DA4-43D6-AC30-5E48A2A30E19}" name="Column3788"/>
    <tableColumn id="3801" xr3:uid="{5522DB00-176F-43E4-AC0C-9B68E02C4A2A}" name="Column3789"/>
    <tableColumn id="3802" xr3:uid="{CE0BB8C0-579A-42A7-9BD3-C37A08BC3D75}" name="Column3790"/>
    <tableColumn id="3803" xr3:uid="{4D1CC885-F969-487F-8F14-449C90E8260C}" name="Column3791"/>
    <tableColumn id="3804" xr3:uid="{41D4C07F-1767-435D-B66F-CEA13A087080}" name="Column3792"/>
    <tableColumn id="3805" xr3:uid="{70DB17EF-DD2A-452F-A478-32AFD181ACD1}" name="Column3793"/>
    <tableColumn id="3806" xr3:uid="{FF84DFCB-895C-40AD-A25C-A79956A03842}" name="Column3794"/>
    <tableColumn id="3807" xr3:uid="{B365EEA7-5BB5-4D63-A515-DA29A29D125E}" name="Column3795"/>
    <tableColumn id="3808" xr3:uid="{0E671B5C-5BF5-4E88-BD63-A7F187FD2636}" name="Column3796"/>
    <tableColumn id="3809" xr3:uid="{6011D0F9-6D15-40FD-962B-5ED6AC430ACD}" name="Column3797"/>
    <tableColumn id="3810" xr3:uid="{2E23808A-2689-4BC0-901E-4F9F2BA3A170}" name="Column3798"/>
    <tableColumn id="3811" xr3:uid="{5096F13B-7DC5-4FF1-90C8-BD28BCFE94B0}" name="Column3799"/>
    <tableColumn id="3812" xr3:uid="{B68E2306-6803-4E40-AB83-BA0E83CEC9F2}" name="Column3800"/>
    <tableColumn id="3813" xr3:uid="{BC303587-43EE-4A75-A20F-A8EB858B1591}" name="Column3801"/>
    <tableColumn id="3814" xr3:uid="{CA7748F1-2B00-4EB8-90C0-1569BFBFD242}" name="Column3802"/>
    <tableColumn id="3815" xr3:uid="{3800DFD1-C6DD-4028-AEDD-27D005C66A64}" name="Column3803"/>
    <tableColumn id="3816" xr3:uid="{E4E21703-2451-4096-BB25-5A0C1437193B}" name="Column3804"/>
    <tableColumn id="3817" xr3:uid="{94164050-E490-4C33-AE74-01608D56A453}" name="Column3805"/>
    <tableColumn id="3818" xr3:uid="{28C4AE37-4507-4D21-B5E5-9BD1B9D473BB}" name="Column3806"/>
    <tableColumn id="3819" xr3:uid="{584766F3-6DF3-4BE1-B5E4-6B46E767C81E}" name="Column3807"/>
    <tableColumn id="3820" xr3:uid="{3DF60648-E4CA-4906-BC58-A76626317E52}" name="Column3808"/>
    <tableColumn id="3821" xr3:uid="{CAFE1E42-70FF-4EED-91F9-2883BE039DC3}" name="Column3809"/>
    <tableColumn id="3822" xr3:uid="{126ADEDA-775C-4BEC-8B78-70C745C24CF4}" name="Column3810"/>
    <tableColumn id="3823" xr3:uid="{A248E12B-57D4-48D3-9DC8-0882FE10DF0C}" name="Column3811"/>
    <tableColumn id="3824" xr3:uid="{FD39C651-1EFB-4577-AAE2-88B8ABD42886}" name="Column3812"/>
    <tableColumn id="3825" xr3:uid="{7352FFB1-7540-419C-839B-A0456CA91EE4}" name="Column3813"/>
    <tableColumn id="3826" xr3:uid="{FFB28CE0-DD13-4197-B06F-D2C0FFAFDE63}" name="Column3814"/>
    <tableColumn id="3827" xr3:uid="{2CD8B04A-E68E-4A1C-8B97-94FB2B880F34}" name="Column3815"/>
    <tableColumn id="3828" xr3:uid="{C6139A27-C502-45F5-8B4F-BDEC6944CDE3}" name="Column3816"/>
    <tableColumn id="3829" xr3:uid="{EDBA7440-C391-4DC3-BF83-FBE8DBC62565}" name="Column3817"/>
    <tableColumn id="3830" xr3:uid="{F04E5A5E-FE17-4364-9481-9F853F3F3678}" name="Column3818"/>
    <tableColumn id="3831" xr3:uid="{B8E661C2-DDD7-4C60-A908-9770DCECCE97}" name="Column3819"/>
    <tableColumn id="3832" xr3:uid="{69A40265-6F99-4A9C-80FE-82D907BE07FB}" name="Column3820"/>
    <tableColumn id="3833" xr3:uid="{89550571-C7B6-47B0-9B27-EE3B6B6D52A2}" name="Column3821"/>
    <tableColumn id="3834" xr3:uid="{82F63F63-BD34-4873-ABA3-25F4781410E9}" name="Column3822"/>
    <tableColumn id="3835" xr3:uid="{5647EBF3-7915-4509-83D4-A4C44F02A1DA}" name="Column3823"/>
    <tableColumn id="3836" xr3:uid="{1249319D-567F-4377-8D7F-A8C7A13D2CCB}" name="Column3824"/>
    <tableColumn id="3837" xr3:uid="{F459D49F-4C97-42C8-9F76-9D2DA4845515}" name="Column3825"/>
    <tableColumn id="3838" xr3:uid="{5F4629DB-8EEE-4EFB-8C01-23D3B2898133}" name="Column3826"/>
    <tableColumn id="3839" xr3:uid="{88A836A5-B045-420A-A4DE-C38F7D13C65A}" name="Column3827"/>
    <tableColumn id="3840" xr3:uid="{040D4F8B-387A-4585-9334-5D3DBA96F119}" name="Column3828"/>
    <tableColumn id="3841" xr3:uid="{6CE793C6-3D04-49B6-A8EB-176F95B11EA5}" name="Column3829"/>
    <tableColumn id="3842" xr3:uid="{CF55D0C4-B2D4-402D-981E-2864DE88E9D6}" name="Column3830"/>
    <tableColumn id="3843" xr3:uid="{C3A888EF-532F-4BF7-9EDA-45CDA4F8C0C8}" name="Column3831"/>
    <tableColumn id="3844" xr3:uid="{81FF5A16-C381-494D-8D4C-5A9D1C37C90A}" name="Column3832"/>
    <tableColumn id="3845" xr3:uid="{19662501-C13C-414C-914C-31CF4A36ADAD}" name="Column3833"/>
    <tableColumn id="3846" xr3:uid="{813DA40D-3DEC-42F5-A432-8BE9EFB0CF08}" name="Column3834"/>
    <tableColumn id="3847" xr3:uid="{604B641F-7F7F-46AF-8E4A-F433BA8DAEA1}" name="Column3835"/>
    <tableColumn id="3848" xr3:uid="{00795F04-C988-4DC1-82C4-CF89DA2273C4}" name="Column3836"/>
    <tableColumn id="3849" xr3:uid="{93E3490F-B3E6-4562-8AAF-399E4385A3F4}" name="Column3837"/>
    <tableColumn id="3850" xr3:uid="{092E8F65-9117-446C-8CF5-135A685CC32A}" name="Column3838"/>
    <tableColumn id="3851" xr3:uid="{B925BC2C-E2AB-4C3F-BFD0-4BB9D122D1A4}" name="Column3839"/>
    <tableColumn id="3852" xr3:uid="{35114F34-F918-432A-B003-B1603C1E49DD}" name="Column3840"/>
    <tableColumn id="3853" xr3:uid="{659171E6-6FF3-481E-843B-91A3CC85A4FD}" name="Column3841"/>
    <tableColumn id="3854" xr3:uid="{D2B77B0F-E3C2-4854-A398-B0593F21ED93}" name="Column3842"/>
    <tableColumn id="3855" xr3:uid="{6CAFDED6-4587-4B1D-AB6E-0A0C041C3312}" name="Column3843"/>
    <tableColumn id="3856" xr3:uid="{4BF54DAC-759A-4676-A703-89F07DCAB146}" name="Column3844"/>
    <tableColumn id="3857" xr3:uid="{275AB7C4-B4B4-40FA-8F72-331AD15872B5}" name="Column3845"/>
    <tableColumn id="3858" xr3:uid="{34D58748-8A94-4487-9B22-AC6E00D4DE1B}" name="Column3846"/>
    <tableColumn id="3859" xr3:uid="{C6F714CC-3CC5-4E54-AA51-CBCA49172FD0}" name="Column3847"/>
    <tableColumn id="3860" xr3:uid="{B8AEF7F1-5F3E-404E-ACB5-BB89C8CD3B58}" name="Column3848"/>
    <tableColumn id="3861" xr3:uid="{3E594690-3D5E-449D-9D69-9FF3FD3CB079}" name="Column3849"/>
    <tableColumn id="3862" xr3:uid="{300D7838-9096-4719-AFF0-FDC26CA45A6B}" name="Column3850"/>
    <tableColumn id="3863" xr3:uid="{5CE759ED-E118-4040-8730-71B494DAB598}" name="Column3851"/>
    <tableColumn id="3864" xr3:uid="{8202DD3A-A95C-42A9-AAA5-300494836501}" name="Column3852"/>
    <tableColumn id="3865" xr3:uid="{147E23C8-D59F-4FAB-AD99-AC510BA543A5}" name="Column3853"/>
    <tableColumn id="3866" xr3:uid="{51E7A57A-AAC7-4F1B-8FDD-103B724D8D59}" name="Column3854"/>
    <tableColumn id="3867" xr3:uid="{4C18DE2D-9AF7-4E8D-8755-4564E3F66D5B}" name="Column3855"/>
    <tableColumn id="3868" xr3:uid="{BA33D1E9-9B17-4116-BF89-A11467A96020}" name="Column3856"/>
    <tableColumn id="3869" xr3:uid="{D72EC2A8-E5D0-4100-BD51-B13619B6851E}" name="Column3857"/>
    <tableColumn id="3870" xr3:uid="{33E615C0-6CA1-4C75-B6A8-234AC0917276}" name="Column3858"/>
    <tableColumn id="3871" xr3:uid="{B80118FA-7685-4A86-A477-3C690FAF41AC}" name="Column3859"/>
    <tableColumn id="3872" xr3:uid="{A9590DE4-8981-40B7-838C-505CC591E87E}" name="Column3860"/>
    <tableColumn id="3873" xr3:uid="{CC259A65-5524-4D7C-89AB-5E1E481F4477}" name="Column3861"/>
    <tableColumn id="3874" xr3:uid="{61E725C3-5063-4547-9DB2-4DE92813CF1E}" name="Column3862"/>
    <tableColumn id="3875" xr3:uid="{49E4BE4E-CF1D-40DA-AA41-EABC481C3AB6}" name="Column3863"/>
    <tableColumn id="3876" xr3:uid="{0CBD2B33-FB3C-4D1E-BC07-25C89894C97F}" name="Column3864"/>
    <tableColumn id="3877" xr3:uid="{08E0812A-10CA-451F-8C03-59EBE2E45954}" name="Column3865"/>
    <tableColumn id="3878" xr3:uid="{137406BB-C9B0-4EBD-B585-F75B54F00792}" name="Column3866"/>
    <tableColumn id="3879" xr3:uid="{56D16154-A656-46EB-9BDA-8DD67CE47D12}" name="Column3867"/>
    <tableColumn id="3880" xr3:uid="{0AB48257-C179-49CC-83D3-5603CB28D180}" name="Column3868"/>
    <tableColumn id="3881" xr3:uid="{BFC4B3F1-49CE-4889-87D8-B2B243F68690}" name="Column3869"/>
    <tableColumn id="3882" xr3:uid="{16855DA0-B6DE-4E6F-838B-953C06D2CF2E}" name="Column3870"/>
    <tableColumn id="3883" xr3:uid="{5740CD6B-0D3B-4AD0-9D08-A53C9E4FEF60}" name="Column3871"/>
    <tableColumn id="3884" xr3:uid="{6BFBC194-DD58-4055-AC57-894E9F213D72}" name="Column3872"/>
    <tableColumn id="3885" xr3:uid="{CB221C93-6270-46CF-8C74-E75279ED83F5}" name="Column3873"/>
    <tableColumn id="3886" xr3:uid="{B0500228-521C-4B30-8269-67C8A4BD074C}" name="Column3874"/>
    <tableColumn id="3887" xr3:uid="{3A776836-77EE-47CF-9A6D-6A927CDA3047}" name="Column3875"/>
    <tableColumn id="3888" xr3:uid="{7556E63D-5183-463A-B351-B2B545B9E9A1}" name="Column3876"/>
    <tableColumn id="3889" xr3:uid="{8021EA1E-49F0-4ED7-985E-64AB3F34AA92}" name="Column3877"/>
    <tableColumn id="3890" xr3:uid="{D238160F-F7DB-4DBA-AAE1-2EAF097EF947}" name="Column3878"/>
    <tableColumn id="3891" xr3:uid="{88D600E2-4BBE-4F49-9D68-C0F7CBD87F90}" name="Column3879"/>
    <tableColumn id="3892" xr3:uid="{3C5A8DA0-A2A9-47F2-87E5-7CF2475AAB25}" name="Column3880"/>
    <tableColumn id="3893" xr3:uid="{37785DBD-9BC4-4131-8313-CE871339F180}" name="Column3881"/>
    <tableColumn id="3894" xr3:uid="{76617878-1DBB-40D1-8D38-0FA7EBD43C55}" name="Column3882"/>
    <tableColumn id="3895" xr3:uid="{33F8EDE0-71B3-4C51-ABD3-79C35C8F304D}" name="Column3883"/>
    <tableColumn id="3896" xr3:uid="{AF7229AC-94A9-4717-AF92-0FC24DEB7429}" name="Column3884"/>
    <tableColumn id="3897" xr3:uid="{41EA76EE-9DD2-4C8A-8077-D2A0ED23C40F}" name="Column3885"/>
    <tableColumn id="3898" xr3:uid="{FBA1EF31-D027-4B1D-A3FF-37243F3B094F}" name="Column3886"/>
    <tableColumn id="3899" xr3:uid="{9F168041-4ECB-47A6-9064-B64395914407}" name="Column3887"/>
    <tableColumn id="3900" xr3:uid="{7BF4778D-B1CA-4FE0-81FA-14DABEAD0F5F}" name="Column3888"/>
    <tableColumn id="3901" xr3:uid="{FE64778B-70C4-416C-818E-2FD308AB5801}" name="Column3889"/>
    <tableColumn id="3902" xr3:uid="{A983B5EF-5F59-4684-92C4-8DE157B1C6DD}" name="Column3890"/>
    <tableColumn id="3903" xr3:uid="{9119C01F-7956-44AC-8489-03F187BBB663}" name="Column3891"/>
    <tableColumn id="3904" xr3:uid="{2D679D76-D61E-41CC-B643-CCE5251BD124}" name="Column3892"/>
    <tableColumn id="3905" xr3:uid="{4D62D681-2ABA-4C44-8988-43AA6133EC14}" name="Column3893"/>
    <tableColumn id="3906" xr3:uid="{4981E444-3BB7-4510-8143-8651A10599E0}" name="Column3894"/>
    <tableColumn id="3907" xr3:uid="{42A88BD6-D54A-477F-942D-3F2C2BBE6538}" name="Column3895"/>
    <tableColumn id="3908" xr3:uid="{A7B85159-9375-43E9-89CB-88E942253487}" name="Column3896"/>
    <tableColumn id="3909" xr3:uid="{BFDE09A5-8946-4543-A39A-F4F292662003}" name="Column3897"/>
    <tableColumn id="3910" xr3:uid="{C3531192-ABEB-48A9-85DB-256040AE8BBF}" name="Column3898"/>
    <tableColumn id="3911" xr3:uid="{7906A3A2-CBB0-440E-9AFB-C5BCDB3231FC}" name="Column3899"/>
    <tableColumn id="3912" xr3:uid="{D55C1460-F2AD-4474-8489-E0A735202D05}" name="Column3900"/>
    <tableColumn id="3913" xr3:uid="{49C2A538-D090-4F74-9A56-CE3235BE66DA}" name="Column3901"/>
    <tableColumn id="3914" xr3:uid="{6B0C0983-5946-48A5-B5F1-DAE126BAC014}" name="Column3902"/>
    <tableColumn id="3915" xr3:uid="{C275F521-AF93-4617-99C4-791E459EF0CB}" name="Column3903"/>
    <tableColumn id="3916" xr3:uid="{1253452E-FCA9-45DD-9E1D-389B4D51C548}" name="Column3904"/>
    <tableColumn id="3917" xr3:uid="{9DFED0D7-7CB6-4416-936D-6CED7E63AF42}" name="Column3905"/>
    <tableColumn id="3918" xr3:uid="{D1BB8B9B-4BC3-4268-BAD1-89C628919A00}" name="Column3906"/>
    <tableColumn id="3919" xr3:uid="{9C65182E-06C6-415D-A2D5-61810DE1B8AE}" name="Column3907"/>
    <tableColumn id="3920" xr3:uid="{6E64BB22-6EC8-4EC1-9369-C5C351DFBB60}" name="Column3908"/>
    <tableColumn id="3921" xr3:uid="{EA674383-31DC-477E-AD3F-B3C7344A2A74}" name="Column3909"/>
    <tableColumn id="3922" xr3:uid="{341D66EF-CAB0-4198-AB66-AF81E310E5BA}" name="Column3910"/>
    <tableColumn id="3923" xr3:uid="{F7BA359C-CDCF-4959-9670-AAEBB2FAE2B3}" name="Column3911"/>
    <tableColumn id="3924" xr3:uid="{B6455F13-6CAA-4E78-8ACC-672984267080}" name="Column3912"/>
    <tableColumn id="3925" xr3:uid="{064FEFAF-91A0-4293-9FC7-2C5203267F8E}" name="Column3913"/>
    <tableColumn id="3926" xr3:uid="{3B5A0890-1EBF-44F3-A08F-C923012A9603}" name="Column3914"/>
    <tableColumn id="3927" xr3:uid="{2CE22DFC-DA0B-4A20-922E-E52FB79FDEA1}" name="Column3915"/>
    <tableColumn id="3928" xr3:uid="{17134ABF-E89E-4B17-A16E-0A288A5E046E}" name="Column3916"/>
    <tableColumn id="3929" xr3:uid="{4AF51CE6-63D2-44B3-996C-ACBE09EA8F17}" name="Column3917"/>
    <tableColumn id="3930" xr3:uid="{06FE0C78-022E-4987-8D76-CC739117C7CA}" name="Column3918"/>
    <tableColumn id="3931" xr3:uid="{35534ED2-BDF4-46EF-9200-14DA56EDA40D}" name="Column3919"/>
    <tableColumn id="3932" xr3:uid="{53D13BAD-18C6-4E25-81FA-F0A0FBFA8FED}" name="Column3920"/>
    <tableColumn id="3933" xr3:uid="{59C95906-30A3-414A-8600-267900E49A14}" name="Column3921"/>
    <tableColumn id="3934" xr3:uid="{5658C7F8-FF28-4BF8-AAA5-D56045CE6A5F}" name="Column3922"/>
    <tableColumn id="3935" xr3:uid="{DAD9230F-B96B-457A-AD0C-3E1510BE72A4}" name="Column3923"/>
    <tableColumn id="3936" xr3:uid="{9D230F26-1319-4705-86FD-F8030F31943A}" name="Column3924"/>
    <tableColumn id="3937" xr3:uid="{5F7B2DA8-9967-4878-80BC-01BD1D448845}" name="Column3925"/>
    <tableColumn id="3938" xr3:uid="{A4056AFE-6170-44C6-A061-EBF0A718704D}" name="Column3926"/>
    <tableColumn id="3939" xr3:uid="{650835EC-8D26-4AD1-A066-E2FB985462CF}" name="Column3927"/>
    <tableColumn id="3940" xr3:uid="{B4C93F32-6117-4676-8563-78AA31834EF0}" name="Column3928"/>
    <tableColumn id="3941" xr3:uid="{8D41F23A-06D0-41AE-B8AA-D2A1EE1A2FD2}" name="Column3929"/>
    <tableColumn id="3942" xr3:uid="{25227FBB-31D0-404C-8829-6489056E8780}" name="Column3930"/>
    <tableColumn id="3943" xr3:uid="{E8C609AE-131F-44F3-9A5A-195E9B002C9F}" name="Column3931"/>
    <tableColumn id="3944" xr3:uid="{253D0770-4FE4-424B-9330-3BC20FD2F6C5}" name="Column3932"/>
    <tableColumn id="3945" xr3:uid="{1D3E12AB-FC45-4517-9D72-2BCC99411D87}" name="Column3933"/>
    <tableColumn id="3946" xr3:uid="{94260260-F076-44CC-8686-022CEDFE0FDB}" name="Column3934"/>
    <tableColumn id="3947" xr3:uid="{A11C2466-B8DA-4330-9416-364259EC9286}" name="Column3935"/>
    <tableColumn id="3948" xr3:uid="{FF591BE8-81BB-4814-8CAD-5438018C034A}" name="Column3936"/>
    <tableColumn id="3949" xr3:uid="{E29EE330-D304-49B5-8C57-8B89388B2E04}" name="Column3937"/>
    <tableColumn id="3950" xr3:uid="{447C8DF3-C3E9-490B-9C6C-4E0F84B69C6D}" name="Column3938"/>
    <tableColumn id="3951" xr3:uid="{6DCB064B-E79E-4F33-909C-9E784D53DD00}" name="Column3939"/>
    <tableColumn id="3952" xr3:uid="{4265BB98-2372-47A4-AFB3-AC1C63CB9A6F}" name="Column3940"/>
    <tableColumn id="3953" xr3:uid="{52C0E006-4764-46AA-B7D1-19482B460D45}" name="Column3941"/>
    <tableColumn id="3954" xr3:uid="{7681795D-3F65-436A-9829-C34A07CB208A}" name="Column3942"/>
    <tableColumn id="3955" xr3:uid="{CC9D048A-BCEA-4642-8CF6-6F09304A7843}" name="Column3943"/>
    <tableColumn id="3956" xr3:uid="{BDA46E62-16B3-47DC-A70B-148B3B8560EC}" name="Column3944"/>
    <tableColumn id="3957" xr3:uid="{91CD924D-5BA4-4A59-88EF-02B5A74BFF56}" name="Column3945"/>
    <tableColumn id="3958" xr3:uid="{A5C2B9FF-593E-4D50-A1F7-BD0C026E9239}" name="Column3946"/>
    <tableColumn id="3959" xr3:uid="{42082770-B2B7-444F-A4BC-1F99ED11C309}" name="Column3947"/>
    <tableColumn id="3960" xr3:uid="{E5C6E79C-62D8-4908-ADC7-3A9F18AC95D1}" name="Column3948"/>
    <tableColumn id="3961" xr3:uid="{BAC4AF3A-F47A-405E-947E-7C4C43B972B7}" name="Column3949"/>
    <tableColumn id="3962" xr3:uid="{CC7C0065-BA99-4EDD-A1A0-A9DA0C3DD190}" name="Column3950"/>
    <tableColumn id="3963" xr3:uid="{E7D4BEBD-CC1A-4A7D-8AB2-8F31C8CB4236}" name="Column3951"/>
    <tableColumn id="3964" xr3:uid="{645CCCE3-7CF2-4362-8091-3654189B444B}" name="Column3952"/>
    <tableColumn id="3965" xr3:uid="{AE2CFEEA-E3DC-4A86-97C6-255FAF30C3FE}" name="Column3953"/>
    <tableColumn id="3966" xr3:uid="{3984E29A-03FC-4FAC-A758-C52810FDC94A}" name="Column3954"/>
    <tableColumn id="3967" xr3:uid="{6EDDC35B-E34D-4711-94F7-A356210DD0F9}" name="Column3955"/>
    <tableColumn id="3968" xr3:uid="{26A9C278-C724-41C2-90BB-E6A66A22B18C}" name="Column3956"/>
    <tableColumn id="3969" xr3:uid="{228827FD-CE7B-4FEA-81E8-AAE1802A0D01}" name="Column3957"/>
    <tableColumn id="3970" xr3:uid="{2437D188-FC0A-4235-B599-8B7D8A6D52D1}" name="Column3958"/>
    <tableColumn id="3971" xr3:uid="{53EDA835-1BE5-4FC2-BBEB-AF893F6D2010}" name="Column3959"/>
    <tableColumn id="3972" xr3:uid="{308088D6-10C7-40F2-B684-EB25AB39BDAB}" name="Column3960"/>
    <tableColumn id="3973" xr3:uid="{034BB328-6A19-47C0-928F-77374D0D47FD}" name="Column3961"/>
    <tableColumn id="3974" xr3:uid="{93B181D4-EE7F-40C9-A89D-9AEA3BE1A8A0}" name="Column3962"/>
    <tableColumn id="3975" xr3:uid="{7341DA71-4AA3-4E67-9448-80088AF284A9}" name="Column3963"/>
    <tableColumn id="3976" xr3:uid="{CCBA17D8-6B71-46DD-8C4B-3EB1E20C12BF}" name="Column3964"/>
    <tableColumn id="3977" xr3:uid="{6B1E8EFC-479F-4B4B-B85A-B54E7B11A1FA}" name="Column3965"/>
    <tableColumn id="3978" xr3:uid="{A188EF01-71A4-4DC6-8E7D-BD9B1C1FCCBD}" name="Column3966"/>
    <tableColumn id="3979" xr3:uid="{5F2FF0C3-B713-4B25-ADE6-93BEBBED7765}" name="Column3967"/>
    <tableColumn id="3980" xr3:uid="{D9FBBEB5-ECA8-4A7B-8108-09E9C8400A27}" name="Column3968"/>
    <tableColumn id="3981" xr3:uid="{A950D6EA-144E-4183-BF7A-E3E65D72EC02}" name="Column3969"/>
    <tableColumn id="3982" xr3:uid="{7A672CED-90EF-490D-BF10-5343466307F2}" name="Column3970"/>
    <tableColumn id="3983" xr3:uid="{0713EAB1-EC84-4701-9540-B34565C97366}" name="Column3971"/>
    <tableColumn id="3984" xr3:uid="{31BB8BB8-FA81-4AE2-AF54-13524BAFA3CF}" name="Column3972"/>
    <tableColumn id="3985" xr3:uid="{CB27AF2F-DED7-456F-A93C-46D13AE61199}" name="Column3973"/>
    <tableColumn id="3986" xr3:uid="{06E9655E-F03B-413F-9862-15F4ABAF15B6}" name="Column3974"/>
    <tableColumn id="3987" xr3:uid="{FAD8C730-1B43-4221-A6DF-2113EA41592B}" name="Column3975"/>
    <tableColumn id="3988" xr3:uid="{C96B58D3-60B0-439D-B2D7-FBEBA0C7CC97}" name="Column3976"/>
    <tableColumn id="3989" xr3:uid="{80754A45-79B7-44F9-BA6F-DD544A090ECC}" name="Column3977"/>
    <tableColumn id="3990" xr3:uid="{FE3E729A-BC7B-496A-B41A-5EDDAF88D2A6}" name="Column3978"/>
    <tableColumn id="3991" xr3:uid="{A10B7F40-42D2-4FDA-8E56-835C07D5F9F8}" name="Column3979"/>
    <tableColumn id="3992" xr3:uid="{DE416FDD-4BF0-4F51-BD8F-A768D95FBDD1}" name="Column3980"/>
    <tableColumn id="3993" xr3:uid="{33553328-121D-436C-9E15-C647FE64771B}" name="Column3981"/>
    <tableColumn id="3994" xr3:uid="{8072AE39-9FF9-434F-AB44-B43E6039A864}" name="Column3982"/>
    <tableColumn id="3995" xr3:uid="{C1EE2501-F44C-48D4-9250-AA991FF65A2D}" name="Column3983"/>
    <tableColumn id="3996" xr3:uid="{11CD4BCD-0746-468E-BA45-74552ADB6DC6}" name="Column3984"/>
    <tableColumn id="3997" xr3:uid="{5CDEF73A-9C6D-4925-8F86-9A7EA351EECB}" name="Column3985"/>
    <tableColumn id="3998" xr3:uid="{9F63E6C4-ECA5-4638-B45A-7A4693D1C121}" name="Column3986"/>
    <tableColumn id="3999" xr3:uid="{7869A964-908E-4DE5-9C0D-F9A8A49E8E63}" name="Column3987"/>
    <tableColumn id="4000" xr3:uid="{585690BF-F897-40C6-AB20-947BAD3E90D2}" name="Column3988"/>
    <tableColumn id="4001" xr3:uid="{BD6741ED-5973-4DBD-B1B3-11345EA12B8B}" name="Column3989"/>
    <tableColumn id="4002" xr3:uid="{688487A6-DA1F-4C33-A327-3FE8EFCCCB92}" name="Column3990"/>
    <tableColumn id="4003" xr3:uid="{42951DEE-3844-419D-8796-EB0AC3CC9D1D}" name="Column3991"/>
    <tableColumn id="4004" xr3:uid="{BEB31791-7CC2-443E-9E8B-E1692E7234E8}" name="Column3992"/>
    <tableColumn id="4005" xr3:uid="{10759904-2BB3-4253-9481-EACA8BA14909}" name="Column3993"/>
    <tableColumn id="4006" xr3:uid="{1C5FBA81-19FA-4D34-914B-7C88492101C5}" name="Column3994"/>
    <tableColumn id="4007" xr3:uid="{4C3AF33D-80C9-42AC-82EE-28888C40C74A}" name="Column3995"/>
    <tableColumn id="4008" xr3:uid="{5ADFBD28-9CD0-4DD0-A6DB-AA282D23CF09}" name="Column3996"/>
    <tableColumn id="4009" xr3:uid="{568E7FB5-2DB2-45F6-A6AB-3E28D9C65496}" name="Column3997"/>
    <tableColumn id="4010" xr3:uid="{14F93EFB-323C-4B7F-99E2-EA3B7FF14707}" name="Column3998"/>
    <tableColumn id="4011" xr3:uid="{43DD73F8-1E36-419B-B23C-5AA34FCEB7AC}" name="Column3999"/>
    <tableColumn id="4012" xr3:uid="{58BE3580-D679-465F-88CF-2131E3DC4A71}" name="Column4000"/>
    <tableColumn id="4013" xr3:uid="{9C17D411-6CB6-48E2-9F43-1CC263F89AF6}" name="Column4001"/>
    <tableColumn id="4014" xr3:uid="{E6DDB2BB-0617-464B-8C95-1F3B02E21D59}" name="Column4002"/>
    <tableColumn id="4015" xr3:uid="{E2799783-BDAF-4A6F-91AC-C4E10C162908}" name="Column4003"/>
    <tableColumn id="4016" xr3:uid="{6F9701CE-7076-4EDB-BE81-CA8874C27257}" name="Column4004"/>
    <tableColumn id="4017" xr3:uid="{E570CB55-473D-466F-A73D-83AF225BB164}" name="Column4005"/>
    <tableColumn id="4018" xr3:uid="{1318EFCD-1BD8-4985-A119-C28B3A39D811}" name="Column4006"/>
    <tableColumn id="4019" xr3:uid="{DDC9AF11-AF80-4EF2-8A9E-EEA17E0C079E}" name="Column4007"/>
    <tableColumn id="4020" xr3:uid="{E13D733B-31AB-4415-BD87-FF59F8B4AC63}" name="Column4008"/>
    <tableColumn id="4021" xr3:uid="{4467E8B6-06E9-453B-8796-49E83FFA1F2B}" name="Column4009"/>
    <tableColumn id="4022" xr3:uid="{0623FB79-0413-4217-8623-3761994BC0DF}" name="Column4010"/>
    <tableColumn id="4023" xr3:uid="{757C304B-1E0B-4A2D-AB62-82E1C19A6148}" name="Column4011"/>
    <tableColumn id="4024" xr3:uid="{4E9BE70E-1615-44F1-ACC2-33D5A2BA300D}" name="Column4012"/>
    <tableColumn id="4025" xr3:uid="{681F68D5-0237-412F-AF4F-2D96B2BE8F64}" name="Column4013"/>
    <tableColumn id="4026" xr3:uid="{4FBE4AE8-DB37-4FBB-A891-456F55A45407}" name="Column4014"/>
    <tableColumn id="4027" xr3:uid="{C2ECCAE6-6AD6-4AA6-BD69-1A4E3F0AF791}" name="Column4015"/>
    <tableColumn id="4028" xr3:uid="{001DFAEE-6D4A-414E-B82A-A2026FC1DB75}" name="Column4016"/>
    <tableColumn id="4029" xr3:uid="{B849806D-DCB3-48A7-928F-9D69DFA96956}" name="Column4017"/>
    <tableColumn id="4030" xr3:uid="{6634ECB6-43F9-4146-8C4C-38BDE15482A9}" name="Column4018"/>
    <tableColumn id="4031" xr3:uid="{AB6FC418-8710-4EB2-BD87-42ABCAEE8509}" name="Column4019"/>
    <tableColumn id="4032" xr3:uid="{093303A1-9174-4423-9E59-B9E4BFC20AA5}" name="Column4020"/>
    <tableColumn id="4033" xr3:uid="{78CD7DD8-7FFB-498B-B90D-C4E69DC48A44}" name="Column4021"/>
    <tableColumn id="4034" xr3:uid="{8362D2EB-7C4A-4DCC-869F-1C3DBFE83A36}" name="Column4022"/>
    <tableColumn id="4035" xr3:uid="{B739179F-3216-4977-B065-95DF6B06C8E1}" name="Column4023"/>
    <tableColumn id="4036" xr3:uid="{FE6B5EF6-A6F8-40BD-9A86-60A5B42BAF2F}" name="Column4024"/>
    <tableColumn id="4037" xr3:uid="{9286F7E3-FED6-4744-A497-B9D3AF19EA5F}" name="Column4025"/>
    <tableColumn id="4038" xr3:uid="{3B3048EF-D5A9-4C19-8D5C-B3EB76BD0FAC}" name="Column4026"/>
    <tableColumn id="4039" xr3:uid="{3FF56D09-8B88-4D55-AF91-395C3E6D6CAD}" name="Column4027"/>
    <tableColumn id="4040" xr3:uid="{26F941F9-47AB-4140-95B8-21B281CD7060}" name="Column4028"/>
    <tableColumn id="4041" xr3:uid="{ABE5A97E-F079-41B9-9E47-1980C40943DE}" name="Column4029"/>
    <tableColumn id="4042" xr3:uid="{3CA1F0B4-F86F-48B3-86E4-DADF02BF1090}" name="Column4030"/>
    <tableColumn id="4043" xr3:uid="{25FE3241-A825-40AD-A38E-1C5A434E3438}" name="Column4031"/>
    <tableColumn id="4044" xr3:uid="{F21AC006-00A5-40E3-81A3-288F9DF394CC}" name="Column4032"/>
    <tableColumn id="4045" xr3:uid="{69BC6759-350E-4A81-9E9B-305F741CDA28}" name="Column4033"/>
    <tableColumn id="4046" xr3:uid="{8ED560E5-F3F7-436C-89EA-CED8C0D0358D}" name="Column4034"/>
    <tableColumn id="4047" xr3:uid="{681E7BC3-974E-457C-99DA-D207A209946D}" name="Column4035"/>
    <tableColumn id="4048" xr3:uid="{88BC8022-C632-4B3D-AADE-85C2C8E976FF}" name="Column4036"/>
    <tableColumn id="4049" xr3:uid="{E2681007-6F42-466D-9D11-6914A6C2E035}" name="Column4037"/>
    <tableColumn id="4050" xr3:uid="{004B2738-7DEE-4EBD-AB3E-B3332D07F817}" name="Column4038"/>
    <tableColumn id="4051" xr3:uid="{89EF836C-0FDF-4AE2-8B0E-8DC48065A73C}" name="Column4039"/>
    <tableColumn id="4052" xr3:uid="{D190CCED-773C-4EF5-98A9-2545BB3C0599}" name="Column4040"/>
    <tableColumn id="4053" xr3:uid="{4816D45D-E691-4120-9EA9-6ADC5DF52EBB}" name="Column4041"/>
    <tableColumn id="4054" xr3:uid="{B0E4C38C-95C3-4A66-935F-16EFD46CF662}" name="Column4042"/>
    <tableColumn id="4055" xr3:uid="{60F6CB05-142F-435F-97B2-9E530B016D53}" name="Column4043"/>
    <tableColumn id="4056" xr3:uid="{8E16F677-D027-4242-9AF8-3AB7497ECB0E}" name="Column4044"/>
    <tableColumn id="4057" xr3:uid="{B3958397-DFE3-43B8-9DC6-B40DDA2E13B0}" name="Column4045"/>
    <tableColumn id="4058" xr3:uid="{E553B461-D107-4FF9-AAB6-270CF9B36819}" name="Column4046"/>
    <tableColumn id="4059" xr3:uid="{46028FE2-7F05-4EC2-BD1A-374FA6DB72FB}" name="Column4047"/>
    <tableColumn id="4060" xr3:uid="{8F8434A7-D8C0-462F-B34B-9693DDEA8D57}" name="Column4048"/>
    <tableColumn id="4061" xr3:uid="{28F76097-7E4B-4769-AB8C-3E98EB4DFF47}" name="Column4049"/>
    <tableColumn id="4062" xr3:uid="{042954E5-14A5-475C-9F88-3911A9DA2F80}" name="Column4050"/>
    <tableColumn id="4063" xr3:uid="{85F5051B-6C0F-4140-BF8D-5D4EB4058C2A}" name="Column4051"/>
    <tableColumn id="4064" xr3:uid="{5EA6A462-B5F1-4C38-AB2A-DE7F0D072F3B}" name="Column4052"/>
    <tableColumn id="4065" xr3:uid="{2C5A8A8E-B243-4B74-8BC3-50D78C14E5AA}" name="Column4053"/>
    <tableColumn id="4066" xr3:uid="{65ECFF93-7BDA-4578-A1C1-3627A67A556F}" name="Column4054"/>
    <tableColumn id="4067" xr3:uid="{55121E6A-7181-4360-B739-6866916667A5}" name="Column4055"/>
    <tableColumn id="4068" xr3:uid="{5A25981F-7504-445E-A866-C81EC0F46011}" name="Column4056"/>
    <tableColumn id="4069" xr3:uid="{11D57EB7-E8CA-4B3E-B4DA-E7C99A73E7E6}" name="Column4057"/>
    <tableColumn id="4070" xr3:uid="{2F2C9F16-D555-4CA2-9DFF-175C41AD128C}" name="Column4058"/>
    <tableColumn id="4071" xr3:uid="{94410199-198E-4597-B02B-8446706D1EC3}" name="Column4059"/>
    <tableColumn id="4072" xr3:uid="{0D36186E-570A-4267-8F9F-6D1B76E8BA69}" name="Column4060"/>
    <tableColumn id="4073" xr3:uid="{D1AC3172-D7EA-44C1-A924-D9025D10ED51}" name="Column4061"/>
    <tableColumn id="4074" xr3:uid="{4CC223B4-26D6-40E5-954F-EA4F32D25386}" name="Column4062"/>
    <tableColumn id="4075" xr3:uid="{6617B884-6CD5-4154-84FE-71CE07D430B3}" name="Column4063"/>
    <tableColumn id="4076" xr3:uid="{724F1740-A7F8-4B49-84D0-F9DF7DB0CFCC}" name="Column4064"/>
    <tableColumn id="4077" xr3:uid="{195BD8BC-453C-4C01-9D17-7D495FD23152}" name="Column4065"/>
    <tableColumn id="4078" xr3:uid="{B9EA0D2D-A6C0-4282-A845-E1D7F7868E2B}" name="Column4066"/>
    <tableColumn id="4079" xr3:uid="{8B87955B-724D-4261-A38A-3D0E1855139C}" name="Column4067"/>
    <tableColumn id="4080" xr3:uid="{B6564BFF-84F1-48E5-B25A-28B2C6A8B07F}" name="Column4068"/>
    <tableColumn id="4081" xr3:uid="{FEC94AFA-F1D8-4CF8-A21F-CA0EBFF2DBDB}" name="Column4069"/>
    <tableColumn id="4082" xr3:uid="{AFBCD9BE-C482-45FC-8312-1521F0F32BF4}" name="Column4070"/>
    <tableColumn id="4083" xr3:uid="{62D70784-B166-40A2-A379-DF409F3A2910}" name="Column4071"/>
    <tableColumn id="4084" xr3:uid="{D4BA01C6-52CA-4B4D-94FC-30C32B53FA49}" name="Column4072"/>
    <tableColumn id="4085" xr3:uid="{8B70EB79-D5B0-4E0F-963D-01F1D3E58645}" name="Column4073"/>
    <tableColumn id="4086" xr3:uid="{7C99E399-F79A-48A8-A5C1-2B5911E62C33}" name="Column4074"/>
    <tableColumn id="4087" xr3:uid="{A861C0F9-757E-4A86-BAB1-936CBC9FFF39}" name="Column4075"/>
    <tableColumn id="4088" xr3:uid="{99BF5978-38EE-45D7-88B2-A0E7E963BDD9}" name="Column4076"/>
    <tableColumn id="4089" xr3:uid="{74596061-0E29-44FC-97B3-1F16331EA446}" name="Column4077"/>
    <tableColumn id="4090" xr3:uid="{E3750BF7-DDE4-4FF4-9328-8D70DBC0487F}" name="Column4078"/>
    <tableColumn id="4091" xr3:uid="{5532BE15-1227-42A3-B881-A3C2CB7837EE}" name="Column4079"/>
    <tableColumn id="4092" xr3:uid="{D2B35CAB-9277-472C-8D88-4BAB6F75B739}" name="Column4080"/>
    <tableColumn id="4093" xr3:uid="{39451DED-A695-465F-9551-17817E63E6CE}" name="Column4081"/>
    <tableColumn id="4094" xr3:uid="{F82ADB7D-2853-4C2D-94F2-4FE590EA57FF}" name="Column4082"/>
    <tableColumn id="4095" xr3:uid="{0686CE04-47D9-49AB-9269-855E71453D41}" name="Column4083"/>
    <tableColumn id="4096" xr3:uid="{0E9B5DF8-0F00-464D-986F-206C9C4D1202}" name="Column4084"/>
    <tableColumn id="4097" xr3:uid="{D346C690-F9CA-464D-976A-FFF5B9947411}" name="Column4085"/>
    <tableColumn id="4098" xr3:uid="{BEA8EB23-BEBE-4C51-BD7E-988C116F7939}" name="Column4086"/>
    <tableColumn id="4099" xr3:uid="{3E9F2284-298B-45A6-B4DC-AE6E98EC5B7C}" name="Column4087"/>
    <tableColumn id="4100" xr3:uid="{80B1FADE-662E-4D1F-96C0-C4F051CD1064}" name="Column4088"/>
    <tableColumn id="4101" xr3:uid="{0855D9A1-CAB7-42F5-8B38-8F605F4F56F1}" name="Column4089"/>
    <tableColumn id="4102" xr3:uid="{4AF2DB96-0CC2-4381-8BE8-175D29E8FE5A}" name="Column4090"/>
    <tableColumn id="4103" xr3:uid="{7119BD04-F9C1-4DAD-A5E6-30A849585257}" name="Column4091"/>
    <tableColumn id="4104" xr3:uid="{2B6D5627-D03C-4157-8929-1C70308DB1F6}" name="Column4092"/>
    <tableColumn id="4105" xr3:uid="{9862D183-AA6B-46B7-8FF5-3FEADDABF397}" name="Column4093"/>
    <tableColumn id="4106" xr3:uid="{2150C63E-0236-4477-BB19-B288086CFEC6}" name="Column4094"/>
    <tableColumn id="4107" xr3:uid="{404E5843-E050-4EC9-9140-4EBFB7BEA64A}" name="Column4095"/>
    <tableColumn id="4108" xr3:uid="{39ADB144-D240-4B64-A247-8F54AC0E6CCB}" name="Column4096"/>
    <tableColumn id="4109" xr3:uid="{541A8D22-CE86-4DCD-8591-98492483F0E0}" name="Column4097"/>
    <tableColumn id="4110" xr3:uid="{29900182-82D5-4AEC-9CAE-6B945390601F}" name="Column4098"/>
    <tableColumn id="4111" xr3:uid="{2373FA19-EC06-4477-AEFE-AB044A5191E3}" name="Column4099"/>
    <tableColumn id="4112" xr3:uid="{8909299F-016F-4B0F-A253-A511EE3BB849}" name="Column4100"/>
    <tableColumn id="4113" xr3:uid="{4C1F6863-367A-4C82-9ABA-CC2AF6B5220D}" name="Column4101"/>
    <tableColumn id="4114" xr3:uid="{265D3E9C-B176-4376-8FF3-5BF1C078BD85}" name="Column4102"/>
    <tableColumn id="4115" xr3:uid="{92CBFCF5-01AD-44E9-801A-79A4736F4E3C}" name="Column4103"/>
    <tableColumn id="4116" xr3:uid="{B88786DC-BA2A-4B60-995E-9EE1C89026F3}" name="Column4104"/>
    <tableColumn id="4117" xr3:uid="{79B97259-B307-4567-B8DC-B99C531D8C96}" name="Column4105"/>
    <tableColumn id="4118" xr3:uid="{8954FC63-60EE-46B9-A50F-C046E55DB5B3}" name="Column4106"/>
    <tableColumn id="4119" xr3:uid="{239A1235-DABF-4D4A-8FFD-49A7DD8715A1}" name="Column4107"/>
    <tableColumn id="4120" xr3:uid="{8FE94593-C40C-47A8-A543-6716A33E42C4}" name="Column4108"/>
    <tableColumn id="4121" xr3:uid="{30955545-5E69-4258-8B7D-50F7CAAC4C79}" name="Column4109"/>
    <tableColumn id="4122" xr3:uid="{6A814753-FF76-49FE-AB20-F1C973DDB9D6}" name="Column4110"/>
    <tableColumn id="4123" xr3:uid="{FC7FD501-D571-4AD0-9DA0-196BD9CB01BD}" name="Column4111"/>
    <tableColumn id="4124" xr3:uid="{75293CAD-56FE-41E3-84A8-B54DFE48B429}" name="Column4112"/>
    <tableColumn id="4125" xr3:uid="{67A83653-24F6-4B45-A38B-4FE0A87FF06A}" name="Column4113"/>
    <tableColumn id="4126" xr3:uid="{A8BB597F-F3C0-4F12-B612-1B00338B0A21}" name="Column4114"/>
    <tableColumn id="4127" xr3:uid="{D5F16CF3-ACB0-4BB9-B91A-0CDED00F7E82}" name="Column4115"/>
    <tableColumn id="4128" xr3:uid="{E1E665C5-20AA-42EA-918F-C91720498B03}" name="Column4116"/>
    <tableColumn id="4129" xr3:uid="{209CDDBC-FEE4-487D-8505-B841DEA46A0B}" name="Column4117"/>
    <tableColumn id="4130" xr3:uid="{46522D07-125D-4A19-8347-3A389D1BE2FA}" name="Column4118"/>
    <tableColumn id="4131" xr3:uid="{477508E5-D0E8-4389-A980-C70A37BFE4F5}" name="Column4119"/>
    <tableColumn id="4132" xr3:uid="{A50275EA-91D1-4E2A-B5CB-F1CD10E9D4B0}" name="Column4120"/>
    <tableColumn id="4133" xr3:uid="{7ACB25C2-0BD1-43B1-B4E2-6DCD56A38B60}" name="Column4121"/>
    <tableColumn id="4134" xr3:uid="{07E82A64-CE9F-468B-9A36-E06F7FDE11A7}" name="Column4122"/>
    <tableColumn id="4135" xr3:uid="{05024C13-2E9C-42AD-A457-04E0C225AE0A}" name="Column4123"/>
    <tableColumn id="4136" xr3:uid="{4A47BFB6-C5D3-403D-832B-4BC43653B82A}" name="Column4124"/>
    <tableColumn id="4137" xr3:uid="{77BD2BFD-7B38-4177-8E39-C5D0F23466F8}" name="Column4125"/>
    <tableColumn id="4138" xr3:uid="{5160A33E-A52A-47F8-AA95-85C584E548B3}" name="Column4126"/>
    <tableColumn id="4139" xr3:uid="{E5C086F0-C4A7-4177-B94C-DD40169A14B4}" name="Column4127"/>
    <tableColumn id="4140" xr3:uid="{DB5F7EE4-ADF9-4C74-865E-F1E140C1C1E5}" name="Column4128"/>
    <tableColumn id="4141" xr3:uid="{DF1E3C92-D65F-40E0-959B-EF90412F7591}" name="Column4129"/>
    <tableColumn id="4142" xr3:uid="{ED5B20BA-C025-4CC3-9714-B0DF7EA736F0}" name="Column4130"/>
    <tableColumn id="4143" xr3:uid="{C815422D-9BC1-40DE-BF8F-8C5B3B4BECE2}" name="Column4131"/>
    <tableColumn id="4144" xr3:uid="{240B9761-1746-4C7B-BF8B-0E9B0BDB0F45}" name="Column4132"/>
    <tableColumn id="4145" xr3:uid="{AF7ACF26-BF21-443C-A415-6E10220774D2}" name="Column4133"/>
    <tableColumn id="4146" xr3:uid="{A080413D-E13C-488E-BFAD-308A48CD5FF6}" name="Column4134"/>
    <tableColumn id="4147" xr3:uid="{F5D9BC8F-EF2B-4F93-AD37-84E1831F745E}" name="Column4135"/>
    <tableColumn id="4148" xr3:uid="{ABE57A80-EE86-47FB-8EF5-84AD494CB565}" name="Column4136"/>
    <tableColumn id="4149" xr3:uid="{07BA184D-CEAD-4E62-BFB2-2E6CC20A1E51}" name="Column4137"/>
    <tableColumn id="4150" xr3:uid="{793E02F1-9C64-467C-B770-4FFCC5F42282}" name="Column4138"/>
    <tableColumn id="4151" xr3:uid="{B8C5DA67-76E7-423E-BB16-255FDE191E4C}" name="Column4139"/>
    <tableColumn id="4152" xr3:uid="{B456FAA7-9DDD-4D5B-8F2D-215B96723125}" name="Column4140"/>
    <tableColumn id="4153" xr3:uid="{08DA0D1E-3677-45EE-9D89-CF36DBF10F79}" name="Column4141"/>
    <tableColumn id="4154" xr3:uid="{5385ADAC-578E-4BC8-92EE-7A1F49BC73D2}" name="Column4142"/>
    <tableColumn id="4155" xr3:uid="{50CAE079-4F6E-4CDD-B5F4-35292A425AA1}" name="Column4143"/>
    <tableColumn id="4156" xr3:uid="{8C21DB12-A81F-486D-B79E-BA89A7AF1E9B}" name="Column4144"/>
    <tableColumn id="4157" xr3:uid="{D51BE896-BAB1-4038-A74F-CC70C1D8A81F}" name="Column4145"/>
    <tableColumn id="4158" xr3:uid="{3445D523-106E-4977-A395-35E08945B3B2}" name="Column4146"/>
    <tableColumn id="4159" xr3:uid="{25D9DBAE-3D38-4151-90B3-9D16B60764BC}" name="Column4147"/>
    <tableColumn id="4160" xr3:uid="{F13894D6-29F2-4D9C-8A78-3E09E7F779D5}" name="Column4148"/>
    <tableColumn id="4161" xr3:uid="{7C9E4132-B2B1-4F62-BD84-FF58B6118D09}" name="Column4149"/>
    <tableColumn id="4162" xr3:uid="{AC879867-7101-48BB-8ECA-7B44DD1D25C2}" name="Column4150"/>
    <tableColumn id="4163" xr3:uid="{A25F75AA-C7ED-44AC-92E9-78D74BA2A6FF}" name="Column4151"/>
    <tableColumn id="4164" xr3:uid="{582FF131-E36B-4EAC-8324-FE82B73CE245}" name="Column4152"/>
    <tableColumn id="4165" xr3:uid="{3E8DF415-E02E-45C6-9AAA-635FC1854967}" name="Column4153"/>
    <tableColumn id="4166" xr3:uid="{E4B76178-5368-42FD-ABE8-D25B095E3CD1}" name="Column4154"/>
    <tableColumn id="4167" xr3:uid="{B466CDBE-AD66-46D7-B48B-31C69F549303}" name="Column4155"/>
    <tableColumn id="4168" xr3:uid="{301B4D28-AEC3-4D0F-B1AE-4B0B5C531778}" name="Column4156"/>
    <tableColumn id="4169" xr3:uid="{00AF240E-DED9-4248-AFB8-A1EA8C9D0609}" name="Column4157"/>
    <tableColumn id="4170" xr3:uid="{065BBD37-1209-4933-BC7A-DDF647C38868}" name="Column4158"/>
    <tableColumn id="4171" xr3:uid="{E6F7D3D3-A482-40F6-A772-8B51A7FB07E5}" name="Column4159"/>
    <tableColumn id="4172" xr3:uid="{BA166426-267E-4EA2-856A-549C0478C87A}" name="Column4160"/>
    <tableColumn id="4173" xr3:uid="{4B49463C-C2D2-4A3A-902E-3197222B0DFA}" name="Column4161"/>
    <tableColumn id="4174" xr3:uid="{7A168FA5-9134-44D9-9D19-FA0F44AF8FE9}" name="Column4162"/>
    <tableColumn id="4175" xr3:uid="{9B3764E4-C7B6-4807-95B2-0E4C7BE2F0A5}" name="Column4163"/>
    <tableColumn id="4176" xr3:uid="{1037A600-8850-4484-BDC5-1E5FCBA338B9}" name="Column4164"/>
    <tableColumn id="4177" xr3:uid="{9BBFCBF3-A2DF-4086-94CF-5F3059D57C0F}" name="Column4165"/>
    <tableColumn id="4178" xr3:uid="{A9A1C134-387C-49C0-ADCE-2F8DC18E806A}" name="Column4166"/>
    <tableColumn id="4179" xr3:uid="{CEC17DC7-9557-4C2C-905C-D5321615E029}" name="Column4167"/>
    <tableColumn id="4180" xr3:uid="{23619E96-2D62-453A-B9B1-5E90EB4D578A}" name="Column4168"/>
    <tableColumn id="4181" xr3:uid="{8A654930-D156-4DCD-8EB3-C4C146F14001}" name="Column4169"/>
    <tableColumn id="4182" xr3:uid="{3912F444-B169-43F5-A3D9-FB292E792BD8}" name="Column4170"/>
    <tableColumn id="4183" xr3:uid="{766A0272-D670-4D79-811D-8F1C1DAA3BF3}" name="Column4171"/>
    <tableColumn id="4184" xr3:uid="{C38664AC-9393-4A07-A939-C8137A712191}" name="Column4172"/>
    <tableColumn id="4185" xr3:uid="{FC5BDAD8-AA5E-4EE2-B82E-4DB07B1D119E}" name="Column4173"/>
    <tableColumn id="4186" xr3:uid="{441360AF-7A04-4291-A72F-8771F61932C6}" name="Column4174"/>
    <tableColumn id="4187" xr3:uid="{0CA3480D-CB9E-4093-99E9-39166F33B418}" name="Column4175"/>
    <tableColumn id="4188" xr3:uid="{8ED3AD46-0E85-4752-8046-DFD3C577CF6B}" name="Column4176"/>
    <tableColumn id="4189" xr3:uid="{8A6AA4FF-64F6-491F-B865-62F1A56E3A97}" name="Column4177"/>
    <tableColumn id="4190" xr3:uid="{E0EEDD40-79B0-4CD8-9143-798E94BA7290}" name="Column4178"/>
    <tableColumn id="4191" xr3:uid="{3BA1C9B8-56EB-4058-8BD7-D3B01CD61E5E}" name="Column4179"/>
    <tableColumn id="4192" xr3:uid="{F9DA1D7E-5F64-43DB-8419-2AE4DA4DC028}" name="Column4180"/>
    <tableColumn id="4193" xr3:uid="{F5D54304-330D-4B9E-BFB2-BF42954FCBDD}" name="Column4181"/>
    <tableColumn id="4194" xr3:uid="{6559E4AB-9D94-40D6-B223-A5DB9218CFC5}" name="Column4182"/>
    <tableColumn id="4195" xr3:uid="{6EF0E0EB-F22F-4722-BA6C-C18C0C132035}" name="Column4183"/>
    <tableColumn id="4196" xr3:uid="{4F7A06A6-1D02-450A-A790-DEFC5D5C83D5}" name="Column4184"/>
    <tableColumn id="4197" xr3:uid="{B7FC8671-5F5B-4451-80F4-6C90C82B6586}" name="Column4185"/>
    <tableColumn id="4198" xr3:uid="{50BABDA1-FA1A-4008-ABD4-FCF637D4582E}" name="Column4186"/>
    <tableColumn id="4199" xr3:uid="{79177344-B30D-4A43-9B94-C1C2BE0AA139}" name="Column4187"/>
    <tableColumn id="4200" xr3:uid="{A84DC66D-8660-49CE-9FF0-F914C51D6CDC}" name="Column4188"/>
    <tableColumn id="4201" xr3:uid="{34867D49-7FE7-488F-B74C-F90AAEE6CD89}" name="Column4189"/>
    <tableColumn id="4202" xr3:uid="{F0AE2E43-A12F-4C8E-9AA6-A5615FCD1614}" name="Column4190"/>
    <tableColumn id="4203" xr3:uid="{D9E59F7C-614A-4C92-AE3A-656EF59D36C8}" name="Column4191"/>
    <tableColumn id="4204" xr3:uid="{48D0D203-A2B7-4DD7-9EC6-C97157B4CDDB}" name="Column4192"/>
    <tableColumn id="4205" xr3:uid="{6E30D4A7-95C4-49C4-8A20-05CCD4360283}" name="Column4193"/>
    <tableColumn id="4206" xr3:uid="{B38F62B5-E4B0-40E7-9BB3-8BD5BA748FF8}" name="Column4194"/>
    <tableColumn id="4207" xr3:uid="{BC039601-92CD-4036-BA19-2D68D5493B29}" name="Column4195"/>
    <tableColumn id="4208" xr3:uid="{1983BF6B-8911-4504-B3A9-C63BC2A41EA8}" name="Column4196"/>
    <tableColumn id="4209" xr3:uid="{1F0136FB-6248-4E44-8E3F-7262F9C48C4A}" name="Column4197"/>
    <tableColumn id="4210" xr3:uid="{EACA3F02-1EAC-4FF2-9463-040596C31C03}" name="Column4198"/>
    <tableColumn id="4211" xr3:uid="{9CF8072F-B1D8-49B0-8734-77D4C1D478CC}" name="Column4199"/>
    <tableColumn id="4212" xr3:uid="{18E2405D-E435-442F-8501-9FA83EDE47AF}" name="Column4200"/>
    <tableColumn id="4213" xr3:uid="{91FE3A06-3867-4BA2-BB22-31D0E13B6E5A}" name="Column4201"/>
    <tableColumn id="4214" xr3:uid="{9564E0F0-AF04-447C-870B-142734FF4873}" name="Column4202"/>
    <tableColumn id="4215" xr3:uid="{A897E35E-B394-4CA8-9313-06E5B1205D73}" name="Column4203"/>
    <tableColumn id="4216" xr3:uid="{1DADFBDD-C989-4408-B25B-C4D194CBF981}" name="Column4204"/>
    <tableColumn id="4217" xr3:uid="{F2352BC5-A1B8-4DA9-BEEF-7DD7CAE044CE}" name="Column4205"/>
    <tableColumn id="4218" xr3:uid="{F35B861B-B6B2-42A3-B0E9-4580C1C18506}" name="Column4206"/>
    <tableColumn id="4219" xr3:uid="{76C5AB13-7FC4-47D8-A62A-4167B9A195E4}" name="Column4207"/>
    <tableColumn id="4220" xr3:uid="{078833EC-A702-47C7-92F2-C4B92FB39433}" name="Column4208"/>
    <tableColumn id="4221" xr3:uid="{C222E888-8440-465F-9B11-5BA2818C60A7}" name="Column4209"/>
    <tableColumn id="4222" xr3:uid="{81124C9F-D925-49C7-930C-120BC841761F}" name="Column4210"/>
    <tableColumn id="4223" xr3:uid="{42D7382C-506D-4065-8390-CAC95BF13ECE}" name="Column4211"/>
    <tableColumn id="4224" xr3:uid="{BB38B173-BA75-427D-9841-4174538CF466}" name="Column4212"/>
    <tableColumn id="4225" xr3:uid="{0695EEA5-7A7B-46A1-A91A-77E64656B1F9}" name="Column4213"/>
    <tableColumn id="4226" xr3:uid="{D934FAC9-D0DB-4573-86ED-F230A5E53CB7}" name="Column4214"/>
    <tableColumn id="4227" xr3:uid="{C8514FF7-0C37-4C4C-86E2-FEA868B46D6B}" name="Column4215"/>
    <tableColumn id="4228" xr3:uid="{F12B3A36-C0A9-43C3-9B61-5867BB3439EB}" name="Column4216"/>
    <tableColumn id="4229" xr3:uid="{A5D43639-BC06-4CA5-8629-107DD2C9D6A3}" name="Column4217"/>
    <tableColumn id="4230" xr3:uid="{CDB0EAF7-E47B-40C6-BF39-A0889EE77446}" name="Column4218"/>
    <tableColumn id="4231" xr3:uid="{31A39531-5933-4A35-B511-C616763EDD16}" name="Column4219"/>
    <tableColumn id="4232" xr3:uid="{71A0615A-67D6-4BAF-8601-8750018AC566}" name="Column4220"/>
    <tableColumn id="4233" xr3:uid="{9A548F56-4481-4D8C-BB2B-EE8756C68804}" name="Column4221"/>
    <tableColumn id="4234" xr3:uid="{F97757F1-C81E-45AC-8DBB-A47073829C24}" name="Column4222"/>
    <tableColumn id="4235" xr3:uid="{E2313391-10A9-40B5-8E92-F14D5885C9F2}" name="Column4223"/>
    <tableColumn id="4236" xr3:uid="{79E5C0FE-C4EA-4804-B5DD-6CB50F4E2566}" name="Column4224"/>
    <tableColumn id="4237" xr3:uid="{E67869F0-60A7-4E0B-B4D0-3AD2CD76A937}" name="Column4225"/>
    <tableColumn id="4238" xr3:uid="{E408B8F7-A58D-411C-BEC5-AA2F9CBF21D2}" name="Column4226"/>
    <tableColumn id="4239" xr3:uid="{73191460-2488-41CD-8CA3-B9FA98F6B17A}" name="Column4227"/>
    <tableColumn id="4240" xr3:uid="{CD5B58ED-3520-4656-A4B8-110BB2036492}" name="Column4228"/>
    <tableColumn id="4241" xr3:uid="{FC492ABF-D033-417C-A6CB-6D384E64613F}" name="Column4229"/>
    <tableColumn id="4242" xr3:uid="{E41835DB-D297-4E12-A7DA-1D7638DA0461}" name="Column4230"/>
    <tableColumn id="4243" xr3:uid="{788923F2-FAFA-420D-80C7-10276EFBC05D}" name="Column4231"/>
    <tableColumn id="4244" xr3:uid="{0188661A-3C4F-413D-BB76-31A4F8D0EC6E}" name="Column4232"/>
    <tableColumn id="4245" xr3:uid="{14FBE207-7422-459B-BB53-C517BC25609F}" name="Column4233"/>
    <tableColumn id="4246" xr3:uid="{A3E30C0C-4D5B-4035-8F35-99271E4820A0}" name="Column4234"/>
    <tableColumn id="4247" xr3:uid="{E3449772-C772-4958-82FD-49DDCDA1C093}" name="Column4235"/>
    <tableColumn id="4248" xr3:uid="{771D898F-4A22-453F-A092-80E2ABBC0ED9}" name="Column4236"/>
    <tableColumn id="4249" xr3:uid="{042EA030-17BB-41F2-864F-B04019BE1C00}" name="Column4237"/>
    <tableColumn id="4250" xr3:uid="{B367DE63-7F40-47D6-875B-99C4417B0FAA}" name="Column4238"/>
    <tableColumn id="4251" xr3:uid="{7E962398-4085-49A6-838C-D49208370152}" name="Column4239"/>
    <tableColumn id="4252" xr3:uid="{278451F8-4663-4791-9524-41BFC34C1BAE}" name="Column4240"/>
    <tableColumn id="4253" xr3:uid="{8F82DB3F-DB73-4BC5-A19E-DCD0B12B1D65}" name="Column4241"/>
    <tableColumn id="4254" xr3:uid="{BC5F3908-C6C3-4561-B947-947ED48FA0A6}" name="Column4242"/>
    <tableColumn id="4255" xr3:uid="{7AC27271-D1E2-4841-8FE3-54FF14787655}" name="Column4243"/>
    <tableColumn id="4256" xr3:uid="{26DEAD20-BC74-458D-9026-930900C1CA2E}" name="Column4244"/>
    <tableColumn id="4257" xr3:uid="{AE18DCF0-3573-420D-906B-D6025F6E144D}" name="Column4245"/>
    <tableColumn id="4258" xr3:uid="{3E1E3D50-6A6C-4D72-A572-ECDEE6945B08}" name="Column4246"/>
    <tableColumn id="4259" xr3:uid="{F5807E3A-4E11-4F53-B600-5651EB5249B3}" name="Column4247"/>
    <tableColumn id="4260" xr3:uid="{5B31F180-3DA7-4F80-9826-8DF549813560}" name="Column4248"/>
    <tableColumn id="4261" xr3:uid="{88F4A3C9-B2CC-4D08-B637-8ED5580E23B4}" name="Column4249"/>
    <tableColumn id="4262" xr3:uid="{A255956E-4650-4B6F-8474-6B06BE8D6E34}" name="Column4250"/>
    <tableColumn id="4263" xr3:uid="{7F95CD5C-4D01-40EF-B602-6E927D492FBE}" name="Column4251"/>
    <tableColumn id="4264" xr3:uid="{5BE9FC32-9C5E-425B-ADEF-9131E9C8C4CD}" name="Column4252"/>
    <tableColumn id="4265" xr3:uid="{D62E0A0C-8B64-4669-98C4-33554532AEF3}" name="Column4253"/>
    <tableColumn id="4266" xr3:uid="{894F87A2-2D6C-4CAA-A67D-8189F8FEA655}" name="Column4254"/>
    <tableColumn id="4267" xr3:uid="{36021AE7-D41F-490C-9753-A543570F966F}" name="Column4255"/>
    <tableColumn id="4268" xr3:uid="{BC87734E-6801-4710-9B09-AA079D5D406B}" name="Column4256"/>
    <tableColumn id="4269" xr3:uid="{592DFD2E-98BB-4624-B0ED-4795D40C32A0}" name="Column4257"/>
    <tableColumn id="4270" xr3:uid="{780E32DC-5751-4E12-AEF3-FFD290C40C55}" name="Column4258"/>
    <tableColumn id="4271" xr3:uid="{70CA91F4-14A5-4CDB-B07B-8140D1EBF8EB}" name="Column4259"/>
    <tableColumn id="4272" xr3:uid="{35F3731D-E350-4FF6-B5F2-379829E31250}" name="Column4260"/>
    <tableColumn id="4273" xr3:uid="{228B2180-18A1-4622-847C-E5C66F2DAE66}" name="Column4261"/>
    <tableColumn id="4274" xr3:uid="{70570F1F-7BF8-4B35-B7F3-87F814221D35}" name="Column4262"/>
    <tableColumn id="4275" xr3:uid="{F62F3656-17AC-4E52-913C-CE24B95117ED}" name="Column4263"/>
    <tableColumn id="4276" xr3:uid="{459A2847-2A5F-42AA-9036-93D87FE9ABAA}" name="Column4264"/>
    <tableColumn id="4277" xr3:uid="{31083FAE-5710-488E-A886-F37A6644451C}" name="Column4265"/>
    <tableColumn id="4278" xr3:uid="{CD5073D5-4AAB-4CAC-A2F3-154BACA3D29E}" name="Column4266"/>
    <tableColumn id="4279" xr3:uid="{3765D569-DB85-414E-A3A5-5168AA2D0B2F}" name="Column4267"/>
    <tableColumn id="4280" xr3:uid="{BF7A9457-9E11-4117-913E-51F045A55C8A}" name="Column4268"/>
    <tableColumn id="4281" xr3:uid="{D357020F-9FA1-4AF8-98EF-FA3CFEF276E6}" name="Column4269"/>
    <tableColumn id="4282" xr3:uid="{103C6403-8692-4476-8C10-ED468D8F334C}" name="Column4270"/>
    <tableColumn id="4283" xr3:uid="{D66D1DE4-8EAF-4FB1-8002-70ACB24CCFC8}" name="Column4271"/>
    <tableColumn id="4284" xr3:uid="{3F9117B0-D3FC-4565-8EFA-D2BFDA3A6635}" name="Column4272"/>
    <tableColumn id="4285" xr3:uid="{F15F2A13-DA31-4AA8-B246-F8712188A493}" name="Column4273"/>
    <tableColumn id="4286" xr3:uid="{3EBD9102-EF23-4230-B87D-5DC113BB56FE}" name="Column4274"/>
    <tableColumn id="4287" xr3:uid="{220F07CC-27C2-4807-8DEA-70DE4618720E}" name="Column4275"/>
    <tableColumn id="4288" xr3:uid="{6B6AF69B-2669-4720-B770-765A61D2004D}" name="Column4276"/>
    <tableColumn id="4289" xr3:uid="{B34DF3B9-546C-4B84-9F06-73B48F6CD091}" name="Column4277"/>
    <tableColumn id="4290" xr3:uid="{0201C802-8217-4BDD-80FA-37A566231660}" name="Column4278"/>
    <tableColumn id="4291" xr3:uid="{55ACDA36-66D2-4202-B892-95CFAF7258E4}" name="Column4279"/>
    <tableColumn id="4292" xr3:uid="{195AD9FE-4B7C-419D-A633-E475CCEAD322}" name="Column4280"/>
    <tableColumn id="4293" xr3:uid="{758F82AB-08F7-4BD4-A01D-66B0DEDB3627}" name="Column4281"/>
    <tableColumn id="4294" xr3:uid="{A5253084-DB73-4AC9-9A41-C78EACD3E07B}" name="Column4282"/>
    <tableColumn id="4295" xr3:uid="{0112B963-52B1-4F97-937B-33002FE46135}" name="Column4283"/>
    <tableColumn id="4296" xr3:uid="{6F75F8A4-4D9B-4602-81CA-BF455DDBD5B9}" name="Column4284"/>
    <tableColumn id="4297" xr3:uid="{C95ABEC6-E39A-4FFB-8280-AF74DB7251EB}" name="Column4285"/>
    <tableColumn id="4298" xr3:uid="{F7FF3D74-F721-4B8F-9012-B00CBDACEB4E}" name="Column4286"/>
    <tableColumn id="4299" xr3:uid="{E3FDF0A3-D304-48B1-AB00-CC2D10E2ED2F}" name="Column4287"/>
    <tableColumn id="4300" xr3:uid="{472F1351-19CC-48E6-AAFF-1EE68964CB01}" name="Column4288"/>
    <tableColumn id="4301" xr3:uid="{6C7CBB26-46B3-420B-8475-8EAD6FE043DC}" name="Column4289"/>
    <tableColumn id="4302" xr3:uid="{19A52CC0-19CD-44A3-9843-6E6EA8E1EAFC}" name="Column4290"/>
    <tableColumn id="4303" xr3:uid="{3B081B2A-D08B-4368-B181-403A915B4786}" name="Column4291"/>
    <tableColumn id="4304" xr3:uid="{534B48A9-C524-4741-B794-8068550BCCDF}" name="Column4292"/>
    <tableColumn id="4305" xr3:uid="{AECB64C4-05C2-4242-AF27-E98A48882A5D}" name="Column4293"/>
    <tableColumn id="4306" xr3:uid="{F8DE6771-F9EC-4C16-9E41-ABEFA447C5A4}" name="Column4294"/>
    <tableColumn id="4307" xr3:uid="{D05608B3-E661-47E7-A0F9-C39F95527586}" name="Column4295"/>
    <tableColumn id="4308" xr3:uid="{F53F7772-F3D4-4296-8295-21064AD71CFA}" name="Column4296"/>
    <tableColumn id="4309" xr3:uid="{86B96E88-D450-4049-9CE2-098DDD080C0B}" name="Column4297"/>
    <tableColumn id="4310" xr3:uid="{A5B7E8B5-763F-480E-B289-DDFF5413536F}" name="Column4298"/>
    <tableColumn id="4311" xr3:uid="{8AA91362-7004-4207-8363-D6D6CA1B5246}" name="Column4299"/>
    <tableColumn id="4312" xr3:uid="{E5179E48-95CC-465F-BFFD-A535FB408794}" name="Column4300"/>
    <tableColumn id="4313" xr3:uid="{317C897E-4F1F-4050-B71D-8834DAAC3431}" name="Column4301"/>
    <tableColumn id="4314" xr3:uid="{4D360DD0-B782-4090-97C3-6CC27A22DC89}" name="Column4302"/>
    <tableColumn id="4315" xr3:uid="{6B5E5F31-5C78-42DD-80EF-85738A2E799E}" name="Column4303"/>
    <tableColumn id="4316" xr3:uid="{70617283-C59B-4D17-8E94-856CA1CD6674}" name="Column4304"/>
    <tableColumn id="4317" xr3:uid="{9020B445-2F3E-4005-9A40-FB90C38180DF}" name="Column4305"/>
    <tableColumn id="4318" xr3:uid="{927BC63B-9A2D-4856-A0CE-57494F030DFC}" name="Column4306"/>
    <tableColumn id="4319" xr3:uid="{AFDEFEBB-FA65-4820-BC7C-BF4DDCB72370}" name="Column4307"/>
    <tableColumn id="4320" xr3:uid="{BE553731-95C0-4203-B113-C72714F3173E}" name="Column4308"/>
    <tableColumn id="4321" xr3:uid="{4E8F1AD1-D669-48BF-AFB3-8143DF4BBE64}" name="Column4309"/>
    <tableColumn id="4322" xr3:uid="{6FF66EFE-37D1-41C5-8354-EF9BCD0D23FF}" name="Column4310"/>
    <tableColumn id="4323" xr3:uid="{2DD326B2-1534-4DD4-AABE-974A1C9CF3AB}" name="Column4311"/>
    <tableColumn id="4324" xr3:uid="{736F3D47-DC46-4619-B86D-F4906CF062BC}" name="Column4312"/>
    <tableColumn id="4325" xr3:uid="{FBF11D24-F229-42E5-853D-E82E76689EF7}" name="Column4313"/>
    <tableColumn id="4326" xr3:uid="{5CD651CA-9828-464A-8875-59E9BABFBE4E}" name="Column4314"/>
    <tableColumn id="4327" xr3:uid="{31D51D6D-83FB-4F4F-811C-1DA8DE335891}" name="Column4315"/>
    <tableColumn id="4328" xr3:uid="{8A8A7A0A-9195-4647-A7D5-549B82D71CB0}" name="Column4316"/>
    <tableColumn id="4329" xr3:uid="{0191DDE1-DCC7-460B-BBD2-F2A906AF92F1}" name="Column4317"/>
    <tableColumn id="4330" xr3:uid="{E69A1F9A-666D-433E-A0C2-7CC059204B32}" name="Column4318"/>
    <tableColumn id="4331" xr3:uid="{E33F72C4-DE57-4C92-B178-E316FE274D61}" name="Column4319"/>
    <tableColumn id="4332" xr3:uid="{27AB1E87-569D-40A4-BC54-8DEDD4D7D0D0}" name="Column4320"/>
    <tableColumn id="4333" xr3:uid="{02416FE6-140E-4A41-B5F2-8556F7A1A0F3}" name="Column4321"/>
    <tableColumn id="4334" xr3:uid="{FC1B4F64-B95A-46C8-843C-C5C2030BF3AD}" name="Column4322"/>
    <tableColumn id="4335" xr3:uid="{D9378E85-2DBC-4354-9B21-6B6B164ED7D8}" name="Column4323"/>
    <tableColumn id="4336" xr3:uid="{424CEF59-A15A-4579-9CB5-382B8C0D33F2}" name="Column4324"/>
    <tableColumn id="4337" xr3:uid="{A53019FF-AB87-4613-ADE8-E96304852AFD}" name="Column4325"/>
    <tableColumn id="4338" xr3:uid="{19587BCA-56EB-4F1B-ACFE-78F4D1C3A6B3}" name="Column4326"/>
    <tableColumn id="4339" xr3:uid="{65455DB8-0918-4F95-B6C0-6027A0C42253}" name="Column4327"/>
    <tableColumn id="4340" xr3:uid="{BA522309-9741-48CA-96AC-72F5016D6949}" name="Column4328"/>
    <tableColumn id="4341" xr3:uid="{2D2D0984-8BBD-4920-B5F0-77FA33634E29}" name="Column4329"/>
    <tableColumn id="4342" xr3:uid="{0CF0EF1B-FA66-435B-BA20-A9C24CB65D6E}" name="Column4330"/>
    <tableColumn id="4343" xr3:uid="{4EEC4527-65D5-4E6E-8272-75E07A16550B}" name="Column4331"/>
    <tableColumn id="4344" xr3:uid="{A77B8400-A400-404E-BD5E-36B0F1ECCFA8}" name="Column4332"/>
    <tableColumn id="4345" xr3:uid="{85E3999D-195B-4EFD-A62B-94942E62A202}" name="Column4333"/>
    <tableColumn id="4346" xr3:uid="{CD91D15A-E569-4934-BF1E-A35FBE3FF77F}" name="Column4334"/>
    <tableColumn id="4347" xr3:uid="{676E34AA-3D93-4E38-905E-46D3758CA5E2}" name="Column4335"/>
    <tableColumn id="4348" xr3:uid="{4110C8C0-47A1-4A7C-95FE-B241940293BC}" name="Column4336"/>
    <tableColumn id="4349" xr3:uid="{F3A1E408-6E84-4221-AD11-3DA9C9A9DA92}" name="Column4337"/>
    <tableColumn id="4350" xr3:uid="{A1659D65-D406-42AE-B1F1-1569F08C6B64}" name="Column4338"/>
    <tableColumn id="4351" xr3:uid="{2CB8D452-2923-4BB8-B8C2-D8D12B9B4CBD}" name="Column4339"/>
    <tableColumn id="4352" xr3:uid="{795B47E4-8E37-4CA4-9251-F401282C1E08}" name="Column4340"/>
    <tableColumn id="4353" xr3:uid="{6767F031-758E-4EFB-A9B2-7C830CF6EF6E}" name="Column4341"/>
    <tableColumn id="4354" xr3:uid="{3D6D765F-E68D-4480-9028-E0D999C5DFE9}" name="Column4342"/>
    <tableColumn id="4355" xr3:uid="{1CD831E2-4254-4A25-8F5B-F2509CA831E5}" name="Column4343"/>
    <tableColumn id="4356" xr3:uid="{8D344AFB-4F40-4829-B8A7-C6B15E0AAA5B}" name="Column4344"/>
    <tableColumn id="4357" xr3:uid="{E624969C-1597-4755-9713-F9CD2D1FA582}" name="Column4345"/>
    <tableColumn id="4358" xr3:uid="{6601827B-5B8A-49F9-B8DB-DAEA864E3F1D}" name="Column4346"/>
    <tableColumn id="4359" xr3:uid="{BDC01658-CFE3-4AEF-A429-4D6F75F5568C}" name="Column4347"/>
    <tableColumn id="4360" xr3:uid="{31289B8C-DF03-4481-AA83-FFD447C7B735}" name="Column4348"/>
    <tableColumn id="4361" xr3:uid="{7C2CAA02-4D8B-4101-95D8-CEC438840B93}" name="Column4349"/>
    <tableColumn id="4362" xr3:uid="{A355C957-0DFA-41E5-BE74-44E1B3C418B7}" name="Column4350"/>
    <tableColumn id="4363" xr3:uid="{2D81D807-FE68-42C5-8B6E-2101E4A11B6E}" name="Column4351"/>
    <tableColumn id="4364" xr3:uid="{B3CF9250-D669-4224-A0BD-6552F81834D7}" name="Column4352"/>
    <tableColumn id="4365" xr3:uid="{D400FDBC-4D28-4133-80F9-521F47F7903A}" name="Column4353"/>
    <tableColumn id="4366" xr3:uid="{E0FB2725-7441-4EBD-81A3-2D60BABB0534}" name="Column4354"/>
    <tableColumn id="4367" xr3:uid="{A4E538E7-8AA2-4675-B264-C5C1AB4EF2F1}" name="Column4355"/>
    <tableColumn id="4368" xr3:uid="{EE6B3F8A-B500-4477-BD6D-20858F1FE12E}" name="Column4356"/>
    <tableColumn id="4369" xr3:uid="{0C3465F4-5088-4268-BD30-EFE910F4EB4B}" name="Column4357"/>
    <tableColumn id="4370" xr3:uid="{50D595D4-7298-45F1-B551-E74212022F01}" name="Column4358"/>
    <tableColumn id="4371" xr3:uid="{67D43859-8B60-4772-B928-033F21DF97C9}" name="Column4359"/>
    <tableColumn id="4372" xr3:uid="{47D8865F-3342-4DA3-985B-7B36EFF5AC69}" name="Column4360"/>
    <tableColumn id="4373" xr3:uid="{0BF0E334-929A-4454-B2EC-6BF6FF759975}" name="Column4361"/>
    <tableColumn id="4374" xr3:uid="{55A11E60-A099-45BD-AC42-0DFC6332B324}" name="Column4362"/>
    <tableColumn id="4375" xr3:uid="{6A40B936-826E-4F54-B386-6A9755F1CCED}" name="Column4363"/>
    <tableColumn id="4376" xr3:uid="{E695B652-8EB8-4C7E-B993-9D1FC19F2BA4}" name="Column4364"/>
    <tableColumn id="4377" xr3:uid="{BA27BB2A-795A-4CDB-B0CE-1234FF4B29F2}" name="Column4365"/>
    <tableColumn id="4378" xr3:uid="{3A1DC093-BE72-4EC8-BEAF-DDF50A7F1F39}" name="Column4366"/>
    <tableColumn id="4379" xr3:uid="{326CB6FE-C366-4E05-8F3A-17FA7779C047}" name="Column4367"/>
    <tableColumn id="4380" xr3:uid="{B8AEEB11-24A2-4B94-928E-8ECC56BA6E52}" name="Column4368"/>
    <tableColumn id="4381" xr3:uid="{7E046235-30E3-4842-ADA1-9A08C1C389F1}" name="Column4369"/>
    <tableColumn id="4382" xr3:uid="{C26EA712-0DF6-4529-A83F-B53B91B0E853}" name="Column4370"/>
    <tableColumn id="4383" xr3:uid="{6E81DF17-78E0-4C90-9EB6-F48342C65D17}" name="Column4371"/>
    <tableColumn id="4384" xr3:uid="{65269285-497C-419D-8BF8-A35F60223004}" name="Column4372"/>
    <tableColumn id="4385" xr3:uid="{C45BAE46-776B-46DA-B04C-88E8C04893C8}" name="Column4373"/>
    <tableColumn id="4386" xr3:uid="{929AD566-B4FD-40A3-AC7A-9D161528171C}" name="Column4374"/>
    <tableColumn id="4387" xr3:uid="{41E7E000-BEFF-4E22-98CD-55834E574D5B}" name="Column4375"/>
    <tableColumn id="4388" xr3:uid="{CBD31232-8B3B-487A-AE80-25170F88E8A5}" name="Column4376"/>
    <tableColumn id="4389" xr3:uid="{10768285-E6E8-4015-8D26-BE7D13B74D55}" name="Column4377"/>
    <tableColumn id="4390" xr3:uid="{8733393D-2AD9-4794-871B-4D294836234B}" name="Column4378"/>
    <tableColumn id="4391" xr3:uid="{410FA58B-2A3E-437F-B546-D4D786F88A5E}" name="Column4379"/>
    <tableColumn id="4392" xr3:uid="{D3B789C8-98A7-4C44-BB83-E7A6C345B73B}" name="Column4380"/>
    <tableColumn id="4393" xr3:uid="{DC23BD57-54E3-4E82-A160-600564CCC8EA}" name="Column4381"/>
    <tableColumn id="4394" xr3:uid="{9009420B-6CC8-4AAB-BD8B-9E12B82CC4C3}" name="Column4382"/>
    <tableColumn id="4395" xr3:uid="{CA9CD1B9-C2D4-4A08-ABD9-E466F41BAFF1}" name="Column4383"/>
    <tableColumn id="4396" xr3:uid="{F80B0D72-0EA9-45F2-8903-2D4EFD432941}" name="Column4384"/>
    <tableColumn id="4397" xr3:uid="{A131BA84-14C4-4C21-9C4A-542E57672DAA}" name="Column4385"/>
    <tableColumn id="4398" xr3:uid="{6F078918-C8B0-44BE-B3B0-63897968F7FC}" name="Column4386"/>
    <tableColumn id="4399" xr3:uid="{C9BA3F2D-8479-47AF-96CA-A45A36DED693}" name="Column4387"/>
    <tableColumn id="4400" xr3:uid="{640D750E-91D6-4B5C-B70A-9673D023AFED}" name="Column4388"/>
    <tableColumn id="4401" xr3:uid="{8013C705-F479-40CA-AA45-1CCA9CD46002}" name="Column4389"/>
    <tableColumn id="4402" xr3:uid="{CCC015D8-4EA0-4E57-9BAD-5AEAFC45B3B1}" name="Column4390"/>
    <tableColumn id="4403" xr3:uid="{3A613CE4-803F-4862-8FB5-498858B970A4}" name="Column4391"/>
    <tableColumn id="4404" xr3:uid="{44C3F001-F8E7-4C07-A61F-10329BAB0507}" name="Column4392"/>
    <tableColumn id="4405" xr3:uid="{6F58E0F4-A6EF-40B4-B95D-5413A85DC5FD}" name="Column4393"/>
    <tableColumn id="4406" xr3:uid="{7A182EF8-1CFF-475B-9041-0469EB4F65A0}" name="Column4394"/>
    <tableColumn id="4407" xr3:uid="{D7C585ED-5D38-4167-AB20-6CE6CAFCBAA5}" name="Column4395"/>
    <tableColumn id="4408" xr3:uid="{66CF43F9-1C13-453B-A1D4-31D024939F92}" name="Column4396"/>
    <tableColumn id="4409" xr3:uid="{D7733940-14CA-43A1-AF7A-B8E469BF0E22}" name="Column4397"/>
    <tableColumn id="4410" xr3:uid="{C8F00545-B0AC-497D-ABB1-7A95919E451F}" name="Column4398"/>
    <tableColumn id="4411" xr3:uid="{5E321E3E-D31D-494A-832A-850BE602BB97}" name="Column4399"/>
    <tableColumn id="4412" xr3:uid="{982F0EDD-0130-49D5-BD45-2795912BD154}" name="Column4400"/>
    <tableColumn id="4413" xr3:uid="{6D4C9916-67E7-4B3B-875D-2DD330E84498}" name="Column4401"/>
    <tableColumn id="4414" xr3:uid="{46BA3901-838A-43B9-8E59-2863D9C17B51}" name="Column4402"/>
    <tableColumn id="4415" xr3:uid="{C161E412-9651-4516-A6A4-296B011F3FCE}" name="Column4403"/>
    <tableColumn id="4416" xr3:uid="{BA491C95-F9E7-48AB-A614-23BE4FB68F9D}" name="Column4404"/>
    <tableColumn id="4417" xr3:uid="{2971D070-BE68-4864-A0C7-64E67F2558E0}" name="Column4405"/>
    <tableColumn id="4418" xr3:uid="{18BF6D1A-79EE-487C-8425-681FAB44CC3D}" name="Column4406"/>
    <tableColumn id="4419" xr3:uid="{13761E82-64AC-4532-997C-D537A5913FF3}" name="Column4407"/>
    <tableColumn id="4420" xr3:uid="{CA26F708-D87B-4FBB-87DC-4E967A09D3DC}" name="Column4408"/>
    <tableColumn id="4421" xr3:uid="{9BBEC56F-C025-471C-9745-72C2DE328332}" name="Column4409"/>
    <tableColumn id="4422" xr3:uid="{BF3864DE-A1CA-40F0-85F9-B0965F93CEC6}" name="Column4410"/>
    <tableColumn id="4423" xr3:uid="{C081A9E2-A9BE-4056-BA0F-18089AE10004}" name="Column4411"/>
    <tableColumn id="4424" xr3:uid="{7F30B750-EE75-4460-ADE2-37CB918C2C56}" name="Column4412"/>
    <tableColumn id="4425" xr3:uid="{BFCB1FDE-6E1E-4A11-BEAF-23DD9CA883EA}" name="Column4413"/>
    <tableColumn id="4426" xr3:uid="{C43A15C4-EF9D-4FB3-8F2F-74453587F58A}" name="Column4414"/>
    <tableColumn id="4427" xr3:uid="{3EEDB77F-D7AA-4D4D-8A04-2403D0A6F215}" name="Column4415"/>
    <tableColumn id="4428" xr3:uid="{01C565D1-4F3B-4904-B40C-C5DA6AD33F84}" name="Column4416"/>
    <tableColumn id="4429" xr3:uid="{5F814AF0-458E-4BAE-8EA0-DDC92D757D56}" name="Column4417"/>
    <tableColumn id="4430" xr3:uid="{F0ACEC72-224A-462E-A482-A7A6D53F880A}" name="Column4418"/>
    <tableColumn id="4431" xr3:uid="{144B1347-710E-4F69-BB0F-C4D517A7B640}" name="Column4419"/>
    <tableColumn id="4432" xr3:uid="{517B6A7F-6FE8-4BA3-BD5A-B7DB7390C8F1}" name="Column4420"/>
    <tableColumn id="4433" xr3:uid="{025579E1-2286-461F-A1F8-7423A9B866C1}" name="Column4421"/>
    <tableColumn id="4434" xr3:uid="{49D97F8C-6B69-4164-AE61-E5007A22B3E7}" name="Column4422"/>
    <tableColumn id="4435" xr3:uid="{73270196-C307-400C-893F-A62FFCA71952}" name="Column4423"/>
    <tableColumn id="4436" xr3:uid="{DFB0FBC0-BA08-4260-8677-CCA5AAEE53F3}" name="Column4424"/>
    <tableColumn id="4437" xr3:uid="{E309A764-B3E9-40E7-B187-45F9DBB1BC9F}" name="Column4425"/>
    <tableColumn id="4438" xr3:uid="{499C9AEC-42BB-4783-94B4-1A6248B9CBE0}" name="Column4426"/>
    <tableColumn id="4439" xr3:uid="{79814860-F8BD-4341-AC95-CEB11989A133}" name="Column4427"/>
    <tableColumn id="4440" xr3:uid="{3BDFBC96-8714-46B2-A87B-D31D7B86AA88}" name="Column4428"/>
    <tableColumn id="4441" xr3:uid="{7D90DC9C-DD95-47CC-A3C2-9AD6539EC374}" name="Column4429"/>
    <tableColumn id="4442" xr3:uid="{33F2F336-7E82-4133-A16F-1CEF557B237F}" name="Column4430"/>
    <tableColumn id="4443" xr3:uid="{F0C92CF6-115A-481E-B907-02E750C3BB7E}" name="Column4431"/>
    <tableColumn id="4444" xr3:uid="{5B7C8F82-D32E-47C7-ABA5-2F3B13D9DC77}" name="Column4432"/>
    <tableColumn id="4445" xr3:uid="{6BFD019A-EF5E-40C1-9CAD-3E70BC89B873}" name="Column4433"/>
    <tableColumn id="4446" xr3:uid="{423AD5CF-07FD-47BB-9C62-D63E16540486}" name="Column4434"/>
    <tableColumn id="4447" xr3:uid="{D9B1B39B-2F35-4ABC-ABE8-397D2182A0D7}" name="Column4435"/>
    <tableColumn id="4448" xr3:uid="{EBAE5FD3-A002-4FE1-9341-A3E80FDADE94}" name="Column4436"/>
    <tableColumn id="4449" xr3:uid="{080B5ADC-89BF-496C-8A8F-845905CA84A8}" name="Column4437"/>
    <tableColumn id="4450" xr3:uid="{F15A38F3-7B54-47FB-B67F-D2F0DA64F20C}" name="Column4438"/>
    <tableColumn id="4451" xr3:uid="{A22CB1F3-A903-4577-85C5-51F7EB6B46AC}" name="Column4439"/>
    <tableColumn id="4452" xr3:uid="{3A594D9C-3657-42C7-B546-84807E80A251}" name="Column4440"/>
    <tableColumn id="4453" xr3:uid="{4F11F416-9BAD-4391-8B6F-601FCA15143E}" name="Column4441"/>
    <tableColumn id="4454" xr3:uid="{D40193B9-0EE4-4565-A312-EEFB999AD637}" name="Column4442"/>
    <tableColumn id="4455" xr3:uid="{5910D09B-DC71-4947-8A33-178E67506CC9}" name="Column4443"/>
    <tableColumn id="4456" xr3:uid="{1DA7621B-049C-4686-BB90-1708E871B055}" name="Column4444"/>
    <tableColumn id="4457" xr3:uid="{9B151800-885C-4924-808A-5D2682AD026A}" name="Column4445"/>
    <tableColumn id="4458" xr3:uid="{2328E05F-5D93-4F0F-9A42-3300AF4954BD}" name="Column4446"/>
    <tableColumn id="4459" xr3:uid="{17DEA176-BC7D-402E-9DF6-ACAC51B957A0}" name="Column4447"/>
    <tableColumn id="4460" xr3:uid="{CE0FE18C-08B6-4F6E-9810-DFDC4AB8F8A3}" name="Column4448"/>
    <tableColumn id="4461" xr3:uid="{EFE8F379-B5BB-438A-A5D3-7592A08E1645}" name="Column4449"/>
    <tableColumn id="4462" xr3:uid="{A46064E0-9257-4764-806A-D18F45EE61E3}" name="Column4450"/>
    <tableColumn id="4463" xr3:uid="{6B0D403C-CE35-4D08-B738-188A895820A7}" name="Column4451"/>
    <tableColumn id="4464" xr3:uid="{625122A5-1F76-4963-A6B1-9DE32E802A7D}" name="Column4452"/>
    <tableColumn id="4465" xr3:uid="{7C616402-2F48-4037-9505-D5160E099E65}" name="Column4453"/>
    <tableColumn id="4466" xr3:uid="{EFDAE6DE-3CA8-4BA1-8BC9-DACC215B733C}" name="Column4454"/>
    <tableColumn id="4467" xr3:uid="{C7D5A967-0FFB-4BE0-9FA7-25065E7FA2C9}" name="Column4455"/>
    <tableColumn id="4468" xr3:uid="{16CD4878-C8B8-4B1C-8400-80D27C545586}" name="Column4456"/>
    <tableColumn id="4469" xr3:uid="{E84F2347-418B-4655-9914-BEA8E96C03B9}" name="Column4457"/>
    <tableColumn id="4470" xr3:uid="{5F7BBE84-D863-4AAA-AC0C-82C41BC7A559}" name="Column4458"/>
    <tableColumn id="4471" xr3:uid="{D147C17B-6DC6-4161-BBDF-BFAD8BCA005D}" name="Column4459"/>
    <tableColumn id="4472" xr3:uid="{C77668DF-793C-4BE8-8095-3E1E3C020BF5}" name="Column4460"/>
    <tableColumn id="4473" xr3:uid="{81303185-CCEB-4582-9224-1C3D31865CFB}" name="Column4461"/>
    <tableColumn id="4474" xr3:uid="{6CD9F1FC-1085-45F1-8A60-46C645EFB18C}" name="Column4462"/>
    <tableColumn id="4475" xr3:uid="{2CE81B52-71D9-4006-ACD7-2BD19DD1789F}" name="Column4463"/>
    <tableColumn id="4476" xr3:uid="{81736331-DC6B-43B6-B08E-B396D87E0BE7}" name="Column4464"/>
    <tableColumn id="4477" xr3:uid="{20E743CD-5DDA-44BD-A744-4EA9110E35FC}" name="Column4465"/>
    <tableColumn id="4478" xr3:uid="{3C64C73F-192B-4CF7-9190-78ADF837C0CA}" name="Column4466"/>
    <tableColumn id="4479" xr3:uid="{40E3E87B-D65B-47CC-9EFA-9D8265A750A3}" name="Column4467"/>
    <tableColumn id="4480" xr3:uid="{2A88A9A4-8189-4D11-970D-D0C98833CC90}" name="Column4468"/>
    <tableColumn id="4481" xr3:uid="{6A4DEBB0-7000-4747-B261-789BDB1EB665}" name="Column4469"/>
    <tableColumn id="4482" xr3:uid="{5A885E2E-FC60-49A1-A6B4-F15E7FABA569}" name="Column4470"/>
    <tableColumn id="4483" xr3:uid="{A4AE9FF8-65E7-4069-B948-A85B4305FEDB}" name="Column4471"/>
    <tableColumn id="4484" xr3:uid="{F0AEF8AF-2E3F-4D45-B5CF-F283E772D09B}" name="Column4472"/>
    <tableColumn id="4485" xr3:uid="{A6219795-2510-4AA1-AE48-E57AC677F003}" name="Column4473"/>
    <tableColumn id="4486" xr3:uid="{CAB63807-D524-4AE0-9951-85B374DAE0EB}" name="Column4474"/>
    <tableColumn id="4487" xr3:uid="{87B7270F-D68F-42B0-A176-30B49AEFE2BB}" name="Column4475"/>
    <tableColumn id="4488" xr3:uid="{69DE6391-A4F1-4736-A833-1CAB2BBE0831}" name="Column4476"/>
    <tableColumn id="4489" xr3:uid="{85BB661D-6D19-4756-8A5E-7CEE0A53F8E9}" name="Column4477"/>
    <tableColumn id="4490" xr3:uid="{88EA1C14-7489-41EF-9425-3B35E9D068FF}" name="Column4478"/>
    <tableColumn id="4491" xr3:uid="{F851F036-5AD5-4F6C-8437-B584F23AC8F0}" name="Column4479"/>
    <tableColumn id="4492" xr3:uid="{6740C9B6-A0ED-40C0-8BBA-44CA8D9DD192}" name="Column4480"/>
    <tableColumn id="4493" xr3:uid="{DD268687-228B-4A2D-A3E8-E209003FB8B2}" name="Column4481"/>
    <tableColumn id="4494" xr3:uid="{F95C338F-4952-42DC-8D75-EE73A3EBC63D}" name="Column4482"/>
    <tableColumn id="4495" xr3:uid="{2E24EE7A-F043-41C2-B250-0ADBE907024D}" name="Column4483"/>
    <tableColumn id="4496" xr3:uid="{CF858437-B9D8-4A5D-8D67-015C04219CE2}" name="Column4484"/>
    <tableColumn id="4497" xr3:uid="{B41A8138-DA97-4398-9882-2DE416166C5A}" name="Column4485"/>
    <tableColumn id="4498" xr3:uid="{25381761-6089-45A8-B62A-045ABD04871A}" name="Column4486"/>
    <tableColumn id="4499" xr3:uid="{57C711DE-0096-49E9-9A48-5A9C7758CBD0}" name="Column4487"/>
    <tableColumn id="4500" xr3:uid="{FFBFFEA6-78F1-4C6D-9B36-38F1162098EB}" name="Column4488"/>
    <tableColumn id="4501" xr3:uid="{30B8FD45-F373-4F5C-8D88-C468B9FF179E}" name="Column4489"/>
    <tableColumn id="4502" xr3:uid="{2950E601-9707-43A8-8112-FEBE4217CA95}" name="Column4490"/>
    <tableColumn id="4503" xr3:uid="{FB98AB38-877C-48D0-BD70-85202A91F7EB}" name="Column4491"/>
    <tableColumn id="4504" xr3:uid="{E02EAC5E-1ECB-43E1-9595-2507B73FA6F6}" name="Column4492"/>
    <tableColumn id="4505" xr3:uid="{4F6A8C51-5949-4385-BFC7-6BEC07D01063}" name="Column4493"/>
    <tableColumn id="4506" xr3:uid="{5A6CAF3A-44BA-4C45-834D-56CFF1804C6C}" name="Column4494"/>
    <tableColumn id="4507" xr3:uid="{11BFD5CA-3739-4DCF-A893-4D4B60B0BBD1}" name="Column4495"/>
    <tableColumn id="4508" xr3:uid="{4C026983-5214-42F0-A65E-D3916ECE689A}" name="Column4496"/>
    <tableColumn id="4509" xr3:uid="{2D3F67E3-0CDC-495B-B64F-F1DAA92C110C}" name="Column4497"/>
    <tableColumn id="4510" xr3:uid="{CA70A135-4EC6-4C77-A9E5-F5C30E00F9AD}" name="Column4498"/>
    <tableColumn id="4511" xr3:uid="{EB147573-2C39-45CE-A454-6CC20658ABCA}" name="Column4499"/>
    <tableColumn id="4512" xr3:uid="{6CA80225-D218-411E-85F6-1A096CCB38ED}" name="Column4500"/>
    <tableColumn id="4513" xr3:uid="{A6BC83EF-C634-4645-BCE3-AD069E70F7E5}" name="Column4501"/>
    <tableColumn id="4514" xr3:uid="{6EC6B185-400A-4826-829C-D6F5AD76A5E5}" name="Column4502"/>
    <tableColumn id="4515" xr3:uid="{E085E870-7FCF-47A1-A3B5-9A4AFDD6C877}" name="Column4503"/>
    <tableColumn id="4516" xr3:uid="{C23BBDE6-F16C-487B-BAE1-A8038597D14C}" name="Column4504"/>
    <tableColumn id="4517" xr3:uid="{5A0583B2-B83F-4C8A-8127-BCD416E9B743}" name="Column4505"/>
    <tableColumn id="4518" xr3:uid="{F47C307D-7579-4DF7-9082-4510EBEC002E}" name="Column4506"/>
    <tableColumn id="4519" xr3:uid="{A5821765-AEFE-45E4-B364-747EF458977C}" name="Column4507"/>
    <tableColumn id="4520" xr3:uid="{95E91F7F-DB47-4B81-B16B-5E7D13342BB4}" name="Column4508"/>
    <tableColumn id="4521" xr3:uid="{1C9CC0B6-694B-4D9F-9E66-FEBAA1489BF7}" name="Column4509"/>
    <tableColumn id="4522" xr3:uid="{875DAD3C-D68C-44CC-9C7A-FEBA6B85E101}" name="Column4510"/>
    <tableColumn id="4523" xr3:uid="{FF206184-1A8B-49E7-A17B-7880DBBD2ACF}" name="Column4511"/>
    <tableColumn id="4524" xr3:uid="{6404E67E-AC4F-404A-8A8D-73F1CD99A1BB}" name="Column4512"/>
    <tableColumn id="4525" xr3:uid="{214FDD1D-322A-4910-ABF4-204329BC20BF}" name="Column4513"/>
    <tableColumn id="4526" xr3:uid="{18948CD5-D6A6-48DC-9A68-761E9D801F53}" name="Column4514"/>
    <tableColumn id="4527" xr3:uid="{355E7698-6B26-4EFB-9B68-BDD154ACDBDD}" name="Column4515"/>
    <tableColumn id="4528" xr3:uid="{4B11C236-3059-458A-8788-E175154F76D1}" name="Column4516"/>
    <tableColumn id="4529" xr3:uid="{83B582CC-8230-4DC4-B023-362B9CDC2AE0}" name="Column4517"/>
    <tableColumn id="4530" xr3:uid="{E3B15604-30F8-4F09-BD8C-184985B71971}" name="Column4518"/>
    <tableColumn id="4531" xr3:uid="{914D1993-809F-4E3E-8D10-E1E67B615619}" name="Column4519"/>
    <tableColumn id="4532" xr3:uid="{00C2960C-8B9B-4D4D-A879-D1CA56410C94}" name="Column4520"/>
    <tableColumn id="4533" xr3:uid="{3F3518D6-6BDF-43DC-9B8B-AC0360F6E027}" name="Column4521"/>
    <tableColumn id="4534" xr3:uid="{7E4D7D75-0A1F-4A46-B2EB-0DC2F0A6510D}" name="Column4522"/>
    <tableColumn id="4535" xr3:uid="{D53D7620-BA51-482B-8427-E5B396072955}" name="Column4523"/>
    <tableColumn id="4536" xr3:uid="{ED9C8289-1003-4A66-9E14-E828E2A6EE4E}" name="Column4524"/>
    <tableColumn id="4537" xr3:uid="{8E7FC0E1-C424-42BB-A35F-D415DA28BD18}" name="Column4525"/>
    <tableColumn id="4538" xr3:uid="{521F3C46-85FB-4A92-B6BD-086E4812E4A9}" name="Column4526"/>
    <tableColumn id="4539" xr3:uid="{660953AE-E629-4F64-BE00-95D95110CFE1}" name="Column4527"/>
    <tableColumn id="4540" xr3:uid="{300E1410-098A-4DC3-B58B-C56FBD44D0C2}" name="Column4528"/>
    <tableColumn id="4541" xr3:uid="{43429F2F-3934-4C37-A935-F383AD1D0DED}" name="Column4529"/>
    <tableColumn id="4542" xr3:uid="{7E8234B6-AE11-4291-A252-3B8684EA50A4}" name="Column4530"/>
    <tableColumn id="4543" xr3:uid="{420C4F21-E173-48E0-A831-A68448F170D1}" name="Column4531"/>
    <tableColumn id="4544" xr3:uid="{E8C61F56-5081-4B03-A40C-1EB2E6FE134D}" name="Column4532"/>
    <tableColumn id="4545" xr3:uid="{2BD116D3-57E3-48BF-AA85-600BC43844FC}" name="Column4533"/>
    <tableColumn id="4546" xr3:uid="{D7C57599-4425-440D-B4F0-71C50CA8C7E1}" name="Column4534"/>
    <tableColumn id="4547" xr3:uid="{E9C04662-52EE-411D-AF62-94BA581994E9}" name="Column4535"/>
    <tableColumn id="4548" xr3:uid="{AC2446B3-BEE8-41E4-B9F3-377FCBC82D86}" name="Column4536"/>
    <tableColumn id="4549" xr3:uid="{1A096C53-9B4C-46B3-8275-A5B7AD7C0FC7}" name="Column4537"/>
    <tableColumn id="4550" xr3:uid="{EF5A7261-5133-484B-BF93-58DEBCCBE4AA}" name="Column4538"/>
    <tableColumn id="4551" xr3:uid="{2B82518C-BB38-4BDE-85E9-0778851E9950}" name="Column4539"/>
    <tableColumn id="4552" xr3:uid="{AFD1CA1A-1748-4D4E-9F8B-0AC321FCBC8B}" name="Column4540"/>
    <tableColumn id="4553" xr3:uid="{5CC88326-D224-4C3F-AF0C-29AD4473B775}" name="Column4541"/>
    <tableColumn id="4554" xr3:uid="{2A9C5418-9B83-4B80-952E-75446E12BFA6}" name="Column4542"/>
    <tableColumn id="4555" xr3:uid="{857F7D8C-54AE-4023-8751-E2870261D368}" name="Column4543"/>
    <tableColumn id="4556" xr3:uid="{D7493EB5-A73B-4110-80C3-2CB70B1642F2}" name="Column4544"/>
    <tableColumn id="4557" xr3:uid="{3625BD3D-911D-4A80-9EE8-0BD8D2855CC5}" name="Column4545"/>
    <tableColumn id="4558" xr3:uid="{38CFFDBE-745E-47E0-BBB0-955D9DA31F9D}" name="Column4546"/>
    <tableColumn id="4559" xr3:uid="{FE18BCF6-68C3-4F8C-98FD-D7E86C608E7A}" name="Column4547"/>
    <tableColumn id="4560" xr3:uid="{624C0C48-EA83-4C49-83DB-9917EE66BA63}" name="Column4548"/>
    <tableColumn id="4561" xr3:uid="{B25D923D-2769-4376-96E8-21A894A9F22D}" name="Column4549"/>
    <tableColumn id="4562" xr3:uid="{1F1073F1-C87F-40E9-9704-289702F7C4A2}" name="Column4550"/>
    <tableColumn id="4563" xr3:uid="{4249FC43-440E-4C0B-B091-D5EFA2F1EB5C}" name="Column4551"/>
    <tableColumn id="4564" xr3:uid="{C837020B-36AA-411A-8D74-8A2FC5C133ED}" name="Column4552"/>
    <tableColumn id="4565" xr3:uid="{9C951967-663A-41E5-BA59-B08716A1B3CA}" name="Column4553"/>
    <tableColumn id="4566" xr3:uid="{653A3CFB-2434-43B4-96CB-317BF4FBDB97}" name="Column4554"/>
    <tableColumn id="4567" xr3:uid="{5C452425-DBBC-42A4-B96B-4073934264C8}" name="Column4555"/>
    <tableColumn id="4568" xr3:uid="{BF50B5AD-51B8-4FA7-9FE8-AE87B865FE9D}" name="Column4556"/>
    <tableColumn id="4569" xr3:uid="{D0403407-5692-4698-8298-971FD0C8BA15}" name="Column4557"/>
    <tableColumn id="4570" xr3:uid="{98059EB8-2DAD-458B-8FCD-4EFE63274473}" name="Column4558"/>
    <tableColumn id="4571" xr3:uid="{0A686961-535F-4AFA-BB4F-F7A44E777503}" name="Column4559"/>
    <tableColumn id="4572" xr3:uid="{42FE1FC0-5B15-42B3-9753-DBE24D01F4C9}" name="Column4560"/>
    <tableColumn id="4573" xr3:uid="{E3C4EAFF-11D6-496D-9C2C-D7827C58CAF8}" name="Column4561"/>
    <tableColumn id="4574" xr3:uid="{11B0CBF3-A65B-4512-94BE-F8B900018D03}" name="Column4562"/>
    <tableColumn id="4575" xr3:uid="{7F62286A-5131-4C85-90FF-C8E885CB68FB}" name="Column4563"/>
    <tableColumn id="4576" xr3:uid="{B988F783-16F4-47CB-A8E9-616B5FE3349E}" name="Column4564"/>
    <tableColumn id="4577" xr3:uid="{9F01C16E-DCBA-4CB7-8411-0CE637C8110F}" name="Column4565"/>
    <tableColumn id="4578" xr3:uid="{0DD9A672-0E27-49C5-AE54-8619ED2BB3D1}" name="Column4566"/>
    <tableColumn id="4579" xr3:uid="{F8E5485F-44D5-4548-8B39-042DA6A827A3}" name="Column4567"/>
    <tableColumn id="4580" xr3:uid="{A5B59587-72EF-4FEE-8291-DC1F8C4BD01D}" name="Column4568"/>
    <tableColumn id="4581" xr3:uid="{F932F2F4-7764-4845-83AE-46E8086F2F49}" name="Column4569"/>
    <tableColumn id="4582" xr3:uid="{D7EDAA87-4A8A-4C70-9F75-8693730A5F27}" name="Column4570"/>
    <tableColumn id="4583" xr3:uid="{561A7CD0-4E8D-4EBB-9297-43E5F803BAFD}" name="Column4571"/>
    <tableColumn id="4584" xr3:uid="{394F2CBF-3468-4F2F-8134-0ADCAA886EAE}" name="Column4572"/>
    <tableColumn id="4585" xr3:uid="{E7546D19-FFB9-47FC-BE00-B48CAA11ADCD}" name="Column4573"/>
    <tableColumn id="4586" xr3:uid="{7715508F-B9AB-4E3C-B219-E36F13B216CD}" name="Column4574"/>
    <tableColumn id="4587" xr3:uid="{378C0C8C-3115-4561-B5FE-009421079797}" name="Column4575"/>
    <tableColumn id="4588" xr3:uid="{C08477E5-D331-4F04-996D-09CB37674050}" name="Column4576"/>
    <tableColumn id="4589" xr3:uid="{9144E8D3-FB50-459C-883A-794EBB56581B}" name="Column4577"/>
    <tableColumn id="4590" xr3:uid="{E74CD19E-5260-41A8-9BDB-B46F1FFF2F99}" name="Column4578"/>
    <tableColumn id="4591" xr3:uid="{FD7FA6D1-D22A-4614-B4BC-AAB70F443B6B}" name="Column4579"/>
    <tableColumn id="4592" xr3:uid="{226A8F0D-444E-4631-9194-5B97F95D6D62}" name="Column4580"/>
    <tableColumn id="4593" xr3:uid="{9C792370-0743-4865-9AD1-38A196D6777A}" name="Column4581"/>
    <tableColumn id="4594" xr3:uid="{85389440-4571-4BFF-A455-21A1CC7A4BDE}" name="Column4582"/>
    <tableColumn id="4595" xr3:uid="{5A65DC34-128B-42F0-8775-AFFA779A79CF}" name="Column4583"/>
    <tableColumn id="4596" xr3:uid="{1E80C067-F530-4A9B-8D7D-3C91613635B3}" name="Column4584"/>
    <tableColumn id="4597" xr3:uid="{99DA3A57-8E10-478D-B01E-04224D5EB959}" name="Column4585"/>
    <tableColumn id="4598" xr3:uid="{4F9CCDB6-5B3F-4739-B0C5-FC01A9F69E47}" name="Column4586"/>
    <tableColumn id="4599" xr3:uid="{C7B8FD3C-5247-464F-9CF2-9D5800E057F7}" name="Column4587"/>
    <tableColumn id="4600" xr3:uid="{804CF09A-0B15-42A1-85D7-71E57AACF47B}" name="Column4588"/>
    <tableColumn id="4601" xr3:uid="{52C218CD-101D-4AF2-B321-83D3A84F0D31}" name="Column4589"/>
    <tableColumn id="4602" xr3:uid="{17144130-1FAC-4ECD-9439-707892457E7B}" name="Column4590"/>
    <tableColumn id="4603" xr3:uid="{BD194AF8-5393-4A07-8599-F966A53C17D0}" name="Column4591"/>
    <tableColumn id="4604" xr3:uid="{D538343D-0783-457B-A197-338C70837524}" name="Column4592"/>
    <tableColumn id="4605" xr3:uid="{0E991A5F-C4B2-4EEA-8EDC-72C67BBCD36B}" name="Column4593"/>
    <tableColumn id="4606" xr3:uid="{74074BF4-850A-42CA-B56F-4E6C904DF15B}" name="Column4594"/>
    <tableColumn id="4607" xr3:uid="{8C8F6A4B-E76B-48AC-B159-FA95969B243F}" name="Column4595"/>
    <tableColumn id="4608" xr3:uid="{9E45B768-5568-4C80-83A0-E02BF6524460}" name="Column4596"/>
    <tableColumn id="4609" xr3:uid="{C6D15503-3F18-4D78-A7C9-0606461DC02B}" name="Column4597"/>
    <tableColumn id="4610" xr3:uid="{30A1C61B-AF74-41B8-AB41-A7D16FC06B46}" name="Column4598"/>
    <tableColumn id="4611" xr3:uid="{E4637E81-B56A-40CC-B266-81D9101F238C}" name="Column4599"/>
    <tableColumn id="4612" xr3:uid="{2AA09D8E-E3FF-4E82-B3B1-5BE4120B12A3}" name="Column4600"/>
    <tableColumn id="4613" xr3:uid="{5A9575C8-062D-40F1-A059-473D4AC911AA}" name="Column4601"/>
    <tableColumn id="4614" xr3:uid="{B39BD2CE-A6D9-47B8-9676-769467399D5F}" name="Column4602"/>
    <tableColumn id="4615" xr3:uid="{01134B95-CA9F-4D5A-B829-B7D12FDA6ECF}" name="Column4603"/>
    <tableColumn id="4616" xr3:uid="{E7F679C5-D939-4B0E-B593-4298E98B02BE}" name="Column4604"/>
    <tableColumn id="4617" xr3:uid="{08586BE7-8885-4CF0-92AB-041DD1BD060B}" name="Column4605"/>
    <tableColumn id="4618" xr3:uid="{15C9720F-7607-4ABD-899B-33AC76E7F974}" name="Column4606"/>
    <tableColumn id="4619" xr3:uid="{F4F2BAB2-1FA1-4DB1-9775-5CC987024977}" name="Column4607"/>
    <tableColumn id="4620" xr3:uid="{506478A9-10BB-4456-A793-9E33BA06F5CF}" name="Column4608"/>
    <tableColumn id="4621" xr3:uid="{A7C1DB73-A686-4433-A357-6ABFAC96CBE2}" name="Column4609"/>
    <tableColumn id="4622" xr3:uid="{F68B79FF-CA41-42B8-BCCB-554A7D053A4C}" name="Column4610"/>
    <tableColumn id="4623" xr3:uid="{1C1554B4-3AA7-43A0-AD13-4EEFB94A0588}" name="Column4611"/>
    <tableColumn id="4624" xr3:uid="{F5DDEA56-6161-4499-BE5C-D2DC2C44BF0E}" name="Column4612"/>
    <tableColumn id="4625" xr3:uid="{21E63581-69C8-42A2-AF36-DB2F3D898E06}" name="Column4613"/>
    <tableColumn id="4626" xr3:uid="{FC7BBD81-AD19-4DB5-A471-04FA61532C07}" name="Column4614"/>
    <tableColumn id="4627" xr3:uid="{D4471DCE-4A6A-40A4-B538-64E69E3474FB}" name="Column4615"/>
    <tableColumn id="4628" xr3:uid="{ABCB5229-2F75-458A-B884-6CF56D491AB5}" name="Column4616"/>
    <tableColumn id="4629" xr3:uid="{F4F5323B-A491-4B74-8909-1E35DA26727E}" name="Column4617"/>
    <tableColumn id="4630" xr3:uid="{CCB1BA76-CB00-44EE-99D3-58F7D0152B61}" name="Column4618"/>
    <tableColumn id="4631" xr3:uid="{2E111610-3A46-49F9-A208-44536934386A}" name="Column4619"/>
    <tableColumn id="4632" xr3:uid="{6BF2B73A-D413-42EB-B086-11632529A942}" name="Column4620"/>
    <tableColumn id="4633" xr3:uid="{33E63221-61D3-4EA9-9864-B5BAACB496F2}" name="Column4621"/>
    <tableColumn id="4634" xr3:uid="{DEBE1D74-666F-41F6-BE95-5FB9BD897AE3}" name="Column4622"/>
    <tableColumn id="4635" xr3:uid="{E67C0DB1-4AE8-4D2F-9AE5-965F21212059}" name="Column4623"/>
    <tableColumn id="4636" xr3:uid="{2EE8A027-D7C8-40E5-915C-054942A6A8E9}" name="Column4624"/>
    <tableColumn id="4637" xr3:uid="{9C355B74-3E59-40EB-A3E9-83CB618FCB69}" name="Column4625"/>
    <tableColumn id="4638" xr3:uid="{09016F06-713E-4040-B86C-6D3EDD360405}" name="Column4626"/>
    <tableColumn id="4639" xr3:uid="{664B1CF6-1974-46E1-8200-CF1D282141F7}" name="Column4627"/>
    <tableColumn id="4640" xr3:uid="{045ACF81-EC84-4639-8068-B97F1E97DC1A}" name="Column4628"/>
    <tableColumn id="4641" xr3:uid="{EC0D3CEA-BA02-4725-A700-7F05874D4FA7}" name="Column4629"/>
    <tableColumn id="4642" xr3:uid="{70B755C8-6693-434F-9EF0-4F99D13F8F08}" name="Column4630"/>
    <tableColumn id="4643" xr3:uid="{57EBE791-F076-4FFE-8319-944F79D481B9}" name="Column4631"/>
    <tableColumn id="4644" xr3:uid="{BEB23EA1-D732-44F5-BD31-403A84E122DD}" name="Column4632"/>
    <tableColumn id="4645" xr3:uid="{CC1E637A-6563-443C-8C20-C2E919D38DE7}" name="Column4633"/>
    <tableColumn id="4646" xr3:uid="{6EA5F99D-6CBE-472E-90EF-DE702F3A2031}" name="Column4634"/>
    <tableColumn id="4647" xr3:uid="{B6B96B78-6817-4B93-975A-C969B20EC3F5}" name="Column4635"/>
    <tableColumn id="4648" xr3:uid="{7F49FFE2-75C5-4D3D-ADE3-9A6A9F165E69}" name="Column4636"/>
    <tableColumn id="4649" xr3:uid="{47948F97-E688-4003-AD76-0993BF850E1E}" name="Column4637"/>
    <tableColumn id="4650" xr3:uid="{61E539A5-85CE-4930-B95B-33E49CFF7996}" name="Column4638"/>
    <tableColumn id="4651" xr3:uid="{8ED510DD-1649-4CEC-A640-31F1BCD47FD2}" name="Column4639"/>
    <tableColumn id="4652" xr3:uid="{3E0BB023-8D60-431D-80BC-3BD1F0803207}" name="Column4640"/>
    <tableColumn id="4653" xr3:uid="{AAF38187-ACAA-4BCA-8241-E4348C90B5A1}" name="Column4641"/>
    <tableColumn id="4654" xr3:uid="{BF5CBC6E-BA2E-47AA-AED5-7FD62788FEC2}" name="Column4642"/>
    <tableColumn id="4655" xr3:uid="{5A44ABB6-09EB-4639-810E-CBCA915EDF60}" name="Column4643"/>
    <tableColumn id="4656" xr3:uid="{54D5FC96-8E9F-46E3-8B5D-17BBE11545B0}" name="Column4644"/>
    <tableColumn id="4657" xr3:uid="{AEFBD115-7E0A-4FB7-8367-BDF61EBD7223}" name="Column4645"/>
    <tableColumn id="4658" xr3:uid="{18E10C0B-7E4F-45B6-B039-3740AD57D152}" name="Column4646"/>
    <tableColumn id="4659" xr3:uid="{13B48752-5891-4EF2-87F3-3A5A944AB94A}" name="Column4647"/>
    <tableColumn id="4660" xr3:uid="{2ADD7547-948F-44B6-BCFB-7A49A89FAD9B}" name="Column4648"/>
    <tableColumn id="4661" xr3:uid="{51061124-9856-43DF-833C-2BE117F4C0D4}" name="Column4649"/>
    <tableColumn id="4662" xr3:uid="{2C3D2A9A-3151-4DA2-9292-59182B1B5BE8}" name="Column4650"/>
    <tableColumn id="4663" xr3:uid="{CC71B5E0-AB42-44EE-83AA-937D6E0080A6}" name="Column4651"/>
    <tableColumn id="4664" xr3:uid="{4A23F94E-220B-4FBD-B338-9D3DC176FC2D}" name="Column4652"/>
    <tableColumn id="4665" xr3:uid="{56AEB964-6133-4A39-988A-6F5A44F0D0D6}" name="Column4653"/>
    <tableColumn id="4666" xr3:uid="{1F21E8F7-CDC9-48D3-918F-B0066DF1B541}" name="Column4654"/>
    <tableColumn id="4667" xr3:uid="{E0657B54-5F69-44BE-AD0F-755E1D736CE8}" name="Column4655"/>
    <tableColumn id="4668" xr3:uid="{B8B49486-3809-473C-9E36-FCCCC7AEA37A}" name="Column4656"/>
    <tableColumn id="4669" xr3:uid="{C24A9986-6243-4FE7-BBF1-5112690BE27B}" name="Column4657"/>
    <tableColumn id="4670" xr3:uid="{AE13E114-E043-41AC-AFA6-CC41E19FC7E2}" name="Column4658"/>
    <tableColumn id="4671" xr3:uid="{25F47D3A-C7C7-4CDE-B22B-7359AF97183A}" name="Column4659"/>
    <tableColumn id="4672" xr3:uid="{053DFA9B-F446-482A-8850-DBA63A5D9CCF}" name="Column4660"/>
    <tableColumn id="4673" xr3:uid="{CC1556BF-31F2-4C1C-9255-4C2E7CEE7ACB}" name="Column4661"/>
    <tableColumn id="4674" xr3:uid="{439ECBDE-EF91-4BC0-BC37-358EA63FB147}" name="Column4662"/>
    <tableColumn id="4675" xr3:uid="{B184EB40-10B9-4BFE-93CF-36137481C55E}" name="Column4663"/>
    <tableColumn id="4676" xr3:uid="{5A040D75-B36A-4C95-AC98-99E54741A78B}" name="Column4664"/>
    <tableColumn id="4677" xr3:uid="{ABC56927-40C0-4DD9-943C-B3A887CA0B00}" name="Column4665"/>
    <tableColumn id="4678" xr3:uid="{F90FE311-2D41-4359-8365-56235B988D26}" name="Column4666"/>
    <tableColumn id="4679" xr3:uid="{786FB850-3985-4604-84B1-73873A9ABEE3}" name="Column4667"/>
    <tableColumn id="4680" xr3:uid="{E3508BC6-BEB1-420D-B4DE-3F74387CB884}" name="Column4668"/>
    <tableColumn id="4681" xr3:uid="{89487EE7-1A46-4455-BCBD-12FB34BB22FA}" name="Column4669"/>
    <tableColumn id="4682" xr3:uid="{470F0038-7037-4FCA-9F86-64A44870A0BF}" name="Column4670"/>
    <tableColumn id="4683" xr3:uid="{17DC0C4C-B22E-4549-83DB-5BA8EBB7A7E9}" name="Column4671"/>
    <tableColumn id="4684" xr3:uid="{F9030B09-5AB8-4659-880A-B98F0F568327}" name="Column4672"/>
    <tableColumn id="4685" xr3:uid="{FF0CE32E-3F20-45EC-8898-9D534728BBC7}" name="Column4673"/>
    <tableColumn id="4686" xr3:uid="{8FD9E69E-4C6E-4644-91BC-581A34B571F3}" name="Column4674"/>
    <tableColumn id="4687" xr3:uid="{1001635C-E91F-40F5-B825-844194E33AA1}" name="Column4675"/>
    <tableColumn id="4688" xr3:uid="{B0C18DFD-AD35-469F-A6B6-868CC4E0C824}" name="Column4676"/>
    <tableColumn id="4689" xr3:uid="{63EC3C2D-46AC-47EC-874B-B2F3DA3627F5}" name="Column4677"/>
    <tableColumn id="4690" xr3:uid="{ED8B3803-C339-457F-BACA-7A3E9EC86DBD}" name="Column4678"/>
    <tableColumn id="4691" xr3:uid="{8A9FCEE7-1E75-4CEA-955A-499F696A28B3}" name="Column4679"/>
    <tableColumn id="4692" xr3:uid="{FE5ADE79-8FBB-4A42-89D7-F16E37AE28E6}" name="Column4680"/>
    <tableColumn id="4693" xr3:uid="{4E3FB643-F36D-432A-BB91-13FA7C6EF38A}" name="Column4681"/>
    <tableColumn id="4694" xr3:uid="{360BD73E-882A-4C5E-B235-7211B0EE1C16}" name="Column4682"/>
    <tableColumn id="4695" xr3:uid="{8CA7325E-B9C8-46BA-9F1E-314353CADE47}" name="Column4683"/>
    <tableColumn id="4696" xr3:uid="{FB84395C-997B-4D76-B744-699BE5EC47B6}" name="Column4684"/>
    <tableColumn id="4697" xr3:uid="{7B752295-E5B1-4720-AFC3-78FB7EAD5150}" name="Column4685"/>
    <tableColumn id="4698" xr3:uid="{10D9771E-4011-44FB-8445-6AF4684BB48C}" name="Column4686"/>
    <tableColumn id="4699" xr3:uid="{10DF275C-782E-4A8F-8666-F67677EE8BCB}" name="Column4687"/>
    <tableColumn id="4700" xr3:uid="{5FBECDFD-8C8F-4C39-9CAC-45C2FE23822F}" name="Column4688"/>
    <tableColumn id="4701" xr3:uid="{0676AA4C-ADD1-4140-AA60-A51E02F50479}" name="Column4689"/>
    <tableColumn id="4702" xr3:uid="{7458BD3E-2D20-4F80-9FBA-63BE15133648}" name="Column4690"/>
    <tableColumn id="4703" xr3:uid="{4FF7B6C8-6357-46E0-BD63-96360264B8CD}" name="Column4691"/>
    <tableColumn id="4704" xr3:uid="{94D9A000-CD49-42BF-9A3C-200ABBC983C0}" name="Column4692"/>
    <tableColumn id="4705" xr3:uid="{C557C207-DBC6-410D-AFBC-D07B19E204A4}" name="Column4693"/>
    <tableColumn id="4706" xr3:uid="{76984B43-60AC-477B-83C6-C072BBA2F261}" name="Column4694"/>
    <tableColumn id="4707" xr3:uid="{8BF91D8A-EE1D-406B-9599-7D1DB3898929}" name="Column4695"/>
    <tableColumn id="4708" xr3:uid="{48513FC6-C659-4F7E-81DA-C6F1012D23A2}" name="Column4696"/>
    <tableColumn id="4709" xr3:uid="{E2B2349B-695C-4747-8C2F-F36EDFE6E4F8}" name="Column4697"/>
    <tableColumn id="4710" xr3:uid="{DDE8BA87-FD3F-4B00-9C20-275ABF8D8AFB}" name="Column4698"/>
    <tableColumn id="4711" xr3:uid="{B3DB6496-E487-4D3C-91BC-18038FB18C8A}" name="Column4699"/>
    <tableColumn id="4712" xr3:uid="{6B29C013-98A6-4BB8-8D30-646B419A03D5}" name="Column4700"/>
    <tableColumn id="4713" xr3:uid="{78137120-88CD-4DD9-89B2-2AFC427F6BE4}" name="Column4701"/>
    <tableColumn id="4714" xr3:uid="{B7D559D8-2F71-46F0-AC46-1FB96F30387E}" name="Column4702"/>
    <tableColumn id="4715" xr3:uid="{6C298A26-718E-4710-A680-A29727CAEFD7}" name="Column4703"/>
    <tableColumn id="4716" xr3:uid="{9C4CC005-B246-451D-8B01-9C69E66649D2}" name="Column4704"/>
    <tableColumn id="4717" xr3:uid="{9F595AFC-EC0C-46DA-A479-511E5F525DD4}" name="Column4705"/>
    <tableColumn id="4718" xr3:uid="{C6C09CCF-006C-42A7-9708-CDB4FDB33FE0}" name="Column4706"/>
    <tableColumn id="4719" xr3:uid="{DBC5342D-15FA-4BB5-BAC1-0F654F02B0DA}" name="Column4707"/>
    <tableColumn id="4720" xr3:uid="{363BF4CA-9F3B-4A4F-9992-D6F7548E5832}" name="Column4708"/>
    <tableColumn id="4721" xr3:uid="{B461873B-28D0-4577-98E0-5F884CFAED89}" name="Column4709"/>
    <tableColumn id="4722" xr3:uid="{791C69BB-C328-449D-A8D0-119A757DE4BC}" name="Column4710"/>
    <tableColumn id="4723" xr3:uid="{66D565FF-B033-4E85-9B42-980CE922D68C}" name="Column4711"/>
    <tableColumn id="4724" xr3:uid="{1A4C5320-56E0-4216-AA7F-C3F6AABEAC47}" name="Column4712"/>
    <tableColumn id="4725" xr3:uid="{ADB6923F-563B-4307-90EA-FADCDF274F4C}" name="Column4713"/>
    <tableColumn id="4726" xr3:uid="{D78506FA-3B02-4993-9391-48673A43A848}" name="Column4714"/>
    <tableColumn id="4727" xr3:uid="{8DF59F0D-051F-402B-9528-F960898D9CA9}" name="Column4715"/>
    <tableColumn id="4728" xr3:uid="{AF12BDBD-05FF-4CF2-B660-4CE322233AA2}" name="Column4716"/>
    <tableColumn id="4729" xr3:uid="{515B17DD-F9E1-4D5B-B2DF-7D6FE3549A7E}" name="Column4717"/>
    <tableColumn id="4730" xr3:uid="{6B46B98F-DF72-4B3D-A672-68AB2189E126}" name="Column4718"/>
    <tableColumn id="4731" xr3:uid="{38088A28-FC62-4263-A9BF-44971B00CD42}" name="Column4719"/>
    <tableColumn id="4732" xr3:uid="{415B1BCC-19BE-4D5F-82AD-82D2986F470E}" name="Column4720"/>
    <tableColumn id="4733" xr3:uid="{1B4D03B0-2234-4269-B28B-0C62CFAA1CD1}" name="Column4721"/>
    <tableColumn id="4734" xr3:uid="{6C3F4F26-33F0-496D-9597-49CCB104FA99}" name="Column4722"/>
    <tableColumn id="4735" xr3:uid="{9627DD06-207A-4953-B800-74030EEB55E4}" name="Column4723"/>
    <tableColumn id="4736" xr3:uid="{4DDD70EE-2AEB-4E83-843F-4C3E8B399CBD}" name="Column4724"/>
    <tableColumn id="4737" xr3:uid="{56833BD7-CDA9-4E18-BDFA-B9B7440A8528}" name="Column4725"/>
    <tableColumn id="4738" xr3:uid="{9E6F5C90-668A-4011-A60A-2784BCF45A09}" name="Column4726"/>
    <tableColumn id="4739" xr3:uid="{30C93CE7-941E-4A6B-B89E-3CC7D2CEA592}" name="Column4727"/>
    <tableColumn id="4740" xr3:uid="{9CFAEB1B-AE96-4410-91A4-BED01852282D}" name="Column4728"/>
    <tableColumn id="4741" xr3:uid="{C1E114F5-48AA-498C-A5CE-41B26D7E76EC}" name="Column4729"/>
    <tableColumn id="4742" xr3:uid="{5667185E-505D-419C-86A8-0A3A202A689D}" name="Column4730"/>
    <tableColumn id="4743" xr3:uid="{F172C8BF-7F91-47CB-8299-89C93AE8D714}" name="Column4731"/>
    <tableColumn id="4744" xr3:uid="{40BB176B-CA07-4C90-8150-53B1CF5AB9A5}" name="Column4732"/>
    <tableColumn id="4745" xr3:uid="{0828F54B-29EC-44EC-9E33-CBDE7CFA7846}" name="Column4733"/>
    <tableColumn id="4746" xr3:uid="{AE32D106-A817-4F22-9717-435A144C8101}" name="Column4734"/>
    <tableColumn id="4747" xr3:uid="{1EAD0019-40AC-49A0-80A9-297A68504E00}" name="Column4735"/>
    <tableColumn id="4748" xr3:uid="{A83E43B0-79E0-4B9D-AB8C-259B4D3C3B7F}" name="Column4736"/>
    <tableColumn id="4749" xr3:uid="{344C67E9-F62E-4BF9-971F-02F27948BBFF}" name="Column4737"/>
    <tableColumn id="4750" xr3:uid="{083CD56B-DC5C-4A5A-B070-A84014191B24}" name="Column4738"/>
    <tableColumn id="4751" xr3:uid="{D119AE5F-8F52-474C-948B-C692DB03C33E}" name="Column4739"/>
    <tableColumn id="4752" xr3:uid="{1239774A-05DD-4B62-B354-A54E1804F8FE}" name="Column4740"/>
    <tableColumn id="4753" xr3:uid="{A2D58E1F-EDA3-4A20-BC0A-B22B582A6B5E}" name="Column4741"/>
    <tableColumn id="4754" xr3:uid="{948B0AD6-C570-4EF0-8F62-E9F09F5F62ED}" name="Column4742"/>
    <tableColumn id="4755" xr3:uid="{0AD433A1-1CD5-431F-8C21-F618CC019D8B}" name="Column4743"/>
    <tableColumn id="4756" xr3:uid="{007D22A8-5E9C-4802-9E6B-6F4CC4154C27}" name="Column4744"/>
    <tableColumn id="4757" xr3:uid="{65ED702A-9F71-4187-8F4E-AB91206CCA90}" name="Column4745"/>
    <tableColumn id="4758" xr3:uid="{44E09732-10C8-4CCD-AFED-56A4F5F359E9}" name="Column4746"/>
    <tableColumn id="4759" xr3:uid="{3BF759E9-1AF4-4924-86D0-07646403EC07}" name="Column4747"/>
    <tableColumn id="4760" xr3:uid="{F41E02E3-C9BE-421B-A76E-A41C346CE695}" name="Column4748"/>
    <tableColumn id="4761" xr3:uid="{5A355C82-FAC9-4528-953D-9C26DBAD0CC7}" name="Column4749"/>
    <tableColumn id="4762" xr3:uid="{542010E4-3F4A-4664-9FD1-C60739129B7C}" name="Column4750"/>
    <tableColumn id="4763" xr3:uid="{7B25AF96-3025-4129-8C46-C12ED695BFA4}" name="Column4751"/>
    <tableColumn id="4764" xr3:uid="{85747594-6D83-4D1B-8D26-923220CFDD04}" name="Column4752"/>
    <tableColumn id="4765" xr3:uid="{C8098518-313B-4ACB-8152-69AD7F6A5D68}" name="Column4753"/>
    <tableColumn id="4766" xr3:uid="{1EF36C75-FD55-406F-BC43-7522E9303EFC}" name="Column4754"/>
    <tableColumn id="4767" xr3:uid="{B876F9FA-6060-4459-825A-9532A1C2159B}" name="Column4755"/>
    <tableColumn id="4768" xr3:uid="{6DE5235A-599B-4C2E-9665-B153FB2EB5C2}" name="Column4756"/>
    <tableColumn id="4769" xr3:uid="{D212BFDD-400C-4AA6-A00F-BB2372AB8048}" name="Column4757"/>
    <tableColumn id="4770" xr3:uid="{274F0F61-BD92-4532-B987-5FEED475124A}" name="Column4758"/>
    <tableColumn id="4771" xr3:uid="{43873AFB-ADB1-4596-A51F-2DE4570A6ED5}" name="Column4759"/>
    <tableColumn id="4772" xr3:uid="{A13C9E8B-68EA-4B84-A507-B7E481BB5351}" name="Column4760"/>
    <tableColumn id="4773" xr3:uid="{F3E2CFB9-CFF0-4EED-9FA4-7A47C685425C}" name="Column4761"/>
    <tableColumn id="4774" xr3:uid="{F7C6F4C7-3B60-4360-A69D-BB780FB0EB40}" name="Column4762"/>
    <tableColumn id="4775" xr3:uid="{7A8579D5-9CFE-4961-B283-15ABDD9BA13E}" name="Column4763"/>
    <tableColumn id="4776" xr3:uid="{D08A16E4-285C-4461-8904-5BD87BD4D4C0}" name="Column4764"/>
    <tableColumn id="4777" xr3:uid="{36D989EA-030E-4AC2-BB10-D60F88A6FE19}" name="Column4765"/>
    <tableColumn id="4778" xr3:uid="{68132DFF-0EC0-4D87-B64E-DE3825481383}" name="Column4766"/>
    <tableColumn id="4779" xr3:uid="{7D2B7DFA-3DDF-4499-A4DD-A5444013A93C}" name="Column4767"/>
    <tableColumn id="4780" xr3:uid="{CFE662C6-CE83-4701-95E0-B78DD5E906AE}" name="Column4768"/>
    <tableColumn id="4781" xr3:uid="{B3CDA097-D101-46A2-8B80-627AED40FE88}" name="Column4769"/>
    <tableColumn id="4782" xr3:uid="{F3143CED-B406-403C-B7D9-64B6E5307CAF}" name="Column4770"/>
    <tableColumn id="4783" xr3:uid="{F409D8F4-BF0D-43F9-865B-410D5EA7C92F}" name="Column4771"/>
    <tableColumn id="4784" xr3:uid="{DABEC15A-850F-4BAA-9A1E-666E11E433F7}" name="Column4772"/>
    <tableColumn id="4785" xr3:uid="{7E4E0BBC-B711-4C26-BB2C-8A38ECE2C0BC}" name="Column4773"/>
    <tableColumn id="4786" xr3:uid="{7255A4B2-EB77-4881-B787-704C2B6063F4}" name="Column4774"/>
    <tableColumn id="4787" xr3:uid="{9EACA6A3-7553-491A-B8CF-57CFEC82DE10}" name="Column4775"/>
    <tableColumn id="4788" xr3:uid="{E4036740-D3E6-4581-9315-E245169437C9}" name="Column4776"/>
    <tableColumn id="4789" xr3:uid="{6C3D4C33-204E-4530-AE90-69B3CA0E8514}" name="Column4777"/>
    <tableColumn id="4790" xr3:uid="{308BF993-5B7A-4CFC-A3C2-E96543F75B3F}" name="Column4778"/>
    <tableColumn id="4791" xr3:uid="{19CBB0CB-D294-4FBC-8286-260DE65FB400}" name="Column4779"/>
    <tableColumn id="4792" xr3:uid="{75C24148-C5EB-4AEA-B3B7-D2BDD1C7BC6D}" name="Column4780"/>
    <tableColumn id="4793" xr3:uid="{0B22642A-198B-4D18-BFF1-1D5D9A9B1804}" name="Column4781"/>
    <tableColumn id="4794" xr3:uid="{F0F3F73C-11F0-4280-8BB0-1BE5F6966CF8}" name="Column4782"/>
    <tableColumn id="4795" xr3:uid="{06514CA3-4C02-4EA1-93D4-473FE514290E}" name="Column4783"/>
    <tableColumn id="4796" xr3:uid="{5EF61146-C241-432D-A0A6-636A7E12A34C}" name="Column4784"/>
    <tableColumn id="4797" xr3:uid="{9D9636FE-4DDF-47C0-9D3B-1927963C592A}" name="Column4785"/>
    <tableColumn id="4798" xr3:uid="{7BB56224-9ACE-4B25-8A0F-CF99A78AD390}" name="Column4786"/>
    <tableColumn id="4799" xr3:uid="{6C6F767A-8933-44F6-AEAD-BDDCB1500C79}" name="Column4787"/>
    <tableColumn id="4800" xr3:uid="{D94A894C-13EE-4346-A545-1C45352E8080}" name="Column4788"/>
    <tableColumn id="4801" xr3:uid="{5C739BB0-E8A8-4FC1-9932-4978FDFCACF5}" name="Column4789"/>
    <tableColumn id="4802" xr3:uid="{D7C4E32D-B959-4794-80CD-A344320DF092}" name="Column4790"/>
    <tableColumn id="4803" xr3:uid="{F942E20C-4687-4165-8B1B-C9024CFAB0EB}" name="Column4791"/>
    <tableColumn id="4804" xr3:uid="{E72638D8-6BB2-42F4-9B07-8825A61DEA75}" name="Column4792"/>
    <tableColumn id="4805" xr3:uid="{540EBBBD-6724-47B0-A4A6-55C859822F76}" name="Column4793"/>
    <tableColumn id="4806" xr3:uid="{C967B00A-DD3E-456A-BAD4-C33FF87BD388}" name="Column4794"/>
    <tableColumn id="4807" xr3:uid="{060F500C-EA79-4EC0-9B12-CE8ABBD86B7B}" name="Column4795"/>
    <tableColumn id="4808" xr3:uid="{D53B7F12-E6AA-482B-B30A-CB426E872B5D}" name="Column4796"/>
    <tableColumn id="4809" xr3:uid="{ED9DB0B6-AD49-488E-B8DA-E62FD95C56D7}" name="Column4797"/>
    <tableColumn id="4810" xr3:uid="{76FB40C8-44AE-4B9C-8E32-89071FF9AE10}" name="Column4798"/>
    <tableColumn id="4811" xr3:uid="{8B8F84DB-6615-4A54-A656-C896CCA4F1C4}" name="Column4799"/>
    <tableColumn id="4812" xr3:uid="{6321AD22-D0E4-497C-916C-5FF1913447A4}" name="Column4800"/>
    <tableColumn id="4813" xr3:uid="{53A763E1-DF73-4317-AA62-29A14301F56C}" name="Column4801"/>
    <tableColumn id="4814" xr3:uid="{B25BE71E-184E-4F76-B0B1-C0AC42937501}" name="Column4802"/>
    <tableColumn id="4815" xr3:uid="{54E8BB41-8F7D-41C2-80C5-47DB02AAD2DB}" name="Column4803"/>
    <tableColumn id="4816" xr3:uid="{2C578DD2-8195-452A-AFEB-BBA01CCE3881}" name="Column4804"/>
    <tableColumn id="4817" xr3:uid="{CA698621-4B02-4B03-BE28-A23F6D2C10A4}" name="Column4805"/>
    <tableColumn id="4818" xr3:uid="{8DAA6993-2D8B-4601-9491-193C55547B2B}" name="Column4806"/>
    <tableColumn id="4819" xr3:uid="{C054D30B-E187-49CC-B190-660A34D3526E}" name="Column4807"/>
    <tableColumn id="4820" xr3:uid="{C8039C8E-9613-4F3C-AC19-95EB02902B50}" name="Column4808"/>
    <tableColumn id="4821" xr3:uid="{2A807C44-AFDD-4BE5-9CA5-F232F99F5135}" name="Column4809"/>
    <tableColumn id="4822" xr3:uid="{AF09A8B6-3D81-4C66-8B9D-79E429339EC8}" name="Column4810"/>
    <tableColumn id="4823" xr3:uid="{9D17ED3F-E2D6-4A24-9ECB-5704B38A6794}" name="Column4811"/>
    <tableColumn id="4824" xr3:uid="{7CBFEC0D-F9D2-4E2E-9818-F6266B625C74}" name="Column4812"/>
    <tableColumn id="4825" xr3:uid="{6EC19871-0DC6-4F29-B5B1-11F3CFAAC196}" name="Column4813"/>
    <tableColumn id="4826" xr3:uid="{F0772FBA-7042-430F-BDF1-BED79E157E23}" name="Column4814"/>
    <tableColumn id="4827" xr3:uid="{53AA5ED4-EB9E-43A6-9BCF-CF2413C00AFD}" name="Column4815"/>
    <tableColumn id="4828" xr3:uid="{21278C13-A002-4C8F-B758-3A84465CEF9F}" name="Column4816"/>
    <tableColumn id="4829" xr3:uid="{9E80E8F5-FEB4-487A-BCE0-D250B4345ABF}" name="Column4817"/>
    <tableColumn id="4830" xr3:uid="{B83ED031-9584-4D65-AFEE-531EDE668720}" name="Column4818"/>
    <tableColumn id="4831" xr3:uid="{8444A3F7-F6C8-41E1-9331-93A9EE51E6D9}" name="Column4819"/>
    <tableColumn id="4832" xr3:uid="{889513CF-BD15-4EBC-9E1A-BD70AF3BC67C}" name="Column4820"/>
    <tableColumn id="4833" xr3:uid="{E2671802-3EF8-4372-BB7F-9CF62F44B195}" name="Column4821"/>
    <tableColumn id="4834" xr3:uid="{21F436CD-6DBC-4C3C-BDBB-F68505F55116}" name="Column4822"/>
    <tableColumn id="4835" xr3:uid="{EA5FB7B1-414F-438F-ACCB-9F7B82F486BC}" name="Column4823"/>
    <tableColumn id="4836" xr3:uid="{14AE93FB-55A9-4B93-8E07-7A5776FFA616}" name="Column4824"/>
    <tableColumn id="4837" xr3:uid="{7DBFAAC7-8AAF-47D7-81BE-423BE6F5F4E5}" name="Column4825"/>
    <tableColumn id="4838" xr3:uid="{748AA8BF-0E10-4C32-898B-BC5A8B8434ED}" name="Column4826"/>
    <tableColumn id="4839" xr3:uid="{1660E111-07BD-4109-A2D3-C732347D71CA}" name="Column4827"/>
    <tableColumn id="4840" xr3:uid="{EA3623E9-4E4B-4CF3-B688-3BF9EF069566}" name="Column4828"/>
    <tableColumn id="4841" xr3:uid="{1D72D136-765B-45DD-88E4-87A592FA28B6}" name="Column4829"/>
    <tableColumn id="4842" xr3:uid="{32B91481-BC53-4B61-B983-F666ECC755F9}" name="Column4830"/>
    <tableColumn id="4843" xr3:uid="{773B67FA-0D62-4D03-AD72-AAA9D651AF8D}" name="Column4831"/>
    <tableColumn id="4844" xr3:uid="{D9C73E7D-9A3B-4B32-B434-E598CD43CA8A}" name="Column4832"/>
    <tableColumn id="4845" xr3:uid="{F66E8862-6AC3-4EB0-BA2F-350B9C9D99CB}" name="Column4833"/>
    <tableColumn id="4846" xr3:uid="{6FACAC21-B72C-4081-B5D9-7ADB011B18AB}" name="Column4834"/>
    <tableColumn id="4847" xr3:uid="{079761DC-8A8F-4F51-B7CD-4C430B8D2633}" name="Column4835"/>
    <tableColumn id="4848" xr3:uid="{6541D99D-11F7-4668-BCE5-F47DFFE49ADC}" name="Column4836"/>
    <tableColumn id="4849" xr3:uid="{39EF8039-3B16-4D0D-AC5F-ED540DC13901}" name="Column4837"/>
    <tableColumn id="4850" xr3:uid="{A2D7DA1D-EFAD-4350-A780-F825B974B27F}" name="Column4838"/>
    <tableColumn id="4851" xr3:uid="{3859D519-D909-4A58-BCA5-BDEBA1051C4D}" name="Column4839"/>
    <tableColumn id="4852" xr3:uid="{3B388191-6EFE-4D04-B9EC-0DB6660656E8}" name="Column4840"/>
    <tableColumn id="4853" xr3:uid="{1C089624-8DE5-45D3-9AAC-527613CED56F}" name="Column4841"/>
    <tableColumn id="4854" xr3:uid="{A0E6BCAF-2B4F-4548-B5E5-8247690D62BC}" name="Column4842"/>
    <tableColumn id="4855" xr3:uid="{BED891FB-D9AE-4AB6-85B8-16581E6967EC}" name="Column4843"/>
    <tableColumn id="4856" xr3:uid="{69F7D04B-5E9B-4590-A5C4-C44B15B66402}" name="Column4844"/>
    <tableColumn id="4857" xr3:uid="{D3DC2ED2-947E-47FC-858D-D403A21C0C9A}" name="Column4845"/>
    <tableColumn id="4858" xr3:uid="{822C7F60-A582-4BAE-9878-651AE806A995}" name="Column4846"/>
    <tableColumn id="4859" xr3:uid="{B8FE85DE-9F1D-4AAC-949B-CCB00D99899B}" name="Column4847"/>
    <tableColumn id="4860" xr3:uid="{065275DB-F357-4B75-8037-F8FFC2F81157}" name="Column4848"/>
    <tableColumn id="4861" xr3:uid="{D3E07B9E-03DD-4A6F-9D72-ACECCE410B10}" name="Column4849"/>
    <tableColumn id="4862" xr3:uid="{01F18C45-E0CE-4204-86C4-2B4DC6FA52AA}" name="Column4850"/>
    <tableColumn id="4863" xr3:uid="{74916CA3-C618-44D9-8B6C-ADFAC2D91372}" name="Column4851"/>
    <tableColumn id="4864" xr3:uid="{6F032752-FCF2-4DC9-92E3-9B1E7878FA49}" name="Column4852"/>
    <tableColumn id="4865" xr3:uid="{D1123379-0399-4270-88E7-4A85813D3007}" name="Column4853"/>
    <tableColumn id="4866" xr3:uid="{2A46AD0F-5A35-40FB-ABEA-D5C887200CF4}" name="Column4854"/>
    <tableColumn id="4867" xr3:uid="{8613543E-0090-45F1-A356-DACDDC21D40E}" name="Column4855"/>
    <tableColumn id="4868" xr3:uid="{DA903BFB-E828-4A67-8239-3C6844967F87}" name="Column4856"/>
    <tableColumn id="4869" xr3:uid="{D8BAD167-9D24-4283-BD32-75606D089D56}" name="Column4857"/>
    <tableColumn id="4870" xr3:uid="{E7100417-000A-4B83-A56C-8238126FB261}" name="Column4858"/>
    <tableColumn id="4871" xr3:uid="{F57FB386-C521-4C4A-B1ED-E961A08E4079}" name="Column4859"/>
    <tableColumn id="4872" xr3:uid="{CB42359D-8AC2-4588-8707-3C5903EF8C46}" name="Column4860"/>
    <tableColumn id="4873" xr3:uid="{C406C7B1-A3A3-4620-804A-B56A12EED015}" name="Column4861"/>
    <tableColumn id="4874" xr3:uid="{7F07C1F5-313E-4F44-9D82-C8ED659590FD}" name="Column4862"/>
    <tableColumn id="4875" xr3:uid="{E7CFA268-7B38-462F-A474-2E4DDE061905}" name="Column4863"/>
    <tableColumn id="4876" xr3:uid="{182D54A2-F222-427C-B17A-33B17C193730}" name="Column4864"/>
    <tableColumn id="4877" xr3:uid="{62835F4F-66D9-45F9-A054-D9F5254EBCB8}" name="Column4865"/>
    <tableColumn id="4878" xr3:uid="{94CD3FDE-ACB3-41D3-A0AD-8F96A2A9F4A6}" name="Column4866"/>
    <tableColumn id="4879" xr3:uid="{CCB4E756-FA59-4FBD-9AB6-8FF1CACA3682}" name="Column4867"/>
    <tableColumn id="4880" xr3:uid="{193B365B-4865-4DA6-A717-98ACC903C694}" name="Column4868"/>
    <tableColumn id="4881" xr3:uid="{60F68D6B-6B8A-408F-99E0-6D38A128BFD2}" name="Column4869"/>
    <tableColumn id="4882" xr3:uid="{C306E041-2325-4439-A6FB-7E5DBA2C5C2E}" name="Column4870"/>
    <tableColumn id="4883" xr3:uid="{C7EB5190-8CFF-48D2-98F2-1AA5C05012B4}" name="Column4871"/>
    <tableColumn id="4884" xr3:uid="{A657753C-89AB-47F6-B506-E55AFA283B03}" name="Column4872"/>
    <tableColumn id="4885" xr3:uid="{67956DAC-9BFF-43A0-BA48-D5EEE407E919}" name="Column4873"/>
    <tableColumn id="4886" xr3:uid="{BA4358EA-C015-4BC8-B762-ECA02100E1F6}" name="Column4874"/>
    <tableColumn id="4887" xr3:uid="{5CEC05FA-330F-4C6F-A083-7DC27A3FE63B}" name="Column4875"/>
    <tableColumn id="4888" xr3:uid="{532851B5-AC4E-4548-A5F3-2AB33650CD8B}" name="Column4876"/>
    <tableColumn id="4889" xr3:uid="{272C1173-94EE-4B56-9BE5-89851311B620}" name="Column4877"/>
    <tableColumn id="4890" xr3:uid="{F4BB4768-E331-4521-BCF7-28ADFC08A26B}" name="Column4878"/>
    <tableColumn id="4891" xr3:uid="{A6750EA4-048B-4601-A536-179384024758}" name="Column4879"/>
    <tableColumn id="4892" xr3:uid="{5B753CBD-D209-45C6-B705-4E4CF7E88427}" name="Column4880"/>
    <tableColumn id="4893" xr3:uid="{B5C159A3-2C44-4534-8C5C-FBD88E984D23}" name="Column4881"/>
    <tableColumn id="4894" xr3:uid="{710F4514-D5F1-4BEF-BCDB-94AFBBEF5676}" name="Column4882"/>
    <tableColumn id="4895" xr3:uid="{7E4E712A-86DF-426F-9A62-6BD0207AF323}" name="Column4883"/>
    <tableColumn id="4896" xr3:uid="{466CE93D-25F0-46A1-AA40-A7E15ACD7C84}" name="Column4884"/>
    <tableColumn id="4897" xr3:uid="{664F1A14-ED22-49CF-8AF7-24EF0572AA87}" name="Column4885"/>
    <tableColumn id="4898" xr3:uid="{52258F90-0418-46F7-A89B-90E841DC4163}" name="Column4886"/>
    <tableColumn id="4899" xr3:uid="{7D5CCDDB-8418-4594-8610-F8C75B07BD9C}" name="Column4887"/>
    <tableColumn id="4900" xr3:uid="{5F900D8E-8907-4FB0-A087-A466026EAC94}" name="Column4888"/>
    <tableColumn id="4901" xr3:uid="{CC86FB89-560A-42B0-B879-D8D48F7A6D4A}" name="Column4889"/>
    <tableColumn id="4902" xr3:uid="{4063F6B1-E98F-4FE8-889A-AB53AF170D8E}" name="Column4890"/>
    <tableColumn id="4903" xr3:uid="{1EBA990D-3266-4081-B13C-495906BF6FF9}" name="Column4891"/>
    <tableColumn id="4904" xr3:uid="{DE58B4F9-BBB4-48C9-90F9-8BD53A8EC2FF}" name="Column4892"/>
    <tableColumn id="4905" xr3:uid="{14A99ED7-3D0C-4851-8004-CA9A5E40F9CF}" name="Column4893"/>
    <tableColumn id="4906" xr3:uid="{9ECF3BC5-D420-45B6-B8D9-B960D469A1D7}" name="Column4894"/>
    <tableColumn id="4907" xr3:uid="{0FBEC9E0-1363-4A15-BCE2-7B1C7FA3E456}" name="Column4895"/>
    <tableColumn id="4908" xr3:uid="{B3A9558C-D378-4F3B-97C2-3D73F5425B90}" name="Column4896"/>
    <tableColumn id="4909" xr3:uid="{78531C7C-0264-4FA4-BF11-B54651AFDDDA}" name="Column4897"/>
    <tableColumn id="4910" xr3:uid="{0AC09B9A-F6E6-464D-916B-4DC756FD5E6D}" name="Column4898"/>
    <tableColumn id="4911" xr3:uid="{E5291546-54F3-4CD5-B0FC-FEBCF0C7995D}" name="Column4899"/>
    <tableColumn id="4912" xr3:uid="{4A006E5F-7A5C-42AD-8D01-3D911378C30D}" name="Column4900"/>
    <tableColumn id="4913" xr3:uid="{6656F05E-86FF-440B-890C-F270EFC00946}" name="Column4901"/>
    <tableColumn id="4914" xr3:uid="{08F4B376-D680-42D2-8456-35C08B71FB84}" name="Column4902"/>
    <tableColumn id="4915" xr3:uid="{A1F76F49-B9ED-4814-80E9-A57125D51414}" name="Column4903"/>
    <tableColumn id="4916" xr3:uid="{820B2401-A7BF-4B26-A11C-53D408BA0141}" name="Column4904"/>
    <tableColumn id="4917" xr3:uid="{454BCCEE-B1A4-494E-9E2D-6C13EEC7FCD8}" name="Column4905"/>
    <tableColumn id="4918" xr3:uid="{B8543E27-8C38-47F3-862F-1DBF57C769B7}" name="Column4906"/>
    <tableColumn id="4919" xr3:uid="{1DFA5451-2C1C-44CC-85FD-F85E00455F96}" name="Column4907"/>
    <tableColumn id="4920" xr3:uid="{8C3B1E57-FBF4-4756-B4E4-785B912C4381}" name="Column4908"/>
    <tableColumn id="4921" xr3:uid="{3C11E2AE-FA83-4943-B6D7-E5AEAB979A2D}" name="Column4909"/>
    <tableColumn id="4922" xr3:uid="{8ED90D29-E445-4232-A2D4-19605D0FF85E}" name="Column4910"/>
    <tableColumn id="4923" xr3:uid="{8CA85148-A3D5-4248-810C-EEC0692B969A}" name="Column4911"/>
    <tableColumn id="4924" xr3:uid="{FAE3BA0A-27C0-48D7-B2CE-A2A10F556CBD}" name="Column4912"/>
    <tableColumn id="4925" xr3:uid="{C6A84993-FCA9-40F8-A915-5F189EF5C7A5}" name="Column4913"/>
    <tableColumn id="4926" xr3:uid="{B576B442-8D93-4122-B229-833365E959CE}" name="Column4914"/>
    <tableColumn id="4927" xr3:uid="{C2C735EA-1D89-48EF-BFD0-E9A1FDA7CBEE}" name="Column4915"/>
    <tableColumn id="4928" xr3:uid="{F3A90999-7DC1-489E-9A10-87B9EEDC8A47}" name="Column4916"/>
    <tableColumn id="4929" xr3:uid="{0C589622-562B-491F-8567-08729E2C3403}" name="Column4917"/>
    <tableColumn id="4930" xr3:uid="{388E4B1F-1C96-4E43-93F2-7C6ECE193A5C}" name="Column4918"/>
    <tableColumn id="4931" xr3:uid="{5BEEC551-E73C-43F0-8ED6-6FD6BF2F5882}" name="Column4919"/>
    <tableColumn id="4932" xr3:uid="{D6F4840A-B9FA-41F5-8C3A-1DA65DC064C3}" name="Column4920"/>
    <tableColumn id="4933" xr3:uid="{F790757D-8B43-4EC6-BD24-71E12345FCC1}" name="Column4921"/>
    <tableColumn id="4934" xr3:uid="{F7BD0339-79D2-4523-B5DC-26179032A0A9}" name="Column4922"/>
    <tableColumn id="4935" xr3:uid="{113A50EC-AACC-421E-AB25-D4D8CE692277}" name="Column4923"/>
    <tableColumn id="4936" xr3:uid="{0DD64A88-0A67-4E8E-BC84-61C39B7C3D35}" name="Column4924"/>
    <tableColumn id="4937" xr3:uid="{CF2EBE3A-BAC2-4F34-9B0A-42043506806F}" name="Column4925"/>
    <tableColumn id="4938" xr3:uid="{06977757-16DD-4957-AAFD-E21EDD6479EA}" name="Column4926"/>
    <tableColumn id="4939" xr3:uid="{6400701A-EE6F-49F5-B182-27EE716AE71B}" name="Column4927"/>
    <tableColumn id="4940" xr3:uid="{5C255142-3FB3-4853-BFBF-3651FB0E7C09}" name="Column4928"/>
    <tableColumn id="4941" xr3:uid="{A24D1A24-CEDD-414D-807D-6604B08E0E80}" name="Column4929"/>
    <tableColumn id="4942" xr3:uid="{31693395-0227-4721-91D4-B28089E0A5D8}" name="Column4930"/>
    <tableColumn id="4943" xr3:uid="{CC29CC94-EE7A-40CF-B912-CED8A58A2A12}" name="Column4931"/>
    <tableColumn id="4944" xr3:uid="{51054BC6-9A52-40A6-BC73-E71FE7F34F3C}" name="Column4932"/>
    <tableColumn id="4945" xr3:uid="{A261BA0B-5D42-4821-AF5D-16DC0A21535F}" name="Column4933"/>
    <tableColumn id="4946" xr3:uid="{0F570829-A589-4121-895E-DD124ED6AD44}" name="Column4934"/>
    <tableColumn id="4947" xr3:uid="{BC2E4B76-E804-4F8F-8F74-8804A24B488B}" name="Column4935"/>
    <tableColumn id="4948" xr3:uid="{CB35FCD3-982B-4894-BA3B-BD1045B1B888}" name="Column4936"/>
    <tableColumn id="4949" xr3:uid="{8F6045D7-CEEF-41E4-9946-D6E7D75D123C}" name="Column4937"/>
    <tableColumn id="4950" xr3:uid="{3E2022DC-AC9F-4CCA-B5F8-2D598CC657F3}" name="Column4938"/>
    <tableColumn id="4951" xr3:uid="{50BCAC7D-0A92-47FD-BF42-27A5495D60E4}" name="Column4939"/>
    <tableColumn id="4952" xr3:uid="{AB73334E-7912-4544-A123-33DEE6874D17}" name="Column4940"/>
    <tableColumn id="4953" xr3:uid="{F3E1DF78-01BB-423C-AF84-7EEDE55B9384}" name="Column4941"/>
    <tableColumn id="4954" xr3:uid="{35B872D6-EAA0-4581-AC8B-C8067512C7F1}" name="Column4942"/>
    <tableColumn id="4955" xr3:uid="{BAC5968B-58E3-4EC3-BA12-9A96F4D614A3}" name="Column4943"/>
    <tableColumn id="4956" xr3:uid="{C3F253ED-4A92-405D-9E4C-EC8047D51EF6}" name="Column4944"/>
    <tableColumn id="4957" xr3:uid="{FA10EFF1-DF5E-4DAD-826C-13DAC063A0AD}" name="Column4945"/>
    <tableColumn id="4958" xr3:uid="{863729E7-85E0-487A-AD0F-518562E7874D}" name="Column4946"/>
    <tableColumn id="4959" xr3:uid="{5E43A689-10FA-46F5-ABDD-0776F550804B}" name="Column4947"/>
    <tableColumn id="4960" xr3:uid="{28BF6303-2E0D-46A5-83B2-FC2F5B270521}" name="Column4948"/>
    <tableColumn id="4961" xr3:uid="{253DBE5E-6124-47EA-A0CF-6882E0D28017}" name="Column4949"/>
    <tableColumn id="4962" xr3:uid="{497B9E4C-A453-4E3C-9D74-6D956EF39122}" name="Column4950"/>
    <tableColumn id="4963" xr3:uid="{C90C03F8-F515-4A8A-9E4F-15B5945C7BA8}" name="Column4951"/>
    <tableColumn id="4964" xr3:uid="{B5AFFFDA-10B0-4A88-BEA4-EB6001637766}" name="Column4952"/>
    <tableColumn id="4965" xr3:uid="{CD9C60BD-FACE-4298-BEBB-45E2E1987C87}" name="Column4953"/>
    <tableColumn id="4966" xr3:uid="{ED19A45B-D9E7-421A-A7A7-7D4829178071}" name="Column4954"/>
    <tableColumn id="4967" xr3:uid="{01BFB267-B7FD-492E-84DE-47ABF4F133B0}" name="Column4955"/>
    <tableColumn id="4968" xr3:uid="{DD23DFCC-AE7D-46D6-BDCB-EBE515FC867E}" name="Column4956"/>
    <tableColumn id="4969" xr3:uid="{AB943C23-7669-49FE-9518-5886334CE608}" name="Column4957"/>
    <tableColumn id="4970" xr3:uid="{02ACF6A8-CAE0-419F-A8C8-6066489E7E9C}" name="Column4958"/>
    <tableColumn id="4971" xr3:uid="{05A39689-5643-4107-BF5E-0D47AA751B6F}" name="Column4959"/>
    <tableColumn id="4972" xr3:uid="{80CD6A36-8361-4E54-8642-9BD3501EC3D5}" name="Column4960"/>
    <tableColumn id="4973" xr3:uid="{B325C235-0C04-4ACF-AA5B-B48F9D0A327D}" name="Column4961"/>
    <tableColumn id="4974" xr3:uid="{0B07A96C-4995-483D-AC07-C2FA2EAC8035}" name="Column4962"/>
    <tableColumn id="4975" xr3:uid="{85A9EEA6-DAA4-42BD-B09E-0A05677119FD}" name="Column4963"/>
    <tableColumn id="4976" xr3:uid="{0C7757F4-8C8F-47A2-908A-FCF47FAD97B9}" name="Column4964"/>
    <tableColumn id="4977" xr3:uid="{F1B4416C-63A0-4990-9F30-220AA2E8C4E3}" name="Column4965"/>
    <tableColumn id="4978" xr3:uid="{89A6A6D5-F094-4CB2-ADF9-5437A231D34E}" name="Column4966"/>
    <tableColumn id="4979" xr3:uid="{754B8585-9C62-466D-AB7B-93F188ED5773}" name="Column4967"/>
    <tableColumn id="4980" xr3:uid="{896AEDBC-4EEC-48D8-9B9A-4F1C554F690E}" name="Column4968"/>
    <tableColumn id="4981" xr3:uid="{0169B830-204B-47C1-AE6A-89BAF2594C58}" name="Column4969"/>
    <tableColumn id="4982" xr3:uid="{EE283120-03B2-4DC4-AA81-5FF3C79D14C3}" name="Column4970"/>
    <tableColumn id="4983" xr3:uid="{B6E92050-E8CE-46AC-AF6B-612E2DDE9AC9}" name="Column4971"/>
    <tableColumn id="4984" xr3:uid="{7982D03A-CCC3-4824-B219-401F2CB2D22C}" name="Column4972"/>
    <tableColumn id="4985" xr3:uid="{5E312DF6-8662-4AE2-BE8C-5EB9F313FBF4}" name="Column4973"/>
    <tableColumn id="4986" xr3:uid="{45E614AC-A941-4229-B25D-72D688023D0C}" name="Column4974"/>
    <tableColumn id="4987" xr3:uid="{5BB896A8-6490-42EC-B56C-EF6F294A1E03}" name="Column4975"/>
    <tableColumn id="4988" xr3:uid="{1B1D99FD-95B7-4D6F-A7F6-BB066DC3805E}" name="Column4976"/>
    <tableColumn id="4989" xr3:uid="{41142031-503D-42B5-99A8-1BDB41689A83}" name="Column4977"/>
    <tableColumn id="4990" xr3:uid="{EB2DDC6D-EC44-487F-893F-627E1B348588}" name="Column4978"/>
    <tableColumn id="4991" xr3:uid="{A37A4DB3-383C-4CEE-ABCE-751646584530}" name="Column4979"/>
    <tableColumn id="4992" xr3:uid="{9AFF1B71-45D7-42DE-A255-751F9E3B14EB}" name="Column4980"/>
    <tableColumn id="4993" xr3:uid="{6710366B-1B7D-4FD9-9EC9-AAC248B66D77}" name="Column4981"/>
    <tableColumn id="4994" xr3:uid="{7DAE738D-0973-49D7-8A79-2194C59FA81C}" name="Column4982"/>
    <tableColumn id="4995" xr3:uid="{4CFA20EF-5102-445B-9E1E-18EC406487D9}" name="Column4983"/>
    <tableColumn id="4996" xr3:uid="{D2EEFBB6-DD2E-419D-AF53-FE8F6324C22D}" name="Column4984"/>
    <tableColumn id="4997" xr3:uid="{C74E25EE-005D-4A68-9EDC-60FA8FE03376}" name="Column4985"/>
    <tableColumn id="4998" xr3:uid="{75F438EC-DD82-47D7-8804-41F6C373F45C}" name="Column4986"/>
    <tableColumn id="4999" xr3:uid="{11771B49-F74B-418A-B7BA-42056E89EB6C}" name="Column4987"/>
    <tableColumn id="5000" xr3:uid="{2C53EFE4-3C74-4003-98EA-72AA8E091FE1}" name="Column4988"/>
    <tableColumn id="5001" xr3:uid="{BF4D87AD-32E6-40BA-BB81-79BF797B1A07}" name="Column4989"/>
    <tableColumn id="5002" xr3:uid="{CA693D50-3F2F-4A5D-AC95-F65575DC072C}" name="Column4990"/>
    <tableColumn id="5003" xr3:uid="{E113AA93-BFF4-4E23-A087-F20427F5081E}" name="Column4991"/>
    <tableColumn id="5004" xr3:uid="{FCFDE33A-F3FA-410F-8E5E-12C885FF929A}" name="Column4992"/>
    <tableColumn id="5005" xr3:uid="{4395A40B-8C5A-409E-94CC-AADD48730D57}" name="Column4993"/>
    <tableColumn id="5006" xr3:uid="{6FAAF9D8-B293-4740-ACE3-FF4CC752ABFE}" name="Column4994"/>
    <tableColumn id="5007" xr3:uid="{F21D0599-D9A2-4285-B9FB-348F685D2C28}" name="Column4995"/>
    <tableColumn id="5008" xr3:uid="{65D4943B-DC9B-41EB-9923-9D59760BF717}" name="Column4996"/>
    <tableColumn id="5009" xr3:uid="{2450E9E2-21D2-4BB8-8542-C460A4206A2D}" name="Column4997"/>
    <tableColumn id="5010" xr3:uid="{10DAB01A-5C1D-4E04-A3BC-371E4873E41B}" name="Column4998"/>
    <tableColumn id="5011" xr3:uid="{C75E1109-F0F1-489F-B1EB-9D7AF2CE91F8}" name="Column4999"/>
    <tableColumn id="5012" xr3:uid="{3D128C6E-5999-4990-9973-1C693A47AF2C}" name="Column5000"/>
    <tableColumn id="5013" xr3:uid="{B964E124-62BC-4C08-B825-2803E3E32018}" name="Column5001"/>
    <tableColumn id="5014" xr3:uid="{9F00AAC8-44F6-4AD0-A6A8-CCF3AACBC298}" name="Column5002"/>
    <tableColumn id="5015" xr3:uid="{89B8E1E1-5A91-43B8-AD48-E6107E58B3A4}" name="Column5003"/>
    <tableColumn id="5016" xr3:uid="{1646D89F-24B5-4038-886F-4F4A394FDB5E}" name="Column5004"/>
    <tableColumn id="5017" xr3:uid="{0EF957B5-CB39-48F2-A38E-149C7352E8A2}" name="Column5005"/>
    <tableColumn id="5018" xr3:uid="{0B9A8239-2AA5-47A6-AFD4-0AF88F3A861B}" name="Column5006"/>
    <tableColumn id="5019" xr3:uid="{A24FAAD5-B3A1-4FA3-9E1C-F820628F6D52}" name="Column5007"/>
    <tableColumn id="5020" xr3:uid="{2966D935-DC5C-4BCE-9DBA-53BC393D65F2}" name="Column5008"/>
    <tableColumn id="5021" xr3:uid="{4C950D5F-37B9-40C1-ADCA-806A5E01BA92}" name="Column5009"/>
    <tableColumn id="5022" xr3:uid="{71B0D4AB-2CC0-43AF-A817-250541D25674}" name="Column5010"/>
    <tableColumn id="5023" xr3:uid="{26CF5A6B-CB07-4844-BDF7-5DD386AACCFC}" name="Column5011"/>
    <tableColumn id="5024" xr3:uid="{34FC5919-67B0-4275-97AA-D1239B655E22}" name="Column5012"/>
    <tableColumn id="5025" xr3:uid="{C115C26D-4446-4ACA-B416-22E0DB623ECB}" name="Column5013"/>
    <tableColumn id="5026" xr3:uid="{06232FDE-5C43-4DA2-B797-D9FA848F1C8A}" name="Column5014"/>
    <tableColumn id="5027" xr3:uid="{63305DA3-623A-41B2-8F81-FE96A64D5798}" name="Column5015"/>
    <tableColumn id="5028" xr3:uid="{D669825E-990E-46A7-8CE0-DD2A9F232EC3}" name="Column5016"/>
    <tableColumn id="5029" xr3:uid="{3E4419E6-7A35-45A0-BE7E-E41C44AC44E2}" name="Column5017"/>
    <tableColumn id="5030" xr3:uid="{248BE0C3-B67A-4B27-BCDF-73E9D861EA39}" name="Column5018"/>
    <tableColumn id="5031" xr3:uid="{30E426DB-A16A-4DAC-BF42-44D84166ED82}" name="Column5019"/>
    <tableColumn id="5032" xr3:uid="{93C025D1-1800-4F7A-BDF7-A8BBD8DA3496}" name="Column5020"/>
    <tableColumn id="5033" xr3:uid="{C34B0EBF-C06F-4B14-B5C3-7CEA6C62A80A}" name="Column5021"/>
    <tableColumn id="5034" xr3:uid="{257C3171-0B1B-46C8-9C72-44CF33D7A00A}" name="Column5022"/>
    <tableColumn id="5035" xr3:uid="{C21E7F08-40EB-46B5-A5BD-017E48F83311}" name="Column5023"/>
    <tableColumn id="5036" xr3:uid="{2C56E5ED-6C08-453A-820C-7D2E3A500EB4}" name="Column5024"/>
    <tableColumn id="5037" xr3:uid="{9F7ABA0A-5557-4F26-A83F-41BAD1EE26E6}" name="Column5025"/>
    <tableColumn id="5038" xr3:uid="{92B004D1-2A88-42D0-B34A-75657ED52B15}" name="Column5026"/>
    <tableColumn id="5039" xr3:uid="{F49AD665-98AA-4635-A4CC-8A3C33E77186}" name="Column5027"/>
    <tableColumn id="5040" xr3:uid="{B033D867-72E3-4C6D-8C4F-A63F732EA525}" name="Column5028"/>
    <tableColumn id="5041" xr3:uid="{EC2FE2AA-FD43-41ED-854D-1F213101E03D}" name="Column5029"/>
    <tableColumn id="5042" xr3:uid="{2EF5344F-30F3-4882-BC7E-501140A85D7D}" name="Column5030"/>
    <tableColumn id="5043" xr3:uid="{F7E7457F-38CE-46CA-9036-88B73E676D54}" name="Column5031"/>
    <tableColumn id="5044" xr3:uid="{2DC141C3-8B9B-401F-9A47-5A80C503E412}" name="Column5032"/>
    <tableColumn id="5045" xr3:uid="{DEC58D9B-AF31-4C5F-8A6F-191EB2BCF77C}" name="Column5033"/>
    <tableColumn id="5046" xr3:uid="{57585DE2-8C05-4E7E-B7F6-5AA0F3745494}" name="Column5034"/>
    <tableColumn id="5047" xr3:uid="{B5545657-F920-4A47-A83F-4353623E8116}" name="Column5035"/>
    <tableColumn id="5048" xr3:uid="{73C2255E-A40D-44C9-A2DE-20EF21913AFA}" name="Column5036"/>
    <tableColumn id="5049" xr3:uid="{E6D4C99F-11E8-48EF-A5EE-40C3CC935C2F}" name="Column5037"/>
    <tableColumn id="5050" xr3:uid="{C4545812-A0A6-46E0-985D-6EF2A6756059}" name="Column5038"/>
    <tableColumn id="5051" xr3:uid="{8CA9C8BE-01C8-4040-8A2F-5B52083D7964}" name="Column5039"/>
    <tableColumn id="5052" xr3:uid="{998C7A7C-D661-46F6-A270-5EB1DA317244}" name="Column5040"/>
    <tableColumn id="5053" xr3:uid="{08AAAC10-A13F-4F05-A379-173A7F7CEE61}" name="Column5041"/>
    <tableColumn id="5054" xr3:uid="{C39FE7FA-2182-415A-9BB0-F63C2293F8D9}" name="Column5042"/>
    <tableColumn id="5055" xr3:uid="{8648DF89-0994-4141-B488-7E0F25326C50}" name="Column5043"/>
    <tableColumn id="5056" xr3:uid="{51C181AC-CD01-4E86-8702-F515E986FC3D}" name="Column5044"/>
    <tableColumn id="5057" xr3:uid="{39C776AA-DD49-4F2D-95D6-342CBCFE8951}" name="Column5045"/>
    <tableColumn id="5058" xr3:uid="{CC9921E4-18C5-49F2-AF73-25EC6FB760E3}" name="Column5046"/>
    <tableColumn id="5059" xr3:uid="{F7C2DD8F-9E79-49F1-BA42-7DDAC02EA482}" name="Column5047"/>
    <tableColumn id="5060" xr3:uid="{70FA5DCD-7BB6-4D48-A5B5-B5FD863780BC}" name="Column5048"/>
    <tableColumn id="5061" xr3:uid="{9E2844DC-2252-409E-B7AD-CBD52B3E587F}" name="Column5049"/>
    <tableColumn id="5062" xr3:uid="{3B44F1E8-CE37-45BA-BF33-5EC184EA1A31}" name="Column5050"/>
    <tableColumn id="5063" xr3:uid="{4F90D885-622C-4852-B4D5-5A81A33DFE72}" name="Column5051"/>
    <tableColumn id="5064" xr3:uid="{A9592A56-537E-4F4C-AD33-1350FC1EEA37}" name="Column5052"/>
    <tableColumn id="5065" xr3:uid="{9603069E-CB75-4E1B-AE0C-CF6029723198}" name="Column5053"/>
    <tableColumn id="5066" xr3:uid="{D53DB2C8-EC00-49A2-B950-F6BB76CFF823}" name="Column5054"/>
    <tableColumn id="5067" xr3:uid="{16BE1806-EC34-4B9F-97F0-B871BF4093E1}" name="Column5055"/>
    <tableColumn id="5068" xr3:uid="{67646288-3BA7-4CC3-9DF6-4C1FA80B1FC3}" name="Column5056"/>
    <tableColumn id="5069" xr3:uid="{69C660C2-0302-418B-85FC-A34075DF8C26}" name="Column5057"/>
    <tableColumn id="5070" xr3:uid="{73AD0771-A150-4DA7-A6FE-14EBDAAD059A}" name="Column5058"/>
    <tableColumn id="5071" xr3:uid="{DB124D29-DAF5-4EC1-8AB4-CF241E289F8E}" name="Column5059"/>
    <tableColumn id="5072" xr3:uid="{053DE6C9-C162-4F77-AD45-B73056E86493}" name="Column5060"/>
    <tableColumn id="5073" xr3:uid="{F3F903F1-C6E0-4021-ADED-71B59E5494FF}" name="Column5061"/>
    <tableColumn id="5074" xr3:uid="{46F49011-CF4A-4949-BDA0-B99C56A8A8B2}" name="Column5062"/>
    <tableColumn id="5075" xr3:uid="{68A35EDF-646B-4C0F-81F4-1151299C7051}" name="Column5063"/>
    <tableColumn id="5076" xr3:uid="{4FAFC2D6-1CAD-420D-8694-7105D6D0DFAC}" name="Column5064"/>
    <tableColumn id="5077" xr3:uid="{B241A915-C3E8-4E58-BC64-BD6DB143038C}" name="Column5065"/>
    <tableColumn id="5078" xr3:uid="{2A1FB734-E103-4D18-9BC8-0B7B6EED6BCD}" name="Column5066"/>
    <tableColumn id="5079" xr3:uid="{53B9C034-3BCA-45BA-8EC9-25C47FA5FDC5}" name="Column5067"/>
    <tableColumn id="5080" xr3:uid="{EAACDED7-87EE-40F1-ABD3-9159301CAAD3}" name="Column5068"/>
    <tableColumn id="5081" xr3:uid="{BF09B393-5C6E-4D8B-B585-A9A06F794B7A}" name="Column5069"/>
    <tableColumn id="5082" xr3:uid="{9A400EE5-715A-4A65-94B8-9917CA453203}" name="Column5070"/>
    <tableColumn id="5083" xr3:uid="{BF4CB6F1-D3B6-43D7-89D2-4191AA01BF5A}" name="Column5071"/>
    <tableColumn id="5084" xr3:uid="{00618E23-6BF1-4C83-B726-C88D111497ED}" name="Column5072"/>
    <tableColumn id="5085" xr3:uid="{605219E6-37F1-4C25-BC00-1E9D711C034D}" name="Column5073"/>
    <tableColumn id="5086" xr3:uid="{D9B4D963-9F99-47A4-B930-1164FF06A02B}" name="Column5074"/>
    <tableColumn id="5087" xr3:uid="{6CAB1525-B793-4432-8545-0758FBBE9217}" name="Column5075"/>
    <tableColumn id="5088" xr3:uid="{1231B38B-1A1A-48C3-916B-A0C0C2372662}" name="Column5076"/>
    <tableColumn id="5089" xr3:uid="{EBDE86A2-C0F7-4C36-8F77-D6C7F85E2302}" name="Column5077"/>
    <tableColumn id="5090" xr3:uid="{A97B97FD-B3BC-4980-85C2-C0F98BBC4DE9}" name="Column5078"/>
    <tableColumn id="5091" xr3:uid="{D2FE5095-4CD3-4975-B3FD-C10BCCFAB3FA}" name="Column5079"/>
    <tableColumn id="5092" xr3:uid="{D4647DCC-BDBD-4DB2-B684-A5D1828829AB}" name="Column5080"/>
    <tableColumn id="5093" xr3:uid="{DAB04976-59B7-452C-8AB3-054EFF34AE8D}" name="Column5081"/>
    <tableColumn id="5094" xr3:uid="{58F048AA-9397-4B30-B86A-034EA594B0D4}" name="Column5082"/>
    <tableColumn id="5095" xr3:uid="{795D6C6E-894E-4389-9B1D-1F7DF58FE6EC}" name="Column5083"/>
    <tableColumn id="5096" xr3:uid="{06D2191E-BE43-42ED-A428-924475CD946A}" name="Column5084"/>
    <tableColumn id="5097" xr3:uid="{B4F5A6B2-EF7A-4819-9A3C-52FFFFB7872B}" name="Column5085"/>
    <tableColumn id="5098" xr3:uid="{46E7986A-E0A9-4ADD-861D-4989BE602489}" name="Column5086"/>
    <tableColumn id="5099" xr3:uid="{5DB26661-3EBF-4E4F-8C6E-EF45BF5663E3}" name="Column5087"/>
    <tableColumn id="5100" xr3:uid="{D42B6DF4-907B-4DCA-811B-80BD49D0B03E}" name="Column5088"/>
    <tableColumn id="5101" xr3:uid="{6E10055D-8E36-4584-8FDF-9DE1369B443C}" name="Column5089"/>
    <tableColumn id="5102" xr3:uid="{D2C63CE6-486F-4D59-B802-2CBFBA48CAE9}" name="Column5090"/>
    <tableColumn id="5103" xr3:uid="{C5537A3D-CD5E-4002-A218-3E05A4EDDC43}" name="Column5091"/>
    <tableColumn id="5104" xr3:uid="{04ABB4E9-D8D4-43B3-9EBB-F0D52CF278D7}" name="Column5092"/>
    <tableColumn id="5105" xr3:uid="{A13E2159-7041-42BA-8C37-0D502A646A8B}" name="Column5093"/>
    <tableColumn id="5106" xr3:uid="{2DC09C6D-79E4-4601-A7C4-B5EAE6C24A37}" name="Column5094"/>
    <tableColumn id="5107" xr3:uid="{D9F0C8CF-27C8-4EC1-8670-71055451F0D7}" name="Column5095"/>
    <tableColumn id="5108" xr3:uid="{E53E1D58-E5A9-4828-BA9E-F9C952694222}" name="Column5096"/>
    <tableColumn id="5109" xr3:uid="{E017A287-9240-4AA5-8A02-67D7F08E0A6B}" name="Column5097"/>
    <tableColumn id="5110" xr3:uid="{B0F3DBEE-61C9-4635-A1A3-69F3CD76C0E0}" name="Column5098"/>
    <tableColumn id="5111" xr3:uid="{8734B6B5-5E16-4ED7-BED4-536BE94B41E8}" name="Column5099"/>
    <tableColumn id="5112" xr3:uid="{A8985FEB-66B9-4418-BD61-00DC50C9F0FF}" name="Column5100"/>
    <tableColumn id="5113" xr3:uid="{4F3D0202-9857-4D73-BFC6-869BE889B8BF}" name="Column5101"/>
    <tableColumn id="5114" xr3:uid="{02F39113-8F04-404F-9E38-B906AB31CC80}" name="Column5102"/>
    <tableColumn id="5115" xr3:uid="{0FEDBF99-0E25-4D1B-842A-A4085645B395}" name="Column5103"/>
    <tableColumn id="5116" xr3:uid="{9F5B7FB9-EF1E-4490-9F07-C361F280F9B8}" name="Column5104"/>
    <tableColumn id="5117" xr3:uid="{FEFEFA9C-CAF9-464A-93EF-0443202687B7}" name="Column5105"/>
    <tableColumn id="5118" xr3:uid="{CAC9AC86-2C12-4F9C-8E1D-CF730A044545}" name="Column5106"/>
    <tableColumn id="5119" xr3:uid="{6BDB2E8A-FF40-4FDB-8D0E-D07B0E09AF71}" name="Column5107"/>
    <tableColumn id="5120" xr3:uid="{628266D5-C3C1-4417-BA04-1D15DF7A6F5B}" name="Column5108"/>
    <tableColumn id="5121" xr3:uid="{EF8A12F6-E63E-4AC8-8673-462C5C30B06C}" name="Column5109"/>
    <tableColumn id="5122" xr3:uid="{48B35DE6-7EE8-434F-91E3-489035B5A8F1}" name="Column5110"/>
    <tableColumn id="5123" xr3:uid="{1B6D96A1-CD15-4067-98E2-4EC31E23053A}" name="Column5111"/>
    <tableColumn id="5124" xr3:uid="{DF045CEF-5A52-4C39-93F6-70373C8101E9}" name="Column5112"/>
    <tableColumn id="5125" xr3:uid="{2ACDD8AF-C7C5-4EE7-95D5-C3F98F68ADF6}" name="Column5113"/>
    <tableColumn id="5126" xr3:uid="{5E9F1CAA-5672-44EB-A231-7B80E59BD005}" name="Column5114"/>
    <tableColumn id="5127" xr3:uid="{095E34E9-6447-4DC5-869C-3589822DE047}" name="Column5115"/>
    <tableColumn id="5128" xr3:uid="{8411D364-70E2-49E0-9CE1-4C84E56CE882}" name="Column5116"/>
    <tableColumn id="5129" xr3:uid="{FE14FCB6-1371-47D4-9E0B-367204DC36F0}" name="Column5117"/>
    <tableColumn id="5130" xr3:uid="{1E5C2AB4-331B-4543-A945-FC6DCDBB98F9}" name="Column5118"/>
    <tableColumn id="5131" xr3:uid="{0F8D3593-ED3D-4543-917B-956092D94185}" name="Column5119"/>
    <tableColumn id="5132" xr3:uid="{1121CC2D-27AE-4304-86CB-D2390C70495E}" name="Column5120"/>
    <tableColumn id="5133" xr3:uid="{53B0EA36-6F97-4E28-9C0F-0EB0363B90C4}" name="Column5121"/>
    <tableColumn id="5134" xr3:uid="{66C1CAF2-FA9E-45B2-B754-EDC320C53CE4}" name="Column5122"/>
    <tableColumn id="5135" xr3:uid="{4C53C1E5-ED55-4D2A-970E-89B872411EC6}" name="Column5123"/>
    <tableColumn id="5136" xr3:uid="{9348790D-16DB-47CA-9252-975FF2D63502}" name="Column5124"/>
    <tableColumn id="5137" xr3:uid="{7A03462D-3B4F-407B-984B-1DECE9D3BA5A}" name="Column5125"/>
    <tableColumn id="5138" xr3:uid="{C8506B98-1B3D-4F8B-8E97-58D67C3C5C94}" name="Column5126"/>
    <tableColumn id="5139" xr3:uid="{FCF6C9D1-E1F3-466D-A899-86E741BE4F9A}" name="Column5127"/>
    <tableColumn id="5140" xr3:uid="{65E9DA1C-775F-46A0-8286-7296CBD9F91B}" name="Column5128"/>
    <tableColumn id="5141" xr3:uid="{074B44BF-1453-4D22-9B75-A1807131902A}" name="Column5129"/>
    <tableColumn id="5142" xr3:uid="{F6BE0EAA-D56E-497E-9CA8-66DEAB448DB8}" name="Column5130"/>
    <tableColumn id="5143" xr3:uid="{6CB66B28-8DF6-47DB-910B-BA1CBECE2ECA}" name="Column5131"/>
    <tableColumn id="5144" xr3:uid="{5F09FC88-9202-48CC-834F-67F4BB77C37E}" name="Column5132"/>
    <tableColumn id="5145" xr3:uid="{AE7CA70F-CBE4-4EDD-926E-129B54B9D284}" name="Column5133"/>
    <tableColumn id="5146" xr3:uid="{FE06465D-178F-4003-9163-68794FCFE739}" name="Column5134"/>
    <tableColumn id="5147" xr3:uid="{A27B8590-D4E8-4B13-AE4B-B048E0EE7EC9}" name="Column5135"/>
    <tableColumn id="5148" xr3:uid="{549BC335-6FA1-4223-8F80-8BE67021E5A0}" name="Column5136"/>
    <tableColumn id="5149" xr3:uid="{7A0D26AD-A691-4F72-BC69-FE414C217F26}" name="Column5137"/>
    <tableColumn id="5150" xr3:uid="{D9BDD3C3-D8BB-403F-8F0C-21D2F2C98569}" name="Column5138"/>
    <tableColumn id="5151" xr3:uid="{EA200E10-66F7-4533-A7F7-095465F79245}" name="Column5139"/>
    <tableColumn id="5152" xr3:uid="{F3D94F0E-1488-4B9A-8B92-FF8C43C74345}" name="Column5140"/>
    <tableColumn id="5153" xr3:uid="{EA171495-9C90-4516-B6E3-3553EE9766EF}" name="Column5141"/>
    <tableColumn id="5154" xr3:uid="{844082E9-7FA1-44C2-9640-1B2319714684}" name="Column5142"/>
    <tableColumn id="5155" xr3:uid="{4B6F70A4-C449-4C33-A4FF-317EE3CC8587}" name="Column5143"/>
    <tableColumn id="5156" xr3:uid="{BABAB71F-40A3-4420-A4A9-7D537D60543B}" name="Column5144"/>
    <tableColumn id="5157" xr3:uid="{4A2F4413-66BB-4B7A-94DF-EDA962CEE343}" name="Column5145"/>
    <tableColumn id="5158" xr3:uid="{AD7F6FBF-72CE-4051-9438-FACDA8784CFD}" name="Column5146"/>
    <tableColumn id="5159" xr3:uid="{7AFCDBA2-5671-402E-8E63-7C3AE77F2331}" name="Column5147"/>
    <tableColumn id="5160" xr3:uid="{A45D26AB-8407-44EA-8081-DB7489F816F1}" name="Column5148"/>
    <tableColumn id="5161" xr3:uid="{172DC996-BFEF-4CF4-BF5A-368A86A476AD}" name="Column5149"/>
    <tableColumn id="5162" xr3:uid="{A135ED38-72A8-4D07-8AB1-00092F39DD2D}" name="Column5150"/>
    <tableColumn id="5163" xr3:uid="{D5F5222B-CC56-449B-82FD-AD078355401F}" name="Column5151"/>
    <tableColumn id="5164" xr3:uid="{06ED6949-4600-40A0-AECE-5948EC3FF2E6}" name="Column5152"/>
    <tableColumn id="5165" xr3:uid="{BBDE1A9E-CEFF-49EB-B2B9-A13AA5E935C6}" name="Column5153"/>
    <tableColumn id="5166" xr3:uid="{C008C585-72A9-48CA-81C5-B7659009A61C}" name="Column5154"/>
    <tableColumn id="5167" xr3:uid="{33CC533D-5F97-4CE2-8994-CFB4CDA201FC}" name="Column5155"/>
    <tableColumn id="5168" xr3:uid="{1A5A657D-6371-453E-8121-1D59350A4D4F}" name="Column5156"/>
    <tableColumn id="5169" xr3:uid="{1E65D031-1A81-483C-A4B0-82F5C16920DC}" name="Column5157"/>
    <tableColumn id="5170" xr3:uid="{94B498C6-FF2B-446C-BE19-14DFBF475238}" name="Column5158"/>
    <tableColumn id="5171" xr3:uid="{C8681E49-B83B-4009-A97B-15A9119191CF}" name="Column5159"/>
    <tableColumn id="5172" xr3:uid="{35E4C944-18CF-476D-AAA3-46B013A0964F}" name="Column5160"/>
    <tableColumn id="5173" xr3:uid="{0DD290DD-3C17-4357-AD23-9811E7BF3485}" name="Column5161"/>
    <tableColumn id="5174" xr3:uid="{6E02B7DA-C155-4EA7-B73B-B0B3990B9BD4}" name="Column5162"/>
    <tableColumn id="5175" xr3:uid="{CDD77CBE-C0C9-4056-AB9C-4D570293A878}" name="Column5163"/>
    <tableColumn id="5176" xr3:uid="{B92E3A24-6B0F-4F21-A3EA-98630C95D56D}" name="Column5164"/>
    <tableColumn id="5177" xr3:uid="{F8C865ED-FC02-4F90-838F-4ED488C24FF8}" name="Column5165"/>
    <tableColumn id="5178" xr3:uid="{F0D951E9-04C4-4850-8DD0-E1A436A1BAE7}" name="Column5166"/>
    <tableColumn id="5179" xr3:uid="{BB998DC0-0CB3-413C-989B-AABDEE25769C}" name="Column5167"/>
    <tableColumn id="5180" xr3:uid="{AB70092C-5BC8-429C-97AE-CCBDA2AE8C15}" name="Column5168"/>
    <tableColumn id="5181" xr3:uid="{E115D5B3-0474-487F-9884-37C5B72B8EFA}" name="Column5169"/>
    <tableColumn id="5182" xr3:uid="{D561371C-8D64-4D1F-891D-68D8E0E6EFCD}" name="Column5170"/>
    <tableColumn id="5183" xr3:uid="{D91E9EBC-801A-41B9-BFF9-3832078335F7}" name="Column5171"/>
    <tableColumn id="5184" xr3:uid="{6415F587-7CAA-400F-9FC6-BB9680416D32}" name="Column5172"/>
    <tableColumn id="5185" xr3:uid="{3926343F-A028-46C1-BD1A-BAE2A28CB07E}" name="Column5173"/>
    <tableColumn id="5186" xr3:uid="{540C041E-1764-47CB-8C3F-724E76F7A395}" name="Column5174"/>
    <tableColumn id="5187" xr3:uid="{F4D81DC8-6CCF-40C7-809E-C53BBE0156B6}" name="Column5175"/>
    <tableColumn id="5188" xr3:uid="{B2F35C7C-FFC6-4ACC-8C97-D52FB3BD6495}" name="Column5176"/>
    <tableColumn id="5189" xr3:uid="{FFAB171A-39E1-4A02-A507-EBA9D0D1F272}" name="Column5177"/>
    <tableColumn id="5190" xr3:uid="{0DAFD8B6-E17E-4596-B7EB-A934FF4E6E0D}" name="Column5178"/>
    <tableColumn id="5191" xr3:uid="{14EC30E4-FE4F-4C9D-A451-0CED57B95D78}" name="Column5179"/>
    <tableColumn id="5192" xr3:uid="{9081A274-B7BD-4A35-97C4-327A2EDFADE1}" name="Column5180"/>
    <tableColumn id="5193" xr3:uid="{550B4F7B-D819-499E-A516-FB3A6B65E65C}" name="Column5181"/>
    <tableColumn id="5194" xr3:uid="{E9297AB7-CED7-4198-912E-65F0EC699ECB}" name="Column5182"/>
    <tableColumn id="5195" xr3:uid="{D1D572E5-80BF-4C6C-A262-B3FF7787202E}" name="Column5183"/>
    <tableColumn id="5196" xr3:uid="{1C8B1CD6-4EA1-4E09-8642-F89D822AA308}" name="Column5184"/>
    <tableColumn id="5197" xr3:uid="{29017FD2-63AF-4FB0-A53D-DFF99686ACAB}" name="Column5185"/>
    <tableColumn id="5198" xr3:uid="{5CDBD8B6-184F-4F4B-A6BD-134B566FC8CA}" name="Column5186"/>
    <tableColumn id="5199" xr3:uid="{61F00748-26F4-4C95-B5E1-CA4FEAEAF510}" name="Column5187"/>
    <tableColumn id="5200" xr3:uid="{5C84CF8E-338F-4B90-A135-97E0FB46BDBC}" name="Column5188"/>
    <tableColumn id="5201" xr3:uid="{0066EA08-18B4-4532-96EF-C5A83DE477AD}" name="Column5189"/>
    <tableColumn id="5202" xr3:uid="{FBDAE38C-5A97-4E49-B3B7-EDD48DE8982A}" name="Column5190"/>
    <tableColumn id="5203" xr3:uid="{9A0B0244-EF8B-4A5E-ADEA-EB5627488CA2}" name="Column5191"/>
    <tableColumn id="5204" xr3:uid="{4672637B-F994-4024-96D1-FE66629246D9}" name="Column5192"/>
    <tableColumn id="5205" xr3:uid="{A5CC3FC2-2BA8-463B-A218-49C3CEF78014}" name="Column5193"/>
    <tableColumn id="5206" xr3:uid="{28845DEE-AC45-46B7-BA96-CF7784FC50A1}" name="Column5194"/>
    <tableColumn id="5207" xr3:uid="{3F01C3A5-A9CD-41B2-9F87-D9312BFADA4F}" name="Column5195"/>
    <tableColumn id="5208" xr3:uid="{4C50CCDD-E3A8-4E2F-8C87-7D1378468CBB}" name="Column5196"/>
    <tableColumn id="5209" xr3:uid="{D24C7A49-3C5E-4A29-8EAA-56768BD00DB7}" name="Column5197"/>
    <tableColumn id="5210" xr3:uid="{EC42B33D-D2A3-470A-882F-F438FDCE2E17}" name="Column5198"/>
    <tableColumn id="5211" xr3:uid="{1B2ADBC5-A0FF-4A35-97B9-74959525CA40}" name="Column5199"/>
    <tableColumn id="5212" xr3:uid="{7C00954E-2ECB-4D71-9429-B1D3BDDC2051}" name="Column5200"/>
    <tableColumn id="5213" xr3:uid="{9DC90F5E-41A6-433A-BA60-1DDBE84B8B31}" name="Column5201"/>
    <tableColumn id="5214" xr3:uid="{5BD84ADF-BA94-4D6A-923A-AF99BDA53C3F}" name="Column5202"/>
    <tableColumn id="5215" xr3:uid="{C13C4D48-349F-4727-9719-E73007004C69}" name="Column5203"/>
    <tableColumn id="5216" xr3:uid="{1316378A-3262-4FB8-90FD-18B03D7AF513}" name="Column5204"/>
    <tableColumn id="5217" xr3:uid="{97E13BBF-0165-4258-BEA4-F2F0B17062B4}" name="Column5205"/>
    <tableColumn id="5218" xr3:uid="{046D06F5-A77D-4B8D-B416-B3DF6E384683}" name="Column5206"/>
    <tableColumn id="5219" xr3:uid="{F81BC37B-0B91-4630-8FDB-BE838509DBCC}" name="Column5207"/>
    <tableColumn id="5220" xr3:uid="{BBDD133C-C214-466B-A197-0BDD4A81A24F}" name="Column5208"/>
    <tableColumn id="5221" xr3:uid="{6B88FAC2-DAE0-4821-9D6D-89A900A49621}" name="Column5209"/>
    <tableColumn id="5222" xr3:uid="{CA04B219-3577-4143-A875-72A1D310C3AA}" name="Column5210"/>
    <tableColumn id="5223" xr3:uid="{9A7E1906-DF8F-40FF-B0DF-AE61EE07AA1B}" name="Column5211"/>
    <tableColumn id="5224" xr3:uid="{BAE014F7-AFB8-42D0-9E97-8A7D651D0033}" name="Column5212"/>
    <tableColumn id="5225" xr3:uid="{82B4F9FD-CF21-43EA-8056-13B3D81BEBD9}" name="Column5213"/>
    <tableColumn id="5226" xr3:uid="{B2674809-23B9-4257-9A63-C65CE49A1CCA}" name="Column5214"/>
    <tableColumn id="5227" xr3:uid="{DEA56BB4-4C82-4646-B9A0-FEA2446BF863}" name="Column5215"/>
    <tableColumn id="5228" xr3:uid="{FCB64098-45D6-4A3A-86B6-283CBF555F4B}" name="Column5216"/>
    <tableColumn id="5229" xr3:uid="{CA2E7584-BAF3-4C0F-90CD-3D258EEFFCE2}" name="Column5217"/>
    <tableColumn id="5230" xr3:uid="{87887814-B178-43F2-8FBE-92F67F72A6E9}" name="Column5218"/>
    <tableColumn id="5231" xr3:uid="{8F48F555-FAD2-4CA9-A630-C7EFC7036C65}" name="Column5219"/>
    <tableColumn id="5232" xr3:uid="{4C8391EA-B931-4C6A-93FE-EBC2C6325E1F}" name="Column5220"/>
    <tableColumn id="5233" xr3:uid="{39EFABA0-97C2-48C1-A013-31C37F796166}" name="Column5221"/>
    <tableColumn id="5234" xr3:uid="{4DCF8A0A-F069-4FCF-B196-CF0B74390D35}" name="Column5222"/>
    <tableColumn id="5235" xr3:uid="{6D472AD0-D250-4FA5-90BC-F99C6AEBA0A7}" name="Column5223"/>
    <tableColumn id="5236" xr3:uid="{9BFD6964-7A75-4403-9972-2AC309688D4B}" name="Column5224"/>
    <tableColumn id="5237" xr3:uid="{4E9937C6-FEEA-4798-B7F1-3EBF694B9E01}" name="Column5225"/>
    <tableColumn id="5238" xr3:uid="{4DC079F1-6ED1-44F6-868B-B218DCC9A478}" name="Column5226"/>
    <tableColumn id="5239" xr3:uid="{1C0694D2-9815-4698-97E2-A271DD01FBB6}" name="Column5227"/>
    <tableColumn id="5240" xr3:uid="{C1596990-9615-41F4-B39D-985FDB29217F}" name="Column5228"/>
    <tableColumn id="5241" xr3:uid="{9C75FB03-F523-41B7-AFEA-5305B6BCC6A5}" name="Column5229"/>
    <tableColumn id="5242" xr3:uid="{3724AB3C-3141-4EFD-93B3-16F1574BC23A}" name="Column5230"/>
    <tableColumn id="5243" xr3:uid="{0E1C8E7F-1D8E-4F73-96BE-2565DC031A1C}" name="Column5231"/>
    <tableColumn id="5244" xr3:uid="{78FB15E6-87B8-4DA3-BF81-E63342854E11}" name="Column5232"/>
    <tableColumn id="5245" xr3:uid="{A9256101-8E6C-4328-8E2D-BE48B4D1A8B9}" name="Column5233"/>
    <tableColumn id="5246" xr3:uid="{0F33552C-1D9C-4E61-A5E6-59D69273A3CF}" name="Column5234"/>
    <tableColumn id="5247" xr3:uid="{58597071-DE31-4E5A-AC70-8867090C29C6}" name="Column5235"/>
    <tableColumn id="5248" xr3:uid="{684A3FBF-2AC5-4816-BC1D-848A1F0EA623}" name="Column5236"/>
    <tableColumn id="5249" xr3:uid="{A1F9658C-E032-4AF8-BF8F-49689B4D8AF7}" name="Column5237"/>
    <tableColumn id="5250" xr3:uid="{427CBCC0-2E09-4052-BC5D-A9F8E2E0338D}" name="Column5238"/>
    <tableColumn id="5251" xr3:uid="{6CB2D17A-CE19-4D4E-8B5C-4A872A601181}" name="Column5239"/>
    <tableColumn id="5252" xr3:uid="{4781B2C2-72E7-4B5C-AE42-204476F0FFDA}" name="Column5240"/>
    <tableColumn id="5253" xr3:uid="{41BD01CB-D6B9-471D-B8C2-D4ED790FA189}" name="Column5241"/>
    <tableColumn id="5254" xr3:uid="{1D6C8684-84D4-403D-B144-1B8D4F8DF3BB}" name="Column5242"/>
    <tableColumn id="5255" xr3:uid="{14C98B45-4374-41E0-BDF9-8137A70ED013}" name="Column5243"/>
    <tableColumn id="5256" xr3:uid="{C920F1D3-1657-4026-9E9F-EE0FE69AD6A7}" name="Column5244"/>
    <tableColumn id="5257" xr3:uid="{6371F956-F797-4656-8BEF-2B3377EE8E25}" name="Column5245"/>
    <tableColumn id="5258" xr3:uid="{CB675629-3974-41AA-A474-D69A592FDC9D}" name="Column5246"/>
    <tableColumn id="5259" xr3:uid="{B0F2625A-F506-44E4-A992-CCDBE791434B}" name="Column5247"/>
    <tableColumn id="5260" xr3:uid="{F0A06361-209D-4FF0-BC5C-8F56B5612A1D}" name="Column5248"/>
    <tableColumn id="5261" xr3:uid="{E359BB4D-54A2-4C44-BE7D-69963C13E48B}" name="Column5249"/>
    <tableColumn id="5262" xr3:uid="{7CBCF34D-F49E-42F2-BFF7-D716457C4802}" name="Column5250"/>
    <tableColumn id="5263" xr3:uid="{5CF2AE64-F5C5-47D7-AC8A-00E5CCE797E9}" name="Column5251"/>
    <tableColumn id="5264" xr3:uid="{68FD65A0-41D0-4C14-A5DC-CC1BD655F609}" name="Column5252"/>
    <tableColumn id="5265" xr3:uid="{AF39FE2D-505D-44E8-B635-62A68BD33710}" name="Column5253"/>
    <tableColumn id="5266" xr3:uid="{6728DF79-671A-4EF2-B1D8-7802CA676127}" name="Column5254"/>
    <tableColumn id="5267" xr3:uid="{8858E2D8-DDCA-4823-8962-7A12B47C1D6C}" name="Column5255"/>
    <tableColumn id="5268" xr3:uid="{9CF78F61-A608-477F-9ED5-933DEE879E96}" name="Column5256"/>
    <tableColumn id="5269" xr3:uid="{463EBB6B-68C3-4945-9B6A-584534B0A49D}" name="Column5257"/>
    <tableColumn id="5270" xr3:uid="{84EBF9AF-D60A-4C5F-BD4D-200600D08CDE}" name="Column5258"/>
    <tableColumn id="5271" xr3:uid="{20E7CC22-97EE-425B-8E25-AFB65BECF233}" name="Column5259"/>
    <tableColumn id="5272" xr3:uid="{C8A685A1-C29B-48FD-B80B-2F4DE4F5ED8D}" name="Column5260"/>
    <tableColumn id="5273" xr3:uid="{8602651F-41FD-4C2D-A12B-448E4FEA1CDD}" name="Column5261"/>
    <tableColumn id="5274" xr3:uid="{8C1F4183-AECB-41C5-BBB9-2A0C18AFC254}" name="Column5262"/>
    <tableColumn id="5275" xr3:uid="{8E812AE4-CEAF-4C9C-A4FB-9F72BD0D1488}" name="Column5263"/>
    <tableColumn id="5276" xr3:uid="{E36D2752-4F24-48F0-B2BE-112F9CC47F13}" name="Column5264"/>
    <tableColumn id="5277" xr3:uid="{309DDB95-8C52-42C9-8586-41433D3439C2}" name="Column5265"/>
    <tableColumn id="5278" xr3:uid="{E835002A-37C8-40C5-841A-4827B64CA12C}" name="Column5266"/>
    <tableColumn id="5279" xr3:uid="{1311A3D2-7544-4B4E-95BC-405551E66E13}" name="Column5267"/>
    <tableColumn id="5280" xr3:uid="{1C669A79-3914-4453-BF88-2419173070E0}" name="Column5268"/>
    <tableColumn id="5281" xr3:uid="{6A2B7853-26DF-4F9A-93AE-FE95C1FDECF3}" name="Column5269"/>
    <tableColumn id="5282" xr3:uid="{32F3CC25-9CC8-44F1-8116-137E56751B0C}" name="Column5270"/>
    <tableColumn id="5283" xr3:uid="{E4C69DFB-89B6-44C7-91C0-3468C06AC69D}" name="Column5271"/>
    <tableColumn id="5284" xr3:uid="{4128D3B6-F8F2-48FF-AB14-A79CAF598EE8}" name="Column5272"/>
    <tableColumn id="5285" xr3:uid="{F4EF4496-CEE4-4DBE-B417-6474F8E18884}" name="Column5273"/>
    <tableColumn id="5286" xr3:uid="{0414535F-ED1E-475F-AB67-CC32A56B938A}" name="Column5274"/>
    <tableColumn id="5287" xr3:uid="{EF70E224-5B75-44DE-AB08-16FD13D90B49}" name="Column5275"/>
    <tableColumn id="5288" xr3:uid="{D0226E98-4DCB-4F56-A6C9-2372731B8EBF}" name="Column5276"/>
    <tableColumn id="5289" xr3:uid="{F8AEFC07-673C-4E89-BBB8-658354E601A9}" name="Column5277"/>
    <tableColumn id="5290" xr3:uid="{3F67746D-C5F0-4E52-A053-52DDCA6EDD3B}" name="Column5278"/>
    <tableColumn id="5291" xr3:uid="{F2F8E164-E2E6-4D5A-98A3-980B84CFAF18}" name="Column5279"/>
    <tableColumn id="5292" xr3:uid="{D922A4FD-4876-43FB-9438-3E5CF55A878B}" name="Column5280"/>
    <tableColumn id="5293" xr3:uid="{50A7B48D-4DD3-4C93-A570-E157121D28F5}" name="Column5281"/>
    <tableColumn id="5294" xr3:uid="{8AD3CFEA-92CD-4487-856F-309B748A551C}" name="Column5282"/>
    <tableColumn id="5295" xr3:uid="{613CB83B-FC65-4774-86AC-28F27CCA867A}" name="Column5283"/>
    <tableColumn id="5296" xr3:uid="{F356E5F9-258A-4207-AB19-BD7353E1AE53}" name="Column5284"/>
    <tableColumn id="5297" xr3:uid="{87631DCB-922A-4D52-84B8-F84DE6C38CA7}" name="Column5285"/>
    <tableColumn id="5298" xr3:uid="{073496C7-6D21-414E-916B-7C7846AAD2AB}" name="Column5286"/>
    <tableColumn id="5299" xr3:uid="{78D785FA-F8C4-4B40-BE05-A672BF44D190}" name="Column5287"/>
    <tableColumn id="5300" xr3:uid="{37F37C60-3EFF-4F2B-AE5D-0CD8F88F962A}" name="Column5288"/>
    <tableColumn id="5301" xr3:uid="{41D05508-7AC3-4FAA-82CA-E8FAC757EA2A}" name="Column5289"/>
    <tableColumn id="5302" xr3:uid="{8277F429-6455-43AC-B712-95DF7733D235}" name="Column5290"/>
    <tableColumn id="5303" xr3:uid="{24E950AB-908C-47F1-9CA6-575BF33A6372}" name="Column5291"/>
    <tableColumn id="5304" xr3:uid="{776BC63C-49F7-418E-A699-056992249AC5}" name="Column5292"/>
    <tableColumn id="5305" xr3:uid="{235FCD6E-F661-4696-887B-879CBE621899}" name="Column5293"/>
    <tableColumn id="5306" xr3:uid="{75D6079D-6C6F-48D4-8948-70E009FD9467}" name="Column5294"/>
    <tableColumn id="5307" xr3:uid="{8E92076C-BFBA-4E87-9DC0-3E22C0FF5EE7}" name="Column5295"/>
    <tableColumn id="5308" xr3:uid="{4E75040E-847A-48B3-BCF3-E741D4A5E0CD}" name="Column5296"/>
    <tableColumn id="5309" xr3:uid="{780A9D62-076A-4F7D-A205-A919481FAFFE}" name="Column5297"/>
    <tableColumn id="5310" xr3:uid="{1D655E92-3DB6-47A1-B518-0F042C4D47D8}" name="Column5298"/>
    <tableColumn id="5311" xr3:uid="{A9351172-DF99-4CA3-868A-6F01FA5AB3EC}" name="Column5299"/>
    <tableColumn id="5312" xr3:uid="{CD14B5C3-B441-4554-A57E-99F01CAB67E0}" name="Column5300"/>
    <tableColumn id="5313" xr3:uid="{83C075D9-6FCB-4454-8DA1-06CA9A053C22}" name="Column5301"/>
    <tableColumn id="5314" xr3:uid="{3EA499BD-BBC9-403C-B441-BE9018AB2769}" name="Column5302"/>
    <tableColumn id="5315" xr3:uid="{03B5E606-F67D-44AB-AE0C-0502DD4B794C}" name="Column5303"/>
    <tableColumn id="5316" xr3:uid="{5909DFB1-8ACD-46AD-A9ED-DD64AF21DEB7}" name="Column5304"/>
    <tableColumn id="5317" xr3:uid="{CE57C7DE-E127-41C3-B5CF-AE9E5DC33B77}" name="Column5305"/>
    <tableColumn id="5318" xr3:uid="{DB44C917-F352-4C57-B034-E810B27574C2}" name="Column5306"/>
    <tableColumn id="5319" xr3:uid="{E14BBBF7-3875-44AE-B8A1-52CE8F02207C}" name="Column5307"/>
    <tableColumn id="5320" xr3:uid="{5A50DCB0-5575-45AD-9DC9-C9BD5E69356D}" name="Column5308"/>
    <tableColumn id="5321" xr3:uid="{CA3346E6-BD59-4389-BFAA-75671326DE4A}" name="Column5309"/>
    <tableColumn id="5322" xr3:uid="{0DF415A5-EF51-4450-89DE-475A7A58F5DB}" name="Column5310"/>
    <tableColumn id="5323" xr3:uid="{8F66F119-9314-4B9B-8516-1C6F3E70C2AE}" name="Column5311"/>
    <tableColumn id="5324" xr3:uid="{99923A90-0A26-48DF-AF54-8932C7D8C8C5}" name="Column5312"/>
    <tableColumn id="5325" xr3:uid="{384C33A7-5A1F-4559-8CB8-6D5C30703E1D}" name="Column5313"/>
    <tableColumn id="5326" xr3:uid="{30F6D453-6341-4D64-927E-7A90B73BE438}" name="Column5314"/>
    <tableColumn id="5327" xr3:uid="{B4B431E3-12BF-4C78-B78D-7A348E417364}" name="Column5315"/>
    <tableColumn id="5328" xr3:uid="{3E958256-0FBB-411F-95F9-1F9B5E406B07}" name="Column5316"/>
    <tableColumn id="5329" xr3:uid="{F01A4D79-7820-493A-9000-8128D01F2995}" name="Column5317"/>
    <tableColumn id="5330" xr3:uid="{53E8C2DE-5E92-4459-A76A-4D909E49D3F4}" name="Column5318"/>
    <tableColumn id="5331" xr3:uid="{8B3B0247-EC83-4DB2-86D1-0AC23530247F}" name="Column5319"/>
    <tableColumn id="5332" xr3:uid="{EB002CED-173D-4460-9E19-3190B18F6ED6}" name="Column5320"/>
    <tableColumn id="5333" xr3:uid="{C0D1CF98-EA02-46C8-86A6-D247CEA04D05}" name="Column5321"/>
    <tableColumn id="5334" xr3:uid="{E9205277-FA42-4FF6-9EF8-27E818252EC3}" name="Column5322"/>
    <tableColumn id="5335" xr3:uid="{0531DF31-8B9E-4189-AA62-795B8EF9BE13}" name="Column5323"/>
    <tableColumn id="5336" xr3:uid="{E5B02ABC-99FB-423A-93FE-57A68D9E696C}" name="Column5324"/>
    <tableColumn id="5337" xr3:uid="{27EE4EBB-3BBC-4A08-8A30-F0C712DEFDB2}" name="Column5325"/>
    <tableColumn id="5338" xr3:uid="{EF892393-D8A4-415D-B3B4-715A560E371F}" name="Column5326"/>
    <tableColumn id="5339" xr3:uid="{6ECC500E-51E9-4FDF-93E4-3E8F5C953A70}" name="Column5327"/>
    <tableColumn id="5340" xr3:uid="{FF59A39E-5901-45EF-88F4-C7AC2FFBA59D}" name="Column5328"/>
    <tableColumn id="5341" xr3:uid="{388E02DB-C498-477C-8746-DE60BF866457}" name="Column5329"/>
    <tableColumn id="5342" xr3:uid="{B3CCD7AE-2C4A-484C-B4B0-AB95214D9D7E}" name="Column5330"/>
    <tableColumn id="5343" xr3:uid="{8DC48C81-4893-4904-B25B-1491287F9C6B}" name="Column5331"/>
    <tableColumn id="5344" xr3:uid="{1952B81D-3D08-4578-B8C2-2AFA1D43612B}" name="Column5332"/>
    <tableColumn id="5345" xr3:uid="{A55C4261-24BC-49E7-81CC-EDE9D0634798}" name="Column5333"/>
    <tableColumn id="5346" xr3:uid="{AF70BB54-D5E4-4768-AF0C-8EE625E2EDCF}" name="Column5334"/>
    <tableColumn id="5347" xr3:uid="{BE625830-1B58-480B-AFEC-2869040CDEFC}" name="Column5335"/>
    <tableColumn id="5348" xr3:uid="{5BF435E5-5796-42BE-9849-CB2FF8F4364D}" name="Column5336"/>
    <tableColumn id="5349" xr3:uid="{A1972E1D-884F-4445-B3B0-E26F990E5EBD}" name="Column5337"/>
    <tableColumn id="5350" xr3:uid="{936CE74F-4DBC-4090-B4AC-B52D3144E628}" name="Column5338"/>
    <tableColumn id="5351" xr3:uid="{EE730C4A-84F8-4D28-8E24-637490AE03FB}" name="Column5339"/>
    <tableColumn id="5352" xr3:uid="{B8A6191B-2410-4A50-8F52-3EC3EEE5258E}" name="Column5340"/>
    <tableColumn id="5353" xr3:uid="{71C2BA70-9809-49F4-97DF-B5C0A2F8F0AF}" name="Column5341"/>
    <tableColumn id="5354" xr3:uid="{469C4897-7786-4B71-908A-30E97425F023}" name="Column5342"/>
    <tableColumn id="5355" xr3:uid="{77A11D95-AB75-45A2-B537-2CEF414F2A88}" name="Column5343"/>
    <tableColumn id="5356" xr3:uid="{D73D8E22-6B81-415A-A461-C3EAAE7C6560}" name="Column5344"/>
    <tableColumn id="5357" xr3:uid="{B194A959-55E3-48CF-9D43-86B6B619AE24}" name="Column5345"/>
    <tableColumn id="5358" xr3:uid="{DD1B5982-803B-463F-88EF-52852DF65E80}" name="Column5346"/>
    <tableColumn id="5359" xr3:uid="{4BA9EAB8-025F-4749-8D62-ECD7286DCB53}" name="Column5347"/>
    <tableColumn id="5360" xr3:uid="{81A437CD-6EB8-4B2E-A810-A505720ECB08}" name="Column5348"/>
    <tableColumn id="5361" xr3:uid="{6987A690-33E1-4F2A-957F-F45942D28212}" name="Column5349"/>
    <tableColumn id="5362" xr3:uid="{D3931AD7-534D-4EA0-9F71-3A9C23E5697D}" name="Column5350"/>
    <tableColumn id="5363" xr3:uid="{E32DA807-B75F-4744-AAD5-3C28EF1226DF}" name="Column5351"/>
    <tableColumn id="5364" xr3:uid="{7AB0CBF6-E6C8-4257-8DAA-D8010F311139}" name="Column5352"/>
    <tableColumn id="5365" xr3:uid="{D1668F9D-03C1-4B95-9ABA-B9665EFD8587}" name="Column5353"/>
    <tableColumn id="5366" xr3:uid="{174011E4-A8B1-42B7-A552-B17470552C34}" name="Column5354"/>
    <tableColumn id="5367" xr3:uid="{B7585D6B-4944-4E31-99DB-FAB4D6BB5AFF}" name="Column5355"/>
    <tableColumn id="5368" xr3:uid="{167A176A-9A30-472E-AEBC-946CA9B511A1}" name="Column5356"/>
    <tableColumn id="5369" xr3:uid="{2A017050-571D-4C4A-B993-297F850F9DAA}" name="Column5357"/>
    <tableColumn id="5370" xr3:uid="{BDFD7FDD-42AA-468B-A8F6-5935217812CD}" name="Column5358"/>
    <tableColumn id="5371" xr3:uid="{91E39460-7919-4323-B50C-971BCC12DF4B}" name="Column5359"/>
    <tableColumn id="5372" xr3:uid="{4FFBE3F4-6F38-4502-B511-8DE5DA20C473}" name="Column5360"/>
    <tableColumn id="5373" xr3:uid="{70BD6C6E-5C00-4E50-AEFE-E0A225FB574B}" name="Column5361"/>
    <tableColumn id="5374" xr3:uid="{65624A95-91FB-4B47-907B-ED43707D99B7}" name="Column5362"/>
    <tableColumn id="5375" xr3:uid="{A3217403-CAE8-4D0B-B3BB-93E41CCB4FF3}" name="Column5363"/>
    <tableColumn id="5376" xr3:uid="{E4C231D8-0831-452C-9EF6-70BB97273829}" name="Column5364"/>
    <tableColumn id="5377" xr3:uid="{F8DCA562-DF2A-445D-8C30-1F39E32996F6}" name="Column5365"/>
    <tableColumn id="5378" xr3:uid="{D330806D-74AD-4B20-A6F4-FD010B06937A}" name="Column5366"/>
    <tableColumn id="5379" xr3:uid="{5D4D5D5E-5FEB-49B2-8F33-83B8CB0B03E3}" name="Column5367"/>
    <tableColumn id="5380" xr3:uid="{EEBA1D01-03DB-41BC-A026-8DDA511CD7A4}" name="Column5368"/>
    <tableColumn id="5381" xr3:uid="{740ECA74-B08A-4E64-8D94-64F88FC5E37C}" name="Column5369"/>
    <tableColumn id="5382" xr3:uid="{6D8D1114-7853-48D4-A3E4-2A3B6CE004B0}" name="Column5370"/>
    <tableColumn id="5383" xr3:uid="{234C942B-E1B3-420F-A3FF-FEC3B06E29AE}" name="Column5371"/>
    <tableColumn id="5384" xr3:uid="{2942E528-8399-43A1-B115-F059AABAEE26}" name="Column5372"/>
    <tableColumn id="5385" xr3:uid="{7C950748-59B3-435D-A692-6B2C9BAD6372}" name="Column5373"/>
    <tableColumn id="5386" xr3:uid="{EAC30CDA-EC13-4250-A15A-2572CF7E8C3B}" name="Column5374"/>
    <tableColumn id="5387" xr3:uid="{F24EB781-509E-45E9-B564-1DD0CB1FFEF7}" name="Column5375"/>
    <tableColumn id="5388" xr3:uid="{F6DD00AD-F838-4202-8EF5-C882FD1B0F26}" name="Column5376"/>
    <tableColumn id="5389" xr3:uid="{68791476-EDCE-4859-BEEB-E6A516CC1477}" name="Column5377"/>
    <tableColumn id="5390" xr3:uid="{70407E09-2D9F-470B-BA11-8D37992F9DF1}" name="Column5378"/>
    <tableColumn id="5391" xr3:uid="{2993806F-1AD2-465C-B488-29FFF828EDD7}" name="Column5379"/>
    <tableColumn id="5392" xr3:uid="{E235155C-C8EA-4414-8EDD-50BB67AAC594}" name="Column5380"/>
    <tableColumn id="5393" xr3:uid="{A40494E0-BF86-45AF-A545-0B16E257968E}" name="Column5381"/>
    <tableColumn id="5394" xr3:uid="{2AB25ED4-4863-4E38-A10D-CB777CD43251}" name="Column5382"/>
    <tableColumn id="5395" xr3:uid="{E30D51C5-4408-48FD-889F-340A9BEB4B01}" name="Column5383"/>
    <tableColumn id="5396" xr3:uid="{1227EEF6-1DE0-440B-88DB-CDC809830E56}" name="Column5384"/>
    <tableColumn id="5397" xr3:uid="{F0009BF0-BF56-456F-9690-86742DF0B6B4}" name="Column5385"/>
    <tableColumn id="5398" xr3:uid="{66239C2D-98B1-49C0-9BBD-A1D9E56FAD02}" name="Column5386"/>
    <tableColumn id="5399" xr3:uid="{F61F1D3D-F5A4-4198-8D0D-AF17CBABFD62}" name="Column5387"/>
    <tableColumn id="5400" xr3:uid="{5B5AEAF9-B5BB-4419-AC6F-5541F50E8A0E}" name="Column5388"/>
    <tableColumn id="5401" xr3:uid="{11E3D71E-E1D4-4686-B04F-7E6CE6F2F31A}" name="Column5389"/>
    <tableColumn id="5402" xr3:uid="{AD3E52FD-2945-4558-BE49-3EC1272C5352}" name="Column5390"/>
    <tableColumn id="5403" xr3:uid="{ECC68AF4-792C-45F6-BD8E-C0147A291A2C}" name="Column5391"/>
    <tableColumn id="5404" xr3:uid="{92635E4C-743C-4822-8BAC-663D15BB52B2}" name="Column5392"/>
    <tableColumn id="5405" xr3:uid="{A97CD4A3-4C09-4D5B-A4F0-3AD9DD767DF4}" name="Column5393"/>
    <tableColumn id="5406" xr3:uid="{257C4942-B639-4899-9998-E3138B762FA6}" name="Column5394"/>
    <tableColumn id="5407" xr3:uid="{15C357B1-3048-4C68-BA54-70FFF69D6741}" name="Column5395"/>
    <tableColumn id="5408" xr3:uid="{61A0378B-0D94-46ED-A619-2A2552A01040}" name="Column5396"/>
    <tableColumn id="5409" xr3:uid="{C482F228-3A2C-40F6-9981-782A2D591C05}" name="Column5397"/>
    <tableColumn id="5410" xr3:uid="{44ADE080-F82B-4BA1-8C85-378B78B3EDEB}" name="Column5398"/>
    <tableColumn id="5411" xr3:uid="{A1317D83-DBAA-4063-BA9E-40864F2CDCD2}" name="Column5399"/>
    <tableColumn id="5412" xr3:uid="{B45B33CD-B74D-4277-B53A-02CCC3AF1B27}" name="Column5400"/>
    <tableColumn id="5413" xr3:uid="{75919CAC-9E84-451F-B424-9FF4614974C6}" name="Column5401"/>
    <tableColumn id="5414" xr3:uid="{7E6BDBD3-E09A-4BC7-8831-E0F0ECF7309B}" name="Column5402"/>
    <tableColumn id="5415" xr3:uid="{E1BD18E5-94BD-4812-8E02-4E13A033158C}" name="Column5403"/>
    <tableColumn id="5416" xr3:uid="{F293C372-9565-403E-B72B-BBC3B1B84A90}" name="Column5404"/>
    <tableColumn id="5417" xr3:uid="{E4C6ADAB-7B83-4863-83B6-0E59F73B4932}" name="Column5405"/>
    <tableColumn id="5418" xr3:uid="{9ADB0486-0E57-40DB-91C3-C081C59FAD3F}" name="Column5406"/>
    <tableColumn id="5419" xr3:uid="{72A8EED6-C237-4AA9-AB7A-6C31E89CDF82}" name="Column5407"/>
    <tableColumn id="5420" xr3:uid="{4F0E29F9-A5CF-4C45-9EA1-76B12F0205D6}" name="Column5408"/>
    <tableColumn id="5421" xr3:uid="{BD3655D3-8759-49D0-9EBD-5EB764A52DE2}" name="Column5409"/>
    <tableColumn id="5422" xr3:uid="{E306124F-08C7-412E-82BE-0DC86617E222}" name="Column5410"/>
    <tableColumn id="5423" xr3:uid="{BFFAA11B-11FA-4D9C-ADF9-69D33C2979F2}" name="Column5411"/>
    <tableColumn id="5424" xr3:uid="{2AF7FD31-D792-46FF-9DC6-5DB0BF3E79D2}" name="Column5412"/>
    <tableColumn id="5425" xr3:uid="{CAD53F96-2F0D-44BC-ACE9-32F3D2B31245}" name="Column5413"/>
    <tableColumn id="5426" xr3:uid="{81C6BACC-20CC-4642-9C3E-9AFC822CABB5}" name="Column5414"/>
    <tableColumn id="5427" xr3:uid="{A254BC9E-D198-4FDE-B939-06C7376CF01B}" name="Column5415"/>
    <tableColumn id="5428" xr3:uid="{DF09C693-1D60-41A4-895B-12F8330C0AAC}" name="Column5416"/>
    <tableColumn id="5429" xr3:uid="{C7AE9082-F3B4-4D13-B2C6-E551848AFC3E}" name="Column5417"/>
    <tableColumn id="5430" xr3:uid="{B6522E5E-53FC-41AF-BBE2-4BD210C53056}" name="Column5418"/>
    <tableColumn id="5431" xr3:uid="{A2CCC670-578B-49CC-A6B2-A4EF31BB9180}" name="Column5419"/>
    <tableColumn id="5432" xr3:uid="{331FB713-D85F-4833-8A9A-E2CCE731C69E}" name="Column5420"/>
    <tableColumn id="5433" xr3:uid="{F1E47314-10D9-46BB-AD9C-42BDC56181C6}" name="Column5421"/>
    <tableColumn id="5434" xr3:uid="{2FFE06B8-E422-4186-A3E8-3B5EAE62E85C}" name="Column5422"/>
    <tableColumn id="5435" xr3:uid="{755B9E60-10B6-4CE3-AFE0-FBDF8E74C792}" name="Column5423"/>
    <tableColumn id="5436" xr3:uid="{B93EE833-D41C-40AF-9716-83B81C2F33A0}" name="Column5424"/>
    <tableColumn id="5437" xr3:uid="{F80C0688-0883-492E-A9C4-3DD526D1DE1F}" name="Column5425"/>
    <tableColumn id="5438" xr3:uid="{324DF6EF-D1C6-4810-86E3-7B273E65388F}" name="Column5426"/>
    <tableColumn id="5439" xr3:uid="{3DD87FDB-570E-4B03-BF4B-E7B5110A9A20}" name="Column5427"/>
    <tableColumn id="5440" xr3:uid="{B04854A2-BD8C-4040-9C56-718AAD7F4BA4}" name="Column5428"/>
    <tableColumn id="5441" xr3:uid="{DF968477-B97A-4830-A713-27FFC84E115C}" name="Column5429"/>
    <tableColumn id="5442" xr3:uid="{19CD37F1-FE0F-4AE7-A7C0-14AE1093CA8E}" name="Column5430"/>
    <tableColumn id="5443" xr3:uid="{3910EFEC-2478-4545-9620-06B0DF1F6E39}" name="Column5431"/>
    <tableColumn id="5444" xr3:uid="{EBDA75F1-D624-4739-9DE6-F7419B4C22D2}" name="Column5432"/>
    <tableColumn id="5445" xr3:uid="{1B086DEE-7B31-4F79-BF2B-13EC17B8E5D0}" name="Column5433"/>
    <tableColumn id="5446" xr3:uid="{FA570C6F-C9D9-46D9-BCC6-6FEED3712911}" name="Column5434"/>
    <tableColumn id="5447" xr3:uid="{5B2240E8-716B-464D-9DD4-9BFDF060C55A}" name="Column5435"/>
    <tableColumn id="5448" xr3:uid="{10C4778B-66F3-4D38-B084-178FBE170712}" name="Column5436"/>
    <tableColumn id="5449" xr3:uid="{BB4A57A3-BC8F-4EF6-BBF2-D7E61BA50CD9}" name="Column5437"/>
    <tableColumn id="5450" xr3:uid="{15F927CA-1EBB-4065-B68E-DDCB1E4AFC32}" name="Column5438"/>
    <tableColumn id="5451" xr3:uid="{D832F838-134B-487A-9983-9FBD939C88C8}" name="Column5439"/>
    <tableColumn id="5452" xr3:uid="{9A0370C6-5ABC-497D-A8B1-94C6730FBAB0}" name="Column5440"/>
    <tableColumn id="5453" xr3:uid="{E17ECAC6-7A55-4FFF-B182-9FBBB5C04C18}" name="Column5441"/>
    <tableColumn id="5454" xr3:uid="{492F8326-AEF4-4F47-BAC8-32BF0BECE97A}" name="Column5442"/>
    <tableColumn id="5455" xr3:uid="{92564CD9-B2B6-42EA-8D7D-A96C10F55470}" name="Column5443"/>
    <tableColumn id="5456" xr3:uid="{BCDF173F-A0D1-461F-8B21-75B4C6DB9D2D}" name="Column5444"/>
    <tableColumn id="5457" xr3:uid="{65B6F5BE-C35B-4BF2-8853-0F8244DD76DC}" name="Column5445"/>
    <tableColumn id="5458" xr3:uid="{193784B6-701C-4DF1-9B32-BDFDB8307CB1}" name="Column5446"/>
    <tableColumn id="5459" xr3:uid="{A3729F14-9C94-41FA-96CE-4BFE7F7702A2}" name="Column5447"/>
    <tableColumn id="5460" xr3:uid="{84C4FCA1-A42C-42C1-A118-6100334D6A23}" name="Column5448"/>
    <tableColumn id="5461" xr3:uid="{D0B17C51-6F81-4CD7-B18E-79650FA4985D}" name="Column5449"/>
    <tableColumn id="5462" xr3:uid="{E1C55812-D803-4349-BD5C-06269F6B6ADB}" name="Column5450"/>
    <tableColumn id="5463" xr3:uid="{ACE77EB9-30E1-4E7D-B4C4-1A322791ABF4}" name="Column5451"/>
    <tableColumn id="5464" xr3:uid="{15E5A34B-4ACF-4E83-B697-E40AD37BD4B9}" name="Column5452"/>
    <tableColumn id="5465" xr3:uid="{B5AB0FCA-B114-4BDF-BC2B-2CF083AA791C}" name="Column5453"/>
    <tableColumn id="5466" xr3:uid="{51B6B482-57B2-4486-9E25-2025ECFDC6BF}" name="Column5454"/>
    <tableColumn id="5467" xr3:uid="{1A0B9E40-CDBD-4115-88D1-9F6135266A3B}" name="Column5455"/>
    <tableColumn id="5468" xr3:uid="{10D9A74E-AB63-476E-B8E7-86C3D32F697A}" name="Column5456"/>
    <tableColumn id="5469" xr3:uid="{DAFFC4CE-A699-495E-B720-1865FC7966AD}" name="Column5457"/>
    <tableColumn id="5470" xr3:uid="{557EF301-59D2-471F-AE50-688D8B423643}" name="Column5458"/>
    <tableColumn id="5471" xr3:uid="{DB4382B4-2518-4238-B27A-F0F1A8401663}" name="Column5459"/>
    <tableColumn id="5472" xr3:uid="{9B97B0F8-E020-40B2-94DA-301BCAA7507B}" name="Column5460"/>
    <tableColumn id="5473" xr3:uid="{94CC6825-1ADC-4441-8463-BE3EBF96670E}" name="Column5461"/>
    <tableColumn id="5474" xr3:uid="{C11C1025-37F3-4761-A2DB-063638322E23}" name="Column5462"/>
    <tableColumn id="5475" xr3:uid="{60820E4A-1773-45DA-B3F5-2ACAFF8BF560}" name="Column5463"/>
    <tableColumn id="5476" xr3:uid="{D6AB2807-57E7-4ECA-A5C6-4FBA1A68F25C}" name="Column5464"/>
    <tableColumn id="5477" xr3:uid="{035BFC01-F069-4893-8DA7-BE10F0BC4A2D}" name="Column5465"/>
    <tableColumn id="5478" xr3:uid="{69C7C749-0341-40B2-A918-685A99FCCC77}" name="Column5466"/>
    <tableColumn id="5479" xr3:uid="{80E97611-6379-42FD-875F-8AE00FBA419E}" name="Column5467"/>
    <tableColumn id="5480" xr3:uid="{3F1DE7E5-3A16-4E3E-9963-001957651B7B}" name="Column5468"/>
    <tableColumn id="5481" xr3:uid="{56744652-1B63-4299-A4BB-886C10613C02}" name="Column5469"/>
    <tableColumn id="5482" xr3:uid="{BA3C60C1-B814-4F9E-BA2C-4BA51F578476}" name="Column5470"/>
    <tableColumn id="5483" xr3:uid="{6CA985DA-3852-4708-A3B2-9936F7C08848}" name="Column5471"/>
    <tableColumn id="5484" xr3:uid="{75F5247C-8DBC-44AC-A1B5-4C11DEB8F442}" name="Column5472"/>
    <tableColumn id="5485" xr3:uid="{0A39F6D9-929D-4D33-BB8C-FD982E5422F8}" name="Column5473"/>
    <tableColumn id="5486" xr3:uid="{BB7BE100-DA5C-42D3-8829-65960A8FD986}" name="Column5474"/>
    <tableColumn id="5487" xr3:uid="{E6BBC658-E9B9-4515-9A96-6B26DDF1C23A}" name="Column5475"/>
    <tableColumn id="5488" xr3:uid="{82C1F0A6-6BA0-4B93-8CB9-165903C7BDBB}" name="Column5476"/>
    <tableColumn id="5489" xr3:uid="{59340B3C-9288-4522-8817-80F390B8D26D}" name="Column5477"/>
    <tableColumn id="5490" xr3:uid="{4FA5507B-7CAB-414D-A411-D9D386B60DF8}" name="Column5478"/>
    <tableColumn id="5491" xr3:uid="{AE49C73E-7AC2-41F7-9A12-ECDC8A69A27B}" name="Column5479"/>
    <tableColumn id="5492" xr3:uid="{7E31D479-930E-4AE7-A50E-A540975728BB}" name="Column5480"/>
    <tableColumn id="5493" xr3:uid="{BBD67582-EA18-4FE9-A37F-91497F601AAE}" name="Column5481"/>
    <tableColumn id="5494" xr3:uid="{0F168D78-DC27-4BA5-8211-80DE42CAA15F}" name="Column5482"/>
    <tableColumn id="5495" xr3:uid="{B37D183A-83D1-441C-B78E-6D76E23D3CEC}" name="Column5483"/>
    <tableColumn id="5496" xr3:uid="{3E44FCC2-F317-4C48-BD00-BF290A81CBF3}" name="Column5484"/>
    <tableColumn id="5497" xr3:uid="{859FDE9E-B3F4-44F0-BB77-C7AE36573FE4}" name="Column5485"/>
    <tableColumn id="5498" xr3:uid="{F51548CD-83B7-4D9E-A530-494974B25F3C}" name="Column5486"/>
    <tableColumn id="5499" xr3:uid="{40CFB8A1-8596-450E-A0E4-EDD2D2180A3E}" name="Column5487"/>
    <tableColumn id="5500" xr3:uid="{3FDEE582-EAB0-4ABA-B38F-175ECAD3E08A}" name="Column5488"/>
    <tableColumn id="5501" xr3:uid="{BFFD9ABD-BFDB-495A-BA4C-B1768322E355}" name="Column5489"/>
    <tableColumn id="5502" xr3:uid="{CB852AB2-9167-49CD-97F1-D21482D8BA00}" name="Column5490"/>
    <tableColumn id="5503" xr3:uid="{E76EF017-E194-4483-8E04-18FFDF6024B0}" name="Column5491"/>
    <tableColumn id="5504" xr3:uid="{EC976E39-D31E-4912-AC87-90C5140F67BC}" name="Column5492"/>
    <tableColumn id="5505" xr3:uid="{85516DEE-6B8F-4A67-85F3-FF80B1266AC2}" name="Column5493"/>
    <tableColumn id="5506" xr3:uid="{3E0E8B6B-7663-4D67-87EC-B3451FC75B03}" name="Column5494"/>
    <tableColumn id="5507" xr3:uid="{E2321216-9AAB-466A-B552-49FAF0FF3047}" name="Column5495"/>
    <tableColumn id="5508" xr3:uid="{99511C86-C97F-46BF-9066-19C3B4CA0D84}" name="Column5496"/>
    <tableColumn id="5509" xr3:uid="{6530262B-91FB-4C92-A406-06ECFE68C5A4}" name="Column5497"/>
    <tableColumn id="5510" xr3:uid="{077D253C-1F73-46E2-9EDA-CB4652EE4245}" name="Column5498"/>
    <tableColumn id="5511" xr3:uid="{E441FFF8-7A46-4F5E-95CE-9A0BC8C3CC4F}" name="Column5499"/>
    <tableColumn id="5512" xr3:uid="{8BE5E05D-2FEE-4D16-BD14-A3C727D3576E}" name="Column5500"/>
    <tableColumn id="5513" xr3:uid="{FFF56CC2-8204-4545-A9DA-F6832172BA19}" name="Column5501"/>
    <tableColumn id="5514" xr3:uid="{A66EE1F1-D761-4867-97BE-982BFD7BD1E3}" name="Column5502"/>
    <tableColumn id="5515" xr3:uid="{982BCE9F-FAA3-42DF-8E84-B5030155B337}" name="Column5503"/>
    <tableColumn id="5516" xr3:uid="{AAD1339C-8C9E-4F93-9D05-92AA61708CE7}" name="Column5504"/>
    <tableColumn id="5517" xr3:uid="{1C43BCE2-3ED3-4B18-9724-7310B443D122}" name="Column5505"/>
    <tableColumn id="5518" xr3:uid="{A369F5ED-4E1F-41B8-B52C-6210C53C1472}" name="Column5506"/>
    <tableColumn id="5519" xr3:uid="{B57EAFF5-AA39-48EB-AE55-4405118C3208}" name="Column5507"/>
    <tableColumn id="5520" xr3:uid="{5E62CEC8-EB65-4917-BFBC-E2E3FF8411B9}" name="Column5508"/>
    <tableColumn id="5521" xr3:uid="{7A2AE53C-6345-4F6F-A552-984B4D9CA677}" name="Column5509"/>
    <tableColumn id="5522" xr3:uid="{B80455C4-7CE9-4A20-8836-EB702BD74A80}" name="Column5510"/>
    <tableColumn id="5523" xr3:uid="{2D8DD014-FF73-474D-BF94-036620BFD732}" name="Column5511"/>
    <tableColumn id="5524" xr3:uid="{E9A5A3C8-9F1D-45FB-ADB5-EA480802230F}" name="Column5512"/>
    <tableColumn id="5525" xr3:uid="{CCF8468F-8469-4202-9433-67A541E54814}" name="Column5513"/>
    <tableColumn id="5526" xr3:uid="{7FA4B2DF-E19B-455A-A05D-BA131B83541E}" name="Column5514"/>
    <tableColumn id="5527" xr3:uid="{BA8697FB-1F95-4D77-8E4D-3FB7662615DD}" name="Column5515"/>
    <tableColumn id="5528" xr3:uid="{29FA1826-5942-4750-9C25-23FBDB593E38}" name="Column5516"/>
    <tableColumn id="5529" xr3:uid="{E4B4544F-28A0-466A-A862-6F99D9C747EA}" name="Column5517"/>
    <tableColumn id="5530" xr3:uid="{8D5EF419-1B19-4E23-BDF7-7072A94E8FFB}" name="Column5518"/>
    <tableColumn id="5531" xr3:uid="{954863F3-7C41-4B16-AA1F-8B4CC0EAEB5D}" name="Column5519"/>
    <tableColumn id="5532" xr3:uid="{FC64B5D5-CF9C-467A-A715-B1138C85F667}" name="Column5520"/>
    <tableColumn id="5533" xr3:uid="{F1BF0FE2-5F98-4B5B-AA71-A1BD0E44A6FA}" name="Column5521"/>
    <tableColumn id="5534" xr3:uid="{18B8B7EF-AE19-4EFC-8618-177C80CB28DD}" name="Column5522"/>
    <tableColumn id="5535" xr3:uid="{BE6CCF56-B2CE-4D66-BA2E-FE15D1C55934}" name="Column5523"/>
    <tableColumn id="5536" xr3:uid="{56BF00AC-6E2B-4E31-BB5B-BFBBE86CE41A}" name="Column5524"/>
    <tableColumn id="5537" xr3:uid="{AE81B2CD-C632-40D6-B284-80DCAE2DDBCA}" name="Column5525"/>
    <tableColumn id="5538" xr3:uid="{A7111441-311E-4D14-B675-272419829051}" name="Column5526"/>
    <tableColumn id="5539" xr3:uid="{70C8525F-7A69-4E3A-82D3-223D4F0F0F14}" name="Column5527"/>
    <tableColumn id="5540" xr3:uid="{1263E9B7-78D5-47DD-B031-87E51E88993F}" name="Column5528"/>
    <tableColumn id="5541" xr3:uid="{7E67FF32-978D-4869-8A80-42CCC6DB5B98}" name="Column5529"/>
    <tableColumn id="5542" xr3:uid="{C676EBB2-D75E-449E-B466-09A057153884}" name="Column5530"/>
    <tableColumn id="5543" xr3:uid="{32DB8152-8632-443F-8B3D-F30102358648}" name="Column5531"/>
    <tableColumn id="5544" xr3:uid="{4B95E1C3-F40E-4962-AA6E-5B49779133A6}" name="Column5532"/>
    <tableColumn id="5545" xr3:uid="{3253DFBC-D92C-4EDD-B69C-EFF0212F5707}" name="Column5533"/>
    <tableColumn id="5546" xr3:uid="{ED03E196-01B5-4F25-9EDF-838D63E3A181}" name="Column5534"/>
    <tableColumn id="5547" xr3:uid="{612DF82C-DD17-4FF0-A09F-BC41618FBAED}" name="Column5535"/>
    <tableColumn id="5548" xr3:uid="{5BBC188D-A528-49FD-91D0-89A4CA9EEB2B}" name="Column5536"/>
    <tableColumn id="5549" xr3:uid="{012541A8-1874-43FA-98F9-2BC6DCFEF7E0}" name="Column5537"/>
    <tableColumn id="5550" xr3:uid="{4FEDBC06-9EE6-452C-8F78-C7F01003C1BF}" name="Column5538"/>
    <tableColumn id="5551" xr3:uid="{575C6FFA-E82C-48B5-AB18-F6AEA416EC5D}" name="Column5539"/>
    <tableColumn id="5552" xr3:uid="{5BF637A5-FA1A-488E-8A00-9E2DB01B7CAD}" name="Column5540"/>
    <tableColumn id="5553" xr3:uid="{7B9CFD6C-700F-4028-BD44-02E39E636275}" name="Column5541"/>
    <tableColumn id="5554" xr3:uid="{CBE05791-6F35-4A1B-B273-8795A8A66F43}" name="Column5542"/>
    <tableColumn id="5555" xr3:uid="{670E856F-C1B0-4D8A-B005-79007D13E7C6}" name="Column5543"/>
    <tableColumn id="5556" xr3:uid="{56794D25-1E71-442F-81CE-E124CC6FCB67}" name="Column5544"/>
    <tableColumn id="5557" xr3:uid="{B8EA30C6-F592-43C0-B3DA-A89F36B8602F}" name="Column5545"/>
    <tableColumn id="5558" xr3:uid="{DCC2CEF8-F846-4156-B5AB-2FAEA6C8BE16}" name="Column5546"/>
    <tableColumn id="5559" xr3:uid="{EFF1F09F-76EA-4643-9C9B-AA4334097C8E}" name="Column5547"/>
    <tableColumn id="5560" xr3:uid="{72ACB984-95DF-4A52-8182-F8ACAF5D0F58}" name="Column5548"/>
    <tableColumn id="5561" xr3:uid="{2463F576-CB98-49D4-9D8D-27B88C3CE655}" name="Column5549"/>
    <tableColumn id="5562" xr3:uid="{E8F78B1D-9337-42BE-B3B2-6E2DC98A2890}" name="Column5550"/>
    <tableColumn id="5563" xr3:uid="{A69F8E9D-D6D2-4C6E-A011-D570F3D33566}" name="Column5551"/>
    <tableColumn id="5564" xr3:uid="{53FA4F23-2BCB-401D-9C84-75F9DF135FA9}" name="Column5552"/>
    <tableColumn id="5565" xr3:uid="{02203788-1BA5-4F67-9767-EF2F4D95B2FB}" name="Column5553"/>
    <tableColumn id="5566" xr3:uid="{F2CB8BBF-F847-4975-A399-F8DC4F5A9C25}" name="Column5554"/>
    <tableColumn id="5567" xr3:uid="{426B63F7-8001-4775-8552-61CD86C4C61F}" name="Column5555"/>
    <tableColumn id="5568" xr3:uid="{BB48FC8B-5D85-44EC-8C29-99C662211435}" name="Column5556"/>
    <tableColumn id="5569" xr3:uid="{1805E37A-CAA2-4E4E-ACC6-3FAEB9B2782B}" name="Column5557"/>
    <tableColumn id="5570" xr3:uid="{EEE459BB-BF14-4598-BA05-A74707179048}" name="Column5558"/>
    <tableColumn id="5571" xr3:uid="{13C1998A-B865-4052-8EE1-573C634A8140}" name="Column5559"/>
    <tableColumn id="5572" xr3:uid="{99061D1D-D2FE-4E45-820B-D503A98159E5}" name="Column5560"/>
    <tableColumn id="5573" xr3:uid="{B992A0C1-DAED-4D39-929D-8D9F535C9D51}" name="Column5561"/>
    <tableColumn id="5574" xr3:uid="{C41E53C3-CEAC-4BA0-9A10-9821EF6A0855}" name="Column5562"/>
    <tableColumn id="5575" xr3:uid="{69B2490E-4FB4-4EF2-A514-BCB4750BE74E}" name="Column5563"/>
    <tableColumn id="5576" xr3:uid="{2EC77F44-C7B9-4BDC-BD24-1CAECED5EF37}" name="Column5564"/>
    <tableColumn id="5577" xr3:uid="{1FFA42DA-4F1F-4B99-B1F6-F6BC26657228}" name="Column5565"/>
    <tableColumn id="5578" xr3:uid="{FCCB5CC1-3E97-4D89-AF0D-C9BB35DCA219}" name="Column5566"/>
    <tableColumn id="5579" xr3:uid="{878050AE-9D81-4B0E-98D9-E6D6705123DF}" name="Column5567"/>
    <tableColumn id="5580" xr3:uid="{B0719C2E-E39E-4AEA-B9DE-B675343A3F1E}" name="Column5568"/>
    <tableColumn id="5581" xr3:uid="{016D4806-95EB-4BDA-BD46-AA89FC082817}" name="Column5569"/>
    <tableColumn id="5582" xr3:uid="{2B91097C-BB68-4D34-A4DE-033B0D4391FC}" name="Column5570"/>
    <tableColumn id="5583" xr3:uid="{CD1D514D-8990-4668-AEC5-A09B344B29E2}" name="Column5571"/>
    <tableColumn id="5584" xr3:uid="{6872CC34-6730-4D7C-98D2-BDCE0AA7C297}" name="Column5572"/>
    <tableColumn id="5585" xr3:uid="{606D4AA4-0776-42A9-A9C5-5D156FBCA0BE}" name="Column5573"/>
    <tableColumn id="5586" xr3:uid="{F9D6BF20-7444-4A36-B411-D458FEE925E1}" name="Column5574"/>
    <tableColumn id="5587" xr3:uid="{8291767F-1BA7-4277-AB0D-02617AA59DE7}" name="Column5575"/>
    <tableColumn id="5588" xr3:uid="{270E40FF-FEAB-42A6-A82C-4DA5DEB7997F}" name="Column5576"/>
    <tableColumn id="5589" xr3:uid="{E629898D-E63B-4335-ABA2-913B40734D94}" name="Column5577"/>
    <tableColumn id="5590" xr3:uid="{648DF497-2F12-4810-842C-2D866C79A8A1}" name="Column5578"/>
    <tableColumn id="5591" xr3:uid="{4016DE1D-D16B-4083-B08B-27F4D23A912B}" name="Column5579"/>
    <tableColumn id="5592" xr3:uid="{1E473581-0D5F-41B7-B74E-19F209DFEA6B}" name="Column5580"/>
    <tableColumn id="5593" xr3:uid="{106D1262-FE3F-4CFC-AC35-AFC30B7D4C76}" name="Column5581"/>
    <tableColumn id="5594" xr3:uid="{BAC5503B-B92F-4FDE-8F8D-5831F15D0617}" name="Column5582"/>
    <tableColumn id="5595" xr3:uid="{D8B96FA7-7D8D-432C-8DCD-491D3C2CEB01}" name="Column5583"/>
    <tableColumn id="5596" xr3:uid="{F2B6F552-7851-453E-831E-28E29344C0EC}" name="Column5584"/>
    <tableColumn id="5597" xr3:uid="{94E14EDA-B3D8-4944-B6EE-37F998BE5C0A}" name="Column5585"/>
    <tableColumn id="5598" xr3:uid="{081C3AEE-B1A6-4C94-A906-F7D30032AD1E}" name="Column5586"/>
    <tableColumn id="5599" xr3:uid="{907B6E30-5BB9-407C-BFE0-2C23844A25A1}" name="Column5587"/>
    <tableColumn id="5600" xr3:uid="{8B262114-40E0-48FD-A921-AD922412F6BE}" name="Column5588"/>
    <tableColumn id="5601" xr3:uid="{963D35F7-7018-4430-AC44-2BE3CA5FB3E2}" name="Column5589"/>
    <tableColumn id="5602" xr3:uid="{C59A143B-C092-481D-818E-FB11354079B7}" name="Column5590"/>
    <tableColumn id="5603" xr3:uid="{0DE1A58A-8D83-406F-8ECB-CFDEE0B9B028}" name="Column5591"/>
    <tableColumn id="5604" xr3:uid="{BD8E91DA-E214-41E7-B700-522DFFF3A361}" name="Column5592"/>
    <tableColumn id="5605" xr3:uid="{81E41442-C70B-414C-AD45-89A3D0D40753}" name="Column5593"/>
    <tableColumn id="5606" xr3:uid="{1A1A28DF-1D03-4392-B27E-FD1450A78BD1}" name="Column5594"/>
    <tableColumn id="5607" xr3:uid="{FC7FA901-DC0C-4F86-9271-4F887592ABB6}" name="Column5595"/>
    <tableColumn id="5608" xr3:uid="{E093736A-B948-4EF2-AD54-9BE9C9369D4D}" name="Column5596"/>
    <tableColumn id="5609" xr3:uid="{457CB775-F492-4A46-ADCA-4C9662EC6595}" name="Column5597"/>
    <tableColumn id="5610" xr3:uid="{77B94085-52D2-4129-AD40-E195854CE720}" name="Column5598"/>
    <tableColumn id="5611" xr3:uid="{36AA2050-1FC5-4A10-BC0E-5C3CE4CA0272}" name="Column5599"/>
    <tableColumn id="5612" xr3:uid="{7E6708B2-C6EF-4E23-9B2D-88AFCA8A33F9}" name="Column5600"/>
    <tableColumn id="5613" xr3:uid="{97A24394-9D40-4FE5-9C99-D2572AA96BBC}" name="Column5601"/>
    <tableColumn id="5614" xr3:uid="{C3B3F14D-8A93-4C88-9AEE-49F4D18F73B2}" name="Column5602"/>
    <tableColumn id="5615" xr3:uid="{0C8DCAB9-F0B7-42F0-992F-600C8A6DFD9B}" name="Column5603"/>
    <tableColumn id="5616" xr3:uid="{6DC98B61-D80D-44EE-93D5-036FB3EA59BA}" name="Column5604"/>
    <tableColumn id="5617" xr3:uid="{01052813-107F-4D22-B61F-C168A8E3D5D4}" name="Column5605"/>
    <tableColumn id="5618" xr3:uid="{FA7FA127-E686-4205-B33F-B1F4B96A5C50}" name="Column5606"/>
    <tableColumn id="5619" xr3:uid="{B73AE0B9-6DF4-46A2-B406-9A13C86083BC}" name="Column5607"/>
    <tableColumn id="5620" xr3:uid="{253FCE6F-7208-4452-86A5-A54CADA3A60F}" name="Column5608"/>
    <tableColumn id="5621" xr3:uid="{3116A671-B873-430A-8615-C137BBFB994F}" name="Column5609"/>
    <tableColumn id="5622" xr3:uid="{9BDD4DA9-7728-4217-B490-E53D6BEE9454}" name="Column5610"/>
    <tableColumn id="5623" xr3:uid="{9ABBBBD2-F4C3-437F-8796-E4A7E94D32AC}" name="Column5611"/>
    <tableColumn id="5624" xr3:uid="{235FF095-BA3C-409A-A896-0C2E88493AA4}" name="Column5612"/>
    <tableColumn id="5625" xr3:uid="{8776DC17-A469-4D37-8BD7-A05E24F89279}" name="Column5613"/>
    <tableColumn id="5626" xr3:uid="{F289E585-C240-416C-BA2E-A1F7C9B2CDFE}" name="Column5614"/>
    <tableColumn id="5627" xr3:uid="{C0CCE11F-8933-47E2-AB93-8A14020009CD}" name="Column5615"/>
    <tableColumn id="5628" xr3:uid="{BE7B38E4-1067-40AC-B34B-ABA8612DFB18}" name="Column5616"/>
    <tableColumn id="5629" xr3:uid="{93C50C95-EC83-4598-92D4-8275CDC78E38}" name="Column5617"/>
    <tableColumn id="5630" xr3:uid="{423E4B85-D40C-41C1-B079-EB2678236C90}" name="Column5618"/>
    <tableColumn id="5631" xr3:uid="{ECFB05CE-6F53-41C7-BA3C-85F378A356D7}" name="Column5619"/>
    <tableColumn id="5632" xr3:uid="{E4A50DF7-9504-4305-82BA-9BBB423F6653}" name="Column5620"/>
    <tableColumn id="5633" xr3:uid="{7223AC6C-599C-4885-9103-1B57494485E3}" name="Column5621"/>
    <tableColumn id="5634" xr3:uid="{8C39B062-C46D-435A-A987-AA2EDA31414E}" name="Column5622"/>
    <tableColumn id="5635" xr3:uid="{6BEB5F1C-F848-465E-9812-6290DCF29F14}" name="Column5623"/>
    <tableColumn id="5636" xr3:uid="{27ED4D21-F2FE-4562-9A6F-EF60485EB735}" name="Column5624"/>
    <tableColumn id="5637" xr3:uid="{59F06A44-7A50-4BE8-BE52-D43EBD74E9F7}" name="Column5625"/>
    <tableColumn id="5638" xr3:uid="{323B28C6-B158-4F5A-9CB0-B64EFF4FB89B}" name="Column5626"/>
    <tableColumn id="5639" xr3:uid="{D590A8B6-B7CB-46E3-B1B2-AA260AA23FCE}" name="Column5627"/>
    <tableColumn id="5640" xr3:uid="{F4310762-F795-41AB-B342-D536252A93EA}" name="Column5628"/>
    <tableColumn id="5641" xr3:uid="{2BB6CFC4-D0EF-46E1-B250-B03D3C1BF1E6}" name="Column5629"/>
    <tableColumn id="5642" xr3:uid="{12B837CE-CBBC-4435-9B42-C021B89DF149}" name="Column5630"/>
    <tableColumn id="5643" xr3:uid="{CA4DD4AF-0ACB-46FB-92B9-2E1DA5285F14}" name="Column5631"/>
    <tableColumn id="5644" xr3:uid="{2DD219C1-45EB-4855-8653-699275107C85}" name="Column5632"/>
    <tableColumn id="5645" xr3:uid="{93182EEF-7ABE-46F3-8557-56C83A181275}" name="Column5633"/>
    <tableColumn id="5646" xr3:uid="{27042603-7BC7-4EAE-91C3-0140CDB77435}" name="Column5634"/>
    <tableColumn id="5647" xr3:uid="{77AEA48A-BD14-401B-829A-724281038093}" name="Column5635"/>
    <tableColumn id="5648" xr3:uid="{628B8498-7A66-4103-90BB-E2519A8B2014}" name="Column5636"/>
    <tableColumn id="5649" xr3:uid="{F79A2CEF-9494-4B23-AF6A-2F25C456ECF6}" name="Column5637"/>
    <tableColumn id="5650" xr3:uid="{DB87662C-A52E-4D31-A163-E3348103F168}" name="Column5638"/>
    <tableColumn id="5651" xr3:uid="{5750F2F8-60A4-4B14-8C59-1B5DE9CE2AD2}" name="Column5639"/>
    <tableColumn id="5652" xr3:uid="{0C93314F-9871-4659-9B60-A18FCBCFB0CC}" name="Column5640"/>
    <tableColumn id="5653" xr3:uid="{38676C27-2968-473C-97DD-CEDD4AB8C286}" name="Column5641"/>
    <tableColumn id="5654" xr3:uid="{3639C813-92B1-4273-84C4-DED21356B1D2}" name="Column5642"/>
    <tableColumn id="5655" xr3:uid="{705A7FA5-7C6C-4A33-8712-E21C4B418ACD}" name="Column5643"/>
    <tableColumn id="5656" xr3:uid="{5B5E8D18-A759-478B-BA02-BEDA50E95F78}" name="Column5644"/>
    <tableColumn id="5657" xr3:uid="{9623CF25-73C9-40D9-AB6E-9804091680C1}" name="Column5645"/>
    <tableColumn id="5658" xr3:uid="{4C93600A-9DE7-4C1C-B940-DC0D6169A170}" name="Column5646"/>
    <tableColumn id="5659" xr3:uid="{4249AF3E-4411-4BBF-A9B8-F9DB4E993499}" name="Column5647"/>
    <tableColumn id="5660" xr3:uid="{ACEE2CB1-466F-45CD-B76B-B00370B70474}" name="Column5648"/>
    <tableColumn id="5661" xr3:uid="{2C816167-51EE-409F-9588-8525154D7B5A}" name="Column5649"/>
    <tableColumn id="5662" xr3:uid="{1D77267F-3E2C-4145-AE5A-B5F04CFD5EA2}" name="Column5650"/>
    <tableColumn id="5663" xr3:uid="{B66B191E-3906-4D03-9B47-6F6EED590C8C}" name="Column5651"/>
    <tableColumn id="5664" xr3:uid="{1DBB0895-DB88-4233-BF4E-A8FBD7175116}" name="Column5652"/>
    <tableColumn id="5665" xr3:uid="{EF17A297-CCDB-4531-B57A-5E2853F2B3B0}" name="Column5653"/>
    <tableColumn id="5666" xr3:uid="{D46D176C-6F32-489F-83B5-9EB86EFEAD1F}" name="Column5654"/>
    <tableColumn id="5667" xr3:uid="{E6742AE8-2A8C-4FC3-95D4-BCB3E1D63706}" name="Column5655"/>
    <tableColumn id="5668" xr3:uid="{911ED7F7-AFDC-429D-AB74-DC7072AE407C}" name="Column5656"/>
    <tableColumn id="5669" xr3:uid="{F7C8BA67-E2E9-4520-A5FE-D9922F07004B}" name="Column5657"/>
    <tableColumn id="5670" xr3:uid="{40BC10AB-C21B-47A2-8451-DEAE18EC74C4}" name="Column5658"/>
    <tableColumn id="5671" xr3:uid="{7DD339F3-3E32-49BD-A9E9-7360AE56B61A}" name="Column5659"/>
    <tableColumn id="5672" xr3:uid="{C5887832-587C-499E-8E00-2A5F45CE60E4}" name="Column5660"/>
    <tableColumn id="5673" xr3:uid="{5A37BC08-832A-4326-84C0-E2F4AD66CE35}" name="Column5661"/>
    <tableColumn id="5674" xr3:uid="{24310C9A-A62B-4DEB-BCDA-A7930AB5EA4D}" name="Column5662"/>
    <tableColumn id="5675" xr3:uid="{52AA3549-3B2C-4D8C-985F-ACB982D9F0DE}" name="Column5663"/>
    <tableColumn id="5676" xr3:uid="{4839C789-4B75-49A7-8B8C-30AC828B52C6}" name="Column5664"/>
    <tableColumn id="5677" xr3:uid="{A2EBA715-1743-4AB1-8666-C746782C959B}" name="Column5665"/>
    <tableColumn id="5678" xr3:uid="{AF355FB0-55D0-4428-8A44-30443D519DFA}" name="Column5666"/>
    <tableColumn id="5679" xr3:uid="{37499F72-BCB4-43B5-A324-FE34CFE55E36}" name="Column5667"/>
    <tableColumn id="5680" xr3:uid="{79743EB6-4674-476D-9D4E-B0BC8D5BAB83}" name="Column5668"/>
    <tableColumn id="5681" xr3:uid="{8C22EF17-D9BE-4CD4-847C-182903C05689}" name="Column5669"/>
    <tableColumn id="5682" xr3:uid="{DD56335B-B56F-4C9E-8AB8-B41A79B432E0}" name="Column5670"/>
    <tableColumn id="5683" xr3:uid="{9304F0BA-8002-4B43-B734-054BE04C436B}" name="Column5671"/>
    <tableColumn id="5684" xr3:uid="{C437B04F-F0EB-43C5-8FEF-69CA3A87BDFA}" name="Column5672"/>
    <tableColumn id="5685" xr3:uid="{69785AB1-268F-4C77-934B-73BF0CA18C60}" name="Column5673"/>
    <tableColumn id="5686" xr3:uid="{621498FD-002E-4D3D-86B6-3524025CD380}" name="Column5674"/>
    <tableColumn id="5687" xr3:uid="{85869E7C-A270-450B-96DF-16C10639331E}" name="Column5675"/>
    <tableColumn id="5688" xr3:uid="{DBAC6711-3E5B-4CC8-AFC5-65824C7874AA}" name="Column5676"/>
    <tableColumn id="5689" xr3:uid="{B5EDFF4B-AD42-47AD-9F17-63E83D995C02}" name="Column5677"/>
    <tableColumn id="5690" xr3:uid="{37774158-4D1F-47FF-BAF2-7D19DE273AAB}" name="Column5678"/>
    <tableColumn id="5691" xr3:uid="{BE0CBBDE-5978-4D33-9309-9EC2C800158A}" name="Column5679"/>
    <tableColumn id="5692" xr3:uid="{EFDA33CB-60F1-438A-9118-AD4F4B04A234}" name="Column5680"/>
    <tableColumn id="5693" xr3:uid="{DDBACB42-2717-4541-97DC-764EB6777C06}" name="Column5681"/>
    <tableColumn id="5694" xr3:uid="{57962BD4-3EF0-4FE5-B546-47EADD546FB9}" name="Column5682"/>
    <tableColumn id="5695" xr3:uid="{21D023C3-8B20-4241-BE53-BE66D0854544}" name="Column5683"/>
    <tableColumn id="5696" xr3:uid="{0194F7D0-32E4-47AC-B731-A2EF28E8048E}" name="Column5684"/>
    <tableColumn id="5697" xr3:uid="{82C7F978-B0C2-470C-99EB-4370C16D7418}" name="Column5685"/>
    <tableColumn id="5698" xr3:uid="{00E42C21-BEAE-4884-9B05-52E6920DC08D}" name="Column5686"/>
    <tableColumn id="5699" xr3:uid="{2A07078D-FCD4-4FFE-A298-80AA414BC308}" name="Column5687"/>
    <tableColumn id="5700" xr3:uid="{FE584D98-E627-431D-AC65-76953790471A}" name="Column5688"/>
    <tableColumn id="5701" xr3:uid="{02C8C770-1F0B-4FA7-9CFA-67D4AEE2E08F}" name="Column5689"/>
    <tableColumn id="5702" xr3:uid="{ADB900DD-DB38-45CF-B0BD-344A20447BC0}" name="Column5690"/>
    <tableColumn id="5703" xr3:uid="{02A0DF22-E236-42F1-98D4-3F4024804704}" name="Column5691"/>
    <tableColumn id="5704" xr3:uid="{6ACB90AB-1A1B-4B84-AB3B-BC8AB6F1456B}" name="Column5692"/>
    <tableColumn id="5705" xr3:uid="{85503B35-E9AC-4F8B-A752-E9523D2F46F8}" name="Column5693"/>
    <tableColumn id="5706" xr3:uid="{23379784-8B81-4AE1-8340-11F6D2FA5D76}" name="Column5694"/>
    <tableColumn id="5707" xr3:uid="{36C6243D-F6CB-431D-AC8F-7DD14D6F838A}" name="Column5695"/>
    <tableColumn id="5708" xr3:uid="{F115B433-915C-4311-A740-DBEFD20F0B88}" name="Column5696"/>
    <tableColumn id="5709" xr3:uid="{4A5C88E3-F83F-4C68-ACBB-6C8AD7443A88}" name="Column5697"/>
    <tableColumn id="5710" xr3:uid="{8664E635-A888-4D93-B95C-A6695E792CCE}" name="Column5698"/>
    <tableColumn id="5711" xr3:uid="{7B8ABC93-CE6B-463F-B330-718F8D89CA3B}" name="Column5699"/>
    <tableColumn id="5712" xr3:uid="{A5B84368-2553-445C-B7C6-A9EBC95849FD}" name="Column5700"/>
    <tableColumn id="5713" xr3:uid="{05958B0B-C992-47F1-A4CF-0354A60C093C}" name="Column5701"/>
    <tableColumn id="5714" xr3:uid="{FC972133-165A-4BD6-BF03-6C64B06ABC0C}" name="Column5702"/>
    <tableColumn id="5715" xr3:uid="{51B86973-13D6-45B6-96CE-3E3EFB7CCBCD}" name="Column5703"/>
    <tableColumn id="5716" xr3:uid="{73721E60-3033-4251-8338-3798DA58AE4D}" name="Column5704"/>
    <tableColumn id="5717" xr3:uid="{3C199EBE-85F3-40B4-8865-DA4A2CB95813}" name="Column5705"/>
    <tableColumn id="5718" xr3:uid="{0A54767A-A542-4196-910B-8F406BFA8248}" name="Column5706"/>
    <tableColumn id="5719" xr3:uid="{D62BC558-282D-4989-AE83-90034ECA1650}" name="Column5707"/>
    <tableColumn id="5720" xr3:uid="{2CFD6668-D9AD-4265-BEAF-94BA74D6DDF4}" name="Column5708"/>
    <tableColumn id="5721" xr3:uid="{C43ADCF1-A687-4202-880D-0DBA1193B832}" name="Column5709"/>
    <tableColumn id="5722" xr3:uid="{AACD3F7B-07AC-44B6-8ECE-71F6A9F5E7FC}" name="Column5710"/>
    <tableColumn id="5723" xr3:uid="{BE50AA73-A127-4C0F-85FF-86716DAF9563}" name="Column5711"/>
    <tableColumn id="5724" xr3:uid="{448797FD-4330-4271-9D4F-35F5D02B1E15}" name="Column5712"/>
    <tableColumn id="5725" xr3:uid="{08CA7F61-6A1B-4FC6-83CE-14BCB001F44F}" name="Column5713"/>
    <tableColumn id="5726" xr3:uid="{3D5D2733-3E83-4559-B433-0BB8D28C2DC5}" name="Column5714"/>
    <tableColumn id="5727" xr3:uid="{615F64AC-90F1-4379-A822-B39CF70FC697}" name="Column5715"/>
    <tableColumn id="5728" xr3:uid="{BF2495F3-1FB9-4091-AB50-37928E0D8949}" name="Column5716"/>
    <tableColumn id="5729" xr3:uid="{BC0E002B-DD43-470D-9558-4F78215957A4}" name="Column5717"/>
    <tableColumn id="5730" xr3:uid="{2F93BD7F-CF66-4E34-98BB-80D0CECE1E0E}" name="Column5718"/>
    <tableColumn id="5731" xr3:uid="{8B645860-ECD5-45A5-A9DF-F22866DB32D8}" name="Column5719"/>
    <tableColumn id="5732" xr3:uid="{D0AA08E9-BC3F-40AE-9033-FB78A29538B4}" name="Column5720"/>
    <tableColumn id="5733" xr3:uid="{7064A21F-571E-44B0-9574-9E34DD683194}" name="Column5721"/>
    <tableColumn id="5734" xr3:uid="{A54C3CAE-88B9-4494-A7E8-B9827AE699D9}" name="Column5722"/>
    <tableColumn id="5735" xr3:uid="{EC1D6D0E-CE39-4B17-AF11-4248598B4967}" name="Column5723"/>
    <tableColumn id="5736" xr3:uid="{EB296BC6-0194-4459-90BE-9DF2F046570A}" name="Column5724"/>
    <tableColumn id="5737" xr3:uid="{539A301D-2666-4C53-80AC-F2141DDD562D}" name="Column5725"/>
    <tableColumn id="5738" xr3:uid="{B9F4D606-A6F8-4005-972E-F448208480CB}" name="Column5726"/>
    <tableColumn id="5739" xr3:uid="{723B88A9-B7B2-4A5C-B2A3-59F9117F9FF7}" name="Column5727"/>
    <tableColumn id="5740" xr3:uid="{BE84B4A0-3430-44D0-9B94-EA28B10A3EDA}" name="Column5728"/>
    <tableColumn id="5741" xr3:uid="{9D69DBF5-3697-40A3-9E0B-A71BA3107426}" name="Column5729"/>
    <tableColumn id="5742" xr3:uid="{80A1BFDA-0830-4574-9A49-AEA7015464D7}" name="Column5730"/>
    <tableColumn id="5743" xr3:uid="{E600CAF6-AAC0-4D26-8020-6F112B72D547}" name="Column5731"/>
    <tableColumn id="5744" xr3:uid="{AA10F3F8-B383-431A-9F00-680900CFA234}" name="Column5732"/>
    <tableColumn id="5745" xr3:uid="{4D06F12B-2D21-4B76-9EC7-FE1271067D44}" name="Column5733"/>
    <tableColumn id="5746" xr3:uid="{9D54410D-2B9F-4432-BB88-D696BFFD910B}" name="Column5734"/>
    <tableColumn id="5747" xr3:uid="{874388F9-7641-4E5E-B7E8-1F88F52F852D}" name="Column5735"/>
    <tableColumn id="5748" xr3:uid="{FFB290DD-D80A-4DB9-8AE1-DDA459141ACC}" name="Column5736"/>
    <tableColumn id="5749" xr3:uid="{7696D32F-31FE-4F23-A0F2-4CA7A574F9C1}" name="Column5737"/>
    <tableColumn id="5750" xr3:uid="{986274E6-9148-46BB-8767-D312CE599862}" name="Column5738"/>
    <tableColumn id="5751" xr3:uid="{F6CBEDBF-651C-4040-A960-E4C19BCF136A}" name="Column5739"/>
    <tableColumn id="5752" xr3:uid="{428BA508-B1AC-4065-B5B7-763A2D2CEAAF}" name="Column5740"/>
    <tableColumn id="5753" xr3:uid="{FAA85EBB-14E4-4249-8527-24D200AB0315}" name="Column5741"/>
    <tableColumn id="5754" xr3:uid="{5A2CDE2F-BC5A-4F87-B0EE-F5B5CDCF459E}" name="Column5742"/>
    <tableColumn id="5755" xr3:uid="{906A0F27-7665-4FC0-9576-B8A647052013}" name="Column5743"/>
    <tableColumn id="5756" xr3:uid="{6275CB15-CEA3-46BD-AA91-D65DA88D3135}" name="Column5744"/>
    <tableColumn id="5757" xr3:uid="{B3EF546D-82BF-4B34-B9E3-595056A28FA2}" name="Column5745"/>
    <tableColumn id="5758" xr3:uid="{76A5263C-AB61-474C-BF33-058BCDEE4772}" name="Column5746"/>
    <tableColumn id="5759" xr3:uid="{793F0957-0938-4717-A552-0976B9E911C6}" name="Column5747"/>
    <tableColumn id="5760" xr3:uid="{E49AF9A1-E17C-4E96-B058-9452DB55D90A}" name="Column5748"/>
    <tableColumn id="5761" xr3:uid="{37A5645C-55AB-4401-8C60-04ACB4E4B660}" name="Column5749"/>
    <tableColumn id="5762" xr3:uid="{87AC5A40-472C-4E3A-A3E7-2EC3CBDF38D5}" name="Column5750"/>
    <tableColumn id="5763" xr3:uid="{470C7A90-F30A-4936-8F82-9FA5F6677EE5}" name="Column5751"/>
    <tableColumn id="5764" xr3:uid="{1EF0FEFE-8C57-4C00-B528-4D9723ABB929}" name="Column5752"/>
    <tableColumn id="5765" xr3:uid="{7BC722E1-F657-4904-BD16-A335DAC878B8}" name="Column5753"/>
    <tableColumn id="5766" xr3:uid="{5751FC5E-BD81-484E-A120-D4A5061673EF}" name="Column5754"/>
    <tableColumn id="5767" xr3:uid="{CB5A6D24-D271-4C29-ABDD-4337BFFE8CDF}" name="Column5755"/>
    <tableColumn id="5768" xr3:uid="{ED97CCBA-EDB4-4801-8995-A1C4F96BC54B}" name="Column5756"/>
    <tableColumn id="5769" xr3:uid="{89914DE7-69CA-4305-BB1D-878553A70D5D}" name="Column5757"/>
    <tableColumn id="5770" xr3:uid="{672D4303-395F-48F4-B8E1-B55FA8AEBDBE}" name="Column5758"/>
    <tableColumn id="5771" xr3:uid="{18A6832D-ABD4-40D3-A8AC-F028BDBDB26B}" name="Column5759"/>
    <tableColumn id="5772" xr3:uid="{B4E5C20B-1026-4C9A-8BB5-9B04B4D25817}" name="Column5760"/>
    <tableColumn id="5773" xr3:uid="{3DFB14DC-982E-4169-AB2F-EF4AD411231C}" name="Column5761"/>
    <tableColumn id="5774" xr3:uid="{A3B7F842-CDAC-4CC8-AAAC-EA8388C302FD}" name="Column5762"/>
    <tableColumn id="5775" xr3:uid="{5A53F833-6A56-4A80-A9FD-574C4EADBB54}" name="Column5763"/>
    <tableColumn id="5776" xr3:uid="{2ADF9D7D-6ECE-4486-9DFF-E83882C83333}" name="Column5764"/>
    <tableColumn id="5777" xr3:uid="{A2B870BE-48A7-4085-83FA-3A8A3852D1CA}" name="Column5765"/>
    <tableColumn id="5778" xr3:uid="{E4131CD1-D2D7-43B2-AA6C-33C49BB4CA52}" name="Column5766"/>
    <tableColumn id="5779" xr3:uid="{B6A16A37-EDA9-440F-AE0D-4D6E13C4A1A7}" name="Column5767"/>
    <tableColumn id="5780" xr3:uid="{8025A6B5-8DEA-4F16-9B1C-46EF7BB73773}" name="Column5768"/>
    <tableColumn id="5781" xr3:uid="{72A99F7C-4EAB-47CA-9D33-5AFB82CA0099}" name="Column5769"/>
    <tableColumn id="5782" xr3:uid="{63DB4A3F-5190-4B82-B20C-35BF162166F1}" name="Column5770"/>
    <tableColumn id="5783" xr3:uid="{9D39461A-DE14-49D6-8094-B8059E7E4231}" name="Column5771"/>
    <tableColumn id="5784" xr3:uid="{9737ADC3-0B50-488B-8420-866650C7F82A}" name="Column5772"/>
    <tableColumn id="5785" xr3:uid="{AA8EDF85-6BC5-4224-ABFD-A7F69C26B72C}" name="Column5773"/>
    <tableColumn id="5786" xr3:uid="{8887A39B-592D-4434-A9DB-2FA9083C6F1B}" name="Column5774"/>
    <tableColumn id="5787" xr3:uid="{2AC4539A-3802-4058-955B-16DA74072F95}" name="Column5775"/>
    <tableColumn id="5788" xr3:uid="{D7D5A172-29F4-4869-B3DF-1CFDF85FDAB7}" name="Column5776"/>
    <tableColumn id="5789" xr3:uid="{9F2912ED-9564-4073-AB6C-51862D335AD4}" name="Column5777"/>
    <tableColumn id="5790" xr3:uid="{4E315205-A1C0-4FED-B594-6D29C619F035}" name="Column5778"/>
    <tableColumn id="5791" xr3:uid="{79C1A30F-98F0-4921-8930-CA16C486EB28}" name="Column5779"/>
    <tableColumn id="5792" xr3:uid="{D7F02E21-0531-422E-B03D-2FF9A3E28E9B}" name="Column5780"/>
    <tableColumn id="5793" xr3:uid="{E1B2744E-B94D-49C0-ABAE-D38A70866333}" name="Column5781"/>
    <tableColumn id="5794" xr3:uid="{45C7BCE1-C3AD-475A-9635-C9167C944DDE}" name="Column5782"/>
    <tableColumn id="5795" xr3:uid="{12FD9212-C90B-4B16-96E8-DD70F2A57F37}" name="Column5783"/>
    <tableColumn id="5796" xr3:uid="{2BA5D663-27FF-4FA8-A814-567561A1B013}" name="Column5784"/>
    <tableColumn id="5797" xr3:uid="{A31C40E4-97C1-46C0-9C80-2270E6FAA9AF}" name="Column5785"/>
    <tableColumn id="5798" xr3:uid="{47AC75D1-1D5C-451A-9F7C-077570EA8B43}" name="Column5786"/>
    <tableColumn id="5799" xr3:uid="{DB819EEA-2AB6-4AC5-A675-AE642AF7AC8F}" name="Column5787"/>
    <tableColumn id="5800" xr3:uid="{2D5B4A44-5572-4D36-AA88-9A20735604B7}" name="Column5788"/>
    <tableColumn id="5801" xr3:uid="{29827799-79BE-45C1-8ECB-4442A511B168}" name="Column5789"/>
    <tableColumn id="5802" xr3:uid="{079484FD-C785-455A-A57F-552CC35B6D2C}" name="Column5790"/>
    <tableColumn id="5803" xr3:uid="{2701F573-57FE-4319-9381-077066E30DD7}" name="Column5791"/>
    <tableColumn id="5804" xr3:uid="{F000D0BD-59D4-4F7E-A959-A628C071A829}" name="Column5792"/>
    <tableColumn id="5805" xr3:uid="{468C34F5-0F39-4E1D-AE72-9E3465A47A7A}" name="Column5793"/>
    <tableColumn id="5806" xr3:uid="{14F8B4D1-5F1D-4534-87E6-EA48F68553B0}" name="Column5794"/>
    <tableColumn id="5807" xr3:uid="{749EE9C6-5E62-4AAB-B8F8-D9176C7DF743}" name="Column5795"/>
    <tableColumn id="5808" xr3:uid="{3625BAC2-ED9D-4B15-A9EA-A4E542309AC3}" name="Column5796"/>
    <tableColumn id="5809" xr3:uid="{33E6F42F-7C3A-4332-B359-4A6D84009C06}" name="Column5797"/>
    <tableColumn id="5810" xr3:uid="{BC962C97-9470-42DB-B7B8-4B19790108EC}" name="Column5798"/>
    <tableColumn id="5811" xr3:uid="{41A7528C-4B36-46B0-9D27-D3D8EAEE2031}" name="Column5799"/>
    <tableColumn id="5812" xr3:uid="{FA252137-94E1-409C-8329-3ADB0740AB6D}" name="Column5800"/>
    <tableColumn id="5813" xr3:uid="{EB225BCB-26A5-4B7D-8C3A-1B04F0CE0CDC}" name="Column5801"/>
    <tableColumn id="5814" xr3:uid="{A571F678-0E57-4EC2-8596-0D2966A67F33}" name="Column5802"/>
    <tableColumn id="5815" xr3:uid="{18F70E7A-F3E1-42C0-B7A3-FD416CCDE400}" name="Column5803"/>
    <tableColumn id="5816" xr3:uid="{B080671E-6456-41AB-9BD2-1771A3DCADC7}" name="Column5804"/>
    <tableColumn id="5817" xr3:uid="{65994C13-D160-46F9-9A58-D70FF16B3954}" name="Column5805"/>
    <tableColumn id="5818" xr3:uid="{C6ACB327-66BE-43E3-B6E9-EC5471F35B64}" name="Column5806"/>
    <tableColumn id="5819" xr3:uid="{1668B040-6C15-4A55-B36B-7146AE53A7F0}" name="Column5807"/>
    <tableColumn id="5820" xr3:uid="{27ACE1A1-597E-4B6B-83CD-6792646B756C}" name="Column5808"/>
    <tableColumn id="5821" xr3:uid="{A3C24ED8-B7E1-468C-8503-4ACC06267349}" name="Column5809"/>
    <tableColumn id="5822" xr3:uid="{731230A3-6837-4A4F-95AE-FD1C14450A72}" name="Column5810"/>
    <tableColumn id="5823" xr3:uid="{749E98FB-0533-4BCC-A828-A39D93F9BE9C}" name="Column5811"/>
    <tableColumn id="5824" xr3:uid="{905F4E15-1C72-40E5-A33B-C58FE474A7F7}" name="Column5812"/>
    <tableColumn id="5825" xr3:uid="{DAF701C3-CCB3-4757-A1B9-B4B9C61C4ADC}" name="Column5813"/>
    <tableColumn id="5826" xr3:uid="{BB428BF2-98BA-4437-9C17-567C68856B91}" name="Column5814"/>
    <tableColumn id="5827" xr3:uid="{AEF7B30D-B8A2-42FF-8C95-129E9E2F3AA0}" name="Column5815"/>
    <tableColumn id="5828" xr3:uid="{8BCC8AF7-1948-468B-B654-E9AE637D528E}" name="Column5816"/>
    <tableColumn id="5829" xr3:uid="{B6A57CF6-A084-4639-B46E-7F1822539AC1}" name="Column5817"/>
    <tableColumn id="5830" xr3:uid="{B75DD46C-826D-404A-B23F-819360A83778}" name="Column5818"/>
    <tableColumn id="5831" xr3:uid="{F853205B-2BAE-48E4-8BBB-9BB9CB3E357E}" name="Column5819"/>
    <tableColumn id="5832" xr3:uid="{533A0E48-7C65-44DD-930E-F48D1166C846}" name="Column5820"/>
    <tableColumn id="5833" xr3:uid="{9EEEFDAA-86EB-405F-B63D-75C1EF12A51C}" name="Column5821"/>
    <tableColumn id="5834" xr3:uid="{88D3629D-C806-4D40-AE5B-778A1FBAA246}" name="Column5822"/>
    <tableColumn id="5835" xr3:uid="{CEEE271E-7F1E-4021-978E-C1640B54B0A3}" name="Column5823"/>
    <tableColumn id="5836" xr3:uid="{AEC91466-4AE2-45B1-8998-5AABDBE3A434}" name="Column5824"/>
    <tableColumn id="5837" xr3:uid="{608FEDE6-41CC-4D7C-90B7-4FF7E246978B}" name="Column5825"/>
    <tableColumn id="5838" xr3:uid="{D95A7D4A-79E8-45E4-97D0-C1C4A5AD451D}" name="Column5826"/>
    <tableColumn id="5839" xr3:uid="{344EF68F-502B-4177-AD99-11DB5D5849EB}" name="Column5827"/>
    <tableColumn id="5840" xr3:uid="{4C708BBD-DEA4-4E65-BA6E-2296733C1990}" name="Column5828"/>
    <tableColumn id="5841" xr3:uid="{D206EFF7-E28D-4BD0-83B7-8839BA3E1DAE}" name="Column5829"/>
    <tableColumn id="5842" xr3:uid="{70D0E5DB-15A2-46CB-A5A8-6A3F5FC71225}" name="Column5830"/>
    <tableColumn id="5843" xr3:uid="{B628BE43-7EF1-4848-B08D-D52112417480}" name="Column5831"/>
    <tableColumn id="5844" xr3:uid="{ACD9571F-46A9-48D5-A519-5800F689165F}" name="Column5832"/>
    <tableColumn id="5845" xr3:uid="{BA5E7960-0D37-4BF9-8F16-14BBE5F62E5E}" name="Column5833"/>
    <tableColumn id="5846" xr3:uid="{5193EC89-DB05-4330-AD8C-1F49BB5AF096}" name="Column5834"/>
    <tableColumn id="5847" xr3:uid="{D9EC376E-42C0-4B46-9DAE-65501FE06840}" name="Column5835"/>
    <tableColumn id="5848" xr3:uid="{9090A8BB-FAB2-4AAC-AE86-67C7B16B121A}" name="Column5836"/>
    <tableColumn id="5849" xr3:uid="{B75CB950-9766-4EB7-B1F4-963D4F3D0269}" name="Column5837"/>
    <tableColumn id="5850" xr3:uid="{FE304D1D-DA06-424B-93A7-00A9586C8644}" name="Column5838"/>
    <tableColumn id="5851" xr3:uid="{2587A605-F66A-4206-A1E1-0586D184237F}" name="Column5839"/>
    <tableColumn id="5852" xr3:uid="{2B6E2B45-929B-4B6C-823E-6E996337DAE3}" name="Column5840"/>
    <tableColumn id="5853" xr3:uid="{973F375C-6F9E-4B92-9B54-02188BEDBF1F}" name="Column5841"/>
    <tableColumn id="5854" xr3:uid="{68A5B288-FE7B-4BB0-A51E-1E0BFCFC0B35}" name="Column5842"/>
    <tableColumn id="5855" xr3:uid="{46F690C9-FE34-4406-9139-ED2DE62C867B}" name="Column5843"/>
    <tableColumn id="5856" xr3:uid="{F99ACC15-6C12-438E-B282-4D20BAE2C3F2}" name="Column5844"/>
    <tableColumn id="5857" xr3:uid="{591953E0-CE40-4A76-991B-0D553AF4D6E1}" name="Column5845"/>
    <tableColumn id="5858" xr3:uid="{2921E1F8-74EC-4F96-8796-69FBCACF263A}" name="Column5846"/>
    <tableColumn id="5859" xr3:uid="{C91B880D-BD3B-446E-AE02-A327F97FEFF7}" name="Column5847"/>
    <tableColumn id="5860" xr3:uid="{98F12958-30D2-467D-A1F2-23337CFD16CF}" name="Column5848"/>
    <tableColumn id="5861" xr3:uid="{D5C4B376-7D60-46D1-BF94-FF05D64372E1}" name="Column5849"/>
    <tableColumn id="5862" xr3:uid="{FDC0FEF4-DA28-45D8-916F-B1EF52892797}" name="Column5850"/>
    <tableColumn id="5863" xr3:uid="{41DFD8B3-3CA7-4D75-A86A-9D2EF6A955E8}" name="Column5851"/>
    <tableColumn id="5864" xr3:uid="{C34DA153-3010-49C3-BFA8-76876B59EE37}" name="Column5852"/>
    <tableColumn id="5865" xr3:uid="{E16F61FD-29DC-4FEF-88F8-2DD83A23D56D}" name="Column5853"/>
    <tableColumn id="5866" xr3:uid="{88AAFD1D-0E05-4C07-9811-12D563C34AB8}" name="Column5854"/>
    <tableColumn id="5867" xr3:uid="{8903AC2F-BEEE-42C9-9615-80DE3FE07B6F}" name="Column5855"/>
    <tableColumn id="5868" xr3:uid="{CADA635C-59A4-4DD1-A7E9-03B1F76DB1BF}" name="Column5856"/>
    <tableColumn id="5869" xr3:uid="{E778D2B0-11CA-4133-8C4F-DBD1D15A6EE0}" name="Column5857"/>
    <tableColumn id="5870" xr3:uid="{1E253805-B6EB-4F5E-B2D7-1DAF72194E64}" name="Column5858"/>
    <tableColumn id="5871" xr3:uid="{93E2EC12-F25A-4319-BDEB-EAA5E3CAFC02}" name="Column5859"/>
    <tableColumn id="5872" xr3:uid="{25FAE277-4D19-4B87-97C7-D610365CD87D}" name="Column5860"/>
    <tableColumn id="5873" xr3:uid="{E7435F47-44D2-4AE2-8C23-890EE4DC579B}" name="Column5861"/>
    <tableColumn id="5874" xr3:uid="{2896E13E-F1D0-4BBC-8FB9-46A36B28DBAE}" name="Column5862"/>
    <tableColumn id="5875" xr3:uid="{5D25B5DE-6574-4C04-944B-1CA9B14FA0CD}" name="Column5863"/>
    <tableColumn id="5876" xr3:uid="{7EC17A12-313F-4562-AB52-BA0EADA8B12C}" name="Column5864"/>
    <tableColumn id="5877" xr3:uid="{504FEA50-BB70-44C4-B666-BDAAA26608BB}" name="Column5865"/>
    <tableColumn id="5878" xr3:uid="{B495FD28-9982-4142-932A-333D94343821}" name="Column5866"/>
    <tableColumn id="5879" xr3:uid="{A93FF165-EED6-4516-9CF9-02999E883920}" name="Column5867"/>
    <tableColumn id="5880" xr3:uid="{ADEEC263-5799-40AC-9015-3C82BE5063CD}" name="Column5868"/>
    <tableColumn id="5881" xr3:uid="{EA6B51E4-CD5B-47B8-9C88-A75620EB8BA5}" name="Column5869"/>
    <tableColumn id="5882" xr3:uid="{7C6D2FC3-F04D-4A06-85DC-769D45D9A252}" name="Column5870"/>
    <tableColumn id="5883" xr3:uid="{3DB429E1-4358-42C8-A4C6-E679BD06A5AC}" name="Column5871"/>
    <tableColumn id="5884" xr3:uid="{70D17C82-7710-474C-A804-EC2D757ABC08}" name="Column5872"/>
    <tableColumn id="5885" xr3:uid="{871BE782-13F2-444F-B99B-02FD5693C477}" name="Column5873"/>
    <tableColumn id="5886" xr3:uid="{6ECBD477-8C70-4F77-8646-D7A061BE6888}" name="Column5874"/>
    <tableColumn id="5887" xr3:uid="{74726717-0719-4640-A760-14421A3F0804}" name="Column5875"/>
    <tableColumn id="5888" xr3:uid="{38D46E1E-2CD6-45F2-96B4-8A01520D1E89}" name="Column5876"/>
    <tableColumn id="5889" xr3:uid="{998D658B-36EF-4917-BB76-E00AE8D73CAE}" name="Column5877"/>
    <tableColumn id="5890" xr3:uid="{BB5E0428-78A7-48B3-BFA8-9954942C4474}" name="Column5878"/>
    <tableColumn id="5891" xr3:uid="{22699FAE-17FF-4CA1-8425-EBBA9FD739A1}" name="Column5879"/>
    <tableColumn id="5892" xr3:uid="{46D64319-3336-40DF-96DD-A2C0EEE31C8A}" name="Column5880"/>
    <tableColumn id="5893" xr3:uid="{5E391E8A-9B60-45F4-8FE2-04E97DA9BA10}" name="Column5881"/>
    <tableColumn id="5894" xr3:uid="{DD2BC3A7-D75F-4119-81A3-F5280DCEB343}" name="Column5882"/>
    <tableColumn id="5895" xr3:uid="{A35640D5-DF93-4016-9445-1958E3A27A79}" name="Column5883"/>
    <tableColumn id="5896" xr3:uid="{E0361F0F-17B5-4944-8E3E-31E8FF3DFBA9}" name="Column5884"/>
    <tableColumn id="5897" xr3:uid="{F3E0D537-9E87-41E3-B8EC-A31FDF45C3AF}" name="Column5885"/>
    <tableColumn id="5898" xr3:uid="{5D0DB6DF-77B3-4F04-B90E-A96FC5CD1943}" name="Column5886"/>
    <tableColumn id="5899" xr3:uid="{2D3017DF-23DA-4B9D-800C-D33B988EAEA1}" name="Column5887"/>
    <tableColumn id="5900" xr3:uid="{CB2DBAD5-9E7A-4E78-A69D-A2D5769B8E7A}" name="Column5888"/>
    <tableColumn id="5901" xr3:uid="{B2DDB1BA-0357-4877-8C27-149DD6599344}" name="Column5889"/>
    <tableColumn id="5902" xr3:uid="{9E54B753-57E9-49EF-91AF-8E05B2C1728A}" name="Column5890"/>
    <tableColumn id="5903" xr3:uid="{0D021B23-FC32-4293-830C-52AC36CCF86D}" name="Column5891"/>
    <tableColumn id="5904" xr3:uid="{08B2EB31-7E3F-4446-AE3E-3763830B5B8D}" name="Column5892"/>
    <tableColumn id="5905" xr3:uid="{8DB9C13F-51B1-4B89-A4AA-13880149C26F}" name="Column5893"/>
    <tableColumn id="5906" xr3:uid="{9D034C21-49D5-4862-9EBD-EC048E00F934}" name="Column5894"/>
    <tableColumn id="5907" xr3:uid="{7E6EE5F0-ADB8-4FF4-BE89-7CC6704361E6}" name="Column5895"/>
    <tableColumn id="5908" xr3:uid="{75BEE70C-40F3-45A4-B011-2BD0FF086457}" name="Column5896"/>
    <tableColumn id="5909" xr3:uid="{3732FBBE-6FB5-4013-85EA-C135A3DC43DA}" name="Column5897"/>
    <tableColumn id="5910" xr3:uid="{67271F7E-A4E2-43FC-8976-66BDCBE59F74}" name="Column5898"/>
    <tableColumn id="5911" xr3:uid="{056895A0-6D4A-4E8C-A870-72222668155E}" name="Column5899"/>
    <tableColumn id="5912" xr3:uid="{370C98E4-AA96-4995-BDCB-B85076FB7AD9}" name="Column5900"/>
    <tableColumn id="5913" xr3:uid="{9A478AAA-23FC-4662-8850-37065B8D4CD8}" name="Column5901"/>
    <tableColumn id="5914" xr3:uid="{55BE1B37-3202-4EB0-8B03-182BC7854327}" name="Column5902"/>
    <tableColumn id="5915" xr3:uid="{4FC41B9B-F36B-4D3E-B130-9ECE7112652A}" name="Column5903"/>
    <tableColumn id="5916" xr3:uid="{54B0BAAA-A3CA-41B1-AF7B-F953CB80D32D}" name="Column5904"/>
    <tableColumn id="5917" xr3:uid="{12E65AB8-A915-459F-AE9A-D06DE7D1FE87}" name="Column5905"/>
    <tableColumn id="5918" xr3:uid="{E77ABFE0-B9F7-4B27-8E61-24615416250F}" name="Column5906"/>
    <tableColumn id="5919" xr3:uid="{A7388886-3D17-4C87-AD69-810016E46DBD}" name="Column5907"/>
    <tableColumn id="5920" xr3:uid="{817B1852-8BEA-4E2F-BA9B-4EB26A6B24FE}" name="Column5908"/>
    <tableColumn id="5921" xr3:uid="{92B964B1-E663-454B-BB6D-E11F15D0AD8D}" name="Column5909"/>
    <tableColumn id="5922" xr3:uid="{4348161F-EB18-4F84-9CBE-7468D2759594}" name="Column5910"/>
    <tableColumn id="5923" xr3:uid="{9913A450-5F70-42B2-9F96-0621E7829408}" name="Column5911"/>
    <tableColumn id="5924" xr3:uid="{FE26DBD9-8E2D-4CD6-824F-9A0E1AD97EBC}" name="Column5912"/>
    <tableColumn id="5925" xr3:uid="{9B54E98A-CBAB-4DB0-8F0D-EAA3564AE943}" name="Column5913"/>
    <tableColumn id="5926" xr3:uid="{DE308C2A-257D-4D92-9B37-13EE23CA9040}" name="Column5914"/>
    <tableColumn id="5927" xr3:uid="{459E3B97-DABB-494E-838B-47EE0316059D}" name="Column5915"/>
    <tableColumn id="5928" xr3:uid="{01106E98-39D1-48DC-A8C5-34F3F12804AA}" name="Column5916"/>
    <tableColumn id="5929" xr3:uid="{32D5EE47-FF1B-4F38-89F6-E0549EF70DB8}" name="Column5917"/>
    <tableColumn id="5930" xr3:uid="{EBA4F08E-49D1-4F6A-AE2A-A869A5D14A69}" name="Column5918"/>
    <tableColumn id="5931" xr3:uid="{68EFC01F-EF33-4662-BB64-D170965C6C9C}" name="Column5919"/>
    <tableColumn id="5932" xr3:uid="{E46D426C-6F9E-4AE8-9E02-6F23D53F7C6E}" name="Column5920"/>
    <tableColumn id="5933" xr3:uid="{BE384B93-E022-4249-810F-9AC64D7786C8}" name="Column5921"/>
    <tableColumn id="5934" xr3:uid="{E5A48CBD-0A4E-41FD-8829-80AF1152C860}" name="Column5922"/>
    <tableColumn id="5935" xr3:uid="{05411CB3-3D55-48C0-8507-D399A21E693A}" name="Column5923"/>
    <tableColumn id="5936" xr3:uid="{45CA8ABC-1A8B-4195-97C9-4C91A30A0F3D}" name="Column5924"/>
    <tableColumn id="5937" xr3:uid="{7A3C89A1-CF4F-411E-B603-2B93DC6305FF}" name="Column5925"/>
    <tableColumn id="5938" xr3:uid="{23DF0506-67C9-4FCF-98BB-314A922F2D5D}" name="Column5926"/>
    <tableColumn id="5939" xr3:uid="{EC2B2EA5-B81B-4498-8541-B51863034985}" name="Column5927"/>
    <tableColumn id="5940" xr3:uid="{74711F3A-C1BD-4D26-B555-25B465196714}" name="Column5928"/>
    <tableColumn id="5941" xr3:uid="{58EB606B-ACC2-468B-B560-39DE98F50C9F}" name="Column5929"/>
    <tableColumn id="5942" xr3:uid="{0B9A83AD-69AE-45C0-BE9B-5C2D0B4F2A12}" name="Column5930"/>
    <tableColumn id="5943" xr3:uid="{6AB2B29E-FC43-4B4C-B5AC-D674E292B3C3}" name="Column5931"/>
    <tableColumn id="5944" xr3:uid="{C3E75558-0E15-42A4-92C7-08013755E5FE}" name="Column5932"/>
    <tableColumn id="5945" xr3:uid="{8E069E18-7D9F-4A32-8A51-BCD3B183AB36}" name="Column5933"/>
    <tableColumn id="5946" xr3:uid="{766D1955-001C-426E-A9A3-416C135CA5C6}" name="Column5934"/>
    <tableColumn id="5947" xr3:uid="{8196E7F6-A9BC-4018-839B-FF6B244DCF3E}" name="Column5935"/>
    <tableColumn id="5948" xr3:uid="{99900C02-E738-4CB9-9FFD-286FBDD48A58}" name="Column5936"/>
    <tableColumn id="5949" xr3:uid="{C1367F36-1405-4C9D-A7E0-5FC4B385667A}" name="Column5937"/>
    <tableColumn id="5950" xr3:uid="{7459631A-9CEB-41C6-9032-5C0D212A37BF}" name="Column5938"/>
    <tableColumn id="5951" xr3:uid="{CBEDEA7E-85FA-4A54-83A1-09DA782F9A91}" name="Column5939"/>
    <tableColumn id="5952" xr3:uid="{7526C26C-E5C5-43BC-A10D-08B3C2F14815}" name="Column5940"/>
    <tableColumn id="5953" xr3:uid="{7CE805AD-3EAB-4050-ACE7-7A33DE4ACCE3}" name="Column5941"/>
    <tableColumn id="5954" xr3:uid="{501DE1C9-B5F7-46CF-A246-0875B6ADE125}" name="Column5942"/>
    <tableColumn id="5955" xr3:uid="{80134B38-5B13-4377-89CC-5A9EF2DF3EC5}" name="Column5943"/>
    <tableColumn id="5956" xr3:uid="{CBF22094-A49D-4546-821B-1DC4CAEF4436}" name="Column5944"/>
    <tableColumn id="5957" xr3:uid="{98904A8A-2F71-4353-A938-9EBE0D83BA72}" name="Column5945"/>
    <tableColumn id="5958" xr3:uid="{9A952921-4A7C-4E15-B42E-3B7BA8EE3470}" name="Column5946"/>
    <tableColumn id="5959" xr3:uid="{3DE12D82-7D9B-455F-8239-93597A8A0F69}" name="Column5947"/>
    <tableColumn id="5960" xr3:uid="{B0340E70-F0F3-4503-AEF5-A32F0A4FFE4B}" name="Column5948"/>
    <tableColumn id="5961" xr3:uid="{876BEA6B-0571-410D-9D50-2C52C9BA151C}" name="Column5949"/>
    <tableColumn id="5962" xr3:uid="{94C84AFC-D1B6-46B0-8D4D-F5A66289F18B}" name="Column5950"/>
    <tableColumn id="5963" xr3:uid="{BDB869F1-6600-4253-BD76-4EF6D44C1566}" name="Column5951"/>
    <tableColumn id="5964" xr3:uid="{3421405B-60C8-49B8-8FD1-02BDD828B469}" name="Column5952"/>
    <tableColumn id="5965" xr3:uid="{169180D3-8B98-49EF-89D8-F7675DE9C690}" name="Column5953"/>
    <tableColumn id="5966" xr3:uid="{3B964B74-3CC0-47FD-9181-78B8649A46DC}" name="Column5954"/>
    <tableColumn id="5967" xr3:uid="{D2787DE7-9336-4E00-9848-51F2706BC0EC}" name="Column5955"/>
    <tableColumn id="5968" xr3:uid="{53643A64-C6B2-412E-A2D8-93BE4D9E2656}" name="Column5956"/>
    <tableColumn id="5969" xr3:uid="{8082FC45-34C6-4471-A322-418214737179}" name="Column5957"/>
    <tableColumn id="5970" xr3:uid="{FF1869C2-0850-4CBB-AA20-FEE2C17B7FA5}" name="Column5958"/>
    <tableColumn id="5971" xr3:uid="{5DC3BE31-333B-413D-844E-4D5DDDD3BD16}" name="Column5959"/>
    <tableColumn id="5972" xr3:uid="{0DE79DC1-7C1C-4EB8-96BF-6C6585E71C24}" name="Column5960"/>
    <tableColumn id="5973" xr3:uid="{D1B466E3-B537-44ED-8B66-6191C3A544C9}" name="Column5961"/>
    <tableColumn id="5974" xr3:uid="{B02765DC-D107-4B90-A366-A07478A13D3D}" name="Column5962"/>
    <tableColumn id="5975" xr3:uid="{1D0152C5-6F3A-4748-925E-723B9F5B3C22}" name="Column5963"/>
    <tableColumn id="5976" xr3:uid="{DD3EC7A1-E205-4C0E-B372-F4D4F4A8722B}" name="Column5964"/>
    <tableColumn id="5977" xr3:uid="{2679F765-C0CF-44D9-B594-8EA3A97AC27A}" name="Column5965"/>
    <tableColumn id="5978" xr3:uid="{D3EBEFDB-5D3D-4BFB-A317-7735ADF481CB}" name="Column5966"/>
    <tableColumn id="5979" xr3:uid="{6E8C8C03-00BE-437A-B32E-14B016054B7C}" name="Column5967"/>
    <tableColumn id="5980" xr3:uid="{0336DD25-95B5-466C-94B0-E83053DBF9E9}" name="Column5968"/>
    <tableColumn id="5981" xr3:uid="{27E4C38F-8EB7-4957-B6C2-9C4813A8944F}" name="Column5969"/>
    <tableColumn id="5982" xr3:uid="{AA525566-8BFC-42BB-A3B9-11E489F6596B}" name="Column5970"/>
    <tableColumn id="5983" xr3:uid="{ABBB4601-6E10-4D8E-94FA-C585EA360231}" name="Column5971"/>
    <tableColumn id="5984" xr3:uid="{67B5B320-5E7F-41C8-B80B-EE365083A381}" name="Column5972"/>
    <tableColumn id="5985" xr3:uid="{8B47E81B-A891-42D7-A32C-B07451D3EF97}" name="Column5973"/>
    <tableColumn id="5986" xr3:uid="{A15D2CDF-3A7F-4186-9BAD-7130AF962166}" name="Column5974"/>
    <tableColumn id="5987" xr3:uid="{182F1FE9-7312-4227-87F7-46F109D1EA09}" name="Column5975"/>
    <tableColumn id="5988" xr3:uid="{62924042-61B7-450D-8078-4A7CE048FDEC}" name="Column5976"/>
    <tableColumn id="5989" xr3:uid="{8599625C-62C9-43F7-8E4B-2B5A34452196}" name="Column5977"/>
    <tableColumn id="5990" xr3:uid="{6DC8D5FA-25C2-4B55-A006-FF12F0914296}" name="Column5978"/>
    <tableColumn id="5991" xr3:uid="{6B1BAEC5-2B33-4DC2-BE97-FBF93F2D3F53}" name="Column5979"/>
    <tableColumn id="5992" xr3:uid="{89683ED0-8071-4631-A5BD-F4730DC4BEA6}" name="Column5980"/>
    <tableColumn id="5993" xr3:uid="{770023E9-054E-4995-85EA-CEDAE405059F}" name="Column5981"/>
    <tableColumn id="5994" xr3:uid="{5DAACBE5-6E72-42FB-9AC7-35DB1F3B389C}" name="Column5982"/>
    <tableColumn id="5995" xr3:uid="{EAD713A6-ECA7-4308-A322-915CAFCD87C9}" name="Column5983"/>
    <tableColumn id="5996" xr3:uid="{2DA62AB2-F1DC-4071-9120-703784AB5088}" name="Column5984"/>
    <tableColumn id="5997" xr3:uid="{2CEF2AAC-EEBA-4BCD-A02C-5E293978CECD}" name="Column5985"/>
    <tableColumn id="5998" xr3:uid="{EBC50708-6FE7-4B3F-846A-F4729A3F93C5}" name="Column5986"/>
    <tableColumn id="5999" xr3:uid="{436878A9-0285-41EA-8821-A047676E90C8}" name="Column5987"/>
    <tableColumn id="6000" xr3:uid="{B8A45D30-8E6F-4D8B-9A98-B90D21A8F336}" name="Column5988"/>
    <tableColumn id="6001" xr3:uid="{792AB24C-2F90-4D94-8E45-9F282CC9B3D8}" name="Column5989"/>
    <tableColumn id="6002" xr3:uid="{85172F64-A48B-4930-9F1C-6846DB06D00E}" name="Column5990"/>
    <tableColumn id="6003" xr3:uid="{EB49BE36-BE49-4BAF-8BEE-CEE772D0E78F}" name="Column5991"/>
    <tableColumn id="6004" xr3:uid="{D077217F-8870-4DF1-BC6C-F2FCCE63506E}" name="Column5992"/>
    <tableColumn id="6005" xr3:uid="{57727A35-AE69-4065-B017-EA679D0B4207}" name="Column5993"/>
    <tableColumn id="6006" xr3:uid="{3D43B325-C696-490C-8EBE-B29AB6FFD862}" name="Column5994"/>
    <tableColumn id="6007" xr3:uid="{669E1040-E14A-4CA6-B8AD-95E76301FF1E}" name="Column5995"/>
    <tableColumn id="6008" xr3:uid="{67A7C542-764F-4E36-8AFA-6BC23C0EFA81}" name="Column5996"/>
    <tableColumn id="6009" xr3:uid="{DCFDFA13-D2D5-40BB-9C23-CC71DC2A27BC}" name="Column5997"/>
    <tableColumn id="6010" xr3:uid="{F811C2C7-6972-4F5C-B2BF-0719A997B612}" name="Column5998"/>
    <tableColumn id="6011" xr3:uid="{129CFB13-6F03-4EB7-8A19-4506617B2B0D}" name="Column5999"/>
    <tableColumn id="6012" xr3:uid="{0ED42AF3-877F-4193-A50A-1DC6650B3A1B}" name="Column6000"/>
    <tableColumn id="6013" xr3:uid="{FCB38DF1-DEFE-46FB-B636-160C4FC87D19}" name="Column6001"/>
    <tableColumn id="6014" xr3:uid="{98C1ADE2-986D-4CF7-BAB4-BBA90F0D8ADD}" name="Column6002"/>
    <tableColumn id="6015" xr3:uid="{58873E36-31A1-4BEE-BCD2-13CBBB104142}" name="Column6003"/>
    <tableColumn id="6016" xr3:uid="{26550A62-7465-48AF-8CA8-AD14C936CA3E}" name="Column6004"/>
    <tableColumn id="6017" xr3:uid="{E9FDCDD5-177F-4449-8AB1-7A073C9AF62C}" name="Column6005"/>
    <tableColumn id="6018" xr3:uid="{BC8097D7-B2CA-4F0A-8407-F55B6E4A6FED}" name="Column6006"/>
    <tableColumn id="6019" xr3:uid="{DC2ED529-9CC9-43D2-BB7C-0B58C36DB491}" name="Column6007"/>
    <tableColumn id="6020" xr3:uid="{7577E117-2D6E-4221-BB30-73419E00D0F1}" name="Column6008"/>
    <tableColumn id="6021" xr3:uid="{4CED76B1-FCE8-4155-9328-AAA220967380}" name="Column6009"/>
    <tableColumn id="6022" xr3:uid="{2EA67D91-D85E-48A1-B263-81EC701A5C0F}" name="Column6010"/>
    <tableColumn id="6023" xr3:uid="{0EDAE370-F2AF-4426-BE91-5639C958C9A0}" name="Column6011"/>
    <tableColumn id="6024" xr3:uid="{42EDC033-5966-4B0D-9A3F-E3C30082B7EA}" name="Column6012"/>
    <tableColumn id="6025" xr3:uid="{C00A3684-A956-45E7-9CC1-614FB799E63E}" name="Column6013"/>
    <tableColumn id="6026" xr3:uid="{2E42D0D0-28F4-4753-87C9-03379671D1EC}" name="Column6014"/>
    <tableColumn id="6027" xr3:uid="{EC912135-B587-4063-8CC6-09DB8F95474B}" name="Column6015"/>
    <tableColumn id="6028" xr3:uid="{7B2391F2-363C-4E06-9C74-13BFE0B39A1B}" name="Column6016"/>
    <tableColumn id="6029" xr3:uid="{2106F760-9AEC-4A3D-9B19-FBDDB4FAA70E}" name="Column6017"/>
    <tableColumn id="6030" xr3:uid="{22C90E26-10B9-4BCB-A8E9-3E3146F47894}" name="Column6018"/>
    <tableColumn id="6031" xr3:uid="{60F2CFFA-2A60-4B4A-A78B-D8BBF3D4D4F1}" name="Column6019"/>
    <tableColumn id="6032" xr3:uid="{18C3D19A-02E0-4898-B8BA-EB5DBA665D78}" name="Column6020"/>
    <tableColumn id="6033" xr3:uid="{6D59FD63-1A63-46D0-9EC1-44D4E14CD8E2}" name="Column6021"/>
    <tableColumn id="6034" xr3:uid="{2C0ECC09-EB9A-4D99-A04C-24F37872A572}" name="Column6022"/>
    <tableColumn id="6035" xr3:uid="{1AE28563-F368-48C0-8843-6D4D00896909}" name="Column6023"/>
    <tableColumn id="6036" xr3:uid="{1FC61826-8D15-4D7B-A24C-3D761C1576D4}" name="Column6024"/>
    <tableColumn id="6037" xr3:uid="{A72473FC-3E3A-487F-A80E-420D0D03CAC0}" name="Column6025"/>
    <tableColumn id="6038" xr3:uid="{9640447C-01CB-438A-93A7-74816C5E71CB}" name="Column6026"/>
    <tableColumn id="6039" xr3:uid="{7EFF3D5E-996B-4583-8B90-E2F221895BC6}" name="Column6027"/>
    <tableColumn id="6040" xr3:uid="{2F2EFB06-E91E-4355-9568-915BD5820981}" name="Column6028"/>
    <tableColumn id="6041" xr3:uid="{54455484-8719-432E-A08C-27C86BC004FE}" name="Column6029"/>
    <tableColumn id="6042" xr3:uid="{9E648F4A-8042-4F4B-BE68-F42792853318}" name="Column6030"/>
    <tableColumn id="6043" xr3:uid="{1BAA3E66-08B2-474A-A006-EC4722C38924}" name="Column6031"/>
    <tableColumn id="6044" xr3:uid="{9E6EE3C6-0480-4C03-967C-FCA4B2B68A21}" name="Column6032"/>
    <tableColumn id="6045" xr3:uid="{D8D47548-06A0-47B3-A4A3-7CFD6B56AF24}" name="Column6033"/>
    <tableColumn id="6046" xr3:uid="{3EC812D0-2D9A-4C09-86A9-8462E76A642E}" name="Column6034"/>
    <tableColumn id="6047" xr3:uid="{C1D9752B-3D24-4268-B07E-0A2BBE32E643}" name="Column6035"/>
    <tableColumn id="6048" xr3:uid="{979CBB53-032D-4D2F-B67E-D4A27121B4CC}" name="Column6036"/>
    <tableColumn id="6049" xr3:uid="{71E20E0C-510A-4F5F-B04F-B49DB4E12EDD}" name="Column6037"/>
    <tableColumn id="6050" xr3:uid="{83623712-6C12-4451-BE77-0EE4281B2A9E}" name="Column6038"/>
    <tableColumn id="6051" xr3:uid="{6D0F9AA3-E207-4DAB-BD63-CBABA2510BD0}" name="Column6039"/>
    <tableColumn id="6052" xr3:uid="{A1529F5D-0E7D-422E-973E-9B5FA0A68532}" name="Column6040"/>
    <tableColumn id="6053" xr3:uid="{C50E9EF0-7E53-414B-A00D-AF6F0D7B8BD5}" name="Column6041"/>
    <tableColumn id="6054" xr3:uid="{2E01E5E9-4EB8-4794-A3FE-93F617F57A8A}" name="Column6042"/>
    <tableColumn id="6055" xr3:uid="{CDBB984F-0324-43AC-8C8A-681A4D3EF496}" name="Column6043"/>
    <tableColumn id="6056" xr3:uid="{5AB3AFF9-3DB6-4F62-90C3-3D33B91543B1}" name="Column6044"/>
    <tableColumn id="6057" xr3:uid="{B878A7C9-8FD7-4EC8-A38E-57AE77476867}" name="Column6045"/>
    <tableColumn id="6058" xr3:uid="{36C1E971-ABC3-4E7D-A95E-2DB3603F5628}" name="Column6046"/>
    <tableColumn id="6059" xr3:uid="{73C70382-E1AE-4FC9-929B-D70582CD7EAF}" name="Column6047"/>
    <tableColumn id="6060" xr3:uid="{03BB7BCF-AC26-48E7-BBD7-C4EFC39D6506}" name="Column6048"/>
    <tableColumn id="6061" xr3:uid="{64469848-7E43-4575-B4AD-2A91C408B900}" name="Column6049"/>
    <tableColumn id="6062" xr3:uid="{436A8AAA-5126-4B13-9058-605361EFC34D}" name="Column6050"/>
    <tableColumn id="6063" xr3:uid="{94CB4599-6DE8-42AE-B327-B9EC84FF8AB5}" name="Column6051"/>
    <tableColumn id="6064" xr3:uid="{994EF189-CB78-411D-A9B6-EEE2406A6107}" name="Column6052"/>
    <tableColumn id="6065" xr3:uid="{58EBC6AD-77D9-4781-A7A6-E3AF4D7F2E62}" name="Column6053"/>
    <tableColumn id="6066" xr3:uid="{4F073F3B-EC18-4704-BFE2-D491A327FF31}" name="Column6054"/>
    <tableColumn id="6067" xr3:uid="{4C93E837-FB0F-4340-BF73-029F1D7F1413}" name="Column6055"/>
    <tableColumn id="6068" xr3:uid="{84CC6B32-1FF9-41B7-A2B6-F01AEA190905}" name="Column6056"/>
    <tableColumn id="6069" xr3:uid="{612248DF-9885-40DF-9B4B-40B46C4C53DB}" name="Column6057"/>
    <tableColumn id="6070" xr3:uid="{69672014-C4FA-4C63-B065-52F67167951B}" name="Column6058"/>
    <tableColumn id="6071" xr3:uid="{DBE16670-E0EB-445C-92A4-D6DA0E30C279}" name="Column6059"/>
    <tableColumn id="6072" xr3:uid="{4C48C7EB-AF39-46E8-A78C-82C94C525A80}" name="Column6060"/>
    <tableColumn id="6073" xr3:uid="{B3887A4C-63B2-43FC-A965-6E99C1A677F0}" name="Column6061"/>
    <tableColumn id="6074" xr3:uid="{007738C7-4DCF-4880-AB8D-230F552ABD72}" name="Column6062"/>
    <tableColumn id="6075" xr3:uid="{17169246-40F1-4CA5-8F27-B0CDBB4B4093}" name="Column6063"/>
    <tableColumn id="6076" xr3:uid="{F59B8769-6222-42BF-BA53-2A12D3BAEB03}" name="Column6064"/>
    <tableColumn id="6077" xr3:uid="{C7DE35B8-2280-4289-8CF4-4AD98F2ADA73}" name="Column6065"/>
    <tableColumn id="6078" xr3:uid="{B3680185-CA11-4FEA-82EE-9CBB774DE329}" name="Column6066"/>
    <tableColumn id="6079" xr3:uid="{866B9AC7-03C3-4191-B5C6-6B8AA762EA64}" name="Column6067"/>
    <tableColumn id="6080" xr3:uid="{0AECE55F-B3CA-4C81-A6F0-0FC53D4CF8AD}" name="Column6068"/>
    <tableColumn id="6081" xr3:uid="{7FB27C83-3F75-4B68-9A36-1668193DD539}" name="Column6069"/>
    <tableColumn id="6082" xr3:uid="{7372B623-88DD-474F-87DC-02E1CCF76579}" name="Column6070"/>
    <tableColumn id="6083" xr3:uid="{2B8D59EB-86A2-4343-A6EE-6471F0A1B9E5}" name="Column6071"/>
    <tableColumn id="6084" xr3:uid="{955098B5-FEA7-4F03-99C9-701861F4327F}" name="Column6072"/>
    <tableColumn id="6085" xr3:uid="{013C3723-9F1E-479C-8738-C2DE1D41901C}" name="Column6073"/>
    <tableColumn id="6086" xr3:uid="{CAC17DF4-EF7A-452A-9E97-B066FA65F607}" name="Column6074"/>
    <tableColumn id="6087" xr3:uid="{EB9654F2-A9F0-4747-A492-19555C39F7B8}" name="Column6075"/>
    <tableColumn id="6088" xr3:uid="{F0DFA54D-4EC5-4691-B90D-49508AB16D00}" name="Column6076"/>
    <tableColumn id="6089" xr3:uid="{7A2214F7-8C1B-447D-87D0-22C0C2D73D89}" name="Column6077"/>
    <tableColumn id="6090" xr3:uid="{2899B3E9-01B6-43BC-95FA-01519B955B71}" name="Column6078"/>
    <tableColumn id="6091" xr3:uid="{6B66449D-4271-47F2-AAE1-FCB2A0D5B5DA}" name="Column6079"/>
    <tableColumn id="6092" xr3:uid="{8EBAF7A0-8087-4EEF-A64F-48E715DA1C8B}" name="Column6080"/>
    <tableColumn id="6093" xr3:uid="{A408B2DB-0151-45DF-8C9C-CEA1F4A36568}" name="Column6081"/>
    <tableColumn id="6094" xr3:uid="{94D9D3ED-5AA9-45EC-A442-240F4CE2B92F}" name="Column6082"/>
    <tableColumn id="6095" xr3:uid="{03E9301C-0B28-4092-BA98-32FBAFDA1808}" name="Column6083"/>
    <tableColumn id="6096" xr3:uid="{06FDE56F-9C33-48D6-92DC-D804B22BA324}" name="Column6084"/>
    <tableColumn id="6097" xr3:uid="{456C2AAC-275A-48C0-86AB-CA625A2BC8FD}" name="Column6085"/>
    <tableColumn id="6098" xr3:uid="{B7AEF950-B562-4876-A1D9-AAE6647C4BE4}" name="Column6086"/>
    <tableColumn id="6099" xr3:uid="{B7F5BE6E-9BA9-431F-8046-EA958CBA6D5C}" name="Column6087"/>
    <tableColumn id="6100" xr3:uid="{71018B47-D46E-441A-9DC9-F938338290C2}" name="Column6088"/>
    <tableColumn id="6101" xr3:uid="{149265C7-21B4-48A6-B55C-07B687E4B49B}" name="Column6089"/>
    <tableColumn id="6102" xr3:uid="{E6A4FF58-4EBA-49BD-A991-F9F20912DF59}" name="Column6090"/>
    <tableColumn id="6103" xr3:uid="{69F1C110-792D-4AC4-A9C4-7BEF610CCE82}" name="Column6091"/>
    <tableColumn id="6104" xr3:uid="{EB2DA1CA-01FF-4352-AE8B-D6543E5D6872}" name="Column6092"/>
    <tableColumn id="6105" xr3:uid="{90BC02C0-8512-404B-ACC8-F000A717E3EA}" name="Column6093"/>
    <tableColumn id="6106" xr3:uid="{5A045D96-064E-488A-86F9-744ABD73A6A8}" name="Column6094"/>
    <tableColumn id="6107" xr3:uid="{9F37F31D-EF3E-412C-A666-EB2F45F45E22}" name="Column6095"/>
    <tableColumn id="6108" xr3:uid="{615543C1-BB8D-45CA-ACF6-535644AE3027}" name="Column6096"/>
    <tableColumn id="6109" xr3:uid="{C1B51D68-309C-48EF-A7D7-3E4F2A5B414A}" name="Column6097"/>
    <tableColumn id="6110" xr3:uid="{7B0BF1F4-BF49-4B7C-ACB3-DB921CCB557A}" name="Column6098"/>
    <tableColumn id="6111" xr3:uid="{6B4DD66E-4D11-40F6-A343-770BA0920997}" name="Column6099"/>
    <tableColumn id="6112" xr3:uid="{FADDE4DD-64B1-4E63-B6C3-4D1E34ABE00B}" name="Column6100"/>
    <tableColumn id="6113" xr3:uid="{D5A05150-9440-4863-A7F3-E241235DB9A1}" name="Column6101"/>
    <tableColumn id="6114" xr3:uid="{320B1CA3-CFF8-4FF4-84D3-2EEC4E19F173}" name="Column6102"/>
    <tableColumn id="6115" xr3:uid="{0B2335F6-F99C-479B-82A8-D612A1E9DD66}" name="Column6103"/>
    <tableColumn id="6116" xr3:uid="{A869BABA-5383-441A-A66B-A3EE49E4F9F9}" name="Column6104"/>
    <tableColumn id="6117" xr3:uid="{00CC13B1-1AF0-4079-8B97-11379B1E89E9}" name="Column6105"/>
    <tableColumn id="6118" xr3:uid="{DDE7900B-6639-49B8-B08E-AE87DDDCD919}" name="Column6106"/>
    <tableColumn id="6119" xr3:uid="{52BADF3D-64A5-476A-B0B7-9605D6A15CA9}" name="Column6107"/>
    <tableColumn id="6120" xr3:uid="{8B75AA19-0FAC-4C61-A373-3ED9528694F5}" name="Column6108"/>
    <tableColumn id="6121" xr3:uid="{8D6317EE-2D26-4FD9-B594-197198A1B5AA}" name="Column6109"/>
    <tableColumn id="6122" xr3:uid="{48879262-6060-4AC8-AAEC-A25D1DDA7C67}" name="Column6110"/>
    <tableColumn id="6123" xr3:uid="{6099C641-5162-4889-A100-07D35F819866}" name="Column6111"/>
    <tableColumn id="6124" xr3:uid="{C5CF1B43-56BF-453E-A17A-501EA6B01108}" name="Column6112"/>
    <tableColumn id="6125" xr3:uid="{622C1217-B7A0-491E-A9BE-1A20D49CC8C8}" name="Column6113"/>
    <tableColumn id="6126" xr3:uid="{0B3A728D-2096-4890-9133-CC4633BA3DB1}" name="Column6114"/>
    <tableColumn id="6127" xr3:uid="{7A293A65-B09D-474C-9535-759E29399AEC}" name="Column6115"/>
    <tableColumn id="6128" xr3:uid="{4A14E868-F33B-49CE-8958-BB50B13813B8}" name="Column6116"/>
    <tableColumn id="6129" xr3:uid="{DDBD5CF5-2DDA-4DC6-BA36-46B4999073AC}" name="Column6117"/>
    <tableColumn id="6130" xr3:uid="{C43ACC1E-DC4B-4167-9476-4A95A200A502}" name="Column6118"/>
    <tableColumn id="6131" xr3:uid="{6B11B6AC-318E-48AD-BA89-61BC80CE35A9}" name="Column6119"/>
    <tableColumn id="6132" xr3:uid="{04031E3A-AA01-47B1-A8D8-428A48CDF957}" name="Column6120"/>
    <tableColumn id="6133" xr3:uid="{7875C51E-A794-4BAA-8307-F1CF23EAF3E3}" name="Column6121"/>
    <tableColumn id="6134" xr3:uid="{8DCBC684-8D9F-460A-AD4B-D17E4F93BA31}" name="Column6122"/>
    <tableColumn id="6135" xr3:uid="{665319C9-61C4-487F-A63C-7F5FB078F15D}" name="Column6123"/>
    <tableColumn id="6136" xr3:uid="{3619D768-D7C8-4B1B-8092-78AEF58FF9E9}" name="Column6124"/>
    <tableColumn id="6137" xr3:uid="{520CBF1B-457D-4BEB-96D8-062B614D7EA0}" name="Column6125"/>
    <tableColumn id="6138" xr3:uid="{3DC7B2B6-7C48-47B5-9C18-B36DC9AC76CF}" name="Column6126"/>
    <tableColumn id="6139" xr3:uid="{758C6795-7E54-45D4-9E90-4AC1987982DD}" name="Column6127"/>
    <tableColumn id="6140" xr3:uid="{7BEA2209-BA5F-4932-9445-EFF51F9E452E}" name="Column6128"/>
    <tableColumn id="6141" xr3:uid="{F8EFE01F-ED7F-473D-9A82-833CF9F95055}" name="Column6129"/>
    <tableColumn id="6142" xr3:uid="{CBBF2400-2083-46D0-84BC-CBEC2B29EBC6}" name="Column6130"/>
    <tableColumn id="6143" xr3:uid="{205419D4-AFF9-4F2A-A2CB-A82A5721A9AF}" name="Column6131"/>
    <tableColumn id="6144" xr3:uid="{89215B68-43EC-43DA-851F-EEA28537D6AF}" name="Column6132"/>
    <tableColumn id="6145" xr3:uid="{DF9DF8AF-FCC4-4734-830A-43E5BAA65BC5}" name="Column6133"/>
    <tableColumn id="6146" xr3:uid="{25AB4DF1-CE4B-49C9-B915-9DB5000E049D}" name="Column6134"/>
    <tableColumn id="6147" xr3:uid="{B48C6BDD-D4EE-4FA0-BEBC-A5A94763E91B}" name="Column6135"/>
    <tableColumn id="6148" xr3:uid="{D9746EF3-EB3F-48A3-B073-689D6844B436}" name="Column6136"/>
    <tableColumn id="6149" xr3:uid="{F123D8E7-864A-4AA6-8516-0E49924D8AB6}" name="Column6137"/>
    <tableColumn id="6150" xr3:uid="{4271D0E5-BE62-4B14-B52A-E1B5D01F078C}" name="Column6138"/>
    <tableColumn id="6151" xr3:uid="{F9087AD3-2282-4708-A2C6-BEBB8E76D360}" name="Column6139"/>
    <tableColumn id="6152" xr3:uid="{2FC5A258-84F0-421F-8F3C-CC8DA916935B}" name="Column6140"/>
    <tableColumn id="6153" xr3:uid="{37437258-F1F7-4914-B396-412D0A49D98E}" name="Column6141"/>
    <tableColumn id="6154" xr3:uid="{7F8FFD99-F7F6-4E52-AAE6-EE7277E91BB0}" name="Column6142"/>
    <tableColumn id="6155" xr3:uid="{8B8F7CC1-A24C-44B7-8BC5-3886E088AB01}" name="Column6143"/>
    <tableColumn id="6156" xr3:uid="{DCF21E59-DA7F-49D0-BFF8-E8410D17B2DE}" name="Column6144"/>
    <tableColumn id="6157" xr3:uid="{8378D4A1-03FC-453D-941D-19D15CC38586}" name="Column6145"/>
    <tableColumn id="6158" xr3:uid="{D0BB0BC6-36FE-4ADE-A4E4-2F2CE963D0B3}" name="Column6146"/>
    <tableColumn id="6159" xr3:uid="{4645038D-B69A-4965-AC70-7C362B1BBAF9}" name="Column6147"/>
    <tableColumn id="6160" xr3:uid="{311198BA-DEB7-441E-AB74-7474DC8632F5}" name="Column6148"/>
    <tableColumn id="6161" xr3:uid="{59A79795-EC82-4C6D-A38B-496913B63F2D}" name="Column6149"/>
    <tableColumn id="6162" xr3:uid="{FE235EED-4CBD-4D41-94EA-9A5B9D492CD8}" name="Column6150"/>
    <tableColumn id="6163" xr3:uid="{CB584821-C571-4E06-A4E6-1EA2DEA43DF3}" name="Column6151"/>
    <tableColumn id="6164" xr3:uid="{BCF946F2-0FE0-4365-9C30-6AD7A6F067E3}" name="Column6152"/>
    <tableColumn id="6165" xr3:uid="{FC4E21EB-4741-483E-BC2B-AE53C2455E3E}" name="Column6153"/>
    <tableColumn id="6166" xr3:uid="{46AAACDC-C273-4667-B8DD-6D9D84DB3108}" name="Column6154"/>
    <tableColumn id="6167" xr3:uid="{33133FA6-F321-4DD8-8DAF-C861C5895F73}" name="Column6155"/>
    <tableColumn id="6168" xr3:uid="{31E833E4-14A9-4497-805A-C43755AFC878}" name="Column6156"/>
    <tableColumn id="6169" xr3:uid="{025DF2D5-ACCE-489B-AE54-FAD1221A6916}" name="Column6157"/>
    <tableColumn id="6170" xr3:uid="{7CD625C7-98A5-4BD0-B686-439D7DEB2128}" name="Column6158"/>
    <tableColumn id="6171" xr3:uid="{660C9C9F-0FE6-4BA5-B311-BAEC2683D5AD}" name="Column6159"/>
    <tableColumn id="6172" xr3:uid="{A333AFF2-4A1D-4D80-915D-6373928035C9}" name="Column6160"/>
    <tableColumn id="6173" xr3:uid="{C12960BC-0C78-4615-BD70-42D1A36A83E2}" name="Column6161"/>
    <tableColumn id="6174" xr3:uid="{7944672A-CAFE-4549-BD79-54300862E87A}" name="Column6162"/>
    <tableColumn id="6175" xr3:uid="{A6E9AF37-438D-4723-94BD-C11F7F7DE52B}" name="Column6163"/>
    <tableColumn id="6176" xr3:uid="{464CD578-B447-4644-85AC-FB0552414D0A}" name="Column6164"/>
    <tableColumn id="6177" xr3:uid="{F777857B-9962-4939-B0F9-98572485D218}" name="Column6165"/>
    <tableColumn id="6178" xr3:uid="{1322B00F-201A-4DB3-B2E3-31348AADD965}" name="Column6166"/>
    <tableColumn id="6179" xr3:uid="{ED3E838F-62ED-43B2-8A7F-4D645FBED35A}" name="Column6167"/>
    <tableColumn id="6180" xr3:uid="{C2328B27-914C-4897-9A4A-4061707248B0}" name="Column6168"/>
    <tableColumn id="6181" xr3:uid="{D72DCC68-D0D6-4353-A4ED-9C470D9C9FB1}" name="Column6169"/>
    <tableColumn id="6182" xr3:uid="{F63C0D38-3EE3-4722-A0BF-6A9559F74D4D}" name="Column6170"/>
    <tableColumn id="6183" xr3:uid="{F6CC4709-5DF5-4AF2-BFEC-8DE59E9A3C5A}" name="Column6171"/>
    <tableColumn id="6184" xr3:uid="{196F0DD3-95EF-4DCC-8781-875F19AA0A2E}" name="Column6172"/>
    <tableColumn id="6185" xr3:uid="{12E97A6B-BC57-4805-8C66-C68666E021BF}" name="Column6173"/>
    <tableColumn id="6186" xr3:uid="{1D338108-8F2C-4FF1-906F-B53392A7CC7A}" name="Column6174"/>
    <tableColumn id="6187" xr3:uid="{D5E896C4-4A18-4BB4-AB13-BD4455F8639D}" name="Column6175"/>
    <tableColumn id="6188" xr3:uid="{ADB1F25F-E808-4758-9C01-4CA003136B57}" name="Column6176"/>
    <tableColumn id="6189" xr3:uid="{45E7C37C-93FE-4AC6-9FE5-FD61F734F286}" name="Column6177"/>
    <tableColumn id="6190" xr3:uid="{36DD81E3-97CA-4D6D-8D44-E5DD36204ED8}" name="Column6178"/>
    <tableColumn id="6191" xr3:uid="{50A61CA4-7BBD-4ACD-9209-5FD8AD33221D}" name="Column6179"/>
    <tableColumn id="6192" xr3:uid="{F616C2B5-6EE0-459F-B30A-A52241C0E090}" name="Column6180"/>
    <tableColumn id="6193" xr3:uid="{6C0984E7-6EA8-466E-BA1F-E87798B1E2E3}" name="Column6181"/>
    <tableColumn id="6194" xr3:uid="{0D3A5FB1-757D-4777-AEC8-AB7805BB0CF9}" name="Column6182"/>
    <tableColumn id="6195" xr3:uid="{1AC4B077-081A-421F-895D-24FEB6B1B3A1}" name="Column6183"/>
    <tableColumn id="6196" xr3:uid="{5EB790E0-6865-49F3-BF55-98E770E52699}" name="Column6184"/>
    <tableColumn id="6197" xr3:uid="{7309A290-35AF-40BF-9B4F-C904653FC040}" name="Column6185"/>
    <tableColumn id="6198" xr3:uid="{27F1DA32-E7DD-4F32-99FF-C12997C8B35C}" name="Column6186"/>
    <tableColumn id="6199" xr3:uid="{7DBE942C-1566-4748-ADF5-E6DC7807B691}" name="Column6187"/>
    <tableColumn id="6200" xr3:uid="{5CEFCEA3-EED8-49F8-870E-4B46282627B4}" name="Column6188"/>
    <tableColumn id="6201" xr3:uid="{86CDDF29-0CAA-4635-8763-78A5BA8C6308}" name="Column6189"/>
    <tableColumn id="6202" xr3:uid="{C6A3974D-06F0-4773-9551-F731FC5A1C99}" name="Column6190"/>
    <tableColumn id="6203" xr3:uid="{96DB3C8B-66F0-47F5-8C3B-F3B06E98F8D7}" name="Column6191"/>
    <tableColumn id="6204" xr3:uid="{3A65ACF4-72F5-4DDC-AA78-A09BE5DAEF3F}" name="Column6192"/>
    <tableColumn id="6205" xr3:uid="{8BC9EA1A-400E-4D7D-9A88-9577E688615A}" name="Column6193"/>
    <tableColumn id="6206" xr3:uid="{166412FC-46A8-4209-BC55-DDF15A6B9042}" name="Column6194"/>
    <tableColumn id="6207" xr3:uid="{899E463F-2681-4DAF-9B86-933D857DF3E3}" name="Column6195"/>
    <tableColumn id="6208" xr3:uid="{FCC5C893-C43B-4228-843A-D5FE283089A3}" name="Column6196"/>
    <tableColumn id="6209" xr3:uid="{D0D32959-C32E-4585-B6C9-2C73F666AF7F}" name="Column6197"/>
    <tableColumn id="6210" xr3:uid="{9782B923-70E4-41C7-B77B-F962D5CCE981}" name="Column6198"/>
    <tableColumn id="6211" xr3:uid="{46001C26-F43E-48DE-BFCE-D4E05486C6E9}" name="Column6199"/>
    <tableColumn id="6212" xr3:uid="{50C9A6CC-3F39-4F77-B94D-6C13D36B2E0C}" name="Column6200"/>
    <tableColumn id="6213" xr3:uid="{F4BD732B-A550-4EBA-A2F8-F286AC66F230}" name="Column6201"/>
    <tableColumn id="6214" xr3:uid="{AA809B09-A27B-4234-BDDA-BB7DEE0E8306}" name="Column6202"/>
    <tableColumn id="6215" xr3:uid="{4B7BF2F7-E843-4A94-88D3-594DA748053D}" name="Column6203"/>
    <tableColumn id="6216" xr3:uid="{3135D28A-348C-4FB7-96BF-EE2F4D93005A}" name="Column6204"/>
    <tableColumn id="6217" xr3:uid="{1F6E7E1E-4C92-476E-90CF-F20B2F76DAA2}" name="Column6205"/>
    <tableColumn id="6218" xr3:uid="{F6121D5B-C70A-44E2-97CE-23BC95FE676B}" name="Column6206"/>
    <tableColumn id="6219" xr3:uid="{49C1290D-17CE-4569-A591-93ED981235E2}" name="Column6207"/>
    <tableColumn id="6220" xr3:uid="{EA235625-A5DB-4475-BA5B-5F9538E41D94}" name="Column6208"/>
    <tableColumn id="6221" xr3:uid="{C11D528A-D63E-48D6-81CF-8D7B0F1374A5}" name="Column6209"/>
    <tableColumn id="6222" xr3:uid="{F6718A52-9411-46AA-B07C-5A8AA781162D}" name="Column6210"/>
    <tableColumn id="6223" xr3:uid="{51B47AC7-3596-49DF-BD42-936A3297C2AD}" name="Column6211"/>
    <tableColumn id="6224" xr3:uid="{1A328ABC-5054-4155-B48D-9A79D067760B}" name="Column6212"/>
    <tableColumn id="6225" xr3:uid="{46B17DAE-5F28-4E03-9BF3-E13110DFB6E8}" name="Column6213"/>
    <tableColumn id="6226" xr3:uid="{01B56221-B97D-4A4E-9805-FB5311C10C86}" name="Column6214"/>
    <tableColumn id="6227" xr3:uid="{6BDB8569-C7E7-4A22-8D95-783C22774E5D}" name="Column6215"/>
    <tableColumn id="6228" xr3:uid="{331976FF-3C80-47C6-8CA5-1829852D53FA}" name="Column6216"/>
    <tableColumn id="6229" xr3:uid="{7E6D8FCC-3BA6-408A-B230-50E120AEA5CE}" name="Column6217"/>
    <tableColumn id="6230" xr3:uid="{27A2F24D-80A9-4868-A14B-CA25CE31CE5F}" name="Column6218"/>
    <tableColumn id="6231" xr3:uid="{0191D578-61A5-4E5C-96A3-F61409B04BBD}" name="Column6219"/>
    <tableColumn id="6232" xr3:uid="{015F2CC3-D394-43C6-9547-2538D9C3390E}" name="Column6220"/>
    <tableColumn id="6233" xr3:uid="{74F5565B-247D-43E6-B86D-D13584025F0A}" name="Column6221"/>
    <tableColumn id="6234" xr3:uid="{2BFE6DA0-92F8-4DCF-84AA-F313C360B8A4}" name="Column6222"/>
    <tableColumn id="6235" xr3:uid="{A23FB91D-A968-4B6A-8E80-B3FF28AC4DA8}" name="Column6223"/>
    <tableColumn id="6236" xr3:uid="{9A6ABFF3-5692-4C68-8D39-31DD33470CC5}" name="Column6224"/>
    <tableColumn id="6237" xr3:uid="{67CCF1E6-EF26-485A-8021-C98F99C688BE}" name="Column6225"/>
    <tableColumn id="6238" xr3:uid="{87FC1A82-1183-4540-80C2-1D527E0010CD}" name="Column6226"/>
    <tableColumn id="6239" xr3:uid="{47FBE9A8-2E71-4145-BFD8-62784DE1F61B}" name="Column6227"/>
    <tableColumn id="6240" xr3:uid="{85EC287B-718C-42DE-B811-7C270154D69E}" name="Column6228"/>
    <tableColumn id="6241" xr3:uid="{1FB0E425-5837-4763-976F-C8CBFEB25752}" name="Column6229"/>
    <tableColumn id="6242" xr3:uid="{0BE60559-5489-40C2-B6FF-A4295304BE96}" name="Column6230"/>
    <tableColumn id="6243" xr3:uid="{C77DE279-94DF-44E4-865E-0FB11BC2CE63}" name="Column6231"/>
    <tableColumn id="6244" xr3:uid="{D5C30D1D-09D8-4AA6-904F-B20DA35DC68D}" name="Column6232"/>
    <tableColumn id="6245" xr3:uid="{9BCD9A84-BE37-4260-9AE4-69528AF813AB}" name="Column6233"/>
    <tableColumn id="6246" xr3:uid="{612C6C2B-5857-4A5D-9DA1-87FC5C08E1A4}" name="Column6234"/>
    <tableColumn id="6247" xr3:uid="{86EE4382-2DD4-4262-9548-1EBBAB68DA8A}" name="Column6235"/>
    <tableColumn id="6248" xr3:uid="{0A1D9E09-5030-4E4E-8E18-E7D8D1A6B567}" name="Column6236"/>
    <tableColumn id="6249" xr3:uid="{12EF9774-6B5F-4FD4-8182-E509EFD0EF60}" name="Column6237"/>
    <tableColumn id="6250" xr3:uid="{44E92C5E-DABE-48ED-A2AA-76DAAF42CDFA}" name="Column6238"/>
    <tableColumn id="6251" xr3:uid="{92056EBD-D230-45A9-BC68-8A2D14900E09}" name="Column6239"/>
    <tableColumn id="6252" xr3:uid="{86C5DFCD-69AB-417C-A194-DEEE2EC40D7D}" name="Column6240"/>
    <tableColumn id="6253" xr3:uid="{F2FA9B7F-126F-4916-83AA-792AA61FA391}" name="Column6241"/>
    <tableColumn id="6254" xr3:uid="{4E3F435B-611F-4C45-A86C-4E5B4DD925F3}" name="Column6242"/>
    <tableColumn id="6255" xr3:uid="{597DD1CB-BD10-4785-B01B-DCDDCD90C6AB}" name="Column6243"/>
    <tableColumn id="6256" xr3:uid="{03D77375-9F4A-45EA-8DF4-19571D1E4C25}" name="Column6244"/>
    <tableColumn id="6257" xr3:uid="{6205871A-6959-41C2-8142-DDF5801C1C73}" name="Column6245"/>
    <tableColumn id="6258" xr3:uid="{B99EDED3-D4C4-47A0-836E-88F3D58C12D9}" name="Column6246"/>
    <tableColumn id="6259" xr3:uid="{52EB5A7D-4D13-4DA5-81A9-C472B7CE555C}" name="Column6247"/>
    <tableColumn id="6260" xr3:uid="{7C335721-D023-4AAE-A395-174A004721EA}" name="Column6248"/>
    <tableColumn id="6261" xr3:uid="{E0C6A33C-FF4F-4FEE-A062-C3E2A501831B}" name="Column6249"/>
    <tableColumn id="6262" xr3:uid="{B783F53A-7098-4E08-8CEA-C3826CF2EF4C}" name="Column6250"/>
    <tableColumn id="6263" xr3:uid="{BDBE08F5-8055-456F-8458-F7525A93C39F}" name="Column6251"/>
    <tableColumn id="6264" xr3:uid="{059EDF51-2FEE-48FC-B0E0-2A042D19FFD5}" name="Column6252"/>
    <tableColumn id="6265" xr3:uid="{ED5D7CE4-A8DB-47F6-B081-0805F20E8ABC}" name="Column6253"/>
    <tableColumn id="6266" xr3:uid="{96648BE6-7F7A-443E-A4D5-845759E41FDB}" name="Column6254"/>
    <tableColumn id="6267" xr3:uid="{1C74085F-EC7A-4A3F-B228-AD9065609C28}" name="Column6255"/>
    <tableColumn id="6268" xr3:uid="{7762DDC3-3148-47B8-8C78-8BA9E7F6D994}" name="Column6256"/>
    <tableColumn id="6269" xr3:uid="{78A360A8-F9A7-4F4B-A412-BD7121F0E8AF}" name="Column6257"/>
    <tableColumn id="6270" xr3:uid="{387A2126-5936-4C29-A3F7-7F05E1688BF4}" name="Column6258"/>
    <tableColumn id="6271" xr3:uid="{04B274D1-A4D2-4353-BA92-4816ADF76949}" name="Column6259"/>
    <tableColumn id="6272" xr3:uid="{54D9583F-F41D-4B5F-808F-3D212EE13A20}" name="Column6260"/>
    <tableColumn id="6273" xr3:uid="{A9F70785-F7CA-46BF-BD90-FC9F711B5CD0}" name="Column6261"/>
    <tableColumn id="6274" xr3:uid="{D5B0407F-0E28-41F5-80EC-96A7F612B41A}" name="Column6262"/>
    <tableColumn id="6275" xr3:uid="{54568117-46BC-4509-9B6F-9AE19AB852A5}" name="Column6263"/>
    <tableColumn id="6276" xr3:uid="{5D7A67F6-20C0-4C0A-8807-B270969ED863}" name="Column6264"/>
    <tableColumn id="6277" xr3:uid="{887D28D9-4E67-457A-8949-B9F36818696F}" name="Column6265"/>
    <tableColumn id="6278" xr3:uid="{D1DEDD4A-4559-4FDF-8F4E-EF4005283C45}" name="Column6266"/>
    <tableColumn id="6279" xr3:uid="{FDEA17CA-36B8-4F6A-B0F9-EEBE49CA08AF}" name="Column6267"/>
    <tableColumn id="6280" xr3:uid="{08EEA2EC-F929-4EFD-82D9-249C146039C7}" name="Column6268"/>
    <tableColumn id="6281" xr3:uid="{C920F9DE-E619-4AE7-B77D-632E6824D064}" name="Column6269"/>
    <tableColumn id="6282" xr3:uid="{BE8F821E-E9E6-4EE5-A1D0-EFC11410BFE7}" name="Column6270"/>
    <tableColumn id="6283" xr3:uid="{26D40730-CA91-4910-8977-565F48952183}" name="Column6271"/>
    <tableColumn id="6284" xr3:uid="{CD486266-C872-42F4-A696-79BF13E651E0}" name="Column6272"/>
    <tableColumn id="6285" xr3:uid="{702326A4-EEA6-414E-A8CA-7AB7FE10F0CB}" name="Column6273"/>
    <tableColumn id="6286" xr3:uid="{98BF01A7-B033-461C-AAF3-56559AED303D}" name="Column6274"/>
    <tableColumn id="6287" xr3:uid="{2CFF9C90-2065-4478-A0E4-DD196E4AC96C}" name="Column6275"/>
    <tableColumn id="6288" xr3:uid="{88844A62-4A87-4CF0-99B1-843D2E212A31}" name="Column6276"/>
    <tableColumn id="6289" xr3:uid="{85A4565F-0B87-420C-932B-6245003AE16E}" name="Column6277"/>
    <tableColumn id="6290" xr3:uid="{A2628D4A-0A31-48C8-ADD4-22ED28B61F51}" name="Column6278"/>
    <tableColumn id="6291" xr3:uid="{508529B3-3FA4-4A9F-9B66-77B9165D0668}" name="Column6279"/>
    <tableColumn id="6292" xr3:uid="{8171FB22-1AA8-4797-B9EB-3DF0193825DA}" name="Column6280"/>
    <tableColumn id="6293" xr3:uid="{ABA3579E-D7F0-4753-879B-E9A4796FFFA1}" name="Column6281"/>
    <tableColumn id="6294" xr3:uid="{D2EB7F31-D920-4D45-AFE7-528A9187FD7C}" name="Column6282"/>
    <tableColumn id="6295" xr3:uid="{3604CEBB-28E4-41A5-B481-A97FFF928622}" name="Column6283"/>
    <tableColumn id="6296" xr3:uid="{63B51D5B-EC71-4A92-A22D-215C14603A7C}" name="Column6284"/>
    <tableColumn id="6297" xr3:uid="{287001DF-D942-4CE0-9E99-1E4DE4349881}" name="Column6285"/>
    <tableColumn id="6298" xr3:uid="{9F755AA2-FFFF-4624-8D9B-098AB1D0274F}" name="Column6286"/>
    <tableColumn id="6299" xr3:uid="{1E7A5B73-0DDB-4154-B3DA-4FF5012399BC}" name="Column6287"/>
    <tableColumn id="6300" xr3:uid="{79DC2130-6620-4D1D-B602-24D41C185FC7}" name="Column6288"/>
    <tableColumn id="6301" xr3:uid="{32C6C007-1EAE-4624-9B23-DAA5E9DC4D6E}" name="Column6289"/>
    <tableColumn id="6302" xr3:uid="{0859A5FB-8B34-4CD2-94D0-9AD396A6B1E0}" name="Column6290"/>
    <tableColumn id="6303" xr3:uid="{7A06D7B4-EF0F-410C-AA95-EF747DCE1506}" name="Column6291"/>
    <tableColumn id="6304" xr3:uid="{C33E39DF-54B6-4003-9DF8-71EED9FF3EF5}" name="Column6292"/>
    <tableColumn id="6305" xr3:uid="{9D84DD6A-A6B6-44D0-9036-C8D7D6146E03}" name="Column6293"/>
    <tableColumn id="6306" xr3:uid="{CE8DC9FF-49DF-4D5C-9E77-303DBD4D4E35}" name="Column6294"/>
    <tableColumn id="6307" xr3:uid="{696C567A-3FC2-4447-B90F-2DEA522499E4}" name="Column6295"/>
    <tableColumn id="6308" xr3:uid="{B6409864-826B-41F6-B550-CA141C6676C2}" name="Column6296"/>
    <tableColumn id="6309" xr3:uid="{629EFBD7-BAC5-4B34-94F8-681396FE0F42}" name="Column6297"/>
    <tableColumn id="6310" xr3:uid="{21324802-D395-44F0-A211-F395CB0BE1C4}" name="Column6298"/>
    <tableColumn id="6311" xr3:uid="{14E333E7-B458-46A4-8841-70B1F01BF5AE}" name="Column6299"/>
    <tableColumn id="6312" xr3:uid="{98652532-2A7C-4812-8D2E-CF75C9C01748}" name="Column6300"/>
    <tableColumn id="6313" xr3:uid="{1FA278DC-35BC-4E62-BF88-0DDEF92F1061}" name="Column6301"/>
    <tableColumn id="6314" xr3:uid="{9D2A9E98-5CC2-4A10-B808-3E277198A5DB}" name="Column6302"/>
    <tableColumn id="6315" xr3:uid="{51848004-1919-4BAF-BB02-C191C3062946}" name="Column6303"/>
    <tableColumn id="6316" xr3:uid="{CD10F829-E828-42B6-86B1-679B809B9322}" name="Column6304"/>
    <tableColumn id="6317" xr3:uid="{B836E73D-DF3C-41E5-9F67-E14907DA6783}" name="Column6305"/>
    <tableColumn id="6318" xr3:uid="{E7D0A2A0-56BA-4CFC-A389-D7FDD4F629A3}" name="Column6306"/>
    <tableColumn id="6319" xr3:uid="{52F02814-6F30-4BD6-B2E9-311F6BFBB6C7}" name="Column6307"/>
    <tableColumn id="6320" xr3:uid="{7694367F-5109-43F5-9C30-0FE15040EC77}" name="Column6308"/>
    <tableColumn id="6321" xr3:uid="{0E6349BE-EF73-46D4-82A9-12E7E25BE1B9}" name="Column6309"/>
    <tableColumn id="6322" xr3:uid="{5457170F-1E27-468E-801F-70E4D4160B49}" name="Column6310"/>
    <tableColumn id="6323" xr3:uid="{60820399-7C7B-4AA6-AF27-B08A8E1DA910}" name="Column6311"/>
    <tableColumn id="6324" xr3:uid="{40F64729-86CD-4077-9313-B3E1AACC95ED}" name="Column6312"/>
    <tableColumn id="6325" xr3:uid="{F4AAB3DE-620B-4067-B1D3-6CD9E68D7B58}" name="Column6313"/>
    <tableColumn id="6326" xr3:uid="{0B91D1BE-A6B4-44DE-B7DD-0E319D398B0E}" name="Column6314"/>
    <tableColumn id="6327" xr3:uid="{7B259DFE-5BA1-421E-B841-9DCF23DA85E3}" name="Column6315"/>
    <tableColumn id="6328" xr3:uid="{6ACC200C-E8A2-43B4-A834-4F6F5A19519B}" name="Column6316"/>
    <tableColumn id="6329" xr3:uid="{4B844DA2-AFB6-4B02-AB08-AEF5EBFC7C0B}" name="Column6317"/>
    <tableColumn id="6330" xr3:uid="{B79C4B42-276B-4494-A2F3-D04644A73BC1}" name="Column6318"/>
    <tableColumn id="6331" xr3:uid="{E3C842B5-BE22-4258-B2E9-259E59380A6A}" name="Column6319"/>
    <tableColumn id="6332" xr3:uid="{80651093-192A-45F6-A350-88C75E1735C9}" name="Column6320"/>
    <tableColumn id="6333" xr3:uid="{32F944AE-11E1-4205-A24D-0D3050F8EA4B}" name="Column6321"/>
    <tableColumn id="6334" xr3:uid="{B60DAD73-BC79-4EF5-AB32-1A33786152E8}" name="Column6322"/>
    <tableColumn id="6335" xr3:uid="{EBDABCB4-C05E-48B6-8849-E7A9092FAAA0}" name="Column6323"/>
    <tableColumn id="6336" xr3:uid="{515E23CA-1272-4D58-B5C3-F3197DB8101C}" name="Column6324"/>
    <tableColumn id="6337" xr3:uid="{95831901-4BF5-40F8-97C3-DAA4AD956738}" name="Column6325"/>
    <tableColumn id="6338" xr3:uid="{10AC6B5B-85E5-431D-BC8B-81EE9C18D272}" name="Column6326"/>
    <tableColumn id="6339" xr3:uid="{FDBA1A9B-21D9-46EA-B9F5-3C1CF6111A05}" name="Column6327"/>
    <tableColumn id="6340" xr3:uid="{9322AC9B-EB3C-464A-B325-D6088D540073}" name="Column6328"/>
    <tableColumn id="6341" xr3:uid="{6AB59747-0677-4449-8927-FEEBE92BE7FF}" name="Column6329"/>
    <tableColumn id="6342" xr3:uid="{B4D9CC7D-2E10-4F0B-962A-4E30CD2CFEB8}" name="Column6330"/>
    <tableColumn id="6343" xr3:uid="{94DD98FB-B1CC-4026-9E28-5968CB93B28E}" name="Column6331"/>
    <tableColumn id="6344" xr3:uid="{639B579C-B5CA-4DE9-B591-296983C8A05F}" name="Column6332"/>
    <tableColumn id="6345" xr3:uid="{ABA05540-B671-49DD-9612-16579783C8D6}" name="Column6333"/>
    <tableColumn id="6346" xr3:uid="{D838CB1E-8907-4925-8D7F-93BBF00133D4}" name="Column6334"/>
    <tableColumn id="6347" xr3:uid="{0FBFF430-73FC-408C-BE3C-0AB9D97FE0C6}" name="Column6335"/>
    <tableColumn id="6348" xr3:uid="{3A9BE11A-C4F1-4440-BB33-B7A05304741C}" name="Column6336"/>
    <tableColumn id="6349" xr3:uid="{90DB2422-8F0B-4557-8727-F751D381D297}" name="Column6337"/>
    <tableColumn id="6350" xr3:uid="{2FD268C3-D168-45B3-AA54-2DFA2D9596A6}" name="Column6338"/>
    <tableColumn id="6351" xr3:uid="{530FDC95-35DA-428B-BAD5-61E74AFD49A6}" name="Column6339"/>
    <tableColumn id="6352" xr3:uid="{FAABF6DB-E691-4898-8F2F-05400EEF7383}" name="Column6340"/>
    <tableColumn id="6353" xr3:uid="{E7ECBC9C-6610-40F6-B4ED-67BA7323FD68}" name="Column6341"/>
    <tableColumn id="6354" xr3:uid="{F29AD61E-34AF-4AD2-8F36-D12CE5823086}" name="Column6342"/>
    <tableColumn id="6355" xr3:uid="{9E4B2188-7A37-4ABD-9D50-94EB0A0883AE}" name="Column6343"/>
    <tableColumn id="6356" xr3:uid="{BE33727D-F14B-41AF-8DDC-116B16A42E3D}" name="Column6344"/>
    <tableColumn id="6357" xr3:uid="{8ED08A68-011B-4204-BFE9-050B1D95C59A}" name="Column6345"/>
    <tableColumn id="6358" xr3:uid="{C28A6525-F4A9-470F-AC70-9F0B7F6AC827}" name="Column6346"/>
    <tableColumn id="6359" xr3:uid="{F5730F75-1B19-460A-8CFE-F86B21217819}" name="Column6347"/>
    <tableColumn id="6360" xr3:uid="{62786DC1-6213-4323-8349-BF15CD0D4DA5}" name="Column6348"/>
    <tableColumn id="6361" xr3:uid="{FB7C45C7-8179-4D5D-8CC2-BFD75BEF475A}" name="Column6349"/>
    <tableColumn id="6362" xr3:uid="{AD314C92-53E7-49DA-AE8E-CC57A8304E18}" name="Column6350"/>
    <tableColumn id="6363" xr3:uid="{2ABBA5B9-4D5E-4E38-BEEF-A027DC7A6580}" name="Column6351"/>
    <tableColumn id="6364" xr3:uid="{97D6E1C8-8063-4091-909C-6278F3798E10}" name="Column6352"/>
    <tableColumn id="6365" xr3:uid="{02BA1956-23E1-4CE1-8615-576755EFB5E3}" name="Column6353"/>
    <tableColumn id="6366" xr3:uid="{58CD370C-B1EF-468F-8912-C90FF2F68FDE}" name="Column6354"/>
    <tableColumn id="6367" xr3:uid="{246A71DD-E02C-4AED-B335-2781C577D838}" name="Column6355"/>
    <tableColumn id="6368" xr3:uid="{4FACC073-38A6-43CE-966A-6ABC548420D9}" name="Column6356"/>
    <tableColumn id="6369" xr3:uid="{75E7E880-ECE7-4BA2-9538-C83FD91E472E}" name="Column6357"/>
    <tableColumn id="6370" xr3:uid="{54299630-0C1C-4C54-ADD8-CDDB46A8ED28}" name="Column6358"/>
    <tableColumn id="6371" xr3:uid="{F4EA0A65-E307-4297-95F4-CA928E85EE42}" name="Column6359"/>
    <tableColumn id="6372" xr3:uid="{E28F5211-C541-4138-B928-81ED284BF512}" name="Column6360"/>
    <tableColumn id="6373" xr3:uid="{5CB42629-E205-4326-A8AA-ED216BE8E0F3}" name="Column6361"/>
    <tableColumn id="6374" xr3:uid="{375CD260-5CE9-46F0-9E8B-D4748ACFC47E}" name="Column6362"/>
    <tableColumn id="6375" xr3:uid="{702649C8-A413-4C2D-AC27-D949FA6C6AED}" name="Column6363"/>
    <tableColumn id="6376" xr3:uid="{757A2C72-192F-4B78-9478-C8AC028E1B1E}" name="Column6364"/>
    <tableColumn id="6377" xr3:uid="{0D517C4C-FCD3-4EC9-B188-DA56207DB0C7}" name="Column6365"/>
    <tableColumn id="6378" xr3:uid="{CB0BE690-DC9A-4B1C-A049-A6986932B33C}" name="Column6366"/>
    <tableColumn id="6379" xr3:uid="{745D7CFD-167F-4FC8-A494-D0EB87354780}" name="Column6367"/>
    <tableColumn id="6380" xr3:uid="{381ED4F3-5F1C-4840-8A59-7AC97646D34A}" name="Column6368"/>
    <tableColumn id="6381" xr3:uid="{E00FDCE8-E6F0-474C-98C7-C403785670B6}" name="Column6369"/>
    <tableColumn id="6382" xr3:uid="{4792DA2A-F66D-4ABB-B635-40C7E82B0DB4}" name="Column6370"/>
    <tableColumn id="6383" xr3:uid="{643D1CDC-CE3F-41A1-ADA5-ABDB836FD20A}" name="Column6371"/>
    <tableColumn id="6384" xr3:uid="{0F4AD4E3-E0D7-4F9F-948B-4FF1E31950AB}" name="Column6372"/>
    <tableColumn id="6385" xr3:uid="{9A932154-D775-4F71-879A-0E1AE0F9DCDA}" name="Column6373"/>
    <tableColumn id="6386" xr3:uid="{279EF2C7-047D-4D70-8D0C-3B73E79955FE}" name="Column6374"/>
    <tableColumn id="6387" xr3:uid="{E4F4F333-3C94-43B1-870C-3159FA32FE09}" name="Column6375"/>
    <tableColumn id="6388" xr3:uid="{9FE1ADAF-F040-4C3F-B365-15C219FA717C}" name="Column6376"/>
    <tableColumn id="6389" xr3:uid="{2FE0F905-016A-4866-9066-8FFE489391DC}" name="Column6377"/>
    <tableColumn id="6390" xr3:uid="{EE7DBB6A-13EA-4829-9307-52463CCA3817}" name="Column6378"/>
    <tableColumn id="6391" xr3:uid="{1FDEA640-C730-499C-A8D5-33D475000EC5}" name="Column6379"/>
    <tableColumn id="6392" xr3:uid="{C7E3D2A8-389C-4152-A893-B089B92D529F}" name="Column6380"/>
    <tableColumn id="6393" xr3:uid="{8B912EBD-41F1-45FB-BB62-B4073F466CCA}" name="Column6381"/>
    <tableColumn id="6394" xr3:uid="{903A35D8-3689-4F6F-A783-7E7B32813162}" name="Column6382"/>
    <tableColumn id="6395" xr3:uid="{688FB64E-D5BF-4419-A88A-751A1B6E42A4}" name="Column6383"/>
    <tableColumn id="6396" xr3:uid="{61455E3C-4706-42B9-8A0D-256133CC73BA}" name="Column6384"/>
    <tableColumn id="6397" xr3:uid="{1B4D108D-2B0D-4E46-BB55-3CF89E589BBB}" name="Column6385"/>
    <tableColumn id="6398" xr3:uid="{2049B01D-1537-467A-8D83-51A0EEEE5EB9}" name="Column6386"/>
    <tableColumn id="6399" xr3:uid="{BF2DD425-4D75-4004-86A0-3374ACF7B0CC}" name="Column6387"/>
    <tableColumn id="6400" xr3:uid="{2CC83E87-9C70-4851-84C0-45C60B0D8A1C}" name="Column6388"/>
    <tableColumn id="6401" xr3:uid="{FD195566-8748-4F06-909C-C57F71391D33}" name="Column6389"/>
    <tableColumn id="6402" xr3:uid="{3C77BFC9-4092-4843-85DE-FB2E2E183012}" name="Column6390"/>
    <tableColumn id="6403" xr3:uid="{96B7D2EF-8762-4E57-AD20-1ED457031617}" name="Column6391"/>
    <tableColumn id="6404" xr3:uid="{85C19A06-7AAD-4097-9B53-6729557FFEE5}" name="Column6392"/>
    <tableColumn id="6405" xr3:uid="{1C76C3C0-F742-4947-A052-4DF823D61DE7}" name="Column6393"/>
    <tableColumn id="6406" xr3:uid="{504285ED-F124-4D59-8169-63FEAE5AB5E4}" name="Column6394"/>
    <tableColumn id="6407" xr3:uid="{36AD9821-5B39-482C-9C0E-247D07FF9A48}" name="Column6395"/>
    <tableColumn id="6408" xr3:uid="{0F38C45B-4827-4453-93FE-D79436398D93}" name="Column6396"/>
    <tableColumn id="6409" xr3:uid="{D06AF6D5-D96B-4E37-B66F-585B95AE1517}" name="Column6397"/>
    <tableColumn id="6410" xr3:uid="{A8E585BA-93E9-4AB5-B9D3-26D2E7FF40D5}" name="Column6398"/>
    <tableColumn id="6411" xr3:uid="{A28F4446-99E3-4F23-8AD2-E5FC0895D450}" name="Column6399"/>
    <tableColumn id="6412" xr3:uid="{9110B352-1A62-4C33-8D68-9F2FDFF6D056}" name="Column6400"/>
    <tableColumn id="6413" xr3:uid="{FCE1ECFA-6B10-4071-B0B3-8EEA34783ADA}" name="Column6401"/>
    <tableColumn id="6414" xr3:uid="{4845BEFF-0C10-4D8D-B6F6-D8445C794902}" name="Column6402"/>
    <tableColumn id="6415" xr3:uid="{8296405F-E7F3-40AF-9983-E523C3D5DC6D}" name="Column6403"/>
    <tableColumn id="6416" xr3:uid="{176EE7D7-EBBE-4018-8B7C-2329A2262E27}" name="Column6404"/>
    <tableColumn id="6417" xr3:uid="{65DA7AC3-29A5-44E7-B74E-6F5BAF74F01A}" name="Column6405"/>
    <tableColumn id="6418" xr3:uid="{CFCAFADA-0682-4D8C-9ECA-042AA37FA085}" name="Column6406"/>
    <tableColumn id="6419" xr3:uid="{54C383CF-7B56-4940-A061-B0931D29BFD0}" name="Column6407"/>
    <tableColumn id="6420" xr3:uid="{E09A7A35-DE6F-45F4-973C-8A5550B857B3}" name="Column6408"/>
    <tableColumn id="6421" xr3:uid="{FAC667C1-9F5D-4E82-9301-135D93C8346D}" name="Column6409"/>
    <tableColumn id="6422" xr3:uid="{C39C61DB-BDB9-46C1-AFE7-A2B63BB432F4}" name="Column6410"/>
    <tableColumn id="6423" xr3:uid="{FFB00373-A7AD-4E0C-A18A-7E1309A343F4}" name="Column6411"/>
    <tableColumn id="6424" xr3:uid="{073F11CB-A9FA-404B-A81D-C9E134B279C7}" name="Column6412"/>
    <tableColumn id="6425" xr3:uid="{1B8435BE-5E15-4BCA-94B6-D1FBABEF8BDB}" name="Column6413"/>
    <tableColumn id="6426" xr3:uid="{16307B6B-8E2C-4BAE-BB4A-5CFB3C7057BA}" name="Column6414"/>
    <tableColumn id="6427" xr3:uid="{278B8B95-7A87-4CBE-9139-8A3AE914656E}" name="Column6415"/>
    <tableColumn id="6428" xr3:uid="{62FA268F-5EF1-404B-8D76-ECAC73F41E97}" name="Column6416"/>
    <tableColumn id="6429" xr3:uid="{A3375ECB-1763-4030-B48A-5F29DB36351A}" name="Column6417"/>
    <tableColumn id="6430" xr3:uid="{465E27F9-829D-4604-AD30-90561DB966A3}" name="Column6418"/>
    <tableColumn id="6431" xr3:uid="{22F55F38-12AD-4695-AA82-10886F13FC4D}" name="Column6419"/>
    <tableColumn id="6432" xr3:uid="{7BB26BB5-700E-4D3D-A888-32B625C9C1FA}" name="Column6420"/>
    <tableColumn id="6433" xr3:uid="{233DD649-06F9-4559-99D3-7B9E4BD0125F}" name="Column6421"/>
    <tableColumn id="6434" xr3:uid="{A718C5D2-FBC4-464C-9D62-96EB31610241}" name="Column6422"/>
    <tableColumn id="6435" xr3:uid="{BAA02C69-F96F-404E-AEB5-9F5B68150E5D}" name="Column6423"/>
    <tableColumn id="6436" xr3:uid="{D6CF384A-9350-4C41-844E-D00ADA72F0CE}" name="Column6424"/>
    <tableColumn id="6437" xr3:uid="{8A6C3E19-F1F3-461F-81A3-AB0F3548DEAE}" name="Column6425"/>
    <tableColumn id="6438" xr3:uid="{8001B2E9-C224-4029-A9C9-54ACD7100562}" name="Column6426"/>
    <tableColumn id="6439" xr3:uid="{971CE077-1973-4601-AA61-B634289B10AE}" name="Column6427"/>
    <tableColumn id="6440" xr3:uid="{DAB50BF8-0DB9-4D52-8861-195BA4E6E978}" name="Column6428"/>
    <tableColumn id="6441" xr3:uid="{03939B9E-35E8-4F88-814A-90FAF2C08420}" name="Column6429"/>
    <tableColumn id="6442" xr3:uid="{9E37B86E-7D48-4EED-B73F-1FAA2182570D}" name="Column6430"/>
    <tableColumn id="6443" xr3:uid="{1EF0158C-F53A-464E-973F-CF2BB0B1CA83}" name="Column6431"/>
    <tableColumn id="6444" xr3:uid="{7E48A71E-CC1F-497B-9BC7-4FB8B88C5009}" name="Column6432"/>
    <tableColumn id="6445" xr3:uid="{0AE55CFD-6C1A-482C-AE39-89033030F57F}" name="Column6433"/>
    <tableColumn id="6446" xr3:uid="{A9AD0C22-CE11-49F4-8EBC-44FF7293B211}" name="Column6434"/>
    <tableColumn id="6447" xr3:uid="{0C718703-41E0-4ECA-9E99-FC1BE869ACE8}" name="Column6435"/>
    <tableColumn id="6448" xr3:uid="{9F5E63EE-48B0-4973-A969-E21BFF366600}" name="Column6436"/>
    <tableColumn id="6449" xr3:uid="{CE8F41CC-8CD9-4FCA-A192-5ED58638354E}" name="Column6437"/>
    <tableColumn id="6450" xr3:uid="{7A75A75F-7376-4D88-98EE-A7E52DCABB19}" name="Column6438"/>
    <tableColumn id="6451" xr3:uid="{D6628EA9-B11D-4242-876A-8FF8ADA7CA81}" name="Column6439"/>
    <tableColumn id="6452" xr3:uid="{2B1EAC20-EE3A-4474-8558-8D16DEA643F2}" name="Column6440"/>
    <tableColumn id="6453" xr3:uid="{BD790CDC-22A2-4C56-A7AD-17226B62E61F}" name="Column6441"/>
    <tableColumn id="6454" xr3:uid="{C45AEBDD-6D90-40B1-B047-FE288B612DE3}" name="Column6442"/>
    <tableColumn id="6455" xr3:uid="{71FBA759-784A-4F75-8BF8-D163B3BFE7DC}" name="Column6443"/>
    <tableColumn id="6456" xr3:uid="{7DFCD03F-24A4-4588-872C-7AEB8786B11C}" name="Column6444"/>
    <tableColumn id="6457" xr3:uid="{A36EC5B1-8382-44CA-A3DF-D75376186805}" name="Column6445"/>
    <tableColumn id="6458" xr3:uid="{1F1CB92F-1358-42AD-A573-B600FD8DDA88}" name="Column6446"/>
    <tableColumn id="6459" xr3:uid="{B66B8FEE-20CF-4D41-9060-B35AC9572416}" name="Column6447"/>
    <tableColumn id="6460" xr3:uid="{14706530-45E1-4236-92C9-B605FE426A0F}" name="Column6448"/>
    <tableColumn id="6461" xr3:uid="{3B5F6793-2DC8-4E5B-8EB3-E6A702EC01A8}" name="Column6449"/>
    <tableColumn id="6462" xr3:uid="{165BBEB1-D5A9-488F-8664-F3651AA5A3CC}" name="Column6450"/>
    <tableColumn id="6463" xr3:uid="{B6691404-F694-4709-B420-27AC5EDA059C}" name="Column6451"/>
    <tableColumn id="6464" xr3:uid="{5F14BF39-5AD4-40FE-99B9-80FB78E547F8}" name="Column6452"/>
    <tableColumn id="6465" xr3:uid="{C4BD35D9-172D-41D4-8BD3-292F14244081}" name="Column6453"/>
    <tableColumn id="6466" xr3:uid="{2544636E-6235-465D-9E0A-BF288FB69253}" name="Column6454"/>
    <tableColumn id="6467" xr3:uid="{75B6A7B9-F21B-4215-AE2A-BE0B7B2A62CB}" name="Column6455"/>
    <tableColumn id="6468" xr3:uid="{6320D9F2-9D27-47DA-84F0-1E504060E6FC}" name="Column6456"/>
    <tableColumn id="6469" xr3:uid="{6FD83D1A-DEC9-4065-A098-07521970FF3C}" name="Column6457"/>
    <tableColumn id="6470" xr3:uid="{EBD252A1-97FF-421C-82C2-4F26FDEBD38A}" name="Column6458"/>
    <tableColumn id="6471" xr3:uid="{AE1B1829-DD3D-4CBC-B165-8A8426E00D89}" name="Column6459"/>
    <tableColumn id="6472" xr3:uid="{AD8BBE77-9D8C-46D5-BD32-2C6B2BA03C31}" name="Column6460"/>
    <tableColumn id="6473" xr3:uid="{3958C815-58E9-4B82-A93D-A47B20135556}" name="Column6461"/>
    <tableColumn id="6474" xr3:uid="{6B92B75F-22E6-4451-ACE8-F22A1AE22421}" name="Column6462"/>
    <tableColumn id="6475" xr3:uid="{7B5491EE-3BD4-4565-BD3E-6F0C425E7D57}" name="Column6463"/>
    <tableColumn id="6476" xr3:uid="{EDE3F1BE-EB38-4426-9192-BF6049868592}" name="Column6464"/>
    <tableColumn id="6477" xr3:uid="{EB3E40DB-D7F6-4570-9C27-7C6939C6AF3D}" name="Column6465"/>
    <tableColumn id="6478" xr3:uid="{98867F86-71DA-4426-8137-7A737397CB13}" name="Column6466"/>
    <tableColumn id="6479" xr3:uid="{7C8298F2-741A-4751-AD46-3AE3F85F825C}" name="Column6467"/>
    <tableColumn id="6480" xr3:uid="{49C792A6-09A3-49F8-B9B2-98C37DC11AB2}" name="Column6468"/>
    <tableColumn id="6481" xr3:uid="{1FFAE731-3ECB-4858-9C06-B7F6846AC871}" name="Column6469"/>
    <tableColumn id="6482" xr3:uid="{111D6856-56D0-440F-BEC0-0EF6A359C011}" name="Column6470"/>
    <tableColumn id="6483" xr3:uid="{EEBEBD18-4562-4498-AA67-90811AC4FF91}" name="Column6471"/>
    <tableColumn id="6484" xr3:uid="{17495406-F34E-4EF8-BF74-C657A154A8AE}" name="Column6472"/>
    <tableColumn id="6485" xr3:uid="{C57AB1F5-AF6D-4731-8AD9-2502BA61678E}" name="Column6473"/>
    <tableColumn id="6486" xr3:uid="{A2179B52-C48A-432C-9BE2-F18D9292D210}" name="Column6474"/>
    <tableColumn id="6487" xr3:uid="{017219E7-3D3F-4F68-B941-693B4396A25C}" name="Column6475"/>
    <tableColumn id="6488" xr3:uid="{5A048CCB-6AE4-42DF-83FF-6C16B78FE2B7}" name="Column6476"/>
    <tableColumn id="6489" xr3:uid="{E32D215E-1E51-4ADE-A835-FCC88584A938}" name="Column6477"/>
    <tableColumn id="6490" xr3:uid="{8253DDBF-2ADA-4DD9-A67D-200BFFC819BA}" name="Column6478"/>
    <tableColumn id="6491" xr3:uid="{95B60D25-9347-4D40-8CD8-88D9334CE38A}" name="Column6479"/>
    <tableColumn id="6492" xr3:uid="{8569FBAA-768F-4731-9628-CBC87E3BB9C3}" name="Column6480"/>
    <tableColumn id="6493" xr3:uid="{E3A0CE75-A2E5-4072-B69F-131987C0714C}" name="Column6481"/>
    <tableColumn id="6494" xr3:uid="{4CB1362A-5B80-4F9E-AFFF-5BDDDA55BFD9}" name="Column6482"/>
    <tableColumn id="6495" xr3:uid="{02BF0BA8-5811-497C-A566-F4A5BDC019DE}" name="Column6483"/>
    <tableColumn id="6496" xr3:uid="{1585B249-AD30-4E8F-97BE-22E83055B94C}" name="Column6484"/>
    <tableColumn id="6497" xr3:uid="{8F2426CB-5BD1-416C-BDC8-672C797D57C2}" name="Column6485"/>
    <tableColumn id="6498" xr3:uid="{E219A605-322C-48B3-89AF-D73FF3007286}" name="Column6486"/>
    <tableColumn id="6499" xr3:uid="{5B58652B-013B-4E5C-BEB8-6C6D8B2020BC}" name="Column6487"/>
    <tableColumn id="6500" xr3:uid="{C2C85B8B-1818-47C8-9DDD-DE7C0C7A98A6}" name="Column6488"/>
    <tableColumn id="6501" xr3:uid="{FB280F19-4E0E-4A1E-BC97-1BCC34891C90}" name="Column6489"/>
    <tableColumn id="6502" xr3:uid="{0ED3B2D6-43D9-4DF7-AA8D-14F2656DAF05}" name="Column6490"/>
    <tableColumn id="6503" xr3:uid="{43210A42-8217-4BAC-AA9C-C1603E54B454}" name="Column6491"/>
    <tableColumn id="6504" xr3:uid="{A08AD605-AACE-4D5B-9695-1B96C37F94AF}" name="Column6492"/>
    <tableColumn id="6505" xr3:uid="{B84F9A80-20A4-4364-8C46-9333BAB9E9EE}" name="Column6493"/>
    <tableColumn id="6506" xr3:uid="{A02B7BEF-E3F2-435F-9412-EC11FF84951F}" name="Column6494"/>
    <tableColumn id="6507" xr3:uid="{1755CA9B-4950-4779-92C4-698E53E02D52}" name="Column6495"/>
    <tableColumn id="6508" xr3:uid="{69849EC2-6A0C-4337-B32E-423FD67C2D3D}" name="Column6496"/>
    <tableColumn id="6509" xr3:uid="{E0BAE7C8-8CB4-4785-893A-92E9DE02E457}" name="Column6497"/>
    <tableColumn id="6510" xr3:uid="{826077C9-2FA7-4A1E-AA03-EBCBCF197CE8}" name="Column6498"/>
    <tableColumn id="6511" xr3:uid="{DA7EDC1C-1CFB-4DC5-9E70-77F87F49438B}" name="Column6499"/>
    <tableColumn id="6512" xr3:uid="{536EED89-6A5D-4C08-81AB-F7BD57185BF3}" name="Column6500"/>
    <tableColumn id="6513" xr3:uid="{17AB8F02-C098-4A91-9595-7932DCC4104B}" name="Column6501"/>
    <tableColumn id="6514" xr3:uid="{7CF6D947-DEC2-4C6F-AB5F-95862763593F}" name="Column6502"/>
    <tableColumn id="6515" xr3:uid="{08F7EB54-B074-4574-9C0E-6D174D6B554C}" name="Column6503"/>
    <tableColumn id="6516" xr3:uid="{73342963-FA00-467A-95B6-4EB5365FC9B3}" name="Column6504"/>
    <tableColumn id="6517" xr3:uid="{E58448AC-B206-4ED6-8D32-DCA069A52173}" name="Column6505"/>
    <tableColumn id="6518" xr3:uid="{C3C7C3A1-4C7D-4FEC-91BF-C4F1A7ACE476}" name="Column6506"/>
    <tableColumn id="6519" xr3:uid="{3BD78504-DD42-4DA7-941C-8FC9757CA1B5}" name="Column6507"/>
    <tableColumn id="6520" xr3:uid="{403B6F7C-604F-4990-A579-B711191E9C95}" name="Column6508"/>
    <tableColumn id="6521" xr3:uid="{369D842E-A02A-43E4-A778-2A10BCC1811F}" name="Column6509"/>
    <tableColumn id="6522" xr3:uid="{5F082B3D-FD78-4F24-AF0E-5D86EA7CD142}" name="Column6510"/>
    <tableColumn id="6523" xr3:uid="{BAEE2EFF-0F33-4DBD-9962-42FBB6BFE127}" name="Column6511"/>
    <tableColumn id="6524" xr3:uid="{5D38CA13-FADD-479D-88F9-09071FE4DBBF}" name="Column6512"/>
    <tableColumn id="6525" xr3:uid="{601CFF73-995F-4111-9C16-896073ABE60D}" name="Column6513"/>
    <tableColumn id="6526" xr3:uid="{150D2FF0-4DA1-46D8-B406-B6C5AD095888}" name="Column6514"/>
    <tableColumn id="6527" xr3:uid="{ED6DE853-4F29-48E9-9288-0B6A96035284}" name="Column6515"/>
    <tableColumn id="6528" xr3:uid="{E37D1E4B-A6CB-45E5-B9A5-E659525406D3}" name="Column6516"/>
    <tableColumn id="6529" xr3:uid="{1D3FA6A2-CB07-4379-8C88-7604C6236981}" name="Column6517"/>
    <tableColumn id="6530" xr3:uid="{9DFEC4F2-0D54-4BDA-A399-4A47D33B7FF6}" name="Column6518"/>
    <tableColumn id="6531" xr3:uid="{9ED1D0DF-598B-4426-A50E-0EA816385C8C}" name="Column6519"/>
    <tableColumn id="6532" xr3:uid="{3A1CB693-EB0A-4EBE-9448-1917E9D11265}" name="Column6520"/>
    <tableColumn id="6533" xr3:uid="{C0A6B727-F1DE-42A0-985B-C0B5811F2B0C}" name="Column6521"/>
    <tableColumn id="6534" xr3:uid="{029E04F6-F62D-4B76-A030-2AB0B9E91FD9}" name="Column6522"/>
    <tableColumn id="6535" xr3:uid="{1CB7BE23-2022-4617-80EA-534612B9EBE8}" name="Column6523"/>
    <tableColumn id="6536" xr3:uid="{54E4D548-2413-42D3-8489-2E149C15F48E}" name="Column6524"/>
    <tableColumn id="6537" xr3:uid="{31DB006D-EF85-490A-8241-26B6B9214DB6}" name="Column6525"/>
    <tableColumn id="6538" xr3:uid="{894BDF2A-65A7-463A-955A-7D9FD86C9BDD}" name="Column6526"/>
    <tableColumn id="6539" xr3:uid="{3FA0DF94-A13C-4FFE-A41C-69EF7D96B636}" name="Column6527"/>
    <tableColumn id="6540" xr3:uid="{27AA04CB-35E1-4E3B-90EB-C33D395135ED}" name="Column6528"/>
    <tableColumn id="6541" xr3:uid="{10879E8E-BE9B-4810-8A23-12CC757711FE}" name="Column6529"/>
    <tableColumn id="6542" xr3:uid="{F8C25075-3443-447F-8133-ECE5A6DFF387}" name="Column6530"/>
    <tableColumn id="6543" xr3:uid="{2FCBBD1C-A8B2-4112-8BD4-558DD5744E79}" name="Column6531"/>
    <tableColumn id="6544" xr3:uid="{4BFDEB17-7711-440D-944A-602372D2D177}" name="Column6532"/>
    <tableColumn id="6545" xr3:uid="{20B4CFF8-7CCD-47C3-80E8-8F6A8E31E6B3}" name="Column6533"/>
    <tableColumn id="6546" xr3:uid="{37BFCF34-49D1-4400-A69D-2492B55AC171}" name="Column6534"/>
    <tableColumn id="6547" xr3:uid="{6FB48DE8-CE13-4E7D-9494-9977927B3679}" name="Column6535"/>
    <tableColumn id="6548" xr3:uid="{8BF7B83E-C88E-4AF8-B8BF-6B94F8F31230}" name="Column6536"/>
    <tableColumn id="6549" xr3:uid="{105948F6-E31D-4569-9C87-DC3C23E59CF7}" name="Column6537"/>
    <tableColumn id="6550" xr3:uid="{583BC54D-27B4-49EB-ABF8-5EE095818587}" name="Column6538"/>
    <tableColumn id="6551" xr3:uid="{C42F6995-5CF0-47FB-80DA-E3C70021E059}" name="Column6539"/>
    <tableColumn id="6552" xr3:uid="{D69331AD-990B-4155-8E68-3786A9D14713}" name="Column6540"/>
    <tableColumn id="6553" xr3:uid="{24A1363F-D061-4021-BA0D-40798E75946F}" name="Column6541"/>
    <tableColumn id="6554" xr3:uid="{8A77E13C-3610-4FDA-B077-8F6D0D83EC8A}" name="Column6542"/>
    <tableColumn id="6555" xr3:uid="{C548DC69-F3EF-4E6E-9DE5-C4E2FC54492F}" name="Column6543"/>
    <tableColumn id="6556" xr3:uid="{C73A8CDB-82F8-491D-8093-B780F53966DF}" name="Column6544"/>
    <tableColumn id="6557" xr3:uid="{82AC8E88-64CD-40B8-B6FD-5891E7D88FF3}" name="Column6545"/>
    <tableColumn id="6558" xr3:uid="{D466F22C-5D39-4CC1-A4B8-62A64339AA21}" name="Column6546"/>
    <tableColumn id="6559" xr3:uid="{9FA73ADB-957D-494F-8F76-6412C1D27CFF}" name="Column6547"/>
    <tableColumn id="6560" xr3:uid="{85FCB5A4-C4D7-4A96-A19F-A793BB1AC1C2}" name="Column6548"/>
    <tableColumn id="6561" xr3:uid="{1E987732-8318-40E0-99DA-878340556DCD}" name="Column6549"/>
    <tableColumn id="6562" xr3:uid="{58E9AB2B-11B6-4844-BE39-5B2C208BE82B}" name="Column6550"/>
    <tableColumn id="6563" xr3:uid="{9071DDBD-657B-40D8-A858-D92838306135}" name="Column6551"/>
    <tableColumn id="6564" xr3:uid="{A4057089-526B-49E8-8F44-3E2A64AACFC4}" name="Column6552"/>
    <tableColumn id="6565" xr3:uid="{56EA8D22-B3D6-439C-9712-CF1D672023C9}" name="Column6553"/>
    <tableColumn id="6566" xr3:uid="{8A3101F9-DB52-4866-8FA2-8BD5AF9D7E6A}" name="Column6554"/>
    <tableColumn id="6567" xr3:uid="{BBD7FD27-B022-4A0B-A8CB-26C0591AD1C8}" name="Column6555"/>
    <tableColumn id="6568" xr3:uid="{82F63B42-8CF5-40E4-8454-808C5577CAC4}" name="Column6556"/>
    <tableColumn id="6569" xr3:uid="{04DC9642-DDE3-4AF6-9EC7-D0020D1390AA}" name="Column6557"/>
    <tableColumn id="6570" xr3:uid="{15538A5F-9E1C-4625-B8CB-E089862986B5}" name="Column6558"/>
    <tableColumn id="6571" xr3:uid="{D935F67A-CC43-4D43-B9D6-015DC88A6859}" name="Column6559"/>
    <tableColumn id="6572" xr3:uid="{689DE681-6BCC-4B5A-B808-D826403D2462}" name="Column6560"/>
    <tableColumn id="6573" xr3:uid="{AD69D125-980F-4BA3-9D6E-B51F86A4340B}" name="Column6561"/>
    <tableColumn id="6574" xr3:uid="{C7DA2988-FC00-4416-A6C9-C4921B9E2FD8}" name="Column6562"/>
    <tableColumn id="6575" xr3:uid="{119886D9-D802-48C3-8D81-0F9CFFBFF14C}" name="Column6563"/>
    <tableColumn id="6576" xr3:uid="{17AD2BA4-301C-438F-ACE0-D60E4DBFC02C}" name="Column6564"/>
    <tableColumn id="6577" xr3:uid="{239BE6FF-7DAA-429E-A8BF-AE0B9E79C22B}" name="Column6565"/>
    <tableColumn id="6578" xr3:uid="{0DAF7F26-E113-4822-A960-6111CDAFA15D}" name="Column6566"/>
    <tableColumn id="6579" xr3:uid="{0A388692-1EC2-46DF-8027-1C9F72250F6B}" name="Column6567"/>
    <tableColumn id="6580" xr3:uid="{04D5E4C9-480C-46D9-9D49-F1FCF33F8737}" name="Column6568"/>
    <tableColumn id="6581" xr3:uid="{48AF749F-1DB7-4E08-9275-EEBDD48A151E}" name="Column6569"/>
    <tableColumn id="6582" xr3:uid="{FDA6548C-7E78-4056-A07F-B4D85747CA5A}" name="Column6570"/>
    <tableColumn id="6583" xr3:uid="{6CCF5AAA-98A5-454D-9C2E-7887246FB2C4}" name="Column6571"/>
    <tableColumn id="6584" xr3:uid="{4B384526-FBFC-499D-AB85-86C10C39BF84}" name="Column6572"/>
    <tableColumn id="6585" xr3:uid="{EB6B291D-2C6D-455F-B7F8-8C0543BBAE5C}" name="Column6573"/>
    <tableColumn id="6586" xr3:uid="{25A20FB5-DBAF-4F81-9656-1F3C0EDF5F3E}" name="Column6574"/>
    <tableColumn id="6587" xr3:uid="{C48E8820-BF09-40BA-ACF9-48042A3EA0B1}" name="Column6575"/>
    <tableColumn id="6588" xr3:uid="{D054FFBB-999D-4F92-A10D-EA5CD5FB9BD9}" name="Column6576"/>
    <tableColumn id="6589" xr3:uid="{BCDBABCC-5C26-4747-8A51-ABF171D69B85}" name="Column6577"/>
    <tableColumn id="6590" xr3:uid="{7C0B3FCE-8A34-406B-B1E3-62B8BB9980CE}" name="Column6578"/>
    <tableColumn id="6591" xr3:uid="{692E7A4E-00F8-4D42-B115-3226A314958D}" name="Column6579"/>
    <tableColumn id="6592" xr3:uid="{08F5BC0F-C8FA-4D9C-8012-8857CCB0CCC7}" name="Column6580"/>
    <tableColumn id="6593" xr3:uid="{781E221C-0CA8-4672-9731-D8DC33BA5432}" name="Column6581"/>
    <tableColumn id="6594" xr3:uid="{285A8C84-1737-4059-A92A-5AA1A85D14D1}" name="Column6582"/>
    <tableColumn id="6595" xr3:uid="{F4BFFBE6-BC1C-4ED6-BFAD-B3D6000C84C5}" name="Column6583"/>
    <tableColumn id="6596" xr3:uid="{C62FDC72-39DE-40FE-9DB3-E51BFFA82147}" name="Column6584"/>
    <tableColumn id="6597" xr3:uid="{55590F71-D2FC-4073-B250-C105E325D252}" name="Column6585"/>
    <tableColumn id="6598" xr3:uid="{5EB81C62-7106-4821-8AC7-B5479423CC4E}" name="Column6586"/>
    <tableColumn id="6599" xr3:uid="{49D6E5D8-CE04-47BE-9AA2-C49A2A56A969}" name="Column6587"/>
    <tableColumn id="6600" xr3:uid="{8202DAA1-E87B-4EEC-92CE-A4AF31D2471F}" name="Column6588"/>
    <tableColumn id="6601" xr3:uid="{1D4FAF73-D77B-4F60-B9AB-5E98D1B4C921}" name="Column6589"/>
    <tableColumn id="6602" xr3:uid="{AEE0FE3D-43B2-4AF5-B5F6-D5B054409526}" name="Column6590"/>
    <tableColumn id="6603" xr3:uid="{637E77B4-BC70-4858-9E5B-4CAA7DCB2F31}" name="Column6591"/>
    <tableColumn id="6604" xr3:uid="{BF283D8F-8741-4BA0-83C3-A547832FD06E}" name="Column6592"/>
    <tableColumn id="6605" xr3:uid="{D8EC948E-9A2F-4180-A508-3DD29BC50EF8}" name="Column6593"/>
    <tableColumn id="6606" xr3:uid="{E9C9D25B-1319-4BB7-8980-31476FE3FBCE}" name="Column6594"/>
    <tableColumn id="6607" xr3:uid="{1C809632-6004-432C-BB2C-2C672DCBD93A}" name="Column6595"/>
    <tableColumn id="6608" xr3:uid="{C6CF4C2D-AAD1-48EE-B66A-C961A5D71D0B}" name="Column6596"/>
    <tableColumn id="6609" xr3:uid="{35094D38-0CCB-4443-97D2-B3C481FAEF8F}" name="Column6597"/>
    <tableColumn id="6610" xr3:uid="{22B72E58-CBC4-4F10-A3EA-38BB524ECEB5}" name="Column6598"/>
    <tableColumn id="6611" xr3:uid="{1AC1EC7E-105F-4F87-913F-85E1F6AA795E}" name="Column6599"/>
    <tableColumn id="6612" xr3:uid="{B23FAF90-50C3-46C9-B409-8AD0A96569F7}" name="Column6600"/>
    <tableColumn id="6613" xr3:uid="{C0613DCB-A672-428B-9088-C8EC2B7A32AE}" name="Column6601"/>
    <tableColumn id="6614" xr3:uid="{5B48988B-5C19-4FFF-9BD6-8DC2BD7FEC5D}" name="Column6602"/>
    <tableColumn id="6615" xr3:uid="{D985A82C-604A-47C2-BD51-A21221BB4A9A}" name="Column6603"/>
    <tableColumn id="6616" xr3:uid="{92D4B0B5-C6AA-4494-9528-CFB8CAA84560}" name="Column6604"/>
    <tableColumn id="6617" xr3:uid="{BB533EAD-1FDA-409B-9E33-98E6FDB21D15}" name="Column6605"/>
    <tableColumn id="6618" xr3:uid="{D03BF7E7-9C79-400D-B6DF-C80D92ACB955}" name="Column6606"/>
    <tableColumn id="6619" xr3:uid="{31B301F7-AECB-40DB-BE73-C062AD61C20A}" name="Column6607"/>
    <tableColumn id="6620" xr3:uid="{B1E80C4D-D92D-4947-9352-FCCAB1D1D3DF}" name="Column6608"/>
    <tableColumn id="6621" xr3:uid="{9CD4DA69-D9B3-499E-B7F4-A17383443B9A}" name="Column6609"/>
    <tableColumn id="6622" xr3:uid="{230CE159-FCBE-40F7-BC1D-BDCA0EAAA98E}" name="Column6610"/>
    <tableColumn id="6623" xr3:uid="{BB8E2760-5A82-4441-A746-3462AF6E94DB}" name="Column6611"/>
    <tableColumn id="6624" xr3:uid="{4357BB6E-19D1-42A1-9B8D-944F0D0B9252}" name="Column6612"/>
    <tableColumn id="6625" xr3:uid="{4A177885-658C-4F14-8330-587E7E5C7989}" name="Column6613"/>
    <tableColumn id="6626" xr3:uid="{C0C36836-C8A8-4E79-9F76-C5D2610659DB}" name="Column6614"/>
    <tableColumn id="6627" xr3:uid="{BA64EE65-C819-4763-84B1-17397DE85AFE}" name="Column6615"/>
    <tableColumn id="6628" xr3:uid="{302E1454-8371-4A04-83D1-523A09BE75AA}" name="Column6616"/>
    <tableColumn id="6629" xr3:uid="{C849CD9D-6C92-41B7-A8F3-FE69F3D04182}" name="Column6617"/>
    <tableColumn id="6630" xr3:uid="{EA9240DE-A5A2-43AB-8B1E-DEF060F1CAAA}" name="Column6618"/>
    <tableColumn id="6631" xr3:uid="{8C70FA85-BE9E-4CC6-82E7-5237739AD352}" name="Column6619"/>
    <tableColumn id="6632" xr3:uid="{DD8F16B4-DA2D-4F5E-8B43-6B152F4F3F57}" name="Column6620"/>
    <tableColumn id="6633" xr3:uid="{918B8E0E-693C-4396-84A7-CAA271156D44}" name="Column6621"/>
    <tableColumn id="6634" xr3:uid="{19A383CF-1103-42B9-B24C-47FFFEE1A5E6}" name="Column6622"/>
    <tableColumn id="6635" xr3:uid="{A2A0FD07-B367-4EED-A78E-5AA9171B793D}" name="Column6623"/>
    <tableColumn id="6636" xr3:uid="{393DB86E-CC7A-4C02-869A-FBD2F8315DBB}" name="Column6624"/>
    <tableColumn id="6637" xr3:uid="{86BDFB09-CAE1-4FFE-BC7E-FAADDCE980D6}" name="Column6625"/>
    <tableColumn id="6638" xr3:uid="{30620FE0-9C14-45E4-9384-B8FC8600FCDF}" name="Column6626"/>
    <tableColumn id="6639" xr3:uid="{97F19EB0-56BF-47EF-B310-2D036427253A}" name="Column6627"/>
    <tableColumn id="6640" xr3:uid="{FDF4AAA6-9D7B-4C4E-9F14-07C4D30CF29A}" name="Column6628"/>
    <tableColumn id="6641" xr3:uid="{613945BA-D32F-4C69-A95F-95285A50E347}" name="Column6629"/>
    <tableColumn id="6642" xr3:uid="{69E28754-23A5-4D5E-9F4C-929E8F096E87}" name="Column6630"/>
    <tableColumn id="6643" xr3:uid="{0E70EDFC-0BB3-422C-9756-3539DF7546F9}" name="Column6631"/>
    <tableColumn id="6644" xr3:uid="{20D77FDC-BE30-4C81-92C1-DFAAEE39AE71}" name="Column6632"/>
    <tableColumn id="6645" xr3:uid="{5A99EB5D-0C7C-499C-8400-0BE989DD6398}" name="Column6633"/>
    <tableColumn id="6646" xr3:uid="{9BBC7E78-9625-4876-937C-DA6AAA54F384}" name="Column6634"/>
    <tableColumn id="6647" xr3:uid="{C1BEA3A4-9317-47E5-8215-1A9965ADFABD}" name="Column6635"/>
    <tableColumn id="6648" xr3:uid="{734761AD-66E7-4DC3-A5A2-44FABF5B8A19}" name="Column6636"/>
    <tableColumn id="6649" xr3:uid="{66412309-D80F-4361-B98B-D190D1E29F5F}" name="Column6637"/>
    <tableColumn id="6650" xr3:uid="{45F21E27-694C-4AE6-9564-C6A8C4D2966B}" name="Column6638"/>
    <tableColumn id="6651" xr3:uid="{00D1A8B3-0327-43AF-9F28-6021E072FBD6}" name="Column6639"/>
    <tableColumn id="6652" xr3:uid="{332A8AFA-49C1-46A1-B058-FD686F60AE75}" name="Column6640"/>
    <tableColumn id="6653" xr3:uid="{5DBFA1F6-4A33-42B7-92C3-80E323B92DC5}" name="Column6641"/>
    <tableColumn id="6654" xr3:uid="{98F0B964-BBB9-4849-BFDA-E115AF02C28F}" name="Column6642"/>
    <tableColumn id="6655" xr3:uid="{77327838-68E6-4F95-B1A1-7AF98656E39E}" name="Column6643"/>
    <tableColumn id="6656" xr3:uid="{A5CC9349-3453-4106-859F-EFE3EF5EF91A}" name="Column6644"/>
    <tableColumn id="6657" xr3:uid="{29B2527F-F26C-479C-A8D2-6452402752DB}" name="Column6645"/>
    <tableColumn id="6658" xr3:uid="{649B190F-A77B-455D-A582-E314250DD8C6}" name="Column6646"/>
    <tableColumn id="6659" xr3:uid="{41929B09-E49E-4ECF-AE05-ED8FD0E32B54}" name="Column6647"/>
    <tableColumn id="6660" xr3:uid="{D5F523F7-2D31-40CF-98BA-ECBEA3C39913}" name="Column6648"/>
    <tableColumn id="6661" xr3:uid="{AD3894E3-C9B0-419C-A46A-072970F0908E}" name="Column6649"/>
    <tableColumn id="6662" xr3:uid="{61AA0B83-FDB9-4F40-901B-D95D0A0D6850}" name="Column6650"/>
    <tableColumn id="6663" xr3:uid="{1318DE4A-035B-4BD9-9DF4-BC1FAB9258B9}" name="Column6651"/>
    <tableColumn id="6664" xr3:uid="{8832E431-3D65-4AE3-884A-DAB30F8D52F4}" name="Column6652"/>
    <tableColumn id="6665" xr3:uid="{0FA1D2E1-CDD8-482F-B17A-8E8314C6163E}" name="Column6653"/>
    <tableColumn id="6666" xr3:uid="{7951F85B-E258-43FD-B897-9A880754E4FD}" name="Column6654"/>
    <tableColumn id="6667" xr3:uid="{983C4482-605B-4557-96F8-553805A6ADC0}" name="Column6655"/>
    <tableColumn id="6668" xr3:uid="{571467A9-CCF6-443A-AC9B-75A3F0250C76}" name="Column6656"/>
    <tableColumn id="6669" xr3:uid="{1E1E8EF2-56D0-40ED-8C55-89C2301ADEE7}" name="Column6657"/>
    <tableColumn id="6670" xr3:uid="{E492CFCF-27C1-4A06-9910-6917D2F73136}" name="Column6658"/>
    <tableColumn id="6671" xr3:uid="{1CD13AEA-150A-4408-9365-2F7F0756269C}" name="Column6659"/>
    <tableColumn id="6672" xr3:uid="{C4CDD5F3-9D20-430F-A56A-7F807BD7786A}" name="Column6660"/>
    <tableColumn id="6673" xr3:uid="{2F352F2E-9027-4B9F-B9E7-D0D6F9C4FCBA}" name="Column6661"/>
    <tableColumn id="6674" xr3:uid="{9BBFE7EF-306C-49C4-B08D-323F3053E689}" name="Column6662"/>
    <tableColumn id="6675" xr3:uid="{4E53C395-05E4-4700-8CA8-C18F1445B57F}" name="Column6663"/>
    <tableColumn id="6676" xr3:uid="{9AEF5D7A-D10F-4EB6-8404-65FBD58B0008}" name="Column6664"/>
    <tableColumn id="6677" xr3:uid="{0C71B301-D6F3-486C-8659-A8AEE496F887}" name="Column6665"/>
    <tableColumn id="6678" xr3:uid="{2DB6A3F5-015A-4EA6-89BE-2CCA6F8D4E14}" name="Column6666"/>
    <tableColumn id="6679" xr3:uid="{89CD8036-519B-4B89-8CB4-EAA67309521A}" name="Column6667"/>
    <tableColumn id="6680" xr3:uid="{A33DA7AF-3FB6-4E6C-B017-3249E922CEDE}" name="Column6668"/>
    <tableColumn id="6681" xr3:uid="{150AC81F-4B67-47EC-AEAC-961DE9F33EDD}" name="Column6669"/>
    <tableColumn id="6682" xr3:uid="{B8031F4D-A0DE-4FEA-86F9-BD670BFA9368}" name="Column6670"/>
    <tableColumn id="6683" xr3:uid="{DE62BAB5-3ADA-4F94-8088-5F3CB901A99E}" name="Column6671"/>
    <tableColumn id="6684" xr3:uid="{8153E6FB-15A0-4E19-B3A0-781E559CB1B4}" name="Column6672"/>
    <tableColumn id="6685" xr3:uid="{62EFB8CE-AAF9-40CA-AB77-210E153604EA}" name="Column6673"/>
    <tableColumn id="6686" xr3:uid="{14AB7B9E-44A8-414D-A24C-214FB7BD9052}" name="Column6674"/>
    <tableColumn id="6687" xr3:uid="{EBB37A59-6B5D-43EF-B4C1-1DED77C58726}" name="Column6675"/>
    <tableColumn id="6688" xr3:uid="{C99DAC2F-A203-4599-8EA4-B5DCE902A036}" name="Column6676"/>
    <tableColumn id="6689" xr3:uid="{41C5C9FC-8028-41E6-8571-865DE2D0DB68}" name="Column6677"/>
    <tableColumn id="6690" xr3:uid="{EC5DE0A2-1CFA-4115-BF26-A615AF14CE6B}" name="Column6678"/>
    <tableColumn id="6691" xr3:uid="{77E40C09-0AF5-4D1D-B9AD-EECA36D941D5}" name="Column6679"/>
    <tableColumn id="6692" xr3:uid="{78386FD1-3770-45F6-8FDD-AFADB6528595}" name="Column6680"/>
    <tableColumn id="6693" xr3:uid="{B2233F1D-32F6-48DB-BA1C-EC7FCF74943E}" name="Column6681"/>
    <tableColumn id="6694" xr3:uid="{8C00C0BA-63AE-40E4-B723-3624F246CBB8}" name="Column6682"/>
    <tableColumn id="6695" xr3:uid="{89E5C7C3-9950-48AA-8B1D-9FF0E8C2212A}" name="Column6683"/>
    <tableColumn id="6696" xr3:uid="{D319DE24-3F30-4DD2-980C-393F868974B8}" name="Column6684"/>
    <tableColumn id="6697" xr3:uid="{DD130DEC-C04B-4A37-8B22-2E795C0C2A22}" name="Column6685"/>
    <tableColumn id="6698" xr3:uid="{ED23AE28-F3F5-4350-94AF-06FAFC086F85}" name="Column6686"/>
    <tableColumn id="6699" xr3:uid="{F2780DD6-1EEC-4C1E-AB4B-1520F358888E}" name="Column6687"/>
    <tableColumn id="6700" xr3:uid="{6610DBE6-DF0A-4BEF-BAA8-394B28AE31E8}" name="Column6688"/>
    <tableColumn id="6701" xr3:uid="{0FE19D42-A7D5-43A7-887A-655DD439B68B}" name="Column6689"/>
    <tableColumn id="6702" xr3:uid="{ADD8E32E-D1EC-494B-B5A0-6CBBA67CBA36}" name="Column6690"/>
    <tableColumn id="6703" xr3:uid="{2A286743-33D8-4136-9B8C-751A70515FBC}" name="Column6691"/>
    <tableColumn id="6704" xr3:uid="{8DC5D6A2-A096-4C98-9D77-46F6F16E1E5B}" name="Column6692"/>
    <tableColumn id="6705" xr3:uid="{04C09B48-EBE8-43FA-87D9-B2F5BB59C6B8}" name="Column6693"/>
    <tableColumn id="6706" xr3:uid="{8DE9EAEB-C1EC-4F53-A8F4-B26FB4610467}" name="Column6694"/>
    <tableColumn id="6707" xr3:uid="{31B20EFF-EC19-4239-B16C-C2B82DE215DF}" name="Column6695"/>
    <tableColumn id="6708" xr3:uid="{C9280270-3845-4994-90D7-68771F6D4485}" name="Column6696"/>
    <tableColumn id="6709" xr3:uid="{229EE703-427E-4A4A-B908-34CC69F9DB89}" name="Column6697"/>
    <tableColumn id="6710" xr3:uid="{4D6BEC67-73B5-491F-9CB8-6DC36B2DE1D8}" name="Column6698"/>
    <tableColumn id="6711" xr3:uid="{6428902C-0A78-4DB6-9797-59F05C9E6E44}" name="Column6699"/>
    <tableColumn id="6712" xr3:uid="{CA0BB159-8787-4BE2-8F2B-107932E300C0}" name="Column6700"/>
    <tableColumn id="6713" xr3:uid="{8E2477F7-707A-4636-B4A9-CB49EAF40840}" name="Column6701"/>
    <tableColumn id="6714" xr3:uid="{F50A68A7-A9D0-48BD-9715-2DEC8F782D9B}" name="Column6702"/>
    <tableColumn id="6715" xr3:uid="{AD7F736D-5984-4EFA-A4E7-9814AE938C6A}" name="Column6703"/>
    <tableColumn id="6716" xr3:uid="{229FFE49-0D67-44D7-8896-01499C8F6A23}" name="Column6704"/>
    <tableColumn id="6717" xr3:uid="{7550613A-36A8-4FA8-8BE0-09DF720B4603}" name="Column6705"/>
    <tableColumn id="6718" xr3:uid="{E0D81E6B-0F65-477F-8BB5-E850165FB891}" name="Column6706"/>
    <tableColumn id="6719" xr3:uid="{DD5ADD43-1FAB-4587-B414-4385A5A6D884}" name="Column6707"/>
    <tableColumn id="6720" xr3:uid="{8D0A49F8-6D9D-4CB2-A183-F87879C25A37}" name="Column6708"/>
    <tableColumn id="6721" xr3:uid="{D91E984D-9AB8-4F55-AC4A-6CD5A96EEE2E}" name="Column6709"/>
    <tableColumn id="6722" xr3:uid="{1FCB9EC2-C471-4E9A-8760-D6D275E08090}" name="Column6710"/>
    <tableColumn id="6723" xr3:uid="{F2136BC4-5E3D-4D6D-9DEA-0BC6E91CE6D7}" name="Column6711"/>
    <tableColumn id="6724" xr3:uid="{22CF75D2-3D3E-462C-B4D5-B3B00EFBDB8C}" name="Column6712"/>
    <tableColumn id="6725" xr3:uid="{8AD096DA-0F08-4CCA-A6BF-BBC99CE341C1}" name="Column6713"/>
    <tableColumn id="6726" xr3:uid="{D764183E-9558-4B8B-9E79-F9CACF9BB68A}" name="Column6714"/>
    <tableColumn id="6727" xr3:uid="{7BB85D65-FB1D-4201-AAAA-9CB1B195EBAC}" name="Column6715"/>
    <tableColumn id="6728" xr3:uid="{BD778454-0574-41BE-89D4-47D8823C064E}" name="Column6716"/>
    <tableColumn id="6729" xr3:uid="{470669A9-5D18-403C-9372-99F2A10EFBF7}" name="Column6717"/>
    <tableColumn id="6730" xr3:uid="{D862291F-E5C6-461C-AD77-F2575BCDBDDD}" name="Column6718"/>
    <tableColumn id="6731" xr3:uid="{07F70D76-9256-4861-AA0A-69AE294EC9AC}" name="Column6719"/>
    <tableColumn id="6732" xr3:uid="{066BDB5C-08F1-496B-AC91-54575325845B}" name="Column6720"/>
    <tableColumn id="6733" xr3:uid="{BC64D3C4-002D-4D09-B86C-711925DBE8ED}" name="Column6721"/>
    <tableColumn id="6734" xr3:uid="{B0E6EB9B-492F-4078-85CF-7CA454D1EEE5}" name="Column6722"/>
    <tableColumn id="6735" xr3:uid="{17149778-4B65-4A30-B118-0378A40A18E4}" name="Column6723"/>
    <tableColumn id="6736" xr3:uid="{E1C67B32-99FB-4670-9411-87102CD36301}" name="Column6724"/>
    <tableColumn id="6737" xr3:uid="{6A144A8C-20B3-4951-B127-65F3BD13D759}" name="Column6725"/>
    <tableColumn id="6738" xr3:uid="{6CD5F96B-03B7-4001-9A9A-6F6E6C2080DC}" name="Column6726"/>
    <tableColumn id="6739" xr3:uid="{6F0EA811-6221-45B1-8BC5-081270A20C2D}" name="Column6727"/>
    <tableColumn id="6740" xr3:uid="{2AF15F4D-EC5C-4D5F-BB84-BD1187958DB2}" name="Column6728"/>
    <tableColumn id="6741" xr3:uid="{17A00510-0CA6-47E7-8D65-1BD29A56630E}" name="Column6729"/>
    <tableColumn id="6742" xr3:uid="{B5974417-4ADF-4A53-AC08-F4CB02B555EB}" name="Column6730"/>
    <tableColumn id="6743" xr3:uid="{D9C3A280-B7CB-4B9D-8766-92247F21FACE}" name="Column6731"/>
    <tableColumn id="6744" xr3:uid="{5A5200E3-D3C2-457B-9736-0FF807265465}" name="Column6732"/>
    <tableColumn id="6745" xr3:uid="{327187B0-256D-4DEE-8761-A5B3A69B9C47}" name="Column6733"/>
    <tableColumn id="6746" xr3:uid="{BE093A0F-DC16-4861-B2F5-9992BBBF4568}" name="Column6734"/>
    <tableColumn id="6747" xr3:uid="{82197477-8AC0-48A5-89DA-8CEEE96C3EE8}" name="Column6735"/>
    <tableColumn id="6748" xr3:uid="{7E8CA527-A031-43C1-9784-2377CFA9713F}" name="Column6736"/>
    <tableColumn id="6749" xr3:uid="{902EFC04-6A99-42BD-BC7B-498471615417}" name="Column6737"/>
    <tableColumn id="6750" xr3:uid="{0C8E78A2-4AC9-4995-B0EA-794247E18B29}" name="Column6738"/>
    <tableColumn id="6751" xr3:uid="{C578290A-3802-49A2-A87D-6C23771801FC}" name="Column6739"/>
    <tableColumn id="6752" xr3:uid="{485F6B7F-622D-41B7-B4BD-4DC3D3FDFA40}" name="Column6740"/>
    <tableColumn id="6753" xr3:uid="{90A80D79-1468-40D5-8049-2DEA7894EC7E}" name="Column6741"/>
    <tableColumn id="6754" xr3:uid="{5861C5DA-9C61-4B6F-91C8-71B28662B4E9}" name="Column6742"/>
    <tableColumn id="6755" xr3:uid="{7476C4C7-E42E-4790-96E0-5FA5239F261F}" name="Column6743"/>
    <tableColumn id="6756" xr3:uid="{DF807D77-FC62-49CF-A8AE-B606123206C3}" name="Column6744"/>
    <tableColumn id="6757" xr3:uid="{0A6DBD06-2DD1-4361-A0B9-7C0D46E14A4A}" name="Column6745"/>
    <tableColumn id="6758" xr3:uid="{75190562-3F48-4A67-9D39-650BBFDC56DD}" name="Column6746"/>
    <tableColumn id="6759" xr3:uid="{317E446C-F862-465D-8DB1-B45202D4AE9A}" name="Column6747"/>
    <tableColumn id="6760" xr3:uid="{0350DA02-F8C8-4E36-88F0-B52FF9AC4088}" name="Column6748"/>
    <tableColumn id="6761" xr3:uid="{54077144-25B1-4382-A596-97983E8DE511}" name="Column6749"/>
    <tableColumn id="6762" xr3:uid="{DCC63080-1234-410B-AB71-1ABB1FDF82D9}" name="Column6750"/>
    <tableColumn id="6763" xr3:uid="{4C0890F2-34CC-48AC-AA8E-1939EC6B36EF}" name="Column6751"/>
    <tableColumn id="6764" xr3:uid="{ADEAD2F8-4C68-40BC-A836-5DDE673AF583}" name="Column6752"/>
    <tableColumn id="6765" xr3:uid="{ECF08AA2-739F-4C23-AF3B-3629A5C63535}" name="Column6753"/>
    <tableColumn id="6766" xr3:uid="{02CECFB3-3CB4-4C68-9744-A9098E85DE2F}" name="Column6754"/>
    <tableColumn id="6767" xr3:uid="{C4C4F48E-B265-4BD9-B35C-9E966F800B5C}" name="Column6755"/>
    <tableColumn id="6768" xr3:uid="{EBE66E72-2523-4BA8-94D1-B898DEA34339}" name="Column6756"/>
    <tableColumn id="6769" xr3:uid="{BC627B32-2DA3-4ACC-850E-B5DC593B204E}" name="Column6757"/>
    <tableColumn id="6770" xr3:uid="{02DBD9E6-ADCA-488C-8A70-C57B6530F1B7}" name="Column6758"/>
    <tableColumn id="6771" xr3:uid="{A9DECD87-8E1F-4FB5-94CA-D316745633BF}" name="Column6759"/>
    <tableColumn id="6772" xr3:uid="{4956522E-E3F5-4F05-9716-C25F3306F938}" name="Column6760"/>
    <tableColumn id="6773" xr3:uid="{77EEC085-B426-4516-BB7B-26F07EE19999}" name="Column6761"/>
    <tableColumn id="6774" xr3:uid="{8BC3C2A2-FB4D-46DE-BDB9-C8B76D606BC1}" name="Column6762"/>
    <tableColumn id="6775" xr3:uid="{8413B06D-8929-4A6D-B2FF-5A6CB4C9ABF6}" name="Column6763"/>
    <tableColumn id="6776" xr3:uid="{E4270A79-26B9-47E7-B5E7-2FF33457F9AA}" name="Column6764"/>
    <tableColumn id="6777" xr3:uid="{481AE785-5853-4AEB-B7F8-EE152E3928BE}" name="Column6765"/>
    <tableColumn id="6778" xr3:uid="{96F631B5-6A66-4AF4-886E-50C790AD614A}" name="Column6766"/>
    <tableColumn id="6779" xr3:uid="{9642BA29-80CA-4A9B-B574-DB651FB17ABA}" name="Column6767"/>
    <tableColumn id="6780" xr3:uid="{9D99FE4D-816E-4E40-8C85-66313A745025}" name="Column6768"/>
    <tableColumn id="6781" xr3:uid="{927E542B-BF4C-4158-8710-8AFD21643A17}" name="Column6769"/>
    <tableColumn id="6782" xr3:uid="{B342B132-3152-4799-986E-B948E4BAB7ED}" name="Column6770"/>
    <tableColumn id="6783" xr3:uid="{ED4A4240-1B79-4EEF-9643-57297746DFC2}" name="Column6771"/>
    <tableColumn id="6784" xr3:uid="{1E95B2A4-7DFB-4D5B-A286-5176A7C5CC7F}" name="Column6772"/>
    <tableColumn id="6785" xr3:uid="{3DBE375D-4D96-4E4D-B2E8-FCB3DED08745}" name="Column6773"/>
    <tableColumn id="6786" xr3:uid="{D6F2F2EA-CCD3-418D-BC05-7F57B1DEF6A8}" name="Column6774"/>
    <tableColumn id="6787" xr3:uid="{EA1C67AE-FE76-4C64-A5E2-0F8E9F07E5F8}" name="Column6775"/>
    <tableColumn id="6788" xr3:uid="{58B12F04-D026-4CF3-B651-EC50179CDA6C}" name="Column6776"/>
    <tableColumn id="6789" xr3:uid="{65535A4E-EB44-4BCE-A4AD-C954B1F953C2}" name="Column6777"/>
    <tableColumn id="6790" xr3:uid="{667D64A2-4A65-4A51-89CF-91C694AEACF7}" name="Column6778"/>
    <tableColumn id="6791" xr3:uid="{5D208347-4DD1-4CA7-9345-9D630AAB9927}" name="Column6779"/>
    <tableColumn id="6792" xr3:uid="{8841C6EA-D50F-4B03-8237-40F562E9F187}" name="Column6780"/>
    <tableColumn id="6793" xr3:uid="{4192F3DE-7257-48DA-94D4-79B3E6A305B5}" name="Column6781"/>
    <tableColumn id="6794" xr3:uid="{D010980B-A56D-4AE5-888B-1FC171CA458E}" name="Column6782"/>
    <tableColumn id="6795" xr3:uid="{0334FB24-EEBC-488B-ADCB-39401BC35730}" name="Column6783"/>
    <tableColumn id="6796" xr3:uid="{35F69FF5-803B-4548-96FC-8AF12CA4B95A}" name="Column6784"/>
    <tableColumn id="6797" xr3:uid="{F48E3682-5DE8-4501-A3A6-06BD20A300EC}" name="Column6785"/>
    <tableColumn id="6798" xr3:uid="{E5377E9A-6B95-4BC0-AC43-244D7F56AE52}" name="Column6786"/>
    <tableColumn id="6799" xr3:uid="{82D4C0E8-B4F4-40E4-A581-22AA40831510}" name="Column6787"/>
    <tableColumn id="6800" xr3:uid="{CA6731BA-5B44-4FFF-BA88-AB953F4EB907}" name="Column6788"/>
    <tableColumn id="6801" xr3:uid="{E1B501F8-3CAB-4869-AE4B-29EC5755A92F}" name="Column6789"/>
    <tableColumn id="6802" xr3:uid="{0C382CCB-B602-4A9C-AF31-7FA4429CB39E}" name="Column6790"/>
    <tableColumn id="6803" xr3:uid="{4BD9EA1A-5824-4B72-A7BD-344378D64589}" name="Column6791"/>
    <tableColumn id="6804" xr3:uid="{B7591937-EA35-42D9-8A9E-E83FE504BDC5}" name="Column6792"/>
    <tableColumn id="6805" xr3:uid="{FABEF7FC-8324-4778-AF4D-5216E11B8E45}" name="Column6793"/>
    <tableColumn id="6806" xr3:uid="{1BA8FC55-E6E8-440C-99DF-E5064D454A0B}" name="Column6794"/>
    <tableColumn id="6807" xr3:uid="{764FCEE7-2B23-4055-8827-641542B2C8C9}" name="Column6795"/>
    <tableColumn id="6808" xr3:uid="{6CF5DDDE-F040-4749-996A-71E2AFAAB3B4}" name="Column6796"/>
    <tableColumn id="6809" xr3:uid="{244C145B-1DC0-4469-ACD8-265778B670D8}" name="Column6797"/>
    <tableColumn id="6810" xr3:uid="{A47C28A4-951E-4E40-AF28-64736FFD12B9}" name="Column6798"/>
    <tableColumn id="6811" xr3:uid="{DE99B7BE-9ACF-4C66-A2E2-67D37F0D1B77}" name="Column6799"/>
    <tableColumn id="6812" xr3:uid="{0E5956D3-2F1E-4EE0-B7DE-6F0D9D665574}" name="Column6800"/>
    <tableColumn id="6813" xr3:uid="{586FA6C3-601C-4E11-818B-053DDA84E249}" name="Column6801"/>
    <tableColumn id="6814" xr3:uid="{E114198B-B515-4DE3-A6A2-4FD0C96E3DDC}" name="Column6802"/>
    <tableColumn id="6815" xr3:uid="{D9BDE983-811A-47B2-9375-6722A6CFB8FD}" name="Column6803"/>
    <tableColumn id="6816" xr3:uid="{B2995B6E-737C-4111-9979-A656BBE7C050}" name="Column6804"/>
    <tableColumn id="6817" xr3:uid="{DE814A81-8E35-4B1E-890F-3A399C48B5BB}" name="Column6805"/>
    <tableColumn id="6818" xr3:uid="{120A317B-0C0E-4790-BD42-4ED82CF701C6}" name="Column6806"/>
    <tableColumn id="6819" xr3:uid="{6EEAE89E-9483-41A1-A070-2ABAD5885C44}" name="Column6807"/>
    <tableColumn id="6820" xr3:uid="{B247567B-A880-471B-BD60-72F48352EBEA}" name="Column6808"/>
    <tableColumn id="6821" xr3:uid="{C2CD7345-A6F9-41B3-BD57-ED5B91EC9129}" name="Column6809"/>
    <tableColumn id="6822" xr3:uid="{3DB4DEA4-90AF-459C-8447-4222B2A43C66}" name="Column6810"/>
    <tableColumn id="6823" xr3:uid="{DA3E6B20-C4A7-466D-A216-FB03F420C1F0}" name="Column6811"/>
    <tableColumn id="6824" xr3:uid="{94474789-976F-42A7-BFA0-C12267C3D9F9}" name="Column6812"/>
    <tableColumn id="6825" xr3:uid="{DB4DE1AE-F689-4B35-962B-CEFDEE3AB652}" name="Column6813"/>
    <tableColumn id="6826" xr3:uid="{10107A51-59D4-4CD6-B635-DE8B596BFA4D}" name="Column6814"/>
    <tableColumn id="6827" xr3:uid="{4828EE4C-7D06-4F0D-B96D-E3F342BB3FBD}" name="Column6815"/>
    <tableColumn id="6828" xr3:uid="{01462A00-3591-4836-A371-5C3B47A9C59E}" name="Column6816"/>
    <tableColumn id="6829" xr3:uid="{AD69D61D-0884-47F6-95C6-3BA8F4F084B7}" name="Column6817"/>
    <tableColumn id="6830" xr3:uid="{A22207D0-D09E-497E-ADB7-04C7AA4D2A03}" name="Column6818"/>
    <tableColumn id="6831" xr3:uid="{7266F513-B3F7-442A-B956-72ACB0B426EC}" name="Column6819"/>
    <tableColumn id="6832" xr3:uid="{D0CD37BD-A5A0-4B80-86C6-0BAB99CC78E0}" name="Column6820"/>
    <tableColumn id="6833" xr3:uid="{0A47DE69-85B4-44A3-9E2F-1A33B77303FE}" name="Column6821"/>
    <tableColumn id="6834" xr3:uid="{EB84205B-AC15-4345-A37F-E88BD155F9EA}" name="Column6822"/>
    <tableColumn id="6835" xr3:uid="{E8975AF5-D9BD-4C95-AD5B-0B2CE1435E1A}" name="Column6823"/>
    <tableColumn id="6836" xr3:uid="{2734411D-3598-4785-9551-8A2EACE2B55F}" name="Column6824"/>
    <tableColumn id="6837" xr3:uid="{39D64630-9CC1-41E5-8254-F21113F1C293}" name="Column6825"/>
    <tableColumn id="6838" xr3:uid="{9892D97D-8021-400F-991E-4A5EE96F08C9}" name="Column6826"/>
    <tableColumn id="6839" xr3:uid="{F4C10F64-D169-4F04-94F7-9AD0CD21EEA5}" name="Column6827"/>
    <tableColumn id="6840" xr3:uid="{D93019C0-8529-48F7-9D56-878AD1C55B53}" name="Column6828"/>
    <tableColumn id="6841" xr3:uid="{A5AB79B4-0D57-471F-AEB4-59A7041ADC80}" name="Column6829"/>
    <tableColumn id="6842" xr3:uid="{0DFC5F92-3D8D-42AD-828F-266A096DBFAD}" name="Column6830"/>
    <tableColumn id="6843" xr3:uid="{6C15F634-118C-454B-9CB1-D815ED579AEB}" name="Column6831"/>
    <tableColumn id="6844" xr3:uid="{10478E76-D545-49AB-A0FD-F805F5719FCD}" name="Column6832"/>
    <tableColumn id="6845" xr3:uid="{F82FE428-D875-406D-8F7A-9DBA8CB56A84}" name="Column6833"/>
    <tableColumn id="6846" xr3:uid="{F3B6F9BB-B648-4FD3-9C0B-CFE8CAAAF6BB}" name="Column6834"/>
    <tableColumn id="6847" xr3:uid="{16B104C2-0940-49BE-AA31-6AD63AA518F1}" name="Column6835"/>
    <tableColumn id="6848" xr3:uid="{75405905-D64E-40FF-BDF9-9F0545A91515}" name="Column6836"/>
    <tableColumn id="6849" xr3:uid="{79DEFF6B-314B-480E-AEC4-AE6CD21C3DC0}" name="Column6837"/>
    <tableColumn id="6850" xr3:uid="{56C1D84A-3A46-4FA2-90DF-64C80A68C17D}" name="Column6838"/>
    <tableColumn id="6851" xr3:uid="{7C5B4EC1-6F3D-4866-AA3C-515DEC32F21A}" name="Column6839"/>
    <tableColumn id="6852" xr3:uid="{07AF8B52-7484-4001-A75E-89ED309D3BC8}" name="Column6840"/>
    <tableColumn id="6853" xr3:uid="{05FC99D0-A948-4E90-9157-049F67F38DAD}" name="Column6841"/>
    <tableColumn id="6854" xr3:uid="{5463D858-728D-40CA-8FF5-88D792C36064}" name="Column6842"/>
    <tableColumn id="6855" xr3:uid="{0A95E283-D424-4078-BC66-3C296EEA4977}" name="Column6843"/>
    <tableColumn id="6856" xr3:uid="{6FC94B75-4670-46D6-A44C-FC6545D7C7B6}" name="Column6844"/>
    <tableColumn id="6857" xr3:uid="{DF61DAAC-1765-4768-967F-F0A77B882EF2}" name="Column6845"/>
    <tableColumn id="6858" xr3:uid="{033E2A92-C117-4E77-B2BF-7F6E3589CB0F}" name="Column6846"/>
    <tableColumn id="6859" xr3:uid="{47678680-24AA-45A8-8680-074D5303C840}" name="Column6847"/>
    <tableColumn id="6860" xr3:uid="{7F6F2F5C-24A4-4EEE-AF0F-B4E22A47515C}" name="Column6848"/>
    <tableColumn id="6861" xr3:uid="{20EC45B4-70EC-470F-B493-4BB6810EA90A}" name="Column6849"/>
    <tableColumn id="6862" xr3:uid="{2B499D19-AD22-4E9F-B8EC-4C327C9BC635}" name="Column6850"/>
    <tableColumn id="6863" xr3:uid="{7662E57C-87F6-427C-8254-E8B00BDE8879}" name="Column6851"/>
    <tableColumn id="6864" xr3:uid="{29FDEC61-47EA-493F-802D-C3BC4B171D64}" name="Column6852"/>
    <tableColumn id="6865" xr3:uid="{67DE250A-D776-40C8-BC17-E7A8D4EE45CB}" name="Column6853"/>
    <tableColumn id="6866" xr3:uid="{DAAA1D68-FF5D-4FDB-8D71-0FBB6631B34F}" name="Column6854"/>
    <tableColumn id="6867" xr3:uid="{9E5D7BB8-A76B-4A07-9219-36CDDB94FECB}" name="Column6855"/>
    <tableColumn id="6868" xr3:uid="{B8F59C09-5352-4D5F-8F1B-C60CBBB51A78}" name="Column6856"/>
    <tableColumn id="6869" xr3:uid="{270FE931-5EE5-4550-A7A5-40C395F886A3}" name="Column6857"/>
    <tableColumn id="6870" xr3:uid="{D348F5D4-C0CB-432C-9CF5-C1FB29A5D16D}" name="Column6858"/>
    <tableColumn id="6871" xr3:uid="{95252272-F6EF-473E-A752-6C1C188230F4}" name="Column6859"/>
    <tableColumn id="6872" xr3:uid="{72223361-B864-4B61-B619-4C1B57216E49}" name="Column6860"/>
    <tableColumn id="6873" xr3:uid="{5FBCCB0E-3F68-4260-980D-C442C5447015}" name="Column6861"/>
    <tableColumn id="6874" xr3:uid="{BB431A9C-11E7-4C88-8C0B-8670E67D0F86}" name="Column6862"/>
    <tableColumn id="6875" xr3:uid="{29D71985-39D2-4970-85A3-64DDEBF4C5D3}" name="Column6863"/>
    <tableColumn id="6876" xr3:uid="{D33CE7A1-B1AB-4232-9B33-D1CFB972460B}" name="Column6864"/>
    <tableColumn id="6877" xr3:uid="{DBF1FC3C-776A-44AA-B230-D3626DE382DB}" name="Column6865"/>
    <tableColumn id="6878" xr3:uid="{3EF519F6-47A0-4F81-B8A1-B5B6EA355807}" name="Column6866"/>
    <tableColumn id="6879" xr3:uid="{96862FB5-56A3-4368-B684-DD9E6486456B}" name="Column6867"/>
    <tableColumn id="6880" xr3:uid="{525348D4-F54C-4769-86B0-535AF5CDF962}" name="Column6868"/>
    <tableColumn id="6881" xr3:uid="{4B874F0E-B3CA-43D2-8D17-A6EF701ADE39}" name="Column6869"/>
    <tableColumn id="6882" xr3:uid="{17DF5E7F-A20F-493D-8DE6-7189639BCF1C}" name="Column6870"/>
    <tableColumn id="6883" xr3:uid="{B4EC3284-D285-40A7-B99F-FAFC381A6519}" name="Column6871"/>
    <tableColumn id="6884" xr3:uid="{D25607EC-925D-424E-96C1-7D901B8B6B2C}" name="Column6872"/>
    <tableColumn id="6885" xr3:uid="{EEC14CA8-59A7-4BC4-8688-9A7BB01D697D}" name="Column6873"/>
    <tableColumn id="6886" xr3:uid="{EAF8906E-F011-4A35-A3CA-C2D63C75748D}" name="Column6874"/>
    <tableColumn id="6887" xr3:uid="{77FD03AC-28EB-4973-82D5-1D98C113FDB9}" name="Column6875"/>
    <tableColumn id="6888" xr3:uid="{61BD9C6A-8FCC-401E-8970-C18D7D5D95CE}" name="Column6876"/>
    <tableColumn id="6889" xr3:uid="{2EB70189-E9E2-422B-9EF8-821C979E9D5F}" name="Column6877"/>
    <tableColumn id="6890" xr3:uid="{EE0A7282-D8AA-4FCE-A10A-150DBAF463D6}" name="Column6878"/>
    <tableColumn id="6891" xr3:uid="{332CFA8B-2EEA-40CE-A908-4A3D6E63200E}" name="Column6879"/>
    <tableColumn id="6892" xr3:uid="{F9C0DD2B-7FD4-4286-857B-350FE5BCF4E1}" name="Column6880"/>
    <tableColumn id="6893" xr3:uid="{DF00F7C9-E828-480E-81C7-CBBD98725B0D}" name="Column6881"/>
    <tableColumn id="6894" xr3:uid="{6BD4721E-CEAB-4168-ADB8-3D38CC771460}" name="Column6882"/>
    <tableColumn id="6895" xr3:uid="{771502B2-6A87-4C3C-98CE-344BB660507D}" name="Column6883"/>
    <tableColumn id="6896" xr3:uid="{AF72BBB8-90BF-4844-97FC-D1B86B9AD4CC}" name="Column6884"/>
    <tableColumn id="6897" xr3:uid="{C4B7B473-4A2D-4659-A4FB-E915C84040C3}" name="Column6885"/>
    <tableColumn id="6898" xr3:uid="{3BC0C91A-0F30-44BC-8AA5-F6A3572A1E86}" name="Column6886"/>
    <tableColumn id="6899" xr3:uid="{45E23D4B-B5DC-4E63-B501-8018DC8BC0EC}" name="Column6887"/>
    <tableColumn id="6900" xr3:uid="{C964763D-3EDE-4E8F-A0E6-E16412707322}" name="Column6888"/>
    <tableColumn id="6901" xr3:uid="{E16D5B59-CFDA-4BE2-B132-58FE061394A4}" name="Column6889"/>
    <tableColumn id="6902" xr3:uid="{5E84BE92-57A4-46C9-9002-9568A9AF174B}" name="Column6890"/>
    <tableColumn id="6903" xr3:uid="{C2BA9A2D-C550-49A8-96E4-B87417F75041}" name="Column6891"/>
    <tableColumn id="6904" xr3:uid="{8A98D352-1ED2-4A12-BF34-E641BFDD9A5E}" name="Column6892"/>
    <tableColumn id="6905" xr3:uid="{A4EF16FD-2856-43E4-8936-3A40F2DE460D}" name="Column6893"/>
    <tableColumn id="6906" xr3:uid="{E90A2E97-4B3F-48F4-B720-54159FA0095D}" name="Column6894"/>
    <tableColumn id="6907" xr3:uid="{8D1346C3-4B2C-442B-B36F-CECC80067D3F}" name="Column6895"/>
    <tableColumn id="6908" xr3:uid="{6F0CA077-1103-40AC-BF9B-290561A78074}" name="Column6896"/>
    <tableColumn id="6909" xr3:uid="{9645E706-62AF-4B42-979D-9E6292EF5706}" name="Column6897"/>
    <tableColumn id="6910" xr3:uid="{6843A1DE-E1E6-413C-89DA-87E82805EF43}" name="Column6898"/>
    <tableColumn id="6911" xr3:uid="{16DE49BC-8E3C-47C1-8557-D81949DFE0ED}" name="Column6899"/>
    <tableColumn id="6912" xr3:uid="{B7BCDF11-3FA8-472E-BEF0-6A8514698527}" name="Column6900"/>
    <tableColumn id="6913" xr3:uid="{838F65CD-F601-459B-BA83-267B32AF46F0}" name="Column6901"/>
    <tableColumn id="6914" xr3:uid="{7F4DE00F-8ABC-475C-83BB-14EB3EFF57AF}" name="Column6902"/>
    <tableColumn id="6915" xr3:uid="{F353F619-1CC4-4537-998E-CBF91DC848DB}" name="Column6903"/>
    <tableColumn id="6916" xr3:uid="{DA62F649-F9DB-4337-B873-9B486DFA577D}" name="Column6904"/>
    <tableColumn id="6917" xr3:uid="{6512F5AA-0E83-48D0-BE94-78CDE1ABBF48}" name="Column6905"/>
    <tableColumn id="6918" xr3:uid="{E831421F-09AF-4561-AB39-9B32759A2571}" name="Column6906"/>
    <tableColumn id="6919" xr3:uid="{C427E02A-6090-4DAC-864A-61ECB75017E3}" name="Column6907"/>
    <tableColumn id="6920" xr3:uid="{51B46CF9-E04B-4AE0-BE6E-19F7A419E48C}" name="Column6908"/>
    <tableColumn id="6921" xr3:uid="{9CA00D35-FF6F-4717-BA98-AF1B343924E9}" name="Column6909"/>
    <tableColumn id="6922" xr3:uid="{A8ED3988-E51B-4E13-9B15-790B6479E495}" name="Column6910"/>
    <tableColumn id="6923" xr3:uid="{D2151E9A-B0CA-4259-9594-9A8037B968E8}" name="Column6911"/>
    <tableColumn id="6924" xr3:uid="{BB079372-1BD2-44CB-95B4-890E3FC4DEF9}" name="Column6912"/>
    <tableColumn id="6925" xr3:uid="{D012D556-AC18-4038-AF13-B89CBA50688D}" name="Column6913"/>
    <tableColumn id="6926" xr3:uid="{777ABF39-0CFC-437C-8ECA-0F9CEBD9FA90}" name="Column6914"/>
    <tableColumn id="6927" xr3:uid="{07479934-CF32-4B41-8611-D179E0500558}" name="Column6915"/>
    <tableColumn id="6928" xr3:uid="{E4CE7B50-204E-45C2-B72E-C2CEAD0CFC4A}" name="Column6916"/>
    <tableColumn id="6929" xr3:uid="{41A5D207-C8C3-40AA-A61A-54A6A4A5BF36}" name="Column6917"/>
    <tableColumn id="6930" xr3:uid="{F471AE8E-7712-4573-9ED2-7C484023EC77}" name="Column6918"/>
    <tableColumn id="6931" xr3:uid="{B041871D-8064-461A-BBB2-AF71C9E504F2}" name="Column6919"/>
    <tableColumn id="6932" xr3:uid="{390DDD20-6C59-4FD5-A29E-DC5CC57DC205}" name="Column6920"/>
    <tableColumn id="6933" xr3:uid="{55D89CAE-E5B9-445D-9769-9202D4FD4B62}" name="Column6921"/>
    <tableColumn id="6934" xr3:uid="{E268B2C4-C494-4FA2-83C2-04FB7CE095ED}" name="Column6922"/>
    <tableColumn id="6935" xr3:uid="{A0550AD1-EFF7-4631-B7E8-FDEF80470C2E}" name="Column6923"/>
    <tableColumn id="6936" xr3:uid="{6DE0E887-9378-407E-97B3-094A33670755}" name="Column6924"/>
    <tableColumn id="6937" xr3:uid="{EE1982C8-FCDC-4DE2-BAB5-10DA43B00753}" name="Column6925"/>
    <tableColumn id="6938" xr3:uid="{79AAB11B-6F1F-4B9F-B996-84C189590D3E}" name="Column6926"/>
    <tableColumn id="6939" xr3:uid="{BE871E4C-87DF-44CC-BA1E-DD649157DC78}" name="Column6927"/>
    <tableColumn id="6940" xr3:uid="{D3716589-F6A1-41F9-8C02-CD561DE3DAC3}" name="Column6928"/>
    <tableColumn id="6941" xr3:uid="{E9E6273A-FF72-48B1-99E5-C1E51E851C04}" name="Column6929"/>
    <tableColumn id="6942" xr3:uid="{F1160D68-5373-47F2-BA40-20EC0419A0D0}" name="Column6930"/>
    <tableColumn id="6943" xr3:uid="{003ED9C4-53ED-43CB-AF33-C642403A8904}" name="Column6931"/>
    <tableColumn id="6944" xr3:uid="{45317E90-1E20-4B33-98E0-DEBA3F3E614C}" name="Column6932"/>
    <tableColumn id="6945" xr3:uid="{B9A152BC-E29C-41C2-9A9B-384380D5DC90}" name="Column6933"/>
    <tableColumn id="6946" xr3:uid="{5F841F16-A132-494E-8F8C-076A13134397}" name="Column6934"/>
    <tableColumn id="6947" xr3:uid="{FF9AC802-A481-49E5-9CA3-EDB588BA33C4}" name="Column6935"/>
    <tableColumn id="6948" xr3:uid="{496A67EC-C880-4D95-856A-8EE52FF19D01}" name="Column6936"/>
    <tableColumn id="6949" xr3:uid="{E7A7AF1A-530B-4DCE-87B2-FEC09B0C2B8D}" name="Column6937"/>
    <tableColumn id="6950" xr3:uid="{E29F1C1A-7287-43A1-940E-4A1E240D1329}" name="Column6938"/>
    <tableColumn id="6951" xr3:uid="{32F372D1-5B0B-4900-B1C7-E9D73D7EEAD4}" name="Column6939"/>
    <tableColumn id="6952" xr3:uid="{98E92D5E-9F3A-4556-9F9B-F6572053A687}" name="Column6940"/>
    <tableColumn id="6953" xr3:uid="{A1AD2A17-324C-484D-A1CE-202789FAC82E}" name="Column6941"/>
    <tableColumn id="6954" xr3:uid="{EEB346EB-943A-4C04-8F8E-DAA9541F2984}" name="Column6942"/>
    <tableColumn id="6955" xr3:uid="{83B2A372-A657-44DB-8F3F-42E9D562F1C7}" name="Column6943"/>
    <tableColumn id="6956" xr3:uid="{581408F4-A453-4BAF-94A9-C136DA6E7987}" name="Column6944"/>
    <tableColumn id="6957" xr3:uid="{A0C225D0-5718-4131-B3E1-21D2637AC11B}" name="Column6945"/>
    <tableColumn id="6958" xr3:uid="{D5216FD2-6EB8-40BF-A6E4-1C50BC7316FA}" name="Column6946"/>
    <tableColumn id="6959" xr3:uid="{AD9F588C-C30F-485A-B110-AE07A48BBA14}" name="Column6947"/>
    <tableColumn id="6960" xr3:uid="{F7A6E8FD-671E-4A39-9AFA-3B6699281C55}" name="Column6948"/>
    <tableColumn id="6961" xr3:uid="{F6F7B2D9-680C-4F44-9692-9F60B56CE992}" name="Column6949"/>
    <tableColumn id="6962" xr3:uid="{DAD1F550-B56B-4CBB-82CF-DC16507E2AFE}" name="Column6950"/>
    <tableColumn id="6963" xr3:uid="{811DD028-BD49-4907-BF91-6F84692307A4}" name="Column6951"/>
    <tableColumn id="6964" xr3:uid="{B1C2B883-2FD5-49DB-9E45-8D4826C8CF77}" name="Column6952"/>
    <tableColumn id="6965" xr3:uid="{D4FA0DA4-F374-485E-BAF1-034D9DE09EDB}" name="Column6953"/>
    <tableColumn id="6966" xr3:uid="{81D7D2F0-6904-44ED-937F-DE7AEB26C64D}" name="Column6954"/>
    <tableColumn id="6967" xr3:uid="{3A0B973F-4B22-483C-9555-E413845E11F9}" name="Column6955"/>
    <tableColumn id="6968" xr3:uid="{378DB667-7895-456C-A4A6-96FCB82B1FAE}" name="Column6956"/>
    <tableColumn id="6969" xr3:uid="{6FA3DBCC-6EE4-4AFB-8DD7-3E20B48F586D}" name="Column6957"/>
    <tableColumn id="6970" xr3:uid="{C5D6E965-A9CD-4311-A675-A89C97452EE1}" name="Column6958"/>
    <tableColumn id="6971" xr3:uid="{FB5F465F-6133-43E1-A551-87A98D1DD487}" name="Column6959"/>
    <tableColumn id="6972" xr3:uid="{681DC58E-66C1-4244-92DD-ED7F65C03398}" name="Column6960"/>
    <tableColumn id="6973" xr3:uid="{5C3344DC-6109-48FD-B6F3-1424362F28CD}" name="Column6961"/>
    <tableColumn id="6974" xr3:uid="{E0DB5F0C-A710-466E-8E80-E96FFC0EBBFD}" name="Column6962"/>
    <tableColumn id="6975" xr3:uid="{A15D653F-AA48-4174-A966-03376C107732}" name="Column6963"/>
    <tableColumn id="6976" xr3:uid="{59E6698E-AC4E-4964-BBDF-F7F1BC7978AE}" name="Column6964"/>
    <tableColumn id="6977" xr3:uid="{E992A41B-A557-4519-8386-F84106D10A1D}" name="Column6965"/>
    <tableColumn id="6978" xr3:uid="{1B61930D-CE81-47D6-BCBB-8C83CCF14066}" name="Column6966"/>
    <tableColumn id="6979" xr3:uid="{14D8DD6B-109E-4706-B6E4-58D21CA0956E}" name="Column6967"/>
    <tableColumn id="6980" xr3:uid="{C814A13B-F25B-497C-B104-AB662CBE7121}" name="Column6968"/>
    <tableColumn id="6981" xr3:uid="{8CD8A91E-0E2C-48B5-ABC5-F9B4E8F19033}" name="Column6969"/>
    <tableColumn id="6982" xr3:uid="{1B7C4218-3C11-4BBD-8315-82CC82C9C785}" name="Column6970"/>
    <tableColumn id="6983" xr3:uid="{DBB1A942-7182-42C3-833C-251C84C87D81}" name="Column6971"/>
    <tableColumn id="6984" xr3:uid="{1BE419E9-2434-4B0A-A9DF-0977DE00D951}" name="Column6972"/>
    <tableColumn id="6985" xr3:uid="{18B7E42E-DE9A-4F2F-ACEC-02B702B93B90}" name="Column6973"/>
    <tableColumn id="6986" xr3:uid="{F2FD0094-3F26-47D0-B25E-C03C339695D9}" name="Column6974"/>
    <tableColumn id="6987" xr3:uid="{DC50F56A-B1AB-477C-BF1C-F4D6FD2F058D}" name="Column6975"/>
    <tableColumn id="6988" xr3:uid="{34E44632-1208-4C28-9620-286AB37D1BED}" name="Column6976"/>
    <tableColumn id="6989" xr3:uid="{0B8E0903-54A7-47E5-A4E6-6342436C8555}" name="Column6977"/>
    <tableColumn id="6990" xr3:uid="{8202D95E-F9A1-4047-BCFB-D230A1FB36E2}" name="Column6978"/>
    <tableColumn id="6991" xr3:uid="{000B0B4D-0089-42AA-9F70-054025A2E585}" name="Column6979"/>
    <tableColumn id="6992" xr3:uid="{09EF9FBF-11A7-428F-8633-B932641CD703}" name="Column6980"/>
    <tableColumn id="6993" xr3:uid="{11C9D49A-E683-4485-AF19-0F0D2C4ECFCE}" name="Column6981"/>
    <tableColumn id="6994" xr3:uid="{BF6A0D2E-7366-4BA3-ABDE-1004E67A107C}" name="Column6982"/>
    <tableColumn id="6995" xr3:uid="{C1D0B851-6D42-49FF-A476-CB34F893B71A}" name="Column6983"/>
    <tableColumn id="6996" xr3:uid="{539763AA-9E2E-4FA0-AE33-1CFBC5C2766D}" name="Column6984"/>
    <tableColumn id="6997" xr3:uid="{4F3BF570-20B2-454F-A2B4-D1B37F970500}" name="Column6985"/>
    <tableColumn id="6998" xr3:uid="{1BA54E24-3EC6-42FE-BB7B-023DDE11CD59}" name="Column6986"/>
    <tableColumn id="6999" xr3:uid="{DDCE48D6-5124-408A-8DF5-871040E90BD6}" name="Column6987"/>
    <tableColumn id="7000" xr3:uid="{9238EA16-FF0B-47EE-81CC-32ED75BEF2BE}" name="Column6988"/>
    <tableColumn id="7001" xr3:uid="{52B1C191-1C1C-4E89-A293-E094ECB20B0C}" name="Column6989"/>
    <tableColumn id="7002" xr3:uid="{70535365-1B75-41D9-B3A4-E3D3658DB0B4}" name="Column6990"/>
    <tableColumn id="7003" xr3:uid="{653DC0E8-12F4-40B4-9D49-D3A716D93B8B}" name="Column6991"/>
    <tableColumn id="7004" xr3:uid="{7568697F-591A-4612-B9FC-C7C5E63BC53A}" name="Column6992"/>
    <tableColumn id="7005" xr3:uid="{1B528899-0D0A-41FA-9059-1B5114B73373}" name="Column6993"/>
    <tableColumn id="7006" xr3:uid="{630037AC-2AF8-4455-9B5B-FD85A8EA0ADB}" name="Column6994"/>
    <tableColumn id="7007" xr3:uid="{CF8AED7D-7F00-4B8F-991F-3FB70D068758}" name="Column6995"/>
    <tableColumn id="7008" xr3:uid="{9C1E14BA-6257-40C0-B868-81E5D1052453}" name="Column6996"/>
    <tableColumn id="7009" xr3:uid="{26684FC2-C39E-42BB-97CB-4819F5001A68}" name="Column6997"/>
    <tableColumn id="7010" xr3:uid="{3CEF89DD-7790-4618-9754-DA24F1FAEFE7}" name="Column6998"/>
    <tableColumn id="7011" xr3:uid="{247C5A0E-B207-4469-9D1F-FBE2EF26A383}" name="Column6999"/>
    <tableColumn id="7012" xr3:uid="{1FD4FEC7-7222-481F-B235-249B1BCF3479}" name="Column7000"/>
    <tableColumn id="7013" xr3:uid="{92C9D2ED-0609-49AD-A6DA-DA4032853B1D}" name="Column7001"/>
    <tableColumn id="7014" xr3:uid="{C901A620-87FF-4DFF-823C-C59918F0207C}" name="Column7002"/>
    <tableColumn id="7015" xr3:uid="{ABB7E423-EEEA-44A8-82C0-60D3A80C3C40}" name="Column7003"/>
    <tableColumn id="7016" xr3:uid="{74E4A0DA-3C84-434C-959C-55FC8341D37C}" name="Column7004"/>
    <tableColumn id="7017" xr3:uid="{9970F91E-73FB-4B98-B715-578B3443FE82}" name="Column7005"/>
    <tableColumn id="7018" xr3:uid="{FA1F7E83-BFB3-47B3-B2B2-EC945CA1F02A}" name="Column7006"/>
    <tableColumn id="7019" xr3:uid="{8C960DA1-9C94-45A4-9A19-F61562C99933}" name="Column7007"/>
    <tableColumn id="7020" xr3:uid="{4833D444-0C13-494C-BA4C-28E9F6C846C2}" name="Column7008"/>
    <tableColumn id="7021" xr3:uid="{B25A70CE-6AB4-486B-A46A-4BC6C8475919}" name="Column7009"/>
    <tableColumn id="7022" xr3:uid="{F65DEA6F-4856-4592-814D-83918523F94C}" name="Column7010"/>
    <tableColumn id="7023" xr3:uid="{4773FE06-75DD-4201-9A87-48ED1BCA0ABD}" name="Column7011"/>
    <tableColumn id="7024" xr3:uid="{0B6C5214-3480-4E20-A94A-84B8F5B43B69}" name="Column7012"/>
    <tableColumn id="7025" xr3:uid="{6EA211B9-267A-4C04-8D64-E1E8B5414FFE}" name="Column7013"/>
    <tableColumn id="7026" xr3:uid="{CB56C1A0-556A-4CAD-85A2-147EEE4AC341}" name="Column7014"/>
    <tableColumn id="7027" xr3:uid="{BA60E6ED-619E-485C-ADD4-4CACE27E7234}" name="Column7015"/>
    <tableColumn id="7028" xr3:uid="{CE09B8A2-0B22-4930-8F89-3244401035D3}" name="Column7016"/>
    <tableColumn id="7029" xr3:uid="{71131F14-88F3-481E-A7F6-D83FE710F279}" name="Column7017"/>
    <tableColumn id="7030" xr3:uid="{10877D3B-1A30-4791-8397-45B2923DB45F}" name="Column7018"/>
    <tableColumn id="7031" xr3:uid="{BBEDC7D3-EAE9-4394-88DC-9BC5B7AAEB9C}" name="Column7019"/>
    <tableColumn id="7032" xr3:uid="{2A02AC48-5EEA-4DFD-ABF2-013BD7DDFC5D}" name="Column7020"/>
    <tableColumn id="7033" xr3:uid="{8E2BA17D-9E8A-4D55-A0DA-78C6EBD0D968}" name="Column7021"/>
    <tableColumn id="7034" xr3:uid="{CC252346-88D0-4ED1-BEE6-2161218A3079}" name="Column7022"/>
    <tableColumn id="7035" xr3:uid="{75D4E10C-AE63-4864-A274-845E5B1F726E}" name="Column7023"/>
    <tableColumn id="7036" xr3:uid="{B17A90A3-8C74-4D8B-B2B9-D6949A7185E6}" name="Column7024"/>
    <tableColumn id="7037" xr3:uid="{C7C0BFEE-47F6-42BB-B995-9F98E0B142EF}" name="Column7025"/>
    <tableColumn id="7038" xr3:uid="{F8972A69-A119-44DE-A11B-034F31C50C80}" name="Column7026"/>
    <tableColumn id="7039" xr3:uid="{EC93ED46-EA81-4195-B1DC-BB20A5392D71}" name="Column7027"/>
    <tableColumn id="7040" xr3:uid="{A4306EFB-7E81-41AD-9C91-88C16132212D}" name="Column7028"/>
    <tableColumn id="7041" xr3:uid="{FD5BA963-6919-47BF-963E-B1F8BADFF19E}" name="Column7029"/>
    <tableColumn id="7042" xr3:uid="{7FE4A44A-0EA7-4389-A498-B161F42993DA}" name="Column7030"/>
    <tableColumn id="7043" xr3:uid="{1F9ADD85-81FA-4F85-B1DD-45AA04F0D1D7}" name="Column7031"/>
    <tableColumn id="7044" xr3:uid="{A62F3909-C33F-4E03-B7F6-30AD2B255D23}" name="Column7032"/>
    <tableColumn id="7045" xr3:uid="{5F4DB71C-7477-4126-A47F-1637B12B88DF}" name="Column7033"/>
    <tableColumn id="7046" xr3:uid="{C9717973-EF01-4298-835E-EC71708D1870}" name="Column7034"/>
    <tableColumn id="7047" xr3:uid="{8060B056-838B-44A5-9F57-AB5304AC473B}" name="Column7035"/>
    <tableColumn id="7048" xr3:uid="{D268C71E-052E-4139-B3D0-3B6729F2C02A}" name="Column7036"/>
    <tableColumn id="7049" xr3:uid="{CF996B86-AB24-4AF2-A260-196B03E053BB}" name="Column7037"/>
    <tableColumn id="7050" xr3:uid="{55A4B61C-5A13-41A3-B5E4-7CCC1E37FC95}" name="Column7038"/>
    <tableColumn id="7051" xr3:uid="{07EF5681-3E25-4E1F-9E67-EA5C13584F23}" name="Column7039"/>
    <tableColumn id="7052" xr3:uid="{F581BE1A-0D94-4BCF-924A-4016B805B174}" name="Column7040"/>
    <tableColumn id="7053" xr3:uid="{CAA08609-1377-43AC-9D14-7FE7D2666159}" name="Column7041"/>
    <tableColumn id="7054" xr3:uid="{C87FDC35-7853-4DF3-AAFE-BD7544C66BAA}" name="Column7042"/>
    <tableColumn id="7055" xr3:uid="{51F10947-B62A-4F3E-AA18-7E7C9268F5F2}" name="Column7043"/>
    <tableColumn id="7056" xr3:uid="{768BA689-B630-495C-B470-B2B0E158D473}" name="Column7044"/>
    <tableColumn id="7057" xr3:uid="{B88D3FA4-B155-4CA0-8351-081E2100ADA1}" name="Column7045"/>
    <tableColumn id="7058" xr3:uid="{DE466F82-D52B-47B6-B809-6247B0DE9EC4}" name="Column7046"/>
    <tableColumn id="7059" xr3:uid="{A2BDD943-8589-4349-8771-8C22E10D613C}" name="Column7047"/>
    <tableColumn id="7060" xr3:uid="{6D83A881-1E2D-4086-9378-D8BEB6379B21}" name="Column7048"/>
    <tableColumn id="7061" xr3:uid="{C87BBF79-87F2-4CAC-880E-71ADAE17527E}" name="Column7049"/>
    <tableColumn id="7062" xr3:uid="{1A53B1C7-D8B5-4920-97E5-FA8495DA09D6}" name="Column7050"/>
    <tableColumn id="7063" xr3:uid="{BE1D0588-C3A8-40F1-B4E6-45A66FC4FF9E}" name="Column7051"/>
    <tableColumn id="7064" xr3:uid="{86842427-A3F8-4CF7-BE3D-EA4F4DB91B23}" name="Column7052"/>
    <tableColumn id="7065" xr3:uid="{60317EDB-CA06-49F0-A80D-EC126BC8AC29}" name="Column7053"/>
    <tableColumn id="7066" xr3:uid="{11BC5315-DCF6-44F4-B48E-8C8AE6C4DEC0}" name="Column7054"/>
    <tableColumn id="7067" xr3:uid="{09BD4F68-5B41-48CA-8629-5F691AAC9256}" name="Column7055"/>
    <tableColumn id="7068" xr3:uid="{7EC3B125-52F2-4405-A968-B63776C10389}" name="Column7056"/>
    <tableColumn id="7069" xr3:uid="{C0A328A0-34E2-4B6C-83F2-B0E3A05919ED}" name="Column7057"/>
    <tableColumn id="7070" xr3:uid="{7AAF47CD-B6DA-4F4A-B31E-CBDF7973735E}" name="Column7058"/>
    <tableColumn id="7071" xr3:uid="{DB0E7A03-AB1B-4502-9C49-A15B0D7910E6}" name="Column7059"/>
    <tableColumn id="7072" xr3:uid="{F8805714-ACF6-4D74-984D-2F515B001EBB}" name="Column7060"/>
    <tableColumn id="7073" xr3:uid="{B1A527A7-0029-4EE1-B489-A81E9A346FDC}" name="Column7061"/>
    <tableColumn id="7074" xr3:uid="{0765E17B-3561-47B7-A618-7499E731C000}" name="Column7062"/>
    <tableColumn id="7075" xr3:uid="{B286AB27-6A14-464F-8B90-EC83604DF5A8}" name="Column7063"/>
    <tableColumn id="7076" xr3:uid="{CF176C8C-60B7-446A-9A62-DFE9227AF915}" name="Column7064"/>
    <tableColumn id="7077" xr3:uid="{1BADF5BB-44F5-4535-8F06-11945C421399}" name="Column7065"/>
    <tableColumn id="7078" xr3:uid="{29EA8AD3-803E-40EB-AF4C-CB0E0D11CF17}" name="Column7066"/>
    <tableColumn id="7079" xr3:uid="{F91ACD6C-ACB0-4108-B8C6-25B861D1AF29}" name="Column7067"/>
    <tableColumn id="7080" xr3:uid="{C7B6593E-65AF-4EBB-8F92-EC68366D491E}" name="Column7068"/>
    <tableColumn id="7081" xr3:uid="{7F81EFD8-1EC6-4D3C-A23F-29FD885F009A}" name="Column7069"/>
    <tableColumn id="7082" xr3:uid="{71D317A7-6732-4D0A-9467-E41291926AC4}" name="Column7070"/>
    <tableColumn id="7083" xr3:uid="{0F06FF2B-A9AE-46D5-8A53-5A88B808CFDC}" name="Column7071"/>
    <tableColumn id="7084" xr3:uid="{16C4A150-1DD2-4079-88C7-978AEE716436}" name="Column7072"/>
    <tableColumn id="7085" xr3:uid="{A1BFB500-6976-4CD3-B0AF-1E8539E2F807}" name="Column7073"/>
    <tableColumn id="7086" xr3:uid="{B60B4A47-1ACA-48D6-8CE3-2FCE94D5734E}" name="Column7074"/>
    <tableColumn id="7087" xr3:uid="{09D39C8E-BAA0-409E-8A96-540038FDAC13}" name="Column7075"/>
    <tableColumn id="7088" xr3:uid="{33D4CA3A-2D5B-4622-89C5-78BD9CEE2D64}" name="Column7076"/>
    <tableColumn id="7089" xr3:uid="{0CC1AD9C-F65D-4909-8D8B-1E57F7EA6FC2}" name="Column7077"/>
    <tableColumn id="7090" xr3:uid="{9FF75391-E7F2-49F3-8601-196EA7DAC10E}" name="Column7078"/>
    <tableColumn id="7091" xr3:uid="{F0C41CA7-2277-49C7-93B4-3F437432F047}" name="Column7079"/>
    <tableColumn id="7092" xr3:uid="{52B450D8-D338-4D0D-B5FF-0110F46ABACE}" name="Column7080"/>
    <tableColumn id="7093" xr3:uid="{BC18C5FE-722C-41B8-91B5-6C05F2BE1645}" name="Column7081"/>
    <tableColumn id="7094" xr3:uid="{650D1E53-28B5-4033-8827-E870817B87A2}" name="Column7082"/>
    <tableColumn id="7095" xr3:uid="{16ECAF84-552C-4209-8E30-91A3CBDF67DE}" name="Column7083"/>
    <tableColumn id="7096" xr3:uid="{3E7BDBEB-58A6-4FE6-8010-E4AFD2346FBB}" name="Column7084"/>
    <tableColumn id="7097" xr3:uid="{27112C19-E823-4713-9E0D-C6805D6CA09D}" name="Column7085"/>
    <tableColumn id="7098" xr3:uid="{55AE4CDF-CDE9-46AB-B6C7-BA7D4D6AE18A}" name="Column7086"/>
    <tableColumn id="7099" xr3:uid="{22B8F5A3-20BA-4761-B304-D22B83E6EC9B}" name="Column7087"/>
    <tableColumn id="7100" xr3:uid="{6EF73DD0-4B1E-4120-857A-B3EA460DFDB3}" name="Column7088"/>
    <tableColumn id="7101" xr3:uid="{E8C42BFE-31F3-4642-AF78-4DA2693F2D5F}" name="Column7089"/>
    <tableColumn id="7102" xr3:uid="{1B92EBE7-155D-43ED-AE46-4A9AC3BFA4B5}" name="Column7090"/>
    <tableColumn id="7103" xr3:uid="{D614725E-B1D7-4C34-B556-7F1528400A29}" name="Column7091"/>
    <tableColumn id="7104" xr3:uid="{D987F4C7-EDF6-455D-A5AF-37820409DC5E}" name="Column7092"/>
    <tableColumn id="7105" xr3:uid="{F7D7A784-16A5-4BE7-A2FB-59D58C39D21B}" name="Column7093"/>
    <tableColumn id="7106" xr3:uid="{30C365AB-FA70-4E77-B4B5-E142B40477D5}" name="Column7094"/>
    <tableColumn id="7107" xr3:uid="{B95A6647-62DB-46B3-A5CB-B7593EC2CA91}" name="Column7095"/>
    <tableColumn id="7108" xr3:uid="{2E653FCF-FB7C-49BA-BBAA-29DDE451E651}" name="Column7096"/>
    <tableColumn id="7109" xr3:uid="{B3DF6FFA-2541-4A05-AF7E-C4461FC91179}" name="Column7097"/>
    <tableColumn id="7110" xr3:uid="{77FAB69C-B8B7-4270-8881-0E52CF2DCF66}" name="Column7098"/>
    <tableColumn id="7111" xr3:uid="{351EC73D-5D11-42CE-B36D-FE037F75D92F}" name="Column7099"/>
    <tableColumn id="7112" xr3:uid="{BDC54796-016E-4DD2-935A-459ECFD6A892}" name="Column7100"/>
    <tableColumn id="7113" xr3:uid="{79661820-79EC-4DC3-9B80-FFFB8891955C}" name="Column7101"/>
    <tableColumn id="7114" xr3:uid="{E1FE9D26-E501-4ACA-A32F-98A45D9F6D96}" name="Column7102"/>
    <tableColumn id="7115" xr3:uid="{052D89D5-64FE-4531-B1F0-B7E6C4897F7D}" name="Column7103"/>
    <tableColumn id="7116" xr3:uid="{E9F61072-132E-4ADB-A378-9918F7504B06}" name="Column7104"/>
    <tableColumn id="7117" xr3:uid="{E42F9EB5-3DCD-4488-93BD-0A20ABDB4C8F}" name="Column7105"/>
    <tableColumn id="7118" xr3:uid="{EE71C766-45F5-44B5-B78A-3A33DCE2E2CB}" name="Column7106"/>
    <tableColumn id="7119" xr3:uid="{B0A50ADD-D80A-4B34-987E-4BFDF3D8206D}" name="Column7107"/>
    <tableColumn id="7120" xr3:uid="{B1914830-4C50-4D77-BF25-A5E92CDDC4FB}" name="Column7108"/>
    <tableColumn id="7121" xr3:uid="{FB8209F0-A901-4747-824A-6BE481B27B7C}" name="Column7109"/>
    <tableColumn id="7122" xr3:uid="{07867912-AF9C-4F20-B38C-AB79A3EEBBDE}" name="Column7110"/>
    <tableColumn id="7123" xr3:uid="{3B937556-70F4-4C56-954C-E0ED6D9023C0}" name="Column7111"/>
    <tableColumn id="7124" xr3:uid="{8D0250A2-87F4-4B33-9B31-6B3A76A8350A}" name="Column7112"/>
    <tableColumn id="7125" xr3:uid="{278501E1-0F73-40A6-A7FB-73DAC8B32FF1}" name="Column7113"/>
    <tableColumn id="7126" xr3:uid="{FA4B5AD4-ACEC-47FE-A0D2-5FD66934EBB3}" name="Column7114"/>
    <tableColumn id="7127" xr3:uid="{35DD0438-899B-43C2-A8FB-96854BF9C06F}" name="Column7115"/>
    <tableColumn id="7128" xr3:uid="{9B29AFF9-62C3-45F9-B8CF-CAC0C53BB6D0}" name="Column7116"/>
    <tableColumn id="7129" xr3:uid="{B7831E14-2526-437A-80E0-08851C57A96C}" name="Column7117"/>
    <tableColumn id="7130" xr3:uid="{0A6AC406-A965-470C-B657-FCEE3F1CDDF1}" name="Column7118"/>
    <tableColumn id="7131" xr3:uid="{C0882E3B-214C-4EA2-BF34-3357DC5CE3FF}" name="Column7119"/>
    <tableColumn id="7132" xr3:uid="{44A33459-F86B-4CCA-9D3D-1BF4480CECB0}" name="Column7120"/>
    <tableColumn id="7133" xr3:uid="{E03DF042-1FBE-44E2-8233-305F24CAD9A8}" name="Column7121"/>
    <tableColumn id="7134" xr3:uid="{DC22B7CF-E54C-49CB-851B-199578FE891F}" name="Column7122"/>
    <tableColumn id="7135" xr3:uid="{79B0CE43-3F89-464A-BE5D-7C18221B7648}" name="Column7123"/>
    <tableColumn id="7136" xr3:uid="{4AA40C2C-A4ED-46F4-8967-5F5662F81D46}" name="Column7124"/>
    <tableColumn id="7137" xr3:uid="{423C8EA6-1250-4FEE-8C4C-6F76C0CB13B7}" name="Column7125"/>
    <tableColumn id="7138" xr3:uid="{95A5E2B6-E87F-4DBB-8F85-3594B7792EC6}" name="Column7126"/>
    <tableColumn id="7139" xr3:uid="{87F42797-7F68-4B77-98AA-E6D007E9BEC8}" name="Column7127"/>
    <tableColumn id="7140" xr3:uid="{B8ED5077-6013-4C13-9E65-AA44273DF1DD}" name="Column7128"/>
    <tableColumn id="7141" xr3:uid="{CE1AEC55-BA43-41D7-BA21-CECE2ACFD1F0}" name="Column7129"/>
    <tableColumn id="7142" xr3:uid="{74479F56-B84C-4C0D-B10B-4727DDCB0574}" name="Column7130"/>
    <tableColumn id="7143" xr3:uid="{15CE8C9E-56D1-482A-A1DC-3A377A6291E0}" name="Column7131"/>
    <tableColumn id="7144" xr3:uid="{405A4678-EE62-486A-98BE-2C8FBD3B1172}" name="Column7132"/>
    <tableColumn id="7145" xr3:uid="{7EEB22E8-1F75-4BBF-BF89-53F117D8A38D}" name="Column7133"/>
    <tableColumn id="7146" xr3:uid="{46BF085E-4FFA-4C0A-B301-1228DCF9F4DF}" name="Column7134"/>
    <tableColumn id="7147" xr3:uid="{52A542CC-17E8-4FB3-B3BE-999ED5A1B291}" name="Column7135"/>
    <tableColumn id="7148" xr3:uid="{998DFD5A-F29E-4B81-9F7F-1467E1506335}" name="Column7136"/>
    <tableColumn id="7149" xr3:uid="{30951AE5-FCE5-4745-9544-B7449CD9B685}" name="Column7137"/>
    <tableColumn id="7150" xr3:uid="{121C4044-3499-4228-AA89-13DC1F5FE2BA}" name="Column7138"/>
    <tableColumn id="7151" xr3:uid="{E8E12787-4965-49A4-B802-0AEC77E8B5B2}" name="Column7139"/>
    <tableColumn id="7152" xr3:uid="{46618A5E-461B-4AE3-91F4-7CCB14D2C177}" name="Column7140"/>
    <tableColumn id="7153" xr3:uid="{E820E427-51B1-420B-B3DD-723A09D93640}" name="Column7141"/>
    <tableColumn id="7154" xr3:uid="{D43FB991-F722-4177-81DC-B786283F1B44}" name="Column7142"/>
    <tableColumn id="7155" xr3:uid="{56CDC48A-B7F0-43EA-95D8-526A6D707EFD}" name="Column7143"/>
    <tableColumn id="7156" xr3:uid="{078A5E1F-E38A-4A63-876D-4CE3473CB6B9}" name="Column7144"/>
    <tableColumn id="7157" xr3:uid="{4C70741C-3A79-4E5D-8368-049A7C99AB17}" name="Column7145"/>
    <tableColumn id="7158" xr3:uid="{A67ADFDD-FCEC-4E1E-8EB5-B749695FF433}" name="Column7146"/>
    <tableColumn id="7159" xr3:uid="{AA6C6871-2478-4AFA-8154-098E3C55E8D5}" name="Column7147"/>
    <tableColumn id="7160" xr3:uid="{0DA30CA7-CC14-46A4-AF38-4595004A70F1}" name="Column7148"/>
    <tableColumn id="7161" xr3:uid="{70EA7DA8-713C-4A63-B55E-B9D394625B18}" name="Column7149"/>
    <tableColumn id="7162" xr3:uid="{6F18A33F-ED16-4C70-95B2-D6ABA8DC5D4F}" name="Column7150"/>
    <tableColumn id="7163" xr3:uid="{68456F61-FC9B-4C9C-8623-513DA748145D}" name="Column7151"/>
    <tableColumn id="7164" xr3:uid="{E588DFBC-8EE7-440D-96DB-3022AD7C547D}" name="Column7152"/>
    <tableColumn id="7165" xr3:uid="{15C20D0E-3695-42C5-9E19-07A6BF52B87F}" name="Column7153"/>
    <tableColumn id="7166" xr3:uid="{959118E7-FF5A-475C-9086-29EB3ABCB338}" name="Column7154"/>
    <tableColumn id="7167" xr3:uid="{1122C17B-2FD7-4876-B8AC-BBCF12613D2F}" name="Column7155"/>
    <tableColumn id="7168" xr3:uid="{29B81AD7-5DA4-48CC-9F75-F3BC995C6CE9}" name="Column7156"/>
    <tableColumn id="7169" xr3:uid="{A4B3A9C1-B4A8-4C95-9CCE-4F35B981E59F}" name="Column7157"/>
    <tableColumn id="7170" xr3:uid="{4A248C36-ED2E-4FC9-9D83-D9C5C36D8AB1}" name="Column7158"/>
    <tableColumn id="7171" xr3:uid="{BD322FA6-8A31-4ECF-85F0-54CE59A34190}" name="Column7159"/>
    <tableColumn id="7172" xr3:uid="{7AC91440-209A-411D-8102-AD81FB0E3CA5}" name="Column7160"/>
    <tableColumn id="7173" xr3:uid="{BFDC32A1-9574-497D-9386-8A7699AEBCCF}" name="Column7161"/>
    <tableColumn id="7174" xr3:uid="{BFDA2939-DDCF-4DD8-8291-4DA462936836}" name="Column7162"/>
    <tableColumn id="7175" xr3:uid="{73C3F82E-3936-4392-BAE1-99F13241E606}" name="Column7163"/>
    <tableColumn id="7176" xr3:uid="{D3387FED-00E5-4D40-A6E1-95E58B7FCFD0}" name="Column7164"/>
    <tableColumn id="7177" xr3:uid="{4EE0375C-971D-4B0C-B452-BEBE93408944}" name="Column7165"/>
    <tableColumn id="7178" xr3:uid="{0E542ABA-9480-4B84-83CE-C51704393DDB}" name="Column7166"/>
    <tableColumn id="7179" xr3:uid="{BE01C300-177B-4B01-8104-0B303F056B45}" name="Column7167"/>
    <tableColumn id="7180" xr3:uid="{94C95788-6FAD-463A-BD04-E52824815EEC}" name="Column7168"/>
    <tableColumn id="7181" xr3:uid="{DB5EC4F2-89E0-4134-AC05-90BB1D91BBA3}" name="Column7169"/>
    <tableColumn id="7182" xr3:uid="{4F9E9933-B194-4816-86FB-F4C341209131}" name="Column7170"/>
    <tableColumn id="7183" xr3:uid="{38C91C71-0038-4917-B9D2-B2FB000F2235}" name="Column7171"/>
    <tableColumn id="7184" xr3:uid="{C39CAA21-29F6-48BC-827D-8EB19AAE425E}" name="Column7172"/>
    <tableColumn id="7185" xr3:uid="{922E5F1C-4578-4266-ADC5-C6EF48315E56}" name="Column7173"/>
    <tableColumn id="7186" xr3:uid="{664A246B-F6C4-485F-8824-D4C11C6E884F}" name="Column7174"/>
    <tableColumn id="7187" xr3:uid="{4D6CDD1D-3890-4D5B-9EE4-09B701013353}" name="Column7175"/>
    <tableColumn id="7188" xr3:uid="{87217846-A1AB-4273-BA15-DD72407A5AFA}" name="Column7176"/>
    <tableColumn id="7189" xr3:uid="{53320200-0110-4A74-81D5-B36940FE68D2}" name="Column7177"/>
    <tableColumn id="7190" xr3:uid="{8B5DBD0E-F6D1-45F8-BFFB-E452E1B436CE}" name="Column7178"/>
    <tableColumn id="7191" xr3:uid="{CDDA60F1-F7A1-4FAA-8981-EB80627D9902}" name="Column7179"/>
    <tableColumn id="7192" xr3:uid="{C6F08994-4B43-417F-902A-CE295A9CB833}" name="Column7180"/>
    <tableColumn id="7193" xr3:uid="{71569B19-23E8-4ECA-9C85-47EF92853181}" name="Column7181"/>
    <tableColumn id="7194" xr3:uid="{8656AA41-271B-41D6-9C3E-78CB5116D4C8}" name="Column7182"/>
    <tableColumn id="7195" xr3:uid="{E83A394C-D6C5-42F2-8C54-DBD7E58F4C2C}" name="Column7183"/>
    <tableColumn id="7196" xr3:uid="{44045762-C224-4066-9CD9-FB63A473334A}" name="Column7184"/>
    <tableColumn id="7197" xr3:uid="{894CD1F5-602B-4DF7-8AD1-DF36B1E75BEA}" name="Column7185"/>
    <tableColumn id="7198" xr3:uid="{9E60A2F7-5F6F-4E2A-95FA-0E2D5F33BCB1}" name="Column7186"/>
    <tableColumn id="7199" xr3:uid="{AE8DC53C-313A-44FB-BF5A-79DB73E8E325}" name="Column7187"/>
    <tableColumn id="7200" xr3:uid="{96F00F90-4799-443D-8B77-F1EDCDFE3A21}" name="Column7188"/>
    <tableColumn id="7201" xr3:uid="{3A797D60-23FE-4314-979A-B1FB83E414A9}" name="Column7189"/>
    <tableColumn id="7202" xr3:uid="{B3EA2F69-CA7C-4E37-B961-7E76840857C5}" name="Column7190"/>
    <tableColumn id="7203" xr3:uid="{46FDD82A-870F-4406-AF7B-6F8042676308}" name="Column7191"/>
    <tableColumn id="7204" xr3:uid="{02CE5382-DB96-4803-ABB4-CDE60F6EDA41}" name="Column7192"/>
    <tableColumn id="7205" xr3:uid="{6F6AE0CA-480E-43FB-9875-962FD3B07EEC}" name="Column7193"/>
    <tableColumn id="7206" xr3:uid="{AB9C88F6-7FCC-4663-B238-24109E32DAB4}" name="Column7194"/>
    <tableColumn id="7207" xr3:uid="{8E46500A-DB5F-4F7B-A3C3-876EFA225676}" name="Column7195"/>
    <tableColumn id="7208" xr3:uid="{D4618ED5-FD98-4DFE-919A-0499178CDF75}" name="Column7196"/>
    <tableColumn id="7209" xr3:uid="{3B8F9058-8B57-4710-A571-FE8EB47E7940}" name="Column7197"/>
    <tableColumn id="7210" xr3:uid="{A3BFC7BA-6E01-461F-A085-AB0F6A07CEB1}" name="Column7198"/>
    <tableColumn id="7211" xr3:uid="{2505D056-5497-4702-B45B-5913B6477FB6}" name="Column7199"/>
    <tableColumn id="7212" xr3:uid="{9B4AD215-2455-41BE-803D-3C172EDDDB61}" name="Column7200"/>
    <tableColumn id="7213" xr3:uid="{039A9BCD-9EBA-47B7-823B-93C0D81765D5}" name="Column7201"/>
    <tableColumn id="7214" xr3:uid="{C866BE7C-D365-4543-AA94-B5E01178A16C}" name="Column7202"/>
    <tableColumn id="7215" xr3:uid="{79DD7700-E822-40FF-B758-D03DAD2800E8}" name="Column7203"/>
    <tableColumn id="7216" xr3:uid="{424CF836-2523-453F-9DA4-DDF97D72499F}" name="Column7204"/>
    <tableColumn id="7217" xr3:uid="{10D95F7F-0ED7-423B-91A7-76214155B78D}" name="Column7205"/>
    <tableColumn id="7218" xr3:uid="{FF8F4670-F2A3-4727-AC57-058DE5998C77}" name="Column7206"/>
    <tableColumn id="7219" xr3:uid="{343B4C7C-6BD8-4D6C-874F-24EFF213F137}" name="Column7207"/>
    <tableColumn id="7220" xr3:uid="{0D539EEA-A1DB-4596-A057-F0D2D71BB96E}" name="Column7208"/>
    <tableColumn id="7221" xr3:uid="{056A0466-CC53-4E91-891C-770B6B8FB334}" name="Column7209"/>
    <tableColumn id="7222" xr3:uid="{D2BCD492-817E-4B94-A0C4-6D2C4E22332A}" name="Column7210"/>
    <tableColumn id="7223" xr3:uid="{5EA20CFB-C208-47B8-9A06-D7C2E99AEE9D}" name="Column7211"/>
    <tableColumn id="7224" xr3:uid="{CF3742F3-92F1-4CCF-A18A-8913E18A4019}" name="Column7212"/>
    <tableColumn id="7225" xr3:uid="{3E1A6B18-B74A-4AC7-BA69-C28BF0930E18}" name="Column7213"/>
    <tableColumn id="7226" xr3:uid="{15BA7DDB-D0FC-461C-924D-85D32C567C30}" name="Column7214"/>
    <tableColumn id="7227" xr3:uid="{114DD9AD-B533-47BA-9125-6F942E272476}" name="Column7215"/>
    <tableColumn id="7228" xr3:uid="{907FBD6F-B02C-4196-B72A-D993EB6BEF47}" name="Column7216"/>
    <tableColumn id="7229" xr3:uid="{67B747E5-F124-4B6D-ABF2-8C737B8D40B2}" name="Column7217"/>
    <tableColumn id="7230" xr3:uid="{3160A71C-B726-4494-9DE8-59BF28434C48}" name="Column7218"/>
    <tableColumn id="7231" xr3:uid="{AFE5EF37-BA6D-43C6-A8C0-FB0CC16F48A1}" name="Column7219"/>
    <tableColumn id="7232" xr3:uid="{8240DD02-70E3-43BE-9703-FCB55230F446}" name="Column7220"/>
    <tableColumn id="7233" xr3:uid="{05474E7C-62A8-4CDC-AC0E-269978911CDC}" name="Column7221"/>
    <tableColumn id="7234" xr3:uid="{C02FF0BC-ED01-476A-BAD2-DB4FB502D747}" name="Column7222"/>
    <tableColumn id="7235" xr3:uid="{0D3B6E4D-D897-4442-B0A5-8FB805583357}" name="Column7223"/>
    <tableColumn id="7236" xr3:uid="{8A2B79EB-9337-40E1-AFCA-C23162CC3937}" name="Column7224"/>
    <tableColumn id="7237" xr3:uid="{B8D865D9-23B4-46DD-99A8-6604ED58B9AD}" name="Column7225"/>
    <tableColumn id="7238" xr3:uid="{F5B7DEAB-65E5-4087-8065-E4A2717C3079}" name="Column7226"/>
    <tableColumn id="7239" xr3:uid="{956CC512-AA54-434B-869F-047B73EED048}" name="Column7227"/>
    <tableColumn id="7240" xr3:uid="{1D1BCC3D-D922-4B4C-A93D-BA58CF097DDE}" name="Column7228"/>
    <tableColumn id="7241" xr3:uid="{B5897CE3-878E-42E0-A295-8C7F4CB38AEB}" name="Column7229"/>
    <tableColumn id="7242" xr3:uid="{2E9F8985-59F3-4588-B393-5B0A149464E1}" name="Column7230"/>
    <tableColumn id="7243" xr3:uid="{D62D0C09-4042-4225-9F9E-C0362E2C5485}" name="Column7231"/>
    <tableColumn id="7244" xr3:uid="{788D3E38-0AF8-48B2-A46C-F1773EDB4087}" name="Column7232"/>
    <tableColumn id="7245" xr3:uid="{EED97365-B351-4CD6-B91F-569C2FC80123}" name="Column7233"/>
    <tableColumn id="7246" xr3:uid="{70F77E5B-5F01-4229-8CC9-507401234D55}" name="Column7234"/>
    <tableColumn id="7247" xr3:uid="{68272130-86AC-4685-A01D-D5FD30211012}" name="Column7235"/>
    <tableColumn id="7248" xr3:uid="{51F86E4A-04E4-4F3C-B15F-992CD6702EAD}" name="Column7236"/>
    <tableColumn id="7249" xr3:uid="{E8B29301-0651-4585-9C71-278E91DE6C0D}" name="Column7237"/>
    <tableColumn id="7250" xr3:uid="{D457EDAE-3E4E-4C1E-B2E5-1C3C480B42AC}" name="Column7238"/>
    <tableColumn id="7251" xr3:uid="{4444074D-634F-4BBB-9665-52C510446CFC}" name="Column7239"/>
    <tableColumn id="7252" xr3:uid="{D70B084A-758D-4CFB-B247-649A1A0BA07C}" name="Column7240"/>
    <tableColumn id="7253" xr3:uid="{A51BEEE7-03CE-4593-92DE-75900993B323}" name="Column7241"/>
    <tableColumn id="7254" xr3:uid="{A65E2A32-95BD-4771-ADF5-BBA3ABBF018D}" name="Column7242"/>
    <tableColumn id="7255" xr3:uid="{696CDD80-C67F-4AF7-9FF2-51E7992B0040}" name="Column7243"/>
    <tableColumn id="7256" xr3:uid="{AE7DFB1D-775E-427B-B8AB-2BC7269083F4}" name="Column7244"/>
    <tableColumn id="7257" xr3:uid="{C1E8B3D2-4546-4664-909D-8736C3D0B324}" name="Column7245"/>
    <tableColumn id="7258" xr3:uid="{0EC81767-EA11-4451-870C-82933D98FDF4}" name="Column7246"/>
    <tableColumn id="7259" xr3:uid="{090419CE-0DC2-43DE-9AE9-91E94B238D83}" name="Column7247"/>
    <tableColumn id="7260" xr3:uid="{6367B701-C598-43A0-862F-65FF518406E4}" name="Column7248"/>
    <tableColumn id="7261" xr3:uid="{D3BDEE72-D146-43A5-9B59-47DE9B8AE6E0}" name="Column7249"/>
    <tableColumn id="7262" xr3:uid="{5B19B150-0A35-44D0-91EF-8AC67F984EB3}" name="Column7250"/>
    <tableColumn id="7263" xr3:uid="{5992D1C2-B672-4CF0-B1E9-2EBCD500D14B}" name="Column7251"/>
    <tableColumn id="7264" xr3:uid="{4FD5C0C9-8556-4C65-859D-1190FAB76343}" name="Column7252"/>
    <tableColumn id="7265" xr3:uid="{7E86CA63-5B74-4D62-A97B-7A0AA838C2F8}" name="Column7253"/>
    <tableColumn id="7266" xr3:uid="{DD024C56-7343-4A87-BA0A-F700F16F615E}" name="Column7254"/>
    <tableColumn id="7267" xr3:uid="{3A7FD570-E29F-483C-AD73-0AB7DDD2C9C0}" name="Column7255"/>
    <tableColumn id="7268" xr3:uid="{78706F46-6310-48AE-B9C9-150AAA64B047}" name="Column7256"/>
    <tableColumn id="7269" xr3:uid="{EEA1686A-B6C8-4254-B2C7-4E419EB74120}" name="Column7257"/>
    <tableColumn id="7270" xr3:uid="{457DB139-1FEA-4E5C-B44A-78F694C5CC3F}" name="Column7258"/>
    <tableColumn id="7271" xr3:uid="{9696AA87-4018-4AEC-94FA-8F8EE447AFEF}" name="Column7259"/>
    <tableColumn id="7272" xr3:uid="{A80012AE-899D-4143-B640-A9E8FFF241DE}" name="Column7260"/>
    <tableColumn id="7273" xr3:uid="{EC64B319-72EA-4176-91A4-1E4416BBEF35}" name="Column7261"/>
    <tableColumn id="7274" xr3:uid="{BE6C6CE5-A386-415F-99A4-54B27E3395E9}" name="Column7262"/>
    <tableColumn id="7275" xr3:uid="{D5E6F8DB-B4C0-4625-BADA-965F4BEBF93F}" name="Column7263"/>
    <tableColumn id="7276" xr3:uid="{37437E61-CCFA-421A-AE48-7BBD0286105B}" name="Column7264"/>
    <tableColumn id="7277" xr3:uid="{A0662963-CEAD-4368-B00C-1F95F13F5ED7}" name="Column7265"/>
    <tableColumn id="7278" xr3:uid="{986BDD3B-8313-4FF6-9105-FD92FB41D6F8}" name="Column7266"/>
    <tableColumn id="7279" xr3:uid="{B92D3F2D-042D-4F60-B67F-E6D159EEE1BE}" name="Column7267"/>
    <tableColumn id="7280" xr3:uid="{C558A8B4-DF30-44F2-AC96-87C29EAA27D9}" name="Column7268"/>
    <tableColumn id="7281" xr3:uid="{0E1554F1-BD9A-418D-BE98-604F2F247D33}" name="Column7269"/>
    <tableColumn id="7282" xr3:uid="{93A03A04-E42E-4A61-8536-513C798025A1}" name="Column7270"/>
    <tableColumn id="7283" xr3:uid="{FBFB4DC8-C39F-4B6C-A7EF-193C1BFBEA44}" name="Column7271"/>
    <tableColumn id="7284" xr3:uid="{F362CFB8-3E79-4263-8D90-7347F5229BD6}" name="Column7272"/>
    <tableColumn id="7285" xr3:uid="{CAB3CC25-6FF9-4EBD-8F83-631262251264}" name="Column7273"/>
    <tableColumn id="7286" xr3:uid="{D90CC1F1-CCF3-49E3-A7E6-C68CBE7EB266}" name="Column7274"/>
    <tableColumn id="7287" xr3:uid="{B026989E-76AD-48FB-8D0C-7B41BAB87B07}" name="Column7275"/>
    <tableColumn id="7288" xr3:uid="{B21BE0BB-89BA-4A2E-9DD5-DA9A58E3BBE7}" name="Column7276"/>
    <tableColumn id="7289" xr3:uid="{65EE8F05-6105-4EDA-9D60-328AE14DDBB5}" name="Column7277"/>
    <tableColumn id="7290" xr3:uid="{BFAB7094-961A-4B69-A1A8-630904A11300}" name="Column7278"/>
    <tableColumn id="7291" xr3:uid="{773ADB7B-6ED3-4F5E-9EFB-E422155EC10C}" name="Column7279"/>
    <tableColumn id="7292" xr3:uid="{6B56D5DB-291D-406C-AE9C-0C0C8CD065D9}" name="Column7280"/>
    <tableColumn id="7293" xr3:uid="{6AE9915C-B67C-4BC2-AD4D-D1DFDDA67F4C}" name="Column7281"/>
    <tableColumn id="7294" xr3:uid="{D79BE120-3233-489F-A23D-AA9A8DBFBF7D}" name="Column7282"/>
    <tableColumn id="7295" xr3:uid="{B58C83E1-F391-4A0A-BC13-614CCA9CF639}" name="Column7283"/>
    <tableColumn id="7296" xr3:uid="{C07F3F3C-BD6C-43F5-8D55-B04A97B66705}" name="Column7284"/>
    <tableColumn id="7297" xr3:uid="{11EF0C96-7AD5-43E3-8BB3-AA060CFF1F9C}" name="Column7285"/>
    <tableColumn id="7298" xr3:uid="{38D6FBE1-27F9-4275-8E50-A7A1462079C8}" name="Column7286"/>
    <tableColumn id="7299" xr3:uid="{6B89A39D-3EC7-4B39-8B0A-5B81DF5BD56A}" name="Column7287"/>
    <tableColumn id="7300" xr3:uid="{506E3C33-0FCA-479A-8883-17FC1F53C982}" name="Column7288"/>
    <tableColumn id="7301" xr3:uid="{E28A9FE7-C5AC-4223-B103-1C17CB797793}" name="Column7289"/>
    <tableColumn id="7302" xr3:uid="{16F225A7-DEF1-4655-AB9A-39F7C2FE257D}" name="Column7290"/>
    <tableColumn id="7303" xr3:uid="{D57E3379-AEE0-4334-A87A-D46ECEC58585}" name="Column7291"/>
    <tableColumn id="7304" xr3:uid="{126C1820-2E67-4EE0-9CC9-5590B2AA93A0}" name="Column7292"/>
    <tableColumn id="7305" xr3:uid="{5D655D2F-5BC4-464F-AC86-0A6F18492F41}" name="Column7293"/>
    <tableColumn id="7306" xr3:uid="{2E1C2947-5AC2-4EE0-9D4C-1A808DF3B2B2}" name="Column7294"/>
    <tableColumn id="7307" xr3:uid="{0A8C69DC-8F42-468D-8DBD-C70F4FCF3821}" name="Column7295"/>
    <tableColumn id="7308" xr3:uid="{F2172936-1FCE-4137-AA93-545ECC825888}" name="Column7296"/>
    <tableColumn id="7309" xr3:uid="{A4264791-5A66-4CD1-B647-07BF8022B057}" name="Column7297"/>
    <tableColumn id="7310" xr3:uid="{9E056207-127F-40AF-9C5D-0F7B90358190}" name="Column7298"/>
    <tableColumn id="7311" xr3:uid="{4C3FE0B9-E485-43EB-B914-0547A2F97FC6}" name="Column7299"/>
    <tableColumn id="7312" xr3:uid="{940A61D4-B77E-4A43-8562-8125AF3BC0A1}" name="Column7300"/>
    <tableColumn id="7313" xr3:uid="{B648C4D8-D008-41AE-AA18-2515BACB89CF}" name="Column7301"/>
    <tableColumn id="7314" xr3:uid="{F96E9D49-347B-4665-B91A-B4E8EB48406F}" name="Column7302"/>
    <tableColumn id="7315" xr3:uid="{48461C95-8456-4760-97A6-8559C589F1B3}" name="Column7303"/>
    <tableColumn id="7316" xr3:uid="{23E8C261-A1D8-45F1-BF57-36289D5AFB3C}" name="Column7304"/>
    <tableColumn id="7317" xr3:uid="{17F53726-F09D-4A0F-8CF1-FDDB9CA997F2}" name="Column7305"/>
    <tableColumn id="7318" xr3:uid="{186C268B-89FB-4815-970E-46E1E504F306}" name="Column7306"/>
    <tableColumn id="7319" xr3:uid="{65D046B0-79E1-43CC-A619-886C89EF9FA1}" name="Column7307"/>
    <tableColumn id="7320" xr3:uid="{9AFAA2B5-5997-4D05-B365-AB5E69FCE2CE}" name="Column7308"/>
    <tableColumn id="7321" xr3:uid="{747D6F09-5CF8-47CD-A4C6-E3D60D72F695}" name="Column7309"/>
    <tableColumn id="7322" xr3:uid="{CAA6B33C-9632-4136-93D6-ADE10C02624E}" name="Column7310"/>
    <tableColumn id="7323" xr3:uid="{11E64BC1-3B0E-47D3-BE9A-EEB56FCE7BEE}" name="Column7311"/>
    <tableColumn id="7324" xr3:uid="{D57146C1-27D4-4C73-88AE-C5EC27E65B43}" name="Column7312"/>
    <tableColumn id="7325" xr3:uid="{0DC497E9-872C-49B8-A3CC-F2911B7CB916}" name="Column7313"/>
    <tableColumn id="7326" xr3:uid="{D583CE78-64A6-4867-BCEE-60D2C83E55B5}" name="Column7314"/>
    <tableColumn id="7327" xr3:uid="{99BA78FB-3150-464F-9387-7E7E3A5D4B59}" name="Column7315"/>
    <tableColumn id="7328" xr3:uid="{631A9A93-894B-4DE5-88A6-8C1E669C2F60}" name="Column7316"/>
    <tableColumn id="7329" xr3:uid="{FE830F41-B570-4D75-926B-B3E356383005}" name="Column7317"/>
    <tableColumn id="7330" xr3:uid="{55F2CFE9-23AC-43D2-A2C6-AEA33A96CE33}" name="Column7318"/>
    <tableColumn id="7331" xr3:uid="{9CC24FEA-4F34-4C9F-9096-6B58D0FD251B}" name="Column7319"/>
    <tableColumn id="7332" xr3:uid="{078D8A9F-2A7B-403C-A351-ADE1714E95DD}" name="Column7320"/>
    <tableColumn id="7333" xr3:uid="{728247A5-22A2-4156-BAD8-EC98B67491A6}" name="Column7321"/>
    <tableColumn id="7334" xr3:uid="{0D2FDC03-B20D-4FEC-B1B5-6C98E6BF5975}" name="Column7322"/>
    <tableColumn id="7335" xr3:uid="{BBE0186D-6B14-40A5-BABE-047565B3AA77}" name="Column7323"/>
    <tableColumn id="7336" xr3:uid="{45A1DF28-CC0A-41F3-B0BD-E4E9C9CBAA2D}" name="Column7324"/>
    <tableColumn id="7337" xr3:uid="{C4289B3F-BDF3-49D2-BF2F-879641646F93}" name="Column7325"/>
    <tableColumn id="7338" xr3:uid="{632653E5-E607-46D1-B2FF-3E490DA17614}" name="Column7326"/>
    <tableColumn id="7339" xr3:uid="{A38BCCCD-7872-422D-98F4-CFB31549C09A}" name="Column7327"/>
    <tableColumn id="7340" xr3:uid="{8455BB31-5BDA-436A-9308-54F709DCB95E}" name="Column7328"/>
    <tableColumn id="7341" xr3:uid="{43539F85-1DE4-44EA-A429-8EA4480F7BD9}" name="Column7329"/>
    <tableColumn id="7342" xr3:uid="{4E0674A1-B92A-4406-9189-246399A06C5F}" name="Column7330"/>
    <tableColumn id="7343" xr3:uid="{CE899114-45EB-45C1-BA27-0B9CE797455E}" name="Column7331"/>
    <tableColumn id="7344" xr3:uid="{B9C513CD-2665-4C75-9085-487461EE8740}" name="Column7332"/>
    <tableColumn id="7345" xr3:uid="{9018A43A-7FEE-43A0-BA61-B49ACD3172EC}" name="Column7333"/>
    <tableColumn id="7346" xr3:uid="{4B80CB8A-B144-400B-A0B9-752124F42693}" name="Column7334"/>
    <tableColumn id="7347" xr3:uid="{49332BCE-ACDA-4D92-88C0-8138C96ACC17}" name="Column7335"/>
    <tableColumn id="7348" xr3:uid="{3384FD60-018D-48D4-900D-DA48C15547C2}" name="Column7336"/>
    <tableColumn id="7349" xr3:uid="{60B5F2A6-AB9C-4D83-84EE-3B1F67509CC7}" name="Column7337"/>
    <tableColumn id="7350" xr3:uid="{4B48E671-0C7E-4C80-A34E-452EDE4A9499}" name="Column7338"/>
    <tableColumn id="7351" xr3:uid="{D382F2C4-63E0-4FED-A925-66F844FA1139}" name="Column7339"/>
    <tableColumn id="7352" xr3:uid="{98370758-7436-43C5-8767-232A12914786}" name="Column7340"/>
    <tableColumn id="7353" xr3:uid="{8D7B153D-118D-4751-AF0F-BD6A28479757}" name="Column7341"/>
    <tableColumn id="7354" xr3:uid="{6B60D639-B929-4DBB-BB87-5CE0F54F9445}" name="Column7342"/>
    <tableColumn id="7355" xr3:uid="{A4ED5AFB-5CFB-41B9-9BFC-5454BC15C418}" name="Column7343"/>
    <tableColumn id="7356" xr3:uid="{50365356-0A47-4807-B0A5-F7C4645CF26A}" name="Column7344"/>
    <tableColumn id="7357" xr3:uid="{0F702131-C189-48F3-BEB2-3EB1413F47A3}" name="Column7345"/>
    <tableColumn id="7358" xr3:uid="{CEDE0C43-89B7-498C-A24C-6B88201BA71E}" name="Column7346"/>
    <tableColumn id="7359" xr3:uid="{756593F0-3F66-447F-9AB7-168D5736B7E2}" name="Column7347"/>
    <tableColumn id="7360" xr3:uid="{ED058D46-F83D-4BD4-B13B-ADD5D6F4FC3C}" name="Column7348"/>
    <tableColumn id="7361" xr3:uid="{AA2D1D83-38E9-437F-A6EC-1EBF07A9200D}" name="Column7349"/>
    <tableColumn id="7362" xr3:uid="{F872B508-6BFF-49BB-BC17-0D43A7FEEEBA}" name="Column7350"/>
    <tableColumn id="7363" xr3:uid="{D9157531-3399-4C1E-BBAE-E249724A1A18}" name="Column7351"/>
    <tableColumn id="7364" xr3:uid="{055F4350-F516-4AA3-B45A-07873101CA59}" name="Column7352"/>
    <tableColumn id="7365" xr3:uid="{A82BD273-6610-43CB-AB3E-283A6C8181B0}" name="Column7353"/>
    <tableColumn id="7366" xr3:uid="{CB3721AA-4022-41D2-9908-6558C92DC056}" name="Column7354"/>
    <tableColumn id="7367" xr3:uid="{23321BCA-7C68-400C-AFD9-EC2B606237C9}" name="Column7355"/>
    <tableColumn id="7368" xr3:uid="{1E2154B9-9B6B-44C4-A30B-697B06CBE98E}" name="Column7356"/>
    <tableColumn id="7369" xr3:uid="{288EF262-FF95-481C-97E7-02118A04308E}" name="Column7357"/>
    <tableColumn id="7370" xr3:uid="{54B9E675-D53F-4A32-BDA9-0A29644EBE22}" name="Column7358"/>
    <tableColumn id="7371" xr3:uid="{7D2DC4D6-3B5C-4767-BDBE-C9CEC5DA6C62}" name="Column7359"/>
    <tableColumn id="7372" xr3:uid="{726EA62A-7042-416C-A59D-2400040FC4D3}" name="Column7360"/>
    <tableColumn id="7373" xr3:uid="{A735340B-2D36-4D23-BDB8-9B2E3CEC98FE}" name="Column7361"/>
    <tableColumn id="7374" xr3:uid="{F6026267-369D-4BA4-B9EF-DD7F0263C362}" name="Column7362"/>
    <tableColumn id="7375" xr3:uid="{F424679B-22DB-4BB7-8C90-FC691E561F60}" name="Column7363"/>
    <tableColumn id="7376" xr3:uid="{E3EEF000-EE45-4DBF-828F-17269B118F60}" name="Column7364"/>
    <tableColumn id="7377" xr3:uid="{A3E31784-7419-46FE-BA40-A0FA69A6A7E3}" name="Column7365"/>
    <tableColumn id="7378" xr3:uid="{2C7CA853-80DB-4012-90DD-6189F9859E8D}" name="Column7366"/>
    <tableColumn id="7379" xr3:uid="{45E1EFD3-1BDE-4A81-A7B7-E7F5C8326749}" name="Column7367"/>
    <tableColumn id="7380" xr3:uid="{5E8CBCA7-44CE-46F0-95B2-9A7B36C3ADAD}" name="Column7368"/>
    <tableColumn id="7381" xr3:uid="{9732FB83-C4F6-42CE-96EE-2D6E97F452AC}" name="Column7369"/>
    <tableColumn id="7382" xr3:uid="{2FA5859D-CFEB-4B60-883B-A69E4CC3776E}" name="Column7370"/>
    <tableColumn id="7383" xr3:uid="{33A762C3-00F6-490E-99D5-075DC8C565A4}" name="Column7371"/>
    <tableColumn id="7384" xr3:uid="{1512F1F7-9CC9-4402-8BC6-A97622EB8B2D}" name="Column7372"/>
    <tableColumn id="7385" xr3:uid="{E051FCCA-43E6-40AE-A713-06403F61D3E4}" name="Column7373"/>
    <tableColumn id="7386" xr3:uid="{1867D5DF-0337-4A26-A726-277BE2B82289}" name="Column7374"/>
    <tableColumn id="7387" xr3:uid="{ABC5A09F-6589-47BD-9CDC-30C05A9F7584}" name="Column7375"/>
    <tableColumn id="7388" xr3:uid="{0A454A6C-14BE-46B0-938D-4644E079FB0C}" name="Column7376"/>
    <tableColumn id="7389" xr3:uid="{EB6353AB-2EF7-457F-9928-E0BF55AF0B29}" name="Column7377"/>
    <tableColumn id="7390" xr3:uid="{52CDB2AA-C3AA-44E1-A8DD-8AF4795E8C0E}" name="Column7378"/>
    <tableColumn id="7391" xr3:uid="{45A19FEE-F3DF-4A71-A346-F2133F6B3F84}" name="Column7379"/>
    <tableColumn id="7392" xr3:uid="{0AA8F9F0-31BB-4A3E-A866-577785B19AF2}" name="Column7380"/>
    <tableColumn id="7393" xr3:uid="{DB1BBBDC-9C9C-44B3-B011-AEDA5F52D647}" name="Column7381"/>
    <tableColumn id="7394" xr3:uid="{01C86198-205D-442A-9CF9-3F94E25D12CC}" name="Column7382"/>
    <tableColumn id="7395" xr3:uid="{5BA2AAD0-AA5A-4956-BD18-31B3CE8AA19E}" name="Column7383"/>
    <tableColumn id="7396" xr3:uid="{A7ED1927-B099-4044-9ACB-BB2484C77FB5}" name="Column7384"/>
    <tableColumn id="7397" xr3:uid="{6305E66E-74AB-4FE5-AC0E-A10E03AEE7B8}" name="Column7385"/>
    <tableColumn id="7398" xr3:uid="{97F642AD-B442-47BE-8BAE-0265ED6149A4}" name="Column7386"/>
    <tableColumn id="7399" xr3:uid="{34615744-D242-4F6D-89C6-8B27534EBC00}" name="Column7387"/>
    <tableColumn id="7400" xr3:uid="{C06678AB-A92A-47FB-8495-1368F4465EC6}" name="Column7388"/>
    <tableColumn id="7401" xr3:uid="{09BE46FD-4BD9-43AC-8466-8EE50A6B0209}" name="Column7389"/>
    <tableColumn id="7402" xr3:uid="{C6F9E728-AAE2-4679-94D1-C261C69EAE78}" name="Column7390"/>
    <tableColumn id="7403" xr3:uid="{47C6BBCC-1ED3-4F4E-BEE3-8DD6B20B36D9}" name="Column7391"/>
    <tableColumn id="7404" xr3:uid="{CE33F548-7B3A-4D40-8CF2-35162EAA4BB8}" name="Column7392"/>
    <tableColumn id="7405" xr3:uid="{A638691C-BDE7-4DD3-B976-EF612B326CBD}" name="Column7393"/>
    <tableColumn id="7406" xr3:uid="{275B14D3-C5CA-486E-AD37-9AA8A76C815D}" name="Column7394"/>
    <tableColumn id="7407" xr3:uid="{7B322B0C-A6FD-4C37-93C4-73799C9E6251}" name="Column7395"/>
    <tableColumn id="7408" xr3:uid="{8380DDD8-AB75-4628-8870-9BEDF5706D7D}" name="Column7396"/>
    <tableColumn id="7409" xr3:uid="{AD3A1FD6-32AB-4FFC-995A-08949E11276F}" name="Column7397"/>
    <tableColumn id="7410" xr3:uid="{D3CCA0F3-75D2-4FA4-9FF3-B8FF1F12102A}" name="Column7398"/>
    <tableColumn id="7411" xr3:uid="{FFC630D7-E857-4227-AB6A-BB0DBCEFE614}" name="Column7399"/>
    <tableColumn id="7412" xr3:uid="{252DF375-6195-4E19-A6A4-7093AFE440AF}" name="Column7400"/>
    <tableColumn id="7413" xr3:uid="{FA082DD7-621D-4428-8CD3-730162874D9A}" name="Column7401"/>
    <tableColumn id="7414" xr3:uid="{723F929C-1E57-4ABA-976B-D6ED1E3A0CCC}" name="Column7402"/>
    <tableColumn id="7415" xr3:uid="{19CF42A9-D067-4CEF-94B8-9320EBE2DB0C}" name="Column7403"/>
    <tableColumn id="7416" xr3:uid="{5E7E82E7-B4C3-461A-88F8-37CE177781F4}" name="Column7404"/>
    <tableColumn id="7417" xr3:uid="{D9B03435-BA1A-4436-A7DD-7E9E12A762C4}" name="Column7405"/>
    <tableColumn id="7418" xr3:uid="{4E03B5EC-588C-4A2F-8BB4-45EA9EAAA22B}" name="Column7406"/>
    <tableColumn id="7419" xr3:uid="{D8B39662-D85D-4501-A38B-1FCA88783361}" name="Column7407"/>
    <tableColumn id="7420" xr3:uid="{9C9CEBE1-E18E-4ECA-B4DD-DE1474F90E6A}" name="Column7408"/>
    <tableColumn id="7421" xr3:uid="{BDB070FE-EC51-4296-9FCB-BFA438B9702B}" name="Column7409"/>
    <tableColumn id="7422" xr3:uid="{6B734309-42E9-47E5-9EAB-B2EE91428057}" name="Column7410"/>
    <tableColumn id="7423" xr3:uid="{AE1578C5-A0F5-4ADB-A681-2ED34FB3DFC7}" name="Column7411"/>
    <tableColumn id="7424" xr3:uid="{1C4724C0-FE87-400E-A974-BD52BE0DE1C8}" name="Column7412"/>
    <tableColumn id="7425" xr3:uid="{39CA37AE-39BD-4697-81B8-30796BAA4DD4}" name="Column7413"/>
    <tableColumn id="7426" xr3:uid="{0F6CD4DA-D7C8-4DC0-B07A-9540237F05CF}" name="Column7414"/>
    <tableColumn id="7427" xr3:uid="{CB6B1F9A-058C-4046-A818-EE6F7C999D35}" name="Column7415"/>
    <tableColumn id="7428" xr3:uid="{A8E180E4-E18F-40FD-8493-752418713EB7}" name="Column7416"/>
    <tableColumn id="7429" xr3:uid="{C36DF57C-C87B-42D2-924D-7C1E8BF69000}" name="Column7417"/>
    <tableColumn id="7430" xr3:uid="{5594DFC5-3F7F-4123-9264-7E4825E985D0}" name="Column7418"/>
    <tableColumn id="7431" xr3:uid="{537E4A83-5C01-4DE8-994E-34960F535882}" name="Column7419"/>
    <tableColumn id="7432" xr3:uid="{1E8A4512-D129-4DCC-8398-CC7921991315}" name="Column7420"/>
    <tableColumn id="7433" xr3:uid="{4E95E630-2E23-4F39-AE3C-7394072C6065}" name="Column7421"/>
    <tableColumn id="7434" xr3:uid="{C4D76A73-DE6B-4151-8347-2C6DA605C1E0}" name="Column7422"/>
    <tableColumn id="7435" xr3:uid="{E51ADD24-A479-4ACA-AD6C-EDC97A86EFA6}" name="Column7423"/>
    <tableColumn id="7436" xr3:uid="{5D318EB7-CA25-4768-80ED-2760203962C8}" name="Column7424"/>
    <tableColumn id="7437" xr3:uid="{ECF675D4-25E5-4699-B7C4-630DBC758FFC}" name="Column7425"/>
    <tableColumn id="7438" xr3:uid="{32BF5254-CA56-4B9E-9B18-A58E7809E70A}" name="Column7426"/>
    <tableColumn id="7439" xr3:uid="{722DDBA8-68A2-4CBF-ACDD-065810B1F048}" name="Column7427"/>
    <tableColumn id="7440" xr3:uid="{3EFB30BF-6E96-4196-BC24-D621341635F3}" name="Column7428"/>
    <tableColumn id="7441" xr3:uid="{409B7FC1-4204-4A2A-9A68-6DBEA8FF64B4}" name="Column7429"/>
    <tableColumn id="7442" xr3:uid="{D33C97A0-6E11-4D47-B741-68C4748ADF76}" name="Column7430"/>
    <tableColumn id="7443" xr3:uid="{3BFBBE85-B1C9-4729-B77C-B6F9A537D80C}" name="Column7431"/>
    <tableColumn id="7444" xr3:uid="{D39355C7-576B-4950-AC95-E97911567250}" name="Column7432"/>
    <tableColumn id="7445" xr3:uid="{2902955B-F49F-43A7-9586-EE5016AD60E7}" name="Column7433"/>
    <tableColumn id="7446" xr3:uid="{F9F8C307-5C76-4650-AFD5-95A84E73ECC9}" name="Column7434"/>
    <tableColumn id="7447" xr3:uid="{1D1A3A11-FB3E-459B-91F5-B3E4E828A392}" name="Column7435"/>
    <tableColumn id="7448" xr3:uid="{4EEA311C-3101-4B8C-A002-2E94D7F244F6}" name="Column7436"/>
    <tableColumn id="7449" xr3:uid="{91B9C8F8-F927-47EE-8A4A-462F7F753E63}" name="Column7437"/>
    <tableColumn id="7450" xr3:uid="{9819F948-78A2-41AC-873E-B1BDFA18DFD6}" name="Column7438"/>
    <tableColumn id="7451" xr3:uid="{6A9A1467-ED50-40C9-BCD3-3CFF2A946682}" name="Column7439"/>
    <tableColumn id="7452" xr3:uid="{31E32F85-8966-4029-BA71-46990163A976}" name="Column7440"/>
    <tableColumn id="7453" xr3:uid="{B4422F04-0A3A-46FF-91EC-89CB0561F49F}" name="Column7441"/>
    <tableColumn id="7454" xr3:uid="{7CE29710-B040-4B3B-92A9-25B32D3486EF}" name="Column7442"/>
    <tableColumn id="7455" xr3:uid="{71304322-2BA9-4053-9E83-FAB6877E3FCF}" name="Column7443"/>
    <tableColumn id="7456" xr3:uid="{1338CA3A-F7D0-4A2F-B3C2-0BEBF88A7C6B}" name="Column7444"/>
    <tableColumn id="7457" xr3:uid="{A92BFB79-F785-4DBE-8271-017396248D4F}" name="Column7445"/>
    <tableColumn id="7458" xr3:uid="{CE8F8577-939A-44C0-BC84-412F9515B726}" name="Column7446"/>
    <tableColumn id="7459" xr3:uid="{DEA5628C-70D4-4948-9005-24A16C4EE1DC}" name="Column7447"/>
    <tableColumn id="7460" xr3:uid="{D34D0256-E675-45FC-951D-DE967273333F}" name="Column7448"/>
    <tableColumn id="7461" xr3:uid="{49DC03FB-F2EB-411E-87FD-B9C87E35DFB6}" name="Column7449"/>
    <tableColumn id="7462" xr3:uid="{59F250EF-AD75-4760-BEDD-5E7194D76352}" name="Column7450"/>
    <tableColumn id="7463" xr3:uid="{76CB5351-BE94-48B2-ACAA-50D4B49F5F8F}" name="Column7451"/>
    <tableColumn id="7464" xr3:uid="{86CEF487-B8B3-4AAA-BEE0-2687027F1DBD}" name="Column7452"/>
    <tableColumn id="7465" xr3:uid="{65AF30AB-1335-4DA2-A0E8-B8D7E2562A6B}" name="Column7453"/>
    <tableColumn id="7466" xr3:uid="{38498B10-9F98-4B3C-85FA-5625F34F20E5}" name="Column7454"/>
    <tableColumn id="7467" xr3:uid="{2FCE8D0A-911C-4D96-976B-24273F538229}" name="Column7455"/>
    <tableColumn id="7468" xr3:uid="{614AA77C-1BB2-49B2-81A9-31980A32DBF5}" name="Column7456"/>
    <tableColumn id="7469" xr3:uid="{52E2DCEF-67A7-43FA-B31F-43E7345BB3E0}" name="Column7457"/>
    <tableColumn id="7470" xr3:uid="{AF3AF6C8-F60B-410B-B8BB-C38EC05662BA}" name="Column7458"/>
    <tableColumn id="7471" xr3:uid="{BA8D5E41-A3C3-4782-AB35-2DE27C716754}" name="Column7459"/>
    <tableColumn id="7472" xr3:uid="{1DDBF0B1-6929-4759-9DD9-85C8255A7139}" name="Column7460"/>
    <tableColumn id="7473" xr3:uid="{DF468F66-7618-46B2-A28D-05082337BB59}" name="Column7461"/>
    <tableColumn id="7474" xr3:uid="{CA5926AC-F3B9-44D8-A683-29AE200B7B5B}" name="Column7462"/>
    <tableColumn id="7475" xr3:uid="{5AA86387-184F-43EB-8C3D-B74DE14A1D18}" name="Column7463"/>
    <tableColumn id="7476" xr3:uid="{B1A9359F-FC33-4C2E-8693-CFD6417D262D}" name="Column7464"/>
    <tableColumn id="7477" xr3:uid="{B8385493-1399-428E-B331-3E20E721E21B}" name="Column7465"/>
    <tableColumn id="7478" xr3:uid="{763ADE96-4101-4250-914C-7E08A8F79FCC}" name="Column7466"/>
    <tableColumn id="7479" xr3:uid="{6DA10947-B988-41D6-B4CC-FB98F014DAC8}" name="Column7467"/>
    <tableColumn id="7480" xr3:uid="{8A757910-690F-457A-9774-84579B608F21}" name="Column7468"/>
    <tableColumn id="7481" xr3:uid="{43A0E44A-17AD-4897-A770-77602D64D25D}" name="Column7469"/>
    <tableColumn id="7482" xr3:uid="{F1E59763-EC18-46EE-B177-E24810CFD865}" name="Column7470"/>
    <tableColumn id="7483" xr3:uid="{83208364-AFB9-4A90-A141-88C995ADDF06}" name="Column7471"/>
    <tableColumn id="7484" xr3:uid="{1676427B-93F3-4E99-ADFB-8D1A8482BA78}" name="Column7472"/>
    <tableColumn id="7485" xr3:uid="{3796EE39-6F03-4238-A994-0E7F2D6F1325}" name="Column7473"/>
    <tableColumn id="7486" xr3:uid="{26A2D38C-76B5-4BD1-A47A-40857A39D0DB}" name="Column7474"/>
    <tableColumn id="7487" xr3:uid="{75676D8E-F1E7-4B62-BEB0-50A13FD2A2CC}" name="Column7475"/>
    <tableColumn id="7488" xr3:uid="{9BF72D77-B8C2-40E7-8FB9-BA539B21D43A}" name="Column7476"/>
    <tableColumn id="7489" xr3:uid="{97EE663F-68D0-4C84-AC85-C3282860D1C1}" name="Column7477"/>
    <tableColumn id="7490" xr3:uid="{FD99AA61-2FD7-40FE-944C-4E9754A60A58}" name="Column7478"/>
    <tableColumn id="7491" xr3:uid="{786E7AD4-892F-4377-B6BD-732581AC271D}" name="Column7479"/>
    <tableColumn id="7492" xr3:uid="{15DB9996-A165-4E5F-AC0E-CD54C9EED930}" name="Column7480"/>
    <tableColumn id="7493" xr3:uid="{AB99E800-ED9B-4923-BD50-FC275CB8A76D}" name="Column7481"/>
    <tableColumn id="7494" xr3:uid="{E0EE7F0A-C21A-4FC3-9A9C-4CEDDC9C345E}" name="Column7482"/>
    <tableColumn id="7495" xr3:uid="{05F89273-9518-442B-B29E-F4FFB141B007}" name="Column7483"/>
    <tableColumn id="7496" xr3:uid="{3BA8A6EA-AAE2-4AA8-B8D4-A0670428CFE2}" name="Column7484"/>
    <tableColumn id="7497" xr3:uid="{D9383EDF-87C8-44CC-9B6E-506BAE7F4CCC}" name="Column7485"/>
    <tableColumn id="7498" xr3:uid="{D16F15C6-70B2-46B2-84DC-0930E8B8A981}" name="Column7486"/>
    <tableColumn id="7499" xr3:uid="{BAC633A8-7926-47B2-95C0-3896E362AC33}" name="Column7487"/>
    <tableColumn id="7500" xr3:uid="{B68772E4-2609-443D-9027-00030C7D48FE}" name="Column7488"/>
    <tableColumn id="7501" xr3:uid="{40177625-D864-4B4B-A3E0-5A8B6DFEEA88}" name="Column7489"/>
    <tableColumn id="7502" xr3:uid="{E88DA9EC-A9DF-487B-A5D7-76B92A452D10}" name="Column7490"/>
    <tableColumn id="7503" xr3:uid="{A40AFEDD-BF8B-42CC-9CBC-51D37447CB34}" name="Column7491"/>
    <tableColumn id="7504" xr3:uid="{928F53A7-9059-4950-B751-BC8DF5AF4F7D}" name="Column7492"/>
    <tableColumn id="7505" xr3:uid="{668E93AB-01C3-4AF0-82FA-DAE7CF0F9205}" name="Column7493"/>
    <tableColumn id="7506" xr3:uid="{6998DEB1-0342-424D-B946-197BEBB0E389}" name="Column7494"/>
    <tableColumn id="7507" xr3:uid="{91A1AA14-A08C-4CC3-85F4-125B864B5129}" name="Column7495"/>
    <tableColumn id="7508" xr3:uid="{E37F0BB9-C292-4C59-9DD1-A0423A02AE4E}" name="Column7496"/>
    <tableColumn id="7509" xr3:uid="{7BBC105C-3EA9-4B30-AD7B-86068A3E0D74}" name="Column7497"/>
    <tableColumn id="7510" xr3:uid="{B5785F68-2B13-4D23-B108-5966407F4816}" name="Column7498"/>
    <tableColumn id="7511" xr3:uid="{454EB06F-3792-4783-85AE-B0C88897A74E}" name="Column7499"/>
    <tableColumn id="7512" xr3:uid="{FFAEA407-3966-4BD8-B041-68A81EAB57F9}" name="Column7500"/>
    <tableColumn id="7513" xr3:uid="{21255D81-3654-4DCA-BDA0-00DD0BD76E95}" name="Column7501"/>
    <tableColumn id="7514" xr3:uid="{3DAB43C1-AB30-489B-8CF6-E3E8772FEF3E}" name="Column7502"/>
    <tableColumn id="7515" xr3:uid="{CCAD4ADC-337D-4ADD-8B80-2F79FA051325}" name="Column7503"/>
    <tableColumn id="7516" xr3:uid="{3D82EBFA-3109-445E-8409-023F1C2C9383}" name="Column7504"/>
    <tableColumn id="7517" xr3:uid="{3B0B81D8-2D2A-49D2-9207-F870506E8E2D}" name="Column7505"/>
    <tableColumn id="7518" xr3:uid="{761B60F5-F89E-46E6-A56E-6950E55B3A9F}" name="Column7506"/>
    <tableColumn id="7519" xr3:uid="{B6FBE19D-755B-4869-8A45-01626E9BCBC2}" name="Column7507"/>
    <tableColumn id="7520" xr3:uid="{EB30A2E7-2AF1-4BA5-9676-F9781E293181}" name="Column7508"/>
    <tableColumn id="7521" xr3:uid="{DDFBC6C8-6400-4496-BF21-D89608027BEF}" name="Column7509"/>
    <tableColumn id="7522" xr3:uid="{7E1F0F3A-AC9F-4837-81AD-1AFF2EA08E0E}" name="Column7510"/>
    <tableColumn id="7523" xr3:uid="{00AF7B5B-9DC3-422A-BAA4-581B9192BC0C}" name="Column7511"/>
    <tableColumn id="7524" xr3:uid="{A614FD27-2908-4AA1-9EA5-5644C3360AC1}" name="Column7512"/>
    <tableColumn id="7525" xr3:uid="{DFBFC41B-94EE-4C95-A9B5-7C103DCF0B7B}" name="Column7513"/>
    <tableColumn id="7526" xr3:uid="{4A53FE05-2969-442E-9FAE-AC6E91A3325E}" name="Column7514"/>
    <tableColumn id="7527" xr3:uid="{6F624462-FB9E-4EF3-85D8-B7A1CABB9BCB}" name="Column7515"/>
    <tableColumn id="7528" xr3:uid="{D574876A-DBA4-423B-90C1-0E8E0393F6FD}" name="Column7516"/>
    <tableColumn id="7529" xr3:uid="{3FA59761-DFF4-4C20-94FF-96495A8082CB}" name="Column7517"/>
    <tableColumn id="7530" xr3:uid="{4D906F8D-D9F7-4049-BA5B-31AB621639A9}" name="Column7518"/>
    <tableColumn id="7531" xr3:uid="{05D821AA-01AF-407E-9C43-CCD9FBDC6FFF}" name="Column7519"/>
    <tableColumn id="7532" xr3:uid="{08B470F0-F918-49FE-96D1-2A922AA94C63}" name="Column7520"/>
    <tableColumn id="7533" xr3:uid="{2DF49F1F-A664-4C99-9A95-91389B88142E}" name="Column7521"/>
    <tableColumn id="7534" xr3:uid="{0A69135F-531B-4AFD-ACB3-56A4C2BD7D28}" name="Column7522"/>
    <tableColumn id="7535" xr3:uid="{AE1E88CF-2587-4E8D-A477-81BD5B2D1D72}" name="Column7523"/>
    <tableColumn id="7536" xr3:uid="{4F4618D9-565A-45E6-AD12-A9AA37E45174}" name="Column7524"/>
    <tableColumn id="7537" xr3:uid="{1643ECB1-AD8C-47F5-8E2F-AC77D829199A}" name="Column7525"/>
    <tableColumn id="7538" xr3:uid="{6D4DF73F-92B5-423D-98D7-2A0772A1D545}" name="Column7526"/>
    <tableColumn id="7539" xr3:uid="{28798B43-9F5A-43E5-87CE-DC8D6C5698FA}" name="Column7527"/>
    <tableColumn id="7540" xr3:uid="{9F15E854-D982-4AE5-99B1-FA3B057DF03F}" name="Column7528"/>
    <tableColumn id="7541" xr3:uid="{830A8F97-923F-4254-9B9A-BE992545B92F}" name="Column7529"/>
    <tableColumn id="7542" xr3:uid="{8602F8FA-978B-4AAD-89E6-559BC2691A5B}" name="Column7530"/>
    <tableColumn id="7543" xr3:uid="{14639E72-9C84-471C-99E2-956AB0B16A31}" name="Column7531"/>
    <tableColumn id="7544" xr3:uid="{D835905F-ADB6-4EC1-AFA5-318E4E7DBC47}" name="Column7532"/>
    <tableColumn id="7545" xr3:uid="{10A5A5FB-7AC0-40C3-ABDE-86FFD38AEB83}" name="Column7533"/>
    <tableColumn id="7546" xr3:uid="{172AEF06-C299-44E7-A30A-021DB458663A}" name="Column7534"/>
    <tableColumn id="7547" xr3:uid="{A18FF82B-1752-4729-92B5-0235BE4D040D}" name="Column7535"/>
    <tableColumn id="7548" xr3:uid="{08E05B7F-8E41-46E6-AC51-5CA10C7F5094}" name="Column7536"/>
    <tableColumn id="7549" xr3:uid="{AF7E091F-07BC-4F4B-8570-9C42F4B169B2}" name="Column7537"/>
    <tableColumn id="7550" xr3:uid="{096656AD-91DC-43F0-BF34-30E5322D0AF2}" name="Column7538"/>
    <tableColumn id="7551" xr3:uid="{92CECDCB-CBC1-44ED-BF4B-C88B282DF4FE}" name="Column7539"/>
    <tableColumn id="7552" xr3:uid="{A9AC0A34-FF68-4C88-8F9B-EABABEBB5A40}" name="Column7540"/>
    <tableColumn id="7553" xr3:uid="{17AA8D6C-0CAD-4F9E-B3CF-1748B9151259}" name="Column7541"/>
    <tableColumn id="7554" xr3:uid="{C449E6D0-0AEA-46D9-B707-E7421D7052BD}" name="Column7542"/>
    <tableColumn id="7555" xr3:uid="{57C205FB-4499-4193-A0D6-03C19F5DB72D}" name="Column7543"/>
    <tableColumn id="7556" xr3:uid="{2F223BD6-ECC3-4536-909B-952023D14D02}" name="Column7544"/>
    <tableColumn id="7557" xr3:uid="{DB117FBF-9188-41B7-8345-DC205A5FF0B6}" name="Column7545"/>
    <tableColumn id="7558" xr3:uid="{271FAAF0-EBC0-48C7-A5E6-E8719D790D9F}" name="Column7546"/>
    <tableColumn id="7559" xr3:uid="{3A28B272-13E3-4E10-8C4A-307131C8EB3E}" name="Column7547"/>
    <tableColumn id="7560" xr3:uid="{AC016910-FDAB-4ACB-8F71-B7B398302130}" name="Column7548"/>
    <tableColumn id="7561" xr3:uid="{173883F3-B095-41FC-8CB7-76C533A9B553}" name="Column7549"/>
    <tableColumn id="7562" xr3:uid="{A67A53E1-857B-4E2E-AF10-1F1F3ED3B281}" name="Column7550"/>
    <tableColumn id="7563" xr3:uid="{CE06ECC7-E03B-4076-B1E6-00701F7CE078}" name="Column7551"/>
    <tableColumn id="7564" xr3:uid="{C3754850-5734-44B0-B915-C319196FA50A}" name="Column7552"/>
    <tableColumn id="7565" xr3:uid="{7C3F9D1D-0748-472D-A384-3E00FEC7E941}" name="Column7553"/>
    <tableColumn id="7566" xr3:uid="{E5A9C556-D392-4C42-AA83-7210C63E7F40}" name="Column7554"/>
    <tableColumn id="7567" xr3:uid="{9FE77018-1694-44A4-94E1-0F410F4766C5}" name="Column7555"/>
    <tableColumn id="7568" xr3:uid="{C47B9AD3-7070-4F2A-B121-53F835794696}" name="Column7556"/>
    <tableColumn id="7569" xr3:uid="{67C1F730-A9F5-4136-9820-B8C3DB9C1B32}" name="Column7557"/>
    <tableColumn id="7570" xr3:uid="{753E7268-A047-4EB2-A734-06699DBBC985}" name="Column7558"/>
    <tableColumn id="7571" xr3:uid="{1E149BBF-043F-46A0-A8F1-349B2315CE53}" name="Column7559"/>
    <tableColumn id="7572" xr3:uid="{FA72914B-B109-4F75-8CEE-4CDABA6E6E15}" name="Column7560"/>
    <tableColumn id="7573" xr3:uid="{6B6AC1DC-E154-4237-95CC-1A8B4F8360E5}" name="Column7561"/>
    <tableColumn id="7574" xr3:uid="{E0B4EDC2-337E-4E74-B2BF-39209A2262E0}" name="Column7562"/>
    <tableColumn id="7575" xr3:uid="{13AAC0E0-FFF2-42CB-A45B-F5E976AAB63E}" name="Column7563"/>
    <tableColumn id="7576" xr3:uid="{860F1EB9-DE99-4BB1-B0AA-BBE89688E1A7}" name="Column7564"/>
    <tableColumn id="7577" xr3:uid="{B8D475FE-74AD-4E81-9E21-F4CCF3535F10}" name="Column7565"/>
    <tableColumn id="7578" xr3:uid="{23A30A7C-94A5-481B-828C-6F061F2E35AF}" name="Column7566"/>
    <tableColumn id="7579" xr3:uid="{F958514E-1D04-47F4-9DAD-EB2D6CB9CAAB}" name="Column7567"/>
    <tableColumn id="7580" xr3:uid="{CD740C2F-AC88-43BD-A6FE-E9EE01F65158}" name="Column7568"/>
    <tableColumn id="7581" xr3:uid="{4125AAA2-F627-4656-A795-BAD556063702}" name="Column7569"/>
    <tableColumn id="7582" xr3:uid="{08B976F2-4848-4E8D-91CD-E037CF359B7F}" name="Column7570"/>
    <tableColumn id="7583" xr3:uid="{757A01DF-C769-42C9-8F48-8D60A028D5FE}" name="Column7571"/>
    <tableColumn id="7584" xr3:uid="{4BE7918E-429F-48D0-AF0B-A4C272D31704}" name="Column7572"/>
    <tableColumn id="7585" xr3:uid="{A52CF8F6-30E7-4C25-B970-B88EEE983F94}" name="Column7573"/>
    <tableColumn id="7586" xr3:uid="{917001B8-94F6-4140-89D7-FD0B88AB9A1D}" name="Column7574"/>
    <tableColumn id="7587" xr3:uid="{FE08FF23-9019-4058-8874-823DBF23A143}" name="Column7575"/>
    <tableColumn id="7588" xr3:uid="{ADDC2DFD-400A-4627-B16B-AE6D9E6E795B}" name="Column7576"/>
    <tableColumn id="7589" xr3:uid="{7DBF53F7-985C-4E02-ABB9-1E6F4CE86221}" name="Column7577"/>
    <tableColumn id="7590" xr3:uid="{B0A07EEF-C4CF-441B-81A3-B2255745304E}" name="Column7578"/>
    <tableColumn id="7591" xr3:uid="{6C35C580-7AB8-4A7A-8D44-21CF630AC82C}" name="Column7579"/>
    <tableColumn id="7592" xr3:uid="{33D37B2C-1C8E-47CE-8A74-AE314BA1A59B}" name="Column7580"/>
    <tableColumn id="7593" xr3:uid="{02CAF5B8-7BD7-4196-A851-86409D3DAAA6}" name="Column7581"/>
    <tableColumn id="7594" xr3:uid="{CF435E78-323C-4FB8-B4F6-43D8C5D1141E}" name="Column7582"/>
    <tableColumn id="7595" xr3:uid="{BE206EF7-D412-469F-9D16-5F552A06125D}" name="Column7583"/>
    <tableColumn id="7596" xr3:uid="{E70AAD52-8F80-45F5-8B7D-0C8DB003833B}" name="Column7584"/>
    <tableColumn id="7597" xr3:uid="{D5FE56E6-8FAE-4EC2-A33E-169DA7D78A50}" name="Column7585"/>
    <tableColumn id="7598" xr3:uid="{202E8961-1AAC-45D7-8112-6D839D5C89F0}" name="Column7586"/>
    <tableColumn id="7599" xr3:uid="{8643F6C9-E897-41F3-99D0-758E3CBF51A7}" name="Column7587"/>
    <tableColumn id="7600" xr3:uid="{0B3F40D3-F51C-4F90-9125-27B898318D4D}" name="Column7588"/>
    <tableColumn id="7601" xr3:uid="{FD10C5CB-906E-4A50-A21A-E719F4A9A64A}" name="Column7589"/>
    <tableColumn id="7602" xr3:uid="{F04DE03B-CC65-4630-A665-118478476F7C}" name="Column7590"/>
    <tableColumn id="7603" xr3:uid="{91767E69-18FD-43B5-A3BB-CDEB2CD92CE5}" name="Column7591"/>
    <tableColumn id="7604" xr3:uid="{38662096-7499-47A4-BD3E-E1356AB650D6}" name="Column7592"/>
    <tableColumn id="7605" xr3:uid="{35159B44-D11C-4CEE-8A03-577B603A9445}" name="Column7593"/>
    <tableColumn id="7606" xr3:uid="{65179A7A-3473-4D16-A4AA-0408980F5419}" name="Column7594"/>
    <tableColumn id="7607" xr3:uid="{EA2DB59A-B8D3-4AAC-8C91-38DCC44CD9AF}" name="Column7595"/>
    <tableColumn id="7608" xr3:uid="{CEC79565-7D37-47C9-B7CA-10511E43F49C}" name="Column7596"/>
    <tableColumn id="7609" xr3:uid="{D3AB3CE6-A90D-4771-8647-0D953AD5A9C5}" name="Column7597"/>
    <tableColumn id="7610" xr3:uid="{66F9F473-641B-4EC0-9740-8890E7F1C843}" name="Column7598"/>
    <tableColumn id="7611" xr3:uid="{DCB70C93-13ED-414E-85D5-3F9FB5E5B54B}" name="Column7599"/>
    <tableColumn id="7612" xr3:uid="{D91F2672-E932-47A0-8596-3C9B44014920}" name="Column7600"/>
    <tableColumn id="7613" xr3:uid="{CBA326D1-9F93-4D52-8FE6-58DD666D2E02}" name="Column7601"/>
    <tableColumn id="7614" xr3:uid="{F3EFD3D1-5DB3-4867-9C87-D49E5FFDB408}" name="Column7602"/>
    <tableColumn id="7615" xr3:uid="{B4A2501F-A6B9-41A8-8207-BD27532DBEC9}" name="Column7603"/>
    <tableColumn id="7616" xr3:uid="{71916886-8781-4AC3-9B62-BC176517E80D}" name="Column7604"/>
    <tableColumn id="7617" xr3:uid="{4FF26E11-6DE7-44C3-B20E-450E1136693F}" name="Column7605"/>
    <tableColumn id="7618" xr3:uid="{7249C90F-0D3D-4D69-8612-8A96F85B701E}" name="Column7606"/>
    <tableColumn id="7619" xr3:uid="{CC3B813D-CF7B-4D3D-8B0C-78FD940A0402}" name="Column7607"/>
    <tableColumn id="7620" xr3:uid="{B7644D4C-A77A-4EE0-A71B-5D5456D00CC3}" name="Column7608"/>
    <tableColumn id="7621" xr3:uid="{49B50EF9-4230-4419-8D9A-F65C6481E7A1}" name="Column7609"/>
    <tableColumn id="7622" xr3:uid="{76A40B3E-37D7-4FEE-A933-81B37E784C53}" name="Column7610"/>
    <tableColumn id="7623" xr3:uid="{E1E776E5-65F9-4CE3-BFC3-9AE47468232E}" name="Column7611"/>
    <tableColumn id="7624" xr3:uid="{A4709F5A-D87D-4630-B1F5-5CD0C090E7C6}" name="Column7612"/>
    <tableColumn id="7625" xr3:uid="{4EC1286C-098C-455F-A801-8478D790CEEA}" name="Column7613"/>
    <tableColumn id="7626" xr3:uid="{FB4177D5-70B9-4AE8-A958-CEBDAD0051DC}" name="Column7614"/>
    <tableColumn id="7627" xr3:uid="{4DDC7744-9CFD-466B-AA04-8BE7F663326C}" name="Column7615"/>
    <tableColumn id="7628" xr3:uid="{0FAAAC68-E705-41DB-8AC9-68A6FD9FD261}" name="Column7616"/>
    <tableColumn id="7629" xr3:uid="{9B9FE77A-24E6-44A8-AAA2-8CD718931E99}" name="Column7617"/>
    <tableColumn id="7630" xr3:uid="{AFEC7374-8053-45AF-82D6-5CE6A661DFCB}" name="Column7618"/>
    <tableColumn id="7631" xr3:uid="{5A6BEC09-E242-41F3-83CA-7BD5B6B80C05}" name="Column7619"/>
    <tableColumn id="7632" xr3:uid="{48553F86-3DEC-442C-82B3-BCCC7E21155F}" name="Column7620"/>
    <tableColumn id="7633" xr3:uid="{53F07039-A3A6-4F79-88E3-27A24810B48D}" name="Column7621"/>
    <tableColumn id="7634" xr3:uid="{77F26D31-C00D-4812-8A67-C22ECBA33061}" name="Column7622"/>
    <tableColumn id="7635" xr3:uid="{F706EBC6-2F8C-4AE6-941C-6483C74EF681}" name="Column7623"/>
    <tableColumn id="7636" xr3:uid="{74C41BAD-8F06-45BB-B47B-4AA2282E77E0}" name="Column7624"/>
    <tableColumn id="7637" xr3:uid="{52BE505E-45E8-41F8-9D1D-8A5254355F28}" name="Column7625"/>
    <tableColumn id="7638" xr3:uid="{D781BF18-42C8-48E6-9812-E5F082D5BD17}" name="Column7626"/>
    <tableColumn id="7639" xr3:uid="{8C218B8B-F9AF-4A69-AB69-84C8B73088F9}" name="Column7627"/>
    <tableColumn id="7640" xr3:uid="{61003A15-76A8-4BEB-B43E-CD18615ECEC7}" name="Column7628"/>
    <tableColumn id="7641" xr3:uid="{EC026269-C500-4CF8-BB6B-EA7393F111C3}" name="Column7629"/>
    <tableColumn id="7642" xr3:uid="{8B72F459-1705-4DAB-ABBF-FDBD5B216140}" name="Column7630"/>
    <tableColumn id="7643" xr3:uid="{0254C236-7955-4BD3-9122-238B7040BCD4}" name="Column7631"/>
    <tableColumn id="7644" xr3:uid="{7CF1EAEB-2E35-488A-B2E4-D27CA5A740EC}" name="Column7632"/>
    <tableColumn id="7645" xr3:uid="{CDB851A1-071A-47BE-AF41-421153D78C45}" name="Column7633"/>
    <tableColumn id="7646" xr3:uid="{1630924A-4FB9-445B-B3EF-0CBB3AC90C25}" name="Column7634"/>
    <tableColumn id="7647" xr3:uid="{0D8DBD71-B572-4B3B-BCA9-80906F3E2A0B}" name="Column7635"/>
    <tableColumn id="7648" xr3:uid="{E43B8778-9E6F-4F9F-B63C-05D552B79D4F}" name="Column7636"/>
    <tableColumn id="7649" xr3:uid="{052892CE-F63B-4946-BB94-B50CDAC1AD2B}" name="Column7637"/>
    <tableColumn id="7650" xr3:uid="{B1E7F916-08D6-43D9-AAAA-AB3C26737459}" name="Column7638"/>
    <tableColumn id="7651" xr3:uid="{CFE579D7-7360-4F60-BFE6-8BB837943B47}" name="Column7639"/>
    <tableColumn id="7652" xr3:uid="{B5355276-E45E-42CB-8A54-38A83BAAD006}" name="Column7640"/>
    <tableColumn id="7653" xr3:uid="{5E0D71B8-7D7E-46B1-928D-7E26E96DA526}" name="Column7641"/>
    <tableColumn id="7654" xr3:uid="{7D247357-4355-4CFE-990E-1E3ECB01E49A}" name="Column7642"/>
    <tableColumn id="7655" xr3:uid="{B33BA981-CB9D-48BB-A696-7D25067A08C0}" name="Column7643"/>
    <tableColumn id="7656" xr3:uid="{D7FCF96F-3ABA-4B8F-973D-E954267C82B7}" name="Column7644"/>
    <tableColumn id="7657" xr3:uid="{2F299C52-B1F4-451B-879F-C503B5AB8CBA}" name="Column7645"/>
    <tableColumn id="7658" xr3:uid="{CD2DC1CC-F8D1-45A8-AB70-6E1700342345}" name="Column7646"/>
    <tableColumn id="7659" xr3:uid="{468951FE-40F6-4F29-8BE1-1949BD13D3BB}" name="Column7647"/>
    <tableColumn id="7660" xr3:uid="{116E697B-48EF-4BCE-9195-F708BD511A68}" name="Column7648"/>
    <tableColumn id="7661" xr3:uid="{69C5420A-6152-4470-919D-DE4B902B812D}" name="Column7649"/>
    <tableColumn id="7662" xr3:uid="{3C140A17-E045-4CDA-ACF3-45094F1C3827}" name="Column7650"/>
    <tableColumn id="7663" xr3:uid="{0641B0D4-AF94-4080-BE78-6FF2DA28FC0E}" name="Column7651"/>
    <tableColumn id="7664" xr3:uid="{E4CB43C7-4E0B-4199-A242-A2B565CA83C0}" name="Column7652"/>
    <tableColumn id="7665" xr3:uid="{DABB6CCE-BC9B-40A1-977E-2C266F8ADA37}" name="Column7653"/>
    <tableColumn id="7666" xr3:uid="{83D220CA-0E89-4473-8483-FBB33D15CC7B}" name="Column7654"/>
    <tableColumn id="7667" xr3:uid="{6148591B-9C71-4624-BB72-A78DCB1C3D0D}" name="Column7655"/>
    <tableColumn id="7668" xr3:uid="{643A010F-BE69-43AA-A541-C575A314AC66}" name="Column7656"/>
    <tableColumn id="7669" xr3:uid="{AA98F532-FE7D-414C-90E2-8A07FFA4CE3F}" name="Column7657"/>
    <tableColumn id="7670" xr3:uid="{C1635B23-1FD9-48F7-A949-905342F804D5}" name="Column7658"/>
    <tableColumn id="7671" xr3:uid="{07097A75-8BA7-428C-B1F9-84A82371D7BE}" name="Column7659"/>
    <tableColumn id="7672" xr3:uid="{69EEE8F9-C3CF-4118-84F5-6F0FBB112307}" name="Column7660"/>
    <tableColumn id="7673" xr3:uid="{EC817AC1-6582-4985-821C-EAFFE4A5D064}" name="Column7661"/>
    <tableColumn id="7674" xr3:uid="{FBEF8D86-BB3A-4CA1-B16E-F6C679A590D8}" name="Column7662"/>
    <tableColumn id="7675" xr3:uid="{4C19B58C-AEBB-4E6D-9A96-03FD8E1DD074}" name="Column7663"/>
    <tableColumn id="7676" xr3:uid="{22CC19DA-6ED0-4A84-815C-D2930AFEACFC}" name="Column7664"/>
    <tableColumn id="7677" xr3:uid="{C5EB8BDC-D3E0-43E0-A6A4-620636488B5A}" name="Column7665"/>
    <tableColumn id="7678" xr3:uid="{16C3B22B-33A4-4483-AAE0-C32BEB3C707E}" name="Column7666"/>
    <tableColumn id="7679" xr3:uid="{45E81DA0-FF7D-434D-8A10-E2EB6E478257}" name="Column7667"/>
    <tableColumn id="7680" xr3:uid="{D0A70752-77B2-48D0-B6EE-74332E92AFC6}" name="Column7668"/>
    <tableColumn id="7681" xr3:uid="{9AE6AADE-6615-4556-8758-63165531F2DD}" name="Column7669"/>
    <tableColumn id="7682" xr3:uid="{CAE8D891-52D6-4588-B957-4DAFE7E64DA8}" name="Column7670"/>
    <tableColumn id="7683" xr3:uid="{1D4E5E5D-8270-4F0A-ABF1-F62B768BBB78}" name="Column7671"/>
    <tableColumn id="7684" xr3:uid="{74729A7F-AED5-4DE2-BA8D-4156103AB3D6}" name="Column7672"/>
    <tableColumn id="7685" xr3:uid="{0081DA7F-A164-4F73-91BB-27802D06CA08}" name="Column7673"/>
    <tableColumn id="7686" xr3:uid="{BDB41F4C-4AAE-4C39-ACB2-39902130ED87}" name="Column7674"/>
    <tableColumn id="7687" xr3:uid="{EC8A5CD6-079B-4C45-9D49-0B1AD373364C}" name="Column7675"/>
    <tableColumn id="7688" xr3:uid="{268FE4B7-1515-484F-99B3-506FE00ADB12}" name="Column7676"/>
    <tableColumn id="7689" xr3:uid="{37DAF67D-2BC7-45D1-A03A-F44CCFF7BB35}" name="Column7677"/>
    <tableColumn id="7690" xr3:uid="{9BD66DB7-9532-412A-B4E0-4AD0969E80AD}" name="Column7678"/>
    <tableColumn id="7691" xr3:uid="{ABD373C5-B835-4132-A80D-68066971426F}" name="Column7679"/>
    <tableColumn id="7692" xr3:uid="{CEF7A134-2833-447A-A878-F23157B4986E}" name="Column7680"/>
    <tableColumn id="7693" xr3:uid="{7D9A17F9-A4E1-4715-AA2F-9B1C8F06E19B}" name="Column7681"/>
    <tableColumn id="7694" xr3:uid="{C88D1DC7-DF48-4BB7-A689-AC73D3E93B82}" name="Column7682"/>
    <tableColumn id="7695" xr3:uid="{71D8CF83-11A7-484D-B172-D3456DB188FA}" name="Column7683"/>
    <tableColumn id="7696" xr3:uid="{7411F161-F372-49DF-B341-E24BA5470B7D}" name="Column7684"/>
    <tableColumn id="7697" xr3:uid="{9BF24840-C468-4BD0-8506-0D54DA48CFF1}" name="Column7685"/>
    <tableColumn id="7698" xr3:uid="{F056B10E-C78F-4EF9-A70E-EC70A5766FA7}" name="Column7686"/>
    <tableColumn id="7699" xr3:uid="{D92F453A-71A2-45FF-BFDD-F31936CBDD0E}" name="Column7687"/>
    <tableColumn id="7700" xr3:uid="{674A4030-DC3B-427D-BF3F-55DE5121F550}" name="Column7688"/>
    <tableColumn id="7701" xr3:uid="{6E70B85D-12DA-483D-A041-86A026E662D8}" name="Column7689"/>
    <tableColumn id="7702" xr3:uid="{8A2E038C-9A29-4D01-A0B4-C83298588C59}" name="Column7690"/>
    <tableColumn id="7703" xr3:uid="{FB9536A8-A772-4C5C-A8DF-CEF772B48A24}" name="Column7691"/>
    <tableColumn id="7704" xr3:uid="{B0EAFEDF-752F-4DE2-AC77-5E02DF7C90EA}" name="Column7692"/>
    <tableColumn id="7705" xr3:uid="{F001E38B-E49E-4CC4-977A-C8183551D13F}" name="Column7693"/>
    <tableColumn id="7706" xr3:uid="{E6A43AD7-BD04-4EB5-A81E-2C84CD0CDF52}" name="Column7694"/>
    <tableColumn id="7707" xr3:uid="{7F57D48A-1D78-4A5A-8755-1108EB6C5737}" name="Column7695"/>
    <tableColumn id="7708" xr3:uid="{BF105240-8DCF-4726-916C-74A60417D00B}" name="Column7696"/>
    <tableColumn id="7709" xr3:uid="{04F5192E-69F0-4C39-9C89-C6F5B4F0E851}" name="Column7697"/>
    <tableColumn id="7710" xr3:uid="{C8518C0D-9425-43FB-A73B-0B33B7F901D0}" name="Column7698"/>
    <tableColumn id="7711" xr3:uid="{172F459C-A6FE-4863-B4CB-164238A7D712}" name="Column7699"/>
    <tableColumn id="7712" xr3:uid="{DC28895D-9E64-4300-BC2D-43CB1B84BB1C}" name="Column7700"/>
    <tableColumn id="7713" xr3:uid="{80F966AC-5805-4573-90B0-4AB7FC864168}" name="Column7701"/>
    <tableColumn id="7714" xr3:uid="{45CE5B9E-73F8-4B8F-8794-A3B437F1FFB6}" name="Column7702"/>
    <tableColumn id="7715" xr3:uid="{AFB30D39-5EC4-41BA-A43E-A7267FDFFFFF}" name="Column7703"/>
    <tableColumn id="7716" xr3:uid="{80C26C61-5276-4164-8B44-8E4C9344306D}" name="Column7704"/>
    <tableColumn id="7717" xr3:uid="{3113179F-8C94-4160-96F7-5443DE443EB7}" name="Column7705"/>
    <tableColumn id="7718" xr3:uid="{9406B3CE-22F8-4C00-B677-E699335ADB50}" name="Column7706"/>
    <tableColumn id="7719" xr3:uid="{E5393B9A-40AC-4D71-8949-CA3CF70335BE}" name="Column7707"/>
    <tableColumn id="7720" xr3:uid="{C369172D-55B9-417E-AE28-84C91F4984D1}" name="Column7708"/>
    <tableColumn id="7721" xr3:uid="{9536A15B-77A5-4731-96AE-A2CD171A080D}" name="Column7709"/>
    <tableColumn id="7722" xr3:uid="{C8F4D807-D4BC-4831-A462-8FDEE92AD301}" name="Column7710"/>
    <tableColumn id="7723" xr3:uid="{8117A29B-CE69-4616-8006-44722C2A5616}" name="Column7711"/>
    <tableColumn id="7724" xr3:uid="{4BF9E9EE-64B5-4603-A7DB-ECF5A55653DD}" name="Column7712"/>
    <tableColumn id="7725" xr3:uid="{20A83345-5CEC-479E-9960-6DB1BB588DEA}" name="Column7713"/>
    <tableColumn id="7726" xr3:uid="{6DE28DCB-B3B4-4FA6-B6FD-41A872D2A062}" name="Column7714"/>
    <tableColumn id="7727" xr3:uid="{A691376A-CEC2-4E2F-B428-A84BC6DC02BA}" name="Column7715"/>
    <tableColumn id="7728" xr3:uid="{E7FB1905-1B41-4EFD-8BB7-23DFE609C4D3}" name="Column7716"/>
    <tableColumn id="7729" xr3:uid="{C3E66164-E075-42A3-9BA7-8074E4D5D87E}" name="Column7717"/>
    <tableColumn id="7730" xr3:uid="{0C0D7F19-E50C-4075-B7C9-EC30176D0AF5}" name="Column7718"/>
    <tableColumn id="7731" xr3:uid="{A3C14FDE-7ED7-4038-A996-7104177D3FAA}" name="Column7719"/>
    <tableColumn id="7732" xr3:uid="{AE41C5A0-108F-4A1A-9E23-994AB50FC684}" name="Column7720"/>
    <tableColumn id="7733" xr3:uid="{ECA68B48-089F-4FD7-A3A9-623990ACE42D}" name="Column7721"/>
    <tableColumn id="7734" xr3:uid="{ADF05302-5CB8-44BA-8AD8-30B67A1615C2}" name="Column7722"/>
    <tableColumn id="7735" xr3:uid="{3B4A1BA0-72CB-4B19-9867-F9EDE08BC7EB}" name="Column7723"/>
    <tableColumn id="7736" xr3:uid="{92DC3B8E-50AD-4CA1-82D8-224750849B97}" name="Column7724"/>
    <tableColumn id="7737" xr3:uid="{E8CBF837-EB88-4274-B388-7220BC00C071}" name="Column7725"/>
    <tableColumn id="7738" xr3:uid="{13E96988-7717-4F9D-8772-62653B95EC61}" name="Column7726"/>
    <tableColumn id="7739" xr3:uid="{7131E72E-F408-4570-A624-63F009E9FE55}" name="Column7727"/>
    <tableColumn id="7740" xr3:uid="{643A9045-9943-4F71-9522-3931ECB1F374}" name="Column7728"/>
    <tableColumn id="7741" xr3:uid="{B802A0A6-656F-43FE-9357-694B2223342B}" name="Column7729"/>
    <tableColumn id="7742" xr3:uid="{258459ED-1F5C-4804-8030-371EBF9EB963}" name="Column7730"/>
    <tableColumn id="7743" xr3:uid="{CF6E836F-1EB9-4E25-9A9D-EE5C75EA95F6}" name="Column7731"/>
    <tableColumn id="7744" xr3:uid="{34A932B2-F8C1-4623-9AE8-C9E64BE28F83}" name="Column7732"/>
    <tableColumn id="7745" xr3:uid="{4EB48839-3377-4638-8D6E-D249D5F74035}" name="Column7733"/>
    <tableColumn id="7746" xr3:uid="{24C8705F-2FB0-4EAE-A198-A8CE6D543DA9}" name="Column7734"/>
    <tableColumn id="7747" xr3:uid="{C29AAC2E-CD67-429B-B80E-9814A8C97E3C}" name="Column7735"/>
    <tableColumn id="7748" xr3:uid="{82B7FDAD-8045-47A4-AFAA-202F045508C2}" name="Column7736"/>
    <tableColumn id="7749" xr3:uid="{B07240E6-8B1F-47AE-8BCB-8C57050AA9C3}" name="Column7737"/>
    <tableColumn id="7750" xr3:uid="{87F2004C-119A-45B3-9226-F33DA0F4DB2B}" name="Column7738"/>
    <tableColumn id="7751" xr3:uid="{79969115-D13A-4F38-B589-6AE01893DA42}" name="Column7739"/>
    <tableColumn id="7752" xr3:uid="{43277DC2-E247-4998-A358-6F5E0B490CB3}" name="Column7740"/>
    <tableColumn id="7753" xr3:uid="{9F6A82F9-67D3-4C90-B4E8-D30FCAFF9F61}" name="Column7741"/>
    <tableColumn id="7754" xr3:uid="{360FEF74-9598-4A53-A659-0322B66BAE36}" name="Column7742"/>
    <tableColumn id="7755" xr3:uid="{90A0669B-933E-4D85-8EB5-52A75785D071}" name="Column7743"/>
    <tableColumn id="7756" xr3:uid="{2F7183D0-7263-45BA-BCAE-FA037ACD3EEA}" name="Column7744"/>
    <tableColumn id="7757" xr3:uid="{BCDB71BC-83A2-4D19-AEAB-C48CECD01257}" name="Column7745"/>
    <tableColumn id="7758" xr3:uid="{6479F741-7C40-43A6-BE94-5A399D9C3AEE}" name="Column7746"/>
    <tableColumn id="7759" xr3:uid="{52400AF9-85D0-468D-AFF2-C1C7700539A5}" name="Column7747"/>
    <tableColumn id="7760" xr3:uid="{9F7F6C40-A715-4E23-90E5-1E6C13D64363}" name="Column7748"/>
    <tableColumn id="7761" xr3:uid="{926857C4-4C85-40AF-8F79-C6F099833916}" name="Column7749"/>
    <tableColumn id="7762" xr3:uid="{3CC40A9A-45AB-46A3-8A62-58D7DB9683A6}" name="Column7750"/>
    <tableColumn id="7763" xr3:uid="{E7C5F5B8-E7B2-4FF8-85D4-BB840610DB2B}" name="Column7751"/>
    <tableColumn id="7764" xr3:uid="{389A64D2-6FEF-45F0-85BC-6EC11DF5D1AF}" name="Column7752"/>
    <tableColumn id="7765" xr3:uid="{BD0FB2DF-0EA5-45B5-83C0-2C2CB5FF48F4}" name="Column7753"/>
    <tableColumn id="7766" xr3:uid="{E448068C-9199-4051-B44F-DD4D4381B91B}" name="Column7754"/>
    <tableColumn id="7767" xr3:uid="{6DFE120D-1E41-47FD-BE1C-77FFBD5813B5}" name="Column7755"/>
    <tableColumn id="7768" xr3:uid="{3C6AED99-B925-413E-A90A-BC0C0BBB630B}" name="Column7756"/>
    <tableColumn id="7769" xr3:uid="{053E76E0-FB8A-4538-89F8-F5535753280C}" name="Column7757"/>
    <tableColumn id="7770" xr3:uid="{AA95A8AB-1D5E-4C64-83E1-73BEBDDDF511}" name="Column7758"/>
    <tableColumn id="7771" xr3:uid="{B0592B7C-FB0B-45AF-BD0C-F8CF87F15A26}" name="Column7759"/>
    <tableColumn id="7772" xr3:uid="{F8F1666F-BE13-471E-AE21-C4AEDEBEA8BD}" name="Column7760"/>
    <tableColumn id="7773" xr3:uid="{51F617E8-5DD0-4860-B68C-832286D52867}" name="Column7761"/>
    <tableColumn id="7774" xr3:uid="{282D25D2-0AAA-42E1-8127-4D9F8D3B2CE4}" name="Column7762"/>
    <tableColumn id="7775" xr3:uid="{A03D32F9-9B0A-4DEE-8757-D6EDD674D3F3}" name="Column7763"/>
    <tableColumn id="7776" xr3:uid="{18FE1A57-C76A-4ACC-ADD4-C525DAEF54B0}" name="Column7764"/>
    <tableColumn id="7777" xr3:uid="{FC7E913D-8A1D-4A05-B668-BE84249667A9}" name="Column7765"/>
    <tableColumn id="7778" xr3:uid="{123B7AE8-B7BE-44C2-BBF9-CB6D0D4319CE}" name="Column7766"/>
    <tableColumn id="7779" xr3:uid="{A8D68CC5-C8D0-4ABE-B21D-1D768CEB2024}" name="Column7767"/>
    <tableColumn id="7780" xr3:uid="{6813373A-1A5A-469B-9E39-B133B0B3CF1B}" name="Column7768"/>
    <tableColumn id="7781" xr3:uid="{B7AA3415-C84E-4096-8039-E09EE064A427}" name="Column7769"/>
    <tableColumn id="7782" xr3:uid="{C279F4AB-91EF-4A18-B227-DF1198786406}" name="Column7770"/>
    <tableColumn id="7783" xr3:uid="{66933AB3-352A-484B-B584-BD263334779B}" name="Column7771"/>
    <tableColumn id="7784" xr3:uid="{075C3C4C-9027-4839-A73A-98FCB9D71D23}" name="Column7772"/>
    <tableColumn id="7785" xr3:uid="{94CAD170-0BC4-4BE5-A182-FE6155AB7230}" name="Column7773"/>
    <tableColumn id="7786" xr3:uid="{F31A2279-71BF-404C-8CF2-82E45B6A0FB1}" name="Column7774"/>
    <tableColumn id="7787" xr3:uid="{EE5F3359-1209-49CF-B789-6BD8F40720D9}" name="Column7775"/>
    <tableColumn id="7788" xr3:uid="{527AE9B8-EC02-413B-82EE-08DD2D1D9FE4}" name="Column7776"/>
    <tableColumn id="7789" xr3:uid="{90CE2086-1C26-4552-B79C-8AD7BCE8D875}" name="Column7777"/>
    <tableColumn id="7790" xr3:uid="{6518B1C6-88AF-4BAA-AD2E-5755A34ADB75}" name="Column7778"/>
    <tableColumn id="7791" xr3:uid="{64457D22-288D-4D85-AC3B-636F20E5B01C}" name="Column7779"/>
    <tableColumn id="7792" xr3:uid="{F53259F4-F0AD-4EB9-B9FE-04CF2691CA27}" name="Column7780"/>
    <tableColumn id="7793" xr3:uid="{D5CD97AE-BF3F-4D56-8D59-ADFE0BC8E374}" name="Column7781"/>
    <tableColumn id="7794" xr3:uid="{FC60B1A3-A902-4A85-803A-F5326015E042}" name="Column7782"/>
    <tableColumn id="7795" xr3:uid="{117E75AC-BAC4-46E1-8930-997876E8C3B1}" name="Column7783"/>
    <tableColumn id="7796" xr3:uid="{BCE9ED85-EF8A-4F73-97FD-380B434B7D82}" name="Column7784"/>
    <tableColumn id="7797" xr3:uid="{C1C15DA8-CA1B-4960-BA86-B4AAC7E6692D}" name="Column7785"/>
    <tableColumn id="7798" xr3:uid="{280B4243-5B82-4BD3-A768-63810A34C66B}" name="Column7786"/>
    <tableColumn id="7799" xr3:uid="{F7AB9B0D-9365-4BF0-89E6-0C44C06C1E30}" name="Column7787"/>
    <tableColumn id="7800" xr3:uid="{D75B4DF5-94D5-4677-8774-FCA3618EB5C1}" name="Column7788"/>
    <tableColumn id="7801" xr3:uid="{A7E290DC-193E-4D4C-AE44-E845C4B7EA8C}" name="Column7789"/>
    <tableColumn id="7802" xr3:uid="{3AAC48CE-688B-440F-BCB2-E8C459EA6CB7}" name="Column7790"/>
    <tableColumn id="7803" xr3:uid="{7E50FAB1-C901-4B65-A7A8-C04C093D1BCE}" name="Column7791"/>
    <tableColumn id="7804" xr3:uid="{279F81FE-9D8F-4390-AF60-5A363DDE1CE3}" name="Column7792"/>
    <tableColumn id="7805" xr3:uid="{4CDCF429-1FDE-4F12-8B7D-096F55BAA433}" name="Column7793"/>
    <tableColumn id="7806" xr3:uid="{6AB1072B-8C0C-42F9-80F9-B85A0779B2AF}" name="Column7794"/>
    <tableColumn id="7807" xr3:uid="{82C9D2A6-6C4D-4DA7-B8C2-14158F0DAE47}" name="Column7795"/>
    <tableColumn id="7808" xr3:uid="{B2F83608-6CEA-4765-8168-BB2EFABA7AED}" name="Column7796"/>
    <tableColumn id="7809" xr3:uid="{C417E925-DFB3-4F2D-AF31-369E65B44FA0}" name="Column7797"/>
    <tableColumn id="7810" xr3:uid="{329E19DA-A3F1-4D9B-B966-A4018970BE0B}" name="Column7798"/>
    <tableColumn id="7811" xr3:uid="{A0FA34C0-A5BF-4B3B-B373-2926C7395CF6}" name="Column7799"/>
    <tableColumn id="7812" xr3:uid="{2E7C42E5-B6EB-4CC4-A528-7CEBB25D7C0A}" name="Column7800"/>
    <tableColumn id="7813" xr3:uid="{47B76545-C17C-4C6F-9F92-83B05D6D9FE9}" name="Column7801"/>
    <tableColumn id="7814" xr3:uid="{1CE7733C-E9D6-4B5B-9E6A-34E08F87F90B}" name="Column7802"/>
    <tableColumn id="7815" xr3:uid="{DEEC3429-4F3D-41BB-80D9-89A377BF4FEF}" name="Column7803"/>
    <tableColumn id="7816" xr3:uid="{DFBC2601-7240-45F0-8E85-9156236A3738}" name="Column7804"/>
    <tableColumn id="7817" xr3:uid="{181EA4F4-1942-4D47-B853-3C9143C71017}" name="Column7805"/>
    <tableColumn id="7818" xr3:uid="{2F3FEEC1-D133-4AC9-BAF0-D86F6EE7F82E}" name="Column7806"/>
    <tableColumn id="7819" xr3:uid="{B1E5208A-06A1-4D9D-93CC-D76DF4CE5245}" name="Column7807"/>
    <tableColumn id="7820" xr3:uid="{43F5482B-B47D-4C22-AAB9-90F4C0E99878}" name="Column7808"/>
    <tableColumn id="7821" xr3:uid="{0628C3A3-ED0A-450E-AEC8-D172776503D8}" name="Column7809"/>
    <tableColumn id="7822" xr3:uid="{D1B59E25-1F72-4131-963E-8A97BC9B21A9}" name="Column7810"/>
    <tableColumn id="7823" xr3:uid="{C229136B-720F-414A-B2C2-1A28FA987C9B}" name="Column7811"/>
    <tableColumn id="7824" xr3:uid="{4502752C-ADFA-4BE7-8FB3-12D49D96F28D}" name="Column7812"/>
    <tableColumn id="7825" xr3:uid="{B79AD8EF-1AA2-44EE-A4D6-6EF233E7C8A6}" name="Column7813"/>
    <tableColumn id="7826" xr3:uid="{A3CB5808-B4F9-440F-8C09-B9B7F4BEDABA}" name="Column7814"/>
    <tableColumn id="7827" xr3:uid="{15F98F27-24F7-4F40-940B-BAF329407535}" name="Column7815"/>
    <tableColumn id="7828" xr3:uid="{2B009B10-25FC-4A62-8852-E023071CD47C}" name="Column7816"/>
    <tableColumn id="7829" xr3:uid="{E87BDAC5-39B6-4354-911F-F88F841DC37F}" name="Column7817"/>
    <tableColumn id="7830" xr3:uid="{6BFDC29A-7586-4640-B6D4-26527E9D1C86}" name="Column7818"/>
    <tableColumn id="7831" xr3:uid="{A72D9A94-2659-4057-BE03-1EB03CAC9E76}" name="Column7819"/>
    <tableColumn id="7832" xr3:uid="{897FE38E-D878-4D9F-8D11-5BC73EC1CF57}" name="Column7820"/>
    <tableColumn id="7833" xr3:uid="{226A3CE3-05D7-4D3F-A6C0-7E6B115E133B}" name="Column7821"/>
    <tableColumn id="7834" xr3:uid="{1C290657-6BEB-4DD7-A379-04DCF41B83AD}" name="Column7822"/>
    <tableColumn id="7835" xr3:uid="{3E1AEB57-D2A5-4BDB-86EC-25330EE9CCF2}" name="Column7823"/>
    <tableColumn id="7836" xr3:uid="{9ED1A8B3-E4BA-4652-8C39-681317F40B19}" name="Column7824"/>
    <tableColumn id="7837" xr3:uid="{3A3D600D-3524-4A2D-8CEB-0763838BB09F}" name="Column7825"/>
    <tableColumn id="7838" xr3:uid="{8C1F0674-A0C0-4E29-B060-79957D80AC2F}" name="Column7826"/>
    <tableColumn id="7839" xr3:uid="{F352ED68-8A86-4C33-8A04-353A3F338DDA}" name="Column7827"/>
    <tableColumn id="7840" xr3:uid="{5E83E5F4-8CCB-4ABE-A956-F8B828EFEA35}" name="Column7828"/>
    <tableColumn id="7841" xr3:uid="{F39AFD0D-05C8-4782-A521-A5D092643958}" name="Column7829"/>
    <tableColumn id="7842" xr3:uid="{407801C8-CD9E-4537-B344-B22E11BF2050}" name="Column7830"/>
    <tableColumn id="7843" xr3:uid="{CF58420E-F723-4CC6-99DF-288B4A30BFC3}" name="Column7831"/>
    <tableColumn id="7844" xr3:uid="{6625C247-7B0D-4D19-BBCF-FB8C488473AF}" name="Column7832"/>
    <tableColumn id="7845" xr3:uid="{909739F5-9E1C-41CF-BD30-787020CC0205}" name="Column7833"/>
    <tableColumn id="7846" xr3:uid="{507F9446-DB05-45EF-B189-80992B9B661C}" name="Column7834"/>
    <tableColumn id="7847" xr3:uid="{C2EC0BE8-9A28-4268-8C9A-C3E650F3954E}" name="Column7835"/>
    <tableColumn id="7848" xr3:uid="{752BAF4F-ACF4-4FD9-B44A-B1277F4856B1}" name="Column7836"/>
    <tableColumn id="7849" xr3:uid="{3F62F327-7C88-4B52-8979-A568C3627C5D}" name="Column7837"/>
    <tableColumn id="7850" xr3:uid="{6B7266FE-FAD8-4AF9-BE59-8EF9EA6A98F2}" name="Column7838"/>
    <tableColumn id="7851" xr3:uid="{F0EFD31A-29AE-4AC7-AA1B-8397CBA73B1F}" name="Column7839"/>
    <tableColumn id="7852" xr3:uid="{1752C1D0-186E-4F49-AF48-95E5A28CB28E}" name="Column7840"/>
    <tableColumn id="7853" xr3:uid="{F28B3381-1F17-4321-A978-91AB862EEA70}" name="Column7841"/>
    <tableColumn id="7854" xr3:uid="{B65C7253-A41E-4B36-A2C8-E12DB62D28BD}" name="Column7842"/>
    <tableColumn id="7855" xr3:uid="{FB6FB1EC-85F9-4342-A4AE-3AB8B8A39689}" name="Column7843"/>
    <tableColumn id="7856" xr3:uid="{4B2A5FF4-AB14-471B-BC77-E583C2A4A942}" name="Column7844"/>
    <tableColumn id="7857" xr3:uid="{CDC43AB7-5D4D-4720-8E67-DAECBB641138}" name="Column7845"/>
    <tableColumn id="7858" xr3:uid="{C768CF14-12D9-4892-985D-A7DA03F6970E}" name="Column7846"/>
    <tableColumn id="7859" xr3:uid="{DAF12282-1921-47E7-80CB-579F9082ACBD}" name="Column7847"/>
    <tableColumn id="7860" xr3:uid="{F1494726-1DF8-4281-8EC8-24594DF207B5}" name="Column7848"/>
    <tableColumn id="7861" xr3:uid="{0D2F150C-788F-4226-BD1A-62403A65278F}" name="Column7849"/>
    <tableColumn id="7862" xr3:uid="{8670CAA4-891D-40AF-8845-D746B33AFE29}" name="Column7850"/>
    <tableColumn id="7863" xr3:uid="{34D2E3C9-94AE-4E09-90A9-8B51E6D07524}" name="Column7851"/>
    <tableColumn id="7864" xr3:uid="{4617EACF-9090-4E06-9E51-8FD988CDE39A}" name="Column7852"/>
    <tableColumn id="7865" xr3:uid="{DD1C71CA-9F66-4DF5-9370-116DFF8B344E}" name="Column7853"/>
    <tableColumn id="7866" xr3:uid="{4E2E8901-E5AD-4FD8-8C2E-35B26147A0C8}" name="Column7854"/>
    <tableColumn id="7867" xr3:uid="{1AEE26A1-368F-4E2B-B85F-3DF31EFC2CAA}" name="Column7855"/>
    <tableColumn id="7868" xr3:uid="{6C1F44C1-3A13-4EAC-AD2C-D14459C7275A}" name="Column7856"/>
    <tableColumn id="7869" xr3:uid="{65A9057B-1C3F-4635-B912-7167F53B1953}" name="Column7857"/>
    <tableColumn id="7870" xr3:uid="{40F44A40-BDC8-48E4-9BB3-68E73BFAF7B3}" name="Column7858"/>
    <tableColumn id="7871" xr3:uid="{7158EE15-8041-4070-9D4E-AE735368170B}" name="Column7859"/>
    <tableColumn id="7872" xr3:uid="{CCEE98DB-C6C3-4297-B538-6BF4BA1DF74F}" name="Column7860"/>
    <tableColumn id="7873" xr3:uid="{1DF875BF-2F3F-43B5-AC14-E438CA2BFA9F}" name="Column7861"/>
    <tableColumn id="7874" xr3:uid="{D19349C2-AD37-4224-AC3F-1BCA5205D21F}" name="Column7862"/>
    <tableColumn id="7875" xr3:uid="{5A6C43F0-F739-4CD2-A5E0-7B0D2CCA636C}" name="Column7863"/>
    <tableColumn id="7876" xr3:uid="{B918731E-6B5A-4898-A877-A1C7C59637C9}" name="Column7864"/>
    <tableColumn id="7877" xr3:uid="{5A9F1DED-3809-49C9-AFBE-4639FC4F1D6A}" name="Column7865"/>
    <tableColumn id="7878" xr3:uid="{2A7DE2B6-C14D-4B0D-AAF0-3FD69DA78713}" name="Column7866"/>
    <tableColumn id="7879" xr3:uid="{8B1B3506-5AB6-4F65-AD43-0381080D02AE}" name="Column7867"/>
    <tableColumn id="7880" xr3:uid="{F6F12682-49EE-4AB0-85B8-D9A95E88EC49}" name="Column7868"/>
    <tableColumn id="7881" xr3:uid="{41E216DD-6E66-4686-A1A4-EA5B61E2111A}" name="Column7869"/>
    <tableColumn id="7882" xr3:uid="{2716EB84-CB66-477B-8B8F-F77B592EF066}" name="Column7870"/>
    <tableColumn id="7883" xr3:uid="{84B396B6-4E10-4F3B-8EF4-7F3C7551D562}" name="Column7871"/>
    <tableColumn id="7884" xr3:uid="{7BDD7FDD-5BC2-43C0-BDF5-8A16AC19F74A}" name="Column7872"/>
    <tableColumn id="7885" xr3:uid="{49DF31A8-2066-47F3-AA4E-AC1024C2D66D}" name="Column7873"/>
    <tableColumn id="7886" xr3:uid="{5439E9FF-246C-4CF6-AAE2-96DDD7B1EEE9}" name="Column7874"/>
    <tableColumn id="7887" xr3:uid="{368FE16E-6749-41FA-9041-9879FDF3A521}" name="Column7875"/>
    <tableColumn id="7888" xr3:uid="{62F6B760-9731-4423-A17F-0D35864D96D0}" name="Column7876"/>
    <tableColumn id="7889" xr3:uid="{73E2C068-31A7-4CFF-93E4-B6481D128BF9}" name="Column7877"/>
    <tableColumn id="7890" xr3:uid="{2032C0C2-6DD9-4610-A44D-E9D78172009E}" name="Column7878"/>
    <tableColumn id="7891" xr3:uid="{E59044A6-AB99-4D51-8C63-0A442C76B718}" name="Column7879"/>
    <tableColumn id="7892" xr3:uid="{00FC5085-489E-46D8-94FC-CC85B9AFF347}" name="Column7880"/>
    <tableColumn id="7893" xr3:uid="{F48817D8-A507-481A-BB45-5DBA8C95CD90}" name="Column7881"/>
    <tableColumn id="7894" xr3:uid="{15C1C417-3C3A-45D0-A0FB-DBD97B41D8E3}" name="Column7882"/>
    <tableColumn id="7895" xr3:uid="{02081034-C20E-486A-849D-AA0A6D928CCD}" name="Column7883"/>
    <tableColumn id="7896" xr3:uid="{4CFF2EEB-F710-47BA-A0AE-7A9ED266A69D}" name="Column7884"/>
    <tableColumn id="7897" xr3:uid="{E52E4DA3-607B-4BBC-90A2-C71E339AB126}" name="Column7885"/>
    <tableColumn id="7898" xr3:uid="{BAA05595-987A-443A-9488-5A6CE54FE5F9}" name="Column7886"/>
    <tableColumn id="7899" xr3:uid="{D03181D0-876E-4C55-B9DC-E671F81D64F1}" name="Column7887"/>
    <tableColumn id="7900" xr3:uid="{0055AF82-D1FA-426F-8E4F-E70A43619E34}" name="Column7888"/>
    <tableColumn id="7901" xr3:uid="{3CDDFC4C-7D5D-4E50-A65C-AAEE26D022F7}" name="Column7889"/>
    <tableColumn id="7902" xr3:uid="{850F4954-8439-469D-9540-7C7BB5C8BE0A}" name="Column7890"/>
    <tableColumn id="7903" xr3:uid="{2ABA347E-20E7-4454-BF4A-8007A3BAEEEF}" name="Column7891"/>
    <tableColumn id="7904" xr3:uid="{FDB930CA-3B6E-4019-A9B0-CFEAB3985D0F}" name="Column7892"/>
    <tableColumn id="7905" xr3:uid="{B810DB41-D871-44E4-B6F6-C7CF7EBFB0A9}" name="Column7893"/>
    <tableColumn id="7906" xr3:uid="{D8AA862A-6358-40C8-819E-0A6BE43848F6}" name="Column7894"/>
    <tableColumn id="7907" xr3:uid="{B06C5E37-C508-419E-8BE7-BFEDFFDE9D63}" name="Column7895"/>
    <tableColumn id="7908" xr3:uid="{7F3C7173-92A9-458A-8660-630F9FEF0C9B}" name="Column7896"/>
    <tableColumn id="7909" xr3:uid="{534FECEE-9A2C-4B95-A60F-1C6FAA9D7200}" name="Column7897"/>
    <tableColumn id="7910" xr3:uid="{FF3B6B4D-F1C7-4913-A110-3E29E828BD4C}" name="Column7898"/>
    <tableColumn id="7911" xr3:uid="{DEB81D27-0BAE-4E0F-8125-831A2ACD90F0}" name="Column7899"/>
    <tableColumn id="7912" xr3:uid="{01075469-4083-42EB-8810-4A461BC689DB}" name="Column7900"/>
    <tableColumn id="7913" xr3:uid="{BABBC050-3904-4357-8C24-DC50162C2DF1}" name="Column7901"/>
    <tableColumn id="7914" xr3:uid="{DB516124-CD83-42BD-9DF2-5FA9021E1C9C}" name="Column7902"/>
    <tableColumn id="7915" xr3:uid="{47400132-98B1-49F3-A9B1-C5982D0E6B99}" name="Column7903"/>
    <tableColumn id="7916" xr3:uid="{9890FBC1-C178-489B-902E-A3717EB84747}" name="Column7904"/>
    <tableColumn id="7917" xr3:uid="{4343B5DD-FE43-4F7B-AA80-AA29659AC0C2}" name="Column7905"/>
    <tableColumn id="7918" xr3:uid="{0EDC9357-0289-40F4-96EA-01D5CE0C8655}" name="Column7906"/>
    <tableColumn id="7919" xr3:uid="{3D1CF9C2-549A-4D8F-8D38-AFC506E8CFD2}" name="Column7907"/>
    <tableColumn id="7920" xr3:uid="{05192CF8-93D9-40BD-923D-362BA602F51D}" name="Column7908"/>
    <tableColumn id="7921" xr3:uid="{6C8DE707-F995-4709-BBE7-FF50464609A6}" name="Column7909"/>
    <tableColumn id="7922" xr3:uid="{2E76EC12-DF03-42D9-BCE7-42B4E9EC7FCF}" name="Column7910"/>
    <tableColumn id="7923" xr3:uid="{8E6DBA91-2AB3-4EB7-9A15-3B3BD4602F49}" name="Column7911"/>
    <tableColumn id="7924" xr3:uid="{CD8A3BB6-82B3-4DDB-93A0-98445159E5DA}" name="Column7912"/>
    <tableColumn id="7925" xr3:uid="{B7CC156A-DEFA-43E6-8F59-6BEC84300301}" name="Column7913"/>
    <tableColumn id="7926" xr3:uid="{A61D6824-3D74-4AA0-B823-2F64A1323C5C}" name="Column7914"/>
    <tableColumn id="7927" xr3:uid="{3B09BAB5-CF93-4666-B09B-B8261FFE7BC8}" name="Column7915"/>
    <tableColumn id="7928" xr3:uid="{0D1593D8-3A87-4479-9EC9-5CFCDB608AAC}" name="Column7916"/>
    <tableColumn id="7929" xr3:uid="{611F572F-0FD8-4EA8-80EB-759EDCE37D70}" name="Column7917"/>
    <tableColumn id="7930" xr3:uid="{2B93D857-83AA-4985-9830-DB902134AD35}" name="Column7918"/>
    <tableColumn id="7931" xr3:uid="{7CEC920C-973C-4A9C-BEDD-74D2FAC1BB4C}" name="Column7919"/>
    <tableColumn id="7932" xr3:uid="{33BCAE08-C48C-4543-B15A-5CC5D9C9A04F}" name="Column7920"/>
    <tableColumn id="7933" xr3:uid="{4EAF0E15-ACEB-4334-9347-A1DACBA5FEB9}" name="Column7921"/>
    <tableColumn id="7934" xr3:uid="{CC706BEE-BAB5-429D-9F07-F96AFC2ED5B2}" name="Column7922"/>
    <tableColumn id="7935" xr3:uid="{17F966F0-2CE0-4CB4-ABBC-400030B64B5D}" name="Column7923"/>
    <tableColumn id="7936" xr3:uid="{05217333-36BC-405E-93B5-0CACDF5D61C8}" name="Column7924"/>
    <tableColumn id="7937" xr3:uid="{832D72DE-6C06-40E7-B386-379E8C7C2F6A}" name="Column7925"/>
    <tableColumn id="7938" xr3:uid="{35B07123-8922-481B-81B5-3C86E27020DF}" name="Column7926"/>
    <tableColumn id="7939" xr3:uid="{6A3A46FC-7256-4C1E-B58B-1BD6C8E5BFC3}" name="Column7927"/>
    <tableColumn id="7940" xr3:uid="{C50FD45D-097B-420E-93CC-7779C711D29F}" name="Column7928"/>
    <tableColumn id="7941" xr3:uid="{5DEF909D-319D-4503-B3CF-F8CD6DE6A768}" name="Column7929"/>
    <tableColumn id="7942" xr3:uid="{A1AC1FF4-7024-4B81-A3F5-16CF94C610F5}" name="Column7930"/>
    <tableColumn id="7943" xr3:uid="{1DE8644A-A4AB-4196-B36F-4F3C3159B556}" name="Column7931"/>
    <tableColumn id="7944" xr3:uid="{C5C40B01-DE92-4275-8B3A-7C7815EB1A80}" name="Column7932"/>
    <tableColumn id="7945" xr3:uid="{35F9D50D-3D2E-4C0D-9D05-43EF40BE9BF2}" name="Column7933"/>
    <tableColumn id="7946" xr3:uid="{5494F164-5F16-4F37-A2C5-1FE6D118D630}" name="Column7934"/>
    <tableColumn id="7947" xr3:uid="{9E19EB2A-BEFF-4F31-8F0B-5DFC0D0B0D4B}" name="Column7935"/>
    <tableColumn id="7948" xr3:uid="{D14CCB9E-9EB3-4943-B2E2-835856DEA5BE}" name="Column7936"/>
    <tableColumn id="7949" xr3:uid="{2C4649F1-0DF2-4D81-A069-1FCA575C71D4}" name="Column7937"/>
    <tableColumn id="7950" xr3:uid="{2CD939A1-6C7A-48F1-9AB0-1D4B34E8A35C}" name="Column7938"/>
    <tableColumn id="7951" xr3:uid="{0C9933F6-205B-4EC6-BFB1-5574F7798C3F}" name="Column7939"/>
    <tableColumn id="7952" xr3:uid="{88BA7908-3A71-4109-9424-A0501A78F164}" name="Column7940"/>
    <tableColumn id="7953" xr3:uid="{BC3F7CF4-5EE5-45EE-94F2-C7CF9E2B997D}" name="Column7941"/>
    <tableColumn id="7954" xr3:uid="{F96F93C0-9145-42F2-96CD-274CFDAEB4B9}" name="Column7942"/>
    <tableColumn id="7955" xr3:uid="{BF747AEA-E478-4867-A049-DD78D18860B9}" name="Column7943"/>
    <tableColumn id="7956" xr3:uid="{92E04C64-C814-4CB4-B532-2CECCDEE2967}" name="Column7944"/>
    <tableColumn id="7957" xr3:uid="{A4B77A23-1E3B-47F6-BAB9-1DEA57F27AED}" name="Column7945"/>
    <tableColumn id="7958" xr3:uid="{B8DE9ED4-8427-43FC-845C-C03D06B83790}" name="Column7946"/>
    <tableColumn id="7959" xr3:uid="{8A8716DC-4766-42F0-B090-BB8E26959415}" name="Column7947"/>
    <tableColumn id="7960" xr3:uid="{822CFEBB-0E14-4902-B554-E3E5E7668053}" name="Column7948"/>
    <tableColumn id="7961" xr3:uid="{81D3110D-E745-4081-B79E-9800F4649487}" name="Column7949"/>
    <tableColumn id="7962" xr3:uid="{D70099D8-8B6F-45A6-857D-9DB18E89265A}" name="Column7950"/>
    <tableColumn id="7963" xr3:uid="{FA8017A8-B0E4-4BB5-B99C-9AD338623B7C}" name="Column7951"/>
    <tableColumn id="7964" xr3:uid="{721B08FB-4122-4961-A021-4627868C22D5}" name="Column7952"/>
    <tableColumn id="7965" xr3:uid="{CF89A904-21AB-4045-9D3F-7049B2ADBC9E}" name="Column7953"/>
    <tableColumn id="7966" xr3:uid="{813D8965-3BC5-406E-885C-E9A6815537DE}" name="Column7954"/>
    <tableColumn id="7967" xr3:uid="{9AA230B5-D438-4B11-B77C-21CBAA7528F9}" name="Column7955"/>
    <tableColumn id="7968" xr3:uid="{18CC82F8-0A5D-49B5-8425-9BD6E163D34B}" name="Column7956"/>
    <tableColumn id="7969" xr3:uid="{31764FD7-CABB-4FEA-8C65-4CF0B7E4CD5E}" name="Column7957"/>
    <tableColumn id="7970" xr3:uid="{04E63EF0-C5C7-4E14-B4C4-9649441606A8}" name="Column7958"/>
    <tableColumn id="7971" xr3:uid="{68229C51-1732-41E5-92B5-BE9405329575}" name="Column7959"/>
    <tableColumn id="7972" xr3:uid="{D517C391-C134-4720-AEA0-17EE786AEEC5}" name="Column7960"/>
    <tableColumn id="7973" xr3:uid="{452EBC88-1F12-4BA6-823B-D0BC414FA1C0}" name="Column7961"/>
    <tableColumn id="7974" xr3:uid="{D994B99D-214F-4297-B1DD-8A20D354B5EE}" name="Column7962"/>
    <tableColumn id="7975" xr3:uid="{11C917FA-90B8-43E0-A4D6-98E7B8D5D048}" name="Column7963"/>
    <tableColumn id="7976" xr3:uid="{204A825A-9C80-40A9-9D86-E3D2903B2569}" name="Column7964"/>
    <tableColumn id="7977" xr3:uid="{A87436D2-7969-44BA-833B-0B8E80126575}" name="Column7965"/>
    <tableColumn id="7978" xr3:uid="{5565BE48-4FC2-46BA-B03F-828739C96AFA}" name="Column7966"/>
    <tableColumn id="7979" xr3:uid="{7EB08E47-9E90-4E7F-9A4C-C41D8AF158B3}" name="Column7967"/>
    <tableColumn id="7980" xr3:uid="{83D577B1-005B-4418-9631-FC8D641BB262}" name="Column7968"/>
    <tableColumn id="7981" xr3:uid="{B8DDB269-3410-4FB8-A4D5-99ECE668B87B}" name="Column7969"/>
    <tableColumn id="7982" xr3:uid="{D0C2CD58-D282-43ED-92FC-A19B849B92D0}" name="Column7970"/>
    <tableColumn id="7983" xr3:uid="{62910DCC-5C0D-49C1-8F4B-B9C60BB5F734}" name="Column7971"/>
    <tableColumn id="7984" xr3:uid="{4CDB37FA-999C-40A3-A607-EFDAA778044A}" name="Column7972"/>
    <tableColumn id="7985" xr3:uid="{D2EB5C1D-251C-4999-9B34-B8ED81DF5C69}" name="Column7973"/>
    <tableColumn id="7986" xr3:uid="{EF2EB2EF-7B7E-47A5-8F6A-3C6CEB12459E}" name="Column7974"/>
    <tableColumn id="7987" xr3:uid="{E5DAC591-23ED-4177-B6CD-F044ACFEF1E6}" name="Column7975"/>
    <tableColumn id="7988" xr3:uid="{74D24759-655D-4E12-A96D-03D7E79BFBE1}" name="Column7976"/>
    <tableColumn id="7989" xr3:uid="{8E56F39A-E569-4F34-B843-DBEAC53ED360}" name="Column7977"/>
    <tableColumn id="7990" xr3:uid="{9114280C-11E8-43DF-BA56-9B8437499AFF}" name="Column7978"/>
    <tableColumn id="7991" xr3:uid="{D7F020B3-5E6E-4ADE-9A04-E5B809DA612B}" name="Column7979"/>
    <tableColumn id="7992" xr3:uid="{347B3806-AD81-448B-8FAD-C541BB926D46}" name="Column7980"/>
    <tableColumn id="7993" xr3:uid="{A4C0D57D-B533-4372-B61C-5E64391BE033}" name="Column7981"/>
    <tableColumn id="7994" xr3:uid="{D44BF95E-D2EF-4C09-AABA-D04C97A69D4C}" name="Column7982"/>
    <tableColumn id="7995" xr3:uid="{32A18A0C-6B3B-434A-A4DA-B9DEFD0AA2F6}" name="Column7983"/>
    <tableColumn id="7996" xr3:uid="{E5B44DCF-C6BF-4BD9-ACE9-2008ACB56C87}" name="Column7984"/>
    <tableColumn id="7997" xr3:uid="{BDB51599-1527-40B6-84DC-E4D1F39E8FB1}" name="Column7985"/>
    <tableColumn id="7998" xr3:uid="{885C631B-79F3-4343-927D-6DDAA648C6C9}" name="Column7986"/>
    <tableColumn id="7999" xr3:uid="{F88E0214-E5BB-443F-9087-6B23CC8C96E0}" name="Column7987"/>
    <tableColumn id="8000" xr3:uid="{B46F5B29-CBF6-46B7-B8CB-B627A6A84D05}" name="Column7988"/>
    <tableColumn id="8001" xr3:uid="{7634B4BE-E5FB-481E-B413-8C4DA3760DFB}" name="Column7989"/>
    <tableColumn id="8002" xr3:uid="{31EE7610-53D7-4F74-86DC-E34854D0C717}" name="Column7990"/>
    <tableColumn id="8003" xr3:uid="{E9BEE733-C973-448D-A4B3-36CC1092EB17}" name="Column7991"/>
    <tableColumn id="8004" xr3:uid="{85CCF1A0-AD9F-42DA-A691-900CCCC07CFE}" name="Column7992"/>
    <tableColumn id="8005" xr3:uid="{7D367B64-CB02-4AA0-9702-B86A83CC1582}" name="Column7993"/>
    <tableColumn id="8006" xr3:uid="{8EA65B5F-36C2-49CB-9C33-3611D74E4946}" name="Column7994"/>
    <tableColumn id="8007" xr3:uid="{3732078A-EDAC-4E6B-83E6-77D2CC3AF273}" name="Column7995"/>
    <tableColumn id="8008" xr3:uid="{9F47FA53-DCF1-473D-9B4E-8BA5DFDBFCA9}" name="Column7996"/>
    <tableColumn id="8009" xr3:uid="{B01226E1-D66A-4F27-B937-74F217463624}" name="Column7997"/>
    <tableColumn id="8010" xr3:uid="{0E047331-371D-4445-B94E-40381921626D}" name="Column7998"/>
    <tableColumn id="8011" xr3:uid="{93D2F4FF-F7B3-4A58-A8D5-4A3FDB7B1A29}" name="Column7999"/>
    <tableColumn id="8012" xr3:uid="{2FB94AB3-7804-4AEF-91B7-2B1A3385F9EB}" name="Column8000"/>
    <tableColumn id="8013" xr3:uid="{1AE76DF2-9054-4963-A7CD-4A34EBC30B9B}" name="Column8001"/>
    <tableColumn id="8014" xr3:uid="{42030CD9-ACC7-4352-B4BD-343727CE0245}" name="Column8002"/>
    <tableColumn id="8015" xr3:uid="{23F9E5B7-9C16-43FF-8087-A4420DD9F9D8}" name="Column8003"/>
    <tableColumn id="8016" xr3:uid="{66A1D152-D32E-4370-9FE8-088AA4843B5D}" name="Column8004"/>
    <tableColumn id="8017" xr3:uid="{B4F5181E-7DD9-46F9-801F-B4D31F4B9F0E}" name="Column8005"/>
    <tableColumn id="8018" xr3:uid="{F2B1FB2E-77FF-432B-8E0D-1438633696F7}" name="Column8006"/>
    <tableColumn id="8019" xr3:uid="{5FB2EA04-5CB5-40D4-ACB2-6386BA4425D5}" name="Column8007"/>
    <tableColumn id="8020" xr3:uid="{E5F1F7C3-8FA9-49A3-8AC2-2C808911BB44}" name="Column8008"/>
    <tableColumn id="8021" xr3:uid="{85791C21-B254-4F99-9836-649D9783A343}" name="Column8009"/>
    <tableColumn id="8022" xr3:uid="{F3DCADF4-D699-48D9-A0B8-64BD84CBD38C}" name="Column8010"/>
    <tableColumn id="8023" xr3:uid="{4372EB7F-FBF4-4DD3-B18B-7E960C668CBE}" name="Column8011"/>
    <tableColumn id="8024" xr3:uid="{A919C66B-5C30-4153-857B-9D0239C51D92}" name="Column8012"/>
    <tableColumn id="8025" xr3:uid="{0353727A-7B13-4715-AFBE-9EF77FF24E40}" name="Column8013"/>
    <tableColumn id="8026" xr3:uid="{B884F6B9-22CB-4A4B-B8EE-68E460B3E872}" name="Column8014"/>
    <tableColumn id="8027" xr3:uid="{98133D44-6E53-4779-8564-AA86AE51FE8A}" name="Column8015"/>
    <tableColumn id="8028" xr3:uid="{DDC83D39-2829-4A60-A040-26A4300A9E74}" name="Column8016"/>
    <tableColumn id="8029" xr3:uid="{B6C85172-7ED8-4D37-BB07-B4B3CF43B9FE}" name="Column8017"/>
    <tableColumn id="8030" xr3:uid="{2E04CB71-30AB-4F7A-BE45-B3A8D2D600C1}" name="Column8018"/>
    <tableColumn id="8031" xr3:uid="{B1FEB90A-71D2-4102-82D9-76DB30493B70}" name="Column8019"/>
    <tableColumn id="8032" xr3:uid="{B95E8AD2-A16B-4322-BF0A-B5A0A3B8E407}" name="Column8020"/>
    <tableColumn id="8033" xr3:uid="{40D3BA9F-A698-4FB9-8774-89D4F603EC68}" name="Column8021"/>
    <tableColumn id="8034" xr3:uid="{EE0EBC7D-A4FC-40ED-AB6B-373243B8EA6C}" name="Column8022"/>
    <tableColumn id="8035" xr3:uid="{F1EAF2BF-7C34-4730-AC9F-B3E38CEC6090}" name="Column8023"/>
    <tableColumn id="8036" xr3:uid="{C5E57FE3-E19B-4DD5-93D2-B4721831D368}" name="Column8024"/>
    <tableColumn id="8037" xr3:uid="{0DC071B3-2B38-4CAE-92F2-242C33EA0E04}" name="Column8025"/>
    <tableColumn id="8038" xr3:uid="{4272FC9E-F1E3-481F-9935-D04071A65DAB}" name="Column8026"/>
    <tableColumn id="8039" xr3:uid="{46F11F96-8B5E-44F5-AB83-D37F176216C7}" name="Column8027"/>
    <tableColumn id="8040" xr3:uid="{04553848-EF5B-4820-8CEA-11712596F848}" name="Column8028"/>
    <tableColumn id="8041" xr3:uid="{549849D2-5E07-42E5-97E2-81DC622CC6D5}" name="Column8029"/>
    <tableColumn id="8042" xr3:uid="{F5E1CEC9-726F-4E9C-BF29-024B77A07DD5}" name="Column8030"/>
    <tableColumn id="8043" xr3:uid="{0515CFA6-82AC-4357-9E3C-324271187CF8}" name="Column8031"/>
    <tableColumn id="8044" xr3:uid="{8ABBDA30-896B-4BDE-9065-62E181A0CDB4}" name="Column8032"/>
    <tableColumn id="8045" xr3:uid="{C9CBDCF3-ADA7-4C3B-A79B-4DECEBEF74E6}" name="Column8033"/>
    <tableColumn id="8046" xr3:uid="{3176C80A-9930-415D-BEB5-C7839AC34ADC}" name="Column8034"/>
    <tableColumn id="8047" xr3:uid="{5FE4B82C-BA7D-42C0-AC87-F8B3A8D73D29}" name="Column8035"/>
    <tableColumn id="8048" xr3:uid="{B52F9DF5-6A5D-4908-B57C-602F724BAEC6}" name="Column8036"/>
    <tableColumn id="8049" xr3:uid="{7983ECB0-7684-47D3-993E-E89415E49FFA}" name="Column8037"/>
    <tableColumn id="8050" xr3:uid="{F0C71FBF-DBA4-4604-8EBC-A6AF53B4A356}" name="Column8038"/>
    <tableColumn id="8051" xr3:uid="{24DFBC83-5F54-4484-92D6-1A558E25EC1A}" name="Column8039"/>
    <tableColumn id="8052" xr3:uid="{03271084-9908-4D0D-9E01-CCCB45FB1E5D}" name="Column8040"/>
    <tableColumn id="8053" xr3:uid="{CBBBD88E-E800-4D27-93D6-14CFA998DE34}" name="Column8041"/>
    <tableColumn id="8054" xr3:uid="{A46D6CF2-F4CF-4EE5-ACF6-32D460294F71}" name="Column8042"/>
    <tableColumn id="8055" xr3:uid="{BD9B5376-AC05-4B95-ACC8-94325F6F8457}" name="Column8043"/>
    <tableColumn id="8056" xr3:uid="{ED30B24B-B2FE-44D1-A2D9-B9431546272C}" name="Column8044"/>
    <tableColumn id="8057" xr3:uid="{281B9924-C650-4226-B79A-3EE55BFEF729}" name="Column8045"/>
    <tableColumn id="8058" xr3:uid="{833770CA-EA0C-4C2A-B6FF-96B4BFEC5E8D}" name="Column8046"/>
    <tableColumn id="8059" xr3:uid="{CEAADCC6-DCA5-4D8B-B2EB-6EEACF767EF0}" name="Column8047"/>
    <tableColumn id="8060" xr3:uid="{8E9DFF30-99DE-4D0F-8104-29A3020FE16F}" name="Column8048"/>
    <tableColumn id="8061" xr3:uid="{FA168376-BD21-4717-9622-EC89A1E33043}" name="Column8049"/>
    <tableColumn id="8062" xr3:uid="{47AD5955-827D-4379-B4D3-4F2FBA57E2CC}" name="Column8050"/>
    <tableColumn id="8063" xr3:uid="{0ECFC64C-A8ED-4577-9A90-2F52197A81E6}" name="Column8051"/>
    <tableColumn id="8064" xr3:uid="{4A67749E-9697-4946-97F6-695CBD552732}" name="Column8052"/>
    <tableColumn id="8065" xr3:uid="{A7C071AF-BAEC-4494-A66A-8A55BC7E9CEB}" name="Column8053"/>
    <tableColumn id="8066" xr3:uid="{3F69442E-D472-46C0-825C-1714866E786E}" name="Column8054"/>
    <tableColumn id="8067" xr3:uid="{5863D5CE-3E21-4DEC-855B-1C8DC40CEC7E}" name="Column8055"/>
    <tableColumn id="8068" xr3:uid="{3A79E5BD-DA93-4ED2-B4CF-FC651B238434}" name="Column8056"/>
    <tableColumn id="8069" xr3:uid="{11661404-89B4-43E7-9191-9C278A4A0580}" name="Column8057"/>
    <tableColumn id="8070" xr3:uid="{D002641F-13C1-49E9-BB97-7F84D2B8E775}" name="Column8058"/>
    <tableColumn id="8071" xr3:uid="{4B4C9975-61C4-43A1-93E4-ED8597788659}" name="Column8059"/>
    <tableColumn id="8072" xr3:uid="{03424732-AD07-4073-9E49-95B4446883AA}" name="Column8060"/>
    <tableColumn id="8073" xr3:uid="{FFE4D303-0159-43AB-8919-19FB62D4B367}" name="Column8061"/>
    <tableColumn id="8074" xr3:uid="{181A6547-FFC9-4C6C-893F-9568D22742E6}" name="Column8062"/>
    <tableColumn id="8075" xr3:uid="{1FAD601C-C627-4E70-9C73-A4E5A1342115}" name="Column8063"/>
    <tableColumn id="8076" xr3:uid="{5D1CBE81-5324-471B-A6D1-0683B2727D5B}" name="Column8064"/>
    <tableColumn id="8077" xr3:uid="{FFF9B489-2767-43FB-9193-67B150B22D09}" name="Column8065"/>
    <tableColumn id="8078" xr3:uid="{52C91531-0562-46D1-A8D9-23081AFE2863}" name="Column8066"/>
    <tableColumn id="8079" xr3:uid="{A3D7B5F6-CAA4-48D4-9CB1-4E218041A5AC}" name="Column8067"/>
    <tableColumn id="8080" xr3:uid="{8B1017BF-0B29-4085-9171-E010FA9767C3}" name="Column8068"/>
    <tableColumn id="8081" xr3:uid="{DE207EA0-57A9-46BE-82D7-DAAAE28EC31F}" name="Column8069"/>
    <tableColumn id="8082" xr3:uid="{14DEA14F-ACD6-4C84-B9FC-22AA28F2D262}" name="Column8070"/>
    <tableColumn id="8083" xr3:uid="{608159D2-4C18-4CA8-BDD9-F4536174D38D}" name="Column8071"/>
    <tableColumn id="8084" xr3:uid="{D0A06178-35AF-4753-B925-6A9552D48E34}" name="Column8072"/>
    <tableColumn id="8085" xr3:uid="{3AEE4AF4-2183-4581-84E2-289DB5E4EE46}" name="Column8073"/>
    <tableColumn id="8086" xr3:uid="{55196D9E-87B4-45C3-A706-8FACA5F2B66B}" name="Column8074"/>
    <tableColumn id="8087" xr3:uid="{6EA73C04-06AE-451F-B818-ACAD6D3C94FF}" name="Column8075"/>
    <tableColumn id="8088" xr3:uid="{8CD3EDBC-F125-452B-9D9F-CEFA961E38A4}" name="Column8076"/>
    <tableColumn id="8089" xr3:uid="{B8034F46-D4A3-4B51-8CCD-026BA8FA35B1}" name="Column8077"/>
    <tableColumn id="8090" xr3:uid="{74736917-1A24-4C62-AE22-6AF429B9CB83}" name="Column8078"/>
    <tableColumn id="8091" xr3:uid="{024FAC09-F0F2-499B-BE44-D57816572848}" name="Column8079"/>
    <tableColumn id="8092" xr3:uid="{CD6A0163-6F74-43EC-A2E0-63AA5F86E799}" name="Column8080"/>
    <tableColumn id="8093" xr3:uid="{E12C7B87-297F-4E14-9BC1-51C6971BEB82}" name="Column8081"/>
    <tableColumn id="8094" xr3:uid="{39FAEF9D-5D6D-4D1C-AB38-38877D71E21C}" name="Column8082"/>
    <tableColumn id="8095" xr3:uid="{C8DA8CA4-9B2F-4047-9AB5-9BD2B5F2B058}" name="Column8083"/>
    <tableColumn id="8096" xr3:uid="{A4D69D17-C90B-4FF8-8974-3868D812991A}" name="Column8084"/>
    <tableColumn id="8097" xr3:uid="{EE76499C-4670-4689-88EB-A6F2CE366A5F}" name="Column8085"/>
    <tableColumn id="8098" xr3:uid="{0EB06DA4-41AF-4200-8B25-C671C6C0E6ED}" name="Column8086"/>
    <tableColumn id="8099" xr3:uid="{E2AA7520-9C55-466C-8BCB-C3C448DED4FB}" name="Column8087"/>
    <tableColumn id="8100" xr3:uid="{37DDB90B-6FC1-4A2B-A824-303698BEDA5C}" name="Column8088"/>
    <tableColumn id="8101" xr3:uid="{A17447A0-4D1C-4EF9-869B-989E1A2EB1C3}" name="Column8089"/>
    <tableColumn id="8102" xr3:uid="{E04CC1F0-1927-4F01-A213-458D4991A49E}" name="Column8090"/>
    <tableColumn id="8103" xr3:uid="{CB9ADCD3-84E9-46AB-95FF-0E357E9FA5DC}" name="Column8091"/>
    <tableColumn id="8104" xr3:uid="{58A2C6B7-FAC5-40CA-A8C0-847BEA842804}" name="Column8092"/>
    <tableColumn id="8105" xr3:uid="{95A10785-7449-485B-B21F-D277EA349D16}" name="Column8093"/>
    <tableColumn id="8106" xr3:uid="{E4FFA9B4-B414-4AB5-B636-DCBEA46C5A46}" name="Column8094"/>
    <tableColumn id="8107" xr3:uid="{DDB5E0DB-DDD6-46C8-88E6-FB8BB864CE10}" name="Column8095"/>
    <tableColumn id="8108" xr3:uid="{E6C1DC81-3EA5-410D-B83A-57AD24E04F3A}" name="Column8096"/>
    <tableColumn id="8109" xr3:uid="{89B2AEBB-72FE-47D0-88D2-570CBD2A8023}" name="Column8097"/>
    <tableColumn id="8110" xr3:uid="{221291E6-56B3-42A1-AD6F-15B355B59554}" name="Column8098"/>
    <tableColumn id="8111" xr3:uid="{629C30A1-A344-4C11-A9B5-1B67CFD4B26D}" name="Column8099"/>
    <tableColumn id="8112" xr3:uid="{BA5ABA48-F5A9-4B54-A479-37B7BB3CF000}" name="Column8100"/>
    <tableColumn id="8113" xr3:uid="{A79B1C10-91AB-463E-89FD-7248F9390701}" name="Column8101"/>
    <tableColumn id="8114" xr3:uid="{715CD729-6FB5-4FFE-A318-97E0C00278E8}" name="Column8102"/>
    <tableColumn id="8115" xr3:uid="{AE938F40-03EA-4E6E-93A5-CB31D6E30F1C}" name="Column8103"/>
    <tableColumn id="8116" xr3:uid="{504339A8-7E4C-4B7F-838F-0524BEF3F8A6}" name="Column8104"/>
    <tableColumn id="8117" xr3:uid="{B4373B7C-590A-41D9-A71F-7110093930BF}" name="Column8105"/>
    <tableColumn id="8118" xr3:uid="{13ECC0C6-B4E2-4346-8E4C-4F0BFD2F33EF}" name="Column8106"/>
    <tableColumn id="8119" xr3:uid="{731C196D-AA6D-45F1-87C1-49D145BE3A42}" name="Column8107"/>
    <tableColumn id="8120" xr3:uid="{82159A7E-992B-47BA-B7D8-C91FBF4B8A94}" name="Column8108"/>
    <tableColumn id="8121" xr3:uid="{CAB2F8A9-358C-470B-A41D-644E7B5E2A70}" name="Column8109"/>
    <tableColumn id="8122" xr3:uid="{EAA5F135-F964-4E00-A09D-472482A18A58}" name="Column8110"/>
    <tableColumn id="8123" xr3:uid="{58AD6BFD-4986-486C-84EA-8E843E097481}" name="Column8111"/>
    <tableColumn id="8124" xr3:uid="{57F03EFE-C814-41F1-8E43-1173B817B2D0}" name="Column8112"/>
    <tableColumn id="8125" xr3:uid="{AB05C7B5-DF4D-44E8-B410-B7683F532359}" name="Column8113"/>
    <tableColumn id="8126" xr3:uid="{01394F61-91F8-44B1-8574-C1266EE42C52}" name="Column8114"/>
    <tableColumn id="8127" xr3:uid="{31D671E9-C9B0-4509-9F2A-C23F48D2648C}" name="Column8115"/>
    <tableColumn id="8128" xr3:uid="{3BDDF06B-E47A-4D7B-A3AE-C2D6EE615CC1}" name="Column8116"/>
    <tableColumn id="8129" xr3:uid="{1CF9F1CF-9251-4F9E-B46F-7515E4F5A922}" name="Column8117"/>
    <tableColumn id="8130" xr3:uid="{33A8B239-DF87-47EA-B940-C7392491D23B}" name="Column8118"/>
    <tableColumn id="8131" xr3:uid="{93E6AFD8-DC88-4F68-AB48-047FEC7346E5}" name="Column8119"/>
    <tableColumn id="8132" xr3:uid="{80339A42-4CD5-485C-A37B-6A305C970315}" name="Column8120"/>
    <tableColumn id="8133" xr3:uid="{68A5596A-C938-4519-BAB8-2E93C0244538}" name="Column8121"/>
    <tableColumn id="8134" xr3:uid="{965E5724-C1D9-484F-A249-9F139B11A09B}" name="Column8122"/>
    <tableColumn id="8135" xr3:uid="{B52F3C5D-D258-4E5B-9873-13584D99ECA1}" name="Column8123"/>
    <tableColumn id="8136" xr3:uid="{8AB79075-69D9-4E33-A262-FE2B0D2F6F5C}" name="Column8124"/>
    <tableColumn id="8137" xr3:uid="{2083570C-1324-4901-A812-6E2EED597C94}" name="Column8125"/>
    <tableColumn id="8138" xr3:uid="{6D93FFD1-D14E-4014-9DF2-61E6EDC6F5CA}" name="Column8126"/>
    <tableColumn id="8139" xr3:uid="{A3B3C46B-6959-4E44-B28F-19D9D02B5BD4}" name="Column8127"/>
    <tableColumn id="8140" xr3:uid="{FEE14AE4-9CCE-4896-ACD0-F6132002505D}" name="Column8128"/>
    <tableColumn id="8141" xr3:uid="{B624E175-FBB3-4701-99EA-59931283FECF}" name="Column8129"/>
    <tableColumn id="8142" xr3:uid="{D19DE814-30C3-4C6F-B046-9AD07E4C335C}" name="Column8130"/>
    <tableColumn id="8143" xr3:uid="{39EF00D8-BEF7-4393-AEB3-469E9EADB460}" name="Column8131"/>
    <tableColumn id="8144" xr3:uid="{028687DE-86F3-4BCA-B464-3A0E0966D8EC}" name="Column8132"/>
    <tableColumn id="8145" xr3:uid="{845FDBCF-1ECA-4611-A0E2-EBB9692CB9AF}" name="Column8133"/>
    <tableColumn id="8146" xr3:uid="{B9C9D00B-C950-4AFE-8A71-470E175CAA45}" name="Column8134"/>
    <tableColumn id="8147" xr3:uid="{600C8683-F785-4A7B-8ED8-9F1BC288F112}" name="Column8135"/>
    <tableColumn id="8148" xr3:uid="{5C148488-AC45-4530-8F43-941A7C882567}" name="Column8136"/>
    <tableColumn id="8149" xr3:uid="{7FD4AEB3-59EB-40FA-A7EF-5A21D9BA761D}" name="Column8137"/>
    <tableColumn id="8150" xr3:uid="{D879904C-AF06-4D5A-9AD4-7880D686D3E0}" name="Column8138"/>
    <tableColumn id="8151" xr3:uid="{2343A0D8-7A22-4955-B3C3-5B761C011E7B}" name="Column8139"/>
    <tableColumn id="8152" xr3:uid="{67821D6C-704B-4B0D-BC34-5C2CDD7665BC}" name="Column8140"/>
    <tableColumn id="8153" xr3:uid="{63952C7D-B99C-406A-9F26-94C14DDACFE6}" name="Column8141"/>
    <tableColumn id="8154" xr3:uid="{EED2B946-88B8-4D1E-B95D-88CF1A2A5952}" name="Column8142"/>
    <tableColumn id="8155" xr3:uid="{608AA6BF-00D5-4D7D-ACB2-C2BBE694DD03}" name="Column8143"/>
    <tableColumn id="8156" xr3:uid="{0878231C-4181-49AD-9806-D9C281B097E1}" name="Column8144"/>
    <tableColumn id="8157" xr3:uid="{1B731B84-97EB-4121-B23D-3747457C2A18}" name="Column8145"/>
    <tableColumn id="8158" xr3:uid="{1EA9E883-6F60-4674-B7F3-823F4412B894}" name="Column8146"/>
    <tableColumn id="8159" xr3:uid="{8CC15A95-90CB-49C4-BDC1-59773C6BAF10}" name="Column8147"/>
    <tableColumn id="8160" xr3:uid="{CD7FB5BD-98DE-4FDC-8DD8-6CB810AF4F3C}" name="Column8148"/>
    <tableColumn id="8161" xr3:uid="{3430E524-BC06-4D24-9785-77879FEDD07A}" name="Column8149"/>
    <tableColumn id="8162" xr3:uid="{05784A27-33F0-4FC2-BF9C-30184F48A40E}" name="Column8150"/>
    <tableColumn id="8163" xr3:uid="{004EE454-9B8C-4314-BDFD-354990DC8FB8}" name="Column8151"/>
    <tableColumn id="8164" xr3:uid="{14F7267E-60DA-4A60-8323-ADF3A6A29823}" name="Column8152"/>
    <tableColumn id="8165" xr3:uid="{1F2CD2FD-C688-4982-B09A-84246DDED15F}" name="Column8153"/>
    <tableColumn id="8166" xr3:uid="{4792B3B5-3B3E-4259-8850-19885E147FC5}" name="Column8154"/>
    <tableColumn id="8167" xr3:uid="{26B4A641-686A-4BD8-925F-877E6738B7A3}" name="Column8155"/>
    <tableColumn id="8168" xr3:uid="{E8AA11D0-26B7-4BD0-BCE5-1A0E870E70C4}" name="Column8156"/>
    <tableColumn id="8169" xr3:uid="{F9AE5547-1257-489B-AF57-BC4A98137393}" name="Column8157"/>
    <tableColumn id="8170" xr3:uid="{2A87A997-61D4-4E9C-88B5-959AAF0FCC4D}" name="Column8158"/>
    <tableColumn id="8171" xr3:uid="{173348A8-6618-4E24-8D78-7374492C2D97}" name="Column8159"/>
    <tableColumn id="8172" xr3:uid="{E78E17CF-B3FC-44F8-B73D-7A7CD8FCCE15}" name="Column8160"/>
    <tableColumn id="8173" xr3:uid="{70436610-5DEE-49D6-B58A-A9475DA1B64F}" name="Column8161"/>
    <tableColumn id="8174" xr3:uid="{6033C3D8-3D04-4E7B-B795-FCF04EEBA073}" name="Column8162"/>
    <tableColumn id="8175" xr3:uid="{986E78FA-24D0-41DE-BAF8-4E22B04A98AF}" name="Column8163"/>
    <tableColumn id="8176" xr3:uid="{54625A61-81D3-4332-B61D-C24A6F3ED158}" name="Column8164"/>
    <tableColumn id="8177" xr3:uid="{FC4F258C-85AA-4B8E-BB07-1A969A3DC39C}" name="Column8165"/>
    <tableColumn id="8178" xr3:uid="{44A8BF0F-EBE1-49B7-A53F-7A3B8A99159A}" name="Column8166"/>
    <tableColumn id="8179" xr3:uid="{6C06B830-9938-4ED9-880D-AED0D6D867EA}" name="Column8167"/>
    <tableColumn id="8180" xr3:uid="{8B44007D-581D-4021-91BD-146AEF4219A4}" name="Column8168"/>
    <tableColumn id="8181" xr3:uid="{80D4035F-CB41-45CB-B6D2-89DD8C0F7278}" name="Column8169"/>
    <tableColumn id="8182" xr3:uid="{4DEB4BD6-0AEE-4A27-9608-27DD21B3A519}" name="Column8170"/>
    <tableColumn id="8183" xr3:uid="{5E094B2E-9720-45CA-98DF-BB101CFF613B}" name="Column8171"/>
    <tableColumn id="8184" xr3:uid="{82D216F4-9117-4F6A-BCC0-7C37973209E7}" name="Column8172"/>
    <tableColumn id="8185" xr3:uid="{A7F8832E-CECF-4C70-9A25-4749B6EAA0AB}" name="Column8173"/>
    <tableColumn id="8186" xr3:uid="{3243D38F-1D86-4ED6-8BE5-8C78A8D00F0A}" name="Column8174"/>
    <tableColumn id="8187" xr3:uid="{A38378E5-8A32-4BCC-A723-E616A9687540}" name="Column8175"/>
    <tableColumn id="8188" xr3:uid="{17B31479-56F7-4FD1-A6DA-262A1BCE69C0}" name="Column8176"/>
    <tableColumn id="8189" xr3:uid="{66779406-F2EC-4580-A284-20092C5156F6}" name="Column8177"/>
    <tableColumn id="8190" xr3:uid="{11586FA4-E66E-4ACC-84F6-CC742A1FDBE2}" name="Column8178"/>
    <tableColumn id="8191" xr3:uid="{BB78E59F-3C2A-4F5D-9CB9-AD13D486C073}" name="Column8179"/>
    <tableColumn id="8192" xr3:uid="{A27586D4-B5B4-45B1-8E06-8591AD3FFAD2}" name="Column8180"/>
    <tableColumn id="8193" xr3:uid="{09F3D9F4-6620-47C2-867B-68F18CB8A74E}" name="Column8181"/>
    <tableColumn id="8194" xr3:uid="{E8D79137-4A16-4819-8660-4E55FD210BD2}" name="Column8182"/>
    <tableColumn id="8195" xr3:uid="{BCC128E6-BA54-4F64-A991-522BDF3821AF}" name="Column8183"/>
    <tableColumn id="8196" xr3:uid="{932E4316-DD9F-43F5-984E-2589BFED8E2B}" name="Column8184"/>
    <tableColumn id="8197" xr3:uid="{D28BDB3D-06F8-4E26-B604-099E5086AEFD}" name="Column8185"/>
    <tableColumn id="8198" xr3:uid="{6117A7F8-2730-44FD-90B4-38D992C01A8E}" name="Column8186"/>
    <tableColumn id="8199" xr3:uid="{FFEDB31A-81F8-4C90-8EC9-A77D27CDB647}" name="Column8187"/>
    <tableColumn id="8200" xr3:uid="{AB1862B4-6109-43AA-AB87-06DAAF7351C3}" name="Column8188"/>
    <tableColumn id="8201" xr3:uid="{D379D4CC-3D32-4FD2-8248-A8404F8E5D7E}" name="Column8189"/>
    <tableColumn id="8202" xr3:uid="{ACF5D384-231C-426F-9091-4FE74C01511D}" name="Column8190"/>
    <tableColumn id="8203" xr3:uid="{DE155B2C-6CA2-4C62-9554-274A2AFAEB92}" name="Column8191"/>
    <tableColumn id="8204" xr3:uid="{4D3E745A-F266-48D3-8C79-43D81D36DA03}" name="Column8192"/>
    <tableColumn id="8205" xr3:uid="{FC16A234-B676-4321-A48A-1A6367C72279}" name="Column8193"/>
    <tableColumn id="8206" xr3:uid="{7D57DE30-5324-402A-A7AC-83533477EE13}" name="Column8194"/>
    <tableColumn id="8207" xr3:uid="{DE57FB5B-F552-4BAC-A15C-C4F05417FD7D}" name="Column8195"/>
    <tableColumn id="8208" xr3:uid="{490E22C0-0336-4642-A0B6-63BE6C15061C}" name="Column8196"/>
    <tableColumn id="8209" xr3:uid="{98E5902A-C5A4-470E-BB59-C2E013C4639C}" name="Column8197"/>
    <tableColumn id="8210" xr3:uid="{91FDF0D6-2012-4E14-AF47-93994D8805F0}" name="Column8198"/>
    <tableColumn id="8211" xr3:uid="{CC797719-2E79-4AF8-AD50-796D4E4845E1}" name="Column8199"/>
    <tableColumn id="8212" xr3:uid="{ED72DD88-9E6E-4D7D-B965-AB8CFA70D695}" name="Column8200"/>
    <tableColumn id="8213" xr3:uid="{111833BA-BD6F-4F79-8D38-32EC61EFE5F0}" name="Column8201"/>
    <tableColumn id="8214" xr3:uid="{1CC0517B-2038-4D71-9186-C71B0EDE617C}" name="Column8202"/>
    <tableColumn id="8215" xr3:uid="{E6613EEC-33EC-4B52-A39A-B1D88F120BA4}" name="Column8203"/>
    <tableColumn id="8216" xr3:uid="{21283084-9ED8-4CCF-8582-F545B95341C2}" name="Column8204"/>
    <tableColumn id="8217" xr3:uid="{817CFB1D-75C7-4B82-BC0B-FC899DC4D2AE}" name="Column8205"/>
    <tableColumn id="8218" xr3:uid="{5AF0E911-1C0B-4E27-A247-FECED771DA77}" name="Column8206"/>
    <tableColumn id="8219" xr3:uid="{405B3C53-1A05-4D59-BBE9-4F04DA349834}" name="Column8207"/>
    <tableColumn id="8220" xr3:uid="{85EFC7B0-82A7-423E-92F5-D92B4E1152FD}" name="Column8208"/>
    <tableColumn id="8221" xr3:uid="{6A0CCD15-7D54-47D0-9BFE-2138F8304741}" name="Column8209"/>
    <tableColumn id="8222" xr3:uid="{43345A64-8D59-408A-A328-D1DBB74F23D4}" name="Column8210"/>
    <tableColumn id="8223" xr3:uid="{E6B2F2D2-16BC-492F-B100-BC7BAF5CF40C}" name="Column8211"/>
    <tableColumn id="8224" xr3:uid="{8FA60D24-30E7-4744-8BAF-39CF37EEE372}" name="Column8212"/>
    <tableColumn id="8225" xr3:uid="{6E71D398-6640-42A1-AF4E-5E836F24B94E}" name="Column8213"/>
    <tableColumn id="8226" xr3:uid="{CACC12A2-56DB-49F2-9DAF-15BD0F997947}" name="Column8214"/>
    <tableColumn id="8227" xr3:uid="{ED3D359D-00E9-4112-BF1E-F5C515F613D5}" name="Column8215"/>
    <tableColumn id="8228" xr3:uid="{56FAAE14-1DAB-4332-9400-98A668C85A69}" name="Column8216"/>
    <tableColumn id="8229" xr3:uid="{BB0F377B-B050-44B8-9841-454FFED89FE2}" name="Column8217"/>
    <tableColumn id="8230" xr3:uid="{F6484E56-8AF3-4921-BE73-3B864477767A}" name="Column8218"/>
    <tableColumn id="8231" xr3:uid="{91E34356-91AA-4FDA-ADCC-FBBF7F50F9E0}" name="Column8219"/>
    <tableColumn id="8232" xr3:uid="{30B2AB56-BF5D-4D7B-B938-81B14642F444}" name="Column8220"/>
    <tableColumn id="8233" xr3:uid="{5024A3D8-EFB4-43F1-A895-31168681F6F2}" name="Column8221"/>
    <tableColumn id="8234" xr3:uid="{CDD48488-046F-48A4-B471-F01CCE624C82}" name="Column8222"/>
    <tableColumn id="8235" xr3:uid="{8371E695-1A99-4921-8D18-F7D2DC771A41}" name="Column8223"/>
    <tableColumn id="8236" xr3:uid="{31FA0664-B69B-48B0-8C9F-3A20680A3D79}" name="Column8224"/>
    <tableColumn id="8237" xr3:uid="{0513BB18-CAC7-4528-814A-8294771910A1}" name="Column8225"/>
    <tableColumn id="8238" xr3:uid="{CD8F5618-3617-4F7F-B770-2F5E83658099}" name="Column8226"/>
    <tableColumn id="8239" xr3:uid="{EE76D1B8-45B9-4A13-8407-725BDCFAFBE5}" name="Column8227"/>
    <tableColumn id="8240" xr3:uid="{3541EA2E-1362-4782-AF3B-1CE07B614317}" name="Column8228"/>
    <tableColumn id="8241" xr3:uid="{D6837319-30A9-44F4-9651-653E448DEFFF}" name="Column8229"/>
    <tableColumn id="8242" xr3:uid="{4C939CC5-1770-4739-B1FC-F786178F4C4B}" name="Column8230"/>
    <tableColumn id="8243" xr3:uid="{D500E706-6B11-409D-BA7A-0FAB58C5E8C7}" name="Column8231"/>
    <tableColumn id="8244" xr3:uid="{04C5A943-FA99-4E24-91ED-0BE8E9922DEC}" name="Column8232"/>
    <tableColumn id="8245" xr3:uid="{ABAFD458-5471-4C4A-B2D3-BEA5B38BEE95}" name="Column8233"/>
    <tableColumn id="8246" xr3:uid="{3C26871E-1FB5-4BBC-AB8E-6CD557E09B7C}" name="Column8234"/>
    <tableColumn id="8247" xr3:uid="{F9DC9211-BADD-4BDF-BB4A-89F92947C46C}" name="Column8235"/>
    <tableColumn id="8248" xr3:uid="{33145DA5-8D40-44C2-A5F1-6C17CAF054CC}" name="Column8236"/>
    <tableColumn id="8249" xr3:uid="{E6E1F8C9-46A7-4119-9B2E-0D8C1078E76D}" name="Column8237"/>
    <tableColumn id="8250" xr3:uid="{1B5F2DCD-62AE-4265-BD34-8E6B306A20C4}" name="Column8238"/>
    <tableColumn id="8251" xr3:uid="{4A189284-6708-4B6E-A52D-01A4E1E70640}" name="Column8239"/>
    <tableColumn id="8252" xr3:uid="{3C28E343-00F6-4410-8B38-3435EAC299BA}" name="Column8240"/>
    <tableColumn id="8253" xr3:uid="{86110B68-97D2-47F9-BB4E-6B4603C41D03}" name="Column8241"/>
    <tableColumn id="8254" xr3:uid="{B0D63935-7E3F-438B-89E1-5D4515753E35}" name="Column8242"/>
    <tableColumn id="8255" xr3:uid="{ACE6DB02-B640-4993-9351-93C61C1CDF10}" name="Column8243"/>
    <tableColumn id="8256" xr3:uid="{4BDC06FC-F540-4394-BABE-32C2229A3FEA}" name="Column8244"/>
    <tableColumn id="8257" xr3:uid="{67474F73-8460-4DDD-95A0-9BFAAFF1A03F}" name="Column8245"/>
    <tableColumn id="8258" xr3:uid="{B9F49FE2-DEC0-413D-BE14-6426ADA22519}" name="Column8246"/>
    <tableColumn id="8259" xr3:uid="{B5C09C11-1E43-4748-AE1C-143BE4DAF6FD}" name="Column8247"/>
    <tableColumn id="8260" xr3:uid="{9D393257-7B17-44F7-855C-3F64F3E1CDD8}" name="Column8248"/>
    <tableColumn id="8261" xr3:uid="{54AB5E78-E62B-4223-83AA-0BD28AF09B10}" name="Column8249"/>
    <tableColumn id="8262" xr3:uid="{1C22359F-FA44-4F88-A68F-1381B1D236F6}" name="Column8250"/>
    <tableColumn id="8263" xr3:uid="{9645C157-7EBA-43A1-A26A-2AE11FC2B6ED}" name="Column8251"/>
    <tableColumn id="8264" xr3:uid="{D20F64C1-7EE9-44BB-BC05-1FF2BAB38FB4}" name="Column8252"/>
    <tableColumn id="8265" xr3:uid="{2E311EC3-4B50-478C-AE18-244E41D287C0}" name="Column8253"/>
    <tableColumn id="8266" xr3:uid="{EA91CC5B-B299-4799-B6E8-B93A4E6C9BF6}" name="Column8254"/>
    <tableColumn id="8267" xr3:uid="{C8AD6631-E41A-4030-97F1-384C4F11F228}" name="Column8255"/>
    <tableColumn id="8268" xr3:uid="{17D9E1A1-A626-4882-9C1F-D5321B403084}" name="Column8256"/>
    <tableColumn id="8269" xr3:uid="{BF0940AD-768A-49E7-9232-F821C75D57B3}" name="Column8257"/>
    <tableColumn id="8270" xr3:uid="{5C4FC691-E68B-490B-AA83-29E07F93F5C4}" name="Column8258"/>
    <tableColumn id="8271" xr3:uid="{9493C7AD-784E-40D3-8A2A-2C8C564338EA}" name="Column8259"/>
    <tableColumn id="8272" xr3:uid="{75CD6DF7-1DC6-47FD-8E22-F0790350714F}" name="Column8260"/>
    <tableColumn id="8273" xr3:uid="{9989FB0C-A9A3-48BF-A878-9FD54F0F6682}" name="Column8261"/>
    <tableColumn id="8274" xr3:uid="{F7A9D065-47FB-4C11-B2E9-A5B77686C0A2}" name="Column8262"/>
    <tableColumn id="8275" xr3:uid="{058A9DBF-3789-4750-991C-8E25C8423A87}" name="Column8263"/>
    <tableColumn id="8276" xr3:uid="{E0DDBEAC-026C-423E-96D0-0F01DA1FA37C}" name="Column8264"/>
    <tableColumn id="8277" xr3:uid="{C16F7D6C-3793-4581-88B6-964279B47CC8}" name="Column8265"/>
    <tableColumn id="8278" xr3:uid="{53DBDE2D-B30F-44FA-BFB0-F61722BEB9B7}" name="Column8266"/>
    <tableColumn id="8279" xr3:uid="{BCFACBF7-0873-4664-A22C-9A3BAA3FF4C0}" name="Column8267"/>
    <tableColumn id="8280" xr3:uid="{606757B0-04CA-4741-A75D-F08FBF3CE32D}" name="Column8268"/>
    <tableColumn id="8281" xr3:uid="{9651FAF4-E2DC-48E1-A830-483C726269D2}" name="Column8269"/>
    <tableColumn id="8282" xr3:uid="{5F94B8DD-27F6-447F-8156-D2CFC541FC84}" name="Column8270"/>
    <tableColumn id="8283" xr3:uid="{9234E9FE-6385-4CD9-B899-06CA63E0CAD5}" name="Column8271"/>
    <tableColumn id="8284" xr3:uid="{9B888D71-7736-4FF8-A509-D1226EBC40BC}" name="Column8272"/>
    <tableColumn id="8285" xr3:uid="{C3DD0325-BF41-4F7E-A62F-45A32701CF06}" name="Column8273"/>
    <tableColumn id="8286" xr3:uid="{8FAF8319-6FC0-4636-99A0-A29EA0D90A1A}" name="Column8274"/>
    <tableColumn id="8287" xr3:uid="{2E387359-F587-44F5-BABA-BE37A8A751A0}" name="Column8275"/>
    <tableColumn id="8288" xr3:uid="{0C13BF49-E6FE-445B-BA94-C3B5E54EDE0E}" name="Column8276"/>
    <tableColumn id="8289" xr3:uid="{9338A7B3-9D73-433C-95F7-5BC318F8FF6F}" name="Column8277"/>
    <tableColumn id="8290" xr3:uid="{4085E500-785A-48E7-B1F9-7E6771A594EA}" name="Column8278"/>
    <tableColumn id="8291" xr3:uid="{72D2AD04-3462-44C8-A7D2-C793DDE568AB}" name="Column8279"/>
    <tableColumn id="8292" xr3:uid="{73D89CF2-1752-42E5-9C09-3782153DF001}" name="Column8280"/>
    <tableColumn id="8293" xr3:uid="{E9C29883-5577-4D1F-A5B6-E8708B2F0309}" name="Column8281"/>
    <tableColumn id="8294" xr3:uid="{EED52937-3FCB-401E-92E4-DF6D44F9C437}" name="Column8282"/>
    <tableColumn id="8295" xr3:uid="{889B2783-06FA-4283-996C-C60BEE568BF0}" name="Column8283"/>
    <tableColumn id="8296" xr3:uid="{53323FA9-95A3-4330-BC90-8BF8B7C5E4F4}" name="Column8284"/>
    <tableColumn id="8297" xr3:uid="{0DEC059C-4D74-4F4B-A5B3-21F59D57D71A}" name="Column8285"/>
    <tableColumn id="8298" xr3:uid="{53B4E012-02B2-44CB-95E2-799D9EAC2369}" name="Column8286"/>
    <tableColumn id="8299" xr3:uid="{ACE330CE-45CE-4E68-A02C-B55510217A23}" name="Column8287"/>
    <tableColumn id="8300" xr3:uid="{A3ABB221-2220-49AD-B411-D3EB0D614D73}" name="Column8288"/>
    <tableColumn id="8301" xr3:uid="{B87AF9A5-17DF-4607-BA27-59D8C7CA3BE8}" name="Column8289"/>
    <tableColumn id="8302" xr3:uid="{8C77DE3E-E8C5-4C2C-946D-6BD0CA37D096}" name="Column8290"/>
    <tableColumn id="8303" xr3:uid="{129BC68A-6451-4861-A8E4-9A35509A3B03}" name="Column8291"/>
    <tableColumn id="8304" xr3:uid="{13D4B3CF-6398-44A3-ADC8-EEA655490150}" name="Column8292"/>
    <tableColumn id="8305" xr3:uid="{7603588D-77DA-41B5-B500-93C4FDFBDFA8}" name="Column8293"/>
    <tableColumn id="8306" xr3:uid="{B454CBEE-428B-4949-A235-D50DF4E63A7E}" name="Column8294"/>
    <tableColumn id="8307" xr3:uid="{5294B0D3-511E-447A-972B-FC4BD0C37A06}" name="Column8295"/>
    <tableColumn id="8308" xr3:uid="{A4909B46-DCB7-4A02-8DA9-63B0A746F1B3}" name="Column8296"/>
    <tableColumn id="8309" xr3:uid="{16940ABD-AB0C-46BB-9BF5-58E28E26B21C}" name="Column8297"/>
    <tableColumn id="8310" xr3:uid="{1DE4661E-43B1-42EF-9C9A-AD6ED140B08D}" name="Column8298"/>
    <tableColumn id="8311" xr3:uid="{8708C40D-1D36-4C3E-A08F-F310A03F06C6}" name="Column8299"/>
    <tableColumn id="8312" xr3:uid="{18CA55F8-BBAC-4542-8560-51FCE76FE432}" name="Column8300"/>
    <tableColumn id="8313" xr3:uid="{5E9DDA44-0EFA-4AC1-882A-A7E211B75D3F}" name="Column8301"/>
    <tableColumn id="8314" xr3:uid="{1C6FDF13-6AE3-488F-89B1-1C211F843899}" name="Column8302"/>
    <tableColumn id="8315" xr3:uid="{56CB2753-B8B3-417E-B638-22E16C0603FB}" name="Column8303"/>
    <tableColumn id="8316" xr3:uid="{058340AA-B18B-46DE-A8CC-70D218F0E075}" name="Column8304"/>
    <tableColumn id="8317" xr3:uid="{AB74A7D9-8C3F-4A66-B78F-C87E0260A9FE}" name="Column8305"/>
    <tableColumn id="8318" xr3:uid="{659796C0-2C20-499A-9DCA-7E0BD63F8703}" name="Column8306"/>
    <tableColumn id="8319" xr3:uid="{8AF740C7-695D-4F3D-A73F-EB71FA0F7A69}" name="Column8307"/>
    <tableColumn id="8320" xr3:uid="{CEC5A41D-6637-4755-A991-C4F7DBF5EC72}" name="Column8308"/>
    <tableColumn id="8321" xr3:uid="{B4785F2D-E052-4CCD-A439-991325386350}" name="Column8309"/>
    <tableColumn id="8322" xr3:uid="{939CACDB-AB3D-42FE-A93D-C44E093F8D06}" name="Column8310"/>
    <tableColumn id="8323" xr3:uid="{64E80F19-EFFC-4F7C-BE2D-75B62B16055C}" name="Column8311"/>
    <tableColumn id="8324" xr3:uid="{742E2B8D-4BBA-4792-8125-96E60C698C96}" name="Column8312"/>
    <tableColumn id="8325" xr3:uid="{C2F60856-145D-4821-A54A-4ED9E4C4A0DD}" name="Column8313"/>
    <tableColumn id="8326" xr3:uid="{28CFDA03-47D7-4A2B-A24C-795C6D9C5861}" name="Column8314"/>
    <tableColumn id="8327" xr3:uid="{44873ADC-339C-4A88-8CAC-F018B4EAB105}" name="Column8315"/>
    <tableColumn id="8328" xr3:uid="{667092B1-4713-4831-AA84-7509E796CC27}" name="Column8316"/>
    <tableColumn id="8329" xr3:uid="{7BCF53C6-CF6E-45E1-8C1D-9FDCBDA44F0F}" name="Column8317"/>
    <tableColumn id="8330" xr3:uid="{0B2B8836-CE89-4CB9-8B9F-7E128F33A2E0}" name="Column8318"/>
    <tableColumn id="8331" xr3:uid="{377CDE8E-1492-4A37-B79B-091E0EB8E98B}" name="Column8319"/>
    <tableColumn id="8332" xr3:uid="{63794439-DD4F-4B3B-A9B9-C169F3BB933E}" name="Column8320"/>
    <tableColumn id="8333" xr3:uid="{6C3DF028-EAEC-48F7-A42E-C1FD9C61F07F}" name="Column8321"/>
    <tableColumn id="8334" xr3:uid="{8763C5EC-1247-4A3E-9D8B-07AC9FF5CC40}" name="Column8322"/>
    <tableColumn id="8335" xr3:uid="{34DEB02A-164A-4C60-97B2-18BAFDCD6ED7}" name="Column8323"/>
    <tableColumn id="8336" xr3:uid="{E3864562-F92A-456C-96AD-2F67960B6CBF}" name="Column8324"/>
    <tableColumn id="8337" xr3:uid="{F60D6D83-469C-4670-8BC5-A571F27A613E}" name="Column8325"/>
    <tableColumn id="8338" xr3:uid="{E9F4CCDA-69D4-42DD-B20D-71D74EAAE727}" name="Column8326"/>
    <tableColumn id="8339" xr3:uid="{A2DEA8EB-17BB-4267-A5C2-8803125B7F11}" name="Column8327"/>
    <tableColumn id="8340" xr3:uid="{3CB46A82-582B-48DE-B55F-CBBC71A3743D}" name="Column8328"/>
    <tableColumn id="8341" xr3:uid="{826A6013-AF0F-4155-8974-BD36FBC13E33}" name="Column8329"/>
    <tableColumn id="8342" xr3:uid="{7BB61AE6-9D8D-4ACB-8B5B-2A95615800DB}" name="Column8330"/>
    <tableColumn id="8343" xr3:uid="{FEAF1E42-F5C5-47CF-AA23-3B3E830AF297}" name="Column8331"/>
    <tableColumn id="8344" xr3:uid="{69D48F34-9CBF-4552-8A73-2DE722DBD022}" name="Column8332"/>
    <tableColumn id="8345" xr3:uid="{EE80FE89-1404-4669-8E63-F0FCF7595310}" name="Column8333"/>
    <tableColumn id="8346" xr3:uid="{CC03D1B0-B240-4E7D-9787-B26DCF23AE0F}" name="Column8334"/>
    <tableColumn id="8347" xr3:uid="{8B317B8E-5211-45DC-B9B8-2AF33D393F54}" name="Column8335"/>
    <tableColumn id="8348" xr3:uid="{2A0CAE1B-33F2-48E6-AA19-58B9B49C196B}" name="Column8336"/>
    <tableColumn id="8349" xr3:uid="{DE52FE8F-555B-4F47-BA2F-EA44DEC95530}" name="Column8337"/>
    <tableColumn id="8350" xr3:uid="{886E9A12-B76B-4E6C-A041-46290D509538}" name="Column8338"/>
    <tableColumn id="8351" xr3:uid="{B43F0F98-94F7-471E-BDEA-5C26D16F85D9}" name="Column8339"/>
    <tableColumn id="8352" xr3:uid="{02AFF95A-42CB-45DE-AD09-6E52F2E4D6B4}" name="Column8340"/>
    <tableColumn id="8353" xr3:uid="{2E02B7E0-D291-49F3-A9DE-732F62F3C132}" name="Column8341"/>
    <tableColumn id="8354" xr3:uid="{1B6E8BDC-E760-447C-B14D-5342CD24781F}" name="Column8342"/>
    <tableColumn id="8355" xr3:uid="{92A38C4E-B3F0-408E-A843-854EFD0F6E21}" name="Column8343"/>
    <tableColumn id="8356" xr3:uid="{8E6C15C0-F0DD-448F-A5BC-06E991606794}" name="Column8344"/>
    <tableColumn id="8357" xr3:uid="{DBDAA907-9B15-4850-8E4A-83B0A9775BF0}" name="Column8345"/>
    <tableColumn id="8358" xr3:uid="{0FF191B0-3341-477E-A222-47A4BCD30BC8}" name="Column8346"/>
    <tableColumn id="8359" xr3:uid="{8593DAA7-E624-4030-A15E-AE0695F97F09}" name="Column8347"/>
    <tableColumn id="8360" xr3:uid="{C5F25FEC-45C3-441F-BA9A-3429B3290616}" name="Column8348"/>
    <tableColumn id="8361" xr3:uid="{DAA62934-97AD-4AE4-865B-2F2A36FD9427}" name="Column8349"/>
    <tableColumn id="8362" xr3:uid="{FB0D36D0-1840-4977-9802-453695ACBC9A}" name="Column8350"/>
    <tableColumn id="8363" xr3:uid="{0305CAFD-50C9-44C4-A298-50388CE62B45}" name="Column8351"/>
    <tableColumn id="8364" xr3:uid="{1311D20A-E4B3-4EB2-9F0E-B67338D17F29}" name="Column8352"/>
    <tableColumn id="8365" xr3:uid="{F812B562-B374-4CE7-8AE1-C996630B6FAD}" name="Column8353"/>
    <tableColumn id="8366" xr3:uid="{C7F1889C-FF73-4293-90AC-B0DE01BBE128}" name="Column8354"/>
    <tableColumn id="8367" xr3:uid="{28ACB816-D236-470F-91D3-5B5989F7BC67}" name="Column8355"/>
    <tableColumn id="8368" xr3:uid="{53527915-CEDB-45E4-AB4C-F189EB26AAFD}" name="Column8356"/>
    <tableColumn id="8369" xr3:uid="{81644569-5DEE-44E4-B210-CDA43FB9E287}" name="Column8357"/>
    <tableColumn id="8370" xr3:uid="{46A00719-FA69-40BB-91B2-3EF6AB095A18}" name="Column8358"/>
    <tableColumn id="8371" xr3:uid="{FBC0D4CA-85A6-4B87-95FD-871C61956D73}" name="Column8359"/>
    <tableColumn id="8372" xr3:uid="{40506580-1C24-4A84-947B-F4A85824FA1E}" name="Column8360"/>
    <tableColumn id="8373" xr3:uid="{9C8C323D-AC0A-4E00-80E4-3BA20BD84AFE}" name="Column8361"/>
    <tableColumn id="8374" xr3:uid="{B6E15EA3-8FE2-4177-A08A-83AAB5011805}" name="Column8362"/>
    <tableColumn id="8375" xr3:uid="{B3BEE0F5-4B4A-4923-B0C1-89F322CC6769}" name="Column8363"/>
    <tableColumn id="8376" xr3:uid="{7EEEB7C0-6D50-45D2-9B81-7EA346D44942}" name="Column8364"/>
    <tableColumn id="8377" xr3:uid="{317F12F8-88D6-4F81-8EF8-27E05E8BEFDE}" name="Column8365"/>
    <tableColumn id="8378" xr3:uid="{399D7DA0-D351-4D81-8DDE-C99E26E71ED0}" name="Column8366"/>
    <tableColumn id="8379" xr3:uid="{892954C1-3024-4261-A8E3-2B3BCDBE9130}" name="Column8367"/>
    <tableColumn id="8380" xr3:uid="{01460BD8-2F96-4ECB-88D2-7344CC59234C}" name="Column8368"/>
    <tableColumn id="8381" xr3:uid="{24FB7A29-D705-443E-83DC-7BDD7A2B9655}" name="Column8369"/>
    <tableColumn id="8382" xr3:uid="{284A34CA-E1E4-4FE2-9C29-4D81057397C4}" name="Column8370"/>
    <tableColumn id="8383" xr3:uid="{4AD3A092-1D2D-4928-9545-0F287091B97D}" name="Column8371"/>
    <tableColumn id="8384" xr3:uid="{6CF8E63D-3710-401E-BC68-4B25045D3817}" name="Column8372"/>
    <tableColumn id="8385" xr3:uid="{10AE024C-257B-4459-9A3D-23BDDCCB06B8}" name="Column8373"/>
    <tableColumn id="8386" xr3:uid="{0DB571E9-F3AE-447E-A752-3992902D9AD6}" name="Column8374"/>
    <tableColumn id="8387" xr3:uid="{BCBF1B66-FA97-4780-B94D-C846D1AAF07A}" name="Column8375"/>
    <tableColumn id="8388" xr3:uid="{24CAD2CD-E4CA-4B7F-ADED-B2E125A70E00}" name="Column8376"/>
    <tableColumn id="8389" xr3:uid="{4AA6DFE8-AAE5-4881-827F-818279B99508}" name="Column8377"/>
    <tableColumn id="8390" xr3:uid="{DE9496CC-568A-4D66-A60B-301930C3053A}" name="Column8378"/>
    <tableColumn id="8391" xr3:uid="{A68258C8-0167-463A-8B31-1B29E8A46AF5}" name="Column8379"/>
    <tableColumn id="8392" xr3:uid="{8553422E-87FB-46F0-8888-8D337DDEFD14}" name="Column8380"/>
    <tableColumn id="8393" xr3:uid="{55D9F353-5094-420D-AA44-2557C4BEDAA5}" name="Column8381"/>
    <tableColumn id="8394" xr3:uid="{AA860270-03C9-4CF6-9888-D696F00EE97F}" name="Column8382"/>
    <tableColumn id="8395" xr3:uid="{563FA65B-518B-4DF4-A4B6-C65D382DB278}" name="Column8383"/>
    <tableColumn id="8396" xr3:uid="{5AB64DBD-ADC5-475C-9460-7D6DBFD23D59}" name="Column8384"/>
    <tableColumn id="8397" xr3:uid="{D2B8F7F2-209A-49EC-913C-285F0E7EEA26}" name="Column8385"/>
    <tableColumn id="8398" xr3:uid="{9960A368-1605-4DC5-9893-DEBF2F325CD4}" name="Column8386"/>
    <tableColumn id="8399" xr3:uid="{4DE66211-02C5-4FEB-823F-B217D1A09410}" name="Column8387"/>
    <tableColumn id="8400" xr3:uid="{7CF8CC2F-9460-4A62-9CC5-F716A873D5FE}" name="Column8388"/>
    <tableColumn id="8401" xr3:uid="{1E13F38A-CA50-4E72-B806-DBBBA45A0578}" name="Column8389"/>
    <tableColumn id="8402" xr3:uid="{63BD78C0-0AB1-4AB7-83E0-700578013280}" name="Column8390"/>
    <tableColumn id="8403" xr3:uid="{C38100E8-5CA6-4380-86A5-048CEB36AC5D}" name="Column8391"/>
    <tableColumn id="8404" xr3:uid="{193AD072-BB43-4F06-A96D-9653E95CF5FB}" name="Column8392"/>
    <tableColumn id="8405" xr3:uid="{1FCBC2EB-FE25-498C-A350-20E94584BED8}" name="Column8393"/>
    <tableColumn id="8406" xr3:uid="{84596002-CB16-428E-B5A8-BC19F29EAB71}" name="Column8394"/>
    <tableColumn id="8407" xr3:uid="{FCF5CE9B-E252-40A9-938F-959A39BF0E43}" name="Column8395"/>
    <tableColumn id="8408" xr3:uid="{BC09E3E1-4131-4274-92DA-AF3E2A0913E7}" name="Column8396"/>
    <tableColumn id="8409" xr3:uid="{FF745C64-71B3-4E07-B4C7-7D7154A93815}" name="Column8397"/>
    <tableColumn id="8410" xr3:uid="{25B8DEAC-575A-424A-A49F-9098EBC5C784}" name="Column8398"/>
    <tableColumn id="8411" xr3:uid="{886A9756-C560-4DC9-A375-97507FE68EC3}" name="Column8399"/>
    <tableColumn id="8412" xr3:uid="{D0D77798-8EAC-4A8E-83AB-C477DA13857D}" name="Column8400"/>
    <tableColumn id="8413" xr3:uid="{5E9DFD28-0425-422F-85D7-48DCADE233AB}" name="Column8401"/>
    <tableColumn id="8414" xr3:uid="{9E1B9F0E-758F-4E45-8AB1-ACD2D89BA929}" name="Column8402"/>
    <tableColumn id="8415" xr3:uid="{83E59801-4EE6-4A09-B5C0-CC741CB432D4}" name="Column8403"/>
    <tableColumn id="8416" xr3:uid="{743E02AD-8212-4885-A449-1D1F780BB81D}" name="Column8404"/>
    <tableColumn id="8417" xr3:uid="{397F7A95-8A6A-49B3-AAA2-610344C99DAC}" name="Column8405"/>
    <tableColumn id="8418" xr3:uid="{9D113988-FA12-46FB-8D87-34C8378C047F}" name="Column8406"/>
    <tableColumn id="8419" xr3:uid="{8A1F9A7B-0F2A-4246-B417-8A8BDD6CF491}" name="Column8407"/>
    <tableColumn id="8420" xr3:uid="{2828F8B9-C001-4FBA-B3C8-9E759A03C744}" name="Column8408"/>
    <tableColumn id="8421" xr3:uid="{A229D277-D206-49EF-8D33-010BE4373B66}" name="Column8409"/>
    <tableColumn id="8422" xr3:uid="{6D7334E9-E9EB-458E-9AF9-86AC3B950D50}" name="Column8410"/>
    <tableColumn id="8423" xr3:uid="{4EC7DF57-B0A9-42CC-A7F8-CC7BA2AA761E}" name="Column8411"/>
    <tableColumn id="8424" xr3:uid="{D21FB07A-D0C1-4A59-A9E5-0A6578B6C55D}" name="Column8412"/>
    <tableColumn id="8425" xr3:uid="{8D422329-7509-4BAE-A8C4-202F77913F8B}" name="Column8413"/>
    <tableColumn id="8426" xr3:uid="{5BDF6305-2D0B-4E52-9F84-8516B62C7898}" name="Column8414"/>
    <tableColumn id="8427" xr3:uid="{986E2368-8825-4F66-83F0-FC6FAB817A82}" name="Column8415"/>
    <tableColumn id="8428" xr3:uid="{1C0F69A5-9D06-406A-B6EE-E93BD2405565}" name="Column8416"/>
    <tableColumn id="8429" xr3:uid="{B396C5BC-1140-4DF3-B048-ADCAFD710D45}" name="Column8417"/>
    <tableColumn id="8430" xr3:uid="{2C9F3B4F-1792-40EA-BF84-DC582790DDC0}" name="Column8418"/>
    <tableColumn id="8431" xr3:uid="{41A8B8D2-3DBD-4AD2-8F74-1E14B4826318}" name="Column8419"/>
    <tableColumn id="8432" xr3:uid="{40432656-C4C8-4958-B210-8954644E8B9D}" name="Column8420"/>
    <tableColumn id="8433" xr3:uid="{EDC78C40-66A4-4422-8128-24FA41A7FEDE}" name="Column8421"/>
    <tableColumn id="8434" xr3:uid="{E9A31A45-5AD4-4057-954D-91EF5DCA3EED}" name="Column8422"/>
    <tableColumn id="8435" xr3:uid="{2E36199C-E8B5-40D0-9D98-B1128D033FC7}" name="Column8423"/>
    <tableColumn id="8436" xr3:uid="{B4D9E0B2-2C5E-45D8-8FA8-F26FD4A25CF0}" name="Column8424"/>
    <tableColumn id="8437" xr3:uid="{C73369F7-E091-40AB-9F40-4876A4739FFE}" name="Column8425"/>
    <tableColumn id="8438" xr3:uid="{116CA893-C804-4E55-82D7-DB7E2EFEAAFE}" name="Column8426"/>
    <tableColumn id="8439" xr3:uid="{D4D32F03-A6A6-475B-B114-35137994F6D2}" name="Column8427"/>
    <tableColumn id="8440" xr3:uid="{5434D1D3-5030-4434-9028-396C3378DBEF}" name="Column8428"/>
    <tableColumn id="8441" xr3:uid="{F10DF48D-7A8F-4970-BBE8-0E675F218169}" name="Column8429"/>
    <tableColumn id="8442" xr3:uid="{CD3F7CCF-E5D2-49EF-914F-5BC7F7345E38}" name="Column8430"/>
    <tableColumn id="8443" xr3:uid="{5B71B4EF-F1A7-45A8-89FC-636645B5AA26}" name="Column8431"/>
    <tableColumn id="8444" xr3:uid="{98F1C0C3-8D10-4681-98C2-FB0B225BCE6F}" name="Column8432"/>
    <tableColumn id="8445" xr3:uid="{236F36DD-7888-4E04-9379-EB00DA0DCD3E}" name="Column8433"/>
    <tableColumn id="8446" xr3:uid="{E5F94741-FBC9-4473-817A-67E58A386F7D}" name="Column8434"/>
    <tableColumn id="8447" xr3:uid="{C17881F7-2700-482F-908E-97894D6BFA56}" name="Column8435"/>
    <tableColumn id="8448" xr3:uid="{28971465-3B92-42B3-96F7-61CA0ED98935}" name="Column8436"/>
    <tableColumn id="8449" xr3:uid="{EDD794E0-E7A0-45D8-B3BC-1AA475981326}" name="Column8437"/>
    <tableColumn id="8450" xr3:uid="{34C754AB-9E64-4CE6-AC59-83D438BC3354}" name="Column8438"/>
    <tableColumn id="8451" xr3:uid="{86551B57-6DD6-48F2-B089-9BCBD874ADE7}" name="Column8439"/>
    <tableColumn id="8452" xr3:uid="{390E76FE-533D-4D0D-AB51-AB7FA604560E}" name="Column8440"/>
    <tableColumn id="8453" xr3:uid="{AAC6F107-E0E1-45A7-886A-F09D80DBC30C}" name="Column8441"/>
    <tableColumn id="8454" xr3:uid="{15A4DCF2-AF1A-42D0-BED8-5EB7395358FD}" name="Column8442"/>
    <tableColumn id="8455" xr3:uid="{97F5969A-1EBB-4F14-AE5C-20F48D314220}" name="Column8443"/>
    <tableColumn id="8456" xr3:uid="{1583CFB0-3077-49D7-BB2E-1E8CC729AA9F}" name="Column8444"/>
    <tableColumn id="8457" xr3:uid="{B6F74EC2-67E0-4CF7-BDC0-0021DC80E881}" name="Column8445"/>
    <tableColumn id="8458" xr3:uid="{9A5195A3-1F48-4DD1-933F-14B142E0DD87}" name="Column8446"/>
    <tableColumn id="8459" xr3:uid="{8AE78B86-284E-42B7-AE74-D58DE42CCC5F}" name="Column8447"/>
    <tableColumn id="8460" xr3:uid="{D097B7E4-E1B1-49CE-BBF4-5076474C59C1}" name="Column8448"/>
    <tableColumn id="8461" xr3:uid="{F657D11C-6FFF-46DD-8BE0-6BB326A24FCF}" name="Column8449"/>
    <tableColumn id="8462" xr3:uid="{3758C303-BC7D-45AF-88A9-318A2E48E5BE}" name="Column8450"/>
    <tableColumn id="8463" xr3:uid="{DA5DCBCA-4673-4424-887D-C4FB1EA89704}" name="Column8451"/>
    <tableColumn id="8464" xr3:uid="{B54CCBCF-9D42-457C-ACCE-EE0FDCA4789E}" name="Column8452"/>
    <tableColumn id="8465" xr3:uid="{8CCBCFDF-6AD2-41A0-B88F-658C39B7B9D6}" name="Column8453"/>
    <tableColumn id="8466" xr3:uid="{BBEC0DC9-B389-4362-A764-EF6A213BC074}" name="Column8454"/>
    <tableColumn id="8467" xr3:uid="{28FDAA33-F52F-48F3-AB5A-C0BC025F07DC}" name="Column8455"/>
    <tableColumn id="8468" xr3:uid="{434221E9-8EF5-4209-B383-D63EF8D81383}" name="Column8456"/>
    <tableColumn id="8469" xr3:uid="{F9B1D885-CA61-4230-B707-1DEABF32C13D}" name="Column8457"/>
    <tableColumn id="8470" xr3:uid="{294B5DBC-7256-45E0-9AE0-0C5FE03223B5}" name="Column8458"/>
    <tableColumn id="8471" xr3:uid="{74072029-E725-4AF8-AC92-C0B0499E4DE9}" name="Column8459"/>
    <tableColumn id="8472" xr3:uid="{F1B03AD9-3B5D-4559-A5EC-0783D545FE83}" name="Column8460"/>
    <tableColumn id="8473" xr3:uid="{7F1A5B2A-B2CF-4AD1-B684-9A441DE17268}" name="Column8461"/>
    <tableColumn id="8474" xr3:uid="{ABB41CF6-DA92-4C2E-B710-8876744003E1}" name="Column8462"/>
    <tableColumn id="8475" xr3:uid="{049CBCF7-3352-48DB-973A-50AE60913EF5}" name="Column8463"/>
    <tableColumn id="8476" xr3:uid="{EB6784EC-446B-4BB9-90D5-9CCEC5EF4FC4}" name="Column8464"/>
    <tableColumn id="8477" xr3:uid="{085B587D-17E1-4756-BF7D-B310B09A8CBC}" name="Column8465"/>
    <tableColumn id="8478" xr3:uid="{70E812E4-BF92-4948-8FF9-BA751651E7F5}" name="Column8466"/>
    <tableColumn id="8479" xr3:uid="{D842701E-1247-4609-8659-F29429DE2DA6}" name="Column8467"/>
    <tableColumn id="8480" xr3:uid="{3F3BD3EC-9F09-4D3D-8895-3A89C968704D}" name="Column8468"/>
    <tableColumn id="8481" xr3:uid="{AFDA4AC1-E9A0-412F-955C-D1FC3A566849}" name="Column8469"/>
    <tableColumn id="8482" xr3:uid="{DBD6E371-8C88-477E-9F2F-D4439A2D7154}" name="Column8470"/>
    <tableColumn id="8483" xr3:uid="{A87E85BB-7248-4CDB-9CD7-09E8A491B3A9}" name="Column8471"/>
    <tableColumn id="8484" xr3:uid="{93001404-7597-4DC4-9432-BABA72D3EC47}" name="Column8472"/>
    <tableColumn id="8485" xr3:uid="{8E80A45B-D31B-430E-AC78-A78328E687BD}" name="Column8473"/>
    <tableColumn id="8486" xr3:uid="{71D251A7-E9E8-4E5E-BEA9-8B262943ED5D}" name="Column8474"/>
    <tableColumn id="8487" xr3:uid="{13758C24-9B7B-400F-BFEA-7C225C41862B}" name="Column8475"/>
    <tableColumn id="8488" xr3:uid="{1C885B35-3AEE-4A03-94E6-252B971E5226}" name="Column8476"/>
    <tableColumn id="8489" xr3:uid="{1F8A6A1D-86E8-4DAD-917E-E0776079686A}" name="Column8477"/>
    <tableColumn id="8490" xr3:uid="{EAB262B2-7E9B-4CFD-9CE0-20288949D879}" name="Column8478"/>
    <tableColumn id="8491" xr3:uid="{95B00D04-BDB7-4B13-9029-90B32BA0B14F}" name="Column8479"/>
    <tableColumn id="8492" xr3:uid="{14F64042-1768-400F-9B09-FD6F3A1FC2AF}" name="Column8480"/>
    <tableColumn id="8493" xr3:uid="{981FABF3-C813-42B8-BF76-09F18A233A6C}" name="Column8481"/>
    <tableColumn id="8494" xr3:uid="{91B1CC29-9EE0-471B-A434-5BF72C8A52A5}" name="Column8482"/>
    <tableColumn id="8495" xr3:uid="{EF7943CC-190E-466E-9E3C-A5D5A601B6ED}" name="Column8483"/>
    <tableColumn id="8496" xr3:uid="{311F6CFE-55E8-44F2-A2A8-B8C988A4D17C}" name="Column8484"/>
    <tableColumn id="8497" xr3:uid="{CDD9725F-29B1-46E5-B8EE-DFA7529C2C5F}" name="Column8485"/>
    <tableColumn id="8498" xr3:uid="{89934774-4C07-4FE0-BEEF-07383E5B70B4}" name="Column8486"/>
    <tableColumn id="8499" xr3:uid="{B69961C3-F36E-496C-9DE5-BA834CE2745C}" name="Column8487"/>
    <tableColumn id="8500" xr3:uid="{4E14B1D7-67E2-422F-86FE-12ADD770DA5D}" name="Column8488"/>
    <tableColumn id="8501" xr3:uid="{2B1FCEAE-4022-4D89-B8AA-B5C8D5898E07}" name="Column8489"/>
    <tableColumn id="8502" xr3:uid="{BD45F9E7-7CE0-4ED0-A8EC-29E15AE2198A}" name="Column8490"/>
    <tableColumn id="8503" xr3:uid="{52FD097C-5124-43FD-AF24-921BCBB133D4}" name="Column8491"/>
    <tableColumn id="8504" xr3:uid="{D5448011-7A22-4A91-A2A5-B2D9C4F013F6}" name="Column8492"/>
    <tableColumn id="8505" xr3:uid="{FE072B5D-6FBC-4928-B332-9AB7871153E7}" name="Column8493"/>
    <tableColumn id="8506" xr3:uid="{8A15525E-09F5-4FBA-922B-E10E8419AF41}" name="Column8494"/>
    <tableColumn id="8507" xr3:uid="{16030B31-B3C8-447E-B0D4-E03DFA4DA802}" name="Column8495"/>
    <tableColumn id="8508" xr3:uid="{27C038F3-29C5-411D-9E65-00A812108670}" name="Column8496"/>
    <tableColumn id="8509" xr3:uid="{94337266-A644-4D39-979B-FF3156D47E20}" name="Column8497"/>
    <tableColumn id="8510" xr3:uid="{29AA2C0E-31AD-4EEB-A1DD-5B82A2E17970}" name="Column8498"/>
    <tableColumn id="8511" xr3:uid="{E40116E7-BBCD-4DCA-BF50-A6956AEC99D2}" name="Column8499"/>
    <tableColumn id="8512" xr3:uid="{639F383F-2165-4C5B-8777-8E7F175D6958}" name="Column8500"/>
    <tableColumn id="8513" xr3:uid="{34310944-04AD-48A7-90E5-F49DC214E144}" name="Column8501"/>
    <tableColumn id="8514" xr3:uid="{95732AF5-E610-44D8-B6CB-91890E75004D}" name="Column8502"/>
    <tableColumn id="8515" xr3:uid="{69CE392A-6A10-49E6-A0C1-0305842C972A}" name="Column8503"/>
    <tableColumn id="8516" xr3:uid="{084CE770-AA64-46CB-B655-65D5DBC3DC73}" name="Column8504"/>
    <tableColumn id="8517" xr3:uid="{4A1FB9E1-49AC-4B8C-96CA-BB30DD9DBB1F}" name="Column8505"/>
    <tableColumn id="8518" xr3:uid="{DB3454AA-1D77-433F-89CB-D27B6C9E43B3}" name="Column8506"/>
    <tableColumn id="8519" xr3:uid="{F2696C7A-6120-4E7D-AF92-7321DF4259C6}" name="Column8507"/>
    <tableColumn id="8520" xr3:uid="{96624793-49CD-4BDE-B2E4-7872A0B65549}" name="Column8508"/>
    <tableColumn id="8521" xr3:uid="{C1D4CDA8-6D2C-4BBF-B232-A6AB0E8D8577}" name="Column8509"/>
    <tableColumn id="8522" xr3:uid="{EA34BAE1-0F82-45A7-9849-8F8A1C369C3B}" name="Column8510"/>
    <tableColumn id="8523" xr3:uid="{91ADD646-43D1-4929-BAB3-91412BE2BCC1}" name="Column8511"/>
    <tableColumn id="8524" xr3:uid="{45643877-322A-475A-92B4-2491E577A102}" name="Column8512"/>
    <tableColumn id="8525" xr3:uid="{17945FCE-FF1D-4F84-9DA5-5915FD9BCCCB}" name="Column8513"/>
    <tableColumn id="8526" xr3:uid="{3B739C74-E8CE-4F03-92E7-DADED155B225}" name="Column8514"/>
    <tableColumn id="8527" xr3:uid="{D3F96461-9536-4979-8AFB-DBC7D13C5D3B}" name="Column8515"/>
    <tableColumn id="8528" xr3:uid="{0FA92BA3-3769-4B3E-A6A0-ECFB4A972C0D}" name="Column8516"/>
    <tableColumn id="8529" xr3:uid="{1B8C1C7E-4C81-4AF5-9834-D68C14A98FC0}" name="Column8517"/>
    <tableColumn id="8530" xr3:uid="{FB268C52-BDA3-407D-A3A7-7816136A1E70}" name="Column8518"/>
    <tableColumn id="8531" xr3:uid="{36161124-203F-4728-BA6C-FDD30458127A}" name="Column8519"/>
    <tableColumn id="8532" xr3:uid="{E019734E-8579-45DD-AACA-698309815F4A}" name="Column8520"/>
    <tableColumn id="8533" xr3:uid="{06384EDB-15D8-438F-9C44-444F5D68D403}" name="Column8521"/>
    <tableColumn id="8534" xr3:uid="{91490BDC-B9A4-48A5-93EE-4D8361B1F8BC}" name="Column8522"/>
    <tableColumn id="8535" xr3:uid="{BF068771-9B0A-4D58-8568-F95175EC3087}" name="Column8523"/>
    <tableColumn id="8536" xr3:uid="{7668135E-A593-4005-9FDA-01488E36E34F}" name="Column8524"/>
    <tableColumn id="8537" xr3:uid="{C656371C-4CE4-4288-B032-690E622E4DC6}" name="Column8525"/>
    <tableColumn id="8538" xr3:uid="{EF673ADD-C4F1-4782-89BB-325491805AD9}" name="Column8526"/>
    <tableColumn id="8539" xr3:uid="{EB17F878-3471-49EF-8659-EAAA73F73978}" name="Column8527"/>
    <tableColumn id="8540" xr3:uid="{641BE7C3-E3F9-45F7-A83F-A5F27BA14B62}" name="Column8528"/>
    <tableColumn id="8541" xr3:uid="{ABFC366C-5AE8-4768-86F6-996ECC5F0C35}" name="Column8529"/>
    <tableColumn id="8542" xr3:uid="{83E98014-D350-41D9-8994-40068BC26518}" name="Column8530"/>
    <tableColumn id="8543" xr3:uid="{8349C0E6-E6CD-4CC4-B69E-704F6B0A8CE2}" name="Column8531"/>
    <tableColumn id="8544" xr3:uid="{4F8929F5-386A-44C3-B05D-1528B76A3061}" name="Column8532"/>
    <tableColumn id="8545" xr3:uid="{400C0338-EA36-4EF0-936D-A847C478678E}" name="Column8533"/>
    <tableColumn id="8546" xr3:uid="{BB8486AB-EFC1-4BA6-91C1-CC99EA3CA618}" name="Column8534"/>
    <tableColumn id="8547" xr3:uid="{0204CE84-47BE-44D2-BACF-9EB7B915E28B}" name="Column8535"/>
    <tableColumn id="8548" xr3:uid="{FB6D1CA9-47CA-4704-B6EE-202180F8E05B}" name="Column8536"/>
    <tableColumn id="8549" xr3:uid="{65CB065B-D4CE-45EE-A63A-B64034278E64}" name="Column8537"/>
    <tableColumn id="8550" xr3:uid="{D8DE80B2-5A9F-4452-999A-85D61A9C8221}" name="Column8538"/>
    <tableColumn id="8551" xr3:uid="{DC54C9A6-AA37-4F85-BB3A-9837935DA878}" name="Column8539"/>
    <tableColumn id="8552" xr3:uid="{43DAEA9D-A74E-4948-9239-D40FDD32FBFF}" name="Column8540"/>
    <tableColumn id="8553" xr3:uid="{13968555-DFCA-4FC4-BE72-C3E584C5E2B2}" name="Column8541"/>
    <tableColumn id="8554" xr3:uid="{0383FBA2-365B-4D45-8B71-EB5242B8D800}" name="Column8542"/>
    <tableColumn id="8555" xr3:uid="{DCA07583-A3A8-4A3D-98CA-F5382A43E01A}" name="Column8543"/>
    <tableColumn id="8556" xr3:uid="{BE0B874C-D4D3-46BF-8918-677FAFB2F173}" name="Column8544"/>
    <tableColumn id="8557" xr3:uid="{553D19F1-CE4B-4D9D-964A-98EB1A01DEFB}" name="Column8545"/>
    <tableColumn id="8558" xr3:uid="{C59E7962-5773-4AAD-BD62-366A9B37A90D}" name="Column8546"/>
    <tableColumn id="8559" xr3:uid="{D62CABA0-82D2-47D2-8931-C9C8EB4E8C9C}" name="Column8547"/>
    <tableColumn id="8560" xr3:uid="{2B300B1E-8BDB-4420-B018-E6F94FDEF0D9}" name="Column8548"/>
    <tableColumn id="8561" xr3:uid="{6B68D820-5897-4BB5-9F0E-B2AE6F4A41F5}" name="Column8549"/>
    <tableColumn id="8562" xr3:uid="{23EEA59F-2FCA-462C-9395-6161D15758F8}" name="Column8550"/>
    <tableColumn id="8563" xr3:uid="{D1A344CB-C329-42EE-95E0-FB9369A0AB04}" name="Column8551"/>
    <tableColumn id="8564" xr3:uid="{07F8F0EF-DE2E-43E1-A9EE-1F115F475F55}" name="Column8552"/>
    <tableColumn id="8565" xr3:uid="{3F8DB647-4924-40F8-8612-9BA27685F530}" name="Column8553"/>
    <tableColumn id="8566" xr3:uid="{C792243D-5315-4AA3-B1B5-F8C5FED9C12C}" name="Column8554"/>
    <tableColumn id="8567" xr3:uid="{3516616F-3589-4B71-9479-656814D2DCE2}" name="Column8555"/>
    <tableColumn id="8568" xr3:uid="{BCDC9817-9C53-4C51-8F1C-4A959B96B94D}" name="Column8556"/>
    <tableColumn id="8569" xr3:uid="{98E3D683-08D5-45C0-92C8-2F261CF23949}" name="Column8557"/>
    <tableColumn id="8570" xr3:uid="{65AAC138-2BD6-47B5-ABDF-2CC3C6AB2041}" name="Column8558"/>
    <tableColumn id="8571" xr3:uid="{9A4775B2-982D-499B-8944-521E66D5098E}" name="Column8559"/>
    <tableColumn id="8572" xr3:uid="{21C8B655-71C9-4CAF-80E2-8ED828EC113A}" name="Column8560"/>
    <tableColumn id="8573" xr3:uid="{222BCA57-0AD4-4022-908E-1EC93AE6B4E4}" name="Column8561"/>
    <tableColumn id="8574" xr3:uid="{5AFBBC02-708C-4F7D-AA03-0D8AF7ABCB50}" name="Column8562"/>
    <tableColumn id="8575" xr3:uid="{069A80F4-3E3E-4387-9CB5-B82F6BD1070D}" name="Column8563"/>
    <tableColumn id="8576" xr3:uid="{0997FB77-ED76-42AA-91B9-CA968359343E}" name="Column8564"/>
    <tableColumn id="8577" xr3:uid="{B53D3C50-6C8D-42F9-9246-C6A56681DA72}" name="Column8565"/>
    <tableColumn id="8578" xr3:uid="{949BB547-40EB-4054-B272-E6FE6D7D74C1}" name="Column8566"/>
    <tableColumn id="8579" xr3:uid="{533CAB3A-3995-4D69-A828-DCCAA066AB7F}" name="Column8567"/>
    <tableColumn id="8580" xr3:uid="{C977FF3E-C707-4442-B597-8B9703F91625}" name="Column8568"/>
    <tableColumn id="8581" xr3:uid="{6916B15F-D250-45D1-9C56-C8C37B844F2C}" name="Column8569"/>
    <tableColumn id="8582" xr3:uid="{A257D3BF-D909-4139-B100-053D1401B733}" name="Column8570"/>
    <tableColumn id="8583" xr3:uid="{F8BF306D-760A-41C3-9554-CEA7E9646DF0}" name="Column8571"/>
    <tableColumn id="8584" xr3:uid="{6D71DCE9-856A-4A9F-A282-67CC85086095}" name="Column8572"/>
    <tableColumn id="8585" xr3:uid="{656A83AF-6C49-4B8D-A0BE-323081CF3015}" name="Column8573"/>
    <tableColumn id="8586" xr3:uid="{FF70F70F-4D60-4C11-A48A-7D2169CB4E59}" name="Column8574"/>
    <tableColumn id="8587" xr3:uid="{7B9186C0-65CE-47F9-AE2D-1CBA778E353C}" name="Column8575"/>
    <tableColumn id="8588" xr3:uid="{0838310E-9870-45EF-ABF8-B8C2511F0718}" name="Column8576"/>
    <tableColumn id="8589" xr3:uid="{2118326B-FE34-40CD-8A49-7CA4D07805BB}" name="Column8577"/>
    <tableColumn id="8590" xr3:uid="{0F65965E-1BA8-44F6-B819-96FA83C596B0}" name="Column8578"/>
    <tableColumn id="8591" xr3:uid="{EF772055-4DC9-4993-9EB6-B17A4C6BEBFA}" name="Column8579"/>
    <tableColumn id="8592" xr3:uid="{3B8CB6B8-9AA7-42F2-933C-3DF82E606B64}" name="Column8580"/>
    <tableColumn id="8593" xr3:uid="{2406BFE7-9576-4235-8142-14832AFB416D}" name="Column8581"/>
    <tableColumn id="8594" xr3:uid="{6ACC3200-47C7-4C5B-B7D3-892F51161D95}" name="Column8582"/>
    <tableColumn id="8595" xr3:uid="{523E4376-FF9A-4E9D-9E8F-D05100EA50A4}" name="Column8583"/>
    <tableColumn id="8596" xr3:uid="{5E2CDD69-F3C7-4697-A7F3-114398422FA0}" name="Column8584"/>
    <tableColumn id="8597" xr3:uid="{184F0F27-755A-4E01-A8FA-76E829736470}" name="Column8585"/>
    <tableColumn id="8598" xr3:uid="{21111CF3-288A-43A0-8B04-B523E7C59FD1}" name="Column8586"/>
    <tableColumn id="8599" xr3:uid="{019AA91C-2B01-4190-8AB5-31D2CEE80C20}" name="Column8587"/>
    <tableColumn id="8600" xr3:uid="{79AB82E8-CB1B-4688-A81D-CD44F47307E8}" name="Column8588"/>
    <tableColumn id="8601" xr3:uid="{33BD02C6-6C67-4A7C-B2CE-6284FEE9CDBA}" name="Column8589"/>
    <tableColumn id="8602" xr3:uid="{4DB778FE-E739-4B24-9A15-57C5F458FF1B}" name="Column8590"/>
    <tableColumn id="8603" xr3:uid="{D4537D0F-99D1-4BF3-A25A-81DC453F68FA}" name="Column8591"/>
    <tableColumn id="8604" xr3:uid="{FF0C6FF0-A15E-4BE4-8E89-19A887AA11FC}" name="Column8592"/>
    <tableColumn id="8605" xr3:uid="{BF31F8E6-2D6B-4424-9F1E-6B8D9D1C0B53}" name="Column8593"/>
    <tableColumn id="8606" xr3:uid="{D6D7F24A-13D0-41BD-A770-FC7668321FA1}" name="Column8594"/>
    <tableColumn id="8607" xr3:uid="{556F7E1B-BA75-4586-8B5A-325B3E78C381}" name="Column8595"/>
    <tableColumn id="8608" xr3:uid="{33D04492-36A5-4F99-94D2-3F77931AC0D6}" name="Column8596"/>
    <tableColumn id="8609" xr3:uid="{2DAE8B7E-4778-4862-AFB0-E9E5821D7D56}" name="Column8597"/>
    <tableColumn id="8610" xr3:uid="{2301116A-30B1-439A-B8AF-FD081624A08C}" name="Column8598"/>
    <tableColumn id="8611" xr3:uid="{C54D9260-C068-4B61-9CDC-13A4F266704E}" name="Column8599"/>
    <tableColumn id="8612" xr3:uid="{BD4B4F68-B316-4802-B088-894C12F7B46F}" name="Column8600"/>
    <tableColumn id="8613" xr3:uid="{BFEC583B-1D76-4D97-A24F-91479D196E1F}" name="Column8601"/>
    <tableColumn id="8614" xr3:uid="{5C2A480A-545B-4EBC-9324-C1717D3C7B6B}" name="Column8602"/>
    <tableColumn id="8615" xr3:uid="{6C9F63FE-3DFE-42D9-B5C1-1D1039478FF5}" name="Column8603"/>
    <tableColumn id="8616" xr3:uid="{32930586-C51D-4021-88FD-2155E63D991E}" name="Column8604"/>
    <tableColumn id="8617" xr3:uid="{9D69CE06-7B48-43B9-92D2-FA6780C5B2B2}" name="Column8605"/>
    <tableColumn id="8618" xr3:uid="{5C6AFB96-F42D-430D-9A49-30D24E768A64}" name="Column8606"/>
    <tableColumn id="8619" xr3:uid="{646CA148-77CF-4A0A-9B0E-F65E10A1870C}" name="Column8607"/>
    <tableColumn id="8620" xr3:uid="{AE524925-03BE-4BB1-9B17-30A5AC422674}" name="Column8608"/>
    <tableColumn id="8621" xr3:uid="{7CC3ED6B-EB18-4EDB-8509-8BB7F37CC186}" name="Column8609"/>
    <tableColumn id="8622" xr3:uid="{4B0342A3-AC7F-4CFA-9204-DB204ABD4743}" name="Column8610"/>
    <tableColumn id="8623" xr3:uid="{1FCBB05F-F41E-4466-9DBF-661E6FB44083}" name="Column8611"/>
    <tableColumn id="8624" xr3:uid="{5EC775C0-0984-49B1-974A-B6957EACB162}" name="Column8612"/>
    <tableColumn id="8625" xr3:uid="{54D28756-218E-40AE-B00F-098D82F47BD9}" name="Column8613"/>
    <tableColumn id="8626" xr3:uid="{4EAFE9A8-EEE2-4784-A2ED-2DC55564B8C1}" name="Column8614"/>
    <tableColumn id="8627" xr3:uid="{446FFC7D-282E-49C0-8C6A-7A219C6F52D0}" name="Column8615"/>
    <tableColumn id="8628" xr3:uid="{14B56F70-94A2-4985-B67B-F4C2BEA084BE}" name="Column8616"/>
    <tableColumn id="8629" xr3:uid="{00B51E58-6CC4-438D-A9FC-D4E4697F8E25}" name="Column8617"/>
    <tableColumn id="8630" xr3:uid="{AA70C352-C2B7-461C-96D8-116C3A8E0940}" name="Column8618"/>
    <tableColumn id="8631" xr3:uid="{97ED79B1-1C32-4245-9C11-F371410ABC85}" name="Column8619"/>
    <tableColumn id="8632" xr3:uid="{C8D73E83-6CEC-400C-86F9-A9272A7FA3B8}" name="Column8620"/>
    <tableColumn id="8633" xr3:uid="{C822A309-FADD-4062-8947-B4D2F3CAF960}" name="Column8621"/>
    <tableColumn id="8634" xr3:uid="{157FE1A1-EAE0-4144-A7D5-A3966AFC44AF}" name="Column8622"/>
    <tableColumn id="8635" xr3:uid="{A1BA0587-6FBD-43B1-A9A7-B0DC5F4F6243}" name="Column8623"/>
    <tableColumn id="8636" xr3:uid="{A55E83B1-1E8C-4B8E-B447-3A64163DF502}" name="Column8624"/>
    <tableColumn id="8637" xr3:uid="{0A3AEEC2-D05F-49C8-BFFB-9AC324F8D115}" name="Column8625"/>
    <tableColumn id="8638" xr3:uid="{B794FF26-84BD-479A-BB23-27B8EC25E0C2}" name="Column8626"/>
    <tableColumn id="8639" xr3:uid="{A447D308-3C2B-4554-A168-621BBCFE26D8}" name="Column8627"/>
    <tableColumn id="8640" xr3:uid="{E414DFD9-E6A1-460A-B17A-70B2F19615E7}" name="Column8628"/>
    <tableColumn id="8641" xr3:uid="{8AB4C8C3-BE73-4208-AED8-CE9D014795EC}" name="Column8629"/>
    <tableColumn id="8642" xr3:uid="{E594820D-320E-4556-B701-9752ECD5456D}" name="Column8630"/>
    <tableColumn id="8643" xr3:uid="{378FE854-991F-40DB-9D75-E0EA55C2CDB5}" name="Column8631"/>
    <tableColumn id="8644" xr3:uid="{48FEBD26-B98C-4297-AFBE-4E0FA79C5D62}" name="Column8632"/>
    <tableColumn id="8645" xr3:uid="{1584CFA0-AC2E-4C9A-B9FD-00AAB7BB2CB1}" name="Column8633"/>
    <tableColumn id="8646" xr3:uid="{C7EC9F41-567C-49FF-A4E7-6E9B8010BADB}" name="Column8634"/>
    <tableColumn id="8647" xr3:uid="{3E869D33-8E18-401D-8642-3DB76F788A00}" name="Column8635"/>
    <tableColumn id="8648" xr3:uid="{A893DA89-D3A3-4A2C-8241-8ED496544D69}" name="Column8636"/>
    <tableColumn id="8649" xr3:uid="{F25A94A9-03DD-4138-B4B7-14228CFB5077}" name="Column8637"/>
    <tableColumn id="8650" xr3:uid="{942337F3-F7F2-4368-8D40-59FDFF6D81C6}" name="Column8638"/>
    <tableColumn id="8651" xr3:uid="{AD1019B5-9545-4FD0-AC37-1AA8F68380B8}" name="Column8639"/>
    <tableColumn id="8652" xr3:uid="{F9DFB731-7132-4441-B8F3-EFD94CB2C71B}" name="Column8640"/>
    <tableColumn id="8653" xr3:uid="{1DC16FE1-3567-476E-97F6-87055E9B6020}" name="Column8641"/>
    <tableColumn id="8654" xr3:uid="{EFF9C597-0D53-4BBA-9252-EB948DA576A4}" name="Column8642"/>
    <tableColumn id="8655" xr3:uid="{42FD73ED-F9CC-48AA-A94F-F5D7C206B4AD}" name="Column8643"/>
    <tableColumn id="8656" xr3:uid="{823DEF8A-0318-4490-8329-3AADACAFC9C6}" name="Column8644"/>
    <tableColumn id="8657" xr3:uid="{95F4D01E-6E21-411F-98AA-A0FF285C1A59}" name="Column8645"/>
    <tableColumn id="8658" xr3:uid="{570F6102-5759-43F0-A202-E8E614E5F2E9}" name="Column8646"/>
    <tableColumn id="8659" xr3:uid="{5AFADA80-DBCC-4D8A-9E1B-8F9C35EEB2BC}" name="Column8647"/>
    <tableColumn id="8660" xr3:uid="{248405FD-3E14-4330-AC9F-2971F647D197}" name="Column8648"/>
    <tableColumn id="8661" xr3:uid="{999E86A1-171D-48A2-AE38-B489CA1D3E77}" name="Column8649"/>
    <tableColumn id="8662" xr3:uid="{1EE46ED9-6CC3-4A46-BFDC-87CDB5687FC8}" name="Column8650"/>
    <tableColumn id="8663" xr3:uid="{91B22B9E-B047-4BB5-B75B-4AD96042CC28}" name="Column8651"/>
    <tableColumn id="8664" xr3:uid="{3441EC49-2941-4381-8EDF-4409B671DAAC}" name="Column8652"/>
    <tableColumn id="8665" xr3:uid="{A954A5EC-5D44-4B37-B2FC-591633E23E35}" name="Column8653"/>
    <tableColumn id="8666" xr3:uid="{D11F999A-B556-48CE-8BC0-8972ED58BD9E}" name="Column8654"/>
    <tableColumn id="8667" xr3:uid="{FD0BF3B2-9E30-4895-991D-727D84CF3858}" name="Column8655"/>
    <tableColumn id="8668" xr3:uid="{5D42427C-6D1F-4356-8F74-715494DFA570}" name="Column8656"/>
    <tableColumn id="8669" xr3:uid="{0634CF06-514C-43E4-A6A0-0B621470DB83}" name="Column8657"/>
    <tableColumn id="8670" xr3:uid="{4B7ECEC9-1AEF-4B28-A49B-72F1C0E18E77}" name="Column8658"/>
    <tableColumn id="8671" xr3:uid="{E9961ACC-BAEE-4A14-A48D-4816C0FF7B4D}" name="Column8659"/>
    <tableColumn id="8672" xr3:uid="{110B19BC-F439-421E-B50A-A18CA38A16AA}" name="Column8660"/>
    <tableColumn id="8673" xr3:uid="{D947033B-80B3-4DF0-9723-35FAC24FDA47}" name="Column8661"/>
    <tableColumn id="8674" xr3:uid="{B62C8D9D-E00E-44CF-BD7C-D46C6551B242}" name="Column8662"/>
    <tableColumn id="8675" xr3:uid="{C6808966-A509-4AC7-A418-4D669E629C06}" name="Column8663"/>
    <tableColumn id="8676" xr3:uid="{59B9BE05-A5A7-49F8-A648-CB5CAEB8AAF1}" name="Column8664"/>
    <tableColumn id="8677" xr3:uid="{28585A3C-ACB5-47D2-BDBC-8A2A9B853951}" name="Column8665"/>
    <tableColumn id="8678" xr3:uid="{0D55D029-6D3B-40DC-9FB8-FF206B42D738}" name="Column8666"/>
    <tableColumn id="8679" xr3:uid="{B4FF5678-CC17-43A5-8024-7457CE3D4752}" name="Column8667"/>
    <tableColumn id="8680" xr3:uid="{EFBF09E6-FA66-4182-ADBF-57AA4CF53FA5}" name="Column8668"/>
    <tableColumn id="8681" xr3:uid="{82E5A82F-2CBC-4909-A08D-2598C16E9CAB}" name="Column8669"/>
    <tableColumn id="8682" xr3:uid="{228F18AF-5DA3-4506-8774-F5C1964BD5A0}" name="Column8670"/>
    <tableColumn id="8683" xr3:uid="{8A9C99B7-3E7C-4469-BF48-0DDA5C77C8D9}" name="Column8671"/>
    <tableColumn id="8684" xr3:uid="{6AE7FDA7-20EF-4CC6-A08E-A4A306F56400}" name="Column8672"/>
    <tableColumn id="8685" xr3:uid="{312102D6-7A1D-46E8-A134-922D416AE78E}" name="Column8673"/>
    <tableColumn id="8686" xr3:uid="{93CA8B9C-313D-4D2B-8BDA-BD10B20C3299}" name="Column8674"/>
    <tableColumn id="8687" xr3:uid="{828EA4BA-882A-4311-95AB-41985448905D}" name="Column8675"/>
    <tableColumn id="8688" xr3:uid="{6FAC99B7-D14C-4648-BBC4-14FECDED34BD}" name="Column8676"/>
    <tableColumn id="8689" xr3:uid="{ADDA505A-05A9-43A1-8FB1-D55B2E9FFF72}" name="Column8677"/>
    <tableColumn id="8690" xr3:uid="{A9391AFA-428A-4F58-9345-C1A716F0F818}" name="Column8678"/>
    <tableColumn id="8691" xr3:uid="{2F6B6F5E-7B09-4F1D-A5B0-F9366E56CA08}" name="Column8679"/>
    <tableColumn id="8692" xr3:uid="{2AB0E530-114A-4D6C-8363-C189E873BFFA}" name="Column8680"/>
    <tableColumn id="8693" xr3:uid="{B187BCAE-FD74-43D0-88EA-1E93009B58D1}" name="Column8681"/>
    <tableColumn id="8694" xr3:uid="{B76465BC-C90E-416A-B5F9-214AE719AD74}" name="Column8682"/>
    <tableColumn id="8695" xr3:uid="{AF4020AB-8212-463E-8607-53F882228384}" name="Column8683"/>
    <tableColumn id="8696" xr3:uid="{14181090-BEF9-4881-94F3-33C51FD37690}" name="Column8684"/>
    <tableColumn id="8697" xr3:uid="{4BE80E7B-C48A-495D-8605-41C7420015AB}" name="Column8685"/>
    <tableColumn id="8698" xr3:uid="{BD325F90-F109-4062-BA20-2D329B93272D}" name="Column8686"/>
    <tableColumn id="8699" xr3:uid="{3A36C08A-75AF-43D0-B9D7-9100915FDABE}" name="Column8687"/>
    <tableColumn id="8700" xr3:uid="{FC3281E0-33F7-4BCB-9024-6B3AB763672C}" name="Column8688"/>
    <tableColumn id="8701" xr3:uid="{DC3CABBB-3C9C-482F-8897-4D66C406A6FF}" name="Column8689"/>
    <tableColumn id="8702" xr3:uid="{2B8C4990-2087-45C2-9294-76B33EE290F7}" name="Column8690"/>
    <tableColumn id="8703" xr3:uid="{71E255DC-C4F7-48CD-A4EC-1160AB407821}" name="Column8691"/>
    <tableColumn id="8704" xr3:uid="{8DE89E3A-7A87-43C9-84C1-87C370AB7BA8}" name="Column8692"/>
    <tableColumn id="8705" xr3:uid="{15BEC8EF-561A-45D2-B594-DABE0AB9C24F}" name="Column8693"/>
    <tableColumn id="8706" xr3:uid="{717767A4-CB9E-4719-A5D7-2ABB509A3AD3}" name="Column8694"/>
    <tableColumn id="8707" xr3:uid="{6DA2A8F2-1931-482E-AB3E-6AA853FBE6D8}" name="Column8695"/>
    <tableColumn id="8708" xr3:uid="{E0E0B420-3353-43BB-A3DE-47FD18473F59}" name="Column8696"/>
    <tableColumn id="8709" xr3:uid="{108DCBB2-4E8B-474E-BC98-FBCBFE621F48}" name="Column8697"/>
    <tableColumn id="8710" xr3:uid="{1E36053F-293C-4E0C-AFE0-55FF20392C19}" name="Column8698"/>
    <tableColumn id="8711" xr3:uid="{7E7661F7-07FA-44A5-A9C6-7805ABFF275E}" name="Column8699"/>
    <tableColumn id="8712" xr3:uid="{16112045-1D2F-4E74-91C0-274F86523B7B}" name="Column8700"/>
    <tableColumn id="8713" xr3:uid="{1AD3767B-62A1-4CE1-885B-4E6295990808}" name="Column8701"/>
    <tableColumn id="8714" xr3:uid="{4C8DC926-192A-4CBD-AECC-6BBC8BEED957}" name="Column8702"/>
    <tableColumn id="8715" xr3:uid="{C2F8C3F4-9C15-4F6F-9CF3-42EFF8C6CAE5}" name="Column8703"/>
    <tableColumn id="8716" xr3:uid="{39BB52A4-D55B-48EA-BC58-13CD53FB18A7}" name="Column8704"/>
    <tableColumn id="8717" xr3:uid="{C5664543-6A12-41B7-B3BF-B322179CCBC0}" name="Column8705"/>
    <tableColumn id="8718" xr3:uid="{3340BF60-EBBC-4AF7-9500-9EA955A2A921}" name="Column8706"/>
    <tableColumn id="8719" xr3:uid="{C7FD3473-219D-45DA-949A-7362707B631A}" name="Column8707"/>
    <tableColumn id="8720" xr3:uid="{C3AC1019-26B8-4E38-867F-327CA2971745}" name="Column8708"/>
    <tableColumn id="8721" xr3:uid="{252CF665-3DCC-4447-A135-6E4698D1140C}" name="Column8709"/>
    <tableColumn id="8722" xr3:uid="{13524C3F-AA1D-4879-BC60-45263FA281B4}" name="Column8710"/>
    <tableColumn id="8723" xr3:uid="{CEF03109-9DFA-4B61-869A-6FA2B3D9879E}" name="Column8711"/>
    <tableColumn id="8724" xr3:uid="{825F4CB2-1DAA-4105-A556-E47FE3CE1EF9}" name="Column8712"/>
    <tableColumn id="8725" xr3:uid="{ABAD2EF0-BC09-4B2F-A086-08502C2A0C60}" name="Column8713"/>
    <tableColumn id="8726" xr3:uid="{6CDB72D4-E0EB-494C-9C5D-45AFB0737B00}" name="Column8714"/>
    <tableColumn id="8727" xr3:uid="{2FCFDB24-605D-4D2B-AE5B-6EAC0F98A799}" name="Column8715"/>
    <tableColumn id="8728" xr3:uid="{2DD04EFA-F63F-4606-98C4-1C6A0076C8B9}" name="Column8716"/>
    <tableColumn id="8729" xr3:uid="{CB09DABE-A45E-414F-87A8-AD0F2A2DD073}" name="Column8717"/>
    <tableColumn id="8730" xr3:uid="{049D8707-92C9-4FD3-85BE-6B67AD0AF7C4}" name="Column8718"/>
    <tableColumn id="8731" xr3:uid="{729BF3F1-333A-4F30-BA84-5B73542FE77C}" name="Column8719"/>
    <tableColumn id="8732" xr3:uid="{FB490469-0958-4679-BBA7-E7E9780EAAD7}" name="Column8720"/>
    <tableColumn id="8733" xr3:uid="{71E3A8BF-1599-451A-873D-DE4B063031BE}" name="Column8721"/>
    <tableColumn id="8734" xr3:uid="{D4FFB114-5367-423E-A4A0-3187433723B2}" name="Column8722"/>
    <tableColumn id="8735" xr3:uid="{B5170017-E51D-4BCA-B5EC-3351812A2A48}" name="Column8723"/>
    <tableColumn id="8736" xr3:uid="{F061DF23-B025-4C96-B50A-D47A3B44A085}" name="Column8724"/>
    <tableColumn id="8737" xr3:uid="{990D73FA-19B9-4066-917B-BB410B0BBE61}" name="Column8725"/>
    <tableColumn id="8738" xr3:uid="{AB326091-6BFD-473D-A702-EBB132DAF246}" name="Column8726"/>
    <tableColumn id="8739" xr3:uid="{679C4257-448E-4D96-B1FB-9E592009D743}" name="Column8727"/>
    <tableColumn id="8740" xr3:uid="{6344D2FD-ADBC-44B3-B019-35E8FE094552}" name="Column8728"/>
    <tableColumn id="8741" xr3:uid="{14B50D01-E5AC-4423-B154-50D4CCB42CA9}" name="Column8729"/>
    <tableColumn id="8742" xr3:uid="{BEDB30F7-1302-42A0-A895-F2E43E245693}" name="Column8730"/>
    <tableColumn id="8743" xr3:uid="{AE58FEB0-9DD2-4054-B2E3-2A914D848EE8}" name="Column8731"/>
    <tableColumn id="8744" xr3:uid="{471CCCE6-BCC9-4027-9C50-B1C23A942908}" name="Column8732"/>
    <tableColumn id="8745" xr3:uid="{27065FBD-CE32-46B7-A2B9-4842993A4726}" name="Column8733"/>
    <tableColumn id="8746" xr3:uid="{9F0D02A3-1ACB-4784-8EAE-BBB59F8C87CC}" name="Column8734"/>
    <tableColumn id="8747" xr3:uid="{9AE8B1EE-28D5-4B48-8915-34DEF4CE479F}" name="Column8735"/>
    <tableColumn id="8748" xr3:uid="{4DA7677D-CAC1-49D5-983E-A5421F967001}" name="Column8736"/>
    <tableColumn id="8749" xr3:uid="{C596B276-853B-4CDF-9C02-F2BE35B4B69B}" name="Column8737"/>
    <tableColumn id="8750" xr3:uid="{AEE4465F-D1C2-4FF3-921C-02723C47E09A}" name="Column8738"/>
    <tableColumn id="8751" xr3:uid="{A5C4BF9E-7502-4E5F-AEAE-027B31BB445C}" name="Column8739"/>
    <tableColumn id="8752" xr3:uid="{56473F03-9590-4314-BAF4-931DB77E4EA9}" name="Column8740"/>
    <tableColumn id="8753" xr3:uid="{D20FC2F2-F947-43E5-885C-0A57358216E7}" name="Column8741"/>
    <tableColumn id="8754" xr3:uid="{CA8C7E3A-08F2-4FE6-9E75-442D9FE0169C}" name="Column8742"/>
    <tableColumn id="8755" xr3:uid="{1C0A2E21-A95C-4A93-8B73-D9DC74B7FA13}" name="Column8743"/>
    <tableColumn id="8756" xr3:uid="{40B8613E-86E7-4546-B629-7C72C00A59AD}" name="Column8744"/>
    <tableColumn id="8757" xr3:uid="{F6D86DE3-076B-4DFC-9E80-65FEC6615760}" name="Column8745"/>
    <tableColumn id="8758" xr3:uid="{5FEA55E2-3407-46F6-A03C-344070B4D51B}" name="Column8746"/>
    <tableColumn id="8759" xr3:uid="{5CB172CE-9DCF-4859-AAD5-CBD8AF3922EA}" name="Column8747"/>
    <tableColumn id="8760" xr3:uid="{AAEC20F9-AA68-4821-ADF7-EA96FC2E4543}" name="Column8748"/>
    <tableColumn id="8761" xr3:uid="{7762D54A-12A6-4673-81E7-D53AA8605F44}" name="Column8749"/>
    <tableColumn id="8762" xr3:uid="{B093C42C-670C-4860-BD77-E7F577C7E544}" name="Column8750"/>
    <tableColumn id="8763" xr3:uid="{E7F0F5B1-4AE1-4132-827C-9896BC653EE1}" name="Column8751"/>
    <tableColumn id="8764" xr3:uid="{CE36EAB0-2BA3-4A5A-AEC1-B2075876AD93}" name="Column8752"/>
    <tableColumn id="8765" xr3:uid="{FD8785E6-206D-492B-9741-27C9E763AD49}" name="Column8753"/>
    <tableColumn id="8766" xr3:uid="{D43E74E4-859D-44D4-A7D4-80768D037DCB}" name="Column8754"/>
    <tableColumn id="8767" xr3:uid="{7B334077-98F4-4631-885A-D4B99C91A206}" name="Column8755"/>
    <tableColumn id="8768" xr3:uid="{1E8329D0-9372-44C9-AE0C-B18AC734417B}" name="Column8756"/>
    <tableColumn id="8769" xr3:uid="{F970A0FC-BEB3-45F4-B94F-AF862A718911}" name="Column8757"/>
    <tableColumn id="8770" xr3:uid="{A17FF324-ECD0-40CC-916A-1F7190997F77}" name="Column8758"/>
    <tableColumn id="8771" xr3:uid="{84410CCE-6308-4FAD-8A21-154ECF7BFD3B}" name="Column8759"/>
    <tableColumn id="8772" xr3:uid="{652D7F74-D0C4-4600-A12A-03FE81B905BC}" name="Column8760"/>
    <tableColumn id="8773" xr3:uid="{69CED74C-A565-419F-AE81-6FF840FA3493}" name="Column8761"/>
    <tableColumn id="8774" xr3:uid="{B991908F-8262-41D8-9674-0ADC5790AB23}" name="Column8762"/>
    <tableColumn id="8775" xr3:uid="{D709094A-2B59-4EC8-B4E4-5E6AD34BFDA9}" name="Column8763"/>
    <tableColumn id="8776" xr3:uid="{2137DEDB-D989-4028-9046-9D87A100176B}" name="Column8764"/>
    <tableColumn id="8777" xr3:uid="{A5FE65B9-8C80-46F7-B3B8-39DC0A98287B}" name="Column8765"/>
    <tableColumn id="8778" xr3:uid="{0D01BE55-F352-4A96-90D6-1644FE9695D7}" name="Column8766"/>
    <tableColumn id="8779" xr3:uid="{0543C4D8-97A0-4DA6-A16A-7372EBA0436A}" name="Column8767"/>
    <tableColumn id="8780" xr3:uid="{AD71CFB9-B20C-4B14-99CC-2EA8A80E1C60}" name="Column8768"/>
    <tableColumn id="8781" xr3:uid="{EE5C094B-4042-4ED2-896D-BE27C58C94E7}" name="Column8769"/>
    <tableColumn id="8782" xr3:uid="{6364F764-6FA6-40BC-9CD3-9F64A5D3E580}" name="Column8770"/>
    <tableColumn id="8783" xr3:uid="{A8F1D3A3-B166-48AC-8BC8-008A4FEE0ADA}" name="Column8771"/>
    <tableColumn id="8784" xr3:uid="{346FC36D-D43D-4D92-9723-88191A537A79}" name="Column8772"/>
    <tableColumn id="8785" xr3:uid="{BA6E6E3A-8D58-44E3-806A-75207AFF75D5}" name="Column8773"/>
    <tableColumn id="8786" xr3:uid="{6F701D81-DDE9-4589-82B8-8BF5AD71E4E9}" name="Column8774"/>
    <tableColumn id="8787" xr3:uid="{5C7F4286-8B47-4B85-9628-744A2603AA69}" name="Column8775"/>
    <tableColumn id="8788" xr3:uid="{1F97ED7F-B51F-4048-BDDA-840611497366}" name="Column8776"/>
    <tableColumn id="8789" xr3:uid="{AEE8F82A-3326-4AAE-9717-EC7655F857FC}" name="Column8777"/>
    <tableColumn id="8790" xr3:uid="{8664C51C-96A3-47AC-AF64-C518DE10A54F}" name="Column8778"/>
    <tableColumn id="8791" xr3:uid="{B1149E83-EAFB-40E1-9BE3-828A74966472}" name="Column8779"/>
    <tableColumn id="8792" xr3:uid="{F1440420-3D33-4F32-BB25-CE7D77AA85E9}" name="Column8780"/>
    <tableColumn id="8793" xr3:uid="{4C3A95BF-76DD-4568-9663-FBE6ACF8EBA8}" name="Column8781"/>
    <tableColumn id="8794" xr3:uid="{504BFB97-27B1-4E9E-B2B4-E4422D68E4F1}" name="Column8782"/>
    <tableColumn id="8795" xr3:uid="{7950D245-A094-4948-9371-A6A42A9FFB82}" name="Column8783"/>
    <tableColumn id="8796" xr3:uid="{7E8557E6-9ED1-40B6-80FD-CB304F6BADA6}" name="Column8784"/>
    <tableColumn id="8797" xr3:uid="{6E9383BA-D66A-4C7F-A825-FEBF35218BB3}" name="Column8785"/>
    <tableColumn id="8798" xr3:uid="{8208EB21-E052-42FC-8FD5-9937D6FE3ED0}" name="Column8786"/>
    <tableColumn id="8799" xr3:uid="{D4856895-037A-4673-BAB0-A1FF868DF19C}" name="Column8787"/>
    <tableColumn id="8800" xr3:uid="{18277619-F15D-4D32-AC1B-D5D661660DE0}" name="Column8788"/>
    <tableColumn id="8801" xr3:uid="{B45EC00D-6748-477B-A4DF-4DC33C35CB08}" name="Column8789"/>
    <tableColumn id="8802" xr3:uid="{2FDCDE0E-5742-4A71-987F-2E53B6761DC8}" name="Column8790"/>
    <tableColumn id="8803" xr3:uid="{14E6FD05-8F1A-4DF9-B895-309A67EF1EBC}" name="Column8791"/>
    <tableColumn id="8804" xr3:uid="{1E4EC2DF-67D5-4D5A-A5DA-EC144E4177F1}" name="Column8792"/>
    <tableColumn id="8805" xr3:uid="{B946C340-2225-450B-890B-E6FCA31FC1A6}" name="Column8793"/>
    <tableColumn id="8806" xr3:uid="{831F9309-DFFB-48E3-B51C-952AEAAFFEB3}" name="Column8794"/>
    <tableColumn id="8807" xr3:uid="{2ACF60A9-94AA-4A23-9224-620B418B72EA}" name="Column8795"/>
    <tableColumn id="8808" xr3:uid="{6EA642C1-18EB-4467-ABF7-2F219C2DEA2A}" name="Column8796"/>
    <tableColumn id="8809" xr3:uid="{A243FBBF-650A-47AB-A44B-721B69D530D9}" name="Column8797"/>
    <tableColumn id="8810" xr3:uid="{7F459E12-9D75-41D3-9F1D-E116E355895A}" name="Column8798"/>
    <tableColumn id="8811" xr3:uid="{5063E62C-216D-4A3B-A50C-DF5F8567F8B0}" name="Column8799"/>
    <tableColumn id="8812" xr3:uid="{C6588908-C1BF-44A4-9098-42A0791F5424}" name="Column8800"/>
    <tableColumn id="8813" xr3:uid="{F611F445-2C1C-4DCC-9DC1-8EAB2A432AA3}" name="Column8801"/>
    <tableColumn id="8814" xr3:uid="{4BE92619-0759-410B-A1FA-B3344357355A}" name="Column8802"/>
    <tableColumn id="8815" xr3:uid="{7FF08641-B224-4B01-8D17-464D96E187FA}" name="Column8803"/>
    <tableColumn id="8816" xr3:uid="{C05D0143-82A3-4C6E-8E38-8F3FAFA3C0BC}" name="Column8804"/>
    <tableColumn id="8817" xr3:uid="{D99AA529-1330-45EA-B523-59FDF39412B2}" name="Column8805"/>
    <tableColumn id="8818" xr3:uid="{2DAC6BEE-57ED-4736-803C-DD64C46FD7A1}" name="Column8806"/>
    <tableColumn id="8819" xr3:uid="{CCB3CC4B-1B74-41F2-8B85-523EE28FD879}" name="Column8807"/>
    <tableColumn id="8820" xr3:uid="{9C3AB83A-0386-4EFD-BDFC-2561760B74C2}" name="Column8808"/>
    <tableColumn id="8821" xr3:uid="{81D40BEB-43A8-4DBF-BBE6-31F0DA6EAD1F}" name="Column8809"/>
    <tableColumn id="8822" xr3:uid="{58A5E7DB-7D44-4846-9B67-187F70498283}" name="Column8810"/>
    <tableColumn id="8823" xr3:uid="{C9734862-1DB2-4D0B-BE94-AFA0F316305E}" name="Column8811"/>
    <tableColumn id="8824" xr3:uid="{EF72EB9D-2A9B-4D54-9D10-7E3D7E1616F5}" name="Column8812"/>
    <tableColumn id="8825" xr3:uid="{74539A72-B6FF-46E7-9122-72C74B2A5332}" name="Column8813"/>
    <tableColumn id="8826" xr3:uid="{623C8569-751D-43C8-AE77-190C786AE123}" name="Column8814"/>
    <tableColumn id="8827" xr3:uid="{82ACE0E3-CA5E-4B81-BCE0-2B45E769D2DA}" name="Column8815"/>
    <tableColumn id="8828" xr3:uid="{40A4C012-56DF-4E96-B129-C6A515A2E9B0}" name="Column8816"/>
    <tableColumn id="8829" xr3:uid="{114A5F07-1424-4112-9B6F-C076AACFF5AF}" name="Column8817"/>
    <tableColumn id="8830" xr3:uid="{BEF3AB57-2DAC-43E3-AA8F-34D05F90F60A}" name="Column8818"/>
    <tableColumn id="8831" xr3:uid="{1BF795CB-C1B9-412E-825F-29066B022E0E}" name="Column8819"/>
    <tableColumn id="8832" xr3:uid="{72D5D57E-EE70-4664-9D0B-9837D07ECCB9}" name="Column8820"/>
    <tableColumn id="8833" xr3:uid="{E23942AC-547B-4840-9FA0-01558E484E2A}" name="Column8821"/>
    <tableColumn id="8834" xr3:uid="{10A86E3F-928D-4DE5-8590-B0932F9D2AF7}" name="Column8822"/>
    <tableColumn id="8835" xr3:uid="{14F090E7-764C-4231-8E23-7F5E95596708}" name="Column8823"/>
    <tableColumn id="8836" xr3:uid="{B492C7E4-F241-429A-AE05-BE72A24EED3E}" name="Column8824"/>
    <tableColumn id="8837" xr3:uid="{F8653FA5-BA29-47B9-B082-F75EA61EBABE}" name="Column8825"/>
    <tableColumn id="8838" xr3:uid="{D4A07112-9804-48F4-8F11-C4D7D77BDBDA}" name="Column8826"/>
    <tableColumn id="8839" xr3:uid="{FB37A86E-F206-49F7-B758-C872A41E60B6}" name="Column8827"/>
    <tableColumn id="8840" xr3:uid="{4BC52655-BD6B-452D-9905-60C9357619DF}" name="Column8828"/>
    <tableColumn id="8841" xr3:uid="{4BA69992-09B8-4604-8872-B4091DA67CBB}" name="Column8829"/>
    <tableColumn id="8842" xr3:uid="{0980BDE7-70C3-4D82-AFD2-8E0828D56F99}" name="Column8830"/>
    <tableColumn id="8843" xr3:uid="{5C7842BF-DEC4-4EA9-97A1-D399CC1BDBF3}" name="Column8831"/>
    <tableColumn id="8844" xr3:uid="{2E3FA0BB-79BA-4557-B6C4-B2051E2BF095}" name="Column8832"/>
    <tableColumn id="8845" xr3:uid="{A160CE4B-96E8-4A5A-84CB-E1EE599788F1}" name="Column8833"/>
    <tableColumn id="8846" xr3:uid="{5D2D6401-E46E-406B-88ED-EB07EE237DB9}" name="Column8834"/>
    <tableColumn id="8847" xr3:uid="{8BD87E60-F38C-4749-8557-591AB65489B8}" name="Column8835"/>
    <tableColumn id="8848" xr3:uid="{6DAB2981-0E7B-4041-A39E-0779C5C8E7FD}" name="Column8836"/>
    <tableColumn id="8849" xr3:uid="{0D25D010-1A20-4730-986C-962EF1D8E5CC}" name="Column8837"/>
    <tableColumn id="8850" xr3:uid="{F0115C9E-6315-4059-8B5D-27A31F8320EE}" name="Column8838"/>
    <tableColumn id="8851" xr3:uid="{E29AB354-F542-4E36-9AF4-28DC5604E0DE}" name="Column8839"/>
    <tableColumn id="8852" xr3:uid="{A3853183-6A0D-4382-A611-1FA440EB0478}" name="Column8840"/>
    <tableColumn id="8853" xr3:uid="{4D41795E-7C65-4D72-A03E-4574C394D516}" name="Column8841"/>
    <tableColumn id="8854" xr3:uid="{D2083C23-F1FF-494F-8D2C-8A3F98CC1847}" name="Column8842"/>
    <tableColumn id="8855" xr3:uid="{66E349FD-1173-4D72-919E-4ADC84AD8435}" name="Column8843"/>
    <tableColumn id="8856" xr3:uid="{CC396B8E-1727-41CF-BFE6-1CF2AFB9EBD0}" name="Column8844"/>
    <tableColumn id="8857" xr3:uid="{56F219BF-3406-48C5-96E8-35315D2A2091}" name="Column8845"/>
    <tableColumn id="8858" xr3:uid="{E66D1B44-8A2D-46E1-A7CF-EC0476D3B1CD}" name="Column8846"/>
    <tableColumn id="8859" xr3:uid="{B3539CB9-4B39-4CF8-822D-79C494806A8E}" name="Column8847"/>
    <tableColumn id="8860" xr3:uid="{C5362049-4667-4CDF-9607-2EC98180C25B}" name="Column8848"/>
    <tableColumn id="8861" xr3:uid="{2A87BB96-3CF0-4CEB-BB2B-43CD33C350CC}" name="Column8849"/>
    <tableColumn id="8862" xr3:uid="{0B307FFC-87F4-41A7-A266-7361A12B8F83}" name="Column8850"/>
    <tableColumn id="8863" xr3:uid="{0D451F07-8999-4DF7-B0D3-2535F2C41792}" name="Column8851"/>
    <tableColumn id="8864" xr3:uid="{AB6E1E86-D327-4429-806E-FFB52B4A8E57}" name="Column8852"/>
    <tableColumn id="8865" xr3:uid="{C9EA7BF2-4EE5-486F-9350-0602DCB14D97}" name="Column8853"/>
    <tableColumn id="8866" xr3:uid="{ED004C4C-EB46-4CD1-9610-FDBDF8515972}" name="Column8854"/>
    <tableColumn id="8867" xr3:uid="{53881DE1-98AF-498B-8F84-2E7CBCA4B5FA}" name="Column8855"/>
    <tableColumn id="8868" xr3:uid="{B29F0543-ED51-4C87-AC4A-080B387487C2}" name="Column8856"/>
    <tableColumn id="8869" xr3:uid="{A3841616-834E-42A0-95CB-3D9C4BF57B06}" name="Column8857"/>
    <tableColumn id="8870" xr3:uid="{7F8CFCCC-4AA3-492E-9EB8-08DA6FC43A79}" name="Column8858"/>
    <tableColumn id="8871" xr3:uid="{4CCA27B6-4DFA-4DCA-97DD-DF64F037D165}" name="Column8859"/>
    <tableColumn id="8872" xr3:uid="{E30F20E7-D876-44DF-8914-8CE0DEF8D33B}" name="Column8860"/>
    <tableColumn id="8873" xr3:uid="{BE44A274-2DBC-49C5-8C11-54F737DC047B}" name="Column8861"/>
    <tableColumn id="8874" xr3:uid="{90A899C3-28BC-498D-9709-FC42EB227FD0}" name="Column8862"/>
    <tableColumn id="8875" xr3:uid="{F70CF381-7658-4100-825A-D938D2B17168}" name="Column8863"/>
    <tableColumn id="8876" xr3:uid="{75ED7A75-E1A3-4EE8-93AF-C4F7EE55C3A1}" name="Column8864"/>
    <tableColumn id="8877" xr3:uid="{833AD0BB-BFD3-4767-BBD6-2451626834FE}" name="Column8865"/>
    <tableColumn id="8878" xr3:uid="{6F30EC13-4D94-4503-8ADF-2A03A08E7692}" name="Column8866"/>
    <tableColumn id="8879" xr3:uid="{C94D9E07-8F9C-48A4-A5B3-ACAFBAFDB99A}" name="Column8867"/>
    <tableColumn id="8880" xr3:uid="{546533A7-76B8-46A5-9A5A-0AC3305DA025}" name="Column8868"/>
    <tableColumn id="8881" xr3:uid="{ABF73FC7-613E-458F-994F-55B70245547B}" name="Column8869"/>
    <tableColumn id="8882" xr3:uid="{E7FA2925-5B81-4D36-92B5-AE2D2A46F39A}" name="Column8870"/>
    <tableColumn id="8883" xr3:uid="{F61E1C33-FC2E-408E-8D1E-C8EA299C6B1E}" name="Column8871"/>
    <tableColumn id="8884" xr3:uid="{3190AE25-9FC0-456B-8AAD-FEC14A1936CC}" name="Column8872"/>
    <tableColumn id="8885" xr3:uid="{8069DBA9-D47F-4773-9E91-D0E48AABA844}" name="Column8873"/>
    <tableColumn id="8886" xr3:uid="{11DD4E07-66D7-4B88-BB22-958052ACF9D0}" name="Column8874"/>
    <tableColumn id="8887" xr3:uid="{D7962BE8-B246-40BF-969C-8857923B973F}" name="Column8875"/>
    <tableColumn id="8888" xr3:uid="{4867CB46-7084-4791-A004-67EE47C025D8}" name="Column8876"/>
    <tableColumn id="8889" xr3:uid="{BDB275B7-FF5D-4E09-B8AD-000619FA01CE}" name="Column8877"/>
    <tableColumn id="8890" xr3:uid="{28F75FF5-6A31-4915-B437-40599D54F310}" name="Column8878"/>
    <tableColumn id="8891" xr3:uid="{CCDA7C82-A80A-4C2B-B286-B25AFD529C9D}" name="Column8879"/>
    <tableColumn id="8892" xr3:uid="{F7BDCB77-511D-47EC-8A19-C5C6BB8EBB6D}" name="Column8880"/>
    <tableColumn id="8893" xr3:uid="{97E94EC3-AA4E-422D-A3DD-D286026BBA68}" name="Column8881"/>
    <tableColumn id="8894" xr3:uid="{6815D91E-80BA-4F78-A0A2-89E0B6A5D9A8}" name="Column8882"/>
    <tableColumn id="8895" xr3:uid="{49EB02A6-685A-4444-A37E-79FCC68A76DF}" name="Column8883"/>
    <tableColumn id="8896" xr3:uid="{BB84E0A6-E87E-4161-AFA4-0C312EA8A68E}" name="Column8884"/>
    <tableColumn id="8897" xr3:uid="{36009039-C7DE-4356-A913-3BFBF02B3EBA}" name="Column8885"/>
    <tableColumn id="8898" xr3:uid="{F5E501AB-3605-48A0-8268-F47D24EFDA61}" name="Column8886"/>
    <tableColumn id="8899" xr3:uid="{0C194BBD-C300-416D-9B1C-F8C2EDCF3146}" name="Column8887"/>
    <tableColumn id="8900" xr3:uid="{2851C82D-4171-4C65-BF80-5A37AE17BD0D}" name="Column8888"/>
    <tableColumn id="8901" xr3:uid="{A0ADA90B-613A-4971-B5D4-20C408E016EF}" name="Column8889"/>
    <tableColumn id="8902" xr3:uid="{CF36BCFA-B20D-47EE-9024-993D4A7CD4B4}" name="Column8890"/>
    <tableColumn id="8903" xr3:uid="{B273464A-75BA-485E-8180-14B3111ADB1E}" name="Column8891"/>
    <tableColumn id="8904" xr3:uid="{D2893387-D01D-4CD3-8A80-35C5A53B253F}" name="Column8892"/>
    <tableColumn id="8905" xr3:uid="{F67C0968-5599-4BE0-B6D5-1FC8EE364543}" name="Column8893"/>
    <tableColumn id="8906" xr3:uid="{66D56E4A-9005-4ACF-B09B-32C70F0D48E2}" name="Column8894"/>
    <tableColumn id="8907" xr3:uid="{B2F4FAC9-9003-4EF0-8356-9BD6D9C590FA}" name="Column8895"/>
    <tableColumn id="8908" xr3:uid="{C7116DB8-D86A-4DEF-8A68-4A2D7AAF84A8}" name="Column8896"/>
    <tableColumn id="8909" xr3:uid="{477E9CF9-6831-40A3-8438-3FCB236F7DF0}" name="Column8897"/>
    <tableColumn id="8910" xr3:uid="{C6B4A61D-3F49-4E42-B394-77740A96E629}" name="Column8898"/>
    <tableColumn id="8911" xr3:uid="{4F61E2AC-3341-439E-AEDC-C99EAEB0BCD9}" name="Column8899"/>
    <tableColumn id="8912" xr3:uid="{F7CD7A8C-6203-4689-9622-F99470ADEFF3}" name="Column8900"/>
    <tableColumn id="8913" xr3:uid="{29CBA39F-4C68-482A-973F-88B4108575B8}" name="Column8901"/>
    <tableColumn id="8914" xr3:uid="{20B5B9A3-EA70-405D-97E8-1B577BAC7934}" name="Column8902"/>
    <tableColumn id="8915" xr3:uid="{5CFDAF09-0300-4FCB-91FD-A2259EAEBB01}" name="Column8903"/>
    <tableColumn id="8916" xr3:uid="{6418CDE0-2FAE-444D-97BC-6C1A3F05C53E}" name="Column8904"/>
    <tableColumn id="8917" xr3:uid="{B9934F5D-9F17-46AC-8950-15BC4D19588F}" name="Column8905"/>
    <tableColumn id="8918" xr3:uid="{03D0D756-306E-4635-8DF3-661885EE776C}" name="Column8906"/>
    <tableColumn id="8919" xr3:uid="{231911CB-C16D-475C-A6DC-918528D0F379}" name="Column8907"/>
    <tableColumn id="8920" xr3:uid="{A2D5DC9D-F479-426F-8793-79909B2847F5}" name="Column8908"/>
    <tableColumn id="8921" xr3:uid="{6883EE5B-CA62-4E1F-8962-249510BF1F30}" name="Column8909"/>
    <tableColumn id="8922" xr3:uid="{CF1152C8-F4E8-4D73-A1AC-9C71B9EC4C2F}" name="Column8910"/>
    <tableColumn id="8923" xr3:uid="{9DA13ACC-1962-48D9-85A9-37EE564DE7DD}" name="Column8911"/>
    <tableColumn id="8924" xr3:uid="{2EFEB564-1CB5-47B8-B663-FD0F73FB8776}" name="Column8912"/>
    <tableColumn id="8925" xr3:uid="{1767D3C2-2B16-4EE6-9EAD-29E49543DAE6}" name="Column8913"/>
    <tableColumn id="8926" xr3:uid="{46E5557C-914B-43EF-8D71-02450C30C2C6}" name="Column8914"/>
    <tableColumn id="8927" xr3:uid="{1C72CB43-1FE8-4434-8127-0FC0FC2757AB}" name="Column8915"/>
    <tableColumn id="8928" xr3:uid="{D56C7065-BBD8-401A-BB99-AC542728EDBD}" name="Column8916"/>
    <tableColumn id="8929" xr3:uid="{D8FA781B-C395-41E2-990F-B30078AF1DFD}" name="Column8917"/>
    <tableColumn id="8930" xr3:uid="{98AD76C0-0150-4096-87FD-7DF927DF2AD5}" name="Column8918"/>
    <tableColumn id="8931" xr3:uid="{76AC4FD0-4446-4A19-93A6-61B7BE5E63F1}" name="Column8919"/>
    <tableColumn id="8932" xr3:uid="{EC84FF17-D773-4292-B138-547B95E143EA}" name="Column8920"/>
    <tableColumn id="8933" xr3:uid="{93D56891-4CFD-4003-B5A7-E2CC112FB05B}" name="Column8921"/>
    <tableColumn id="8934" xr3:uid="{DC02A7E0-0209-4A7C-917E-177D9D2D81A0}" name="Column8922"/>
    <tableColumn id="8935" xr3:uid="{D97E04CD-3352-46EE-96A7-8E58B7D924F0}" name="Column8923"/>
    <tableColumn id="8936" xr3:uid="{7D817B62-1349-46F7-978E-C4114657FECC}" name="Column8924"/>
    <tableColumn id="8937" xr3:uid="{5A33C83F-073F-4E81-927C-90C8CAF459FD}" name="Column8925"/>
    <tableColumn id="8938" xr3:uid="{64FF1714-0162-44EA-8232-C59FB48D5D76}" name="Column8926"/>
    <tableColumn id="8939" xr3:uid="{C09712FA-C7E2-4D7A-B070-B806E38D703C}" name="Column8927"/>
    <tableColumn id="8940" xr3:uid="{601C2027-E58E-41A5-B918-6C60AF997394}" name="Column8928"/>
    <tableColumn id="8941" xr3:uid="{EE3F4989-5999-44C1-BA91-8D9E3DA6277E}" name="Column8929"/>
    <tableColumn id="8942" xr3:uid="{8A4EAA4F-933C-45E7-B954-29916B5F528E}" name="Column8930"/>
    <tableColumn id="8943" xr3:uid="{308D5C20-1F7A-4DE4-B345-292DC40EC73D}" name="Column8931"/>
    <tableColumn id="8944" xr3:uid="{C4EBDF33-0DAA-402C-A42E-C814803BF0BB}" name="Column8932"/>
    <tableColumn id="8945" xr3:uid="{805CBFCA-83CA-4DED-9E1D-49191D1A2DEE}" name="Column8933"/>
    <tableColumn id="8946" xr3:uid="{6EB63E5F-BC83-4792-B308-185834ED6AA1}" name="Column8934"/>
    <tableColumn id="8947" xr3:uid="{F20DA545-4A1A-4CEF-AEB3-84A5D4D44C31}" name="Column8935"/>
    <tableColumn id="8948" xr3:uid="{678EDFF7-0A74-4DA8-B0FA-BE333D87C21D}" name="Column8936"/>
    <tableColumn id="8949" xr3:uid="{0FB4BFF0-F79B-420F-A72A-0F2F8EFBCE13}" name="Column8937"/>
    <tableColumn id="8950" xr3:uid="{9540DE55-9CA3-4D9A-B881-B8CF7FE836DF}" name="Column8938"/>
    <tableColumn id="8951" xr3:uid="{90460F67-38A4-4D20-B3BF-869BE38B70FA}" name="Column8939"/>
    <tableColumn id="8952" xr3:uid="{BF18D7C5-7405-487B-BAAB-0BB45A519B00}" name="Column8940"/>
    <tableColumn id="8953" xr3:uid="{1744318C-D3BC-46E0-AF35-4542C754CCFE}" name="Column8941"/>
    <tableColumn id="8954" xr3:uid="{B06C6198-86F3-4624-9D7C-EA2ACB441E20}" name="Column8942"/>
    <tableColumn id="8955" xr3:uid="{89236047-4EBD-4095-908F-40E951689788}" name="Column8943"/>
    <tableColumn id="8956" xr3:uid="{37B84D37-AD39-4ED2-AEC9-EE539784B161}" name="Column8944"/>
    <tableColumn id="8957" xr3:uid="{3AE219E0-1DDB-4455-8589-6BEB816F0AA3}" name="Column8945"/>
    <tableColumn id="8958" xr3:uid="{EBD0FC58-F290-4C5E-90D8-4D082EB19C08}" name="Column8946"/>
    <tableColumn id="8959" xr3:uid="{4F60CD0A-EA66-4D3F-8A06-E3AEEA2FCE12}" name="Column8947"/>
    <tableColumn id="8960" xr3:uid="{37B90B30-A0D1-46FD-A47D-67E68F704FCE}" name="Column8948"/>
    <tableColumn id="8961" xr3:uid="{DBD6812C-42E7-451C-8579-6D3C25410369}" name="Column8949"/>
    <tableColumn id="8962" xr3:uid="{223700D5-2F86-4B63-B084-300A9F4A2D51}" name="Column8950"/>
    <tableColumn id="8963" xr3:uid="{AAD64B00-0E13-4052-8434-6288C96D3D93}" name="Column8951"/>
    <tableColumn id="8964" xr3:uid="{29F4AD31-BF38-4FA6-95E2-09EC6EDAA86A}" name="Column8952"/>
    <tableColumn id="8965" xr3:uid="{B78FF25A-944C-4F3C-AACA-C9C911D9DD5F}" name="Column8953"/>
    <tableColumn id="8966" xr3:uid="{FC8A82FF-F45C-4A8A-857E-CF498325CC98}" name="Column8954"/>
    <tableColumn id="8967" xr3:uid="{85ABE57F-4D27-4F99-9A2E-9273E319F87D}" name="Column8955"/>
    <tableColumn id="8968" xr3:uid="{AFEBAFAB-44B8-4E17-B3B4-78A2FF6DD9ED}" name="Column8956"/>
    <tableColumn id="8969" xr3:uid="{494DE7B4-C60B-46EA-8996-990B248862C4}" name="Column8957"/>
    <tableColumn id="8970" xr3:uid="{496AEE94-88B3-4E19-BE19-30D20A185C39}" name="Column8958"/>
    <tableColumn id="8971" xr3:uid="{1F56E436-2118-493C-B289-40C8C764D004}" name="Column8959"/>
    <tableColumn id="8972" xr3:uid="{A00C8EED-CBA1-478A-8CAA-09BB03E6B438}" name="Column8960"/>
    <tableColumn id="8973" xr3:uid="{39A77B69-CCEE-4426-9288-07A360CD0801}" name="Column8961"/>
    <tableColumn id="8974" xr3:uid="{57139052-2F63-4A61-AFB3-C15475BCEA64}" name="Column8962"/>
    <tableColumn id="8975" xr3:uid="{BB705BDE-89C3-4BA7-98CD-846BD29F28DE}" name="Column8963"/>
    <tableColumn id="8976" xr3:uid="{2CF0F3B7-ADF9-49D0-92E9-E808CBB6E181}" name="Column8964"/>
    <tableColumn id="8977" xr3:uid="{7CCEFEDB-93CC-4DDE-B81E-C5AD6B3D7B87}" name="Column8965"/>
    <tableColumn id="8978" xr3:uid="{2A685F90-0EE8-4DFE-95AE-D92CFD34F287}" name="Column8966"/>
    <tableColumn id="8979" xr3:uid="{62FA4222-5782-4F0F-A129-AE5939E74D6C}" name="Column8967"/>
    <tableColumn id="8980" xr3:uid="{0E6D85D9-65AB-4519-B4B6-FC913542BFDF}" name="Column8968"/>
    <tableColumn id="8981" xr3:uid="{98BB6BAD-E52E-4C34-A23E-B064678D39F5}" name="Column8969"/>
    <tableColumn id="8982" xr3:uid="{BFF01D5D-6708-4F32-8957-DAB63BAFB6A5}" name="Column8970"/>
    <tableColumn id="8983" xr3:uid="{808B3D5D-C504-4CFC-9D57-5A80AE97019D}" name="Column8971"/>
    <tableColumn id="8984" xr3:uid="{E2AD83B9-C0C7-469C-8683-CC8199344C4A}" name="Column8972"/>
    <tableColumn id="8985" xr3:uid="{7B7048A1-7734-4E5B-9E7F-96C8046C3AAC}" name="Column8973"/>
    <tableColumn id="8986" xr3:uid="{6530E74D-3496-4CB7-99F6-818381C24008}" name="Column8974"/>
    <tableColumn id="8987" xr3:uid="{5535CA79-D775-4C68-8BC9-DA3C3ED9908B}" name="Column8975"/>
    <tableColumn id="8988" xr3:uid="{FC65909F-4057-43C9-8A3F-D17FD2E7EFF7}" name="Column8976"/>
    <tableColumn id="8989" xr3:uid="{5C9D43E9-B761-41BD-A6D4-7C3EA60A4CE0}" name="Column8977"/>
    <tableColumn id="8990" xr3:uid="{F0D59B55-64E0-42D1-9E00-3A816A81B94C}" name="Column8978"/>
    <tableColumn id="8991" xr3:uid="{EB74FA56-739B-4507-A8DC-BEC7D2DB751D}" name="Column8979"/>
    <tableColumn id="8992" xr3:uid="{DB59E33E-42BC-44FB-A964-DA50AE36A117}" name="Column8980"/>
    <tableColumn id="8993" xr3:uid="{25D15840-0766-461B-A6CD-7624D769AC0F}" name="Column8981"/>
    <tableColumn id="8994" xr3:uid="{B338ED3C-A896-4449-B126-EF59FA1CB73E}" name="Column8982"/>
    <tableColumn id="8995" xr3:uid="{51555ACD-40F6-4F36-9521-FA8A21DC195E}" name="Column8983"/>
    <tableColumn id="8996" xr3:uid="{8A33B156-A305-4DE1-8B95-8F3C987F2A31}" name="Column8984"/>
    <tableColumn id="8997" xr3:uid="{7D3D6C5E-116E-4369-8045-40CD3AA1D51D}" name="Column8985"/>
    <tableColumn id="8998" xr3:uid="{42DC1A78-B4A1-4BEA-89C2-207D6DE5D007}" name="Column8986"/>
    <tableColumn id="8999" xr3:uid="{BDBE450B-D89D-433D-BE2E-96C120A977E6}" name="Column8987"/>
    <tableColumn id="9000" xr3:uid="{587EC97B-2FD0-4B7A-9632-BE3FAD469C62}" name="Column8988"/>
    <tableColumn id="9001" xr3:uid="{50EDA759-D264-4698-A929-2F6A694A7994}" name="Column8989"/>
    <tableColumn id="9002" xr3:uid="{0F53329C-29BD-4B36-A786-5A7BA9E1C861}" name="Column8990"/>
    <tableColumn id="9003" xr3:uid="{5044B463-5559-4045-8A2F-FEE25D1D197B}" name="Column8991"/>
    <tableColumn id="9004" xr3:uid="{3EE06CED-29A0-4E9D-AFA6-4245CE9BA569}" name="Column8992"/>
    <tableColumn id="9005" xr3:uid="{C0F56923-E96D-4FB8-AC6D-7A1A7F989A5B}" name="Column8993"/>
    <tableColumn id="9006" xr3:uid="{09D8A5A4-7577-4308-829F-D9917AFF9259}" name="Column8994"/>
    <tableColumn id="9007" xr3:uid="{F2C3618C-2F26-46E2-8C94-6F2CFD1F0C1D}" name="Column8995"/>
    <tableColumn id="9008" xr3:uid="{837FE85B-360D-4B72-B80D-A16F0B60F35C}" name="Column8996"/>
    <tableColumn id="9009" xr3:uid="{F266ADB6-D25F-4915-8E52-DFAED8E2A743}" name="Column8997"/>
    <tableColumn id="9010" xr3:uid="{68AD7062-8EFD-41AF-8BF2-7C74D3793F03}" name="Column8998"/>
    <tableColumn id="9011" xr3:uid="{EE0E8521-7DBB-46C0-A3E5-36A6D24AD05E}" name="Column8999"/>
    <tableColumn id="9012" xr3:uid="{D7C26306-C28F-408E-B135-7A3D0D6A24D6}" name="Column9000"/>
    <tableColumn id="9013" xr3:uid="{FB17B523-4890-4072-8318-A6C559DB1AE2}" name="Column9001"/>
    <tableColumn id="9014" xr3:uid="{014831F6-E11E-4D85-B5BC-65B6DA298B29}" name="Column9002"/>
    <tableColumn id="9015" xr3:uid="{74D24C09-C7FD-4A1C-BDCB-FEB5F011D097}" name="Column9003"/>
    <tableColumn id="9016" xr3:uid="{52A12FF3-4017-4364-86D8-00950980030A}" name="Column9004"/>
    <tableColumn id="9017" xr3:uid="{19727F3A-A60B-48FD-8034-409ABD53D151}" name="Column9005"/>
    <tableColumn id="9018" xr3:uid="{AA279AAB-76E7-441D-AAAE-2827C8996163}" name="Column9006"/>
    <tableColumn id="9019" xr3:uid="{3B170A9D-B8B5-47CA-927E-B6CB59477B1A}" name="Column9007"/>
    <tableColumn id="9020" xr3:uid="{CC3815AF-737A-4125-8B50-ACAAE107DBD2}" name="Column9008"/>
    <tableColumn id="9021" xr3:uid="{829DBA19-355B-4CD8-BDED-EF78E109D177}" name="Column9009"/>
    <tableColumn id="9022" xr3:uid="{C299704A-476E-4AE2-B8D5-EB20107B772D}" name="Column9010"/>
    <tableColumn id="9023" xr3:uid="{27A9B67B-2381-46C0-9F74-25ADF6134F58}" name="Column9011"/>
    <tableColumn id="9024" xr3:uid="{A880297D-CDC0-4A9E-A337-A966A2B9AC03}" name="Column9012"/>
    <tableColumn id="9025" xr3:uid="{260C5E23-1CF4-4E0B-B2B6-28846E719415}" name="Column9013"/>
    <tableColumn id="9026" xr3:uid="{048C5FC7-C367-4EE5-A25B-C3BA387903AB}" name="Column9014"/>
    <tableColumn id="9027" xr3:uid="{7C62EA2C-F193-45E4-9C99-407B24699D7D}" name="Column9015"/>
    <tableColumn id="9028" xr3:uid="{215EFE87-97F4-4821-978A-BB772A934EB0}" name="Column9016"/>
    <tableColumn id="9029" xr3:uid="{A2E0909A-5100-4A9A-8792-3B5DB2A77764}" name="Column9017"/>
    <tableColumn id="9030" xr3:uid="{C032ECC7-0D1D-4384-850E-B68696329DF7}" name="Column9018"/>
    <tableColumn id="9031" xr3:uid="{8E851634-DA04-4E79-889C-00848C5D4BA2}" name="Column9019"/>
    <tableColumn id="9032" xr3:uid="{4550140C-D5BD-4B61-893B-ED466DB44C4D}" name="Column9020"/>
    <tableColumn id="9033" xr3:uid="{FE04C2D1-F4B8-4720-8F63-C18FD52074AF}" name="Column9021"/>
    <tableColumn id="9034" xr3:uid="{D1AFD509-BA02-4564-8951-509382565E3E}" name="Column9022"/>
    <tableColumn id="9035" xr3:uid="{4934131B-A27F-4914-9362-6D984A042237}" name="Column9023"/>
    <tableColumn id="9036" xr3:uid="{D2F1E06B-B8C1-4F0A-85E7-69B8BEF9B0B5}" name="Column9024"/>
    <tableColumn id="9037" xr3:uid="{1BCF59E5-C0D1-4518-8E70-0A239603FEF2}" name="Column9025"/>
    <tableColumn id="9038" xr3:uid="{8ADC0BB0-1DD8-4AF9-9F78-AC2C1F3C1715}" name="Column9026"/>
    <tableColumn id="9039" xr3:uid="{027F7A31-8826-4440-A3AF-B75BF8DF8E15}" name="Column9027"/>
    <tableColumn id="9040" xr3:uid="{84260EA9-9927-4FF3-B301-237AC3938A68}" name="Column9028"/>
    <tableColumn id="9041" xr3:uid="{3D52C105-65D5-4913-B3AC-F9E4D9E583BB}" name="Column9029"/>
    <tableColumn id="9042" xr3:uid="{B0F82294-7992-41AE-AAE8-39F7DE678770}" name="Column9030"/>
    <tableColumn id="9043" xr3:uid="{7E20ADEA-C43F-4CA2-8BAB-0B9E706030EE}" name="Column9031"/>
    <tableColumn id="9044" xr3:uid="{8F6E8770-71BC-4F4B-A7CB-3F070DFC74F0}" name="Column9032"/>
    <tableColumn id="9045" xr3:uid="{D6FC8A48-1760-4441-808F-B3DE22978100}" name="Column9033"/>
    <tableColumn id="9046" xr3:uid="{73F885F7-64C0-43E5-90AC-01B136ABFE21}" name="Column9034"/>
    <tableColumn id="9047" xr3:uid="{BA9F850D-4AA1-4EED-8DB9-3C806FB7C198}" name="Column9035"/>
    <tableColumn id="9048" xr3:uid="{1FF0263F-8D44-4DA7-AF55-B01FCE0D7772}" name="Column9036"/>
    <tableColumn id="9049" xr3:uid="{31B73281-B2BD-4ED1-8A3B-30205558A677}" name="Column9037"/>
    <tableColumn id="9050" xr3:uid="{A9946AF6-4136-4AEB-8C38-C55CF56424E8}" name="Column9038"/>
    <tableColumn id="9051" xr3:uid="{06616630-60CA-4AAC-B6CD-39EFDCCC54F7}" name="Column9039"/>
    <tableColumn id="9052" xr3:uid="{57220E60-BE83-490F-98D9-A82341FB6D33}" name="Column9040"/>
    <tableColumn id="9053" xr3:uid="{C2246647-671E-477B-8822-AACE0407ACA0}" name="Column9041"/>
    <tableColumn id="9054" xr3:uid="{B5E32FDC-BFFC-44A9-B7EF-60DAFD5D51C0}" name="Column9042"/>
    <tableColumn id="9055" xr3:uid="{8B992D01-7B5F-413F-90AE-DA797B10835A}" name="Column9043"/>
    <tableColumn id="9056" xr3:uid="{A2FA96BD-466E-4109-B8FB-8A20A50D0FD9}" name="Column9044"/>
    <tableColumn id="9057" xr3:uid="{58B84539-1F6A-4B59-B888-453345D8110E}" name="Column9045"/>
    <tableColumn id="9058" xr3:uid="{EF9868B9-BC17-4D1C-973D-01388DBC61C6}" name="Column9046"/>
    <tableColumn id="9059" xr3:uid="{7C089106-9D0C-47F5-961B-B335743B4D83}" name="Column9047"/>
    <tableColumn id="9060" xr3:uid="{96720304-5C9B-475B-AB3F-395B32553BE1}" name="Column9048"/>
    <tableColumn id="9061" xr3:uid="{81E5AB01-B949-45FE-BC84-549F98D82C28}" name="Column9049"/>
    <tableColumn id="9062" xr3:uid="{A1B60359-5FB5-4E5E-A4E5-A363F6EEC816}" name="Column9050"/>
    <tableColumn id="9063" xr3:uid="{D921792B-02B5-478A-B45A-534395B6F2B6}" name="Column9051"/>
    <tableColumn id="9064" xr3:uid="{BEBD8E6E-BD55-4446-9616-9731FAFE43D1}" name="Column9052"/>
    <tableColumn id="9065" xr3:uid="{2989ADB3-1C6A-4099-BB58-4C7C974D4A37}" name="Column9053"/>
    <tableColumn id="9066" xr3:uid="{95410D2D-CAE2-4FA3-B40E-0523F04F2169}" name="Column9054"/>
    <tableColumn id="9067" xr3:uid="{6E5F63DE-D74C-416B-A94E-B9EBAFAA313B}" name="Column9055"/>
    <tableColumn id="9068" xr3:uid="{C0CBAD40-4DD4-41E2-AD6F-4CBF1694A463}" name="Column9056"/>
    <tableColumn id="9069" xr3:uid="{7968D6C7-47E8-4EC1-B786-E5D081F4CFC4}" name="Column9057"/>
    <tableColumn id="9070" xr3:uid="{35822B24-7B3E-43CB-AF9C-7BF60EAC8BC6}" name="Column9058"/>
    <tableColumn id="9071" xr3:uid="{275C375B-F857-42E7-B552-105E3A22DB3B}" name="Column9059"/>
    <tableColumn id="9072" xr3:uid="{7A11C28E-20BC-4233-8068-E8B0666FA40E}" name="Column9060"/>
    <tableColumn id="9073" xr3:uid="{5D26C5A3-9B1D-4073-B903-4E967598B0A3}" name="Column9061"/>
    <tableColumn id="9074" xr3:uid="{48844531-D19C-406B-B7B7-BF7C8EE49E46}" name="Column9062"/>
    <tableColumn id="9075" xr3:uid="{DFFFF9D7-45C6-4FAC-90C7-5CB205708984}" name="Column9063"/>
    <tableColumn id="9076" xr3:uid="{7C3FF978-CBFA-44B1-85B0-307EE6F83BD5}" name="Column9064"/>
    <tableColumn id="9077" xr3:uid="{86733B53-1B56-4ED8-924F-907EA8646512}" name="Column9065"/>
    <tableColumn id="9078" xr3:uid="{96EFBB75-4909-4AB6-B6D6-B08847C22DBB}" name="Column9066"/>
    <tableColumn id="9079" xr3:uid="{70A66CF1-D854-4E3F-8214-221490F012FA}" name="Column9067"/>
    <tableColumn id="9080" xr3:uid="{33CA3A17-B048-432C-A9E0-91F310A00517}" name="Column9068"/>
    <tableColumn id="9081" xr3:uid="{01B048E9-1BFE-44FA-B0ED-58DD12D601E1}" name="Column9069"/>
    <tableColumn id="9082" xr3:uid="{270199E5-7B33-4876-9A4A-E77453685D07}" name="Column9070"/>
    <tableColumn id="9083" xr3:uid="{79306892-C12F-4BCC-90F2-058D69E689D8}" name="Column9071"/>
    <tableColumn id="9084" xr3:uid="{10093173-6FB9-4643-822C-FFB5392F88A9}" name="Column9072"/>
    <tableColumn id="9085" xr3:uid="{BE1B4922-2D12-4AEE-8D99-2F9C8D3CABC7}" name="Column9073"/>
    <tableColumn id="9086" xr3:uid="{56A99279-B7B9-4377-9192-428D5173B85B}" name="Column9074"/>
    <tableColumn id="9087" xr3:uid="{656CFD61-D8AD-4F4B-B6A6-2BF00A5F0F48}" name="Column9075"/>
    <tableColumn id="9088" xr3:uid="{3C868CBB-085A-4BB1-B5D5-5794FC5A4D4B}" name="Column9076"/>
    <tableColumn id="9089" xr3:uid="{F669869B-3EDE-4947-B3FC-05E5353C0F19}" name="Column9077"/>
    <tableColumn id="9090" xr3:uid="{8DE7591F-60D3-4913-85B9-D823687ED955}" name="Column9078"/>
    <tableColumn id="9091" xr3:uid="{F53999E3-7B6B-4379-8F8B-85369AE8496B}" name="Column9079"/>
    <tableColumn id="9092" xr3:uid="{87F7C4B9-C46B-4E8E-A70E-06A8E55A25A9}" name="Column9080"/>
    <tableColumn id="9093" xr3:uid="{2A09CED6-5865-486A-9509-8215785912E0}" name="Column9081"/>
    <tableColumn id="9094" xr3:uid="{09D68115-BFD3-4206-B711-1C87F68F57C7}" name="Column9082"/>
    <tableColumn id="9095" xr3:uid="{991F07FA-D852-493E-9D38-38F2E0162967}" name="Column9083"/>
    <tableColumn id="9096" xr3:uid="{696C3FEF-9760-4A87-B4A7-FDFAEFADD094}" name="Column9084"/>
    <tableColumn id="9097" xr3:uid="{4B6E2782-5EF0-4D4B-AEDC-CC08392691D2}" name="Column9085"/>
    <tableColumn id="9098" xr3:uid="{26B134E6-5AC6-4AEC-B81D-E2A4B48FB97F}" name="Column9086"/>
    <tableColumn id="9099" xr3:uid="{40E27105-ED65-4CC1-9782-EF02C5D950CB}" name="Column9087"/>
    <tableColumn id="9100" xr3:uid="{73EE95D4-CBA7-4072-B134-C33699F24C75}" name="Column9088"/>
    <tableColumn id="9101" xr3:uid="{D31EACAF-7BDF-4DD2-96A2-2D0660E1377A}" name="Column9089"/>
    <tableColumn id="9102" xr3:uid="{B65C27AA-B46B-4875-8802-BA0AB6D5BC91}" name="Column9090"/>
    <tableColumn id="9103" xr3:uid="{C4247DE6-9130-43CF-8FD7-967AA1CAC1C0}" name="Column9091"/>
    <tableColumn id="9104" xr3:uid="{A1806A44-7813-41BA-BB54-801886469550}" name="Column9092"/>
    <tableColumn id="9105" xr3:uid="{DAEDC637-F0BF-472D-9FE6-CD0DA6DAB56B}" name="Column9093"/>
    <tableColumn id="9106" xr3:uid="{FB3B4186-A471-456A-9D67-3009153A38D5}" name="Column9094"/>
    <tableColumn id="9107" xr3:uid="{4DE24B28-A816-4764-8C7E-A2DBEAE04B80}" name="Column9095"/>
    <tableColumn id="9108" xr3:uid="{84247DBD-3643-465A-AD3C-DB05F0DEA2D3}" name="Column9096"/>
    <tableColumn id="9109" xr3:uid="{C5F7B854-C333-4B4D-911C-5AABC926AF38}" name="Column9097"/>
    <tableColumn id="9110" xr3:uid="{DF642F62-E31F-49BF-BD96-7505937CC44D}" name="Column9098"/>
    <tableColumn id="9111" xr3:uid="{00B90F90-1DE1-4E83-B104-D92AF94DF224}" name="Column9099"/>
    <tableColumn id="9112" xr3:uid="{D76F79B2-100B-4BAE-8B1C-276E0F4ED071}" name="Column9100"/>
    <tableColumn id="9113" xr3:uid="{25E86A37-E626-4784-AE46-880D09BB042D}" name="Column9101"/>
    <tableColumn id="9114" xr3:uid="{27C7875C-4A0E-438E-A673-6A0AC4420449}" name="Column9102"/>
    <tableColumn id="9115" xr3:uid="{736D1FE7-AE25-45B4-A526-4129DE13D1B7}" name="Column9103"/>
    <tableColumn id="9116" xr3:uid="{C84B8F2E-6CE3-4902-9779-313E603FBF2A}" name="Column9104"/>
    <tableColumn id="9117" xr3:uid="{A381CC2D-5B9C-4DA6-8FFE-80D7934EB448}" name="Column9105"/>
    <tableColumn id="9118" xr3:uid="{2A657B63-F8D3-4FD4-BC81-781FA1C12E6D}" name="Column9106"/>
    <tableColumn id="9119" xr3:uid="{5CA91DFC-144A-4A13-9542-8D918A722477}" name="Column9107"/>
    <tableColumn id="9120" xr3:uid="{C8E8BD1A-8012-4F28-B076-2A8CE40C9258}" name="Column9108"/>
    <tableColumn id="9121" xr3:uid="{B27DF20E-C528-47DE-A50C-00683BCEB828}" name="Column9109"/>
    <tableColumn id="9122" xr3:uid="{8995CB7A-1C3E-4C54-B2FD-025F772C25DE}" name="Column9110"/>
    <tableColumn id="9123" xr3:uid="{FDEFDA67-532C-47D4-81AE-D5338D5A14F0}" name="Column9111"/>
    <tableColumn id="9124" xr3:uid="{F7C05068-A5A5-4FEA-BF9D-805F3BF04E47}" name="Column9112"/>
    <tableColumn id="9125" xr3:uid="{7067F607-A246-4FF7-A5CA-1D48D8C94E68}" name="Column9113"/>
    <tableColumn id="9126" xr3:uid="{5E54A1D7-35F3-42BE-9DAF-9ACC47E14CDC}" name="Column9114"/>
    <tableColumn id="9127" xr3:uid="{F52FBF1C-40D2-466F-9A64-8B63F8A6050F}" name="Column9115"/>
    <tableColumn id="9128" xr3:uid="{98F21466-096D-4E90-AF2C-A831076100CB}" name="Column9116"/>
    <tableColumn id="9129" xr3:uid="{17FBD8A5-F5E0-4548-AFBB-C1923F83795D}" name="Column9117"/>
    <tableColumn id="9130" xr3:uid="{AD289075-C4E3-4FF9-964F-3B19F8061978}" name="Column9118"/>
    <tableColumn id="9131" xr3:uid="{ED94E518-267F-4938-AB8D-86467D09B020}" name="Column9119"/>
    <tableColumn id="9132" xr3:uid="{C5BCA32F-0394-47E8-A816-9AD36F0A9EE8}" name="Column9120"/>
    <tableColumn id="9133" xr3:uid="{71CB1592-A5D6-4492-9486-E0012A91C78E}" name="Column9121"/>
    <tableColumn id="9134" xr3:uid="{3915127C-25DE-4109-AC92-8B23FAA67F4D}" name="Column9122"/>
    <tableColumn id="9135" xr3:uid="{F1B858F5-3B3E-478E-9D41-BB29FD053946}" name="Column9123"/>
    <tableColumn id="9136" xr3:uid="{609D6BBD-39BB-408F-A15F-1D2016188CB0}" name="Column9124"/>
    <tableColumn id="9137" xr3:uid="{4D413BDD-A4C7-43A8-955D-1615C4712B63}" name="Column9125"/>
    <tableColumn id="9138" xr3:uid="{540515AC-596B-443A-AB36-C25D20655CBA}" name="Column9126"/>
    <tableColumn id="9139" xr3:uid="{5C437F41-4141-46E7-8062-87CC7DD2E4D6}" name="Column9127"/>
    <tableColumn id="9140" xr3:uid="{BFE2FE62-1B77-462E-8334-5BCECF612132}" name="Column9128"/>
    <tableColumn id="9141" xr3:uid="{D417F6C7-318D-40F3-90DF-FD0A406FE857}" name="Column9129"/>
    <tableColumn id="9142" xr3:uid="{02ADC7FE-4CC5-4E05-94AB-AD7E2F92BC40}" name="Column9130"/>
    <tableColumn id="9143" xr3:uid="{E9286F23-D2FF-4A99-85CD-C3A49AB22B2A}" name="Column9131"/>
    <tableColumn id="9144" xr3:uid="{B245CACF-F210-45DB-94FD-755C9F176D5B}" name="Column9132"/>
    <tableColumn id="9145" xr3:uid="{D6C98868-9229-4486-9D88-8564EBB3E1B6}" name="Column9133"/>
    <tableColumn id="9146" xr3:uid="{2B138396-36DC-4A28-BD18-0626D0544BFF}" name="Column9134"/>
    <tableColumn id="9147" xr3:uid="{BB973EF4-15A7-4EC0-992F-CC119569CCDF}" name="Column9135"/>
    <tableColumn id="9148" xr3:uid="{3FE91194-355E-4B49-8744-9679F93FB95E}" name="Column9136"/>
    <tableColumn id="9149" xr3:uid="{87368265-4B76-496E-87A4-18D7CE0BA0BE}" name="Column9137"/>
    <tableColumn id="9150" xr3:uid="{934996ED-DEB6-4550-BC0D-C0D4C1233CF2}" name="Column9138"/>
    <tableColumn id="9151" xr3:uid="{8B1E9DF7-8E5D-4C99-B97F-A9C636FFCA17}" name="Column9139"/>
    <tableColumn id="9152" xr3:uid="{4DCDB963-B93C-4CFE-A953-75368518DC43}" name="Column9140"/>
    <tableColumn id="9153" xr3:uid="{90D17BA3-4151-4A35-9E3E-8C09894D024B}" name="Column9141"/>
    <tableColumn id="9154" xr3:uid="{A34AEF28-4094-4632-8E82-7730329CCB38}" name="Column9142"/>
    <tableColumn id="9155" xr3:uid="{86329D48-3137-4DBC-B7EC-F9DEF634B4B5}" name="Column9143"/>
    <tableColumn id="9156" xr3:uid="{420105CA-2357-4A46-ABB0-5ACF7015C900}" name="Column9144"/>
    <tableColumn id="9157" xr3:uid="{CCA7AA2C-6BB3-47C4-9626-1AE78F9909F2}" name="Column9145"/>
    <tableColumn id="9158" xr3:uid="{5F0456DB-92EA-4351-AEE4-486FB0541EA1}" name="Column9146"/>
    <tableColumn id="9159" xr3:uid="{C8E0DF32-889D-4C11-8191-F6C6853089F0}" name="Column9147"/>
    <tableColumn id="9160" xr3:uid="{4EB3D5DD-0A19-46B1-95F1-EA6A8D9C01A3}" name="Column9148"/>
    <tableColumn id="9161" xr3:uid="{1AFBE0DE-566E-4996-AF3C-6B8DA21D2F58}" name="Column9149"/>
    <tableColumn id="9162" xr3:uid="{DCFB9A5F-028A-4621-9376-4647E092BD80}" name="Column9150"/>
    <tableColumn id="9163" xr3:uid="{356C50DB-EAB5-47D8-B2AC-D3A201220C94}" name="Column9151"/>
    <tableColumn id="9164" xr3:uid="{2017EF0E-51A7-45FF-B344-D9EB14133008}" name="Column9152"/>
    <tableColumn id="9165" xr3:uid="{001E8546-A4BB-4C88-839B-5D3BE2363E37}" name="Column9153"/>
    <tableColumn id="9166" xr3:uid="{8731CE41-D0E7-45C2-9D1F-440B7108A055}" name="Column9154"/>
    <tableColumn id="9167" xr3:uid="{D72BFB34-AA53-4134-9514-0AFF3F510621}" name="Column9155"/>
    <tableColumn id="9168" xr3:uid="{C5C83BBB-07EA-47EE-9290-22B9641CF138}" name="Column9156"/>
    <tableColumn id="9169" xr3:uid="{8AD7F5C0-9FA9-4BA0-9ED4-55BDD2EFDFAE}" name="Column9157"/>
    <tableColumn id="9170" xr3:uid="{3FBBEC1D-2C62-4D52-BC79-795295D49FD3}" name="Column9158"/>
    <tableColumn id="9171" xr3:uid="{AEC49F7F-740D-4A48-9B93-136CF88B4387}" name="Column9159"/>
    <tableColumn id="9172" xr3:uid="{4C9249F0-0D2D-44E6-A106-F92CD2380F89}" name="Column9160"/>
    <tableColumn id="9173" xr3:uid="{E4FEC6A3-2D18-4162-900C-A183D2EC1802}" name="Column9161"/>
    <tableColumn id="9174" xr3:uid="{0BDD46D2-F291-43F0-97C5-4CB5006762DE}" name="Column9162"/>
    <tableColumn id="9175" xr3:uid="{29D7734A-E27A-489D-8EBB-50A1916F7BBA}" name="Column9163"/>
    <tableColumn id="9176" xr3:uid="{CE739558-58FA-493A-9F5D-99D0E55A3B21}" name="Column9164"/>
    <tableColumn id="9177" xr3:uid="{C88FA830-E462-458D-8E89-78C9E5B3ACED}" name="Column9165"/>
    <tableColumn id="9178" xr3:uid="{24529393-112C-49D1-BE11-79DFD89B183A}" name="Column9166"/>
    <tableColumn id="9179" xr3:uid="{9411CEB0-8A1A-41F9-A6DD-1D0C92DEF115}" name="Column9167"/>
    <tableColumn id="9180" xr3:uid="{2B40E5AB-C052-4FC8-AE51-077A4048F9AC}" name="Column9168"/>
    <tableColumn id="9181" xr3:uid="{5B1698EF-3E39-4D7B-A8C1-27D715A22AC6}" name="Column9169"/>
    <tableColumn id="9182" xr3:uid="{A7A5369F-DFFF-4FE6-B185-D996CEE4CB9B}" name="Column9170"/>
    <tableColumn id="9183" xr3:uid="{F4C727E1-620F-4765-9BD8-AC076CF8CD2A}" name="Column9171"/>
    <tableColumn id="9184" xr3:uid="{C79E165A-CAC9-4B27-8AA7-AB6BC872B90C}" name="Column9172"/>
    <tableColumn id="9185" xr3:uid="{27CC3673-C7D4-4B12-B7C8-E729FDCD483B}" name="Column9173"/>
    <tableColumn id="9186" xr3:uid="{FC091BA7-6977-41E2-B1EF-D41EAC1F61FE}" name="Column9174"/>
    <tableColumn id="9187" xr3:uid="{5E094E1E-D3E9-442F-9FE0-EA4945A3D1F2}" name="Column9175"/>
    <tableColumn id="9188" xr3:uid="{CE7336B4-1E0C-46F6-B904-5AE9DCDCF651}" name="Column9176"/>
    <tableColumn id="9189" xr3:uid="{7A5C781E-A33E-4995-8FC4-0DC80C4BCD2D}" name="Column9177"/>
    <tableColumn id="9190" xr3:uid="{38640FA1-B3DC-4528-AF4B-6742DE99E2E2}" name="Column9178"/>
    <tableColumn id="9191" xr3:uid="{67235FBE-DFE1-4726-A06F-7036E3BEB86B}" name="Column9179"/>
    <tableColumn id="9192" xr3:uid="{4E58114E-4EC7-4261-9450-D275A1A4866A}" name="Column9180"/>
    <tableColumn id="9193" xr3:uid="{9C2D2701-BAE4-4491-9D64-385CB104319F}" name="Column9181"/>
    <tableColumn id="9194" xr3:uid="{A3A1F6F1-32A5-4F82-B4B0-3A441ED13AE7}" name="Column9182"/>
    <tableColumn id="9195" xr3:uid="{D8B69261-6874-4DC7-A390-A7DFF06E0E5A}" name="Column9183"/>
    <tableColumn id="9196" xr3:uid="{54A2AE52-E65A-44F7-BDF1-7EB853A67D0B}" name="Column9184"/>
    <tableColumn id="9197" xr3:uid="{DE2D11E4-16C6-405C-A8F0-D98B0172C5EB}" name="Column9185"/>
    <tableColumn id="9198" xr3:uid="{6F805EDB-9BCE-4C5D-9109-678A61A0EB2B}" name="Column9186"/>
    <tableColumn id="9199" xr3:uid="{5684D3E9-477D-4448-B3D8-75692632976C}" name="Column9187"/>
    <tableColumn id="9200" xr3:uid="{8D10B205-1407-4394-A0FF-4CB3694B8A28}" name="Column9188"/>
    <tableColumn id="9201" xr3:uid="{DD0F59C8-E291-43B7-8AA4-26ED677B76AF}" name="Column9189"/>
    <tableColumn id="9202" xr3:uid="{041CDE9C-DC48-46E7-92DB-BA85A42CE518}" name="Column9190"/>
    <tableColumn id="9203" xr3:uid="{90D8DBBF-2646-4009-82D9-249D9FC9997B}" name="Column9191"/>
    <tableColumn id="9204" xr3:uid="{5337E95F-4FE0-4428-A25B-16652FDCD7F1}" name="Column9192"/>
    <tableColumn id="9205" xr3:uid="{DA238451-BB88-47B8-8AAB-BBC2D7F66172}" name="Column9193"/>
    <tableColumn id="9206" xr3:uid="{75762A01-1DF8-4DBF-ABE0-516A69FD512E}" name="Column9194"/>
    <tableColumn id="9207" xr3:uid="{066D5BC5-4FFD-4234-BA07-FC40D94E09FB}" name="Column9195"/>
    <tableColumn id="9208" xr3:uid="{40F6884F-3E81-45AB-9B85-AC6B5E173BBB}" name="Column9196"/>
    <tableColumn id="9209" xr3:uid="{852BB985-9884-4903-9E9D-33F61BAE6F9C}" name="Column9197"/>
    <tableColumn id="9210" xr3:uid="{EFEAC3F2-BD46-469D-8641-C4C03E82D55C}" name="Column9198"/>
    <tableColumn id="9211" xr3:uid="{49B53FCD-F406-4BA2-92CD-9F2A8987F4E6}" name="Column9199"/>
    <tableColumn id="9212" xr3:uid="{19DB14A2-CE7F-43AA-8308-83BC855FE46F}" name="Column9200"/>
    <tableColumn id="9213" xr3:uid="{BC44B2C6-F527-47D7-B8B2-53805F510929}" name="Column9201"/>
    <tableColumn id="9214" xr3:uid="{3F26FC02-F711-4771-BA97-1FD46DD1F36F}" name="Column9202"/>
    <tableColumn id="9215" xr3:uid="{C9A09071-A219-42A8-8C8A-7B008CD82133}" name="Column9203"/>
    <tableColumn id="9216" xr3:uid="{1A30F6F9-D96C-4429-87A3-98B3AECAEF0F}" name="Column9204"/>
    <tableColumn id="9217" xr3:uid="{F3099898-F8B2-4DCE-9738-23737BC48539}" name="Column9205"/>
    <tableColumn id="9218" xr3:uid="{0FB5251E-F9DB-4E3A-B0FE-7E1BC6DF4E06}" name="Column9206"/>
    <tableColumn id="9219" xr3:uid="{3C4E9F5B-ADBA-4982-9ACA-92BE4471EB09}" name="Column9207"/>
    <tableColumn id="9220" xr3:uid="{2CCDA25B-1EA3-483C-94A7-41FDCB1AFEEB}" name="Column9208"/>
    <tableColumn id="9221" xr3:uid="{66166AD8-28D2-4B35-A092-A5D06DD556BF}" name="Column9209"/>
    <tableColumn id="9222" xr3:uid="{A82AAB4F-E633-4D33-B33F-94B548C6E75B}" name="Column9210"/>
    <tableColumn id="9223" xr3:uid="{FE0388FC-3C0B-496C-A728-8F57F17DE3B9}" name="Column9211"/>
    <tableColumn id="9224" xr3:uid="{31D7F4BE-3A73-48D7-B273-AFB176C62640}" name="Column9212"/>
    <tableColumn id="9225" xr3:uid="{BD82FDCC-1277-4531-BD0D-9721FDADA9EF}" name="Column9213"/>
    <tableColumn id="9226" xr3:uid="{09176E19-228A-4F5D-A5AA-DF15332DE7F4}" name="Column9214"/>
    <tableColumn id="9227" xr3:uid="{34823B17-EC58-47BE-AA28-DD42CF49DBCD}" name="Column9215"/>
    <tableColumn id="9228" xr3:uid="{518CF0AC-FB6F-4C11-91C0-71BE4630231A}" name="Column9216"/>
    <tableColumn id="9229" xr3:uid="{46294B8C-124B-4023-962D-F0CA133221D3}" name="Column9217"/>
    <tableColumn id="9230" xr3:uid="{A2C06256-E07F-48EC-A64C-3F1678854F0C}" name="Column9218"/>
    <tableColumn id="9231" xr3:uid="{32230AE2-B82D-4877-AFAB-351BBF5A74CD}" name="Column9219"/>
    <tableColumn id="9232" xr3:uid="{747320E0-ECB7-4493-B05E-6E069862B40F}" name="Column9220"/>
    <tableColumn id="9233" xr3:uid="{1FE9A807-920C-4D88-BDE9-D3360CF3619D}" name="Column9221"/>
    <tableColumn id="9234" xr3:uid="{EE5A9B5E-3E7E-4DD2-B6F1-C6C63204A706}" name="Column9222"/>
    <tableColumn id="9235" xr3:uid="{9DFB1152-D2F8-4358-BE95-F3E98C641B7C}" name="Column9223"/>
    <tableColumn id="9236" xr3:uid="{A000D145-EB61-46FE-80AE-63403D60F31D}" name="Column9224"/>
    <tableColumn id="9237" xr3:uid="{D610304E-1974-4B5E-BB16-76B66DBD1A5A}" name="Column9225"/>
    <tableColumn id="9238" xr3:uid="{22E84AB4-B9DF-497D-870E-2D16A0DB8EB3}" name="Column9226"/>
    <tableColumn id="9239" xr3:uid="{4D2E30D0-3C3F-4085-ADF5-78D18F9B8F29}" name="Column9227"/>
    <tableColumn id="9240" xr3:uid="{6F2A6CED-2DA3-4F86-8FA6-FEC9C5A89AD7}" name="Column9228"/>
    <tableColumn id="9241" xr3:uid="{D3A388CC-1533-448E-BF62-F4420C821330}" name="Column9229"/>
    <tableColumn id="9242" xr3:uid="{587211B8-246F-4DD5-8C25-29D86C1E0965}" name="Column9230"/>
    <tableColumn id="9243" xr3:uid="{3616A195-AB63-4449-883F-16D3C7D7DDEB}" name="Column9231"/>
    <tableColumn id="9244" xr3:uid="{D1CE55A1-31FD-412B-A3FD-7B7416C9744F}" name="Column9232"/>
    <tableColumn id="9245" xr3:uid="{B938836F-9035-408C-AFC1-FB083336D944}" name="Column9233"/>
    <tableColumn id="9246" xr3:uid="{3C315140-9B20-4DCD-81B0-56328F9C9696}" name="Column9234"/>
    <tableColumn id="9247" xr3:uid="{797DA256-26B3-4E76-BFD0-EBFD083ED8AA}" name="Column9235"/>
    <tableColumn id="9248" xr3:uid="{A8FA4734-A21F-4CCE-B9AF-2F837154AAA4}" name="Column9236"/>
    <tableColumn id="9249" xr3:uid="{EC73CF81-1E7B-4DA0-9042-FA705CB68424}" name="Column9237"/>
    <tableColumn id="9250" xr3:uid="{EBE3F939-8063-4F13-B58A-8403BAE696FF}" name="Column9238"/>
    <tableColumn id="9251" xr3:uid="{EC98CE34-B93D-4B49-96D1-B36DF976300E}" name="Column9239"/>
    <tableColumn id="9252" xr3:uid="{EF6980A5-763F-417B-9558-BCFBFE8FF5E9}" name="Column9240"/>
    <tableColumn id="9253" xr3:uid="{A52F129F-0791-442B-A880-E559BA885108}" name="Column9241"/>
    <tableColumn id="9254" xr3:uid="{FE87927E-9CD6-4B5A-A882-BEAE6209E854}" name="Column9242"/>
    <tableColumn id="9255" xr3:uid="{A5241AE5-D81C-4082-B1C0-2835B46BE372}" name="Column9243"/>
    <tableColumn id="9256" xr3:uid="{28F37E9C-8CC8-4554-8B22-4E44BFD6BEA4}" name="Column9244"/>
    <tableColumn id="9257" xr3:uid="{E0488DDE-EF33-4CE4-BAE0-8ED64C7F1E03}" name="Column9245"/>
    <tableColumn id="9258" xr3:uid="{33522803-FA5D-4310-8F3C-8C549FF88933}" name="Column9246"/>
    <tableColumn id="9259" xr3:uid="{9706F38A-B3A3-45A1-9B32-24B0902A88E8}" name="Column9247"/>
    <tableColumn id="9260" xr3:uid="{8E91C53F-09B5-4409-A68E-598F72E3DD5A}" name="Column9248"/>
    <tableColumn id="9261" xr3:uid="{8C5D0153-FFA8-4403-8D80-85DF7BA43E37}" name="Column9249"/>
    <tableColumn id="9262" xr3:uid="{AB5DE780-448A-4A3F-B800-E4DA764C6236}" name="Column9250"/>
    <tableColumn id="9263" xr3:uid="{AE83EF4B-9DE6-4892-ABEE-FE4139B9DB79}" name="Column9251"/>
    <tableColumn id="9264" xr3:uid="{E5C88ADB-660E-4630-AC4E-E4FF0073A76A}" name="Column9252"/>
    <tableColumn id="9265" xr3:uid="{DC212B19-491E-408C-A797-8A3F6DBA35EB}" name="Column9253"/>
    <tableColumn id="9266" xr3:uid="{F1E3BF48-CECD-4EE1-A011-010D3E40114D}" name="Column9254"/>
    <tableColumn id="9267" xr3:uid="{0CC2C78F-0115-4782-A049-FA3FB002A88E}" name="Column9255"/>
    <tableColumn id="9268" xr3:uid="{40E76F1B-0780-4826-9FCC-E4D69EA615F1}" name="Column9256"/>
    <tableColumn id="9269" xr3:uid="{B459ABC9-2AC1-468F-BB20-B49ABBBDFBAC}" name="Column9257"/>
    <tableColumn id="9270" xr3:uid="{9D356C40-8BC4-4855-B738-0CE8D8E373D2}" name="Column9258"/>
    <tableColumn id="9271" xr3:uid="{51FF00B3-DD49-475B-8B9F-2E2D0EBC50CD}" name="Column9259"/>
    <tableColumn id="9272" xr3:uid="{20D67C6C-ADAC-4189-88BD-3061E05C2680}" name="Column9260"/>
    <tableColumn id="9273" xr3:uid="{30076944-7A54-4DFF-B41E-19D525645BD4}" name="Column9261"/>
    <tableColumn id="9274" xr3:uid="{3FDE0DBA-6F2E-45F4-AA48-9CEE03F63230}" name="Column9262"/>
    <tableColumn id="9275" xr3:uid="{0618E115-ABE0-447E-8D05-A22ACEB90494}" name="Column9263"/>
    <tableColumn id="9276" xr3:uid="{05402C98-9736-4C0E-BC3E-9DBEBD6A5D3D}" name="Column9264"/>
    <tableColumn id="9277" xr3:uid="{C3945B68-0186-44F6-A5AD-3CEA92BD4AEC}" name="Column9265"/>
    <tableColumn id="9278" xr3:uid="{C6B89859-D690-424B-B889-640FD20DD695}" name="Column9266"/>
    <tableColumn id="9279" xr3:uid="{E8124D3D-2796-40AF-9A76-24DAEF502EF3}" name="Column9267"/>
    <tableColumn id="9280" xr3:uid="{7D4EA893-8249-415B-8D82-B843032204A9}" name="Column9268"/>
    <tableColumn id="9281" xr3:uid="{ABC86512-42C2-4842-93E3-343196F3E615}" name="Column9269"/>
    <tableColumn id="9282" xr3:uid="{C3113E07-B10B-4F3C-8411-9D7DB52BCAC6}" name="Column9270"/>
    <tableColumn id="9283" xr3:uid="{DA8F6F01-4766-475D-A3C4-74E26AA81CC5}" name="Column9271"/>
    <tableColumn id="9284" xr3:uid="{55A57508-0D97-4B47-BE7B-4A7B68E9A4FB}" name="Column9272"/>
    <tableColumn id="9285" xr3:uid="{99C4F203-05C4-4EEC-92C2-6E4B8C1C774D}" name="Column9273"/>
    <tableColumn id="9286" xr3:uid="{36761EA2-4E47-4DCB-B868-A1A53E64BD43}" name="Column9274"/>
    <tableColumn id="9287" xr3:uid="{280D1DE6-BFA3-41C3-844F-70D30363B790}" name="Column9275"/>
    <tableColumn id="9288" xr3:uid="{FE7E163D-51FB-4691-BA50-10265ADE0055}" name="Column9276"/>
    <tableColumn id="9289" xr3:uid="{49925BF3-49F4-4577-87AC-0ABCB28A855E}" name="Column9277"/>
    <tableColumn id="9290" xr3:uid="{D0C767F4-FA38-4630-8F35-C59D5CB064BB}" name="Column9278"/>
    <tableColumn id="9291" xr3:uid="{81E08D6B-62DB-4DA7-B173-D62770F33E88}" name="Column9279"/>
    <tableColumn id="9292" xr3:uid="{8BC26BEB-3236-4751-9363-382D4EBB4061}" name="Column9280"/>
    <tableColumn id="9293" xr3:uid="{31B933E3-B8A1-4241-B312-02F310436C36}" name="Column9281"/>
    <tableColumn id="9294" xr3:uid="{4742274D-976B-41F4-8478-DF112830152B}" name="Column9282"/>
    <tableColumn id="9295" xr3:uid="{F2E0B7E9-9E24-429C-BEF1-2DE0DE52AA81}" name="Column9283"/>
    <tableColumn id="9296" xr3:uid="{B0DB2C0A-86C5-48AD-8784-C01A6C04E341}" name="Column9284"/>
    <tableColumn id="9297" xr3:uid="{8EB2A57E-4A2C-4297-AD47-6C9347767DCE}" name="Column9285"/>
    <tableColumn id="9298" xr3:uid="{718A2234-50EE-4871-ADC7-59F6DF58F39A}" name="Column9286"/>
    <tableColumn id="9299" xr3:uid="{9B2EF013-2676-4E99-9460-C15962485E95}" name="Column9287"/>
    <tableColumn id="9300" xr3:uid="{20EA3260-7D49-43C5-9230-650AF5F7EF3E}" name="Column9288"/>
    <tableColumn id="9301" xr3:uid="{555D2073-5198-4C77-BF98-D7ABCCCA8E64}" name="Column9289"/>
    <tableColumn id="9302" xr3:uid="{DA69ECEF-16B5-4AAC-83C3-65207A7BD345}" name="Column9290"/>
    <tableColumn id="9303" xr3:uid="{4ABB65CD-C998-469A-965F-ADB4088339A8}" name="Column9291"/>
    <tableColumn id="9304" xr3:uid="{4D65E2A2-9BCC-40CF-AB98-125A5AA3E7ED}" name="Column9292"/>
    <tableColumn id="9305" xr3:uid="{E07B9857-3D47-46FE-98F5-828F2CA16149}" name="Column9293"/>
    <tableColumn id="9306" xr3:uid="{B12D722E-DAE7-4226-BEE8-74F31D38FCDD}" name="Column9294"/>
    <tableColumn id="9307" xr3:uid="{D4C1B8B2-C162-42A2-ADB7-84C5FA865F93}" name="Column9295"/>
    <tableColumn id="9308" xr3:uid="{DF9A661D-6539-4400-8816-603E1EA4244F}" name="Column9296"/>
    <tableColumn id="9309" xr3:uid="{24407094-9CE4-4574-91C7-BA70FFCCCD19}" name="Column9297"/>
    <tableColumn id="9310" xr3:uid="{1C0F9019-5C1C-4F9B-B26F-4B0C32A735DC}" name="Column9298"/>
    <tableColumn id="9311" xr3:uid="{E1365B81-3796-4E1B-ABA9-2075327DC626}" name="Column9299"/>
    <tableColumn id="9312" xr3:uid="{A1D9C05A-327E-47D1-9531-73DFC7635431}" name="Column9300"/>
    <tableColumn id="9313" xr3:uid="{8116E021-64AD-41BD-81E2-08FDFA0BCEB6}" name="Column9301"/>
    <tableColumn id="9314" xr3:uid="{80858CE7-2D2C-441A-8AAB-0A5F568441B3}" name="Column9302"/>
    <tableColumn id="9315" xr3:uid="{34950E42-4D00-42D0-8484-58A8D2382C10}" name="Column9303"/>
    <tableColumn id="9316" xr3:uid="{ECF9EB80-7E79-473E-917D-DECC22AD1620}" name="Column9304"/>
    <tableColumn id="9317" xr3:uid="{B817CD37-0092-4700-BA34-340A06092723}" name="Column9305"/>
    <tableColumn id="9318" xr3:uid="{98895FE4-683A-4601-87D1-5D44214FDCF4}" name="Column9306"/>
    <tableColumn id="9319" xr3:uid="{FDCC85F1-5B6E-421B-90D6-C4461F4A61E2}" name="Column9307"/>
    <tableColumn id="9320" xr3:uid="{B752C7B0-4736-4E89-A956-37BE8D1B65B1}" name="Column9308"/>
    <tableColumn id="9321" xr3:uid="{FD0AF0FC-CAE1-488D-8D01-A72179F8C653}" name="Column9309"/>
    <tableColumn id="9322" xr3:uid="{82500859-A292-4ED0-87C3-E743AD597048}" name="Column9310"/>
    <tableColumn id="9323" xr3:uid="{2F8DB7C9-C7BF-4FB1-8ABD-7342AD11AAAB}" name="Column9311"/>
    <tableColumn id="9324" xr3:uid="{CDBCDE86-3C16-420C-A921-31C5226FBAB9}" name="Column9312"/>
    <tableColumn id="9325" xr3:uid="{92E1CFC7-418C-4CC4-BCCB-160701EFD9A7}" name="Column9313"/>
    <tableColumn id="9326" xr3:uid="{E1CC86F1-4670-4812-B0A9-F4DDD1B51C45}" name="Column9314"/>
    <tableColumn id="9327" xr3:uid="{5B78CC50-8502-4761-8AAE-AD000D4BC5FB}" name="Column9315"/>
    <tableColumn id="9328" xr3:uid="{FC5CF5F5-3C56-4671-B594-975D30DAE723}" name="Column9316"/>
    <tableColumn id="9329" xr3:uid="{E1FF9293-AD57-4E74-849D-7ED1B9FD2480}" name="Column9317"/>
    <tableColumn id="9330" xr3:uid="{ADB2BC07-3911-4A68-8E65-AC134DC0B4FE}" name="Column9318"/>
    <tableColumn id="9331" xr3:uid="{71F90CE6-B8B3-4468-839C-26FFDE720087}" name="Column9319"/>
    <tableColumn id="9332" xr3:uid="{46766F74-AB0D-4FA2-97A7-192F0A273A9A}" name="Column9320"/>
    <tableColumn id="9333" xr3:uid="{B40121E4-8F4E-4F96-B902-6D5220316F22}" name="Column9321"/>
    <tableColumn id="9334" xr3:uid="{F725A898-0156-409E-9C6E-DBDA09E37F5F}" name="Column9322"/>
    <tableColumn id="9335" xr3:uid="{F458D8E6-2AC6-4728-9846-C965FB1E6CDC}" name="Column9323"/>
    <tableColumn id="9336" xr3:uid="{587A4E49-A773-49B2-BDCF-2798EBA207F3}" name="Column9324"/>
    <tableColumn id="9337" xr3:uid="{F3790B3E-B513-4A54-A7AD-D2BBC19464C9}" name="Column9325"/>
    <tableColumn id="9338" xr3:uid="{D7041784-0015-4F53-B58D-AF5CFD90800E}" name="Column9326"/>
    <tableColumn id="9339" xr3:uid="{3DBEF4B2-D9DE-449F-AB73-64464D305AA0}" name="Column9327"/>
    <tableColumn id="9340" xr3:uid="{74B6DC5D-D717-45DB-B3CE-4D7891D50912}" name="Column9328"/>
    <tableColumn id="9341" xr3:uid="{9CBB089E-8405-4745-A01F-0E80A5328DE6}" name="Column9329"/>
    <tableColumn id="9342" xr3:uid="{62003552-ECCA-4246-A051-A451C548B83D}" name="Column9330"/>
    <tableColumn id="9343" xr3:uid="{A8488F4B-71F2-4776-B987-5F0B6E113F57}" name="Column9331"/>
    <tableColumn id="9344" xr3:uid="{9720BA9E-C819-4FBD-BDB0-18E724F20D7F}" name="Column9332"/>
    <tableColumn id="9345" xr3:uid="{649C3DBD-24BE-4812-ABD5-34089C1E0274}" name="Column9333"/>
    <tableColumn id="9346" xr3:uid="{2DE47A29-009B-4749-9964-53DEE8EE1C1B}" name="Column9334"/>
    <tableColumn id="9347" xr3:uid="{3EA0E41A-3784-41AD-9984-3441148BA291}" name="Column9335"/>
    <tableColumn id="9348" xr3:uid="{7A286951-6CC2-42E4-AC9A-39C7AD1C4397}" name="Column9336"/>
    <tableColumn id="9349" xr3:uid="{B7D82CC8-68BC-449C-9F52-F4BEE65956C1}" name="Column9337"/>
    <tableColumn id="9350" xr3:uid="{6462C66D-5F00-4BA3-AD5A-22B71BD409CB}" name="Column9338"/>
    <tableColumn id="9351" xr3:uid="{658AB60A-19F1-4DCF-BA7C-E435EA0119D5}" name="Column9339"/>
    <tableColumn id="9352" xr3:uid="{B1D1BA90-D967-418C-BED7-F737B6FFDD40}" name="Column9340"/>
    <tableColumn id="9353" xr3:uid="{407C4CA3-CCDA-4919-9A78-79581E8E317A}" name="Column9341"/>
    <tableColumn id="9354" xr3:uid="{1F6382D4-24A9-469E-8DF8-738F8EB46326}" name="Column9342"/>
    <tableColumn id="9355" xr3:uid="{CA9CFB93-33BB-4797-9D43-51AC1403CADD}" name="Column9343"/>
    <tableColumn id="9356" xr3:uid="{037EA646-7C80-470B-B345-5B56223EB61B}" name="Column9344"/>
    <tableColumn id="9357" xr3:uid="{EE4C51C8-1905-4DA3-8FD6-7805CFE861CC}" name="Column9345"/>
    <tableColumn id="9358" xr3:uid="{F51A194B-4BE7-48CF-B2C4-BC1495AE592D}" name="Column9346"/>
    <tableColumn id="9359" xr3:uid="{50AD450B-D978-47AA-880A-602302096DA8}" name="Column9347"/>
    <tableColumn id="9360" xr3:uid="{334DFA99-6945-47FE-8AD3-47FC84FD8BC4}" name="Column9348"/>
    <tableColumn id="9361" xr3:uid="{C9BF99CC-6350-48F7-8F1C-8658F2317090}" name="Column9349"/>
    <tableColumn id="9362" xr3:uid="{CC1882A9-74AE-4464-B8FE-8DB71B173C4E}" name="Column9350"/>
    <tableColumn id="9363" xr3:uid="{1A565092-9D7A-4C05-AA1D-8FA91A89D525}" name="Column9351"/>
    <tableColumn id="9364" xr3:uid="{F830B9B6-143E-4524-B7B4-F0878B65FFFF}" name="Column9352"/>
    <tableColumn id="9365" xr3:uid="{6C530E05-344D-461A-9ABE-7276A7ECE8BC}" name="Column9353"/>
    <tableColumn id="9366" xr3:uid="{7CD4BFFF-E92C-48D2-96CA-3AB9E384435E}" name="Column9354"/>
    <tableColumn id="9367" xr3:uid="{4FDF9DA3-C555-453E-BDC5-991AD4B88EFB}" name="Column9355"/>
    <tableColumn id="9368" xr3:uid="{C4FDA593-8803-49AB-922B-A2CAF01498C9}" name="Column9356"/>
    <tableColumn id="9369" xr3:uid="{7565C4D9-8CE5-4DA6-8FEC-7E7F86E8FB57}" name="Column9357"/>
    <tableColumn id="9370" xr3:uid="{9803CC0A-1157-4A90-A2C5-7ADE22720E36}" name="Column9358"/>
    <tableColumn id="9371" xr3:uid="{A5410343-5572-42BE-9430-AF511AEEE39E}" name="Column9359"/>
    <tableColumn id="9372" xr3:uid="{2219A7ED-170D-4DD4-938E-5F1B231FD4D8}" name="Column9360"/>
    <tableColumn id="9373" xr3:uid="{32806090-F9B1-4937-9CF6-30623358DD57}" name="Column9361"/>
    <tableColumn id="9374" xr3:uid="{522F9B16-4DD2-4BE1-BC3F-69EF50969DDB}" name="Column9362"/>
    <tableColumn id="9375" xr3:uid="{6EA61440-2FB6-4887-AA80-F86220CC022E}" name="Column9363"/>
    <tableColumn id="9376" xr3:uid="{A3426DC9-CCF2-4C6B-81F0-56AAF43FB63C}" name="Column9364"/>
    <tableColumn id="9377" xr3:uid="{E26C9D25-1F56-49A9-A5E5-977269FC2317}" name="Column9365"/>
    <tableColumn id="9378" xr3:uid="{23FF6F06-6FF7-4040-A804-83B737660386}" name="Column9366"/>
    <tableColumn id="9379" xr3:uid="{E5925303-36A9-49DD-BD1E-7606555AAECB}" name="Column9367"/>
    <tableColumn id="9380" xr3:uid="{5DC13BEA-31BE-42FC-83C4-07FA071D2507}" name="Column9368"/>
    <tableColumn id="9381" xr3:uid="{BF47F87A-3893-4851-BC01-C6C78B2D68A8}" name="Column9369"/>
    <tableColumn id="9382" xr3:uid="{0FEED08A-EED5-42A2-855B-2879FE829999}" name="Column9370"/>
    <tableColumn id="9383" xr3:uid="{24CC8225-AC56-4716-B9E6-5CBDC8A83573}" name="Column9371"/>
    <tableColumn id="9384" xr3:uid="{F960C64A-BD49-40F3-886F-52CD8492E66D}" name="Column9372"/>
    <tableColumn id="9385" xr3:uid="{11701BF3-5CF7-4F43-AA8C-AAF7B57CEA35}" name="Column9373"/>
    <tableColumn id="9386" xr3:uid="{310FAC69-0B90-43D1-B4DA-EF75F16CEC1A}" name="Column9374"/>
    <tableColumn id="9387" xr3:uid="{6A3AD8A2-2013-4A53-B49C-C8C6B426B924}" name="Column9375"/>
    <tableColumn id="9388" xr3:uid="{CAB4A6F9-BBB4-4CD9-8A30-F57BAD395932}" name="Column9376"/>
    <tableColumn id="9389" xr3:uid="{903CF4CA-FFFD-487B-BD30-6A54CF4C7E4B}" name="Column9377"/>
    <tableColumn id="9390" xr3:uid="{5F4C3011-54CF-49F0-A0F7-413A552F4927}" name="Column9378"/>
    <tableColumn id="9391" xr3:uid="{26138E03-4B58-4A2E-81B1-0DD3D18833A0}" name="Column9379"/>
    <tableColumn id="9392" xr3:uid="{3F2541B8-83FA-469F-819F-5A248488FA2A}" name="Column9380"/>
    <tableColumn id="9393" xr3:uid="{0258AAD9-A575-4906-8D51-DE1133AB0A9E}" name="Column9381"/>
    <tableColumn id="9394" xr3:uid="{3F2B364B-D71E-4923-8273-897DAD6B8FFE}" name="Column9382"/>
    <tableColumn id="9395" xr3:uid="{1D2A3FC0-8AD7-466D-A55A-9B0463E6A113}" name="Column9383"/>
    <tableColumn id="9396" xr3:uid="{4311EB09-BD7A-4AF5-A20A-76DC2A3CBBC1}" name="Column9384"/>
    <tableColumn id="9397" xr3:uid="{D99CA25D-4E52-4104-B112-24128B274747}" name="Column9385"/>
    <tableColumn id="9398" xr3:uid="{DB59693C-DCA2-424D-9873-17BBAF3794F8}" name="Column9386"/>
    <tableColumn id="9399" xr3:uid="{75CEE198-3648-4DC5-A9CE-A52A2544A53A}" name="Column9387"/>
    <tableColumn id="9400" xr3:uid="{FA225A6F-8888-482D-B94B-BE1684583D99}" name="Column9388"/>
    <tableColumn id="9401" xr3:uid="{142DF4E3-0D4F-4C93-BA68-BC8CDF7C9AB9}" name="Column9389"/>
    <tableColumn id="9402" xr3:uid="{EDF2641F-C872-4774-8C4F-11C92835344E}" name="Column9390"/>
    <tableColumn id="9403" xr3:uid="{B0208826-601B-4CB7-BFF0-CE971EC4D611}" name="Column9391"/>
    <tableColumn id="9404" xr3:uid="{A3DB3C86-56EF-494A-9388-1E536EEDDDF0}" name="Column9392"/>
    <tableColumn id="9405" xr3:uid="{25891A3E-D35F-4D32-A7A5-C6B51606E008}" name="Column9393"/>
    <tableColumn id="9406" xr3:uid="{6A2EE710-56B7-4BB8-90C9-5FA04C847B4E}" name="Column9394"/>
    <tableColumn id="9407" xr3:uid="{80C22F35-C931-4C05-93DD-D00717C3B6DF}" name="Column9395"/>
    <tableColumn id="9408" xr3:uid="{7A36559F-5F70-4711-A4AC-176C62971F12}" name="Column9396"/>
    <tableColumn id="9409" xr3:uid="{2713546E-32E5-4BC6-AA14-07310644694F}" name="Column9397"/>
    <tableColumn id="9410" xr3:uid="{B91ADC95-D41E-4DC6-A173-64A4A40666F7}" name="Column9398"/>
    <tableColumn id="9411" xr3:uid="{A7EF4BB7-03BF-428E-A5CC-A70033C115BC}" name="Column9399"/>
    <tableColumn id="9412" xr3:uid="{54F3061B-1F84-451A-908D-1AE5F500B8B7}" name="Column9400"/>
    <tableColumn id="9413" xr3:uid="{74345FD5-45E1-49C9-917C-DBC82E6B2F44}" name="Column9401"/>
    <tableColumn id="9414" xr3:uid="{A4B7F0AB-55D0-4C51-B84E-928C27EF2C51}" name="Column9402"/>
    <tableColumn id="9415" xr3:uid="{AAF601F8-B725-4EBB-8961-3A7F9C0EE565}" name="Column9403"/>
    <tableColumn id="9416" xr3:uid="{7A27E9C4-C36F-45AF-9CE6-E790DA8CE90A}" name="Column9404"/>
    <tableColumn id="9417" xr3:uid="{AFCA08DF-19E8-484D-AB94-045434A5EA07}" name="Column9405"/>
    <tableColumn id="9418" xr3:uid="{FE820E71-4D81-4074-8EFB-EFE3BE59F24A}" name="Column9406"/>
    <tableColumn id="9419" xr3:uid="{1CD7BCA9-50C3-43B4-8CA0-F1DFADB324E5}" name="Column9407"/>
    <tableColumn id="9420" xr3:uid="{9CAB96D9-BD80-451F-86FF-E5E18E4712A2}" name="Column9408"/>
    <tableColumn id="9421" xr3:uid="{2D7C2F17-5378-48FC-882C-98CC3CB6BAD7}" name="Column9409"/>
    <tableColumn id="9422" xr3:uid="{12820E60-1172-4F1F-9F39-A24C21BFB22A}" name="Column9410"/>
    <tableColumn id="9423" xr3:uid="{7BB585B4-E8A0-4C68-85A6-44568481E851}" name="Column9411"/>
    <tableColumn id="9424" xr3:uid="{951E92FF-F846-4F3C-A38B-E566D72E10AA}" name="Column9412"/>
    <tableColumn id="9425" xr3:uid="{A194BCC0-74BF-4273-A95D-690D08251491}" name="Column9413"/>
    <tableColumn id="9426" xr3:uid="{283A51A5-32B5-44C1-832C-C9C8EF6B25B1}" name="Column9414"/>
    <tableColumn id="9427" xr3:uid="{7A149ECB-65CC-47AC-A190-B3654D9E189B}" name="Column9415"/>
    <tableColumn id="9428" xr3:uid="{2DA98484-6D0A-4FB1-B1A8-CCE6F11000B0}" name="Column9416"/>
    <tableColumn id="9429" xr3:uid="{8225B761-3B65-4279-A168-AEF74CED5CBB}" name="Column9417"/>
    <tableColumn id="9430" xr3:uid="{EBB0D809-9234-497A-A18B-CC7307C631C6}" name="Column9418"/>
    <tableColumn id="9431" xr3:uid="{22A17667-86D0-4D80-B922-57C3C19BDC6A}" name="Column9419"/>
    <tableColumn id="9432" xr3:uid="{D3A6E562-DE09-4DDF-BE80-0781C8C5C293}" name="Column9420"/>
    <tableColumn id="9433" xr3:uid="{01EB5EEB-18FD-44CA-BF91-1F5C8B12BD67}" name="Column9421"/>
    <tableColumn id="9434" xr3:uid="{7203BC66-156E-4AE2-8BE6-EE65CE1AAD55}" name="Column9422"/>
    <tableColumn id="9435" xr3:uid="{D06371E8-44C6-40C9-8401-DF592476E58B}" name="Column9423"/>
    <tableColumn id="9436" xr3:uid="{98775C2D-1287-4C7B-A818-04C0BA79991A}" name="Column9424"/>
    <tableColumn id="9437" xr3:uid="{CBEE2160-A780-4F47-9DD9-92531D595557}" name="Column9425"/>
    <tableColumn id="9438" xr3:uid="{DD7AE49C-6E7D-4AF3-BDB1-5EDEE59FBC0B}" name="Column9426"/>
    <tableColumn id="9439" xr3:uid="{46016167-38B3-4320-A53E-81AE8E7CED29}" name="Column9427"/>
    <tableColumn id="9440" xr3:uid="{46057C46-2FCC-4155-8FF3-30ED0D601FD6}" name="Column9428"/>
    <tableColumn id="9441" xr3:uid="{465E964E-755A-44F9-BCF5-A1A5F2005B7A}" name="Column9429"/>
    <tableColumn id="9442" xr3:uid="{45FFB7E7-C313-4514-BBD5-B405190241AE}" name="Column9430"/>
    <tableColumn id="9443" xr3:uid="{63DD8D07-12B1-43C5-8E5D-33EA554E7F80}" name="Column9431"/>
    <tableColumn id="9444" xr3:uid="{B49DF76E-76DF-42B3-81C6-C6BC3A019A36}" name="Column9432"/>
    <tableColumn id="9445" xr3:uid="{2571E9F3-A72C-4473-B062-4A850CDFB2AE}" name="Column9433"/>
    <tableColumn id="9446" xr3:uid="{63EBB3DB-C370-48D6-A6CC-2BEF550B4382}" name="Column9434"/>
    <tableColumn id="9447" xr3:uid="{421EA747-548D-46C6-9439-DF5A6668040A}" name="Column9435"/>
    <tableColumn id="9448" xr3:uid="{130B37B3-9678-4A23-803B-FF82B501CD27}" name="Column9436"/>
    <tableColumn id="9449" xr3:uid="{F58AB82D-761C-4CB8-AF72-86BEC687DBD0}" name="Column9437"/>
    <tableColumn id="9450" xr3:uid="{35F85F43-7609-4DE1-8094-15CF04489DAE}" name="Column9438"/>
    <tableColumn id="9451" xr3:uid="{2A8472FE-CFC2-407F-BB7A-E7E9B8FF9994}" name="Column9439"/>
    <tableColumn id="9452" xr3:uid="{DC023A1F-52D6-4A24-BBD7-C148231D93D5}" name="Column9440"/>
    <tableColumn id="9453" xr3:uid="{0D797212-610A-4E2E-95A9-294455CC6562}" name="Column9441"/>
    <tableColumn id="9454" xr3:uid="{99037203-6319-4117-A548-1DB0F505606E}" name="Column9442"/>
    <tableColumn id="9455" xr3:uid="{D4338269-3FF6-467B-8A18-EF7C3829B66A}" name="Column9443"/>
    <tableColumn id="9456" xr3:uid="{AA028379-8928-4A28-AEEB-DE79DB255980}" name="Column9444"/>
    <tableColumn id="9457" xr3:uid="{6398A75F-0453-4EB6-80B2-89CED6053099}" name="Column9445"/>
    <tableColumn id="9458" xr3:uid="{406E8E47-18B7-43B3-B055-473E326411C4}" name="Column9446"/>
    <tableColumn id="9459" xr3:uid="{CE596B68-1844-449A-B6E2-EB760599BD05}" name="Column9447"/>
    <tableColumn id="9460" xr3:uid="{C3BF3275-12F4-4B55-BD91-B1B0F0FF3521}" name="Column9448"/>
    <tableColumn id="9461" xr3:uid="{87B47FDA-5CCD-4CEA-A6D3-02BD0BEED60B}" name="Column9449"/>
    <tableColumn id="9462" xr3:uid="{7445F55B-2A70-4795-B17D-787A46A2F8E8}" name="Column9450"/>
    <tableColumn id="9463" xr3:uid="{69AC7ED3-CB28-47AC-9E40-5B28F7F95830}" name="Column9451"/>
    <tableColumn id="9464" xr3:uid="{DBC708AC-8AC4-4382-A40F-2DCEC2B5CB29}" name="Column9452"/>
    <tableColumn id="9465" xr3:uid="{AA7F1947-379B-4518-B964-552570881E9E}" name="Column9453"/>
    <tableColumn id="9466" xr3:uid="{B85D65FB-11D0-4473-8950-FD6C849CE8B1}" name="Column9454"/>
    <tableColumn id="9467" xr3:uid="{7839362A-5166-4EAA-982B-9605AD78D749}" name="Column9455"/>
    <tableColumn id="9468" xr3:uid="{00544ED0-D519-4486-9CEF-AD1DAA57ED90}" name="Column9456"/>
    <tableColumn id="9469" xr3:uid="{00DC254C-35C6-45B5-A518-EF11909EFD18}" name="Column9457"/>
    <tableColumn id="9470" xr3:uid="{A9311901-0FE5-4776-9EA6-2A75EE01A053}" name="Column9458"/>
    <tableColumn id="9471" xr3:uid="{E8CF25CC-4AC7-4F0C-BFF0-DD2AA2A9D244}" name="Column9459"/>
    <tableColumn id="9472" xr3:uid="{8648EB87-A5CD-4B31-89EE-7FAE03B1983C}" name="Column9460"/>
    <tableColumn id="9473" xr3:uid="{07315F61-B5D2-4787-B782-4CFF53B2F1A7}" name="Column9461"/>
    <tableColumn id="9474" xr3:uid="{96A4FFBC-D3FD-40BA-816B-05E20F7818F4}" name="Column9462"/>
    <tableColumn id="9475" xr3:uid="{BA8C4722-DFE1-4628-93AA-D45ED01169C9}" name="Column9463"/>
    <tableColumn id="9476" xr3:uid="{C7A8D9F0-B08F-4F52-B8FE-E76D1BE9756F}" name="Column9464"/>
    <tableColumn id="9477" xr3:uid="{7F40D7BA-ECF2-4417-A09B-86FC489A610B}" name="Column9465"/>
    <tableColumn id="9478" xr3:uid="{9E05C3B8-9E62-4E39-9B87-FBA97ECFCE61}" name="Column9466"/>
    <tableColumn id="9479" xr3:uid="{BC8689C7-F5E0-4DF6-8975-24CB2E2713CA}" name="Column9467"/>
    <tableColumn id="9480" xr3:uid="{B40E6766-88BC-40F5-9521-59512F403EB2}" name="Column9468"/>
    <tableColumn id="9481" xr3:uid="{8F7CCD78-4C71-4525-82BC-3959AE725111}" name="Column9469"/>
    <tableColumn id="9482" xr3:uid="{43B16CFE-6DDE-4CD9-9584-306CF5CF89E5}" name="Column9470"/>
    <tableColumn id="9483" xr3:uid="{A9AF9A8A-4E66-4D17-92E2-8731AE7933B7}" name="Column9471"/>
    <tableColumn id="9484" xr3:uid="{7E6C29E4-1ACC-4D38-81DE-B837609A4902}" name="Column9472"/>
    <tableColumn id="9485" xr3:uid="{2B9A317B-5904-45A8-883A-2892067C2684}" name="Column9473"/>
    <tableColumn id="9486" xr3:uid="{9354DFF3-478F-46E4-9EC1-46EE14F8262D}" name="Column9474"/>
    <tableColumn id="9487" xr3:uid="{BBB7D1C5-40AD-4931-BDDC-750E88582FB2}" name="Column9475"/>
    <tableColumn id="9488" xr3:uid="{C240931A-A4F8-4883-8E64-5087010FF398}" name="Column9476"/>
    <tableColumn id="9489" xr3:uid="{83C31D30-F588-4D63-B61E-B1E97A4FFF27}" name="Column9477"/>
    <tableColumn id="9490" xr3:uid="{E3B1103B-08EE-4A04-B3FB-2F81CBA39E9F}" name="Column9478"/>
    <tableColumn id="9491" xr3:uid="{FA39DA52-677F-465C-9659-41A15DBF707E}" name="Column9479"/>
    <tableColumn id="9492" xr3:uid="{CBFF92D8-5485-419F-96F1-B41A50AECEAE}" name="Column9480"/>
    <tableColumn id="9493" xr3:uid="{79F35774-61C3-41BC-A83E-A5FA2421374C}" name="Column9481"/>
    <tableColumn id="9494" xr3:uid="{9FDCC7AE-16E5-49E0-9DCB-18ADB2CCF08B}" name="Column9482"/>
    <tableColumn id="9495" xr3:uid="{3B6D4236-58E8-43FB-89EE-394050391D99}" name="Column9483"/>
    <tableColumn id="9496" xr3:uid="{FEF0D30D-95B8-4E88-9AE8-DE7D53AD61ED}" name="Column9484"/>
    <tableColumn id="9497" xr3:uid="{92D2C33F-6968-4C22-8B74-63AC12D56ABD}" name="Column9485"/>
    <tableColumn id="9498" xr3:uid="{D2E212A0-B1F8-4771-9177-1ABFFDCD1F09}" name="Column9486"/>
    <tableColumn id="9499" xr3:uid="{E06A52F6-06BE-4DC8-B166-EE38F3F7C172}" name="Column9487"/>
    <tableColumn id="9500" xr3:uid="{E2457D07-EC60-4499-8D79-E89ED3B6BD68}" name="Column9488"/>
    <tableColumn id="9501" xr3:uid="{710040B9-D6CB-4E7F-8BC1-2C61AE25B86D}" name="Column9489"/>
    <tableColumn id="9502" xr3:uid="{02D86938-DA98-4A2D-A1E5-EDC00F0B8ED5}" name="Column9490"/>
    <tableColumn id="9503" xr3:uid="{8A3EE7A4-AB88-4703-A3AC-AF567C2D246C}" name="Column9491"/>
    <tableColumn id="9504" xr3:uid="{4B7B4120-C36D-448E-9856-B8EC63F50FCD}" name="Column9492"/>
    <tableColumn id="9505" xr3:uid="{264659E2-0BC3-4C87-9732-B9B7D2F40A00}" name="Column9493"/>
    <tableColumn id="9506" xr3:uid="{FCF22423-90A4-46F9-9F91-2CAEA820F996}" name="Column9494"/>
    <tableColumn id="9507" xr3:uid="{1DD2154C-9283-45C3-90BB-04DA2B3A106B}" name="Column9495"/>
    <tableColumn id="9508" xr3:uid="{DB84787E-929A-4013-A76D-85B00CFE0098}" name="Column9496"/>
    <tableColumn id="9509" xr3:uid="{23639A74-563E-428F-B310-22736A621A03}" name="Column9497"/>
    <tableColumn id="9510" xr3:uid="{5C6F2845-0BBD-4566-ADFA-DA586A24A514}" name="Column9498"/>
    <tableColumn id="9511" xr3:uid="{CF169288-04DA-4CA5-B7E7-FAFCD3290F42}" name="Column9499"/>
    <tableColumn id="9512" xr3:uid="{84F85C44-7518-405D-9BE3-30A6855F39A2}" name="Column9500"/>
    <tableColumn id="9513" xr3:uid="{5AE93DA2-23BE-4818-9FD1-0E926C40DA9D}" name="Column9501"/>
    <tableColumn id="9514" xr3:uid="{257236B7-08C2-4099-8D59-8AE55E73E918}" name="Column9502"/>
    <tableColumn id="9515" xr3:uid="{84DDF440-3A6E-40AA-9A44-23620937C5A6}" name="Column9503"/>
    <tableColumn id="9516" xr3:uid="{074872A5-3451-40B6-91A5-655F8DD35845}" name="Column9504"/>
    <tableColumn id="9517" xr3:uid="{134C935F-199E-4820-BA72-147EBF6476CC}" name="Column9505"/>
    <tableColumn id="9518" xr3:uid="{7763F5E2-C509-407C-AA43-C9126D8B6B9D}" name="Column9506"/>
    <tableColumn id="9519" xr3:uid="{A67CA9FC-B4A0-4A50-AF2D-B6832CCFF591}" name="Column9507"/>
    <tableColumn id="9520" xr3:uid="{8E03CC09-89A1-40B3-9AFC-6D82537FFBA3}" name="Column9508"/>
    <tableColumn id="9521" xr3:uid="{E4991719-BC46-4AE5-937E-2D2FA0968EA6}" name="Column9509"/>
    <tableColumn id="9522" xr3:uid="{B97FBBC9-1352-4A69-B5FB-AA24BE24DCA6}" name="Column9510"/>
    <tableColumn id="9523" xr3:uid="{8C8424B3-D02B-4A66-ADFD-D8D8FB6249D6}" name="Column9511"/>
    <tableColumn id="9524" xr3:uid="{00825AE5-DFAF-4DBB-ACE7-AB3577AFAAE5}" name="Column9512"/>
    <tableColumn id="9525" xr3:uid="{4E17EC93-B4F6-4083-B570-8C62429821E9}" name="Column9513"/>
    <tableColumn id="9526" xr3:uid="{D6DFE2C2-7C9A-41D5-A7FC-2E684CE673C9}" name="Column9514"/>
    <tableColumn id="9527" xr3:uid="{DC5159DD-4F47-4F5D-A006-01922A97D49B}" name="Column9515"/>
    <tableColumn id="9528" xr3:uid="{6AD0C9F3-7B3F-4452-ACEA-2A3C082AAED0}" name="Column9516"/>
    <tableColumn id="9529" xr3:uid="{B85CDB79-D098-40B9-94E5-961A44B40FF0}" name="Column9517"/>
    <tableColumn id="9530" xr3:uid="{4B5218BD-E710-47CE-B85C-B6D9C92B88B7}" name="Column9518"/>
    <tableColumn id="9531" xr3:uid="{A0B510F9-28E6-4934-A30C-4B14ED817D00}" name="Column9519"/>
    <tableColumn id="9532" xr3:uid="{34B39826-8374-4C71-BFF2-4BA47B1FB83E}" name="Column9520"/>
    <tableColumn id="9533" xr3:uid="{11C5420E-BA1F-40FB-AA82-21845D38EFFB}" name="Column9521"/>
    <tableColumn id="9534" xr3:uid="{E6122A17-6992-4C20-8B12-E236F1C7C718}" name="Column9522"/>
    <tableColumn id="9535" xr3:uid="{03604AEB-A02A-45A1-A380-875B7347BEAE}" name="Column9523"/>
    <tableColumn id="9536" xr3:uid="{91BE5D1F-6194-47B4-8E0B-1780CCFE0F6A}" name="Column9524"/>
    <tableColumn id="9537" xr3:uid="{FA279642-2A6A-4D7E-A307-905AE4ABF9DC}" name="Column9525"/>
    <tableColumn id="9538" xr3:uid="{9F01C2C9-633D-420E-ACE3-AB544762A9A5}" name="Column9526"/>
    <tableColumn id="9539" xr3:uid="{8FD882BD-0741-4ECC-B19E-97D1942E8BD5}" name="Column9527"/>
    <tableColumn id="9540" xr3:uid="{E0D0C621-2716-464B-B0D2-60C567E26191}" name="Column9528"/>
    <tableColumn id="9541" xr3:uid="{54027B6F-CAFA-490B-BC10-1B94771F57C5}" name="Column9529"/>
    <tableColumn id="9542" xr3:uid="{034D8D1C-B632-4E79-8AEB-54BA5D3473CF}" name="Column9530"/>
    <tableColumn id="9543" xr3:uid="{A95DB0A8-5D83-4CED-A88E-AAB8095A03B6}" name="Column9531"/>
    <tableColumn id="9544" xr3:uid="{337E8603-3C77-4ACB-93DE-A3AD008C7845}" name="Column9532"/>
    <tableColumn id="9545" xr3:uid="{31564A8D-BF72-4365-BC7B-0FCAFF072D54}" name="Column9533"/>
    <tableColumn id="9546" xr3:uid="{CDADB2B5-51C9-4FBC-A734-0D49AEF1B611}" name="Column9534"/>
    <tableColumn id="9547" xr3:uid="{446DBD51-E498-4903-B851-BFBA8FDAD2E9}" name="Column9535"/>
    <tableColumn id="9548" xr3:uid="{4B50C9FE-CB29-4B1F-80D0-80F9061A93B4}" name="Column9536"/>
    <tableColumn id="9549" xr3:uid="{CF4377B1-43B6-483E-A96E-D9CD746EE35A}" name="Column9537"/>
    <tableColumn id="9550" xr3:uid="{66A8F31F-E36D-4994-BCD5-2F73A6CEBC9B}" name="Column9538"/>
    <tableColumn id="9551" xr3:uid="{59807767-DA7D-42EE-B696-C9BF1F3D7209}" name="Column9539"/>
    <tableColumn id="9552" xr3:uid="{6923CE74-F778-4EC5-A3E9-98629D3547E1}" name="Column9540"/>
    <tableColumn id="9553" xr3:uid="{7293980F-EC33-490E-B188-B1E79059AED5}" name="Column9541"/>
    <tableColumn id="9554" xr3:uid="{DAF5CA1E-1345-4208-960B-4741EE224516}" name="Column9542"/>
    <tableColumn id="9555" xr3:uid="{E6994306-7FFB-4CF7-9565-7A0A281DC19F}" name="Column9543"/>
    <tableColumn id="9556" xr3:uid="{6E7E152F-40F8-4541-8313-84BEF761629A}" name="Column9544"/>
    <tableColumn id="9557" xr3:uid="{1A4B0330-D639-488E-8D8B-C9CE2A874EE3}" name="Column9545"/>
    <tableColumn id="9558" xr3:uid="{6297B7C4-0C36-41D4-BA47-C852EF8034F2}" name="Column9546"/>
    <tableColumn id="9559" xr3:uid="{C102D683-EEEE-4310-B5CB-E8A8F7846448}" name="Column9547"/>
    <tableColumn id="9560" xr3:uid="{D2568E49-E594-4365-9256-A5DCFA7F4889}" name="Column9548"/>
    <tableColumn id="9561" xr3:uid="{2D0FEE3B-9BC2-4AD8-B434-E28968008DD8}" name="Column9549"/>
    <tableColumn id="9562" xr3:uid="{B3DA0430-03BF-4D96-A4E0-DC0C0E4C9623}" name="Column9550"/>
    <tableColumn id="9563" xr3:uid="{92085C37-6F46-4D05-8E99-436884D4CEF3}" name="Column9551"/>
    <tableColumn id="9564" xr3:uid="{906747B8-FD64-4EF3-8DA1-8FA46B610CFE}" name="Column9552"/>
    <tableColumn id="9565" xr3:uid="{AA2D7F3E-1BF0-452C-B240-87E32D124BB9}" name="Column9553"/>
    <tableColumn id="9566" xr3:uid="{4488F10A-831A-4905-93D6-3B84917C0DF8}" name="Column9554"/>
    <tableColumn id="9567" xr3:uid="{E54DDD67-1A74-4362-9AEF-FE6D8A73102C}" name="Column9555"/>
    <tableColumn id="9568" xr3:uid="{99575864-E1BF-4C75-9E7C-716A33D111B6}" name="Column9556"/>
    <tableColumn id="9569" xr3:uid="{BC1BFC0B-4A07-4C96-B5DF-080611F163EC}" name="Column9557"/>
    <tableColumn id="9570" xr3:uid="{E04502B9-CC8F-4C9C-B810-4DE24C22AF5D}" name="Column9558"/>
    <tableColumn id="9571" xr3:uid="{72058141-D1D6-4431-803D-042EBFF4E7B2}" name="Column9559"/>
    <tableColumn id="9572" xr3:uid="{463EE287-145E-4307-9767-CBE4B50108F5}" name="Column9560"/>
    <tableColumn id="9573" xr3:uid="{84483BE4-23E4-4572-A619-BAE737721138}" name="Column9561"/>
    <tableColumn id="9574" xr3:uid="{DA77C939-08F3-4EC6-917D-89EEBDA51A8A}" name="Column9562"/>
    <tableColumn id="9575" xr3:uid="{84FF06CA-CCF3-436E-8A1C-92C25C8BEC41}" name="Column9563"/>
    <tableColumn id="9576" xr3:uid="{C8A01A44-1892-408E-8849-1EF74E6078B4}" name="Column9564"/>
    <tableColumn id="9577" xr3:uid="{679CB764-DD7C-449D-B924-743B46299663}" name="Column9565"/>
    <tableColumn id="9578" xr3:uid="{239CD4F9-A2FB-424F-88DD-E147EBFF5473}" name="Column9566"/>
    <tableColumn id="9579" xr3:uid="{B1E00CED-A972-4B1C-B4F2-C25450C3F47B}" name="Column9567"/>
    <tableColumn id="9580" xr3:uid="{16DCE47E-9D97-4ED8-B8A9-E08DD517BAE0}" name="Column9568"/>
    <tableColumn id="9581" xr3:uid="{D4479A31-0C92-46D0-BF51-A6A307F06AA8}" name="Column9569"/>
    <tableColumn id="9582" xr3:uid="{B4462CB6-9CE5-4B2C-9875-18608A4E76F2}" name="Column9570"/>
    <tableColumn id="9583" xr3:uid="{EA28BCBC-D506-4EEB-BB5A-5D8C6DFA801C}" name="Column9571"/>
    <tableColumn id="9584" xr3:uid="{B56C7BF2-1A5B-45B8-AF2A-17C111B402DF}" name="Column9572"/>
    <tableColumn id="9585" xr3:uid="{9EB241B4-12B7-4A6C-803D-4BB7BBB134F3}" name="Column9573"/>
    <tableColumn id="9586" xr3:uid="{615B9163-8EB2-4FC9-869D-4BB7149E6553}" name="Column9574"/>
    <tableColumn id="9587" xr3:uid="{AE8C43AC-DD4A-4BD5-A188-E67411568DBA}" name="Column9575"/>
    <tableColumn id="9588" xr3:uid="{B47F8347-0E8D-4264-A0A3-DE21679A68D7}" name="Column9576"/>
    <tableColumn id="9589" xr3:uid="{E3D1D011-A412-4E08-A428-3FDDE0565E2B}" name="Column9577"/>
    <tableColumn id="9590" xr3:uid="{B186F9E7-2BA9-40B4-9EE7-DF1029345044}" name="Column9578"/>
    <tableColumn id="9591" xr3:uid="{8BE801A9-9D92-4577-A91E-B895E4669F74}" name="Column9579"/>
    <tableColumn id="9592" xr3:uid="{EDE5386B-BAC4-4E5C-AEE9-AB6E3FD93E10}" name="Column9580"/>
    <tableColumn id="9593" xr3:uid="{ECD28D1F-92A5-440F-AA91-ABAE9FA1D707}" name="Column9581"/>
    <tableColumn id="9594" xr3:uid="{25F9A3AB-0415-441B-9C01-01FC17C3E97B}" name="Column9582"/>
    <tableColumn id="9595" xr3:uid="{B19E8B13-48F8-4D8B-893C-DE981D1F8718}" name="Column9583"/>
    <tableColumn id="9596" xr3:uid="{483A61B0-40A8-4381-83DC-883005622065}" name="Column9584"/>
    <tableColumn id="9597" xr3:uid="{9A9BC32C-201E-4CC5-8220-9568BC7D8D8D}" name="Column9585"/>
    <tableColumn id="9598" xr3:uid="{880D8842-23F9-49D5-8DEE-B765579EE7A5}" name="Column9586"/>
    <tableColumn id="9599" xr3:uid="{94B94B8C-9DB0-4A85-AE67-11FF5E795CE7}" name="Column9587"/>
    <tableColumn id="9600" xr3:uid="{36785686-8C6D-4418-9A76-62AD1B02CDAD}" name="Column9588"/>
    <tableColumn id="9601" xr3:uid="{6002B04D-FFF7-4440-B6E5-BC9BC2BEB9CF}" name="Column9589"/>
    <tableColumn id="9602" xr3:uid="{C892A53C-8045-42D5-8894-B9D754AE0CEE}" name="Column9590"/>
    <tableColumn id="9603" xr3:uid="{DFD0E92C-2A28-4E0F-9EEE-C526CC75B6DC}" name="Column9591"/>
    <tableColumn id="9604" xr3:uid="{5B096AB4-122B-4609-951C-146B66EA6B6A}" name="Column9592"/>
    <tableColumn id="9605" xr3:uid="{A73C3F3E-6425-41EC-A512-E28B0C2D0ACD}" name="Column9593"/>
    <tableColumn id="9606" xr3:uid="{27188B41-8578-4ECF-AA4A-738FEA5BE6E0}" name="Column9594"/>
    <tableColumn id="9607" xr3:uid="{D2FB391D-B8FB-416D-8509-7D33518E5C16}" name="Column9595"/>
    <tableColumn id="9608" xr3:uid="{90C7FE44-6EEC-4F53-B37D-EE5296E22E63}" name="Column9596"/>
    <tableColumn id="9609" xr3:uid="{BC3F1330-583A-44C5-B0DA-612691CB6571}" name="Column9597"/>
    <tableColumn id="9610" xr3:uid="{1584F1E7-7EB3-417C-9282-2E446AA60BB4}" name="Column9598"/>
    <tableColumn id="9611" xr3:uid="{80DDE6C4-D0D8-4370-8E74-B8E997A1E633}" name="Column9599"/>
    <tableColumn id="9612" xr3:uid="{50D29923-0C6D-4783-8E8E-DFAD00A8BE92}" name="Column9600"/>
    <tableColumn id="9613" xr3:uid="{D31F3A5E-81A5-403D-86C3-69C52D61DED6}" name="Column9601"/>
    <tableColumn id="9614" xr3:uid="{B4D68916-951D-4117-9AC9-4B2F1D81DB0F}" name="Column9602"/>
    <tableColumn id="9615" xr3:uid="{84BB6E23-0E71-4E61-B500-08BE17905EB5}" name="Column9603"/>
    <tableColumn id="9616" xr3:uid="{924B4B5D-5887-4B5A-9A49-AC5466A49C38}" name="Column9604"/>
    <tableColumn id="9617" xr3:uid="{2A9C3C6E-47F4-4C7B-BA83-085F32F63E75}" name="Column9605"/>
    <tableColumn id="9618" xr3:uid="{0CA1C6B5-2E53-4344-ACE8-FB54E8419941}" name="Column9606"/>
    <tableColumn id="9619" xr3:uid="{1368D043-9C76-4F7B-A5DB-1C0D4289CCF2}" name="Column9607"/>
    <tableColumn id="9620" xr3:uid="{8C7E979F-D108-47F5-A09F-C9D6B3F257E1}" name="Column9608"/>
    <tableColumn id="9621" xr3:uid="{02312152-8E8F-4DD1-B24F-7B0790E8C651}" name="Column9609"/>
    <tableColumn id="9622" xr3:uid="{DA66DD54-F6FC-4F23-90B8-15D63A602F7D}" name="Column9610"/>
    <tableColumn id="9623" xr3:uid="{58ABD9A6-913B-4D16-9734-20F525EC0462}" name="Column9611"/>
    <tableColumn id="9624" xr3:uid="{D5A9E592-D343-4F41-B936-1FB9AD263D1F}" name="Column9612"/>
    <tableColumn id="9625" xr3:uid="{2FAE4DFA-B3BA-4036-82AF-F20EDBFAA75E}" name="Column9613"/>
    <tableColumn id="9626" xr3:uid="{79BD57C1-B870-4BB8-960B-479BF4064DE8}" name="Column9614"/>
    <tableColumn id="9627" xr3:uid="{3B832945-F067-4ECB-B1BB-D3137FE2AC69}" name="Column9615"/>
    <tableColumn id="9628" xr3:uid="{80900937-84D5-47BE-B67B-E77EF0499CEB}" name="Column9616"/>
    <tableColumn id="9629" xr3:uid="{F3F124E6-FA57-469C-BF03-DAFEF335B764}" name="Column9617"/>
    <tableColumn id="9630" xr3:uid="{53A680EB-A76D-4BD2-98DA-74EBFA7507D4}" name="Column9618"/>
    <tableColumn id="9631" xr3:uid="{30C2804A-22DC-46F0-AF0A-DB02125705DA}" name="Column9619"/>
    <tableColumn id="9632" xr3:uid="{5081D1FB-7A6A-4425-8CEF-3E2436F31183}" name="Column9620"/>
    <tableColumn id="9633" xr3:uid="{D2DDA453-4054-4DC5-9CDD-4561D91A5E12}" name="Column9621"/>
    <tableColumn id="9634" xr3:uid="{3CB0B6F9-D24D-429A-A1D0-C294635ECD71}" name="Column9622"/>
    <tableColumn id="9635" xr3:uid="{D6AF649D-B7CD-42FE-A4A3-DDD8EA0AF048}" name="Column9623"/>
    <tableColumn id="9636" xr3:uid="{522E55A4-6075-461A-BAEA-C380508D803F}" name="Column9624"/>
    <tableColumn id="9637" xr3:uid="{02EF9D9D-19A3-45A9-9F28-726022F5187A}" name="Column9625"/>
    <tableColumn id="9638" xr3:uid="{8250DFE7-5F9F-4E3B-A58C-7063C6B90A2C}" name="Column9626"/>
    <tableColumn id="9639" xr3:uid="{298DDE12-F508-4C7B-AD9E-DC74F7F5715A}" name="Column9627"/>
    <tableColumn id="9640" xr3:uid="{0CB7BA7A-22AE-4606-9BCE-552C71CF92A5}" name="Column9628"/>
    <tableColumn id="9641" xr3:uid="{5BD5AE47-814D-435D-AFFF-BE4C10E63D4E}" name="Column9629"/>
    <tableColumn id="9642" xr3:uid="{DE8E3CB2-4405-4B3D-8191-BA5E2B167FAB}" name="Column9630"/>
    <tableColumn id="9643" xr3:uid="{08E534D9-8B9E-4EEA-97C7-4F0627B4838C}" name="Column9631"/>
    <tableColumn id="9644" xr3:uid="{EC4519BF-18C4-40E4-9809-3FBB52CF1955}" name="Column9632"/>
    <tableColumn id="9645" xr3:uid="{766C3E73-452A-4510-9E1F-1F13C4FBA326}" name="Column9633"/>
    <tableColumn id="9646" xr3:uid="{FF2B13B6-1E3A-417A-892B-2CEBF8887F37}" name="Column9634"/>
    <tableColumn id="9647" xr3:uid="{ADCDFEE1-6BDD-4B19-9787-A9BDA2F0421A}" name="Column9635"/>
    <tableColumn id="9648" xr3:uid="{94F5DBE7-4D55-4F40-A932-A681D3AD70F3}" name="Column9636"/>
    <tableColumn id="9649" xr3:uid="{3C68672E-AA4C-47F7-A79F-A7F1A5E883BE}" name="Column9637"/>
    <tableColumn id="9650" xr3:uid="{B2D400AB-66B4-4AE3-908F-76F53355D55E}" name="Column9638"/>
    <tableColumn id="9651" xr3:uid="{9C8B7751-3C5C-4C28-BD5E-F6DDF86AD4C1}" name="Column9639"/>
    <tableColumn id="9652" xr3:uid="{C3002B79-7955-45CE-9A4C-D9DE2D0F210E}" name="Column9640"/>
    <tableColumn id="9653" xr3:uid="{3E8FCC4F-DB19-4265-AB80-0A67C10CB808}" name="Column9641"/>
    <tableColumn id="9654" xr3:uid="{A87AEE1A-F886-4B47-99CB-76B01D440967}" name="Column9642"/>
    <tableColumn id="9655" xr3:uid="{E8398DCB-6842-43AA-881C-B400B0CF312A}" name="Column9643"/>
    <tableColumn id="9656" xr3:uid="{502FFF4E-19C3-4557-8535-1237C5AFD5FB}" name="Column9644"/>
    <tableColumn id="9657" xr3:uid="{7D19E7EF-F793-4AFD-9790-609BFB6A7AE2}" name="Column9645"/>
    <tableColumn id="9658" xr3:uid="{F78158C5-812A-4C50-8DCE-F1AEFA86B3A8}" name="Column9646"/>
    <tableColumn id="9659" xr3:uid="{1C748B6C-9E2F-4FB8-9D50-1F5D5DD2575E}" name="Column9647"/>
    <tableColumn id="9660" xr3:uid="{245740FA-E673-4831-911F-5A63E152F264}" name="Column9648"/>
    <tableColumn id="9661" xr3:uid="{01193095-0CD8-46A3-BC99-B5AA2BFAFED1}" name="Column9649"/>
    <tableColumn id="9662" xr3:uid="{3E88F7B7-9207-4C8B-98C4-B26BC55C3C4A}" name="Column9650"/>
    <tableColumn id="9663" xr3:uid="{454C1F89-5571-4750-82BD-6FD0C900960C}" name="Column9651"/>
    <tableColumn id="9664" xr3:uid="{37A6A5C6-1DD7-44EA-945F-5FFCFEDF45D0}" name="Column9652"/>
    <tableColumn id="9665" xr3:uid="{206B370F-3A37-424E-A959-49928BA563B4}" name="Column9653"/>
    <tableColumn id="9666" xr3:uid="{0FDF5F4B-7759-4E9E-A781-1F3463EF8952}" name="Column9654"/>
    <tableColumn id="9667" xr3:uid="{A44D516E-7C2D-4DD9-AE4B-F9C25DBF5C2E}" name="Column9655"/>
    <tableColumn id="9668" xr3:uid="{D087A8F4-2D0F-4608-93C3-6B58546CC9EC}" name="Column9656"/>
    <tableColumn id="9669" xr3:uid="{304DD992-A151-4900-852D-6719D495099A}" name="Column9657"/>
    <tableColumn id="9670" xr3:uid="{EF8F66A3-5ED8-440D-811C-36A328DBDA00}" name="Column9658"/>
    <tableColumn id="9671" xr3:uid="{63D0657B-F147-4C7B-B565-0665F26E297F}" name="Column9659"/>
    <tableColumn id="9672" xr3:uid="{E010D71E-4F0D-4535-BDC1-D176B3C28E38}" name="Column9660"/>
    <tableColumn id="9673" xr3:uid="{3BB236BE-91A3-4DA9-AB03-1DD7492CB3CE}" name="Column9661"/>
    <tableColumn id="9674" xr3:uid="{E706BA9E-684E-4633-B016-6AE770FC7DFC}" name="Column9662"/>
    <tableColumn id="9675" xr3:uid="{D506E5B2-FE2D-47A5-BC44-4C45D5E4A43F}" name="Column9663"/>
    <tableColumn id="9676" xr3:uid="{BA57915F-9B19-40B3-A46E-152D0A994B77}" name="Column9664"/>
    <tableColumn id="9677" xr3:uid="{6E122392-7BC6-4C9F-84DC-F536CFFBD8F2}" name="Column9665"/>
    <tableColumn id="9678" xr3:uid="{C1D4BB57-177F-4B8A-A37A-6CEEE0CB923A}" name="Column9666"/>
    <tableColumn id="9679" xr3:uid="{1440B35D-4F1F-4C34-AB3A-DED542F02BA7}" name="Column9667"/>
    <tableColumn id="9680" xr3:uid="{F379287B-BAB4-4FF1-94C7-7BF9DAA566B9}" name="Column9668"/>
    <tableColumn id="9681" xr3:uid="{7CC16A5D-0C1F-49A7-9D39-49652816FD7D}" name="Column9669"/>
    <tableColumn id="9682" xr3:uid="{389E4AD6-C5FC-45D8-AF3E-F2778D91ACC4}" name="Column9670"/>
    <tableColumn id="9683" xr3:uid="{340C45A3-B780-4148-86E1-FF5E613FD012}" name="Column9671"/>
    <tableColumn id="9684" xr3:uid="{B7CA0DE5-8428-4523-AF8A-B1828E272B1E}" name="Column9672"/>
    <tableColumn id="9685" xr3:uid="{EDA53113-13E1-4B28-8DBD-A0AAC7ADBF64}" name="Column9673"/>
    <tableColumn id="9686" xr3:uid="{CABAD6DC-24E2-434C-A4B5-B1CB76A28684}" name="Column9674"/>
    <tableColumn id="9687" xr3:uid="{F9BF2E64-707D-4AB0-96D5-D8F02807DF95}" name="Column9675"/>
    <tableColumn id="9688" xr3:uid="{B2F19143-AF97-4D6F-AFFB-6F5841B92BC2}" name="Column9676"/>
    <tableColumn id="9689" xr3:uid="{62BAF896-83FB-42DA-940E-980065E01E03}" name="Column9677"/>
    <tableColumn id="9690" xr3:uid="{BC65E3E1-4CB7-4FD8-A7AA-9CDEDC07E2E1}" name="Column9678"/>
    <tableColumn id="9691" xr3:uid="{319962D3-11D6-4A6C-8594-FCA791FE4F9B}" name="Column9679"/>
    <tableColumn id="9692" xr3:uid="{29D488D8-4D0D-4D84-9BC0-FABE7F55751D}" name="Column9680"/>
    <tableColumn id="9693" xr3:uid="{B64D4791-1BD7-4AF7-B7BC-7E1CD49CEEC8}" name="Column9681"/>
    <tableColumn id="9694" xr3:uid="{BA49DA9B-04AC-4A5C-ABB1-3639856CE333}" name="Column9682"/>
    <tableColumn id="9695" xr3:uid="{C57EF382-047F-4DD0-B06A-9A15D30C439C}" name="Column9683"/>
    <tableColumn id="9696" xr3:uid="{B5E5598C-53F9-48D9-9DB4-D7B926461E79}" name="Column9684"/>
    <tableColumn id="9697" xr3:uid="{2F8169F1-A309-4473-8DB6-BC96D652A278}" name="Column9685"/>
    <tableColumn id="9698" xr3:uid="{2E3D3797-1CFD-4AFC-BB8F-208DD2A4D789}" name="Column9686"/>
    <tableColumn id="9699" xr3:uid="{0594E404-3535-4CCB-83FF-B708ED43E4C9}" name="Column9687"/>
    <tableColumn id="9700" xr3:uid="{1528FF9C-3919-4FBF-869D-774835F49BB3}" name="Column9688"/>
    <tableColumn id="9701" xr3:uid="{06061D5E-9607-4099-8407-BE35A968CD12}" name="Column9689"/>
    <tableColumn id="9702" xr3:uid="{29B0B3ED-9154-48FA-836C-2AE05C635BF7}" name="Column9690"/>
    <tableColumn id="9703" xr3:uid="{1828721B-1B8A-458F-9658-5A6039C233A2}" name="Column9691"/>
    <tableColumn id="9704" xr3:uid="{AA2DCA04-138D-4471-AFB9-CE79D2D99E70}" name="Column9692"/>
    <tableColumn id="9705" xr3:uid="{C6C3461F-9314-4AE6-8BE3-F69AACF1CBA8}" name="Column9693"/>
    <tableColumn id="9706" xr3:uid="{FD797F8A-1D7D-408F-A5F2-C72D738CF114}" name="Column9694"/>
    <tableColumn id="9707" xr3:uid="{CDFFAD9D-649B-4BB4-8D02-F0A455EE5C2B}" name="Column9695"/>
    <tableColumn id="9708" xr3:uid="{63FB560A-3A48-4984-B729-53CFF4A03C65}" name="Column9696"/>
    <tableColumn id="9709" xr3:uid="{3B49DFBF-B4A7-4EA0-B31D-9FBF7203B1EF}" name="Column9697"/>
    <tableColumn id="9710" xr3:uid="{E78BAFAE-BCC4-40D1-8F6E-B079C8F7D562}" name="Column9698"/>
    <tableColumn id="9711" xr3:uid="{075A1179-F3F5-40E9-AE3B-5728C3E3EF07}" name="Column9699"/>
    <tableColumn id="9712" xr3:uid="{5DB60D83-E81F-425C-BC2E-DC76A5BA4989}" name="Column9700"/>
    <tableColumn id="9713" xr3:uid="{6D7AB0C7-5509-4575-B0CC-723A129E525F}" name="Column9701"/>
    <tableColumn id="9714" xr3:uid="{DA01CD2F-3E96-44C2-A42F-AC0DB77C90E6}" name="Column9702"/>
    <tableColumn id="9715" xr3:uid="{9F854B2C-F80C-4467-AF91-78A1AB991FEE}" name="Column9703"/>
    <tableColumn id="9716" xr3:uid="{23FA8F31-4C9B-402A-8789-E991B328030C}" name="Column9704"/>
    <tableColumn id="9717" xr3:uid="{F8865E05-CD8A-46A4-BE6D-C5BD0ED5E887}" name="Column9705"/>
    <tableColumn id="9718" xr3:uid="{60FE3775-C98A-41A6-9B70-B0FA0CCF3353}" name="Column9706"/>
    <tableColumn id="9719" xr3:uid="{791E90C7-83D4-43DD-B91A-9AB2EE19932B}" name="Column9707"/>
    <tableColumn id="9720" xr3:uid="{363AB701-9A75-4E4A-9AD9-6BF6059FAA5C}" name="Column9708"/>
    <tableColumn id="9721" xr3:uid="{70F22E54-E6FD-4352-90C0-E267FC5BD2EA}" name="Column9709"/>
    <tableColumn id="9722" xr3:uid="{7F2527D7-AA95-4199-80E5-1D82E79F507B}" name="Column9710"/>
    <tableColumn id="9723" xr3:uid="{1CB241DD-6CD2-4663-B015-1A42A1068647}" name="Column9711"/>
    <tableColumn id="9724" xr3:uid="{CFE4B52F-8B2B-43B7-89BE-DBB40D29256B}" name="Column9712"/>
    <tableColumn id="9725" xr3:uid="{73E96A88-F889-4BCC-9E21-B000FF350387}" name="Column9713"/>
    <tableColumn id="9726" xr3:uid="{0022D7BE-1EE1-4C49-AC92-2130AEC75AD7}" name="Column9714"/>
    <tableColumn id="9727" xr3:uid="{671CD186-33D4-4A75-9CE8-E319FC764E6C}" name="Column9715"/>
    <tableColumn id="9728" xr3:uid="{2E3229FB-175B-46E1-8E4D-2E57683C7E04}" name="Column9716"/>
    <tableColumn id="9729" xr3:uid="{0A3E7DED-CABA-48E9-8B1F-D5DCD6CF1BC8}" name="Column9717"/>
    <tableColumn id="9730" xr3:uid="{57D6B45B-81A2-4482-BAAD-115016FD26E1}" name="Column9718"/>
    <tableColumn id="9731" xr3:uid="{828FA79D-A073-4941-9B69-68EBB0F3984B}" name="Column9719"/>
    <tableColumn id="9732" xr3:uid="{12822733-9BA0-4961-AF82-064E664044CB}" name="Column9720"/>
    <tableColumn id="9733" xr3:uid="{FBE25AF5-44B3-4CB9-B874-B1ADC49A7996}" name="Column9721"/>
    <tableColumn id="9734" xr3:uid="{B7FD5DC9-2633-488B-83AE-17A667A98CC4}" name="Column9722"/>
    <tableColumn id="9735" xr3:uid="{765D1D9E-07E5-47AB-B01D-AB05336F658D}" name="Column9723"/>
    <tableColumn id="9736" xr3:uid="{BD5D8CD1-2CD6-4AE2-AF55-EDD9099897B0}" name="Column9724"/>
    <tableColumn id="9737" xr3:uid="{0C557A3F-8DD7-44EE-9FA2-78498BD4B9A7}" name="Column9725"/>
    <tableColumn id="9738" xr3:uid="{5EDC7754-A046-4D09-BE41-419F5D8F279D}" name="Column9726"/>
    <tableColumn id="9739" xr3:uid="{DDDD954C-110F-4D2D-A76F-7420EE21DAEA}" name="Column9727"/>
    <tableColumn id="9740" xr3:uid="{7FA6EFB2-1277-4B05-8828-AB8286C65CC3}" name="Column9728"/>
    <tableColumn id="9741" xr3:uid="{6E74DBA6-9746-4D06-A7A3-60023C2B40F1}" name="Column9729"/>
    <tableColumn id="9742" xr3:uid="{6DD0CAAB-931F-49D9-8E19-5FC5D2B28F6B}" name="Column9730"/>
    <tableColumn id="9743" xr3:uid="{0A0EEDF1-7222-4F0A-AC0B-32AC14A2BCD0}" name="Column9731"/>
    <tableColumn id="9744" xr3:uid="{065D6B52-8FE6-4298-A727-B390EB5EBB1E}" name="Column9732"/>
    <tableColumn id="9745" xr3:uid="{9A35C520-1FF6-49FF-8810-A2EAE0D8D4D1}" name="Column9733"/>
    <tableColumn id="9746" xr3:uid="{EC2627FB-4412-4635-8A6A-FE389A711E98}" name="Column9734"/>
    <tableColumn id="9747" xr3:uid="{8110C967-E0DC-471F-A0FE-FA09F14BCB8A}" name="Column9735"/>
    <tableColumn id="9748" xr3:uid="{C9B8F31A-2211-411B-BF3D-A0C26E1CD692}" name="Column9736"/>
    <tableColumn id="9749" xr3:uid="{9C859539-F060-4662-BDDF-4CD6A8145FD6}" name="Column9737"/>
    <tableColumn id="9750" xr3:uid="{8DCFF249-8C24-448B-8231-BE9D1C24D0A0}" name="Column9738"/>
    <tableColumn id="9751" xr3:uid="{1416CA3D-25C5-48DC-BA2A-84C511E700CC}" name="Column9739"/>
    <tableColumn id="9752" xr3:uid="{EF1275F8-0957-4CEA-9CEB-AD5A720660E0}" name="Column9740"/>
    <tableColumn id="9753" xr3:uid="{0182C0F8-DD32-4033-8313-E445D6D06EF1}" name="Column9741"/>
    <tableColumn id="9754" xr3:uid="{A8AC50CD-5D1A-45FB-9D12-88C3C0F4CF55}" name="Column9742"/>
    <tableColumn id="9755" xr3:uid="{FBA852C6-8B99-458F-B646-6A494F330C9A}" name="Column9743"/>
    <tableColumn id="9756" xr3:uid="{D2515999-1BB0-4357-8135-14575F0E8516}" name="Column9744"/>
    <tableColumn id="9757" xr3:uid="{71B3FD48-2F5C-4349-BEEF-05F0335CF7AA}" name="Column9745"/>
    <tableColumn id="9758" xr3:uid="{72565C68-5E6A-483D-BCCB-5216F6E3CFE4}" name="Column9746"/>
    <tableColumn id="9759" xr3:uid="{32B702A2-1BA8-474E-A95F-C0D488C6600E}" name="Column9747"/>
    <tableColumn id="9760" xr3:uid="{3689CA43-75D1-4B00-AFC9-1A5C8A72B7D5}" name="Column9748"/>
    <tableColumn id="9761" xr3:uid="{9CCC45B0-5BC6-4D61-AA5D-D9C4438DD103}" name="Column9749"/>
    <tableColumn id="9762" xr3:uid="{A8B8798C-1E3D-4465-9B4E-14D6A0297D09}" name="Column9750"/>
    <tableColumn id="9763" xr3:uid="{FD6BE194-74BB-4C02-8E84-C197A5CD40AD}" name="Column9751"/>
    <tableColumn id="9764" xr3:uid="{1BC744CC-7AA3-4EEF-AA8C-439D9B99EFFA}" name="Column9752"/>
    <tableColumn id="9765" xr3:uid="{FEF8E4E5-319C-472B-817A-21FECCF104DD}" name="Column9753"/>
    <tableColumn id="9766" xr3:uid="{A7C37EBC-37F6-427E-B755-E02210266095}" name="Column9754"/>
    <tableColumn id="9767" xr3:uid="{2EE56C69-6927-42EB-9847-5075AFE8A687}" name="Column9755"/>
    <tableColumn id="9768" xr3:uid="{5D6FD180-0609-4292-8CA8-62025F6B5F67}" name="Column9756"/>
    <tableColumn id="9769" xr3:uid="{44E724F2-B4CE-405B-BB2F-5C81F88DAFA4}" name="Column9757"/>
    <tableColumn id="9770" xr3:uid="{19D1E534-DB5A-406B-AD6A-A5188D5AD026}" name="Column9758"/>
    <tableColumn id="9771" xr3:uid="{C9094CE4-0AA6-459C-B46C-37FB96FB637D}" name="Column9759"/>
    <tableColumn id="9772" xr3:uid="{A0F24E08-6152-434B-BB16-4F643A791072}" name="Column9760"/>
    <tableColumn id="9773" xr3:uid="{3A086937-961B-4104-B0E1-303EB057945D}" name="Column9761"/>
    <tableColumn id="9774" xr3:uid="{38D2F361-ED76-41CB-AEFF-83F7D72142D3}" name="Column9762"/>
    <tableColumn id="9775" xr3:uid="{903848D9-C5A8-47FD-86F8-5175BD5B5043}" name="Column9763"/>
    <tableColumn id="9776" xr3:uid="{54C4DA60-0983-47EC-B9FA-4FD6771069D2}" name="Column9764"/>
    <tableColumn id="9777" xr3:uid="{6DA760A1-091E-4F7D-89CD-85D51D2FE15C}" name="Column9765"/>
    <tableColumn id="9778" xr3:uid="{AA8FE012-2460-4260-A88B-698599F6D70C}" name="Column9766"/>
    <tableColumn id="9779" xr3:uid="{752E662E-816C-421A-B736-A806C1F9E128}" name="Column9767"/>
    <tableColumn id="9780" xr3:uid="{C47C0CC0-745F-4680-B056-5594C691AFCF}" name="Column9768"/>
    <tableColumn id="9781" xr3:uid="{481D82E6-CE71-455D-8F9F-CAE784865CEE}" name="Column9769"/>
    <tableColumn id="9782" xr3:uid="{DF7B57EC-9B55-430A-A510-5857AD08AD29}" name="Column9770"/>
    <tableColumn id="9783" xr3:uid="{DBB47B3C-2DC5-4CF6-8B18-1F9B19044986}" name="Column9771"/>
    <tableColumn id="9784" xr3:uid="{4E0E7DD8-BA7D-4CAF-A8E6-50E2DE55E936}" name="Column9772"/>
    <tableColumn id="9785" xr3:uid="{78762F09-1308-47B0-8AC4-8364598B8638}" name="Column9773"/>
    <tableColumn id="9786" xr3:uid="{8996C625-E032-49A6-9E3F-74D7B7CC3E98}" name="Column9774"/>
    <tableColumn id="9787" xr3:uid="{8A9263A8-DC0F-4840-BB36-084444CFDC03}" name="Column9775"/>
    <tableColumn id="9788" xr3:uid="{309A71A1-746E-40C2-813F-B9F2F3A81437}" name="Column9776"/>
    <tableColumn id="9789" xr3:uid="{EEB54730-68A3-4F86-A3C6-C40679A56F13}" name="Column9777"/>
    <tableColumn id="9790" xr3:uid="{5BAD6318-A987-45C1-958D-CFB8DCC8F186}" name="Column9778"/>
    <tableColumn id="9791" xr3:uid="{70D811B4-057E-4F9F-B1CB-6B96C1E3CE96}" name="Column9779"/>
    <tableColumn id="9792" xr3:uid="{1B2DFD09-CAA4-4FC3-B703-5F2F2FBF0842}" name="Column9780"/>
    <tableColumn id="9793" xr3:uid="{7B750ACC-F0D4-46BF-B7D4-7666E99FDC2B}" name="Column9781"/>
    <tableColumn id="9794" xr3:uid="{4F37E369-0FF7-48CF-9664-4C316A95F7A5}" name="Column9782"/>
    <tableColumn id="9795" xr3:uid="{4529F891-176A-478C-9CE9-1799557491D6}" name="Column9783"/>
    <tableColumn id="9796" xr3:uid="{4E4A2AFD-0D09-44AB-901C-81C41F6F307E}" name="Column9784"/>
    <tableColumn id="9797" xr3:uid="{C53F0DBB-E922-4288-A94F-FE4D3D754216}" name="Column9785"/>
    <tableColumn id="9798" xr3:uid="{FA4AB04A-66AD-4877-AE9C-2AE65174BA2C}" name="Column9786"/>
    <tableColumn id="9799" xr3:uid="{FFBE6E69-CBE4-4086-8339-3B9695DE3982}" name="Column9787"/>
    <tableColumn id="9800" xr3:uid="{CB0626F8-1C19-4C61-A1ED-4E42638F710B}" name="Column9788"/>
    <tableColumn id="9801" xr3:uid="{543A5CB1-43F3-4F78-9E59-7022E5ED7545}" name="Column9789"/>
    <tableColumn id="9802" xr3:uid="{66C3E91D-E82C-4A52-8CC5-7A17A201025D}" name="Column9790"/>
    <tableColumn id="9803" xr3:uid="{775391CF-B487-46AB-A581-953F6D3C934A}" name="Column9791"/>
    <tableColumn id="9804" xr3:uid="{8D1B794D-21AD-4A73-BA72-4E880FA580BA}" name="Column9792"/>
    <tableColumn id="9805" xr3:uid="{23A866CE-411F-470D-BDF7-3B37D37D237E}" name="Column9793"/>
    <tableColumn id="9806" xr3:uid="{4BFC7BF7-8D19-4882-AB09-C34F48C8925B}" name="Column9794"/>
    <tableColumn id="9807" xr3:uid="{9D9A34C7-FA88-40FB-940B-1A21A9A702D5}" name="Column9795"/>
    <tableColumn id="9808" xr3:uid="{D1461EAB-5A7C-46DE-A9D0-0B6899C0078C}" name="Column9796"/>
    <tableColumn id="9809" xr3:uid="{E7605FE7-BF4F-48A6-8855-C7EF36B1B943}" name="Column9797"/>
    <tableColumn id="9810" xr3:uid="{EDA3EA8D-D155-4485-9670-F9D1B56BBD7F}" name="Column9798"/>
    <tableColumn id="9811" xr3:uid="{DAB379AF-F966-422E-AF16-660DB8693F90}" name="Column9799"/>
    <tableColumn id="9812" xr3:uid="{BE4B47C0-ACDD-4DFD-A80A-F603AC4A22B4}" name="Column9800"/>
    <tableColumn id="9813" xr3:uid="{17F4CD64-DE99-478C-9768-24370890340F}" name="Column9801"/>
    <tableColumn id="9814" xr3:uid="{BC59EEBA-9C5C-4083-9EE4-A4C368D1D598}" name="Column9802"/>
    <tableColumn id="9815" xr3:uid="{F973C054-54B4-486E-9CFF-13438BA8719B}" name="Column9803"/>
    <tableColumn id="9816" xr3:uid="{5677645E-27F7-4A2B-B79C-552B707E503E}" name="Column9804"/>
    <tableColumn id="9817" xr3:uid="{4C3CB36C-E60F-42B9-818C-24DF1DF372BE}" name="Column9805"/>
    <tableColumn id="9818" xr3:uid="{4A268710-BCBC-45F7-B32C-7941F84786DB}" name="Column9806"/>
    <tableColumn id="9819" xr3:uid="{A388296A-09D4-4F87-B7F2-86E4FD0CB0E5}" name="Column9807"/>
    <tableColumn id="9820" xr3:uid="{717F4BEC-7913-46AE-975E-F84D15EBA4C6}" name="Column9808"/>
    <tableColumn id="9821" xr3:uid="{0CD58DD9-E0E3-4D61-92D7-0B5AE398620A}" name="Column9809"/>
    <tableColumn id="9822" xr3:uid="{CAA4AC82-A9D3-4A27-88F4-128954461FB1}" name="Column9810"/>
    <tableColumn id="9823" xr3:uid="{B88C9B70-77D9-4EC9-8F95-B40036AA67B0}" name="Column9811"/>
    <tableColumn id="9824" xr3:uid="{8CA1B5E1-C5E1-45BD-A0B8-5B4E0FEBC47C}" name="Column9812"/>
    <tableColumn id="9825" xr3:uid="{641BC509-EE28-40B6-BFA8-644159C5378D}" name="Column9813"/>
    <tableColumn id="9826" xr3:uid="{AD832870-EE46-4016-8243-953F9D6B24C1}" name="Column9814"/>
    <tableColumn id="9827" xr3:uid="{A76AB8B3-D092-4964-8E30-7D422AE7E7A2}" name="Column9815"/>
    <tableColumn id="9828" xr3:uid="{5B1DA115-C55B-454A-962D-60E60541980F}" name="Column9816"/>
    <tableColumn id="9829" xr3:uid="{10055D20-6893-481B-AC54-8D6751983525}" name="Column9817"/>
    <tableColumn id="9830" xr3:uid="{2890D47F-DAC0-422D-AD1B-E8BD3DB5E14B}" name="Column9818"/>
    <tableColumn id="9831" xr3:uid="{D278C7F0-E7D9-401A-937D-FC629FF5A535}" name="Column9819"/>
    <tableColumn id="9832" xr3:uid="{0C9E4476-333A-4CA3-89D0-88299EA4D4AB}" name="Column9820"/>
    <tableColumn id="9833" xr3:uid="{0B69FFF8-F667-4240-B4AC-37E6A41A7CD6}" name="Column9821"/>
    <tableColumn id="9834" xr3:uid="{00B6A01D-74BB-4826-A858-791557387C31}" name="Column9822"/>
    <tableColumn id="9835" xr3:uid="{3FF95645-F6A3-406B-852B-983E1A7869CC}" name="Column9823"/>
    <tableColumn id="9836" xr3:uid="{B92A666D-1153-4A69-91F5-B3030EE7B842}" name="Column9824"/>
    <tableColumn id="9837" xr3:uid="{A0CD5277-5B0C-46FA-94D5-DA1A5C6C13C3}" name="Column9825"/>
    <tableColumn id="9838" xr3:uid="{43EDB1DA-9C57-4E6C-8BAA-917E968DFEC2}" name="Column9826"/>
    <tableColumn id="9839" xr3:uid="{E3A8477C-4642-4D40-9065-C23789EF1E49}" name="Column9827"/>
    <tableColumn id="9840" xr3:uid="{FF3CE004-9574-410F-BF51-60322CC2BD60}" name="Column9828"/>
    <tableColumn id="9841" xr3:uid="{B68BE711-63DA-49A9-B1E8-B421C2EB2FE7}" name="Column9829"/>
    <tableColumn id="9842" xr3:uid="{32BDF013-6319-4757-8948-97BA89163468}" name="Column9830"/>
    <tableColumn id="9843" xr3:uid="{155254C8-9161-4B15-9106-57AA40E13C2F}" name="Column9831"/>
    <tableColumn id="9844" xr3:uid="{52613E63-3A8E-49BB-82E2-C67D936530B2}" name="Column9832"/>
    <tableColumn id="9845" xr3:uid="{606EC408-EC41-44BC-8D1E-06322D365A68}" name="Column9833"/>
    <tableColumn id="9846" xr3:uid="{6D232DFB-FC51-4EAA-939A-C6BDAF0A39B9}" name="Column9834"/>
    <tableColumn id="9847" xr3:uid="{228741B6-DD9A-4F13-AF47-B38A4104A8EC}" name="Column9835"/>
    <tableColumn id="9848" xr3:uid="{CDE4BEC7-B143-4EC8-9343-A5023A6D00B8}" name="Column9836"/>
    <tableColumn id="9849" xr3:uid="{35B54DCB-CD0B-411D-B02E-20C83FB42986}" name="Column9837"/>
    <tableColumn id="9850" xr3:uid="{993ECC10-23A8-4D42-91B9-EE07CC84598C}" name="Column9838"/>
    <tableColumn id="9851" xr3:uid="{2FEC45B5-5396-4D3F-8C8E-F4F5390AD7E7}" name="Column9839"/>
    <tableColumn id="9852" xr3:uid="{8DBC40F9-0D24-4DAC-9E59-9B9FBB1947E1}" name="Column9840"/>
    <tableColumn id="9853" xr3:uid="{4FBAE073-934B-44FF-982A-7EDF76D221BC}" name="Column9841"/>
    <tableColumn id="9854" xr3:uid="{31749151-D6A8-4C82-B855-CA0FB3E9EDE9}" name="Column9842"/>
    <tableColumn id="9855" xr3:uid="{E6970E0B-43F2-46F9-8FDA-F03FE3CCB8CD}" name="Column9843"/>
    <tableColumn id="9856" xr3:uid="{275C4A08-C1A1-4309-9A34-20FB64256625}" name="Column9844"/>
    <tableColumn id="9857" xr3:uid="{24CD8628-01A4-496E-9FC9-2A84F86AE740}" name="Column9845"/>
    <tableColumn id="9858" xr3:uid="{2EA7B304-315B-4CE9-B865-5F7FA373278E}" name="Column9846"/>
    <tableColumn id="9859" xr3:uid="{4E034305-1E2C-44AE-88B2-4FC3A8AF3EF2}" name="Column9847"/>
    <tableColumn id="9860" xr3:uid="{85E7999A-DECB-4A30-9D28-C899F7D51F2A}" name="Column9848"/>
    <tableColumn id="9861" xr3:uid="{0AEB2563-1DEB-4336-9596-8B66210915CE}" name="Column9849"/>
    <tableColumn id="9862" xr3:uid="{C23D3A28-C10C-4E28-BF33-CB3795CB0ADF}" name="Column9850"/>
    <tableColumn id="9863" xr3:uid="{F7B55AA7-D48E-4596-B264-1645394B7DF9}" name="Column9851"/>
    <tableColumn id="9864" xr3:uid="{288F194B-E501-4DAC-B66E-3680CC42CC64}" name="Column9852"/>
    <tableColumn id="9865" xr3:uid="{285B40C8-B1B0-4FE4-B015-A1200164E4FD}" name="Column9853"/>
    <tableColumn id="9866" xr3:uid="{8F2927A1-44AF-41CA-8622-25AB5152332A}" name="Column9854"/>
    <tableColumn id="9867" xr3:uid="{46BDAAE2-3575-4B46-9CB9-2AA5DB56AE63}" name="Column9855"/>
    <tableColumn id="9868" xr3:uid="{F546BB0F-56E6-440D-94FB-532A929EE8F4}" name="Column9856"/>
    <tableColumn id="9869" xr3:uid="{C8E8DA25-E5ED-4BE4-8CC1-34C87A192D64}" name="Column9857"/>
    <tableColumn id="9870" xr3:uid="{2A7B328F-4548-43C7-9D87-99D1EF11BBE8}" name="Column9858"/>
    <tableColumn id="9871" xr3:uid="{A2DEE66D-604D-47B4-89D8-281E1FEA8886}" name="Column9859"/>
    <tableColumn id="9872" xr3:uid="{554A4CFD-8009-4940-AECA-02D40EDCF7DE}" name="Column9860"/>
    <tableColumn id="9873" xr3:uid="{2E0E8002-9AE2-430E-BF29-EB63C78483B4}" name="Column9861"/>
    <tableColumn id="9874" xr3:uid="{5D2E2CD6-FA96-42E1-8979-6269482CF70B}" name="Column9862"/>
    <tableColumn id="9875" xr3:uid="{180A6DDC-A230-488B-B1C2-60362C1AC377}" name="Column9863"/>
    <tableColumn id="9876" xr3:uid="{B6C16EA3-0260-47EF-9075-97C01A88C32B}" name="Column9864"/>
    <tableColumn id="9877" xr3:uid="{B64244E2-AE13-4487-A4B3-8D29F8FAA8A7}" name="Column9865"/>
    <tableColumn id="9878" xr3:uid="{ACD59196-C29D-4142-B413-45D88789B579}" name="Column9866"/>
    <tableColumn id="9879" xr3:uid="{39F1BC3B-DBE6-42E1-9126-DFA390117650}" name="Column9867"/>
    <tableColumn id="9880" xr3:uid="{493374A6-1553-4772-84BF-22ADC950C11F}" name="Column9868"/>
    <tableColumn id="9881" xr3:uid="{A360C494-D8F0-4971-A777-EA077816FE9F}" name="Column9869"/>
    <tableColumn id="9882" xr3:uid="{D9E3E4F3-CCFC-4FB7-BA82-527E19F1F668}" name="Column9870"/>
    <tableColumn id="9883" xr3:uid="{421F7C8F-94E0-4D07-99E6-527124F529B2}" name="Column9871"/>
    <tableColumn id="9884" xr3:uid="{9FF942DA-3BA4-4C99-BD3B-D7ED192DC2B4}" name="Column9872"/>
    <tableColumn id="9885" xr3:uid="{8E28BC1E-3BC5-4817-A51B-581F02EE9FB7}" name="Column9873"/>
    <tableColumn id="9886" xr3:uid="{08DFDD96-5347-4C00-ADA3-BAFE7BFB6E60}" name="Column9874"/>
    <tableColumn id="9887" xr3:uid="{90E236AF-E98C-4625-A1B5-C4CF187A81AA}" name="Column9875"/>
    <tableColumn id="9888" xr3:uid="{2CDB580A-0ED2-4B35-9E8E-0C63E63A9AD1}" name="Column9876"/>
    <tableColumn id="9889" xr3:uid="{8B86FA84-8557-49AD-9C75-26D6828B9CFB}" name="Column9877"/>
    <tableColumn id="9890" xr3:uid="{686441A7-A637-4E4F-893E-2FA030411E00}" name="Column9878"/>
    <tableColumn id="9891" xr3:uid="{E2CA8064-05F2-43BF-96F0-57BFE4B36B7B}" name="Column9879"/>
    <tableColumn id="9892" xr3:uid="{54DC0CA7-8038-4F07-A3C7-A9A78928FB57}" name="Column9880"/>
    <tableColumn id="9893" xr3:uid="{B907D7D5-7983-4AA9-85BB-3113D2170C14}" name="Column9881"/>
    <tableColumn id="9894" xr3:uid="{2E2EA47C-CCF5-40D7-8DD2-86BB03EDC76A}" name="Column9882"/>
    <tableColumn id="9895" xr3:uid="{CEC691E0-EB7D-4EDC-ABF2-63B0C6E6D2ED}" name="Column9883"/>
    <tableColumn id="9896" xr3:uid="{87E09308-9A01-47CB-A0F1-C278CD7BBF32}" name="Column9884"/>
    <tableColumn id="9897" xr3:uid="{11C95FB8-5F47-40C5-AFCE-55260992A7F2}" name="Column9885"/>
    <tableColumn id="9898" xr3:uid="{24F7C2B3-A12D-4666-A073-4A28EDA9AF97}" name="Column9886"/>
    <tableColumn id="9899" xr3:uid="{720B5EC3-749E-48B5-B48F-5F6FAEF53059}" name="Column9887"/>
    <tableColumn id="9900" xr3:uid="{E8EEAB43-1E5D-4C2F-8E7E-50BC61B84CD9}" name="Column9888"/>
    <tableColumn id="9901" xr3:uid="{33730D23-779D-480B-B16B-3003D3E557D5}" name="Column9889"/>
    <tableColumn id="9902" xr3:uid="{34CFB7FB-BE92-4AA2-BEC8-7504955EA648}" name="Column9890"/>
    <tableColumn id="9903" xr3:uid="{86DA767E-CAD4-44ED-A346-C736C70AF484}" name="Column9891"/>
    <tableColumn id="9904" xr3:uid="{6F59EB68-2E11-496D-B85A-50813CE0C364}" name="Column9892"/>
    <tableColumn id="9905" xr3:uid="{DA58398F-EDDE-4E86-ACCA-83E33F14C512}" name="Column9893"/>
    <tableColumn id="9906" xr3:uid="{2525770F-BF5D-4E1F-86EE-8D0F401280A8}" name="Column9894"/>
    <tableColumn id="9907" xr3:uid="{28C1DC04-5E0E-41E7-9AE9-27EB4C2058CC}" name="Column9895"/>
    <tableColumn id="9908" xr3:uid="{88BEBE93-CD35-4AE3-B47D-D965C0EE0A79}" name="Column9896"/>
    <tableColumn id="9909" xr3:uid="{F69EAD06-900A-44C9-8D84-F9B94B61ABF7}" name="Column9897"/>
    <tableColumn id="9910" xr3:uid="{6419043C-00F5-4A92-AF2B-7D57BB491429}" name="Column9898"/>
    <tableColumn id="9911" xr3:uid="{7BC31D3D-2C84-483A-B25A-31DEA8046F67}" name="Column9899"/>
    <tableColumn id="9912" xr3:uid="{A6729F4F-5FA7-4D1A-BE01-E90534293846}" name="Column9900"/>
    <tableColumn id="9913" xr3:uid="{36BE7AEC-0B00-47E1-BED7-6B3F8D665893}" name="Column9901"/>
    <tableColumn id="9914" xr3:uid="{479871F7-358C-4874-BC1F-4C4ADFFBA8A9}" name="Column9902"/>
    <tableColumn id="9915" xr3:uid="{B5C2F5C5-3F19-4FC8-9624-A60F0F2E663B}" name="Column9903"/>
    <tableColumn id="9916" xr3:uid="{70BAB9B2-D607-4313-B11A-63B1659DE7E1}" name="Column9904"/>
    <tableColumn id="9917" xr3:uid="{A8B20023-D321-4601-A48B-469B1C064087}" name="Column9905"/>
    <tableColumn id="9918" xr3:uid="{62FDF383-C38D-414C-92B0-6E378B84FF79}" name="Column9906"/>
    <tableColumn id="9919" xr3:uid="{93A7A2F4-5566-4EA9-A460-0D24F2132B57}" name="Column9907"/>
    <tableColumn id="9920" xr3:uid="{471BAC33-356B-4A1D-83D5-B6526757DAB4}" name="Column9908"/>
    <tableColumn id="9921" xr3:uid="{AF9FCB9C-9592-4CFC-B66C-C858F7CF2201}" name="Column9909"/>
    <tableColumn id="9922" xr3:uid="{9663477A-990B-4844-BEE7-15D50AA85FA7}" name="Column9910"/>
    <tableColumn id="9923" xr3:uid="{323F0B8C-5AC7-4AEF-B1D1-3D799A42FD38}" name="Column9911"/>
    <tableColumn id="9924" xr3:uid="{1D696F3D-4AAB-439D-8317-BA3AE6A4E68F}" name="Column9912"/>
    <tableColumn id="9925" xr3:uid="{290B7AFC-C273-4C64-83E2-D8180B5CA040}" name="Column9913"/>
    <tableColumn id="9926" xr3:uid="{9C3E1CB6-4792-47FF-A95E-E30B01EB591C}" name="Column9914"/>
    <tableColumn id="9927" xr3:uid="{242D107D-11C8-4401-B9B8-3351DD70E0D5}" name="Column9915"/>
    <tableColumn id="9928" xr3:uid="{3E427916-B1D3-47FB-AF64-20306856BE12}" name="Column9916"/>
    <tableColumn id="9929" xr3:uid="{DFF7224B-EA81-44F8-9ECD-168325C7C8FC}" name="Column9917"/>
    <tableColumn id="9930" xr3:uid="{0CD64978-F1E0-4794-9186-7B0695C408EB}" name="Column9918"/>
    <tableColumn id="9931" xr3:uid="{98448C01-9492-4466-8D9D-BFEAE60D77B8}" name="Column9919"/>
    <tableColumn id="9932" xr3:uid="{61FB718B-A8FF-4A39-83F8-127BEFC6FA84}" name="Column9920"/>
    <tableColumn id="9933" xr3:uid="{A31D521E-FEBC-45ED-BB35-24F739F9167A}" name="Column9921"/>
    <tableColumn id="9934" xr3:uid="{CEB97C03-5D55-40D6-AD22-45725A602A04}" name="Column9922"/>
    <tableColumn id="9935" xr3:uid="{38523553-B6F3-41AA-80C2-540C08C75646}" name="Column9923"/>
    <tableColumn id="9936" xr3:uid="{37C3F005-56CE-40C6-9A64-FAE18B039442}" name="Column9924"/>
    <tableColumn id="9937" xr3:uid="{65EEE8A3-6C5A-419D-AA29-574E87058E95}" name="Column9925"/>
    <tableColumn id="9938" xr3:uid="{D2831045-5AD2-45D5-9965-84F0410BC23F}" name="Column9926"/>
    <tableColumn id="9939" xr3:uid="{297B1F5B-E271-4A38-BC51-AE8D4762ECAC}" name="Column9927"/>
    <tableColumn id="9940" xr3:uid="{91B104F6-BDBC-4323-8B33-23E60C44B440}" name="Column9928"/>
    <tableColumn id="9941" xr3:uid="{B38486F3-4A4B-4543-8904-043DC57A9B2B}" name="Column9929"/>
    <tableColumn id="9942" xr3:uid="{F65C465F-A9FF-4D28-A443-0629993E1358}" name="Column9930"/>
    <tableColumn id="9943" xr3:uid="{38E951B1-1609-462D-8284-8B52B1C389B4}" name="Column9931"/>
    <tableColumn id="9944" xr3:uid="{F82BDC5F-DF70-4CD9-81C7-3DDF701EA519}" name="Column9932"/>
    <tableColumn id="9945" xr3:uid="{59CE5B53-6005-4321-8D64-5E6FBB638239}" name="Column9933"/>
    <tableColumn id="9946" xr3:uid="{283B7FC9-15F2-4F8F-AFFD-FF29E0F1A54A}" name="Column9934"/>
    <tableColumn id="9947" xr3:uid="{724FFDA0-C7E3-4955-9192-6516D94B24DB}" name="Column9935"/>
    <tableColumn id="9948" xr3:uid="{4ADDD169-5C79-4288-999C-9723E8DED70A}" name="Column9936"/>
    <tableColumn id="9949" xr3:uid="{126AED60-EC05-4E2F-B2F6-0B5C627A0473}" name="Column9937"/>
    <tableColumn id="9950" xr3:uid="{8703F84C-9142-452C-A442-F3619FDE9805}" name="Column9938"/>
    <tableColumn id="9951" xr3:uid="{F85016B3-5953-4C7E-83B0-B54145E9CF3C}" name="Column9939"/>
    <tableColumn id="9952" xr3:uid="{B9B473AB-C17D-4C54-B609-DFB082EFCF5D}" name="Column9940"/>
    <tableColumn id="9953" xr3:uid="{3BC9C518-CCC2-470E-8D0C-6C64022C3491}" name="Column9941"/>
    <tableColumn id="9954" xr3:uid="{5A65FBED-F8B5-4CCE-B2DC-4BAC1F0851B8}" name="Column9942"/>
    <tableColumn id="9955" xr3:uid="{0B6FE7B2-9268-404B-8180-4380C1298C4B}" name="Column9943"/>
    <tableColumn id="9956" xr3:uid="{06C35BE5-1F62-4DBD-8CF8-D9E42B1A6852}" name="Column9944"/>
    <tableColumn id="9957" xr3:uid="{43B5BDE1-D411-4B17-9B73-B00BD2D2E767}" name="Column9945"/>
    <tableColumn id="9958" xr3:uid="{8F6EFD64-2E0E-4165-8E0A-6F6201457616}" name="Column9946"/>
    <tableColumn id="9959" xr3:uid="{81F52C6F-0D5D-4870-96CF-540179BBAE09}" name="Column9947"/>
    <tableColumn id="9960" xr3:uid="{4BC15E49-3557-4DEC-8E63-15B0A07FAC46}" name="Column9948"/>
    <tableColumn id="9961" xr3:uid="{8865962C-F345-4A77-9453-7871B4D9044A}" name="Column9949"/>
    <tableColumn id="9962" xr3:uid="{1DA88A8F-AD9E-481D-B7C4-90C1FD14B548}" name="Column9950"/>
    <tableColumn id="9963" xr3:uid="{869575FA-C297-4298-AD11-B306C334C827}" name="Column9951"/>
    <tableColumn id="9964" xr3:uid="{45707433-E895-417D-8FC5-BB95028A863B}" name="Column9952"/>
    <tableColumn id="9965" xr3:uid="{ACFCC2D6-85A0-46E9-B6AA-F4674E6A8652}" name="Column9953"/>
    <tableColumn id="9966" xr3:uid="{800101B6-5E2F-4103-98FF-E4D386AB33BD}" name="Column9954"/>
    <tableColumn id="9967" xr3:uid="{09D605E8-E64B-43B8-B9CE-6F2E3B3A9F0C}" name="Column9955"/>
    <tableColumn id="9968" xr3:uid="{9A81877C-16B5-4827-BD9F-94749D1479C5}" name="Column9956"/>
    <tableColumn id="9969" xr3:uid="{44B47FC5-687B-482B-875E-623A906160A6}" name="Column9957"/>
    <tableColumn id="9970" xr3:uid="{A40F1864-D629-48EE-8AB7-AD9799C5B483}" name="Column9958"/>
    <tableColumn id="9971" xr3:uid="{3A50413D-F5B1-4ADF-9A31-8BCEF37AA0F4}" name="Column9959"/>
    <tableColumn id="9972" xr3:uid="{46CE588F-336B-4475-A61E-5B86E886E0AE}" name="Column9960"/>
    <tableColumn id="9973" xr3:uid="{65F0FF4F-47B0-4243-A3E4-523AACD24A33}" name="Column9961"/>
    <tableColumn id="9974" xr3:uid="{F3556381-8679-4407-92B2-7879440DEB70}" name="Column9962"/>
    <tableColumn id="9975" xr3:uid="{9EF094DE-3FE2-4CDA-BD65-565279F976F4}" name="Column9963"/>
    <tableColumn id="9976" xr3:uid="{1534B25A-0083-4EEE-B575-66D456803D3B}" name="Column9964"/>
    <tableColumn id="9977" xr3:uid="{EC798196-96EB-495D-B5D3-6CC2BC850274}" name="Column9965"/>
    <tableColumn id="9978" xr3:uid="{64FE113F-1D4F-4E0D-9E25-DE2935EF0A07}" name="Column9966"/>
    <tableColumn id="9979" xr3:uid="{EFF86C4F-CDD1-4F23-ADA9-EA555D22A36D}" name="Column9967"/>
    <tableColumn id="9980" xr3:uid="{4BFA40DA-725B-4217-AAEC-1430CCC35A0E}" name="Column9968"/>
    <tableColumn id="9981" xr3:uid="{8FA11A80-B227-402C-A988-BCDBA324C202}" name="Column9969"/>
    <tableColumn id="9982" xr3:uid="{9DAA1DE9-6392-44CC-A3CF-2558C4207FFA}" name="Column9970"/>
    <tableColumn id="9983" xr3:uid="{AC30A311-CB65-4DEC-9165-656ACA4C6001}" name="Column9971"/>
    <tableColumn id="9984" xr3:uid="{552395CF-9736-4D7C-878E-89124C6CE6EC}" name="Column9972"/>
    <tableColumn id="9985" xr3:uid="{AAC52BF5-7A46-4D29-928C-3952EB98BBF5}" name="Column9973"/>
    <tableColumn id="9986" xr3:uid="{B328C722-9AE3-4970-9828-14459E80EBE7}" name="Column9974"/>
    <tableColumn id="9987" xr3:uid="{2383D770-9B09-4739-A41D-B59D40C8BD67}" name="Column9975"/>
    <tableColumn id="9988" xr3:uid="{EE5850F5-52A2-4E7B-B248-BE3A55494791}" name="Column9976"/>
    <tableColumn id="9989" xr3:uid="{32287B85-8E2E-4DC4-8F65-D94F5C524FB3}" name="Column9977"/>
    <tableColumn id="9990" xr3:uid="{86EBA325-FB71-41F3-8EEB-A4F0297C690D}" name="Column9978"/>
    <tableColumn id="9991" xr3:uid="{C888A1FC-8D4B-4C54-964C-BD2ECA43FE8F}" name="Column9979"/>
    <tableColumn id="9992" xr3:uid="{D9F7325D-D2BF-4A52-9326-B71B3B4D4BC9}" name="Column9980"/>
    <tableColumn id="9993" xr3:uid="{F4EDDCFA-AD66-4255-BE4B-1690D9A27C94}" name="Column9981"/>
    <tableColumn id="9994" xr3:uid="{62B55CF7-2DB6-4DC5-AED7-2F93F48F5092}" name="Column9982"/>
    <tableColumn id="9995" xr3:uid="{9385B65E-DF04-4FFD-8FCD-2044E5EC7D8D}" name="Column9983"/>
    <tableColumn id="9996" xr3:uid="{A315C9B5-7D02-4E52-AE81-9C5AA318CEFF}" name="Column9984"/>
    <tableColumn id="9997" xr3:uid="{84521D20-9AF4-4169-864E-91F8BA89FDC6}" name="Column9985"/>
    <tableColumn id="9998" xr3:uid="{6837333D-75FD-43E3-883F-1DA2A8C596BC}" name="Column9986"/>
    <tableColumn id="9999" xr3:uid="{6795BB27-7410-4910-866A-8DC8AC1B7895}" name="Column9987"/>
    <tableColumn id="10000" xr3:uid="{0594773F-3248-488F-8404-555F102D3091}" name="Column9988"/>
    <tableColumn id="10001" xr3:uid="{311FDE11-669A-48F2-A650-05E7DF793E91}" name="Column9989"/>
    <tableColumn id="10002" xr3:uid="{A615A1A7-F404-4D74-8C6D-79F3AACAC1F5}" name="Column9990"/>
    <tableColumn id="10003" xr3:uid="{0383514A-11B8-4271-AF24-941A06A1EA36}" name="Column9991"/>
    <tableColumn id="10004" xr3:uid="{4B214FE6-04A4-4CE6-BF2A-AD6BB4B5CF61}" name="Column9992"/>
    <tableColumn id="10005" xr3:uid="{88E5105C-2D14-4C73-89FA-09868FF8DCB3}" name="Column9993"/>
    <tableColumn id="10006" xr3:uid="{8A67371D-CC05-408A-88A7-80FB8CBE4208}" name="Column9994"/>
    <tableColumn id="10007" xr3:uid="{2F195E6D-3162-44A8-86D4-F503659668E9}" name="Column9995"/>
    <tableColumn id="10008" xr3:uid="{A8B96A79-C70E-4821-A8B6-A4F2D8E77D80}" name="Column9996"/>
    <tableColumn id="10009" xr3:uid="{90B15175-11DD-48BD-AC0B-DFD1EA74B480}" name="Column9997"/>
    <tableColumn id="10010" xr3:uid="{1AEA1707-FCAC-4749-8283-8AF19D6DBBF0}" name="Column9998"/>
    <tableColumn id="10011" xr3:uid="{D72019FA-094A-4F05-B96F-1B206B5D22B8}" name="Column9999"/>
    <tableColumn id="10012" xr3:uid="{54AAB330-4CD2-4990-AA53-FCE0AD29DEF1}" name="Column10000"/>
    <tableColumn id="10013" xr3:uid="{7717B9AE-C109-4DDB-A614-19B0E0AD575D}" name="Column10001"/>
    <tableColumn id="10014" xr3:uid="{78A8F2C8-1B83-4411-A78E-11E2EB695BE0}" name="Column10002"/>
    <tableColumn id="10015" xr3:uid="{3EF8F1A6-0FF7-46E6-876B-D31E5C34B623}" name="Column10003"/>
    <tableColumn id="10016" xr3:uid="{31AB6B12-67A4-4495-82F7-C952FFF24A12}" name="Column10004"/>
    <tableColumn id="10017" xr3:uid="{270BC4A9-D03C-4B07-870A-159E89E1A19D}" name="Column10005"/>
    <tableColumn id="10018" xr3:uid="{55C8026D-A764-4F5E-990F-7CC61A66D294}" name="Column10006"/>
    <tableColumn id="10019" xr3:uid="{D16FB22E-8963-472B-90A3-3529CFBD0D01}" name="Column10007"/>
    <tableColumn id="10020" xr3:uid="{9AA410AF-78C9-4407-A8D5-1A4CCF055D09}" name="Column10008"/>
    <tableColumn id="10021" xr3:uid="{C4923FF6-0B43-4D1F-8567-4D2BF6E6547B}" name="Column10009"/>
    <tableColumn id="10022" xr3:uid="{D0035BF5-1BD4-48E9-AC83-6E442F37DB56}" name="Column10010"/>
    <tableColumn id="10023" xr3:uid="{43D44DE7-71F1-418E-9DE1-DEE6E587D7F3}" name="Column10011"/>
    <tableColumn id="10024" xr3:uid="{0AE61309-149E-4D7D-94AA-E8B6F1D6F138}" name="Column10012"/>
    <tableColumn id="10025" xr3:uid="{0CFF6169-337D-40CA-8C06-033D903D47B0}" name="Column10013"/>
    <tableColumn id="10026" xr3:uid="{A7B517F1-0F6B-4439-9EDE-6F12900D79D1}" name="Column10014"/>
    <tableColumn id="10027" xr3:uid="{8261BAD5-9B4D-4792-BF74-E5129277BA10}" name="Column10015"/>
    <tableColumn id="10028" xr3:uid="{94006AC9-46AD-44D8-9E2A-1F86C13B727C}" name="Column10016"/>
    <tableColumn id="10029" xr3:uid="{77330266-0E13-4CC4-9E14-2519500D4DDE}" name="Column10017"/>
    <tableColumn id="10030" xr3:uid="{AF5E9087-0651-415F-B3D7-57609245C1DE}" name="Column10018"/>
    <tableColumn id="10031" xr3:uid="{5702A74B-3838-407A-A727-CC52DE7D749A}" name="Column10019"/>
    <tableColumn id="10032" xr3:uid="{01947D2A-0F11-42A7-8ECE-8601F7B3AD78}" name="Column10020"/>
    <tableColumn id="10033" xr3:uid="{F35D9F49-7725-400F-9214-B9BA3750C596}" name="Column10021"/>
    <tableColumn id="10034" xr3:uid="{9A6C58EB-075C-48E4-87A2-CF4701DF20E8}" name="Column10022"/>
    <tableColumn id="10035" xr3:uid="{EBF430D5-930A-41BB-B83C-5146B8703F28}" name="Column10023"/>
    <tableColumn id="10036" xr3:uid="{D08F8507-2C66-425E-BB3F-1AD9213D135A}" name="Column10024"/>
    <tableColumn id="10037" xr3:uid="{386A585F-EC46-49D4-BAE9-F1AC0C32C231}" name="Column10025"/>
    <tableColumn id="10038" xr3:uid="{3634EEBF-5E9A-4954-81BF-250280F305E3}" name="Column10026"/>
    <tableColumn id="10039" xr3:uid="{61AE5F16-1F7C-451A-8320-8E6B36DE0F9F}" name="Column10027"/>
    <tableColumn id="10040" xr3:uid="{5ABADBBA-C138-4B07-8C9C-C3207C191937}" name="Column10028"/>
    <tableColumn id="10041" xr3:uid="{1D783A80-0063-4B00-8ADF-1941DA751CAE}" name="Column10029"/>
    <tableColumn id="10042" xr3:uid="{04C85C5F-274F-43CF-94A3-95C033F600CB}" name="Column10030"/>
    <tableColumn id="10043" xr3:uid="{0599641D-17FA-473C-831A-0CA14CE1CA11}" name="Column10031"/>
    <tableColumn id="10044" xr3:uid="{DFDB6DAC-0A99-4C74-B0E1-ED9DBFA75EF1}" name="Column10032"/>
    <tableColumn id="10045" xr3:uid="{A2DAAE68-4ADF-41C1-8A55-9A988B18BEE1}" name="Column10033"/>
    <tableColumn id="10046" xr3:uid="{D13007E2-F635-4969-95C5-03DAA0078354}" name="Column10034"/>
    <tableColumn id="10047" xr3:uid="{586177BF-B535-4781-B232-5D95A055490D}" name="Column10035"/>
    <tableColumn id="10048" xr3:uid="{F57ED34F-810A-41A1-A12F-35FEAD042D9A}" name="Column10036"/>
    <tableColumn id="10049" xr3:uid="{2F778715-ABC9-48F2-A416-F2C27D3E1E68}" name="Column10037"/>
    <tableColumn id="10050" xr3:uid="{AB7F289D-0F2F-478C-ADA3-06BBA16E5418}" name="Column10038"/>
    <tableColumn id="10051" xr3:uid="{142B327E-71B9-4186-BA56-658CEF4CB9E6}" name="Column10039"/>
    <tableColumn id="10052" xr3:uid="{ABE9A204-ACB3-401E-956E-E7A8103A7A90}" name="Column10040"/>
    <tableColumn id="10053" xr3:uid="{52507ADD-FCDB-4CD3-88DE-F0B79B4FEE6E}" name="Column10041"/>
    <tableColumn id="10054" xr3:uid="{B50D0E33-4BA1-4A5D-B515-9823F105E929}" name="Column10042"/>
    <tableColumn id="10055" xr3:uid="{AA0A2088-B304-424D-AE2D-6D59B3C9E438}" name="Column10043"/>
    <tableColumn id="10056" xr3:uid="{B9B18E3D-D004-402A-BA62-AEF4DF5B18FF}" name="Column10044"/>
    <tableColumn id="10057" xr3:uid="{DE4CD631-1474-4918-97B7-69A2402A40BB}" name="Column10045"/>
    <tableColumn id="10058" xr3:uid="{BAF4F229-A874-4FE3-9674-BA8DFE0BEA01}" name="Column10046"/>
    <tableColumn id="10059" xr3:uid="{55797B44-C0F2-4D78-974C-1F49C7EBC00F}" name="Column10047"/>
    <tableColumn id="10060" xr3:uid="{E6B746F5-65DE-4A20-9230-C3DD333D8E6C}" name="Column10048"/>
    <tableColumn id="10061" xr3:uid="{02431460-7B02-4DDF-8F6E-BBE7F20488DF}" name="Column10049"/>
    <tableColumn id="10062" xr3:uid="{77C6DB0D-23CF-48F4-9C2B-65679CF873B8}" name="Column10050"/>
    <tableColumn id="10063" xr3:uid="{88A49F6D-4B4D-4712-A6DD-B70E903C8E3A}" name="Column10051"/>
    <tableColumn id="10064" xr3:uid="{56B20717-0241-44FC-882C-9716A778B2B1}" name="Column10052"/>
    <tableColumn id="10065" xr3:uid="{03EECEFA-0CBB-4758-90F8-0EFFA6CE1253}" name="Column10053"/>
    <tableColumn id="10066" xr3:uid="{9D2ECD70-C5B3-44F9-8F1F-A93EA96A5E46}" name="Column10054"/>
    <tableColumn id="10067" xr3:uid="{017B84E2-9BFD-4F0A-900D-4085F20EC0BC}" name="Column10055"/>
    <tableColumn id="10068" xr3:uid="{DEEBC46B-B4E8-4775-93B6-9ABA90029C94}" name="Column10056"/>
    <tableColumn id="10069" xr3:uid="{C8EBCCF5-D2A7-405C-AB3C-0823700B5087}" name="Column10057"/>
    <tableColumn id="10070" xr3:uid="{1A689C7C-E6BC-4115-88E3-CC6A4CF03350}" name="Column10058"/>
    <tableColumn id="10071" xr3:uid="{874E145E-742C-43D3-BEC4-D131CCD65BFB}" name="Column10059"/>
    <tableColumn id="10072" xr3:uid="{FB31E54F-51AD-48D3-B02E-E55AFED1D737}" name="Column10060"/>
    <tableColumn id="10073" xr3:uid="{E052374E-C5BE-414B-9598-B89D7FBD9AC3}" name="Column10061"/>
    <tableColumn id="10074" xr3:uid="{E12A8BEE-F912-4364-BF3C-98037458C1B1}" name="Column10062"/>
    <tableColumn id="10075" xr3:uid="{4E3D0AC9-E9FC-44A4-82FF-D1CE6C30FFB9}" name="Column10063"/>
    <tableColumn id="10076" xr3:uid="{8CBF74A3-7EFE-4CE2-B8CB-6FBA4B6FDA71}" name="Column10064"/>
    <tableColumn id="10077" xr3:uid="{EE41F8E8-64A0-474C-A208-41CF12C22B58}" name="Column10065"/>
    <tableColumn id="10078" xr3:uid="{009C5E2C-A43D-4B30-8986-C996378C9BB4}" name="Column10066"/>
    <tableColumn id="10079" xr3:uid="{A789A58F-97A0-4B63-85D2-E53346612C48}" name="Column10067"/>
    <tableColumn id="10080" xr3:uid="{820BBD4D-07DE-47E8-A816-BDB4A7D88571}" name="Column10068"/>
    <tableColumn id="10081" xr3:uid="{37B0E49B-E295-4CF5-A8CE-B85A19525AED}" name="Column10069"/>
    <tableColumn id="10082" xr3:uid="{19F9DEF2-5966-4987-B02D-1D2C0C29FC97}" name="Column10070"/>
    <tableColumn id="10083" xr3:uid="{D6119C4A-9F16-4E87-A3CB-84C1F77CB484}" name="Column10071"/>
    <tableColumn id="10084" xr3:uid="{01667349-3311-4CCE-8C50-276FD8067E78}" name="Column10072"/>
    <tableColumn id="10085" xr3:uid="{7C4BA2CB-7A3E-4BB1-8EC6-925CC14E4199}" name="Column10073"/>
    <tableColumn id="10086" xr3:uid="{569AC5ED-3D7C-464A-B6FF-33FC1EE5D76A}" name="Column10074"/>
    <tableColumn id="10087" xr3:uid="{2DB345A9-2734-46D6-9AF1-ECD179F936E0}" name="Column10075"/>
    <tableColumn id="10088" xr3:uid="{7A4D309D-EC0D-4096-85DC-D6029286AF32}" name="Column10076"/>
    <tableColumn id="10089" xr3:uid="{C0D0D6C2-895E-4867-AD87-B9660FD39B21}" name="Column10077"/>
    <tableColumn id="10090" xr3:uid="{71E75A4A-5F4F-48B8-8F3F-01CA9645C2CD}" name="Column10078"/>
    <tableColumn id="10091" xr3:uid="{30193756-A025-42BD-AFC5-9863F649D2F8}" name="Column10079"/>
    <tableColumn id="10092" xr3:uid="{FE2B3650-AE8D-4BE0-AFE1-DAA1E1856812}" name="Column10080"/>
    <tableColumn id="10093" xr3:uid="{61B4CA07-5A51-4919-BA66-D5BEDAB0B1B8}" name="Column10081"/>
    <tableColumn id="10094" xr3:uid="{CBE8A31F-A16A-4F94-9E4C-2E55DBE0C2E2}" name="Column10082"/>
    <tableColumn id="10095" xr3:uid="{EA5BA06B-55E8-4C8F-A87F-7928770B002A}" name="Column10083"/>
    <tableColumn id="10096" xr3:uid="{23B2E73F-62E1-4CB3-BA2C-FABC61454417}" name="Column10084"/>
    <tableColumn id="10097" xr3:uid="{8748DECA-36EA-4C60-88AE-0F8640D97B91}" name="Column10085"/>
    <tableColumn id="10098" xr3:uid="{6C13746C-FEE9-40FF-BEA0-732209801D8D}" name="Column10086"/>
    <tableColumn id="10099" xr3:uid="{C5A56BB1-4BA6-4A76-817C-879E5AA73CD9}" name="Column10087"/>
    <tableColumn id="10100" xr3:uid="{7D20CC20-02C5-4310-9183-2926EB709BDF}" name="Column10088"/>
    <tableColumn id="10101" xr3:uid="{BD358ADB-04F0-41E6-9437-4FC4A9394959}" name="Column10089"/>
    <tableColumn id="10102" xr3:uid="{87717E13-C904-4635-B1EC-9C094578A7E5}" name="Column10090"/>
    <tableColumn id="10103" xr3:uid="{CC88CE2E-D0BD-4F47-B588-933CB47B52D7}" name="Column10091"/>
    <tableColumn id="10104" xr3:uid="{7241C9C4-C4EA-4342-9C34-F9D886AE7A0C}" name="Column10092"/>
    <tableColumn id="10105" xr3:uid="{8723C014-61EC-4E61-B218-7BEFC5F5929B}" name="Column10093"/>
    <tableColumn id="10106" xr3:uid="{215FC8B0-7E5A-4872-928C-4ABF4241CF00}" name="Column10094"/>
    <tableColumn id="10107" xr3:uid="{16F271E4-7A9F-4D24-B7E5-AD6EE34A6349}" name="Column10095"/>
    <tableColumn id="10108" xr3:uid="{BC32B2B6-5E13-4539-9CD1-64201BD7DE7C}" name="Column10096"/>
    <tableColumn id="10109" xr3:uid="{1D148581-5436-41C5-891A-25546969B4AC}" name="Column10097"/>
    <tableColumn id="10110" xr3:uid="{7EF3D89A-01F4-4AEE-882B-6CE6B041F4AE}" name="Column10098"/>
    <tableColumn id="10111" xr3:uid="{CC466EB0-E087-425A-B7D6-4EC86948EA12}" name="Column10099"/>
    <tableColumn id="10112" xr3:uid="{0C0DCFD8-C888-4508-9B55-E0F6E7C5E880}" name="Column10100"/>
    <tableColumn id="10113" xr3:uid="{6959B548-6D4A-4D00-9C52-9CBE7997ABB5}" name="Column10101"/>
    <tableColumn id="10114" xr3:uid="{9348882B-A79B-4650-83DD-88F3249C5D4B}" name="Column10102"/>
    <tableColumn id="10115" xr3:uid="{2B08C8D7-4D1B-4D7D-90A9-0F90FA20510C}" name="Column10103"/>
    <tableColumn id="10116" xr3:uid="{9D8D2688-BB80-4C66-A9DD-3C92AD51041F}" name="Column10104"/>
    <tableColumn id="10117" xr3:uid="{0220317A-B5B0-4CE1-8698-F29A7CACF877}" name="Column10105"/>
    <tableColumn id="10118" xr3:uid="{9BA0FCF2-176C-44CB-AFF1-5B6DB869E1C1}" name="Column10106"/>
    <tableColumn id="10119" xr3:uid="{C2BF5F45-A42E-426D-8BDC-99EA3D69F849}" name="Column10107"/>
    <tableColumn id="10120" xr3:uid="{7DF4F7BB-6D7A-42C4-B9F6-617B7F89A2D9}" name="Column10108"/>
    <tableColumn id="10121" xr3:uid="{B9C5CC8F-080B-4B5C-98B3-113EF9BCF08E}" name="Column10109"/>
    <tableColumn id="10122" xr3:uid="{A2A441DF-9338-4DA3-91F1-C20A0131C223}" name="Column10110"/>
    <tableColumn id="10123" xr3:uid="{A48B1F70-9DD2-4E25-89B2-307BE0CD41D2}" name="Column10111"/>
    <tableColumn id="10124" xr3:uid="{721ACC92-50C9-4684-BCCB-9DBE7B526A9F}" name="Column10112"/>
    <tableColumn id="10125" xr3:uid="{FD151402-65CA-4BCA-B570-0249DF4A5458}" name="Column10113"/>
    <tableColumn id="10126" xr3:uid="{1010003F-C2E7-443F-B6A7-73A75D04825E}" name="Column10114"/>
    <tableColumn id="10127" xr3:uid="{D8B9E951-ADFB-48DC-BC73-349625457E5F}" name="Column10115"/>
    <tableColumn id="10128" xr3:uid="{7458D39F-879B-486B-8F2B-570E589BB892}" name="Column10116"/>
    <tableColumn id="10129" xr3:uid="{94E9C6BE-07BA-4376-9DC2-15B657F94E20}" name="Column10117"/>
    <tableColumn id="10130" xr3:uid="{47AC78E6-91EF-4AED-81FE-96EBE9F04D93}" name="Column10118"/>
    <tableColumn id="10131" xr3:uid="{7BDA2ED0-FE3B-4C11-91C5-B25277DB8E3E}" name="Column10119"/>
    <tableColumn id="10132" xr3:uid="{2C7CBE31-EEEE-4B53-823D-644E4B5A90E0}" name="Column10120"/>
    <tableColumn id="10133" xr3:uid="{D0AE369C-6D76-4696-8B03-5ECAA9E473C2}" name="Column10121"/>
    <tableColumn id="10134" xr3:uid="{DE3B9D54-DCA1-4545-946F-EACBCAC0447E}" name="Column10122"/>
    <tableColumn id="10135" xr3:uid="{3F8A8AAC-E557-44EC-974B-C1D5C38C338C}" name="Column10123"/>
    <tableColumn id="10136" xr3:uid="{7092F114-FFEC-427A-B432-A170510E6541}" name="Column10124"/>
    <tableColumn id="10137" xr3:uid="{F90E8721-E784-4AD2-9CB7-915172D1CCE7}" name="Column10125"/>
    <tableColumn id="10138" xr3:uid="{4CAD03E8-BF78-4517-AD52-295A4AFCED47}" name="Column10126"/>
    <tableColumn id="10139" xr3:uid="{4F9BE1D4-2C65-4281-9D5B-803AB9503517}" name="Column10127"/>
    <tableColumn id="10140" xr3:uid="{63891937-9E29-47B7-B405-0FB73817F64A}" name="Column10128"/>
    <tableColumn id="10141" xr3:uid="{6FE11219-A8F4-48C5-86F1-53419ED1A464}" name="Column10129"/>
    <tableColumn id="10142" xr3:uid="{011992A7-7891-41F6-AAD2-E73FDB712E60}" name="Column10130"/>
    <tableColumn id="10143" xr3:uid="{7430583E-9505-4205-95BB-7AAD9DF0AB90}" name="Column10131"/>
    <tableColumn id="10144" xr3:uid="{C8A67CF1-FFE4-4E0F-9FF3-FCF19A639151}" name="Column10132"/>
    <tableColumn id="10145" xr3:uid="{48F0B20F-97A0-42AA-A0D4-F4F92D376278}" name="Column10133"/>
    <tableColumn id="10146" xr3:uid="{1E2D7F57-9A2C-4862-A89E-78EE6ED88194}" name="Column10134"/>
    <tableColumn id="10147" xr3:uid="{9C69F756-B3EE-4369-A295-51A01E5F52C5}" name="Column10135"/>
    <tableColumn id="10148" xr3:uid="{1E84CD03-26A3-43E3-8C76-4ED789172AEF}" name="Column10136"/>
    <tableColumn id="10149" xr3:uid="{2A0B8E63-C069-42AF-8785-7640495849B7}" name="Column10137"/>
    <tableColumn id="10150" xr3:uid="{1ED5EBCF-C51E-44AE-A3D6-A5FE55F8DAD6}" name="Column10138"/>
    <tableColumn id="10151" xr3:uid="{A27F7FD4-0354-4FA9-9C1E-6D1688A36FEC}" name="Column10139"/>
    <tableColumn id="10152" xr3:uid="{03D463A2-B273-4E7B-86D4-54CE013C4C20}" name="Column10140"/>
    <tableColumn id="10153" xr3:uid="{379FAFDA-061A-4A0E-B69D-603CB473D2A8}" name="Column10141"/>
    <tableColumn id="10154" xr3:uid="{CF9DDFEA-EED2-4091-94A8-A90368419F74}" name="Column10142"/>
    <tableColumn id="10155" xr3:uid="{B3A34868-2C78-4311-9223-83F282D66EDE}" name="Column10143"/>
    <tableColumn id="10156" xr3:uid="{E9FB47BB-7A24-44EE-AF89-AC8B8A934F14}" name="Column10144"/>
    <tableColumn id="10157" xr3:uid="{08687B0E-13E7-4C2B-B0A5-8C2B873FB78D}" name="Column10145"/>
    <tableColumn id="10158" xr3:uid="{C3095840-1768-4B20-AA98-FC73145A8B2D}" name="Column10146"/>
    <tableColumn id="10159" xr3:uid="{344CA0F6-1E6D-4489-B03D-D9332E5DC068}" name="Column10147"/>
    <tableColumn id="10160" xr3:uid="{E47F7215-D9D6-4159-8BF3-6508320A3219}" name="Column10148"/>
    <tableColumn id="10161" xr3:uid="{5D4403BD-A440-4CD6-B792-DD5645E281B4}" name="Column10149"/>
    <tableColumn id="10162" xr3:uid="{F8B777D4-2191-4AD1-9E04-2F4EBA6165C6}" name="Column10150"/>
    <tableColumn id="10163" xr3:uid="{3727DBAA-1F5B-4843-8DDC-FEC9714BB1DA}" name="Column10151"/>
    <tableColumn id="10164" xr3:uid="{A7500D06-039D-45DA-BD05-8A6487BE09D5}" name="Column10152"/>
    <tableColumn id="10165" xr3:uid="{19B8712C-9AB0-48C2-8C6D-5393D015C79F}" name="Column10153"/>
    <tableColumn id="10166" xr3:uid="{851319B4-B9A1-43D8-A381-D4736E339B23}" name="Column10154"/>
    <tableColumn id="10167" xr3:uid="{CEECB2A6-2BE8-48B5-81B5-587C3AC7A5F8}" name="Column10155"/>
    <tableColumn id="10168" xr3:uid="{258F090A-3209-42CF-8CF5-C4E6F13C7B19}" name="Column10156"/>
    <tableColumn id="10169" xr3:uid="{49A7B869-57D0-4530-94E7-07597526AF6A}" name="Column10157"/>
    <tableColumn id="10170" xr3:uid="{248C30DA-010E-4AD4-BBB4-8FCAFD4B3330}" name="Column10158"/>
    <tableColumn id="10171" xr3:uid="{8761FEAE-9C63-47B0-9986-97FE7B147A27}" name="Column10159"/>
    <tableColumn id="10172" xr3:uid="{815ECD42-9C18-46DD-9B2D-3020BDBC1144}" name="Column10160"/>
    <tableColumn id="10173" xr3:uid="{08A0358D-8EDA-4134-BACC-E19EF8600919}" name="Column10161"/>
    <tableColumn id="10174" xr3:uid="{8B1D28FD-6F9F-4323-AE14-06BE0F575F90}" name="Column10162"/>
    <tableColumn id="10175" xr3:uid="{3BF2C894-CEC6-4DC0-BED6-115428A5914F}" name="Column10163"/>
    <tableColumn id="10176" xr3:uid="{4DB4DA49-AD04-4E55-9CA6-E589DE6EC052}" name="Column10164"/>
    <tableColumn id="10177" xr3:uid="{10F2BA22-CB60-4118-8AA6-6C76D264F9DA}" name="Column10165"/>
    <tableColumn id="10178" xr3:uid="{D9C2209E-1E35-40FE-BAC9-C069386C3E29}" name="Column10166"/>
    <tableColumn id="10179" xr3:uid="{4E044F69-F47D-4785-9D46-E6B404149857}" name="Column10167"/>
    <tableColumn id="10180" xr3:uid="{CFFA5B3A-4589-4315-A8BF-310F6C28C60A}" name="Column10168"/>
    <tableColumn id="10181" xr3:uid="{7411A737-1365-4B9E-9BE6-BC780CB454CB}" name="Column10169"/>
    <tableColumn id="10182" xr3:uid="{C1A6482B-60B2-4CAC-A5F8-D3A243D83AA3}" name="Column10170"/>
    <tableColumn id="10183" xr3:uid="{CE991367-842B-419E-A78A-A79535DD04E8}" name="Column10171"/>
    <tableColumn id="10184" xr3:uid="{2B506C84-3C96-45BB-9D6A-99117C97144E}" name="Column10172"/>
    <tableColumn id="10185" xr3:uid="{F95E2B4A-0DDA-4704-927C-0454CB9760EF}" name="Column10173"/>
    <tableColumn id="10186" xr3:uid="{6632A8AF-46B0-4345-B25A-655C6CCB7D51}" name="Column10174"/>
    <tableColumn id="10187" xr3:uid="{5B7AEC88-CA40-4D13-8666-D2215325B353}" name="Column10175"/>
    <tableColumn id="10188" xr3:uid="{55C2269F-CA22-4FB4-AED8-DABD5A0AD48A}" name="Column10176"/>
    <tableColumn id="10189" xr3:uid="{F9659790-8F37-4AF9-9370-68EB9EA26551}" name="Column10177"/>
    <tableColumn id="10190" xr3:uid="{E13C622B-2F3B-4FE2-AFB7-9B8E1E4D31F7}" name="Column10178"/>
    <tableColumn id="10191" xr3:uid="{EB4B5F3D-FE3F-4FD0-AB20-15D11A6EBAA0}" name="Column10179"/>
    <tableColumn id="10192" xr3:uid="{AAD3B040-5AB3-4E16-8CDA-E2CF880E1B63}" name="Column10180"/>
    <tableColumn id="10193" xr3:uid="{D74AC16D-0AE8-4E2E-A98C-1B1D705B824D}" name="Column10181"/>
    <tableColumn id="10194" xr3:uid="{1E3AC809-740F-4DF2-B5E6-5946E2829461}" name="Column10182"/>
    <tableColumn id="10195" xr3:uid="{E671CFE8-EC4F-4888-9DA7-D4EA2CDB9F29}" name="Column10183"/>
    <tableColumn id="10196" xr3:uid="{0062E7A6-8C1F-4FB6-8CB0-1771D2AAB757}" name="Column10184"/>
    <tableColumn id="10197" xr3:uid="{D0B2C4D5-8681-4F87-98B9-8E08AEBCFD7F}" name="Column10185"/>
    <tableColumn id="10198" xr3:uid="{73E4F7EA-BF54-481D-B860-B8C69082FD9E}" name="Column10186"/>
    <tableColumn id="10199" xr3:uid="{5A716EB3-47CB-421A-9765-D0CA271BC9F9}" name="Column10187"/>
    <tableColumn id="10200" xr3:uid="{3C637DC3-BED2-4B25-9161-E57755C22210}" name="Column10188"/>
    <tableColumn id="10201" xr3:uid="{0D62F0B8-87EB-49E6-9051-CE163AC5EDF3}" name="Column10189"/>
    <tableColumn id="10202" xr3:uid="{97E3CC3E-B8C0-4576-870A-DF9F3CAE982F}" name="Column10190"/>
    <tableColumn id="10203" xr3:uid="{63352C97-DE8B-40F9-98B9-45F55DF86CEA}" name="Column10191"/>
    <tableColumn id="10204" xr3:uid="{912D1F78-4252-43BD-A0CE-6A3EF30C063E}" name="Column10192"/>
    <tableColumn id="10205" xr3:uid="{62CC654E-346B-4A2C-99D5-C6C9309A9E7A}" name="Column10193"/>
    <tableColumn id="10206" xr3:uid="{C2F3DFBA-96D4-4C02-97F7-EF3CD4B46548}" name="Column10194"/>
    <tableColumn id="10207" xr3:uid="{45CCC23C-6300-41D8-8456-829F87F8C4AF}" name="Column10195"/>
    <tableColumn id="10208" xr3:uid="{08BAAF98-5E42-4B01-9DF3-D857EBE317F6}" name="Column10196"/>
    <tableColumn id="10209" xr3:uid="{C75B56B5-A03F-4814-85FA-270D49BAD5CA}" name="Column10197"/>
    <tableColumn id="10210" xr3:uid="{D19B106D-957E-404A-A19F-BA9B5510BE6E}" name="Column10198"/>
    <tableColumn id="10211" xr3:uid="{0D9724C4-BE70-4256-A7DC-F2B3757EB56C}" name="Column10199"/>
    <tableColumn id="10212" xr3:uid="{82256BD9-E27F-45F9-9D1A-987F163DB41A}" name="Column10200"/>
    <tableColumn id="10213" xr3:uid="{41DDC5CE-ED48-42F6-BC91-4280F90CA3C9}" name="Column10201"/>
    <tableColumn id="10214" xr3:uid="{52280A1A-BD11-4DEE-9870-0BC9E06CBDF3}" name="Column10202"/>
    <tableColumn id="10215" xr3:uid="{625BEF59-76C5-4CF4-BBCD-5EF209411707}" name="Column10203"/>
    <tableColumn id="10216" xr3:uid="{F08E810E-C6F5-4D8D-9D9F-07CF2F8CD962}" name="Column10204"/>
    <tableColumn id="10217" xr3:uid="{440BFEA0-E441-4227-8978-F493E36094B5}" name="Column10205"/>
    <tableColumn id="10218" xr3:uid="{7B64B7EE-16C7-479A-A674-94C2758745D7}" name="Column10206"/>
    <tableColumn id="10219" xr3:uid="{CDADCD5C-91B5-469C-B05C-B469D0D62E56}" name="Column10207"/>
    <tableColumn id="10220" xr3:uid="{64FE615E-25DF-44FC-AC95-6A1A0712D9EC}" name="Column10208"/>
    <tableColumn id="10221" xr3:uid="{CBBB7C2F-520C-45E6-B642-BA6D8644B81A}" name="Column10209"/>
    <tableColumn id="10222" xr3:uid="{D207BBA1-62D0-4B63-8655-9B35B1C9643D}" name="Column10210"/>
    <tableColumn id="10223" xr3:uid="{4B713C1E-79A8-4C1A-BE43-91A632AA7D8B}" name="Column10211"/>
    <tableColumn id="10224" xr3:uid="{615B939D-4F92-4BE6-835E-2B609DF5D317}" name="Column10212"/>
    <tableColumn id="10225" xr3:uid="{C8BA9031-AD57-44E5-BF45-31330C8A8EDE}" name="Column10213"/>
    <tableColumn id="10226" xr3:uid="{C140D171-E1C7-4832-A851-B07B55DFE5E0}" name="Column10214"/>
    <tableColumn id="10227" xr3:uid="{4208C844-0AC1-4207-8B00-45841BBFD355}" name="Column10215"/>
    <tableColumn id="10228" xr3:uid="{E5535509-0BA2-407C-8DD5-BB5ED71BF0BD}" name="Column10216"/>
    <tableColumn id="10229" xr3:uid="{E5B002CC-0A8F-4483-A8B3-1A38702B4150}" name="Column10217"/>
    <tableColumn id="10230" xr3:uid="{939A7E05-14A1-4241-9C95-044CD7AC0705}" name="Column10218"/>
    <tableColumn id="10231" xr3:uid="{D7EB3EE9-F053-4658-B94E-28329DD933B1}" name="Column10219"/>
    <tableColumn id="10232" xr3:uid="{94E6A9B2-EF0B-40F4-9E7D-EB2B9B7D05D0}" name="Column10220"/>
    <tableColumn id="10233" xr3:uid="{775EC438-AB18-4394-8433-8881DC32960B}" name="Column10221"/>
    <tableColumn id="10234" xr3:uid="{6C7675DD-5B1C-4F38-89EA-5ED1C8AD14A2}" name="Column10222"/>
    <tableColumn id="10235" xr3:uid="{376FA62A-12A9-442C-AB20-6E9E24709CA0}" name="Column10223"/>
    <tableColumn id="10236" xr3:uid="{571CA11C-8BBD-4B11-8DA2-2452E9782DF5}" name="Column10224"/>
    <tableColumn id="10237" xr3:uid="{F9B18E7C-AF69-4EC4-923B-2BB9F7DE8739}" name="Column10225"/>
    <tableColumn id="10238" xr3:uid="{D99DC5A7-606D-4ED7-8AE1-ADB8E4B6A34D}" name="Column10226"/>
    <tableColumn id="10239" xr3:uid="{5F491BB6-738F-47F6-B798-41416A2F9505}" name="Column10227"/>
    <tableColumn id="10240" xr3:uid="{79B848E0-B5C1-44D0-B60A-BB93D0F9535D}" name="Column10228"/>
    <tableColumn id="10241" xr3:uid="{4CFBFB0B-98AF-4AF1-AC9F-6567066B0D50}" name="Column10229"/>
    <tableColumn id="10242" xr3:uid="{A1199AA4-8C87-4439-965F-EEBADB4F1496}" name="Column10230"/>
    <tableColumn id="10243" xr3:uid="{7C276CBE-7FAE-46B4-80A7-959F773CABF1}" name="Column10231"/>
    <tableColumn id="10244" xr3:uid="{D7CEBF15-F6D2-489E-824B-1880D8F0C496}" name="Column10232"/>
    <tableColumn id="10245" xr3:uid="{20D8A548-7F35-4C42-BF4C-F70BA5C418F7}" name="Column10233"/>
    <tableColumn id="10246" xr3:uid="{08C2B837-767A-4AC2-A2BF-947EDDC2B4C9}" name="Column10234"/>
    <tableColumn id="10247" xr3:uid="{6CA0A978-85B0-4E37-9DFA-A75CDAA6D5D1}" name="Column10235"/>
    <tableColumn id="10248" xr3:uid="{A24F4D4F-1113-4C2F-8399-7E7E5B6FBA9F}" name="Column10236"/>
    <tableColumn id="10249" xr3:uid="{E16F455C-3C8B-4A0F-B613-784A516A9156}" name="Column10237"/>
    <tableColumn id="10250" xr3:uid="{ADAA4AA7-3B36-4811-AD3E-240937B632CE}" name="Column10238"/>
    <tableColumn id="10251" xr3:uid="{6780ED2D-A510-4642-9D23-A503E90C4CE4}" name="Column10239"/>
    <tableColumn id="10252" xr3:uid="{31389D5B-5662-4E9F-A487-9AAFE53E07DC}" name="Column10240"/>
    <tableColumn id="10253" xr3:uid="{9CC30D02-0C3F-42BB-859B-2B07135B4EFC}" name="Column10241"/>
    <tableColumn id="10254" xr3:uid="{E83689D2-150C-438C-AC98-683C2C397AE8}" name="Column10242"/>
    <tableColumn id="10255" xr3:uid="{4AED7F24-23F2-41F9-96E4-EC63C8D944C5}" name="Column10243"/>
    <tableColumn id="10256" xr3:uid="{CD7D4DEF-7D72-43F8-AC35-CE11609141BF}" name="Column10244"/>
    <tableColumn id="10257" xr3:uid="{E6456551-E580-403B-B6AC-87B269B64937}" name="Column10245"/>
    <tableColumn id="10258" xr3:uid="{5C62DB95-0077-459F-9DA1-E43A13CAE944}" name="Column10246"/>
    <tableColumn id="10259" xr3:uid="{C31272A1-6B6F-41BF-9BDC-79B8A1518977}" name="Column10247"/>
    <tableColumn id="10260" xr3:uid="{0B59CB7A-A2DD-450B-B46C-C7F0CD4B54D7}" name="Column10248"/>
    <tableColumn id="10261" xr3:uid="{6EB6C1F6-F4C4-487F-A76C-23AAE92CF5AF}" name="Column10249"/>
    <tableColumn id="10262" xr3:uid="{A6E31690-386F-4EBC-9F3B-7D7E10C73F9B}" name="Column10250"/>
    <tableColumn id="10263" xr3:uid="{13DB3FBD-E777-405F-908A-965C517A1FF2}" name="Column10251"/>
    <tableColumn id="10264" xr3:uid="{CEC60201-E88B-4946-AABC-6B4E8B00741A}" name="Column10252"/>
    <tableColumn id="10265" xr3:uid="{78B3C51B-5CBD-4627-B468-0949C563DD8E}" name="Column10253"/>
    <tableColumn id="10266" xr3:uid="{756981FB-D26B-4BC0-BBA7-9830AC06F530}" name="Column10254"/>
    <tableColumn id="10267" xr3:uid="{42A64729-7F92-4FED-A20D-9716F08C519F}" name="Column10255"/>
    <tableColumn id="10268" xr3:uid="{C5D9263B-61BD-448F-8D65-826832480C61}" name="Column10256"/>
    <tableColumn id="10269" xr3:uid="{8F7B1F92-A072-4E39-9886-11F430341FBF}" name="Column10257"/>
    <tableColumn id="10270" xr3:uid="{C0797473-754D-4073-8E4F-943CC1B0551C}" name="Column10258"/>
    <tableColumn id="10271" xr3:uid="{0BAEF3F3-4E86-4683-93DF-BD836593A7AA}" name="Column10259"/>
    <tableColumn id="10272" xr3:uid="{D93D2B54-4327-4B50-A9D9-206C51E8A242}" name="Column10260"/>
    <tableColumn id="10273" xr3:uid="{A357DC05-9A2C-4EB6-BDF6-C3C3C4B26831}" name="Column10261"/>
    <tableColumn id="10274" xr3:uid="{C4210D77-3A73-4553-A104-37E239AEE97F}" name="Column10262"/>
    <tableColumn id="10275" xr3:uid="{72741150-F604-4756-A6F7-6F25873E75D1}" name="Column10263"/>
    <tableColumn id="10276" xr3:uid="{881F523C-569C-4FA9-A19E-478A4170A9F8}" name="Column10264"/>
    <tableColumn id="10277" xr3:uid="{1430BCCE-BDAC-4711-B5CD-3CECC2CCBA95}" name="Column10265"/>
    <tableColumn id="10278" xr3:uid="{04E3D344-520C-4F6D-BF95-4E1D73869B2D}" name="Column10266"/>
    <tableColumn id="10279" xr3:uid="{0249CEBD-6036-4FF2-AD2D-29029CC76D94}" name="Column10267"/>
    <tableColumn id="10280" xr3:uid="{BBE4BEF5-32B6-4B0C-AA31-F5C10E3EF5B7}" name="Column10268"/>
    <tableColumn id="10281" xr3:uid="{7AB6AAE3-B868-490F-BFCF-B2DCB5E7BEE1}" name="Column10269"/>
    <tableColumn id="10282" xr3:uid="{E82F1CA0-AB7F-47C7-ABDA-0C52CA40A41F}" name="Column10270"/>
    <tableColumn id="10283" xr3:uid="{1A6EBB62-C4C8-4A09-94D3-1AD9C6DC661B}" name="Column10271"/>
    <tableColumn id="10284" xr3:uid="{B48F23BE-27B8-4E6C-A512-622E30D0AFA3}" name="Column10272"/>
    <tableColumn id="10285" xr3:uid="{9FCB0311-50C5-44FF-8720-0D39FDFF1B09}" name="Column10273"/>
    <tableColumn id="10286" xr3:uid="{F97ACFAD-0531-44EF-A7C0-1488BB0D993F}" name="Column10274"/>
    <tableColumn id="10287" xr3:uid="{8A204047-32D9-4BDD-A22B-64ED016EFF95}" name="Column10275"/>
    <tableColumn id="10288" xr3:uid="{5585ECBF-8446-488C-BA7B-D3664BDDED9C}" name="Column10276"/>
    <tableColumn id="10289" xr3:uid="{630BD9C7-09E9-48EF-80D9-8F56A9058A3B}" name="Column10277"/>
    <tableColumn id="10290" xr3:uid="{89592B6E-9ADE-4CD5-A13A-45DB4D582531}" name="Column10278"/>
    <tableColumn id="10291" xr3:uid="{5DC29B76-3462-49EC-B259-B61920EB5A83}" name="Column10279"/>
    <tableColumn id="10292" xr3:uid="{A8F13346-2F7A-44BE-8D24-7C9022A5C09E}" name="Column10280"/>
    <tableColumn id="10293" xr3:uid="{C01F3B2D-89A3-4E43-95C2-F4BFADF792D1}" name="Column10281"/>
    <tableColumn id="10294" xr3:uid="{30D40505-07BC-46F6-ADC4-14F75141FBAC}" name="Column10282"/>
    <tableColumn id="10295" xr3:uid="{4D381023-2A14-4EA8-BB4F-C229D673A1E5}" name="Column10283"/>
    <tableColumn id="10296" xr3:uid="{427671B3-27B1-47D4-ABF8-CD578E642850}" name="Column10284"/>
    <tableColumn id="10297" xr3:uid="{14F401DB-5386-489F-8ECB-D3E989ACD1CD}" name="Column10285"/>
    <tableColumn id="10298" xr3:uid="{A8743F27-A9AF-4999-A6A4-F9CDAB6D898D}" name="Column10286"/>
    <tableColumn id="10299" xr3:uid="{AB2B877E-9795-4D0F-A97E-48505B14F8C1}" name="Column10287"/>
    <tableColumn id="10300" xr3:uid="{A9226F27-07C3-4D4F-BE9F-DE57D5C4A555}" name="Column10288"/>
    <tableColumn id="10301" xr3:uid="{EB999BA0-826B-4DCB-A57B-B7889D3A41C8}" name="Column10289"/>
    <tableColumn id="10302" xr3:uid="{32CD1A06-433A-4319-ABC5-44818E3CC642}" name="Column10290"/>
    <tableColumn id="10303" xr3:uid="{085ECC10-2E10-4666-A936-BF6496AC806D}" name="Column10291"/>
    <tableColumn id="10304" xr3:uid="{067F2E63-E5D7-4F7B-B946-46B271BCE115}" name="Column10292"/>
    <tableColumn id="10305" xr3:uid="{A34CACA0-9CB3-4EC4-B3DF-A8896C3BFB48}" name="Column10293"/>
    <tableColumn id="10306" xr3:uid="{374EBD17-8535-4098-A941-3950E5ACBAF1}" name="Column10294"/>
    <tableColumn id="10307" xr3:uid="{4DD3A94F-E600-481A-A12B-6CA3806F40D4}" name="Column10295"/>
    <tableColumn id="10308" xr3:uid="{0B1BA4F4-0C51-41A1-AD34-D6CB687A6886}" name="Column10296"/>
    <tableColumn id="10309" xr3:uid="{B01622BB-6583-4281-87A8-08C4C22D47BC}" name="Column10297"/>
    <tableColumn id="10310" xr3:uid="{09A7A735-31B7-49D4-90B5-7C0A99112423}" name="Column10298"/>
    <tableColumn id="10311" xr3:uid="{31ABCAB8-A1A2-4385-A6DA-A73ABD71F551}" name="Column10299"/>
    <tableColumn id="10312" xr3:uid="{DB5E0893-72CB-4762-A177-484A03BB47C7}" name="Column10300"/>
    <tableColumn id="10313" xr3:uid="{AA62B08B-D6F8-427E-82A5-A0E185ECBDC3}" name="Column10301"/>
    <tableColumn id="10314" xr3:uid="{9C092C40-CC27-4F56-85CC-0065E080717C}" name="Column10302"/>
    <tableColumn id="10315" xr3:uid="{278B8C52-D0B3-4C26-9066-97139EDEFE83}" name="Column10303"/>
    <tableColumn id="10316" xr3:uid="{A0FA268F-3A4B-4689-BF19-146E273AC09D}" name="Column10304"/>
    <tableColumn id="10317" xr3:uid="{2EF48664-21A4-414F-833F-FCD1F2E2361E}" name="Column10305"/>
    <tableColumn id="10318" xr3:uid="{DE4475E0-C7E4-4983-875D-9CF84A0AF177}" name="Column10306"/>
    <tableColumn id="10319" xr3:uid="{20BEE663-AC2C-4FE2-A34A-525D9C011C19}" name="Column10307"/>
    <tableColumn id="10320" xr3:uid="{7B436C6D-FC65-4AE6-88EE-B91729F74FA4}" name="Column10308"/>
    <tableColumn id="10321" xr3:uid="{B3A4B29E-471E-4EB9-AD85-F4B144E5C88D}" name="Column10309"/>
    <tableColumn id="10322" xr3:uid="{BF4FA55B-C169-4CF9-BEAB-5BF81CD7280C}" name="Column10310"/>
    <tableColumn id="10323" xr3:uid="{7ED30A4F-2C99-45DA-A809-B67EA6DD1D3C}" name="Column10311"/>
    <tableColumn id="10324" xr3:uid="{9DC6C4E7-EE67-4A9A-B50F-AB637AD43EE5}" name="Column10312"/>
    <tableColumn id="10325" xr3:uid="{F64F901E-72A2-443A-A567-2920AD00D0B8}" name="Column10313"/>
    <tableColumn id="10326" xr3:uid="{94ECFA1B-3D33-4722-AF99-DBAF7D2114F1}" name="Column10314"/>
    <tableColumn id="10327" xr3:uid="{A4CF753A-0ADD-4FE3-BF98-1042D07FFA02}" name="Column10315"/>
    <tableColumn id="10328" xr3:uid="{55964CF3-7E8D-4DF8-AFB0-CB22F249207E}" name="Column10316"/>
    <tableColumn id="10329" xr3:uid="{CF0E7894-D046-48BE-A2AA-D7F1DFA10D35}" name="Column10317"/>
    <tableColumn id="10330" xr3:uid="{B662F893-8ED1-4FA2-AE13-1342E874DDB1}" name="Column10318"/>
    <tableColumn id="10331" xr3:uid="{33D47962-68D3-4D00-9FE1-A82F7855A634}" name="Column10319"/>
    <tableColumn id="10332" xr3:uid="{53D99CD9-A059-4820-BF9C-D5563C10C725}" name="Column10320"/>
    <tableColumn id="10333" xr3:uid="{A14F4DCB-1C3B-4870-93CC-5580C974500D}" name="Column10321"/>
    <tableColumn id="10334" xr3:uid="{C58078C8-CD4D-4667-82CF-66C67C105BE6}" name="Column10322"/>
    <tableColumn id="10335" xr3:uid="{6D6121FA-2DAE-4BC0-B588-0A55349A2CB0}" name="Column10323"/>
    <tableColumn id="10336" xr3:uid="{78D03B12-1A7A-4D95-8FC2-BB69B3D57E88}" name="Column10324"/>
    <tableColumn id="10337" xr3:uid="{BE45BC93-1CDA-4D3B-9022-8F47EC2E9755}" name="Column10325"/>
    <tableColumn id="10338" xr3:uid="{A6E049F4-5A9C-4F73-95F9-A19CF4C41A0F}" name="Column10326"/>
    <tableColumn id="10339" xr3:uid="{214E6485-6A5F-40EB-BB5F-D1BDA956BA3A}" name="Column10327"/>
    <tableColumn id="10340" xr3:uid="{13683C3A-E820-4516-B2B1-5E693CBB6A9B}" name="Column10328"/>
    <tableColumn id="10341" xr3:uid="{3421C7DC-171C-4DEE-AF4E-B5A1CFA723AC}" name="Column10329"/>
    <tableColumn id="10342" xr3:uid="{A0F20E35-FB88-456A-8990-FBBDE014526B}" name="Column10330"/>
    <tableColumn id="10343" xr3:uid="{43BFBCBB-7509-4A31-B24C-FFDC8E89D162}" name="Column10331"/>
    <tableColumn id="10344" xr3:uid="{A87FED3E-3A60-4CA4-A42B-F36D6D7E0478}" name="Column10332"/>
    <tableColumn id="10345" xr3:uid="{D343912E-1270-46FE-883E-5B5D08C9B5F1}" name="Column10333"/>
    <tableColumn id="10346" xr3:uid="{86CA9893-D6A8-412B-A849-4FE794CD461F}" name="Column10334"/>
    <tableColumn id="10347" xr3:uid="{C03D6ED7-498E-42AA-9B5D-CC55D19127B6}" name="Column10335"/>
    <tableColumn id="10348" xr3:uid="{B959065D-52EE-4942-BA00-8C23E728AD7A}" name="Column10336"/>
    <tableColumn id="10349" xr3:uid="{EA3A1ECD-C721-4414-B1AB-2EB59E0EFBA5}" name="Column10337"/>
    <tableColumn id="10350" xr3:uid="{AA24F800-2A29-4854-A934-2F5076BC746B}" name="Column10338"/>
    <tableColumn id="10351" xr3:uid="{F1558D95-C7A6-4020-9595-06604CD85201}" name="Column10339"/>
    <tableColumn id="10352" xr3:uid="{7BE93E0D-D003-4C38-A0D1-8B8ED5A9BDC8}" name="Column10340"/>
    <tableColumn id="10353" xr3:uid="{2FDA4C92-3D0B-48D1-8CE0-8F01C95B48EE}" name="Column10341"/>
    <tableColumn id="10354" xr3:uid="{11C7C7A5-E43B-459B-943E-DEBD0D245DE4}" name="Column10342"/>
    <tableColumn id="10355" xr3:uid="{3BE42D53-D3AB-4F41-94EB-99BDD94FC04F}" name="Column10343"/>
    <tableColumn id="10356" xr3:uid="{08D0879A-8057-466D-906A-414ABAA3C87C}" name="Column10344"/>
    <tableColumn id="10357" xr3:uid="{B88D4231-ECAE-449E-B419-ED68BDBBA2B9}" name="Column10345"/>
    <tableColumn id="10358" xr3:uid="{8A089835-32FA-44B0-9F26-7D23C50AFBAE}" name="Column10346"/>
    <tableColumn id="10359" xr3:uid="{A915001C-D9C7-4DF4-AE0A-BA5BC663BC88}" name="Column10347"/>
    <tableColumn id="10360" xr3:uid="{6E2D2E16-6CC2-4123-BD6B-0037B3B27B24}" name="Column10348"/>
    <tableColumn id="10361" xr3:uid="{E8D499DE-6EB1-4BA2-A153-1E8128F645DD}" name="Column10349"/>
    <tableColumn id="10362" xr3:uid="{0F2470B9-6318-4BA6-A8FC-C0A976D5CDA7}" name="Column10350"/>
    <tableColumn id="10363" xr3:uid="{8530417E-DE5E-469C-9F69-AFEA16955DEA}" name="Column10351"/>
    <tableColumn id="10364" xr3:uid="{28BE2997-78A6-4DF3-8C7E-1A9D99DB59D1}" name="Column10352"/>
    <tableColumn id="10365" xr3:uid="{F4699048-8466-44A7-A8B8-C04FE180C873}" name="Column10353"/>
    <tableColumn id="10366" xr3:uid="{7486CED1-00E1-469D-916C-F415F52D0FAB}" name="Column10354"/>
    <tableColumn id="10367" xr3:uid="{51A24B52-7C53-4FE3-BD6A-31FE4260C98C}" name="Column10355"/>
    <tableColumn id="10368" xr3:uid="{2DFAD1C3-39C5-4562-816E-14C406BCA139}" name="Column10356"/>
    <tableColumn id="10369" xr3:uid="{4CB8155B-9BD9-464F-AEAE-E657083F578C}" name="Column10357"/>
    <tableColumn id="10370" xr3:uid="{2AA65111-259B-4F96-945E-F0637ED5A65C}" name="Column10358"/>
    <tableColumn id="10371" xr3:uid="{49F48E69-23E6-4F04-BB77-940A76FBEB8C}" name="Column10359"/>
    <tableColumn id="10372" xr3:uid="{6AA538A3-3734-4865-A36C-27200B481B19}" name="Column10360"/>
    <tableColumn id="10373" xr3:uid="{08EE50FB-B7ED-45DE-A1B7-90BE226FC388}" name="Column10361"/>
    <tableColumn id="10374" xr3:uid="{CAF4AD63-1960-4CB1-8A41-64534706B447}" name="Column10362"/>
    <tableColumn id="10375" xr3:uid="{E53542B4-9CF0-4DA0-87CE-B739504CBC64}" name="Column10363"/>
    <tableColumn id="10376" xr3:uid="{8B91AC06-9DB1-45C3-8D48-BCD05D48017B}" name="Column10364"/>
    <tableColumn id="10377" xr3:uid="{71542B4B-09E3-4B77-A146-5FF130E557F6}" name="Column10365"/>
    <tableColumn id="10378" xr3:uid="{1C35E20F-B9B3-4FE0-A161-3B78EAFA16B3}" name="Column10366"/>
    <tableColumn id="10379" xr3:uid="{D5956C24-12F3-486E-822E-BBAFD203664F}" name="Column10367"/>
    <tableColumn id="10380" xr3:uid="{59455E30-D6F2-4A39-A269-7A9E325E6E2F}" name="Column10368"/>
    <tableColumn id="10381" xr3:uid="{CD60AD3B-F203-4248-A8C3-9633A8CC7C5F}" name="Column10369"/>
    <tableColumn id="10382" xr3:uid="{21496A1A-4EDD-4F60-9975-CDE14D639919}" name="Column10370"/>
    <tableColumn id="10383" xr3:uid="{E54A27E3-DBA9-42AE-A961-30B74EAABC6B}" name="Column10371"/>
    <tableColumn id="10384" xr3:uid="{73BF3F39-C5E0-47D8-857B-8CB49A3AEF7B}" name="Column10372"/>
    <tableColumn id="10385" xr3:uid="{A6E033F4-CE20-4024-8E5E-155564DF4A16}" name="Column10373"/>
    <tableColumn id="10386" xr3:uid="{2C797B48-3C4E-4558-9E1B-5188F2BC7A49}" name="Column10374"/>
    <tableColumn id="10387" xr3:uid="{CD9C5DE4-CDAE-4D08-9B09-ADD9A6A71B27}" name="Column10375"/>
    <tableColumn id="10388" xr3:uid="{B7DB3FEB-A301-4C1E-AB19-612D83D91CF9}" name="Column10376"/>
    <tableColumn id="10389" xr3:uid="{F9584053-FA3B-4803-B112-CBB548A825E6}" name="Column10377"/>
    <tableColumn id="10390" xr3:uid="{D0C83260-B3E9-4D53-AE5C-8A54E4DC9893}" name="Column10378"/>
    <tableColumn id="10391" xr3:uid="{FF067640-1F86-4B12-B6B0-27E52E219A10}" name="Column10379"/>
    <tableColumn id="10392" xr3:uid="{D24A81A8-CA9F-40EE-ACE4-94E3510A466A}" name="Column10380"/>
    <tableColumn id="10393" xr3:uid="{1C4D4F42-E492-4DB8-9F77-2575E2195937}" name="Column10381"/>
    <tableColumn id="10394" xr3:uid="{0BD06962-D303-436E-8786-A9E0626F9EFB}" name="Column10382"/>
    <tableColumn id="10395" xr3:uid="{DECB0A4F-3E9E-4B7C-ADFD-7C2DB86AB4CE}" name="Column10383"/>
    <tableColumn id="10396" xr3:uid="{A13A90E8-EE3A-4376-8DF0-3AA328B5DA1E}" name="Column10384"/>
    <tableColumn id="10397" xr3:uid="{F5243293-84C8-43B1-9CB6-2653D3363B09}" name="Column10385"/>
    <tableColumn id="10398" xr3:uid="{098F355B-D97F-442B-BA09-50A7C5C3B6DF}" name="Column10386"/>
    <tableColumn id="10399" xr3:uid="{8A169A3F-1976-477E-A46B-CAAF3D2BD0E3}" name="Column10387"/>
    <tableColumn id="10400" xr3:uid="{921ED60F-1CCD-413F-B483-742D1FC7F600}" name="Column10388"/>
    <tableColumn id="10401" xr3:uid="{7999827A-6A1A-4115-A602-A0BF27293B81}" name="Column10389"/>
    <tableColumn id="10402" xr3:uid="{C28F1EE6-709B-4EBB-98A9-7933FAEAD220}" name="Column10390"/>
    <tableColumn id="10403" xr3:uid="{ADFFF59D-02EB-48C8-938D-5CCC8260173D}" name="Column10391"/>
    <tableColumn id="10404" xr3:uid="{3D3E583C-3F1D-47E8-B18A-603D114BA76D}" name="Column10392"/>
    <tableColumn id="10405" xr3:uid="{80558027-5AA9-4CAE-B17B-5FFE5EEF8693}" name="Column10393"/>
    <tableColumn id="10406" xr3:uid="{841D3EC5-7FAF-4C7A-8176-BB5B3637C04A}" name="Column10394"/>
    <tableColumn id="10407" xr3:uid="{E317765E-45C7-489C-81DC-2488AD98437B}" name="Column10395"/>
    <tableColumn id="10408" xr3:uid="{F67B065A-763A-46B3-B61C-F5341A554EAB}" name="Column10396"/>
    <tableColumn id="10409" xr3:uid="{06CED3DF-AF1B-4915-BD04-97BD1F7CED80}" name="Column10397"/>
    <tableColumn id="10410" xr3:uid="{C35AF4B5-A379-4D27-BE8E-2765FD3BDB66}" name="Column10398"/>
    <tableColumn id="10411" xr3:uid="{69280889-27F5-4706-8BC1-6C3417DC6FA6}" name="Column10399"/>
    <tableColumn id="10412" xr3:uid="{04045585-384E-45A4-9183-F2D6420DE767}" name="Column10400"/>
    <tableColumn id="10413" xr3:uid="{FB7F87D0-949E-42E2-8DD0-981C0C923EC2}" name="Column10401"/>
    <tableColumn id="10414" xr3:uid="{33AB37C9-4C8F-496E-9DC2-13E99A916032}" name="Column10402"/>
    <tableColumn id="10415" xr3:uid="{DB5D7269-E6D7-4290-B109-328CE94E1A05}" name="Column10403"/>
    <tableColumn id="10416" xr3:uid="{E265ED94-8465-4C63-A8A2-536398E65CD9}" name="Column10404"/>
    <tableColumn id="10417" xr3:uid="{2569B21C-0456-4ABF-8968-76908E6C99B0}" name="Column10405"/>
    <tableColumn id="10418" xr3:uid="{E4C48BEE-8B19-4F8E-BCB4-C5E789B649C2}" name="Column10406"/>
    <tableColumn id="10419" xr3:uid="{9B2D8246-4160-488C-A9E5-C3906F9567A4}" name="Column10407"/>
    <tableColumn id="10420" xr3:uid="{DCF8B14B-1E8B-463F-A6AD-B5A36433AC83}" name="Column10408"/>
    <tableColumn id="10421" xr3:uid="{57F6E0DE-7FD9-4B29-B88D-1CBE0C25E0B6}" name="Column10409"/>
    <tableColumn id="10422" xr3:uid="{7525FDA2-CFE2-4EA1-A296-D002F69BDA84}" name="Column10410"/>
    <tableColumn id="10423" xr3:uid="{7EEFC237-CA6C-499D-ACAB-2F2CF446364B}" name="Column10411"/>
    <tableColumn id="10424" xr3:uid="{EB0E18F6-541C-4A64-9DE2-CD41C1095C88}" name="Column10412"/>
    <tableColumn id="10425" xr3:uid="{8F6AA4CE-3CA6-4258-8553-2E9D23C08AA6}" name="Column10413"/>
    <tableColumn id="10426" xr3:uid="{F65A7282-95C2-4BE2-A184-90DCFC361586}" name="Column10414"/>
    <tableColumn id="10427" xr3:uid="{D3DBBBD3-CC4E-4384-9313-1E2BA27AFFA6}" name="Column10415"/>
    <tableColumn id="10428" xr3:uid="{9D2089A8-7212-423B-94C8-965CA7281477}" name="Column10416"/>
    <tableColumn id="10429" xr3:uid="{42BDB0DF-CFD2-4EA4-86AF-9884961FAA8F}" name="Column10417"/>
    <tableColumn id="10430" xr3:uid="{37553898-DDDE-4F2E-BA9E-78132548AC69}" name="Column10418"/>
    <tableColumn id="10431" xr3:uid="{D62FEE7A-A627-47F8-B974-FDBFA1C20187}" name="Column10419"/>
    <tableColumn id="10432" xr3:uid="{CF7D6456-8BE5-4004-8F26-A91DEB00A69F}" name="Column10420"/>
    <tableColumn id="10433" xr3:uid="{F45CE081-38AB-4B1B-BFC1-F1A6883A3128}" name="Column10421"/>
    <tableColumn id="10434" xr3:uid="{597169FF-5559-4785-AA59-8495A992713B}" name="Column10422"/>
    <tableColumn id="10435" xr3:uid="{882879FE-D085-44EA-9FE8-D23AB4D85DC2}" name="Column10423"/>
    <tableColumn id="10436" xr3:uid="{760FC702-35EE-4699-A907-60F43174D18A}" name="Column10424"/>
    <tableColumn id="10437" xr3:uid="{5CC68F8D-C1E3-470A-ABD3-2CEA3EFB558B}" name="Column10425"/>
    <tableColumn id="10438" xr3:uid="{FA8AF57A-6669-483C-A5D4-24A444BCBA7D}" name="Column10426"/>
    <tableColumn id="10439" xr3:uid="{5477D5B1-F352-47CE-A525-A62746321CB9}" name="Column10427"/>
    <tableColumn id="10440" xr3:uid="{B083AFFC-D9DF-4E35-8C37-D9A1607E4B10}" name="Column10428"/>
    <tableColumn id="10441" xr3:uid="{49241439-EBF1-4F6F-9BBC-86D22AE5F925}" name="Column10429"/>
    <tableColumn id="10442" xr3:uid="{B373158F-E661-41D8-A5AE-DA2C87373F81}" name="Column10430"/>
    <tableColumn id="10443" xr3:uid="{2C3C765F-B637-460E-914F-65294F88D3A9}" name="Column10431"/>
    <tableColumn id="10444" xr3:uid="{AABB47F4-3679-49B2-BF74-F951F42DC4DB}" name="Column10432"/>
    <tableColumn id="10445" xr3:uid="{C682F6D8-97B3-4843-BDB9-6BDC64E17F00}" name="Column10433"/>
    <tableColumn id="10446" xr3:uid="{9F389A83-27D3-4824-87C8-27754C4AC550}" name="Column10434"/>
    <tableColumn id="10447" xr3:uid="{3C107338-EF82-48E2-B670-9788DBCDF303}" name="Column10435"/>
    <tableColumn id="10448" xr3:uid="{8050BFA1-18F6-47D0-AF10-BA423DDBFF1D}" name="Column10436"/>
    <tableColumn id="10449" xr3:uid="{1F755BD3-329B-4B64-A5DE-FD30D77FCED8}" name="Column10437"/>
    <tableColumn id="10450" xr3:uid="{A1E421BE-06A5-476E-AC32-6276DFD51C5B}" name="Column10438"/>
    <tableColumn id="10451" xr3:uid="{84808273-7B4D-44B9-A8DB-366BAE9A85A8}" name="Column10439"/>
    <tableColumn id="10452" xr3:uid="{DDF2DF39-5F01-4C32-B5B7-75D36B288D5E}" name="Column10440"/>
    <tableColumn id="10453" xr3:uid="{C3816A22-229B-40AA-9A39-BBE0246D3860}" name="Column10441"/>
    <tableColumn id="10454" xr3:uid="{158E7FCE-54E4-4CDE-ACAC-782868BE9664}" name="Column10442"/>
    <tableColumn id="10455" xr3:uid="{BEF8A567-A87D-4313-B8F5-42AC5AFA6DF6}" name="Column10443"/>
    <tableColumn id="10456" xr3:uid="{52770823-0740-4710-93E6-5FA819FB2F0A}" name="Column10444"/>
    <tableColumn id="10457" xr3:uid="{C5606851-6403-4F8E-B132-58B71B66B35B}" name="Column10445"/>
    <tableColumn id="10458" xr3:uid="{DB4DDC71-3793-4385-ABBC-10D4E7CF5703}" name="Column10446"/>
    <tableColumn id="10459" xr3:uid="{308837C7-F380-44A9-A7E9-099D6104B2A8}" name="Column10447"/>
    <tableColumn id="10460" xr3:uid="{406A1B66-BC7C-477A-8632-F41C52B5455F}" name="Column10448"/>
    <tableColumn id="10461" xr3:uid="{F8538418-67A4-4655-AFAA-92FBF0A26AE0}" name="Column10449"/>
    <tableColumn id="10462" xr3:uid="{CCEEDE1B-472C-486B-BC85-9E29E9CF8E54}" name="Column10450"/>
    <tableColumn id="10463" xr3:uid="{3D26B32D-7845-4050-BC41-6BC373888361}" name="Column10451"/>
    <tableColumn id="10464" xr3:uid="{9500572C-1095-4EAC-8E8A-6448CCB5D737}" name="Column10452"/>
    <tableColumn id="10465" xr3:uid="{9ADB8C7D-C0F5-412E-B660-C2028B35661D}" name="Column10453"/>
    <tableColumn id="10466" xr3:uid="{DCA0FF2D-4587-4473-8577-7DCFD3340687}" name="Column10454"/>
    <tableColumn id="10467" xr3:uid="{76B66471-56AA-4D1C-BB69-51FE96ACE691}" name="Column10455"/>
    <tableColumn id="10468" xr3:uid="{394CAE11-6448-4A48-B499-3ACCBE349877}" name="Column10456"/>
    <tableColumn id="10469" xr3:uid="{DDF4993C-EF9E-409E-A968-F969B7F97C75}" name="Column10457"/>
    <tableColumn id="10470" xr3:uid="{1FA40418-BCCC-4901-AA54-581C65CFF545}" name="Column10458"/>
    <tableColumn id="10471" xr3:uid="{66295196-3D5B-4ED0-88A7-8E97A348BF5B}" name="Column10459"/>
    <tableColumn id="10472" xr3:uid="{CB69FC47-179E-47BF-A9D5-062A3FF84084}" name="Column10460"/>
    <tableColumn id="10473" xr3:uid="{C0FA97C4-91FA-41B5-90A3-CCF5A6A2B636}" name="Column10461"/>
    <tableColumn id="10474" xr3:uid="{122C59A0-D77C-4E38-9A08-F7176C9B254C}" name="Column10462"/>
    <tableColumn id="10475" xr3:uid="{E078FE20-1BBD-426D-88F5-590481BEA890}" name="Column10463"/>
    <tableColumn id="10476" xr3:uid="{328296BE-4EA6-40B8-85AD-0A789725E372}" name="Column10464"/>
    <tableColumn id="10477" xr3:uid="{CC109769-88A6-4866-8FA8-FBD8195B4048}" name="Column10465"/>
    <tableColumn id="10478" xr3:uid="{44C07828-8974-4E7C-A97B-FEF9F8BB88BF}" name="Column10466"/>
    <tableColumn id="10479" xr3:uid="{C4623B6A-1952-4945-B8A8-A127AC466DBA}" name="Column10467"/>
    <tableColumn id="10480" xr3:uid="{CAE7AC0F-2AC5-49CA-AB66-4FF40A49287A}" name="Column10468"/>
    <tableColumn id="10481" xr3:uid="{8C728A9B-C112-4D97-8694-350EA0919D09}" name="Column10469"/>
    <tableColumn id="10482" xr3:uid="{96A3E796-3F88-43E8-8624-6B138E44742A}" name="Column10470"/>
    <tableColumn id="10483" xr3:uid="{5163F058-9115-4F48-B22B-AFF8AF45EFD2}" name="Column10471"/>
    <tableColumn id="10484" xr3:uid="{162A055C-2AB0-4D14-99A8-CDCACBF9FBF7}" name="Column10472"/>
    <tableColumn id="10485" xr3:uid="{31B44F1B-62BF-4FAE-896D-2BE66CE67188}" name="Column10473"/>
    <tableColumn id="10486" xr3:uid="{A4361B5B-53B0-4AB4-9695-8120D0DD32A7}" name="Column10474"/>
    <tableColumn id="10487" xr3:uid="{E8E7584D-E45C-4CA4-B75D-02A4CAC6CB28}" name="Column10475"/>
    <tableColumn id="10488" xr3:uid="{4AEBFFC7-1679-4B73-9DA5-F932CADE0334}" name="Column10476"/>
    <tableColumn id="10489" xr3:uid="{C4A2A6D4-1220-4646-88BE-53225ED52013}" name="Column10477"/>
    <tableColumn id="10490" xr3:uid="{CD135A45-7C65-4980-BFA9-7A91EFE51E80}" name="Column10478"/>
    <tableColumn id="10491" xr3:uid="{8AAF3BFC-7B0E-4276-AB73-2B29E0DF74C0}" name="Column10479"/>
    <tableColumn id="10492" xr3:uid="{C64E374A-8534-4BA4-AC01-09ACC0BA0CF4}" name="Column10480"/>
    <tableColumn id="10493" xr3:uid="{902A908B-20BA-4CF1-A0B4-723261CDA3E3}" name="Column10481"/>
    <tableColumn id="10494" xr3:uid="{FC98E8EF-698F-40BC-8547-56447EA206CB}" name="Column10482"/>
    <tableColumn id="10495" xr3:uid="{961361C4-AE66-4667-9217-993085A73E0C}" name="Column10483"/>
    <tableColumn id="10496" xr3:uid="{280A2C85-05B1-472B-AD9A-37176BEAAC46}" name="Column10484"/>
    <tableColumn id="10497" xr3:uid="{B36317C0-02EF-49B4-BA0B-29793E823E02}" name="Column10485"/>
    <tableColumn id="10498" xr3:uid="{EBAE6399-D0A7-4AB0-9872-37E47485CED0}" name="Column10486"/>
    <tableColumn id="10499" xr3:uid="{4195CB70-06F4-44A1-A459-B455FE890AA5}" name="Column10487"/>
    <tableColumn id="10500" xr3:uid="{EF2C4940-B388-4403-91C9-A307D60F545B}" name="Column10488"/>
    <tableColumn id="10501" xr3:uid="{22AD9D07-6A31-4D5E-A157-80789EA02BEA}" name="Column10489"/>
    <tableColumn id="10502" xr3:uid="{85DBB313-71FA-4C31-8070-93A8BE4C78D8}" name="Column10490"/>
    <tableColumn id="10503" xr3:uid="{BCA3BAEC-B525-4A79-98D4-764162239CA0}" name="Column10491"/>
    <tableColumn id="10504" xr3:uid="{559E2AC6-DA69-40BB-B091-6CBCDA8C82C6}" name="Column10492"/>
    <tableColumn id="10505" xr3:uid="{B3DD349F-4801-406F-B63F-BFAC3A1A0B87}" name="Column10493"/>
    <tableColumn id="10506" xr3:uid="{D694BB87-6509-44B7-A885-536333E45D69}" name="Column10494"/>
    <tableColumn id="10507" xr3:uid="{72A204EB-5A04-450A-B84A-EE2932363C79}" name="Column10495"/>
    <tableColumn id="10508" xr3:uid="{B02342C7-73C7-4434-A557-DCA06229EBA2}" name="Column10496"/>
    <tableColumn id="10509" xr3:uid="{272FBA0E-DF95-4204-AB8A-9560C5B870CD}" name="Column10497"/>
    <tableColumn id="10510" xr3:uid="{00703144-6D6B-4EBD-BA53-B5CEDEFFA851}" name="Column10498"/>
    <tableColumn id="10511" xr3:uid="{98F5F931-183C-47A3-8540-96EF784EF616}" name="Column10499"/>
    <tableColumn id="10512" xr3:uid="{D32D1762-55A5-47CE-B787-73983CDCE5AB}" name="Column10500"/>
    <tableColumn id="10513" xr3:uid="{C5B7A4E3-EC76-42BB-ABD2-C9CF2D461EF0}" name="Column10501"/>
    <tableColumn id="10514" xr3:uid="{D696B4F9-E390-48CA-B71E-DF3D11EB024D}" name="Column10502"/>
    <tableColumn id="10515" xr3:uid="{36A4CAAC-85EB-4108-9CA4-9C150E7BFCD2}" name="Column10503"/>
    <tableColumn id="10516" xr3:uid="{22ABBDAA-E7A1-423C-ACF6-B12B8CE6A45D}" name="Column10504"/>
    <tableColumn id="10517" xr3:uid="{29528C8F-0CD8-425D-8887-CD50007F9FEC}" name="Column10505"/>
    <tableColumn id="10518" xr3:uid="{9AE7121A-12F1-4902-8B4F-1A636DB657C7}" name="Column10506"/>
    <tableColumn id="10519" xr3:uid="{560AF03C-2AF2-4679-90A4-03A476572AB4}" name="Column10507"/>
    <tableColumn id="10520" xr3:uid="{B5E0D2CA-8C14-42AA-83EA-0C89314CE2EE}" name="Column10508"/>
    <tableColumn id="10521" xr3:uid="{F6EE4998-A2A2-468E-ADEE-AD6F412B077F}" name="Column10509"/>
    <tableColumn id="10522" xr3:uid="{30037E2A-4AFC-4612-BFA3-C761AB5003D0}" name="Column10510"/>
    <tableColumn id="10523" xr3:uid="{203AB501-0D92-48CD-8DCC-E2FF4CF4CD7E}" name="Column10511"/>
    <tableColumn id="10524" xr3:uid="{9014B467-A14C-4F30-AF51-5125E6FAE0A0}" name="Column10512"/>
    <tableColumn id="10525" xr3:uid="{4D0E172B-70AC-4319-A05F-FFDDEA04B5D6}" name="Column10513"/>
    <tableColumn id="10526" xr3:uid="{1914EC7E-1271-4986-B92D-329B944C4EAE}" name="Column10514"/>
    <tableColumn id="10527" xr3:uid="{5841CD63-2992-48EC-8458-53A6F14C75B8}" name="Column10515"/>
    <tableColumn id="10528" xr3:uid="{192ED21B-2209-4E18-B08D-626B33F351D8}" name="Column10516"/>
    <tableColumn id="10529" xr3:uid="{0066CEEA-38BD-42ED-B98C-CD8FC2AB9258}" name="Column10517"/>
    <tableColumn id="10530" xr3:uid="{73927D47-4318-4A80-8986-029A60B12037}" name="Column10518"/>
    <tableColumn id="10531" xr3:uid="{61DB1950-DC45-4A5A-B12C-1A7E8952D900}" name="Column10519"/>
    <tableColumn id="10532" xr3:uid="{E0BA2C72-E456-4848-9F6C-220AF87A2F5D}" name="Column10520"/>
    <tableColumn id="10533" xr3:uid="{9605CBBB-0865-4515-A325-498A19CC56C7}" name="Column10521"/>
    <tableColumn id="10534" xr3:uid="{11206B07-62C9-49BF-AE6C-F3852BEEA01D}" name="Column10522"/>
    <tableColumn id="10535" xr3:uid="{753E31B6-3783-4BE5-9AD1-015E95E0C5A1}" name="Column10523"/>
    <tableColumn id="10536" xr3:uid="{B08AE41A-DBEA-41A0-8053-AAAEB154552A}" name="Column10524"/>
    <tableColumn id="10537" xr3:uid="{4B73EF17-3451-496D-9B97-D96C93987913}" name="Column10525"/>
    <tableColumn id="10538" xr3:uid="{890C2535-694E-44A4-8E0C-35B31FA29F83}" name="Column10526"/>
    <tableColumn id="10539" xr3:uid="{3793C592-444D-41A6-95CA-3DBF78365B11}" name="Column10527"/>
    <tableColumn id="10540" xr3:uid="{B534CB6D-234B-4A3A-A54F-C727EC9EAE42}" name="Column10528"/>
    <tableColumn id="10541" xr3:uid="{C4683867-DDBC-46F9-944A-7ADBA469B938}" name="Column10529"/>
    <tableColumn id="10542" xr3:uid="{F16AA52C-B827-4FE9-9136-317EBA6106D8}" name="Column10530"/>
    <tableColumn id="10543" xr3:uid="{781742BF-E72C-455C-B86B-9B15034013DA}" name="Column10531"/>
    <tableColumn id="10544" xr3:uid="{ABF20354-F03D-4AAE-808F-5E030F52F69E}" name="Column10532"/>
    <tableColumn id="10545" xr3:uid="{777E0FFE-F551-471A-BFAC-E87EE3C22B21}" name="Column10533"/>
    <tableColumn id="10546" xr3:uid="{B83580E9-DBD8-4591-B01C-328B89CBDB68}" name="Column10534"/>
    <tableColumn id="10547" xr3:uid="{FF7F0221-A04B-473E-9E52-2567ED756D84}" name="Column10535"/>
    <tableColumn id="10548" xr3:uid="{D299F4E3-2AB9-49BC-B64A-79683FB32CD6}" name="Column10536"/>
    <tableColumn id="10549" xr3:uid="{4193CCD5-42BC-4D69-8E9B-E7A937B5E473}" name="Column10537"/>
    <tableColumn id="10550" xr3:uid="{CE5966B3-8743-4DC5-AFC4-C656C1BCB6F0}" name="Column10538"/>
    <tableColumn id="10551" xr3:uid="{941A4D48-9198-40AC-9C25-D4E7C249875E}" name="Column10539"/>
    <tableColumn id="10552" xr3:uid="{FDADB81A-3B78-4C3A-A469-AA0B9004967B}" name="Column10540"/>
    <tableColumn id="10553" xr3:uid="{E09A9BD6-1CCA-45C3-94FC-52A6CD16BDFC}" name="Column10541"/>
    <tableColumn id="10554" xr3:uid="{E869DB45-A18D-4171-8BCC-51584322CBE8}" name="Column10542"/>
    <tableColumn id="10555" xr3:uid="{7231CD52-048D-473A-872C-FE4F3A8AAEAF}" name="Column10543"/>
    <tableColumn id="10556" xr3:uid="{4EE59A2B-0EE7-442C-B3BC-5A8CCD1A05C5}" name="Column10544"/>
    <tableColumn id="10557" xr3:uid="{D571B235-0638-48DB-9259-8AE1C5E8C078}" name="Column10545"/>
    <tableColumn id="10558" xr3:uid="{AA9DC91A-8E3C-4C92-B108-568DC95E1D54}" name="Column10546"/>
    <tableColumn id="10559" xr3:uid="{911293FA-38C2-41B5-B0FB-3240DA06DA7B}" name="Column10547"/>
    <tableColumn id="10560" xr3:uid="{454CA5C7-5BC2-4FE2-A5F6-CF0F4AC244B7}" name="Column10548"/>
    <tableColumn id="10561" xr3:uid="{8EF4ABA4-53E0-482C-ADAB-6EE4440B8472}" name="Column10549"/>
    <tableColumn id="10562" xr3:uid="{B646E71F-D011-4003-A2B7-E11EDC5F1610}" name="Column10550"/>
    <tableColumn id="10563" xr3:uid="{F34828EF-FC88-4563-9C25-CA7E49DF5AD9}" name="Column10551"/>
    <tableColumn id="10564" xr3:uid="{0015F02B-9A17-4112-BE49-E384511D6F08}" name="Column10552"/>
    <tableColumn id="10565" xr3:uid="{3CD31777-B2A5-4EE2-AF59-8C66C06539BD}" name="Column10553"/>
    <tableColumn id="10566" xr3:uid="{DE393EE9-519C-47F0-8A67-34BEC2F7D7AB}" name="Column10554"/>
    <tableColumn id="10567" xr3:uid="{36376ABF-5988-4EBE-A1CE-1F0BBB37147C}" name="Column10555"/>
    <tableColumn id="10568" xr3:uid="{9771ECBF-6A1C-4766-83B6-6A77CAC60AD9}" name="Column10556"/>
    <tableColumn id="10569" xr3:uid="{1F359C42-1202-4F0B-824F-A8C6B7B094B3}" name="Column10557"/>
    <tableColumn id="10570" xr3:uid="{90B0C73E-110F-45C2-BF2A-E344D6B60E78}" name="Column10558"/>
    <tableColumn id="10571" xr3:uid="{9CF20CE8-9136-4A29-8C90-2666EB5A36AB}" name="Column10559"/>
    <tableColumn id="10572" xr3:uid="{D2058B59-0A0C-455F-BC96-A1F4DB8C68A1}" name="Column10560"/>
    <tableColumn id="10573" xr3:uid="{743BDCC0-32FE-4A27-8045-77DC1982DE32}" name="Column10561"/>
    <tableColumn id="10574" xr3:uid="{EBACBD3D-4F20-4B25-B8AD-1E1221D58CE8}" name="Column10562"/>
    <tableColumn id="10575" xr3:uid="{233BE675-5616-4F56-98B9-45346C05A254}" name="Column10563"/>
    <tableColumn id="10576" xr3:uid="{6D3789A5-D943-4B11-B72D-88A48C377525}" name="Column10564"/>
    <tableColumn id="10577" xr3:uid="{42C4BB26-254A-4B86-A1C4-64D3645CD6D6}" name="Column10565"/>
    <tableColumn id="10578" xr3:uid="{C66D71DA-9A87-435D-A62C-7A69BD1720EB}" name="Column10566"/>
    <tableColumn id="10579" xr3:uid="{9D14A04D-05EA-4D23-8BA5-77E16D9FFFD7}" name="Column10567"/>
    <tableColumn id="10580" xr3:uid="{35F29AF5-E082-4596-B315-287F949DDB75}" name="Column10568"/>
    <tableColumn id="10581" xr3:uid="{D2E8A088-F166-4C4B-A1D9-C4511C0D9EEF}" name="Column10569"/>
    <tableColumn id="10582" xr3:uid="{0168C1A8-C630-4EAC-8563-7E2F4B19CE4C}" name="Column10570"/>
    <tableColumn id="10583" xr3:uid="{B9B41CE6-511A-4D34-862E-3721AE4AB7C0}" name="Column10571"/>
    <tableColumn id="10584" xr3:uid="{82017F4B-8734-4C0E-8061-885D47FBA986}" name="Column10572"/>
    <tableColumn id="10585" xr3:uid="{96476C6A-D134-4CB7-ACF0-5E7A1FC29D5C}" name="Column10573"/>
    <tableColumn id="10586" xr3:uid="{4F8CB566-A5B4-41AE-8A39-5E299FCD0EDE}" name="Column10574"/>
    <tableColumn id="10587" xr3:uid="{61E6B353-E766-4B86-8CD1-753FAF06CFAD}" name="Column10575"/>
    <tableColumn id="10588" xr3:uid="{14BB3613-06B4-4638-B9FD-AC222B5CA3D6}" name="Column10576"/>
    <tableColumn id="10589" xr3:uid="{B9A78CC9-FA8E-4E98-B5AB-5D65F786308F}" name="Column10577"/>
    <tableColumn id="10590" xr3:uid="{34D2A667-57E0-4048-A35E-3C2FA3366787}" name="Column10578"/>
    <tableColumn id="10591" xr3:uid="{1060866C-A8D5-4210-8A54-995A779492B5}" name="Column10579"/>
    <tableColumn id="10592" xr3:uid="{20238EAD-482B-4E66-8012-55158BF1EE04}" name="Column10580"/>
    <tableColumn id="10593" xr3:uid="{468A23FF-FB99-4E9C-AED1-8DF3DD816BED}" name="Column10581"/>
    <tableColumn id="10594" xr3:uid="{A528F9AC-4138-4C24-BBAC-120674F83B26}" name="Column10582"/>
    <tableColumn id="10595" xr3:uid="{3992FC90-0029-40FB-8DF5-F0CCC91E87C1}" name="Column10583"/>
    <tableColumn id="10596" xr3:uid="{23A2FDC4-C5DF-47DD-B1A5-85F6BC1C25E1}" name="Column10584"/>
    <tableColumn id="10597" xr3:uid="{64F15FAB-54BF-4075-BDE2-D1CF4C082301}" name="Column10585"/>
    <tableColumn id="10598" xr3:uid="{911DBAF5-38D1-42C2-AE3A-3DC615177E67}" name="Column10586"/>
    <tableColumn id="10599" xr3:uid="{01AB8075-25B1-483E-939E-1A29892E9C42}" name="Column10587"/>
    <tableColumn id="10600" xr3:uid="{8C40A121-A4E6-4ADD-B99E-85DE586279A4}" name="Column10588"/>
    <tableColumn id="10601" xr3:uid="{C48FAB73-FACB-4957-8A72-5770359CE5B4}" name="Column10589"/>
    <tableColumn id="10602" xr3:uid="{ED56E35E-E0CD-4DE8-9050-771316B63FD1}" name="Column10590"/>
    <tableColumn id="10603" xr3:uid="{6C9F4FB1-3DE1-42CF-870A-DF2C2867CAC6}" name="Column10591"/>
    <tableColumn id="10604" xr3:uid="{B88EA73E-8E82-4E54-BCCD-9928336F5038}" name="Column10592"/>
    <tableColumn id="10605" xr3:uid="{795B152E-0331-47D2-9883-68F21D2EC40E}" name="Column10593"/>
    <tableColumn id="10606" xr3:uid="{D58603A6-7104-4D5F-9C78-C318A7AC4952}" name="Column10594"/>
    <tableColumn id="10607" xr3:uid="{B1C6BC9B-7575-4E06-A0D0-B4455CF4FE48}" name="Column10595"/>
    <tableColumn id="10608" xr3:uid="{A692B6A8-3577-46C2-939D-20F51DF3E1C3}" name="Column10596"/>
    <tableColumn id="10609" xr3:uid="{1BF18708-698F-4ED7-BCF3-2B14252FCE88}" name="Column10597"/>
    <tableColumn id="10610" xr3:uid="{599E703E-5BE2-4FE3-98BD-B6C8EA194C41}" name="Column10598"/>
    <tableColumn id="10611" xr3:uid="{A0844033-CA5D-4169-8763-441FF7864204}" name="Column10599"/>
    <tableColumn id="10612" xr3:uid="{AA4AAFAA-8A1B-439B-A90A-727A2B0D7CBA}" name="Column10600"/>
    <tableColumn id="10613" xr3:uid="{7B77F2FE-C858-42AF-B974-4A82F22F7B0F}" name="Column10601"/>
    <tableColumn id="10614" xr3:uid="{0ABDED50-AED3-44E8-8C6A-92195087463B}" name="Column10602"/>
    <tableColumn id="10615" xr3:uid="{67B17072-99D6-4706-97F6-D9B2BDDE0A3F}" name="Column10603"/>
    <tableColumn id="10616" xr3:uid="{9702E919-EF21-4B40-AD8D-4B1EDC1B34E7}" name="Column10604"/>
    <tableColumn id="10617" xr3:uid="{0024E436-10A8-4D3B-8EE9-655FDAC2329A}" name="Column10605"/>
    <tableColumn id="10618" xr3:uid="{50137DAE-B262-4183-98F9-F38852A88BDA}" name="Column10606"/>
    <tableColumn id="10619" xr3:uid="{6FEDDE1A-52FF-4D78-8FD0-B73FEE7E6E46}" name="Column10607"/>
    <tableColumn id="10620" xr3:uid="{354A67D9-25CF-4E39-B950-3B5940790A82}" name="Column10608"/>
    <tableColumn id="10621" xr3:uid="{C056116F-80E4-4DC6-8150-6B5A7B947FD8}" name="Column10609"/>
    <tableColumn id="10622" xr3:uid="{92F724E5-9B1A-4140-AD4B-033587D8D6A1}" name="Column10610"/>
    <tableColumn id="10623" xr3:uid="{69293532-BE74-4A0E-9966-FF2D7803326E}" name="Column10611"/>
    <tableColumn id="10624" xr3:uid="{FF96186D-F12E-4D26-8534-3AEEE3773B2B}" name="Column10612"/>
    <tableColumn id="10625" xr3:uid="{14924803-15E8-424E-A01C-DE53FBB1E4A5}" name="Column10613"/>
    <tableColumn id="10626" xr3:uid="{3EEFE184-2E0E-47DF-BD60-8665C31E04A2}" name="Column10614"/>
    <tableColumn id="10627" xr3:uid="{054B138B-7543-4408-9837-0BBE2E4110D0}" name="Column10615"/>
    <tableColumn id="10628" xr3:uid="{089CB311-92A5-4184-BC90-DE72DA2B0C06}" name="Column10616"/>
    <tableColumn id="10629" xr3:uid="{3965578D-D66C-40FB-A22C-B7666E7B6968}" name="Column10617"/>
    <tableColumn id="10630" xr3:uid="{02CA3CEC-0D6F-44B9-8E02-E94D132412DC}" name="Column10618"/>
    <tableColumn id="10631" xr3:uid="{63019056-A15F-4943-8F5C-1466B1483053}" name="Column10619"/>
    <tableColumn id="10632" xr3:uid="{13052AF9-6689-4B1D-AE47-A2E0D42E642E}" name="Column10620"/>
    <tableColumn id="10633" xr3:uid="{1546F915-9FBD-4C43-A5E1-4A8543AA64B4}" name="Column10621"/>
    <tableColumn id="10634" xr3:uid="{BE653947-9434-4090-B99E-8204DEB56102}" name="Column10622"/>
    <tableColumn id="10635" xr3:uid="{6AC73081-0980-4E62-9B75-58748F0CFED5}" name="Column10623"/>
    <tableColumn id="10636" xr3:uid="{BD33B7E7-DBC7-4771-96E5-0086EAEFA820}" name="Column10624"/>
    <tableColumn id="10637" xr3:uid="{601387C0-5284-484B-936A-0BA6AE2EEC84}" name="Column10625"/>
    <tableColumn id="10638" xr3:uid="{BB7BA0FD-72C8-4744-B988-3E293785A3F1}" name="Column10626"/>
    <tableColumn id="10639" xr3:uid="{E11838FD-F64C-4D6C-972B-324E7C878D2A}" name="Column10627"/>
    <tableColumn id="10640" xr3:uid="{833C8963-7BF3-4DAA-BD3B-E46EAEEDFF3D}" name="Column10628"/>
    <tableColumn id="10641" xr3:uid="{D9E2A74A-3E5E-4E55-BAB2-705AFC53B763}" name="Column10629"/>
    <tableColumn id="10642" xr3:uid="{FEFFC6CC-0D86-44C4-9518-C963982C36C9}" name="Column10630"/>
    <tableColumn id="10643" xr3:uid="{86C325FA-C4AA-41BC-8DD9-D2965E74E1B8}" name="Column10631"/>
    <tableColumn id="10644" xr3:uid="{E400FB8F-68F3-4C27-8D82-7EB9854D5243}" name="Column10632"/>
    <tableColumn id="10645" xr3:uid="{589F5901-CEF4-49C4-92FC-E946C80CA9A1}" name="Column10633"/>
    <tableColumn id="10646" xr3:uid="{85B60931-A66D-4993-8F8F-29558588E239}" name="Column10634"/>
    <tableColumn id="10647" xr3:uid="{501E2EBE-E971-41A1-A00F-00812CF6A05C}" name="Column10635"/>
    <tableColumn id="10648" xr3:uid="{B47C1D32-F88A-4D82-89D8-6D6640EAA672}" name="Column10636"/>
    <tableColumn id="10649" xr3:uid="{91FE8295-4B04-41E6-BFB9-C7B94520430F}" name="Column10637"/>
    <tableColumn id="10650" xr3:uid="{28BA034C-6FEF-4E9B-A5DC-D8DB0F940E45}" name="Column10638"/>
    <tableColumn id="10651" xr3:uid="{54B2ABBA-6147-4AE6-909F-4F4AED313213}" name="Column10639"/>
    <tableColumn id="10652" xr3:uid="{7B1B9D9A-AD56-4996-9F76-FB934459A5E8}" name="Column10640"/>
    <tableColumn id="10653" xr3:uid="{DF7AC9FA-9664-4366-B77D-5F5C5C07FC5D}" name="Column10641"/>
    <tableColumn id="10654" xr3:uid="{0F5C4868-E8B8-48A0-84B8-6580F39B9007}" name="Column10642"/>
    <tableColumn id="10655" xr3:uid="{BFB5CFB9-B85D-4CA9-9BEE-21563F61EC18}" name="Column10643"/>
    <tableColumn id="10656" xr3:uid="{71549A71-FC7D-4B2E-9833-93C0C21401B7}" name="Column10644"/>
    <tableColumn id="10657" xr3:uid="{745F96DC-50BC-413D-B742-62678020636F}" name="Column10645"/>
    <tableColumn id="10658" xr3:uid="{553741AC-268B-4DD6-ADB2-CBA2358DFAB5}" name="Column10646"/>
    <tableColumn id="10659" xr3:uid="{D268CBCC-FDC4-4EDE-BC80-00FB651952BC}" name="Column10647"/>
    <tableColumn id="10660" xr3:uid="{0F52918B-DE0B-47EF-8447-FC0732DF468C}" name="Column10648"/>
    <tableColumn id="10661" xr3:uid="{67B9671D-4BAC-455F-A1D5-1D7A56BBD3BB}" name="Column10649"/>
    <tableColumn id="10662" xr3:uid="{9C46E3CB-706E-4323-BCAE-6D17CB791BD3}" name="Column10650"/>
    <tableColumn id="10663" xr3:uid="{221B79E4-32F8-4648-9E10-221353705D06}" name="Column10651"/>
    <tableColumn id="10664" xr3:uid="{D67379FE-CFB5-4C69-BA5F-696FB9319D66}" name="Column10652"/>
    <tableColumn id="10665" xr3:uid="{4EE7F85B-411D-46E6-8538-053FD8249B6C}" name="Column10653"/>
    <tableColumn id="10666" xr3:uid="{9C030E83-1178-491A-9EC8-B81E43078D27}" name="Column10654"/>
    <tableColumn id="10667" xr3:uid="{3AC1A45A-5A7C-454A-8026-86BD8BB32C07}" name="Column10655"/>
    <tableColumn id="10668" xr3:uid="{50740C91-9664-4B0C-81D6-DE02B9B03CBF}" name="Column10656"/>
    <tableColumn id="10669" xr3:uid="{FB260038-00B1-4BE4-901E-7214B504E13A}" name="Column10657"/>
    <tableColumn id="10670" xr3:uid="{EEAFCAEB-7813-4220-8022-5EC00E700FC4}" name="Column10658"/>
    <tableColumn id="10671" xr3:uid="{A3AD6563-50B7-4635-9D87-838BD9BC6F81}" name="Column10659"/>
    <tableColumn id="10672" xr3:uid="{8AB3ED05-B9FB-4E38-9B20-7556E44E075C}" name="Column10660"/>
    <tableColumn id="10673" xr3:uid="{48127BE3-BFA7-4599-BF9B-94BB717A0395}" name="Column10661"/>
    <tableColumn id="10674" xr3:uid="{66555FC4-8CEB-43E0-9142-23ED7A481292}" name="Column10662"/>
    <tableColumn id="10675" xr3:uid="{DAAE464A-652E-41CA-B0D5-F5A5324D569F}" name="Column10663"/>
    <tableColumn id="10676" xr3:uid="{4DE5B27D-D98C-47E6-A5F9-8A2494FE7AE0}" name="Column10664"/>
    <tableColumn id="10677" xr3:uid="{7706C07E-A045-4797-A4A3-FA6FC75234C9}" name="Column10665"/>
    <tableColumn id="10678" xr3:uid="{DE75C167-63C1-450F-8321-89AC2095DD40}" name="Column10666"/>
    <tableColumn id="10679" xr3:uid="{9EFEDCF9-E071-40B8-9070-73505C187033}" name="Column10667"/>
    <tableColumn id="10680" xr3:uid="{6CB2813E-1E7F-4021-9790-151EFD509E57}" name="Column10668"/>
    <tableColumn id="10681" xr3:uid="{48355775-D5D1-44D9-9F39-2C97279ACFC7}" name="Column10669"/>
    <tableColumn id="10682" xr3:uid="{D34108CE-45DF-4907-B46F-2D8FDC2E4623}" name="Column10670"/>
    <tableColumn id="10683" xr3:uid="{0734FC11-0D97-40A2-A74A-FD5DA156F212}" name="Column10671"/>
    <tableColumn id="10684" xr3:uid="{466787B3-D1BA-4BEB-933E-57348E6E2D69}" name="Column10672"/>
    <tableColumn id="10685" xr3:uid="{B1550FEC-CAE1-48DB-8733-39DC48AF056F}" name="Column10673"/>
    <tableColumn id="10686" xr3:uid="{24BC2813-6A44-4521-8373-47B4E7203405}" name="Column10674"/>
    <tableColumn id="10687" xr3:uid="{5DB2A2A9-ED02-4CB8-8877-EE117869FE9E}" name="Column10675"/>
    <tableColumn id="10688" xr3:uid="{D876395C-AD3B-4A2B-BBB9-ED553A1EA175}" name="Column10676"/>
    <tableColumn id="10689" xr3:uid="{A882CC26-F46A-4C17-AAED-065B85609DEF}" name="Column10677"/>
    <tableColumn id="10690" xr3:uid="{6D479DE7-6889-4BED-A14E-E18CED0E27A9}" name="Column10678"/>
    <tableColumn id="10691" xr3:uid="{F76C7820-F09A-4DB4-B864-4AC32BEC3D2E}" name="Column10679"/>
    <tableColumn id="10692" xr3:uid="{C64F6B85-D6F9-4AAF-AA18-6A671FFA6576}" name="Column10680"/>
    <tableColumn id="10693" xr3:uid="{4036C606-E6A8-4D9B-8A4B-6B79BB60C7A9}" name="Column10681"/>
    <tableColumn id="10694" xr3:uid="{55D28836-470D-476E-A73B-79B9F9BE6FA4}" name="Column10682"/>
    <tableColumn id="10695" xr3:uid="{1E2329CA-90E8-4896-BB3D-96D2F03E54C6}" name="Column10683"/>
    <tableColumn id="10696" xr3:uid="{391C33D2-71BD-424A-BBAA-678089E1F8A8}" name="Column10684"/>
    <tableColumn id="10697" xr3:uid="{1AF5D11E-2318-49D2-B580-6A4602D54DBC}" name="Column10685"/>
    <tableColumn id="10698" xr3:uid="{424A65AD-2B07-407D-B946-8AADF2FC7158}" name="Column10686"/>
    <tableColumn id="10699" xr3:uid="{B9486560-2E69-406E-BCA5-F63FC5A587F2}" name="Column10687"/>
    <tableColumn id="10700" xr3:uid="{F62102F7-7E17-47A2-8E1F-BAFE952AFCD4}" name="Column10688"/>
    <tableColumn id="10701" xr3:uid="{3C1FF7DA-7876-4678-A50F-852044E60861}" name="Column10689"/>
    <tableColumn id="10702" xr3:uid="{5B956B4C-0E01-486B-A063-25350C4BD33A}" name="Column10690"/>
    <tableColumn id="10703" xr3:uid="{16F7CEDA-6CA0-477A-A241-BF408E0D61F7}" name="Column10691"/>
    <tableColumn id="10704" xr3:uid="{59409ED7-C462-4F03-8BE3-40761E865B51}" name="Column10692"/>
    <tableColumn id="10705" xr3:uid="{B7F37058-E225-41D1-A857-09CA3F87E8D1}" name="Column10693"/>
    <tableColumn id="10706" xr3:uid="{81B996BA-0F3B-4F2A-859A-189FDC188B94}" name="Column10694"/>
    <tableColumn id="10707" xr3:uid="{02E85A85-94CE-4837-BC89-7BE0EF0F844E}" name="Column10695"/>
    <tableColumn id="10708" xr3:uid="{A15B1988-7C76-454A-8AF4-CEA0410DC2CF}" name="Column10696"/>
    <tableColumn id="10709" xr3:uid="{1C5A285C-0CB1-4D59-AB36-5BD0C0A3E9FC}" name="Column10697"/>
    <tableColumn id="10710" xr3:uid="{EA517BEF-9675-465B-A582-0621E77D81F5}" name="Column10698"/>
    <tableColumn id="10711" xr3:uid="{80C6DB42-E0C9-4BBE-867F-971D970349C2}" name="Column10699"/>
    <tableColumn id="10712" xr3:uid="{DA730F53-B805-41AC-8866-CCFF1CB292CE}" name="Column10700"/>
    <tableColumn id="10713" xr3:uid="{970FA56F-0490-4932-946A-6736C7768FCD}" name="Column10701"/>
    <tableColumn id="10714" xr3:uid="{272287F7-61E1-4BAE-BAAE-00ACD7620513}" name="Column10702"/>
    <tableColumn id="10715" xr3:uid="{6B3FC280-1B2E-4857-987F-92859C23B7AC}" name="Column10703"/>
    <tableColumn id="10716" xr3:uid="{DAB0DEA8-7D20-4AAC-A951-2CCA81BA6F5E}" name="Column10704"/>
    <tableColumn id="10717" xr3:uid="{3C9D0256-71B5-459E-9489-A086DE438906}" name="Column10705"/>
    <tableColumn id="10718" xr3:uid="{A2174193-C34A-46D3-9207-F1C5E867D78D}" name="Column10706"/>
    <tableColumn id="10719" xr3:uid="{1FD404E3-AA6C-4309-BE7B-69DD303E12E8}" name="Column10707"/>
    <tableColumn id="10720" xr3:uid="{B6ECD06A-B2F9-4B74-8C3D-A5040444613D}" name="Column10708"/>
    <tableColumn id="10721" xr3:uid="{F84589F1-6F13-4D45-BF95-66B579F3D943}" name="Column10709"/>
    <tableColumn id="10722" xr3:uid="{99390845-B57F-4C5D-B8F7-551826A4365F}" name="Column10710"/>
    <tableColumn id="10723" xr3:uid="{EE62FAC9-74FF-4DF8-BDB5-41496F69399C}" name="Column10711"/>
    <tableColumn id="10724" xr3:uid="{18596707-DA65-4899-B0CE-1EF9CF9808BA}" name="Column10712"/>
    <tableColumn id="10725" xr3:uid="{B644EE77-3B12-44BF-B82D-FB84FF2AC3AD}" name="Column10713"/>
    <tableColumn id="10726" xr3:uid="{3A0FBC82-C64B-43F1-A14E-356881858DDB}" name="Column10714"/>
    <tableColumn id="10727" xr3:uid="{F22BB5AE-91B3-4BD0-8FF4-04B54E098AFD}" name="Column10715"/>
    <tableColumn id="10728" xr3:uid="{9CC744B7-8AA1-4F6D-94B3-F4EA2E4C8A68}" name="Column10716"/>
    <tableColumn id="10729" xr3:uid="{8AF7AD12-3108-429C-9787-0F4002786326}" name="Column10717"/>
    <tableColumn id="10730" xr3:uid="{361E9EFC-1B7A-4399-BFA6-3A95CF0BF4B3}" name="Column10718"/>
    <tableColumn id="10731" xr3:uid="{95CAE801-CB4B-4F76-90D6-445D0F3C4FB8}" name="Column10719"/>
    <tableColumn id="10732" xr3:uid="{40825BC5-9C37-4A8C-A8DD-D460333624E8}" name="Column10720"/>
    <tableColumn id="10733" xr3:uid="{5F5807E1-A9E5-4AD8-B1A7-621D4783738E}" name="Column10721"/>
    <tableColumn id="10734" xr3:uid="{FA1CDCEB-2D99-4F49-BA84-48ADC241C078}" name="Column10722"/>
    <tableColumn id="10735" xr3:uid="{A30EDC19-9F84-4AC6-B7A3-F2132AC021DB}" name="Column10723"/>
    <tableColumn id="10736" xr3:uid="{632A3144-5770-4FD6-B446-B02E441DE520}" name="Column10724"/>
    <tableColumn id="10737" xr3:uid="{1A27DF6B-04DC-4872-B716-0E5ED7D5DB59}" name="Column10725"/>
    <tableColumn id="10738" xr3:uid="{27743F05-DD1A-4B45-A13F-547B5129F615}" name="Column10726"/>
    <tableColumn id="10739" xr3:uid="{5369912F-B844-4B59-9EDA-96EAA1D24F77}" name="Column10727"/>
    <tableColumn id="10740" xr3:uid="{BF242E33-D00F-418F-AB81-0F6AAF6CB84B}" name="Column10728"/>
    <tableColumn id="10741" xr3:uid="{33324D52-9491-4931-B06E-B513A86FBA67}" name="Column10729"/>
    <tableColumn id="10742" xr3:uid="{A09061BA-FE40-4D62-838F-8427EAD723A8}" name="Column10730"/>
    <tableColumn id="10743" xr3:uid="{6ECA101A-B5EC-4853-8FB8-EF73139ED208}" name="Column10731"/>
    <tableColumn id="10744" xr3:uid="{18198F29-5078-4398-8D37-90F26D8CD43B}" name="Column10732"/>
    <tableColumn id="10745" xr3:uid="{78FD32AF-7142-4A78-8A5B-8810A0C08022}" name="Column10733"/>
    <tableColumn id="10746" xr3:uid="{2F76983F-AF2A-408B-A754-73DF553EB196}" name="Column10734"/>
    <tableColumn id="10747" xr3:uid="{955ADD26-3079-40BE-BFE3-F3E5B7B433D7}" name="Column10735"/>
    <tableColumn id="10748" xr3:uid="{B3763412-C4BE-47BC-84AB-6A4A2DEE47CF}" name="Column10736"/>
    <tableColumn id="10749" xr3:uid="{8C1548FD-593C-4AA8-9ED5-602735CB8568}" name="Column10737"/>
    <tableColumn id="10750" xr3:uid="{42186090-B48D-4C2F-BF9D-C52060C6302B}" name="Column10738"/>
    <tableColumn id="10751" xr3:uid="{F3E0A788-91E1-4BF4-ADFF-CF725624CB3C}" name="Column10739"/>
    <tableColumn id="10752" xr3:uid="{66491D64-D171-486A-BBEC-0F26FF2DCEED}" name="Column10740"/>
    <tableColumn id="10753" xr3:uid="{E76DD4D8-721F-4AF8-86FD-BC18C525608C}" name="Column10741"/>
    <tableColumn id="10754" xr3:uid="{70670CF0-90B3-4A07-9C21-81D000D4DD63}" name="Column10742"/>
    <tableColumn id="10755" xr3:uid="{A6DFF577-2B76-4869-854F-E5DBBF0EA8DA}" name="Column10743"/>
    <tableColumn id="10756" xr3:uid="{DA21A90A-0413-47D4-A703-D3BED0C4C0F7}" name="Column10744"/>
    <tableColumn id="10757" xr3:uid="{1F6B98F4-9865-4D0F-B298-962EC31F6F40}" name="Column10745"/>
    <tableColumn id="10758" xr3:uid="{8E46AD02-AFC9-45C5-842E-A8E4E0A5C105}" name="Column10746"/>
    <tableColumn id="10759" xr3:uid="{52678987-ACBA-4DE3-B5FD-B55A84F08762}" name="Column10747"/>
    <tableColumn id="10760" xr3:uid="{F9D1DB78-37BA-4273-849D-28444C3AE990}" name="Column10748"/>
    <tableColumn id="10761" xr3:uid="{58C75110-AE52-42C4-91AB-F9E2D87BA782}" name="Column10749"/>
    <tableColumn id="10762" xr3:uid="{AD90F098-C40B-4B91-996A-366F823B2D8D}" name="Column10750"/>
    <tableColumn id="10763" xr3:uid="{BA6B9C63-D8EE-495B-AAB1-D18F8E55F132}" name="Column10751"/>
    <tableColumn id="10764" xr3:uid="{16AEABFE-7A5D-4E01-ABE0-600E2DDAC11A}" name="Column10752"/>
    <tableColumn id="10765" xr3:uid="{FB9CB75B-2867-4B26-A433-BC7A1B4B2EBC}" name="Column10753"/>
    <tableColumn id="10766" xr3:uid="{6602C8E8-2F2B-4BFA-A50F-B76946A37A31}" name="Column10754"/>
    <tableColumn id="10767" xr3:uid="{8BFD1790-B4E0-43A0-83F4-C05B7B1C2549}" name="Column10755"/>
    <tableColumn id="10768" xr3:uid="{332531BD-6836-410B-9FDC-B04698263416}" name="Column10756"/>
    <tableColumn id="10769" xr3:uid="{8A7FA672-BF92-47C5-8BB7-B8D40C91AB1D}" name="Column10757"/>
    <tableColumn id="10770" xr3:uid="{BF830FB4-16C9-4FC6-9094-50C4EA678FCA}" name="Column10758"/>
    <tableColumn id="10771" xr3:uid="{B5761FBA-9D71-4ABC-AAA8-C4CA177BD34F}" name="Column10759"/>
    <tableColumn id="10772" xr3:uid="{8D8B7F52-1EE5-44A8-B962-995E671D47F2}" name="Column10760"/>
    <tableColumn id="10773" xr3:uid="{A8DB2303-EBB7-4F9B-86E0-AC38E7FFFE48}" name="Column10761"/>
    <tableColumn id="10774" xr3:uid="{2D064BE8-71B3-4DC9-A7A6-707E4E4DD334}" name="Column10762"/>
    <tableColumn id="10775" xr3:uid="{38EA2765-8978-42FC-AC71-4B3EC2BCD474}" name="Column10763"/>
    <tableColumn id="10776" xr3:uid="{C4E07E8B-DDBF-4206-90F8-4BB0CA38205B}" name="Column10764"/>
    <tableColumn id="10777" xr3:uid="{3F678974-DD20-4AE5-9B9C-5A0E0758EA16}" name="Column10765"/>
    <tableColumn id="10778" xr3:uid="{26E0D720-3107-4A4E-91BE-E4FFD8F93DE2}" name="Column10766"/>
    <tableColumn id="10779" xr3:uid="{2F6BEC0C-5BCF-4A42-BEC7-479B5ADF5D1F}" name="Column10767"/>
    <tableColumn id="10780" xr3:uid="{9B79AEEF-8E79-42F8-9331-ABD5B5DF88A4}" name="Column10768"/>
    <tableColumn id="10781" xr3:uid="{73B951B6-392D-46F7-973B-BFE6ADE300DC}" name="Column10769"/>
    <tableColumn id="10782" xr3:uid="{F1C9E310-6C14-43EE-B4BB-13FD974FC876}" name="Column10770"/>
    <tableColumn id="10783" xr3:uid="{FD43AC30-48D4-47FC-A593-75CF6CD28BD8}" name="Column10771"/>
    <tableColumn id="10784" xr3:uid="{7367A634-FE15-42FB-9DA7-F10C4D0C258C}" name="Column10772"/>
    <tableColumn id="10785" xr3:uid="{DF2F09E5-C170-4021-A96E-8DB96791F5FA}" name="Column10773"/>
    <tableColumn id="10786" xr3:uid="{C8E806E5-03D4-4F3B-ACFC-BAB3EA727DBD}" name="Column10774"/>
    <tableColumn id="10787" xr3:uid="{6641CA42-828E-439C-B853-E370BE765C38}" name="Column10775"/>
    <tableColumn id="10788" xr3:uid="{71445E7F-A0DF-445D-B902-CD5547150C6A}" name="Column10776"/>
    <tableColumn id="10789" xr3:uid="{B305799D-E053-48BE-B244-05D4399F4D92}" name="Column10777"/>
    <tableColumn id="10790" xr3:uid="{019C30E1-F247-48B7-9722-640E9BCF8625}" name="Column10778"/>
    <tableColumn id="10791" xr3:uid="{20D78AE6-7D36-4788-BD85-9C4725D703B0}" name="Column10779"/>
    <tableColumn id="10792" xr3:uid="{4FB67363-57BB-4A51-9BB4-EE7E6E6D1B46}" name="Column10780"/>
    <tableColumn id="10793" xr3:uid="{35CA52CB-2AC3-440A-91FF-6D7CE9C9728A}" name="Column10781"/>
    <tableColumn id="10794" xr3:uid="{3C9D6B00-D38E-4351-8E37-833F32011DF7}" name="Column10782"/>
    <tableColumn id="10795" xr3:uid="{10127A43-62F2-4EDD-9520-77CFF07118A1}" name="Column10783"/>
    <tableColumn id="10796" xr3:uid="{767AA4A2-0565-4081-8C95-D7B6473FB6A0}" name="Column10784"/>
    <tableColumn id="10797" xr3:uid="{28021BA0-81AA-428A-A7C3-41E32D8A8CC0}" name="Column10785"/>
    <tableColumn id="10798" xr3:uid="{3A2AF764-C401-46C6-8373-9701448AAFCE}" name="Column10786"/>
    <tableColumn id="10799" xr3:uid="{68719736-BE43-4BA0-A0FC-26BC32414069}" name="Column10787"/>
    <tableColumn id="10800" xr3:uid="{1FED7D35-898E-4308-A889-8E6B5EEDA57C}" name="Column10788"/>
    <tableColumn id="10801" xr3:uid="{1D439198-26C6-4C3D-97CE-09FF7B6A68E5}" name="Column10789"/>
    <tableColumn id="10802" xr3:uid="{A0C8BC51-87BE-4445-81B4-9ADDD8F5BA1F}" name="Column10790"/>
    <tableColumn id="10803" xr3:uid="{D7251EFD-E338-4059-B33F-A65591C203F8}" name="Column10791"/>
    <tableColumn id="10804" xr3:uid="{4370A856-BFD7-4168-BB03-DD3A725DC8A3}" name="Column10792"/>
    <tableColumn id="10805" xr3:uid="{28633EF0-B05E-489C-ABCC-655178F7C645}" name="Column10793"/>
    <tableColumn id="10806" xr3:uid="{F2E265DC-074F-491F-829C-F342B6B35C8C}" name="Column10794"/>
    <tableColumn id="10807" xr3:uid="{1CA55FDC-B7B4-4FB3-8B22-C2F5D41FD51B}" name="Column10795"/>
    <tableColumn id="10808" xr3:uid="{36972A2B-6C61-4F04-A718-756A6716CB17}" name="Column10796"/>
    <tableColumn id="10809" xr3:uid="{806C6959-6414-41FC-B0F2-0FB3971DAE8C}" name="Column10797"/>
    <tableColumn id="10810" xr3:uid="{9C6F7FA3-5F83-4940-A83A-621A0035EBE9}" name="Column10798"/>
    <tableColumn id="10811" xr3:uid="{25E34F38-13E4-4645-BDDC-1FAEB78F723A}" name="Column10799"/>
    <tableColumn id="10812" xr3:uid="{FE1A48A0-83C8-4280-88CE-882425C05EAD}" name="Column10800"/>
    <tableColumn id="10813" xr3:uid="{38C86C48-719F-495C-BB7C-69B2A82783F7}" name="Column10801"/>
    <tableColumn id="10814" xr3:uid="{4BB2C25B-B822-41FD-ACE1-B929F853E2D0}" name="Column10802"/>
    <tableColumn id="10815" xr3:uid="{76BC5684-FF93-49FA-AEEE-AC3711B0E3A2}" name="Column10803"/>
    <tableColumn id="10816" xr3:uid="{844FB787-A19C-4C64-99AD-E7DC523224ED}" name="Column10804"/>
    <tableColumn id="10817" xr3:uid="{4A103575-C97F-4168-A000-D5652B62129F}" name="Column10805"/>
    <tableColumn id="10818" xr3:uid="{ED2D9C9A-3BBB-4D8A-A9F7-F1B07AFBA964}" name="Column10806"/>
    <tableColumn id="10819" xr3:uid="{B9EEA80F-5506-472C-A223-08961559B513}" name="Column10807"/>
    <tableColumn id="10820" xr3:uid="{045B2463-A2D8-4894-BD79-7DC4B9FB0688}" name="Column10808"/>
    <tableColumn id="10821" xr3:uid="{7AAD5CCA-6434-4A50-BE15-329452E70146}" name="Column10809"/>
    <tableColumn id="10822" xr3:uid="{8D240D0C-CE27-4F8F-A3A8-512B790A5645}" name="Column10810"/>
    <tableColumn id="10823" xr3:uid="{0AF7CD3C-B973-45D1-BA14-F843A1FF72BF}" name="Column10811"/>
    <tableColumn id="10824" xr3:uid="{D9EEBCA2-06DF-4A9F-97DE-02D2808840CD}" name="Column10812"/>
    <tableColumn id="10825" xr3:uid="{5CE7A8E6-A0D6-4E39-99D6-07A9167E1A08}" name="Column10813"/>
    <tableColumn id="10826" xr3:uid="{F58A0B7A-4B64-4A8F-8AEF-90B4C1D6033A}" name="Column10814"/>
    <tableColumn id="10827" xr3:uid="{1839D7D8-6C1B-4D95-9F73-470088215106}" name="Column10815"/>
    <tableColumn id="10828" xr3:uid="{D45A3593-A3BC-4BA7-9108-E1DA080AE55F}" name="Column10816"/>
    <tableColumn id="10829" xr3:uid="{58B85F41-8B16-41DF-BC9B-6870075431AE}" name="Column10817"/>
    <tableColumn id="10830" xr3:uid="{92681882-EB72-4D3D-9255-19E99F6446BA}" name="Column10818"/>
    <tableColumn id="10831" xr3:uid="{76AAC2BC-04D9-4FC2-9862-4AFB8EF647C4}" name="Column10819"/>
    <tableColumn id="10832" xr3:uid="{8CFD060E-6F16-498D-AEB0-EEA618726498}" name="Column10820"/>
    <tableColumn id="10833" xr3:uid="{D41BED7E-95F7-4BE4-8AE0-94B94EAAEE16}" name="Column10821"/>
    <tableColumn id="10834" xr3:uid="{B05EB73E-189C-40D3-897D-D0142C53E718}" name="Column10822"/>
    <tableColumn id="10835" xr3:uid="{8D1A40C6-AA02-40AF-BC20-F19B89461591}" name="Column10823"/>
    <tableColumn id="10836" xr3:uid="{B9CE7B23-BFEE-43F8-911D-AB210976EFCE}" name="Column10824"/>
    <tableColumn id="10837" xr3:uid="{7A8F82E4-E889-4B71-A39B-7879F8846AD2}" name="Column10825"/>
    <tableColumn id="10838" xr3:uid="{E3BEFAB5-762F-4E48-B7CF-DFA5DABD10CC}" name="Column10826"/>
    <tableColumn id="10839" xr3:uid="{6C4F9FE2-5EB5-4058-82FA-1495AA47894A}" name="Column10827"/>
    <tableColumn id="10840" xr3:uid="{339CD27A-CDC7-4808-83E5-7E9A7A283668}" name="Column10828"/>
    <tableColumn id="10841" xr3:uid="{7D2744F7-4E8A-42D7-A2B8-57B7218B3417}" name="Column10829"/>
    <tableColumn id="10842" xr3:uid="{7FAC3E9B-0342-4274-A7EE-70E10732CCA2}" name="Column10830"/>
    <tableColumn id="10843" xr3:uid="{A833B30F-81AC-4D9D-8DA9-833E5ED2DD0C}" name="Column10831"/>
    <tableColumn id="10844" xr3:uid="{6BF7CD68-7671-427F-882D-F186267DC285}" name="Column10832"/>
    <tableColumn id="10845" xr3:uid="{FC03F80D-CB8E-49AF-BD5B-2741ECFC205F}" name="Column10833"/>
    <tableColumn id="10846" xr3:uid="{6D3CA47F-B289-491F-A2DB-AC0C61DEAA4B}" name="Column10834"/>
    <tableColumn id="10847" xr3:uid="{47B43E6B-2AB9-47E5-BF2A-3974A5435009}" name="Column10835"/>
    <tableColumn id="10848" xr3:uid="{7B084DCA-5F16-4095-93B8-2F62CF205997}" name="Column10836"/>
    <tableColumn id="10849" xr3:uid="{6A60B22C-417E-4B1B-B9BC-6185D7D47C50}" name="Column10837"/>
    <tableColumn id="10850" xr3:uid="{1DB8B675-00A3-490E-8DD8-DFD25FCC140C}" name="Column10838"/>
    <tableColumn id="10851" xr3:uid="{0ABCAE63-6AF0-4717-B9F6-332EABF1AEF3}" name="Column10839"/>
    <tableColumn id="10852" xr3:uid="{92E66486-87CE-4256-A1A5-5E1F2F724DC1}" name="Column10840"/>
    <tableColumn id="10853" xr3:uid="{C3563C77-D788-4FB3-937D-86BC03E98500}" name="Column10841"/>
    <tableColumn id="10854" xr3:uid="{04474DA0-F97D-4191-A258-7610D3AD420A}" name="Column10842"/>
    <tableColumn id="10855" xr3:uid="{65730DC4-830D-4CAD-A9A2-389E4E4FD319}" name="Column10843"/>
    <tableColumn id="10856" xr3:uid="{3FEC21EF-3CA5-4C18-A734-40FA21C890E5}" name="Column10844"/>
    <tableColumn id="10857" xr3:uid="{7DCC37B9-5245-4848-800F-35D368DE3B28}" name="Column10845"/>
    <tableColumn id="10858" xr3:uid="{96B4BE2E-2C78-47FB-9D17-B70012C9A735}" name="Column10846"/>
    <tableColumn id="10859" xr3:uid="{C7F42C8B-0ECA-4AEA-B587-5FD128C78B8E}" name="Column10847"/>
    <tableColumn id="10860" xr3:uid="{06482BBB-1772-4BC8-B781-45D632748729}" name="Column10848"/>
    <tableColumn id="10861" xr3:uid="{F1D29F76-D5B0-4744-9444-4C8C74ED6B61}" name="Column10849"/>
    <tableColumn id="10862" xr3:uid="{982728FE-996C-42D8-A8B5-21EEFB1FA392}" name="Column10850"/>
    <tableColumn id="10863" xr3:uid="{C93D7E22-C275-4DE4-B51F-5120DEF79D31}" name="Column10851"/>
    <tableColumn id="10864" xr3:uid="{03C428E7-1908-436F-8F4E-062CB528E7BC}" name="Column10852"/>
    <tableColumn id="10865" xr3:uid="{327F2F6B-626B-42EF-8E52-6BF5D5197DDE}" name="Column10853"/>
    <tableColumn id="10866" xr3:uid="{5A955FA8-13F9-47A8-8BC5-6C571DAFCB5D}" name="Column10854"/>
    <tableColumn id="10867" xr3:uid="{6971013F-5FCD-494F-9DAA-70F0B7A828F3}" name="Column10855"/>
    <tableColumn id="10868" xr3:uid="{09A4F7E2-6F05-478B-841D-58A7A047097B}" name="Column10856"/>
    <tableColumn id="10869" xr3:uid="{D1D57F57-F763-4D3D-B634-72ED16049A27}" name="Column10857"/>
    <tableColumn id="10870" xr3:uid="{31F4F09F-FAA1-47CC-BFC4-A9F5B4E929B0}" name="Column10858"/>
    <tableColumn id="10871" xr3:uid="{964296FE-E56F-4D89-AABC-0DF55B035966}" name="Column10859"/>
    <tableColumn id="10872" xr3:uid="{13B40515-AECB-4BFA-BB42-B7E8A74F6726}" name="Column10860"/>
    <tableColumn id="10873" xr3:uid="{F35399B1-4F9F-4B0B-9D62-221C868876EE}" name="Column10861"/>
    <tableColumn id="10874" xr3:uid="{A2C96CAA-2398-47D9-9E81-8275FB15D2B3}" name="Column10862"/>
    <tableColumn id="10875" xr3:uid="{4932718C-530E-4284-8B8C-BA7B213B310F}" name="Column10863"/>
    <tableColumn id="10876" xr3:uid="{71582305-9A6F-4706-A84D-0E6A71CB2CB2}" name="Column10864"/>
    <tableColumn id="10877" xr3:uid="{0108FD0C-C26C-4150-BDFA-78D2A364A30C}" name="Column10865"/>
    <tableColumn id="10878" xr3:uid="{F553B5B3-3BF4-4C3E-AC3A-52C750C37AB2}" name="Column10866"/>
    <tableColumn id="10879" xr3:uid="{340B2C33-156B-4BF9-AF25-AB77AC1FBD2E}" name="Column10867"/>
    <tableColumn id="10880" xr3:uid="{72EFEE33-884A-431E-8FF0-7B2C02D0C6BB}" name="Column10868"/>
    <tableColumn id="10881" xr3:uid="{028E87E7-F0A6-48FF-8F6B-8520D3A3ACD8}" name="Column10869"/>
    <tableColumn id="10882" xr3:uid="{35A4CBBE-89A4-4DFB-9E34-049D225CDC05}" name="Column10870"/>
    <tableColumn id="10883" xr3:uid="{E429621D-7A59-46E9-881E-6805CD524ED0}" name="Column10871"/>
    <tableColumn id="10884" xr3:uid="{1B969E55-840A-4699-9EBF-928B1DAEA6D7}" name="Column10872"/>
    <tableColumn id="10885" xr3:uid="{495315C2-1A67-4F68-A964-B45D017A7EA5}" name="Column10873"/>
    <tableColumn id="10886" xr3:uid="{B47486E8-A2DE-443A-B146-0F208FFD9552}" name="Column10874"/>
    <tableColumn id="10887" xr3:uid="{6F21304B-A82C-4605-B3F3-A24FE7C96AE3}" name="Column10875"/>
    <tableColumn id="10888" xr3:uid="{0D0CB8CF-849B-4414-8A1D-1C98FAA6EBF7}" name="Column10876"/>
    <tableColumn id="10889" xr3:uid="{7B40DCD5-68E7-4A2E-AC1C-33E023F5263B}" name="Column10877"/>
    <tableColumn id="10890" xr3:uid="{01DF7364-F3B7-4ACD-AABD-43E3440E16A4}" name="Column10878"/>
    <tableColumn id="10891" xr3:uid="{DF531ED8-6162-4576-9F0F-68F2D15042BC}" name="Column10879"/>
    <tableColumn id="10892" xr3:uid="{5F73A516-229A-45AD-8DDC-1DDC078CE552}" name="Column10880"/>
    <tableColumn id="10893" xr3:uid="{7DEA648D-6B7C-4115-B7BA-3ABE69D3C100}" name="Column10881"/>
    <tableColumn id="10894" xr3:uid="{6041A1F4-4F58-4A23-A86C-9FE43ED486FB}" name="Column10882"/>
    <tableColumn id="10895" xr3:uid="{D2699A58-E0EF-45B0-96A9-84CA34D87040}" name="Column10883"/>
    <tableColumn id="10896" xr3:uid="{15697B8F-CF3F-4F8B-B904-037CA06A8EB3}" name="Column10884"/>
    <tableColumn id="10897" xr3:uid="{5A71A7CA-9CFD-4F7C-A84A-337D98B83E50}" name="Column10885"/>
    <tableColumn id="10898" xr3:uid="{C0914DBE-8E94-4328-BF2E-C819CA573E9E}" name="Column10886"/>
    <tableColumn id="10899" xr3:uid="{E0241FD6-FF65-45A4-9DCD-7C00C45F0058}" name="Column10887"/>
    <tableColumn id="10900" xr3:uid="{E084F833-F04C-4BD2-B76B-987184121C86}" name="Column10888"/>
    <tableColumn id="10901" xr3:uid="{C561936F-1151-4650-B861-362D133D6C28}" name="Column10889"/>
    <tableColumn id="10902" xr3:uid="{BEC7AE96-1BBB-4AA2-AF5F-3FC045019F76}" name="Column10890"/>
    <tableColumn id="10903" xr3:uid="{55617A48-3280-4D76-9AE1-2401E24C8EA3}" name="Column10891"/>
    <tableColumn id="10904" xr3:uid="{A8370A90-9E2D-47D1-9C39-BF31A743D3DC}" name="Column10892"/>
    <tableColumn id="10905" xr3:uid="{E7B5A82A-882F-405A-A84F-B23B6D2FF3F3}" name="Column10893"/>
    <tableColumn id="10906" xr3:uid="{F0CE5739-EE1A-4A75-9C30-27C94BAF491E}" name="Column10894"/>
    <tableColumn id="10907" xr3:uid="{DBA71046-8C3F-47A0-A685-A7441155688E}" name="Column10895"/>
    <tableColumn id="10908" xr3:uid="{3556E4CD-D07F-42E2-8B48-23C392BBB163}" name="Column10896"/>
    <tableColumn id="10909" xr3:uid="{07EB6542-A7D0-4BE9-A8E6-B491D763E0DE}" name="Column10897"/>
    <tableColumn id="10910" xr3:uid="{40DD6C48-39C8-48B5-9900-325CC2764D53}" name="Column10898"/>
    <tableColumn id="10911" xr3:uid="{525C1C07-1047-48C6-9E84-164FA8C5428B}" name="Column10899"/>
    <tableColumn id="10912" xr3:uid="{6FD69D55-267F-4CF6-ADB2-6252D1394562}" name="Column10900"/>
    <tableColumn id="10913" xr3:uid="{FB93F9EC-A819-475B-A619-60398DCE74E5}" name="Column10901"/>
    <tableColumn id="10914" xr3:uid="{1787E1B3-A479-411C-8E8F-EA5AE13E7FF7}" name="Column10902"/>
    <tableColumn id="10915" xr3:uid="{47500D7E-6C52-487D-8980-CA6C140DC2FA}" name="Column10903"/>
    <tableColumn id="10916" xr3:uid="{661402EB-1269-487E-B8DA-3700B53FE60B}" name="Column10904"/>
    <tableColumn id="10917" xr3:uid="{902B5708-CAE5-4CC9-BE93-E3AF1475A610}" name="Column10905"/>
    <tableColumn id="10918" xr3:uid="{167EAEE7-9BD5-450B-9BCB-5EB9D5692F97}" name="Column10906"/>
    <tableColumn id="10919" xr3:uid="{9FE2F4BD-DED1-4A51-ACBC-4003A00A15B7}" name="Column10907"/>
    <tableColumn id="10920" xr3:uid="{E0024785-BCFA-413D-9133-0F2536FAA9F2}" name="Column10908"/>
    <tableColumn id="10921" xr3:uid="{A0E1E33E-73B6-4875-B834-0E7669CA6AFA}" name="Column10909"/>
    <tableColumn id="10922" xr3:uid="{44632375-4953-480C-94CE-E42434AE5DB8}" name="Column10910"/>
    <tableColumn id="10923" xr3:uid="{FAB975C1-682C-4E1B-BB74-76225D1173B9}" name="Column10911"/>
    <tableColumn id="10924" xr3:uid="{4F8296FF-BD5E-4ED6-B8AA-DCE754073F96}" name="Column10912"/>
    <tableColumn id="10925" xr3:uid="{68E2EFA0-DD00-4E54-9CB4-726E47A223BB}" name="Column10913"/>
    <tableColumn id="10926" xr3:uid="{18BE8974-3E36-4882-8733-3A9D75A94ACC}" name="Column10914"/>
    <tableColumn id="10927" xr3:uid="{3747FCB4-2FD7-42DF-A0D3-452338FC8C8C}" name="Column10915"/>
    <tableColumn id="10928" xr3:uid="{84900BC7-89B7-43DD-BCF0-A98458A34620}" name="Column10916"/>
    <tableColumn id="10929" xr3:uid="{2A304D06-E43D-4D36-8115-B6C8C6A27765}" name="Column10917"/>
    <tableColumn id="10930" xr3:uid="{FED87351-58BE-48C9-81BD-08C04BFF15B3}" name="Column10918"/>
    <tableColumn id="10931" xr3:uid="{A23201B1-AED0-4B91-A827-D1492E519C03}" name="Column10919"/>
    <tableColumn id="10932" xr3:uid="{22D64D40-BA6B-4A03-8BDA-F2EA02E6DB73}" name="Column10920"/>
    <tableColumn id="10933" xr3:uid="{03319FD9-1ADF-4F4E-9A71-BF42CD711403}" name="Column10921"/>
    <tableColumn id="10934" xr3:uid="{5D6B6B27-52C5-41BE-81B9-5CDDD2E0A7D5}" name="Column10922"/>
    <tableColumn id="10935" xr3:uid="{A15E0D1C-F4E2-4DEE-894B-FEA21188D5E5}" name="Column10923"/>
    <tableColumn id="10936" xr3:uid="{541B0266-6FD2-4312-9075-7931CCB4EACA}" name="Column10924"/>
    <tableColumn id="10937" xr3:uid="{4B141DFD-5805-4783-A58B-BA0DDDCC0FEC}" name="Column10925"/>
    <tableColumn id="10938" xr3:uid="{D273802A-AABE-4571-944A-DA43AF5996B4}" name="Column10926"/>
    <tableColumn id="10939" xr3:uid="{E8ADE942-9C32-48B2-8C1B-AFE0E1D68468}" name="Column10927"/>
    <tableColumn id="10940" xr3:uid="{A422F0DB-6DAF-4648-9909-265B0A203417}" name="Column10928"/>
    <tableColumn id="10941" xr3:uid="{16D00496-4113-4246-B14D-AA7F5A5C56EE}" name="Column10929"/>
    <tableColumn id="10942" xr3:uid="{3BB8623A-336E-477B-B2E0-A7D91205ACBF}" name="Column10930"/>
    <tableColumn id="10943" xr3:uid="{EA00A56D-0C96-474D-88B2-AFA58791E933}" name="Column10931"/>
    <tableColumn id="10944" xr3:uid="{0FD7E655-ECFC-4BDE-8F8E-7968F56C4F67}" name="Column10932"/>
    <tableColumn id="10945" xr3:uid="{E05A95F8-B3D9-4109-836D-71306A60C422}" name="Column10933"/>
    <tableColumn id="10946" xr3:uid="{95CA5863-781A-4A83-9D6F-0E4FD899123A}" name="Column10934"/>
    <tableColumn id="10947" xr3:uid="{AAD68B9B-DA4B-4267-A688-2E8A01985240}" name="Column10935"/>
    <tableColumn id="10948" xr3:uid="{F38395F2-DBE3-46FB-B31B-48670C430FB6}" name="Column10936"/>
    <tableColumn id="10949" xr3:uid="{1A896EDD-ADDA-4908-8B76-0BE52677932D}" name="Column10937"/>
    <tableColumn id="10950" xr3:uid="{E21D069A-848F-4B4D-8381-13E3E4F9A2F9}" name="Column10938"/>
    <tableColumn id="10951" xr3:uid="{F39B05E6-BE93-41E1-A36B-A69CAA1CA8D9}" name="Column10939"/>
    <tableColumn id="10952" xr3:uid="{1805C91B-D35B-49D8-9CE8-BA111BD5C629}" name="Column10940"/>
    <tableColumn id="10953" xr3:uid="{41773F66-CF2C-47B8-9F29-DF68EDF41C0F}" name="Column10941"/>
    <tableColumn id="10954" xr3:uid="{40E17019-A865-4D70-A01E-DEC3BFDE69AB}" name="Column10942"/>
    <tableColumn id="10955" xr3:uid="{AE3BD92F-FF2E-4851-B0E5-056F4024066B}" name="Column10943"/>
    <tableColumn id="10956" xr3:uid="{20684179-0D50-4AEC-9701-0DC36F2C04FE}" name="Column10944"/>
    <tableColumn id="10957" xr3:uid="{06634775-7595-4A06-8247-329D9B163F49}" name="Column10945"/>
    <tableColumn id="10958" xr3:uid="{ED8917AE-9604-42DB-AFAB-65CF4D860072}" name="Column10946"/>
    <tableColumn id="10959" xr3:uid="{C463D366-6510-4C0C-BB33-D696C50FB74F}" name="Column10947"/>
    <tableColumn id="10960" xr3:uid="{221567DD-5C1E-49A4-AE1F-8BF928D8D795}" name="Column10948"/>
    <tableColumn id="10961" xr3:uid="{57E942F1-25E4-407D-BD10-6E91D065FC95}" name="Column10949"/>
    <tableColumn id="10962" xr3:uid="{B551404D-DB68-4875-B145-7D41EA5E0D00}" name="Column10950"/>
    <tableColumn id="10963" xr3:uid="{250FA55A-8924-4B86-812C-735E64E02CDD}" name="Column10951"/>
    <tableColumn id="10964" xr3:uid="{AF463CFB-5F04-4174-9DC4-E81CA55DC7C7}" name="Column10952"/>
    <tableColumn id="10965" xr3:uid="{189F4F67-6F09-4738-A018-80E2875E5336}" name="Column10953"/>
    <tableColumn id="10966" xr3:uid="{9D1E69C2-E9DF-4345-818D-9401358E1040}" name="Column10954"/>
    <tableColumn id="10967" xr3:uid="{31CE62FA-E077-4A3B-B247-8DCF73EC58D8}" name="Column10955"/>
    <tableColumn id="10968" xr3:uid="{A62CD108-B4EF-48AB-BC8E-2D1DEEF4DC2A}" name="Column10956"/>
    <tableColumn id="10969" xr3:uid="{07254BBA-5E93-4B13-8A8C-9A6E64D08A13}" name="Column10957"/>
    <tableColumn id="10970" xr3:uid="{DF85BAF2-9DF6-409D-B837-AF6DBD5C7630}" name="Column10958"/>
    <tableColumn id="10971" xr3:uid="{FF33358B-95D9-4B70-984D-DE6B17EBF06B}" name="Column10959"/>
    <tableColumn id="10972" xr3:uid="{E3344C7B-0340-4260-BCEC-67B69DAA74A1}" name="Column10960"/>
    <tableColumn id="10973" xr3:uid="{F22C40E4-CEEF-4E30-A9EF-78784894297A}" name="Column10961"/>
    <tableColumn id="10974" xr3:uid="{21F96C32-AC8B-423F-94CD-D86B9DC40A32}" name="Column10962"/>
    <tableColumn id="10975" xr3:uid="{C213E308-F9D7-4455-B859-AF0A496AA2D4}" name="Column10963"/>
    <tableColumn id="10976" xr3:uid="{8D62DAF4-EC69-4468-BEB5-556C2C8822CC}" name="Column10964"/>
    <tableColumn id="10977" xr3:uid="{2A287E97-7FFF-48F3-9559-E5C25E5280CF}" name="Column10965"/>
    <tableColumn id="10978" xr3:uid="{40E75633-E615-4C97-8899-CA85BDD8FF69}" name="Column10966"/>
    <tableColumn id="10979" xr3:uid="{AE229C96-1A31-4165-9A13-AFC668171F0C}" name="Column10967"/>
    <tableColumn id="10980" xr3:uid="{1CFCFF98-E9AC-4E82-ABAC-FC3BABAAF89D}" name="Column10968"/>
    <tableColumn id="10981" xr3:uid="{EE7E790C-5B98-4385-BFB8-7EE01752BEFD}" name="Column10969"/>
    <tableColumn id="10982" xr3:uid="{08F2D903-06F9-4C5E-9F58-3C41677B1C01}" name="Column10970"/>
    <tableColumn id="10983" xr3:uid="{F5A71137-B670-4BE0-8543-F7EEC3F2CB83}" name="Column10971"/>
    <tableColumn id="10984" xr3:uid="{54717E3C-ED55-44D2-8A85-E070A7A40E1D}" name="Column10972"/>
    <tableColumn id="10985" xr3:uid="{43CC96D2-AF07-43A1-9F96-92BCB1E169AB}" name="Column10973"/>
    <tableColumn id="10986" xr3:uid="{6FBBA8FC-5D18-489C-AE19-DB624CD42CBB}" name="Column10974"/>
    <tableColumn id="10987" xr3:uid="{3A01DE56-6356-4C29-B1C5-5D78F5118238}" name="Column10975"/>
    <tableColumn id="10988" xr3:uid="{A96D73BD-EA03-46DA-A8C2-C1E766819B01}" name="Column10976"/>
    <tableColumn id="10989" xr3:uid="{294C1EE2-DF90-4AB1-901E-B450BB0EAB4F}" name="Column10977"/>
    <tableColumn id="10990" xr3:uid="{C2BE0D96-A72E-4530-809B-09DEDE36CA10}" name="Column10978"/>
    <tableColumn id="10991" xr3:uid="{DBD0B9EE-12B8-4D95-BF01-3B84ABEDCC39}" name="Column10979"/>
    <tableColumn id="10992" xr3:uid="{BCF49AB7-01C3-443E-80E5-5F8289C3BD6A}" name="Column10980"/>
    <tableColumn id="10993" xr3:uid="{33E3C668-1594-4DBD-B666-39FC481A7B6A}" name="Column10981"/>
    <tableColumn id="10994" xr3:uid="{14FD89C7-81EB-4DF5-AB57-25CA7DEBB6ED}" name="Column10982"/>
    <tableColumn id="10995" xr3:uid="{D99F366A-BAA7-47E7-A351-0F3CD4793BBC}" name="Column10983"/>
    <tableColumn id="10996" xr3:uid="{DB5885B7-655B-4FA1-B3AD-F4970CAC0D21}" name="Column10984"/>
    <tableColumn id="10997" xr3:uid="{2429DB2E-1AEE-4559-AF6F-FD827AACB2D4}" name="Column10985"/>
    <tableColumn id="10998" xr3:uid="{85DCC27E-7DCC-45B0-BF2F-06A4046C48C7}" name="Column10986"/>
    <tableColumn id="10999" xr3:uid="{184CA3E9-809F-404D-9F90-45365F80121D}" name="Column10987"/>
    <tableColumn id="11000" xr3:uid="{DE52C7BF-26B2-4E0D-81A7-A23D29C9A281}" name="Column10988"/>
    <tableColumn id="11001" xr3:uid="{0E2A6D4F-08BC-47F0-A44D-71C2A70E0F5F}" name="Column10989"/>
    <tableColumn id="11002" xr3:uid="{4F7B9FB7-DCBB-468D-9E74-3B0E308420CC}" name="Column10990"/>
    <tableColumn id="11003" xr3:uid="{DCA0273C-19C0-446F-9879-954A1DE196DF}" name="Column10991"/>
    <tableColumn id="11004" xr3:uid="{B026AF9A-EDE4-4287-81F6-FC42D5743ECC}" name="Column10992"/>
    <tableColumn id="11005" xr3:uid="{FC5DA8FC-9BC4-4FE8-B935-533D6ABE607F}" name="Column10993"/>
    <tableColumn id="11006" xr3:uid="{F43CBE6F-FBC6-4EC7-AB99-86028ED57E6A}" name="Column10994"/>
    <tableColumn id="11007" xr3:uid="{A85B316C-B7FC-4D47-B055-049522717CF3}" name="Column10995"/>
    <tableColumn id="11008" xr3:uid="{F0930FB6-EAF6-464C-8B48-BBF9222C6DAF}" name="Column10996"/>
    <tableColumn id="11009" xr3:uid="{B05E3226-FB40-4534-80CF-5EA743ED5E17}" name="Column10997"/>
    <tableColumn id="11010" xr3:uid="{4E76413E-9218-498E-8287-0D7CB77762D6}" name="Column10998"/>
    <tableColumn id="11011" xr3:uid="{0E13AB0B-6D7F-46B8-A80B-001251CAFF25}" name="Column10999"/>
    <tableColumn id="11012" xr3:uid="{22FCD893-92D7-40E0-AC7E-9AEC7A8F36FE}" name="Column11000"/>
    <tableColumn id="11013" xr3:uid="{FB9D6836-8D80-4FDD-AD06-D64746376EB5}" name="Column11001"/>
    <tableColumn id="11014" xr3:uid="{1FAB3CA3-B9C3-43E6-B977-6FE5D907578F}" name="Column11002"/>
    <tableColumn id="11015" xr3:uid="{906CD728-527B-4D33-BABC-A3C30B2F1D78}" name="Column11003"/>
    <tableColumn id="11016" xr3:uid="{4703849E-FCB1-4AB6-9B2E-22A37B7F1E8E}" name="Column11004"/>
    <tableColumn id="11017" xr3:uid="{9A674EB7-91A3-477C-80E0-CB018F3456B5}" name="Column11005"/>
    <tableColumn id="11018" xr3:uid="{D0C185C6-77FF-4C53-9FAA-4867EE60B556}" name="Column11006"/>
    <tableColumn id="11019" xr3:uid="{AD0888F3-6E86-4C7D-BEBA-0D37AD4A4711}" name="Column11007"/>
    <tableColumn id="11020" xr3:uid="{F2D36AC7-3C0F-45C5-8DAF-A1E6E3C147C3}" name="Column11008"/>
    <tableColumn id="11021" xr3:uid="{AA5A0416-437E-4AA0-9E28-7F501AE98503}" name="Column11009"/>
    <tableColumn id="11022" xr3:uid="{3F88EA58-B5CF-4B62-8AC3-DA4B65FA625B}" name="Column11010"/>
    <tableColumn id="11023" xr3:uid="{D14C5DAC-E238-49FD-BD45-B86F7F6CD71A}" name="Column11011"/>
    <tableColumn id="11024" xr3:uid="{2528FBF7-8A43-4BA5-AE16-130C851EB482}" name="Column11012"/>
    <tableColumn id="11025" xr3:uid="{4EE2E989-495C-419F-8A15-969E0481D119}" name="Column11013"/>
    <tableColumn id="11026" xr3:uid="{C377F689-CB5A-4FC4-98F0-8759FE2382A2}" name="Column11014"/>
    <tableColumn id="11027" xr3:uid="{76815F3C-4765-4CF0-A548-DB89C404476D}" name="Column11015"/>
    <tableColumn id="11028" xr3:uid="{76EAE2C6-9ADB-491C-9765-01E6CE463DF6}" name="Column11016"/>
    <tableColumn id="11029" xr3:uid="{3A468423-6D9F-49DC-B41A-C7DBFABC4E78}" name="Column11017"/>
    <tableColumn id="11030" xr3:uid="{A8B6C517-F97E-4C63-A96D-0D1D42F22EED}" name="Column11018"/>
    <tableColumn id="11031" xr3:uid="{28A8C7BD-6052-4434-8951-9E0C3DBA9AA5}" name="Column11019"/>
    <tableColumn id="11032" xr3:uid="{7CBCBE5C-4F65-480E-95E5-3C02AF100793}" name="Column11020"/>
    <tableColumn id="11033" xr3:uid="{5161BA03-D55E-4D9C-8C06-E84A0EAF706D}" name="Column11021"/>
    <tableColumn id="11034" xr3:uid="{65F852EE-6AF0-46CF-9A38-DAA7EE044398}" name="Column11022"/>
    <tableColumn id="11035" xr3:uid="{F2AF6739-F711-48F4-A1A0-8353129C1A17}" name="Column11023"/>
    <tableColumn id="11036" xr3:uid="{57F8DF06-457E-4627-ACD1-9DA28D4003CF}" name="Column11024"/>
    <tableColumn id="11037" xr3:uid="{22EB0E6E-6388-4B7F-A7CA-7E64595D5E9E}" name="Column11025"/>
    <tableColumn id="11038" xr3:uid="{36400A46-1F78-484B-8ED4-9FF2433BB369}" name="Column11026"/>
    <tableColumn id="11039" xr3:uid="{17AB7227-B79F-4093-9F8D-AB8256989B2C}" name="Column11027"/>
    <tableColumn id="11040" xr3:uid="{52BE2352-59D4-469B-BBE1-21B22112B57D}" name="Column11028"/>
    <tableColumn id="11041" xr3:uid="{1D8B5058-4C05-4CBE-B72B-C9FF277AC1B6}" name="Column11029"/>
    <tableColumn id="11042" xr3:uid="{BC8718E5-1A2D-4CB6-9F76-4E3C38934DCA}" name="Column11030"/>
    <tableColumn id="11043" xr3:uid="{9FCD9D8C-6897-42CA-9F73-4CDCCB97B405}" name="Column11031"/>
    <tableColumn id="11044" xr3:uid="{22DC5D42-B5D8-4AB3-8AD0-FA6FB340CAA5}" name="Column11032"/>
    <tableColumn id="11045" xr3:uid="{4ECCE6B1-9E8B-4666-970C-3BCE374EB20E}" name="Column11033"/>
    <tableColumn id="11046" xr3:uid="{47E3828E-C85C-4E8B-9698-FD150D0FBE41}" name="Column11034"/>
    <tableColumn id="11047" xr3:uid="{75423236-D26F-4275-9FC2-BE0CC2FFD750}" name="Column11035"/>
    <tableColumn id="11048" xr3:uid="{9CB4D1FD-E9F6-466B-8EBA-47BCF39ACA2D}" name="Column11036"/>
    <tableColumn id="11049" xr3:uid="{CB3A2BA5-B2C1-492C-AE2D-12CB382A213C}" name="Column11037"/>
    <tableColumn id="11050" xr3:uid="{0BDBC543-6FCA-455B-8429-DBBDAE92385F}" name="Column11038"/>
    <tableColumn id="11051" xr3:uid="{06D6C760-95A1-4492-92DA-58C840E908B0}" name="Column11039"/>
    <tableColumn id="11052" xr3:uid="{91C179D1-508E-4D2C-A0EC-2B113EA35572}" name="Column11040"/>
    <tableColumn id="11053" xr3:uid="{9BDCB728-13AD-4484-A2AB-C7F41BAD541F}" name="Column11041"/>
    <tableColumn id="11054" xr3:uid="{EFC0F677-CA27-457A-B481-F070C8AAD8F8}" name="Column11042"/>
    <tableColumn id="11055" xr3:uid="{28198B4A-B166-46AE-BB3D-C3BB691F24CF}" name="Column11043"/>
    <tableColumn id="11056" xr3:uid="{4E523256-1C0B-4659-8256-5FF51390F4F8}" name="Column11044"/>
    <tableColumn id="11057" xr3:uid="{A2E880D1-468F-49C0-B624-C65F91413CE0}" name="Column11045"/>
    <tableColumn id="11058" xr3:uid="{A10D17FF-3AB3-48AF-A844-66A39424BD95}" name="Column11046"/>
    <tableColumn id="11059" xr3:uid="{86E16685-5EC0-419F-A301-4E4D87752EBF}" name="Column11047"/>
    <tableColumn id="11060" xr3:uid="{5CD13DC9-CCAD-44C4-BA90-7EED20BE24E0}" name="Column11048"/>
    <tableColumn id="11061" xr3:uid="{01D7E515-90BC-4960-B5E6-5B75A1ED6090}" name="Column11049"/>
    <tableColumn id="11062" xr3:uid="{5250E648-6347-467E-8518-8783E61E062F}" name="Column11050"/>
    <tableColumn id="11063" xr3:uid="{C53F0A8D-3AB5-4D85-B3B2-2DD5119B3216}" name="Column11051"/>
    <tableColumn id="11064" xr3:uid="{B9BF75AB-BE89-4C9F-8EF4-6FAD35BD1D62}" name="Column11052"/>
    <tableColumn id="11065" xr3:uid="{B83F58D6-9D82-4FD4-9A68-F228C5CBC09B}" name="Column11053"/>
    <tableColumn id="11066" xr3:uid="{57E4F942-5D39-480A-90A4-8B7186A647DA}" name="Column11054"/>
    <tableColumn id="11067" xr3:uid="{7D86FC47-BC31-4D11-88FE-24F4AF368C06}" name="Column11055"/>
    <tableColumn id="11068" xr3:uid="{B735453D-750C-4B0F-A9AD-06CA4CC26EA1}" name="Column11056"/>
    <tableColumn id="11069" xr3:uid="{D1E7C1EC-7983-4F75-AE35-F145C467EF7A}" name="Column11057"/>
    <tableColumn id="11070" xr3:uid="{ABE5E8A9-ED2B-4D69-A3D3-D643AA34BCD0}" name="Column11058"/>
    <tableColumn id="11071" xr3:uid="{BB313B3F-6101-4E5B-9137-98619570110C}" name="Column11059"/>
    <tableColumn id="11072" xr3:uid="{C98F668E-0ADA-440E-AD19-40C2E49909F3}" name="Column11060"/>
    <tableColumn id="11073" xr3:uid="{5565F574-85CC-400F-9F04-48A68C56F69D}" name="Column11061"/>
    <tableColumn id="11074" xr3:uid="{95A4C66A-8D17-4B40-B515-7A00747CE266}" name="Column11062"/>
    <tableColumn id="11075" xr3:uid="{68863C5B-CB8F-4BCD-947A-26B2476425B1}" name="Column11063"/>
    <tableColumn id="11076" xr3:uid="{6427F3DC-9D4E-4B06-8BA6-C08926DB7EA2}" name="Column11064"/>
    <tableColumn id="11077" xr3:uid="{D9299799-93E5-4A43-AA2D-FB4FA39C73E8}" name="Column11065"/>
    <tableColumn id="11078" xr3:uid="{C6661032-2C66-4E7B-9EC1-DF34B32C385F}" name="Column11066"/>
    <tableColumn id="11079" xr3:uid="{CED55CA9-1134-4D2F-A630-4676B3A17E33}" name="Column11067"/>
    <tableColumn id="11080" xr3:uid="{D0036740-ED04-4882-9F4A-AEF79FC4C389}" name="Column11068"/>
    <tableColumn id="11081" xr3:uid="{1DB41200-44E9-48A4-ABD7-B4EE036F0073}" name="Column11069"/>
    <tableColumn id="11082" xr3:uid="{66310109-F059-4B1E-99C5-8E19071131F5}" name="Column11070"/>
    <tableColumn id="11083" xr3:uid="{6E0EE14F-9BC0-4BDB-BA38-649E421456D6}" name="Column11071"/>
    <tableColumn id="11084" xr3:uid="{D774E40C-027D-4BE6-9252-830A5167B249}" name="Column11072"/>
    <tableColumn id="11085" xr3:uid="{CC673B8E-4B4B-4A0E-B526-D32F0C7A7630}" name="Column11073"/>
    <tableColumn id="11086" xr3:uid="{8E7FD32D-12EF-4FAB-A4C3-813327333898}" name="Column11074"/>
    <tableColumn id="11087" xr3:uid="{6E717B7D-E2DB-445A-8A98-4B3A248046A7}" name="Column11075"/>
    <tableColumn id="11088" xr3:uid="{7CC0CAAA-1878-4AE4-8FF0-4F4C072AE678}" name="Column11076"/>
    <tableColumn id="11089" xr3:uid="{B608C814-0E6D-4959-BE45-2C964FBAF837}" name="Column11077"/>
    <tableColumn id="11090" xr3:uid="{7F04FFF4-454F-489C-98CD-F44AE165AA74}" name="Column11078"/>
    <tableColumn id="11091" xr3:uid="{BADC22F1-4D1F-4137-BF01-6E945AF4232A}" name="Column11079"/>
    <tableColumn id="11092" xr3:uid="{A806547E-75D7-4420-A07F-5D5EC92D2D37}" name="Column11080"/>
    <tableColumn id="11093" xr3:uid="{360194F4-6BA1-4A64-AFCA-A6EAE52E424D}" name="Column11081"/>
    <tableColumn id="11094" xr3:uid="{B0CFE825-16E2-427F-A677-E44CBE2AD6F6}" name="Column11082"/>
    <tableColumn id="11095" xr3:uid="{695E769E-4180-4D8D-935E-5D6E74438313}" name="Column11083"/>
    <tableColumn id="11096" xr3:uid="{9B4560CF-C1C2-4C70-BC02-42E420499701}" name="Column11084"/>
    <tableColumn id="11097" xr3:uid="{AB93EA14-449C-4586-94DD-CD805C9DCD86}" name="Column11085"/>
    <tableColumn id="11098" xr3:uid="{BC51800A-765A-44CC-8AA1-531FD1800042}" name="Column11086"/>
    <tableColumn id="11099" xr3:uid="{EDEABE98-C4B8-48BB-AE14-8AFE200AB064}" name="Column11087"/>
    <tableColumn id="11100" xr3:uid="{C7A20B9A-240C-4712-A8E1-4F9962B99172}" name="Column11088"/>
    <tableColumn id="11101" xr3:uid="{E06659A8-8111-4612-A820-1BA36638995A}" name="Column11089"/>
    <tableColumn id="11102" xr3:uid="{F54EC629-9CBE-43EB-9094-35D0C5FE5533}" name="Column11090"/>
    <tableColumn id="11103" xr3:uid="{94B6AB47-C09D-41FB-B273-E9A32493FDAA}" name="Column11091"/>
    <tableColumn id="11104" xr3:uid="{ED345494-238B-4D63-9779-55FB271DBD53}" name="Column11092"/>
    <tableColumn id="11105" xr3:uid="{4C243A42-BD3B-410E-9BE2-BD716ECC7026}" name="Column11093"/>
    <tableColumn id="11106" xr3:uid="{4B9AB815-DAB3-4308-A8BC-39E350EBFC06}" name="Column11094"/>
    <tableColumn id="11107" xr3:uid="{426E4496-5A64-4523-99B2-24701E112CCD}" name="Column11095"/>
    <tableColumn id="11108" xr3:uid="{5F7A8346-567D-478A-A756-BB04717F5C88}" name="Column11096"/>
    <tableColumn id="11109" xr3:uid="{E11EAA6C-0F0F-4336-A64C-D2C3FA2275C3}" name="Column11097"/>
    <tableColumn id="11110" xr3:uid="{45CB08B4-2F6F-4E82-A002-3A39E763188B}" name="Column11098"/>
    <tableColumn id="11111" xr3:uid="{D487AF2B-B710-4C95-B73B-88519B345C02}" name="Column11099"/>
    <tableColumn id="11112" xr3:uid="{B820482D-94F6-4B52-89DB-AB70DCFC9B24}" name="Column11100"/>
    <tableColumn id="11113" xr3:uid="{678D4965-84B3-4524-8AE3-037A05CECE83}" name="Column11101"/>
    <tableColumn id="11114" xr3:uid="{EAFDC4A6-0328-4B79-AF08-7B11F3CD48EA}" name="Column11102"/>
    <tableColumn id="11115" xr3:uid="{20234B3F-EBEF-4338-87E7-012730D9DC95}" name="Column11103"/>
    <tableColumn id="11116" xr3:uid="{45B5101F-8888-4CCB-B94A-8F85EFB0262F}" name="Column11104"/>
    <tableColumn id="11117" xr3:uid="{E0CFE949-C713-40DB-91CD-C60AA841C2B2}" name="Column11105"/>
    <tableColumn id="11118" xr3:uid="{49EB478C-A726-467D-846C-C34DCBAB8610}" name="Column11106"/>
    <tableColumn id="11119" xr3:uid="{4BAAB6B7-C5BE-44CC-B5D5-6FC2E1B73957}" name="Column11107"/>
    <tableColumn id="11120" xr3:uid="{D2F9E236-77BC-479F-B040-B8A49B142D72}" name="Column11108"/>
    <tableColumn id="11121" xr3:uid="{BBDD514F-9DCA-43EC-AE42-B33CEC2631B3}" name="Column11109"/>
    <tableColumn id="11122" xr3:uid="{26D53071-7553-4A27-B132-30A637663417}" name="Column11110"/>
    <tableColumn id="11123" xr3:uid="{6E2919D1-BA36-4B9D-B056-1C7247D8434F}" name="Column11111"/>
    <tableColumn id="11124" xr3:uid="{34CC0AD0-8B40-4D82-9E41-5D7B6A4110C8}" name="Column11112"/>
    <tableColumn id="11125" xr3:uid="{F7094241-7016-4333-BC32-97887F357C07}" name="Column11113"/>
    <tableColumn id="11126" xr3:uid="{6112702D-0B81-477E-BFB2-52EF960957F1}" name="Column11114"/>
    <tableColumn id="11127" xr3:uid="{90AE7F24-A2E0-4AF3-886D-89F1565AF002}" name="Column11115"/>
    <tableColumn id="11128" xr3:uid="{3D2015CF-F310-46A4-AB64-46CA757EA82E}" name="Column11116"/>
    <tableColumn id="11129" xr3:uid="{04EA3FDF-973E-45AE-84E4-93A483D8A0F9}" name="Column11117"/>
    <tableColumn id="11130" xr3:uid="{C8F0CC9B-B154-48F9-9894-9256BA39D8CA}" name="Column11118"/>
    <tableColumn id="11131" xr3:uid="{B379954A-6EAB-4C3D-B225-592D3311CEBB}" name="Column11119"/>
    <tableColumn id="11132" xr3:uid="{5D087F51-E038-431B-99C2-6F2C59BDCB59}" name="Column11120"/>
    <tableColumn id="11133" xr3:uid="{ED2AF81B-FD08-4A5A-89F9-794D38DE6023}" name="Column11121"/>
    <tableColumn id="11134" xr3:uid="{626BFAED-ECB2-4BBF-BC5E-7255483472F4}" name="Column11122"/>
    <tableColumn id="11135" xr3:uid="{488ABA1F-32B2-4B27-82E1-1A6ADAD0F299}" name="Column11123"/>
    <tableColumn id="11136" xr3:uid="{47F9BBC3-F3FD-4A0A-9ADA-4B77473E1D4A}" name="Column11124"/>
    <tableColumn id="11137" xr3:uid="{E4378180-D74A-46D0-B107-1AB692847C63}" name="Column11125"/>
    <tableColumn id="11138" xr3:uid="{632701EF-42B5-4CE5-BB6F-02519C83DF69}" name="Column11126"/>
    <tableColumn id="11139" xr3:uid="{9BD5C33A-9A3E-4A5A-85DF-12E6488C0BF3}" name="Column11127"/>
    <tableColumn id="11140" xr3:uid="{E72B0E24-B109-407A-9FA6-E8EA0C4351F9}" name="Column11128"/>
    <tableColumn id="11141" xr3:uid="{72FAA8BB-5E00-4EDC-93D7-87391BFA67D3}" name="Column11129"/>
    <tableColumn id="11142" xr3:uid="{9F225AA8-694A-43E6-B159-5EB488D79E1A}" name="Column11130"/>
    <tableColumn id="11143" xr3:uid="{196421DA-541E-4E56-96C6-5680859C3AD1}" name="Column11131"/>
    <tableColumn id="11144" xr3:uid="{0496E587-3BF6-4A9E-B01F-78EED1B56155}" name="Column11132"/>
    <tableColumn id="11145" xr3:uid="{4F02EBEF-C880-41A2-AF36-DC143FF42D41}" name="Column11133"/>
    <tableColumn id="11146" xr3:uid="{440395E5-272E-4B7D-9961-045371A6B688}" name="Column11134"/>
    <tableColumn id="11147" xr3:uid="{1C5B066D-274A-482A-8B4A-C0024BCAC334}" name="Column11135"/>
    <tableColumn id="11148" xr3:uid="{F7B9E384-AEDC-413D-9E9E-09D193A4FE84}" name="Column11136"/>
    <tableColumn id="11149" xr3:uid="{8B6A3C0B-5754-4A4E-A5A0-639DEC4048C0}" name="Column11137"/>
    <tableColumn id="11150" xr3:uid="{8A455541-24E4-4C8A-84E1-2F4567DEA5D2}" name="Column11138"/>
    <tableColumn id="11151" xr3:uid="{85CF6569-7182-419D-9843-BA320A725A36}" name="Column11139"/>
    <tableColumn id="11152" xr3:uid="{6EB6A471-89EB-40DC-9F46-24FE0345881A}" name="Column11140"/>
    <tableColumn id="11153" xr3:uid="{B8A6A5FF-CE7F-4709-9D54-96AC284D6351}" name="Column11141"/>
    <tableColumn id="11154" xr3:uid="{1657BD57-D39F-4E8F-B353-B673D57E97BA}" name="Column11142"/>
    <tableColumn id="11155" xr3:uid="{2B37C9C5-5B95-4364-86DF-11484419DD99}" name="Column11143"/>
    <tableColumn id="11156" xr3:uid="{6996377F-2E17-4BD7-B82D-67A05C9E079D}" name="Column11144"/>
    <tableColumn id="11157" xr3:uid="{792C489B-38B2-457C-8DBF-051164520B54}" name="Column11145"/>
    <tableColumn id="11158" xr3:uid="{F577A03E-F8EF-44A1-8FCE-7B12687C3508}" name="Column11146"/>
    <tableColumn id="11159" xr3:uid="{9EB4F10C-3A31-4BD9-A096-1ECC21077316}" name="Column11147"/>
    <tableColumn id="11160" xr3:uid="{7906F9DD-0335-45C1-8205-829EF9135A36}" name="Column11148"/>
    <tableColumn id="11161" xr3:uid="{D2B8B869-AE7A-41F3-99C8-ECB59BD52931}" name="Column11149"/>
    <tableColumn id="11162" xr3:uid="{700A92E3-EC05-4133-9202-DD2C410C8CFC}" name="Column11150"/>
    <tableColumn id="11163" xr3:uid="{83ECA8DB-2B94-4F4A-9D77-6AAAED2D744E}" name="Column11151"/>
    <tableColumn id="11164" xr3:uid="{89EBFD1B-2C30-4154-B2DD-CCC631D4D648}" name="Column11152"/>
    <tableColumn id="11165" xr3:uid="{8DC7EE89-89D9-47B8-8BAF-6D2053627B97}" name="Column11153"/>
    <tableColumn id="11166" xr3:uid="{26F6E0A3-C3CE-46A4-AC66-7BE12CD9EB8E}" name="Column11154"/>
    <tableColumn id="11167" xr3:uid="{DD1DC4E9-8987-49A5-91A3-E5141B682826}" name="Column11155"/>
    <tableColumn id="11168" xr3:uid="{6E0EE947-F83B-4A0C-A760-6EC14F95A744}" name="Column11156"/>
    <tableColumn id="11169" xr3:uid="{5222CC1E-F79C-4575-88A4-9C9F4F2103A1}" name="Column11157"/>
    <tableColumn id="11170" xr3:uid="{E95D7E86-666F-4C99-B9EF-892D9E62BD86}" name="Column11158"/>
    <tableColumn id="11171" xr3:uid="{736B0739-1CA5-481C-9DB4-E13E622593C8}" name="Column11159"/>
    <tableColumn id="11172" xr3:uid="{6D4D916C-5468-43C6-9686-AE9264981C38}" name="Column11160"/>
    <tableColumn id="11173" xr3:uid="{1005DFEB-2D47-4B4B-BAB4-78ACA8201026}" name="Column11161"/>
    <tableColumn id="11174" xr3:uid="{BE2CC238-F3E7-4AFC-8528-CF7A5FA2B493}" name="Column11162"/>
    <tableColumn id="11175" xr3:uid="{E93FC409-1B09-4B55-AC3B-2077C45CB25E}" name="Column11163"/>
    <tableColumn id="11176" xr3:uid="{B29E34D5-3901-48ED-B872-033AFB31E3C6}" name="Column11164"/>
    <tableColumn id="11177" xr3:uid="{F7ACB54D-5277-44A3-9E2F-304F37370A26}" name="Column11165"/>
    <tableColumn id="11178" xr3:uid="{086E4BDC-CCBD-4DED-8456-690007E2B10E}" name="Column11166"/>
    <tableColumn id="11179" xr3:uid="{F4CA087E-65FF-4D1B-8FA3-4A514163E090}" name="Column11167"/>
    <tableColumn id="11180" xr3:uid="{8E2BE714-F3A4-4053-A1D7-D113DAFFFD82}" name="Column11168"/>
    <tableColumn id="11181" xr3:uid="{A9CA76A3-CC43-4E09-8B08-BD8DF34A0D3E}" name="Column11169"/>
    <tableColumn id="11182" xr3:uid="{B5266060-6C43-4801-99CB-CB12D3AE3759}" name="Column11170"/>
    <tableColumn id="11183" xr3:uid="{D3BBD6DB-642C-4D10-B3FE-DE4D844850AB}" name="Column11171"/>
    <tableColumn id="11184" xr3:uid="{39FF613C-7F5B-4179-8932-9F61C7FA3D6F}" name="Column11172"/>
    <tableColumn id="11185" xr3:uid="{104B5805-7B02-467E-A141-B371F585F23D}" name="Column11173"/>
    <tableColumn id="11186" xr3:uid="{58BCD7B6-1E2B-4F78-BD32-0500045F88CF}" name="Column11174"/>
    <tableColumn id="11187" xr3:uid="{FC847976-6EF8-4723-BA8C-52E81B5CE11B}" name="Column11175"/>
    <tableColumn id="11188" xr3:uid="{F3C0A735-99AE-4F06-8158-38581E925DF6}" name="Column11176"/>
    <tableColumn id="11189" xr3:uid="{8475A31E-CF98-4585-9558-DC57D7D9B8D6}" name="Column11177"/>
    <tableColumn id="11190" xr3:uid="{F9F60AEA-A04E-4F26-9E1F-8EFEC32B9962}" name="Column11178"/>
    <tableColumn id="11191" xr3:uid="{366BC768-085F-42E0-A558-EA5482D509F1}" name="Column11179"/>
    <tableColumn id="11192" xr3:uid="{7C2CE361-3C0A-47F4-B38A-1E17BDE3223F}" name="Column11180"/>
    <tableColumn id="11193" xr3:uid="{176FD905-555D-41AC-99F2-DFC7B6F4900C}" name="Column11181"/>
    <tableColumn id="11194" xr3:uid="{C6C738F6-039A-405E-99B1-4C94861FB120}" name="Column11182"/>
    <tableColumn id="11195" xr3:uid="{CE22D857-5A0D-47D2-B28C-B03D8005E0E4}" name="Column11183"/>
    <tableColumn id="11196" xr3:uid="{86189C6F-14DF-40B9-99D5-AF4756EA7C69}" name="Column11184"/>
    <tableColumn id="11197" xr3:uid="{19EC6FF5-3E5B-4EC0-9204-7279FCEE37A5}" name="Column11185"/>
    <tableColumn id="11198" xr3:uid="{49E8DE49-2F42-431E-A85A-C789B3B49884}" name="Column11186"/>
    <tableColumn id="11199" xr3:uid="{80D44833-3454-42C3-9035-33F7A6906F9C}" name="Column11187"/>
    <tableColumn id="11200" xr3:uid="{B2F7ECE1-4479-46C2-99E2-E83407EAD50C}" name="Column11188"/>
    <tableColumn id="11201" xr3:uid="{71F949DD-8A3D-492D-8DEB-A6BABD8CCA45}" name="Column11189"/>
    <tableColumn id="11202" xr3:uid="{BD35606D-3B72-4B1A-A8F7-664C8F89F1D0}" name="Column11190"/>
    <tableColumn id="11203" xr3:uid="{78E4BA21-C292-4165-81C4-2D9A4584CAEF}" name="Column11191"/>
    <tableColumn id="11204" xr3:uid="{1FF3FA95-6329-4D05-A091-39DF193D4582}" name="Column11192"/>
    <tableColumn id="11205" xr3:uid="{E37D28E2-75D3-4395-A726-AEEAF73C906E}" name="Column11193"/>
    <tableColumn id="11206" xr3:uid="{4DCF34B4-0A0D-45EA-9A11-50BC8682DFE6}" name="Column11194"/>
    <tableColumn id="11207" xr3:uid="{74EE2BD7-17E6-4D08-A5B2-752E54DE0D92}" name="Column11195"/>
    <tableColumn id="11208" xr3:uid="{BA93CD59-660C-4EFC-A888-6D6EEE626FF4}" name="Column11196"/>
    <tableColumn id="11209" xr3:uid="{3D4A6752-4A49-4323-B367-9B022718BA77}" name="Column11197"/>
    <tableColumn id="11210" xr3:uid="{823FEE84-6FB8-4919-B0E3-443C3A10057E}" name="Column11198"/>
    <tableColumn id="11211" xr3:uid="{E21DC378-44EB-43F9-B2D1-9F10CB66E1C6}" name="Column11199"/>
    <tableColumn id="11212" xr3:uid="{6A5830A9-ADF2-49EF-BCC6-BB023BE28EEC}" name="Column11200"/>
    <tableColumn id="11213" xr3:uid="{385717AF-51C5-4E1F-850C-6BCAB9FEADAC}" name="Column11201"/>
    <tableColumn id="11214" xr3:uid="{F9665D2A-C645-4D19-8F77-7F32A4D1E6DC}" name="Column11202"/>
    <tableColumn id="11215" xr3:uid="{422DDA37-D99A-4127-823C-94E5223637CE}" name="Column11203"/>
    <tableColumn id="11216" xr3:uid="{E002C408-D269-4360-BB18-BAEDDEFDA5D5}" name="Column11204"/>
    <tableColumn id="11217" xr3:uid="{D70EB1DC-7251-4717-83E9-88D890A45D0A}" name="Column11205"/>
    <tableColumn id="11218" xr3:uid="{121FC8DA-3525-482B-8D20-A545DC24B78E}" name="Column11206"/>
    <tableColumn id="11219" xr3:uid="{9C3CC005-EFA6-4425-8965-0DD17412E01B}" name="Column11207"/>
    <tableColumn id="11220" xr3:uid="{4F798BD6-751E-4D6D-805E-2C402910F2A6}" name="Column11208"/>
    <tableColumn id="11221" xr3:uid="{30A15DA2-0EF1-4395-90D1-ABFB515943CF}" name="Column11209"/>
    <tableColumn id="11222" xr3:uid="{D7F93238-C605-47F0-962D-0D35BE743B87}" name="Column11210"/>
    <tableColumn id="11223" xr3:uid="{0EC6A7F7-4538-4844-9E55-2FB744408878}" name="Column11211"/>
    <tableColumn id="11224" xr3:uid="{1EE2F502-2CDA-43DB-BB8B-391AB4AA87C7}" name="Column11212"/>
    <tableColumn id="11225" xr3:uid="{EABAFF77-527A-48CC-A824-8DBFB34A7CD7}" name="Column11213"/>
    <tableColumn id="11226" xr3:uid="{FE7AA0E7-C13E-40E2-B5CF-C13826996BD0}" name="Column11214"/>
    <tableColumn id="11227" xr3:uid="{8BC865DF-196C-4F57-8E5C-3B47477BB72F}" name="Column11215"/>
    <tableColumn id="11228" xr3:uid="{C725B7FC-4637-412E-9D81-5AC0E33A14AD}" name="Column11216"/>
    <tableColumn id="11229" xr3:uid="{90DCD41E-6B29-4C45-AF5E-9175C74A2F33}" name="Column11217"/>
    <tableColumn id="11230" xr3:uid="{4E3DB19E-8ACD-477C-9408-E707675B9663}" name="Column11218"/>
    <tableColumn id="11231" xr3:uid="{41A85AD8-330A-4399-8632-A2C26E3AC535}" name="Column11219"/>
    <tableColumn id="11232" xr3:uid="{747D22A4-6914-48BC-BB18-5AE49A4CE8AD}" name="Column11220"/>
    <tableColumn id="11233" xr3:uid="{2E8E1D67-9162-477E-AEC9-523E204E0A1E}" name="Column11221"/>
    <tableColumn id="11234" xr3:uid="{8972359A-3BAA-4149-98BC-A6101B5983A4}" name="Column11222"/>
    <tableColumn id="11235" xr3:uid="{F5F9E166-3A28-4689-8124-D8F2E89AF8FC}" name="Column11223"/>
    <tableColumn id="11236" xr3:uid="{74EE548D-E088-451B-BDCE-B423CDE16597}" name="Column11224"/>
    <tableColumn id="11237" xr3:uid="{F1E2A717-1318-47D3-B85C-A5D0EA288CC9}" name="Column11225"/>
    <tableColumn id="11238" xr3:uid="{3FC5D5C4-C407-46DB-BF81-71105189800C}" name="Column11226"/>
    <tableColumn id="11239" xr3:uid="{9C89730C-BB17-46DF-BF2A-F90833CA7D0E}" name="Column11227"/>
    <tableColumn id="11240" xr3:uid="{8BDC5D56-9F36-4484-812A-5FD24A26CE65}" name="Column11228"/>
    <tableColumn id="11241" xr3:uid="{9C8F67D1-39E4-4944-8064-E358DC09A633}" name="Column11229"/>
    <tableColumn id="11242" xr3:uid="{7098E104-DF4E-4BA9-B8FB-C4DAA861F9D7}" name="Column11230"/>
    <tableColumn id="11243" xr3:uid="{C4805E80-2405-42DF-861A-7A854425174C}" name="Column11231"/>
    <tableColumn id="11244" xr3:uid="{67654751-8984-4535-A9D6-F8E1DB7A1C77}" name="Column11232"/>
    <tableColumn id="11245" xr3:uid="{CEAC7DBC-9DCB-43A2-B64A-4555346CC0C1}" name="Column11233"/>
    <tableColumn id="11246" xr3:uid="{E18E4859-BE3D-48F2-BFD2-6E5F4B2D74BD}" name="Column11234"/>
    <tableColumn id="11247" xr3:uid="{AC19116A-1158-410E-A938-22A2BD462E63}" name="Column11235"/>
    <tableColumn id="11248" xr3:uid="{00C0D6C5-B808-4D40-B7A8-415D49E3D769}" name="Column11236"/>
    <tableColumn id="11249" xr3:uid="{59989E46-AAA7-4CF7-80E4-9A5C40580F44}" name="Column11237"/>
    <tableColumn id="11250" xr3:uid="{98E1CE8C-78C3-4641-9D7E-C4B882266936}" name="Column11238"/>
    <tableColumn id="11251" xr3:uid="{878A4A7C-188C-49DF-858F-7717CA186662}" name="Column11239"/>
    <tableColumn id="11252" xr3:uid="{3A4C6310-7CA9-44EB-8098-D85F800CC6D4}" name="Column11240"/>
    <tableColumn id="11253" xr3:uid="{567DA664-1B2D-4FB0-B553-DEF7E73680CE}" name="Column11241"/>
    <tableColumn id="11254" xr3:uid="{F0DF9055-5094-465B-AE90-F1C987FA7B05}" name="Column11242"/>
    <tableColumn id="11255" xr3:uid="{C904B214-E3BF-4212-8B8E-A67462B56872}" name="Column11243"/>
    <tableColumn id="11256" xr3:uid="{3A78102E-5E2D-41FD-87D2-A7CB733CD031}" name="Column11244"/>
    <tableColumn id="11257" xr3:uid="{A6931A10-4180-407C-B0BF-076BEBF57EF8}" name="Column11245"/>
    <tableColumn id="11258" xr3:uid="{ABBE4492-3249-47F1-BA03-18B49B7B535B}" name="Column11246"/>
    <tableColumn id="11259" xr3:uid="{5AA7716F-5924-48FF-8725-0705AADBB5B9}" name="Column11247"/>
    <tableColumn id="11260" xr3:uid="{123AEE30-33A6-48DD-8972-04FF4805E900}" name="Column11248"/>
    <tableColumn id="11261" xr3:uid="{A859AF87-03DF-4EE0-9CCE-1A01513A3E8A}" name="Column11249"/>
    <tableColumn id="11262" xr3:uid="{40A87EA8-FFB1-4F5D-A26F-5CC92500A1A7}" name="Column11250"/>
    <tableColumn id="11263" xr3:uid="{FC49164A-6BAA-4059-BF68-127CB95DE67B}" name="Column11251"/>
    <tableColumn id="11264" xr3:uid="{A443186D-3184-40B3-AB9C-FB2913241F4C}" name="Column11252"/>
    <tableColumn id="11265" xr3:uid="{B0E22658-AD06-4768-964A-7EC7ACF13427}" name="Column11253"/>
    <tableColumn id="11266" xr3:uid="{7EABEDBF-DC07-43E4-B8BF-138863F19198}" name="Column11254"/>
    <tableColumn id="11267" xr3:uid="{FD3616A2-447F-4CFC-9821-AD06A4F2FE7B}" name="Column11255"/>
    <tableColumn id="11268" xr3:uid="{80BB80CC-E78E-4D5C-B17C-580C83FE9CA9}" name="Column11256"/>
    <tableColumn id="11269" xr3:uid="{992603E7-6FFC-490E-936F-B72A694E4333}" name="Column11257"/>
    <tableColumn id="11270" xr3:uid="{4DA47156-C0B5-4AF7-83D1-10F21E1A2FE1}" name="Column11258"/>
    <tableColumn id="11271" xr3:uid="{59ABF42A-642A-4A08-8EDE-13D0744878D5}" name="Column11259"/>
    <tableColumn id="11272" xr3:uid="{65E923C3-B916-426B-916C-CB747016D04F}" name="Column11260"/>
    <tableColumn id="11273" xr3:uid="{C8E38A42-12CF-4CC1-8C0C-8076B6926297}" name="Column11261"/>
    <tableColumn id="11274" xr3:uid="{0E5CF0BD-E4F3-4CD0-AD62-8CF7A543890A}" name="Column11262"/>
    <tableColumn id="11275" xr3:uid="{41ECAF4C-15BA-425F-8E95-0F549806E7B7}" name="Column11263"/>
    <tableColumn id="11276" xr3:uid="{B26FE281-3F11-4B1D-A289-6C4A9A6DA490}" name="Column11264"/>
    <tableColumn id="11277" xr3:uid="{57AA2F6A-CB71-4B6E-BA6F-9BC2A538A09D}" name="Column11265"/>
    <tableColumn id="11278" xr3:uid="{2817757B-129A-475D-8B5B-4A80A35A53A4}" name="Column11266"/>
    <tableColumn id="11279" xr3:uid="{E090B7E9-FE4B-442B-83C2-DCAA4445AC5F}" name="Column11267"/>
    <tableColumn id="11280" xr3:uid="{5DE46EDE-AB9A-40B4-AD59-7096DF8196D6}" name="Column11268"/>
    <tableColumn id="11281" xr3:uid="{9C75F7F5-0496-42C9-A80E-090311F563E6}" name="Column11269"/>
    <tableColumn id="11282" xr3:uid="{62FE4663-FD09-414B-9291-8D322615A592}" name="Column11270"/>
    <tableColumn id="11283" xr3:uid="{F7595754-ABB5-4539-9E55-700755C3B19C}" name="Column11271"/>
    <tableColumn id="11284" xr3:uid="{FED8F63C-C937-4246-9935-9BDC40ECAE3D}" name="Column11272"/>
    <tableColumn id="11285" xr3:uid="{F10F5E7F-5A61-4548-BA46-002B493C636B}" name="Column11273"/>
    <tableColumn id="11286" xr3:uid="{1BCD0ECB-6D92-4AEF-AD39-54672D013493}" name="Column11274"/>
    <tableColumn id="11287" xr3:uid="{E0FDA708-C7C2-482D-BA9E-2F013BB49257}" name="Column11275"/>
    <tableColumn id="11288" xr3:uid="{722D85A9-D982-4882-85B7-726C84E6B122}" name="Column11276"/>
    <tableColumn id="11289" xr3:uid="{F5E859C2-EF85-49E0-89E1-F8969C341AF5}" name="Column11277"/>
    <tableColumn id="11290" xr3:uid="{FDC8C27D-9B68-435B-AE6C-11510C6C596F}" name="Column11278"/>
    <tableColumn id="11291" xr3:uid="{1EBC1FFA-751A-4F54-B24B-02D6636E7D07}" name="Column11279"/>
    <tableColumn id="11292" xr3:uid="{B0ECF9C1-4932-42A2-BDDD-C619D5A4FBEA}" name="Column11280"/>
    <tableColumn id="11293" xr3:uid="{5AB0407C-DF33-4483-8C93-ED02E2A7D430}" name="Column11281"/>
    <tableColumn id="11294" xr3:uid="{6742CF22-6AE9-4C58-A368-DF86DC0579C1}" name="Column11282"/>
    <tableColumn id="11295" xr3:uid="{3F18C83F-3497-4A16-9264-6FFCDBB6A2C7}" name="Column11283"/>
    <tableColumn id="11296" xr3:uid="{B42B3BBF-6E0E-47B0-A081-C059B4E55E0C}" name="Column11284"/>
    <tableColumn id="11297" xr3:uid="{F3B1E7D7-2CCC-41A1-BE58-666FD5ED4ADF}" name="Column11285"/>
    <tableColumn id="11298" xr3:uid="{A8EDB606-1C32-42F8-B49E-CC4EE700E52C}" name="Column11286"/>
    <tableColumn id="11299" xr3:uid="{58BA9FCA-9B1D-4BAA-9E3C-60189D158C61}" name="Column11287"/>
    <tableColumn id="11300" xr3:uid="{F2A77CDA-393C-41CF-A320-95FFCBCC197A}" name="Column11288"/>
    <tableColumn id="11301" xr3:uid="{5D52F968-34E5-4119-92D0-3861EA3C2D54}" name="Column11289"/>
    <tableColumn id="11302" xr3:uid="{09470107-AE87-47EA-9AD6-648B420EEF4B}" name="Column11290"/>
    <tableColumn id="11303" xr3:uid="{D417AAAE-D355-452B-9F4B-913932EB7ABF}" name="Column11291"/>
    <tableColumn id="11304" xr3:uid="{2BCFB96D-796A-4060-B061-E2EAE105CE0C}" name="Column11292"/>
    <tableColumn id="11305" xr3:uid="{F509F055-BA63-455C-8869-99D6E74424C6}" name="Column11293"/>
    <tableColumn id="11306" xr3:uid="{122B36C8-10AA-4ECB-8998-DEB970A64EE1}" name="Column11294"/>
    <tableColumn id="11307" xr3:uid="{D4788792-A59D-412D-939D-FAD7309A1C69}" name="Column11295"/>
    <tableColumn id="11308" xr3:uid="{2FD2226E-0E89-495B-853E-6F6507EA0B9F}" name="Column11296"/>
    <tableColumn id="11309" xr3:uid="{5A1342BB-DE30-4B67-B318-20F33A6AD2FA}" name="Column11297"/>
    <tableColumn id="11310" xr3:uid="{7B167681-5051-4887-9A16-91008680668A}" name="Column11298"/>
    <tableColumn id="11311" xr3:uid="{0283F24F-DEC2-448B-9D27-BFDC532FFABC}" name="Column11299"/>
    <tableColumn id="11312" xr3:uid="{0A7DDC3E-5A33-4DC8-B3BA-0A3C886AF002}" name="Column11300"/>
    <tableColumn id="11313" xr3:uid="{FA421D7A-620C-4C4F-BE0E-0F6E99C83301}" name="Column11301"/>
    <tableColumn id="11314" xr3:uid="{0B05FF47-1961-49A1-84E3-75DBC97CF20C}" name="Column11302"/>
    <tableColumn id="11315" xr3:uid="{7870D179-7B33-4220-9CC7-F88E668FCACE}" name="Column11303"/>
    <tableColumn id="11316" xr3:uid="{54574B2B-BFA3-4FB0-B223-739F4227F549}" name="Column11304"/>
    <tableColumn id="11317" xr3:uid="{C2686BD0-2196-4920-A007-87A0EACB20B1}" name="Column11305"/>
    <tableColumn id="11318" xr3:uid="{7FCE39EB-1B88-4881-B930-D22FB1DA5530}" name="Column11306"/>
    <tableColumn id="11319" xr3:uid="{392B19AB-292A-450E-8B79-04D3EC1EBD50}" name="Column11307"/>
    <tableColumn id="11320" xr3:uid="{C9D8C25A-9837-4E62-ACD9-32BC2ECA1E9F}" name="Column11308"/>
    <tableColumn id="11321" xr3:uid="{A568A21C-9F86-4D99-9071-7A83749BF801}" name="Column11309"/>
    <tableColumn id="11322" xr3:uid="{03D11982-726D-4E58-BAB1-C139187919C3}" name="Column11310"/>
    <tableColumn id="11323" xr3:uid="{C530A780-CC14-4702-9A21-EC9A3B41338B}" name="Column11311"/>
    <tableColumn id="11324" xr3:uid="{08450E4E-AFF4-4E9A-AE60-31FD4D93D5AC}" name="Column11312"/>
    <tableColumn id="11325" xr3:uid="{56FADE58-6DA4-4674-A8BB-5B14092A9CED}" name="Column11313"/>
    <tableColumn id="11326" xr3:uid="{F731176C-8A6B-4ADD-8C98-7D0CCF47CCC0}" name="Column11314"/>
    <tableColumn id="11327" xr3:uid="{35E88AAB-0C82-487A-B945-4EAE8A0AE59A}" name="Column11315"/>
    <tableColumn id="11328" xr3:uid="{C9B4DF22-A84C-46E4-AA55-A94FF7B121CF}" name="Column11316"/>
    <tableColumn id="11329" xr3:uid="{08999892-1FE5-41E1-9505-A79303C17727}" name="Column11317"/>
    <tableColumn id="11330" xr3:uid="{C801A1A0-AD27-4533-9CDD-061DCA2317DE}" name="Column11318"/>
    <tableColumn id="11331" xr3:uid="{0F9A8E4C-BF71-4BF1-B4FE-D889A29D5738}" name="Column11319"/>
    <tableColumn id="11332" xr3:uid="{E560AF77-D141-4F08-9842-9DA20C80D662}" name="Column11320"/>
    <tableColumn id="11333" xr3:uid="{38586E57-3ED5-4F6C-B018-DEF2DD991FB1}" name="Column11321"/>
    <tableColumn id="11334" xr3:uid="{28A8A00A-2549-4C40-BFC3-CA9B4A93A3F8}" name="Column11322"/>
    <tableColumn id="11335" xr3:uid="{59B50895-04DF-435D-9581-9CC14378EDBD}" name="Column11323"/>
    <tableColumn id="11336" xr3:uid="{ECF2D1F6-4CF0-4FCC-A053-C350E158F872}" name="Column11324"/>
    <tableColumn id="11337" xr3:uid="{FB3E74CD-D352-41A2-B588-5180213C2F0A}" name="Column11325"/>
    <tableColumn id="11338" xr3:uid="{1412EA08-1BFE-4F7F-93DD-B78EA062BD4C}" name="Column11326"/>
    <tableColumn id="11339" xr3:uid="{B04EBD38-D074-458D-AB86-D8921D9E43A7}" name="Column11327"/>
    <tableColumn id="11340" xr3:uid="{6652033F-4236-46E8-B0B3-1D1D92BAF58C}" name="Column11328"/>
    <tableColumn id="11341" xr3:uid="{376BB669-B804-4A99-9970-DFE114042D37}" name="Column11329"/>
    <tableColumn id="11342" xr3:uid="{93B50730-682A-4B49-958E-C1412C3DCB8E}" name="Column11330"/>
    <tableColumn id="11343" xr3:uid="{B8DDD310-44A6-4001-98E8-040C4040A8A5}" name="Column11331"/>
    <tableColumn id="11344" xr3:uid="{32E53669-8082-4153-8D81-9E2FFEB88C5E}" name="Column11332"/>
    <tableColumn id="11345" xr3:uid="{671A77EF-71E7-44F7-9EBD-5C35012DC8AA}" name="Column11333"/>
    <tableColumn id="11346" xr3:uid="{6BABE481-D393-4B49-A6D6-933602D08174}" name="Column11334"/>
    <tableColumn id="11347" xr3:uid="{351D7846-F083-423A-A07F-7C562EF25B07}" name="Column11335"/>
    <tableColumn id="11348" xr3:uid="{7BCCF2DF-B00B-4137-9112-D2C012AE544E}" name="Column11336"/>
    <tableColumn id="11349" xr3:uid="{D2D4DB60-0682-46AE-8E74-1FEEF17B6146}" name="Column11337"/>
    <tableColumn id="11350" xr3:uid="{5B46A01E-6605-4A22-83C9-0BCEB36BD008}" name="Column11338"/>
    <tableColumn id="11351" xr3:uid="{477CFD81-9E4C-4A9D-9D33-944DD1B73DC1}" name="Column11339"/>
    <tableColumn id="11352" xr3:uid="{9291EF6A-A38C-49F0-8719-3DB027B20B4F}" name="Column11340"/>
    <tableColumn id="11353" xr3:uid="{A9C664D4-274B-4838-AC5D-CA04C116E498}" name="Column11341"/>
    <tableColumn id="11354" xr3:uid="{57CFB757-CF22-4234-AA89-B637634532BB}" name="Column11342"/>
    <tableColumn id="11355" xr3:uid="{E9D0C097-C6F0-4157-888D-36C152CA5785}" name="Column11343"/>
    <tableColumn id="11356" xr3:uid="{D6E77545-88F2-4775-A6C9-B83F21E92F2C}" name="Column11344"/>
    <tableColumn id="11357" xr3:uid="{4C76B465-6D91-4935-8351-53DB448BA179}" name="Column11345"/>
    <tableColumn id="11358" xr3:uid="{8C9D5501-63AA-4D8E-A72E-370DE5436D2D}" name="Column11346"/>
    <tableColumn id="11359" xr3:uid="{8D403409-880F-4AAD-88AF-063519C24830}" name="Column11347"/>
    <tableColumn id="11360" xr3:uid="{39A21099-AE88-49E9-8190-83003B7F2088}" name="Column11348"/>
    <tableColumn id="11361" xr3:uid="{E9416B7E-760A-4025-8330-C50848D40228}" name="Column11349"/>
    <tableColumn id="11362" xr3:uid="{FDB9D117-0259-4C16-A53F-126E2C9BF7F7}" name="Column11350"/>
    <tableColumn id="11363" xr3:uid="{22346FE8-873B-4CF9-86BA-B0A152726652}" name="Column11351"/>
    <tableColumn id="11364" xr3:uid="{811084E0-8FDE-4C53-B414-DE5954367330}" name="Column11352"/>
    <tableColumn id="11365" xr3:uid="{E93A59FC-F515-43DD-B302-77AA4062D936}" name="Column11353"/>
    <tableColumn id="11366" xr3:uid="{48D5596A-E307-4F51-8FC4-88B7715CBE22}" name="Column11354"/>
    <tableColumn id="11367" xr3:uid="{9BDAC18B-1D7B-4ECA-8E7E-F78CDC7A6192}" name="Column11355"/>
    <tableColumn id="11368" xr3:uid="{E0AC2D1F-FBAA-4210-B67F-E4BAD2E75B64}" name="Column11356"/>
    <tableColumn id="11369" xr3:uid="{CEADA130-B9E9-48F0-8375-B32626A07C5C}" name="Column11357"/>
    <tableColumn id="11370" xr3:uid="{E109DF37-5EA0-4010-A837-013D77216CEC}" name="Column11358"/>
    <tableColumn id="11371" xr3:uid="{25DB5763-9D52-4DDC-A451-2432817B96B5}" name="Column11359"/>
    <tableColumn id="11372" xr3:uid="{7FC851AB-C650-464E-AE45-19EFC1EDF7D8}" name="Column11360"/>
    <tableColumn id="11373" xr3:uid="{1AB15F68-A39D-4960-9831-E63B5C701F71}" name="Column11361"/>
    <tableColumn id="11374" xr3:uid="{E72FD548-8490-41C4-9A26-B16E87ADA031}" name="Column11362"/>
    <tableColumn id="11375" xr3:uid="{BA6D1BA8-AEB9-4222-ACF1-84ADA6F457F2}" name="Column11363"/>
    <tableColumn id="11376" xr3:uid="{38F8777C-BF19-4370-BFDD-68D2EC649EBA}" name="Column11364"/>
    <tableColumn id="11377" xr3:uid="{B002515A-788D-4B08-8C9E-77AB4779D164}" name="Column11365"/>
    <tableColumn id="11378" xr3:uid="{C0902581-8C4D-4490-82A1-CDFB93A83AB7}" name="Column11366"/>
    <tableColumn id="11379" xr3:uid="{36D6BEDC-027D-44FD-A343-46BC277CB351}" name="Column11367"/>
    <tableColumn id="11380" xr3:uid="{E1347579-784F-4963-AF8A-1D819569807B}" name="Column11368"/>
    <tableColumn id="11381" xr3:uid="{B628D7F0-9937-483D-9B20-9979CD4EBB2B}" name="Column11369"/>
    <tableColumn id="11382" xr3:uid="{1CD881E9-350A-45EA-8DB5-29A48F3C50CC}" name="Column11370"/>
    <tableColumn id="11383" xr3:uid="{93E80852-01C4-407D-8E01-37915159BF80}" name="Column11371"/>
    <tableColumn id="11384" xr3:uid="{56CA0EAE-37A9-4930-9C91-76607CBFAD3E}" name="Column11372"/>
    <tableColumn id="11385" xr3:uid="{CD121799-99D6-401B-AF90-6F17F1A5996A}" name="Column11373"/>
    <tableColumn id="11386" xr3:uid="{3D2F10BB-5A5B-47BC-A4B7-16A7EDFB1225}" name="Column11374"/>
    <tableColumn id="11387" xr3:uid="{301193F0-B152-4670-9144-BFBA7DF12867}" name="Column11375"/>
    <tableColumn id="11388" xr3:uid="{846245EF-0742-4324-A9C2-C9D7FE1BD065}" name="Column11376"/>
    <tableColumn id="11389" xr3:uid="{FAD6ABB2-2760-4C46-A5C7-53E3AE347810}" name="Column11377"/>
    <tableColumn id="11390" xr3:uid="{EB52862F-F67C-4601-8F5F-79E50585D4D5}" name="Column11378"/>
    <tableColumn id="11391" xr3:uid="{9E0BAB6B-FAB7-4E2F-A805-8D658D581848}" name="Column11379"/>
    <tableColumn id="11392" xr3:uid="{A86B4A5E-D46B-49DA-B0CE-47702D5A5814}" name="Column11380"/>
    <tableColumn id="11393" xr3:uid="{CE358131-7596-44A9-A87C-23E79C6EA158}" name="Column11381"/>
    <tableColumn id="11394" xr3:uid="{D95629C4-852E-4D7E-A70E-6475052CD264}" name="Column11382"/>
    <tableColumn id="11395" xr3:uid="{8E0397FC-5906-4F7A-9D32-B3324151CDDC}" name="Column11383"/>
    <tableColumn id="11396" xr3:uid="{71172723-5221-47ED-94B6-019C89B63986}" name="Column11384"/>
    <tableColumn id="11397" xr3:uid="{13B7FA67-7DF0-42E3-BD9E-7E6664E26E45}" name="Column11385"/>
    <tableColumn id="11398" xr3:uid="{E41A291C-1E18-4513-9016-8BC4ADFF373D}" name="Column11386"/>
    <tableColumn id="11399" xr3:uid="{C0CF3F67-1175-48AC-ACB1-A9A03790C8E6}" name="Column11387"/>
    <tableColumn id="11400" xr3:uid="{CA167545-E0E3-41AD-A6FC-E5144B9677F1}" name="Column11388"/>
    <tableColumn id="11401" xr3:uid="{593871D4-46E1-4CD8-8A1C-894C124FC2AC}" name="Column11389"/>
    <tableColumn id="11402" xr3:uid="{2CCF67DB-3B3A-48FE-9D72-38F533777D28}" name="Column11390"/>
    <tableColumn id="11403" xr3:uid="{70D2602B-C6F6-441D-843C-4A7EB2AE4501}" name="Column11391"/>
    <tableColumn id="11404" xr3:uid="{149059AB-99BD-4034-A2E6-38473B96E8F3}" name="Column11392"/>
    <tableColumn id="11405" xr3:uid="{D0FCA0DC-2881-43EF-ACB2-4C1C77B54C5E}" name="Column11393"/>
    <tableColumn id="11406" xr3:uid="{2BD32DD3-61E7-40F6-A989-1E64F70F7972}" name="Column11394"/>
    <tableColumn id="11407" xr3:uid="{4EAB863B-CE50-40D7-86CC-C4A42DC301DE}" name="Column11395"/>
    <tableColumn id="11408" xr3:uid="{E1EF871C-1AF2-4B6B-A5E3-C50DED33CFA6}" name="Column11396"/>
    <tableColumn id="11409" xr3:uid="{5F9AF814-188F-4A84-9815-DA364CCCBC45}" name="Column11397"/>
    <tableColumn id="11410" xr3:uid="{766E874E-26A5-464D-971A-20AF0A454DE3}" name="Column11398"/>
    <tableColumn id="11411" xr3:uid="{C1FA2898-D4D2-4EBA-91AA-12AF0FF85E29}" name="Column11399"/>
    <tableColumn id="11412" xr3:uid="{8E90AF44-DCF5-474F-83F2-261A6901E302}" name="Column11400"/>
    <tableColumn id="11413" xr3:uid="{E9F00F6E-6670-49E7-AEDD-E5DD668993EF}" name="Column11401"/>
    <tableColumn id="11414" xr3:uid="{A08EEBC4-B60C-4445-B426-4A490F3FFA13}" name="Column11402"/>
    <tableColumn id="11415" xr3:uid="{A0100199-601A-4BD0-9AD5-D2E575E96989}" name="Column11403"/>
    <tableColumn id="11416" xr3:uid="{3A03E5FD-48CB-404E-9BBA-3D1D90029C6B}" name="Column11404"/>
    <tableColumn id="11417" xr3:uid="{D9C00EBE-EE71-40D7-BD08-E59546E1EA0C}" name="Column11405"/>
    <tableColumn id="11418" xr3:uid="{51B20734-0732-4746-9C0A-F11136EFD92B}" name="Column11406"/>
    <tableColumn id="11419" xr3:uid="{C73C4234-46C1-4309-8167-AF099A3A041B}" name="Column11407"/>
    <tableColumn id="11420" xr3:uid="{C9E665E8-4C6E-4C17-A44C-265CB1128369}" name="Column11408"/>
    <tableColumn id="11421" xr3:uid="{6598FF8D-F224-4FE2-B71B-1875245C8DC4}" name="Column11409"/>
    <tableColumn id="11422" xr3:uid="{E6A94A09-6481-4A1A-B4D0-F87044F36129}" name="Column11410"/>
    <tableColumn id="11423" xr3:uid="{BE5838CD-31F3-4D95-83B1-CAF9027D60CD}" name="Column11411"/>
    <tableColumn id="11424" xr3:uid="{121BDCFC-955B-499D-A827-5E98DFF8ACEB}" name="Column11412"/>
    <tableColumn id="11425" xr3:uid="{5012467A-6D58-458E-B858-8E24D7EA4ACE}" name="Column11413"/>
    <tableColumn id="11426" xr3:uid="{4C4FA356-F137-44E2-878A-D5F213056E5F}" name="Column11414"/>
    <tableColumn id="11427" xr3:uid="{3FE94327-FBA4-435D-98CA-059B9D37B771}" name="Column11415"/>
    <tableColumn id="11428" xr3:uid="{3536D945-43A6-4491-801A-BC8E081270B3}" name="Column11416"/>
    <tableColumn id="11429" xr3:uid="{F396F2CD-616D-4AE8-865D-62D350B16EC5}" name="Column11417"/>
    <tableColumn id="11430" xr3:uid="{6A269074-A7A8-4CBE-886E-4E9C84758B2E}" name="Column11418"/>
    <tableColumn id="11431" xr3:uid="{1A0B1A36-D3BA-460F-8EB1-0D8C56CDFDCD}" name="Column11419"/>
    <tableColumn id="11432" xr3:uid="{3C2A00DF-DF74-4A67-92E9-62A409CF131F}" name="Column11420"/>
    <tableColumn id="11433" xr3:uid="{76D34EA2-E8FA-41E0-A025-A927639A1884}" name="Column11421"/>
    <tableColumn id="11434" xr3:uid="{83FDB0F4-EB12-49E1-BBBE-856856C13CE7}" name="Column11422"/>
    <tableColumn id="11435" xr3:uid="{345F9A7D-B8F7-4C88-9800-763E157E8452}" name="Column11423"/>
    <tableColumn id="11436" xr3:uid="{28164D8A-64D3-4D39-A2BA-F9FE272AA16F}" name="Column11424"/>
    <tableColumn id="11437" xr3:uid="{7B43DED7-8FCE-47F0-8728-4E57FE4CDEDF}" name="Column11425"/>
    <tableColumn id="11438" xr3:uid="{FC9936D7-EF91-4891-9A52-F2E54198040A}" name="Column11426"/>
    <tableColumn id="11439" xr3:uid="{423C686B-BCC6-4CFD-89E3-7BCEF92612C7}" name="Column11427"/>
    <tableColumn id="11440" xr3:uid="{A77772EF-789A-47F0-896F-06E67B2C8125}" name="Column11428"/>
    <tableColumn id="11441" xr3:uid="{0697202F-2886-4869-A196-F08470FE9CCF}" name="Column11429"/>
    <tableColumn id="11442" xr3:uid="{3E76D885-9E25-4D78-AB7A-0B673B9A1AFE}" name="Column11430"/>
    <tableColumn id="11443" xr3:uid="{16725E68-C5EF-4CC9-9A29-6B0349CC797F}" name="Column11431"/>
    <tableColumn id="11444" xr3:uid="{13EE38B5-7E1F-4805-9754-15F299132197}" name="Column11432"/>
    <tableColumn id="11445" xr3:uid="{45F884F1-4E88-430F-831C-0CEEEEEFD14F}" name="Column11433"/>
    <tableColumn id="11446" xr3:uid="{EB65768C-D447-4BB5-B04E-6A795C248C14}" name="Column11434"/>
    <tableColumn id="11447" xr3:uid="{38D6374A-AA3C-48C6-972A-0BCBF15639D8}" name="Column11435"/>
    <tableColumn id="11448" xr3:uid="{C802C28C-F9F4-465D-A6F6-5797274187D0}" name="Column11436"/>
    <tableColumn id="11449" xr3:uid="{DD177CEE-D736-4BB2-A4DD-909228659F0B}" name="Column11437"/>
    <tableColumn id="11450" xr3:uid="{BDD43D73-033A-4EF9-8FBF-92EC91AD8A98}" name="Column11438"/>
    <tableColumn id="11451" xr3:uid="{2195A94E-2722-4FC0-9110-B427FE37827E}" name="Column11439"/>
    <tableColumn id="11452" xr3:uid="{8DC5A6CA-FF67-44FF-82FA-0F87443E0037}" name="Column11440"/>
    <tableColumn id="11453" xr3:uid="{32D7ABFA-A2B0-4A11-9C54-FEFFE385E71A}" name="Column11441"/>
    <tableColumn id="11454" xr3:uid="{2592FB63-ECF3-46CB-B101-91AB1A85FCBB}" name="Column11442"/>
    <tableColumn id="11455" xr3:uid="{22E20C33-EDA4-4ED7-9300-030844816351}" name="Column11443"/>
    <tableColumn id="11456" xr3:uid="{97F7DF74-8C47-4D27-B7BE-44165E53678B}" name="Column11444"/>
    <tableColumn id="11457" xr3:uid="{962FFB2D-1C0C-4C7E-98CA-514A28D6679B}" name="Column11445"/>
    <tableColumn id="11458" xr3:uid="{1F28813F-3063-4ACA-829A-B2C81EE92AF0}" name="Column11446"/>
    <tableColumn id="11459" xr3:uid="{42B6C2DB-13E0-4AF5-9E99-C2BC34A01358}" name="Column11447"/>
    <tableColumn id="11460" xr3:uid="{10808F46-56A6-46B9-85EF-F2BD32FF9D93}" name="Column11448"/>
    <tableColumn id="11461" xr3:uid="{38B41A72-C858-49C9-B0FD-ECF97EEB302F}" name="Column11449"/>
    <tableColumn id="11462" xr3:uid="{054A820B-2528-40E2-A6A0-885ACC534204}" name="Column11450"/>
    <tableColumn id="11463" xr3:uid="{EFB9F7E4-C92A-4A48-821C-6949039CB239}" name="Column11451"/>
    <tableColumn id="11464" xr3:uid="{34A03B49-6E11-4573-9BB0-D718709648BD}" name="Column11452"/>
    <tableColumn id="11465" xr3:uid="{A03FF899-307E-4279-BCA5-5F0F94DFF19A}" name="Column11453"/>
    <tableColumn id="11466" xr3:uid="{83F6556F-1805-4CB9-A807-92BA39E20AD9}" name="Column11454"/>
    <tableColumn id="11467" xr3:uid="{328D2624-8751-41D3-84ED-1A282DAC9C18}" name="Column11455"/>
    <tableColumn id="11468" xr3:uid="{71749C4F-001D-435D-8817-9D002463BE7C}" name="Column11456"/>
    <tableColumn id="11469" xr3:uid="{F4810E29-9BDC-45C6-A2C7-C43D7E6E522C}" name="Column11457"/>
    <tableColumn id="11470" xr3:uid="{24637B68-3997-48DE-B9C4-3868A768D2BE}" name="Column11458"/>
    <tableColumn id="11471" xr3:uid="{054F1A0B-2C83-40E3-9EB5-A884A9128A9A}" name="Column11459"/>
    <tableColumn id="11472" xr3:uid="{AF8D2529-9169-40D6-B4D2-AC5D9632E10D}" name="Column11460"/>
    <tableColumn id="11473" xr3:uid="{ADFD72BD-24CB-4870-968E-AFD52EB445F6}" name="Column11461"/>
    <tableColumn id="11474" xr3:uid="{E9F36D2F-9597-4AF6-935D-E509CCFC41C2}" name="Column11462"/>
    <tableColumn id="11475" xr3:uid="{833EF470-772C-474D-8B5F-9B860B0F3010}" name="Column11463"/>
    <tableColumn id="11476" xr3:uid="{C1106A5D-44EB-48A6-ACBF-068446781014}" name="Column11464"/>
    <tableColumn id="11477" xr3:uid="{F51AA33E-DF43-4550-B787-CD6DB6B6C180}" name="Column11465"/>
    <tableColumn id="11478" xr3:uid="{C8B64AA1-10B0-4289-BA2E-6344783AA02F}" name="Column11466"/>
    <tableColumn id="11479" xr3:uid="{F703627D-856A-436A-A049-1529A29F8182}" name="Column11467"/>
    <tableColumn id="11480" xr3:uid="{6DED11FF-AE51-43B0-AE3D-BF0E4F252B8B}" name="Column11468"/>
    <tableColumn id="11481" xr3:uid="{E8F8BCC8-2608-4819-A5E2-9675FA49E839}" name="Column11469"/>
    <tableColumn id="11482" xr3:uid="{8469EB3C-DCF8-4BF4-AE6D-BFD2263B2697}" name="Column11470"/>
    <tableColumn id="11483" xr3:uid="{32F87528-313C-4A9E-9FF7-AE8DAAAF3604}" name="Column11471"/>
    <tableColumn id="11484" xr3:uid="{FEE66810-3199-475E-8F9C-A7ED27B85CF5}" name="Column11472"/>
    <tableColumn id="11485" xr3:uid="{E11F4FAC-C212-4CA6-AD46-A01A80B84FB0}" name="Column11473"/>
    <tableColumn id="11486" xr3:uid="{62B591A3-136B-4AE7-998F-0BE957D6E99B}" name="Column11474"/>
    <tableColumn id="11487" xr3:uid="{095EB4D1-9BAE-41B8-8AF7-5B178375A682}" name="Column11475"/>
    <tableColumn id="11488" xr3:uid="{0A56CDEA-229A-485C-909F-23DB054AFDC6}" name="Column11476"/>
    <tableColumn id="11489" xr3:uid="{4AE6CC34-269F-4F0D-9D8B-F2E0DB22170D}" name="Column11477"/>
    <tableColumn id="11490" xr3:uid="{31AB5D73-E40E-4C5A-9EEF-261EDE7388DB}" name="Column11478"/>
    <tableColumn id="11491" xr3:uid="{D2A75E27-945B-4532-B232-A468315F0D4F}" name="Column11479"/>
    <tableColumn id="11492" xr3:uid="{22D90ECD-B8C2-4E9A-947B-B70AE9C0DF47}" name="Column11480"/>
    <tableColumn id="11493" xr3:uid="{6ECC7115-0DD0-42AF-86DF-2F2860E4291B}" name="Column11481"/>
    <tableColumn id="11494" xr3:uid="{665E98B9-B9D0-499C-84EE-43D93299F74D}" name="Column11482"/>
    <tableColumn id="11495" xr3:uid="{FB4676FA-1929-429D-97BD-F85E01B3564F}" name="Column11483"/>
    <tableColumn id="11496" xr3:uid="{F66840C8-364A-47E5-90A8-EC8D16C0964C}" name="Column11484"/>
    <tableColumn id="11497" xr3:uid="{9DA1A28E-BB8F-456E-BDE1-697AF1856335}" name="Column11485"/>
    <tableColumn id="11498" xr3:uid="{1E9D4FB3-ECC2-4A55-BE9C-1227A733DB5D}" name="Column11486"/>
    <tableColumn id="11499" xr3:uid="{6280D5B7-D7B5-4DAB-9640-27CB2F739733}" name="Column11487"/>
    <tableColumn id="11500" xr3:uid="{AEB16097-E8CD-48EA-BEFC-652065F437D4}" name="Column11488"/>
    <tableColumn id="11501" xr3:uid="{98AAE0D2-D6F7-4EFB-8F75-218EC808D4E1}" name="Column11489"/>
    <tableColumn id="11502" xr3:uid="{44A5D420-EC9F-4B77-B337-58FD74C2D922}" name="Column11490"/>
    <tableColumn id="11503" xr3:uid="{3B160239-CF4C-4DDA-992E-DB192F9DE27D}" name="Column11491"/>
    <tableColumn id="11504" xr3:uid="{A4395276-E2FD-4D76-AB66-907B5CF8E8AE}" name="Column11492"/>
    <tableColumn id="11505" xr3:uid="{A4D90C75-812B-45B7-895A-E24A0DC96BBF}" name="Column11493"/>
    <tableColumn id="11506" xr3:uid="{AEFF7241-0E3D-44FB-9F7C-7EE481AAE58D}" name="Column11494"/>
    <tableColumn id="11507" xr3:uid="{ED81047A-155F-4D07-AC5F-60BBDA407084}" name="Column11495"/>
    <tableColumn id="11508" xr3:uid="{C750B02C-14F4-4C7D-9EC2-8482470C89E1}" name="Column11496"/>
    <tableColumn id="11509" xr3:uid="{E3B5946A-A4F6-40FE-956B-C9945174E078}" name="Column11497"/>
    <tableColumn id="11510" xr3:uid="{E76EB65C-FAC2-48A3-ADC4-0F7E795265FD}" name="Column11498"/>
    <tableColumn id="11511" xr3:uid="{6DC9C3AE-BB1A-4ABE-AADE-9EA71BE06943}" name="Column11499"/>
    <tableColumn id="11512" xr3:uid="{CB120EC9-C1FF-496B-88E5-8D4BEA988BAA}" name="Column11500"/>
    <tableColumn id="11513" xr3:uid="{FDCBDB75-6E78-4FC9-97EA-CADF3DAA88CD}" name="Column11501"/>
    <tableColumn id="11514" xr3:uid="{A33CFAB0-0A3A-4704-A359-DA66C6F2E1BB}" name="Column11502"/>
    <tableColumn id="11515" xr3:uid="{72633A2D-57F6-4ABE-AE6D-FA143B4BC8A3}" name="Column11503"/>
    <tableColumn id="11516" xr3:uid="{858706CD-48DA-43B6-A85D-C97A927F26BE}" name="Column11504"/>
    <tableColumn id="11517" xr3:uid="{AC409B62-39A2-4E75-AC84-61417CDBD5F2}" name="Column11505"/>
    <tableColumn id="11518" xr3:uid="{72757D7F-C142-4B43-B116-6160FB3E4669}" name="Column11506"/>
    <tableColumn id="11519" xr3:uid="{2BF988BB-E151-4762-810C-A35D52EA2344}" name="Column11507"/>
    <tableColumn id="11520" xr3:uid="{D4C8778D-10C1-4D36-8C4D-EE9D8A6B68E2}" name="Column11508"/>
    <tableColumn id="11521" xr3:uid="{3865FDC2-ADDE-49AE-8238-5B69BCA071EC}" name="Column11509"/>
    <tableColumn id="11522" xr3:uid="{065E47D5-89DF-4528-BB0B-20BEF476378B}" name="Column11510"/>
    <tableColumn id="11523" xr3:uid="{B24E037E-1346-4C41-8B4C-72A47703E066}" name="Column11511"/>
    <tableColumn id="11524" xr3:uid="{53990729-7803-4D2A-AD3D-D0E57E4EE4C0}" name="Column11512"/>
    <tableColumn id="11525" xr3:uid="{955EDBEB-E3D0-4CFD-8B0B-5E507AA0AE1B}" name="Column11513"/>
    <tableColumn id="11526" xr3:uid="{DBB0A879-E9EA-4221-B01C-51D2D26F2C2C}" name="Column11514"/>
    <tableColumn id="11527" xr3:uid="{8AC147DE-2331-40C2-A6FE-6931A7347B18}" name="Column11515"/>
    <tableColumn id="11528" xr3:uid="{1AA14E3A-3635-45EE-90A4-653CF68769CE}" name="Column11516"/>
    <tableColumn id="11529" xr3:uid="{741B696A-3A8E-40E0-9A2D-699C2ED8B20B}" name="Column11517"/>
    <tableColumn id="11530" xr3:uid="{BA3AC24A-29AB-4321-99AA-3B2B10F0FBAC}" name="Column11518"/>
    <tableColumn id="11531" xr3:uid="{7DD1B909-90D3-4F82-9F7E-66F2659FCF6E}" name="Column11519"/>
    <tableColumn id="11532" xr3:uid="{303AE113-B7D8-4082-BE59-744A678AF42A}" name="Column11520"/>
    <tableColumn id="11533" xr3:uid="{E4F20143-2268-48DE-A119-3CD4D823B4F2}" name="Column11521"/>
    <tableColumn id="11534" xr3:uid="{17A50942-8E17-440D-80BE-ABAB1E07E4CE}" name="Column11522"/>
    <tableColumn id="11535" xr3:uid="{C3583496-2258-4B7C-A0AA-BF2EA598DF67}" name="Column11523"/>
    <tableColumn id="11536" xr3:uid="{4B0E4286-6541-45C7-87BD-914EB7AC7F77}" name="Column11524"/>
    <tableColumn id="11537" xr3:uid="{71058E8C-5860-41FD-9E1D-CB85DA904CF6}" name="Column11525"/>
    <tableColumn id="11538" xr3:uid="{132682E2-2075-4EDA-AAC3-D428B4333D8E}" name="Column11526"/>
    <tableColumn id="11539" xr3:uid="{A031E02A-B61D-4D53-BE24-57F9279CB6BD}" name="Column11527"/>
    <tableColumn id="11540" xr3:uid="{05624279-2409-4093-91BD-86E2D36AE781}" name="Column11528"/>
    <tableColumn id="11541" xr3:uid="{2234057B-E052-4AC0-A40A-516362A76C16}" name="Column11529"/>
    <tableColumn id="11542" xr3:uid="{1650DA3C-DC17-4624-A731-A396981D7E89}" name="Column11530"/>
    <tableColumn id="11543" xr3:uid="{03CAFEE8-CB64-4250-9F2E-78685AF44E8A}" name="Column11531"/>
    <tableColumn id="11544" xr3:uid="{EA13AA99-B2AC-43CA-99CB-04F9EF88F136}" name="Column11532"/>
    <tableColumn id="11545" xr3:uid="{8665C159-4AE1-4854-BE9D-E26DD1B89958}" name="Column11533"/>
    <tableColumn id="11546" xr3:uid="{BECF1B50-42C9-45B4-B037-3B8359390021}" name="Column11534"/>
    <tableColumn id="11547" xr3:uid="{B62D4600-21C1-4135-A748-39E6743792F3}" name="Column11535"/>
    <tableColumn id="11548" xr3:uid="{EAF911DA-B3BF-4CDD-AEBC-A6DC962FFFC7}" name="Column11536"/>
    <tableColumn id="11549" xr3:uid="{C31A3470-A694-47B6-B1E1-30F3DDCB770E}" name="Column11537"/>
    <tableColumn id="11550" xr3:uid="{D9D9C066-0A01-467B-B111-698D129A60E7}" name="Column11538"/>
    <tableColumn id="11551" xr3:uid="{1B229193-8262-4CF0-B8CB-708942135F80}" name="Column11539"/>
    <tableColumn id="11552" xr3:uid="{B144A2AD-2008-4FF7-BE5F-D9D2960A9B78}" name="Column11540"/>
    <tableColumn id="11553" xr3:uid="{305017C6-5562-4135-A82D-3FABD4DD510D}" name="Column11541"/>
    <tableColumn id="11554" xr3:uid="{C9917FE3-9D79-4FF2-BBB4-B27C1EB6F51A}" name="Column11542"/>
    <tableColumn id="11555" xr3:uid="{5AC467A5-6247-411D-97D6-2DAC9D943FFF}" name="Column11543"/>
    <tableColumn id="11556" xr3:uid="{BAD86B23-FCFA-4735-81A4-6F769AFD4BAF}" name="Column11544"/>
    <tableColumn id="11557" xr3:uid="{14795C4A-7A04-46E5-9816-3C6A134B3A0C}" name="Column11545"/>
    <tableColumn id="11558" xr3:uid="{C01D71A3-FC43-413C-B000-7DDE89064930}" name="Column11546"/>
    <tableColumn id="11559" xr3:uid="{E1345711-051B-4A55-B244-33548EEFF36C}" name="Column11547"/>
    <tableColumn id="11560" xr3:uid="{51ED05E8-3C64-4D15-960A-9B939167E530}" name="Column11548"/>
    <tableColumn id="11561" xr3:uid="{A1CCC18E-6A23-4ED2-80C2-261012F8D50D}" name="Column11549"/>
    <tableColumn id="11562" xr3:uid="{C3AD6CA7-5120-44F5-9C31-820804E336D3}" name="Column11550"/>
    <tableColumn id="11563" xr3:uid="{B2E768CD-A4C5-4AAE-8CF8-957D551680F3}" name="Column11551"/>
    <tableColumn id="11564" xr3:uid="{8F3D2F33-F24A-4205-9701-8E87714D2939}" name="Column11552"/>
    <tableColumn id="11565" xr3:uid="{41803D75-CE51-436C-A0C7-A48B1BBAEDA0}" name="Column11553"/>
    <tableColumn id="11566" xr3:uid="{64B78B7A-6148-45D9-B50C-715F19DE9D6B}" name="Column11554"/>
    <tableColumn id="11567" xr3:uid="{F276367D-BA10-4EEB-809D-46C98477A589}" name="Column11555"/>
    <tableColumn id="11568" xr3:uid="{EB517D8F-D76F-4C1D-A42B-0C5B33FF318A}" name="Column11556"/>
    <tableColumn id="11569" xr3:uid="{85ECF095-DACF-41D1-AFE6-23EFF804F250}" name="Column11557"/>
    <tableColumn id="11570" xr3:uid="{6B6860F2-7748-424F-ADB3-9E649A51EC9E}" name="Column11558"/>
    <tableColumn id="11571" xr3:uid="{B937968A-62F0-4111-A7D5-728363EE4ED8}" name="Column11559"/>
    <tableColumn id="11572" xr3:uid="{3093EBE7-1669-49EA-9EBA-3637BF02A3E6}" name="Column11560"/>
    <tableColumn id="11573" xr3:uid="{FE705960-D616-45B9-B0B6-CB0A5075B01C}" name="Column11561"/>
    <tableColumn id="11574" xr3:uid="{A0C5CA7C-20F9-4A35-A08E-8DFFAC9872C7}" name="Column11562"/>
    <tableColumn id="11575" xr3:uid="{50BA4A3E-86DD-4DF9-9C84-96E55734EF37}" name="Column11563"/>
    <tableColumn id="11576" xr3:uid="{6802786C-BEE5-4594-AEDC-2B8141406054}" name="Column11564"/>
    <tableColumn id="11577" xr3:uid="{5B89F247-8363-40E7-8181-27A341673947}" name="Column11565"/>
    <tableColumn id="11578" xr3:uid="{D60945A8-0601-4421-B396-5493C44D0CC0}" name="Column11566"/>
    <tableColumn id="11579" xr3:uid="{C2A2129F-C5D0-48CE-BD4E-64F415516DE9}" name="Column11567"/>
    <tableColumn id="11580" xr3:uid="{75966894-064E-47E3-A321-FBF211820E7E}" name="Column11568"/>
    <tableColumn id="11581" xr3:uid="{509B3F45-3F4E-462D-A83F-BE9804D9A70D}" name="Column11569"/>
    <tableColumn id="11582" xr3:uid="{38AE4EAA-8684-4ACC-A605-D1DA6F65AE85}" name="Column11570"/>
    <tableColumn id="11583" xr3:uid="{92A6CA8F-2F8A-495A-B7EA-A1712ECC74D1}" name="Column11571"/>
    <tableColumn id="11584" xr3:uid="{D63FA71B-8C14-4A3A-A954-685DE7E0D1F9}" name="Column11572"/>
    <tableColumn id="11585" xr3:uid="{6CA1B77F-8EBF-421B-B582-FDDCEE65E996}" name="Column11573"/>
    <tableColumn id="11586" xr3:uid="{FF3696FA-4F44-4471-8E50-5A55604280B3}" name="Column11574"/>
    <tableColumn id="11587" xr3:uid="{C0D86CDB-8F7B-498D-AECE-F0583C0D13C3}" name="Column11575"/>
    <tableColumn id="11588" xr3:uid="{99A621ED-2743-422A-B94A-E901F0FE2E08}" name="Column11576"/>
    <tableColumn id="11589" xr3:uid="{2AB7097E-29C0-4925-AB71-FCF573F601C1}" name="Column11577"/>
    <tableColumn id="11590" xr3:uid="{993937A9-1BDC-49B2-9233-FDBFC670009E}" name="Column11578"/>
    <tableColumn id="11591" xr3:uid="{D53E5D64-2BF9-4AF9-B308-AF1287535331}" name="Column11579"/>
    <tableColumn id="11592" xr3:uid="{5E666E2F-12E2-4AB4-B8A0-F87F692C87D3}" name="Column11580"/>
    <tableColumn id="11593" xr3:uid="{A67F31BE-BF76-4973-A207-8D418F9D94F5}" name="Column11581"/>
    <tableColumn id="11594" xr3:uid="{5B3437EE-C4DA-41BC-A608-7E02DB30499B}" name="Column11582"/>
    <tableColumn id="11595" xr3:uid="{20DED40D-9073-4FC9-9188-9F522E7B751B}" name="Column11583"/>
    <tableColumn id="11596" xr3:uid="{5FE22F61-7F03-4A16-9CF0-7BEB61A47F24}" name="Column11584"/>
    <tableColumn id="11597" xr3:uid="{34128F9A-6A7F-442F-AD91-452129A0C322}" name="Column11585"/>
    <tableColumn id="11598" xr3:uid="{E4A773C4-F006-4A92-B1F5-30636E363BC9}" name="Column11586"/>
    <tableColumn id="11599" xr3:uid="{2CB46C1F-3A10-484C-83DE-958DDB3B90F5}" name="Column11587"/>
    <tableColumn id="11600" xr3:uid="{518375F7-1988-4A1D-AAD0-6BD325D948BE}" name="Column11588"/>
    <tableColumn id="11601" xr3:uid="{C37C634F-CB44-485E-971F-C82AF9957918}" name="Column11589"/>
    <tableColumn id="11602" xr3:uid="{7AD90338-DBE3-43C3-B737-7B3F3BDC0429}" name="Column11590"/>
    <tableColumn id="11603" xr3:uid="{27C52171-016C-41C2-9A9B-FE31A4999CE7}" name="Column11591"/>
    <tableColumn id="11604" xr3:uid="{DAAC9A69-4CA9-4EE9-AEE4-6561BD27C1D5}" name="Column11592"/>
    <tableColumn id="11605" xr3:uid="{6EBBF7F7-EABD-4A62-9575-258667B86C3F}" name="Column11593"/>
    <tableColumn id="11606" xr3:uid="{B6E52C58-2E7B-43A6-9B6B-CB0D06DF9D2B}" name="Column11594"/>
    <tableColumn id="11607" xr3:uid="{D8D4710C-05A3-45D6-8678-B4F2EF51A363}" name="Column11595"/>
    <tableColumn id="11608" xr3:uid="{091D1BCF-0FBC-47A7-9C99-CF6E738005EE}" name="Column11596"/>
    <tableColumn id="11609" xr3:uid="{5FEEE1F0-7DE2-49C1-8E07-3D1FC1E7AE8E}" name="Column11597"/>
    <tableColumn id="11610" xr3:uid="{EE2E8012-CCD2-4D81-A770-C0ADC998D5DB}" name="Column11598"/>
    <tableColumn id="11611" xr3:uid="{29B89695-B9CD-48DF-86D4-ED0AB12BFC6B}" name="Column11599"/>
    <tableColumn id="11612" xr3:uid="{315D6FCB-5897-4967-9A0A-9FAF7BB88FDE}" name="Column11600"/>
    <tableColumn id="11613" xr3:uid="{EE968CD0-E4C3-457C-9C55-C2A2CD166AE9}" name="Column11601"/>
    <tableColumn id="11614" xr3:uid="{B38722DD-27B6-4537-ACE0-B304951BCA1C}" name="Column11602"/>
    <tableColumn id="11615" xr3:uid="{F6689701-D7EE-45D7-B137-991DFE6FD852}" name="Column11603"/>
    <tableColumn id="11616" xr3:uid="{6E4BD903-4C3B-4BE8-B650-68E90F660EBD}" name="Column11604"/>
    <tableColumn id="11617" xr3:uid="{4B24E01E-B837-4BA7-9B5C-80A22CD050E2}" name="Column11605"/>
    <tableColumn id="11618" xr3:uid="{77B8B977-12D4-4A28-BEE4-B1A054734267}" name="Column11606"/>
    <tableColumn id="11619" xr3:uid="{E4652C8E-290A-45D6-9EF8-20C568CFEDE9}" name="Column11607"/>
    <tableColumn id="11620" xr3:uid="{94261FD8-4F2D-4291-BB5D-4C091F0AD2D7}" name="Column11608"/>
    <tableColumn id="11621" xr3:uid="{A8817932-545C-4331-9E9B-DAB4BB3BBB01}" name="Column11609"/>
    <tableColumn id="11622" xr3:uid="{CD5D9015-1532-4199-AFC9-2FC6386AE1B9}" name="Column11610"/>
    <tableColumn id="11623" xr3:uid="{88624130-5415-4AA1-A138-E0EF8882EC96}" name="Column11611"/>
    <tableColumn id="11624" xr3:uid="{4D5B5630-6B72-421B-9E41-941F6E9D0515}" name="Column11612"/>
    <tableColumn id="11625" xr3:uid="{7D478109-C76A-4001-998C-D072072CC474}" name="Column11613"/>
    <tableColumn id="11626" xr3:uid="{9B01638D-5C02-4ECC-A26A-431C654860F0}" name="Column11614"/>
    <tableColumn id="11627" xr3:uid="{9D350018-3A66-4D59-9EE4-ECDAEA74DA79}" name="Column11615"/>
    <tableColumn id="11628" xr3:uid="{3D9884CA-9198-479B-AB6B-CF5C8D6FD0D2}" name="Column11616"/>
    <tableColumn id="11629" xr3:uid="{37E968C3-242C-4990-B227-D076D8958177}" name="Column11617"/>
    <tableColumn id="11630" xr3:uid="{094A4D99-4CD7-469C-AF24-BD5329EF8CDF}" name="Column11618"/>
    <tableColumn id="11631" xr3:uid="{F7E78A2E-1156-458D-AAD0-E48941FEF377}" name="Column11619"/>
    <tableColumn id="11632" xr3:uid="{F870A2EB-CBF1-4A00-BFED-96A12340B91C}" name="Column11620"/>
    <tableColumn id="11633" xr3:uid="{7EF4EF0C-17BA-4666-85FA-8DBD3A95629B}" name="Column11621"/>
    <tableColumn id="11634" xr3:uid="{C74D1F58-B640-4B9C-A68C-DF094CA868F7}" name="Column11622"/>
    <tableColumn id="11635" xr3:uid="{2399AE36-ACF9-46BE-A1B1-B99E2192640B}" name="Column11623"/>
    <tableColumn id="11636" xr3:uid="{3E05105D-0AED-4DAA-8DAA-B47C1F7F7259}" name="Column11624"/>
    <tableColumn id="11637" xr3:uid="{0B85A923-F4D6-4E25-97E4-DFD733DF145A}" name="Column11625"/>
    <tableColumn id="11638" xr3:uid="{7ABDC593-2CE0-4895-B60C-DB1892C5D3DA}" name="Column11626"/>
    <tableColumn id="11639" xr3:uid="{58D27BA9-C2EA-4BB5-B75F-0A1411657430}" name="Column11627"/>
    <tableColumn id="11640" xr3:uid="{AD6EF534-F98D-4246-92AB-CBA94BB3D5D3}" name="Column11628"/>
    <tableColumn id="11641" xr3:uid="{BF133C5C-BB87-4B71-8FBC-D1BC39B99524}" name="Column11629"/>
    <tableColumn id="11642" xr3:uid="{269A74DD-7D97-4465-BBF0-B1F157D90DA3}" name="Column11630"/>
    <tableColumn id="11643" xr3:uid="{8B4B4EFB-1BC6-4065-8D67-76040B89B1D4}" name="Column11631"/>
    <tableColumn id="11644" xr3:uid="{1758A89A-7CEE-460C-8E9B-E64BAFCC8D81}" name="Column11632"/>
    <tableColumn id="11645" xr3:uid="{F9A1EE9D-A648-41BB-937C-DCCA9616D84F}" name="Column11633"/>
    <tableColumn id="11646" xr3:uid="{F43424A2-A525-4FE5-99E6-75DD665B4895}" name="Column11634"/>
    <tableColumn id="11647" xr3:uid="{A0D44761-B121-4032-8FA0-DB056C8942B2}" name="Column11635"/>
    <tableColumn id="11648" xr3:uid="{15E98B75-8074-439D-A33C-D98D37AC81AB}" name="Column11636"/>
    <tableColumn id="11649" xr3:uid="{DC162BCD-5A2D-49E0-A4FC-9B74C6FA603C}" name="Column11637"/>
    <tableColumn id="11650" xr3:uid="{3981FF70-EBF5-4D8E-88E8-DBF269CE0506}" name="Column11638"/>
    <tableColumn id="11651" xr3:uid="{6B8C9F08-88A6-4C8D-820E-D08FAA38ABB1}" name="Column11639"/>
    <tableColumn id="11652" xr3:uid="{EF4A54CB-3AD7-47F3-B494-CAAD221D2121}" name="Column11640"/>
    <tableColumn id="11653" xr3:uid="{90E0D50C-474C-4DF4-96CA-76EAF4CC1A3C}" name="Column11641"/>
    <tableColumn id="11654" xr3:uid="{6056B0F6-285F-4CB4-9F3D-87461E023135}" name="Column11642"/>
    <tableColumn id="11655" xr3:uid="{30198348-72BA-4641-88F4-C9B05CD86414}" name="Column11643"/>
    <tableColumn id="11656" xr3:uid="{8F8FCCBE-60A6-4D57-8BF2-C89597924ABF}" name="Column11644"/>
    <tableColumn id="11657" xr3:uid="{87796131-A9D6-4BFB-8802-5F7F33134F12}" name="Column11645"/>
    <tableColumn id="11658" xr3:uid="{B04A0A4D-7638-45FA-862A-A025829A8253}" name="Column11646"/>
    <tableColumn id="11659" xr3:uid="{907E32FD-A6BC-42F0-B434-13D9934A6E5C}" name="Column11647"/>
    <tableColumn id="11660" xr3:uid="{A602A60C-C6AA-4095-971D-A1726D2EDE84}" name="Column11648"/>
    <tableColumn id="11661" xr3:uid="{EFEC7B27-0CB4-4F39-8FB4-FB6E04BA2BFE}" name="Column11649"/>
    <tableColumn id="11662" xr3:uid="{01802C5E-372F-4B7B-945D-9B6449956EC3}" name="Column11650"/>
    <tableColumn id="11663" xr3:uid="{FDDBAFBC-D34F-473F-ADC4-07F61B04AAF9}" name="Column11651"/>
    <tableColumn id="11664" xr3:uid="{8D2FD6D2-FC59-49D2-B4FB-B4DAFDFBC875}" name="Column11652"/>
    <tableColumn id="11665" xr3:uid="{789C74AE-0F3B-4EFD-B460-8B9589924CCB}" name="Column11653"/>
    <tableColumn id="11666" xr3:uid="{ADF7A241-82DA-4674-BA0B-8CD3396B5243}" name="Column11654"/>
    <tableColumn id="11667" xr3:uid="{58FFE1D6-95E1-4A4E-B71E-CDE07DE4140D}" name="Column11655"/>
    <tableColumn id="11668" xr3:uid="{A977A93A-9AB8-4ACF-AEA9-E1F9CAB9C604}" name="Column11656"/>
    <tableColumn id="11669" xr3:uid="{DA599D9B-3DF8-4EFE-A875-B05670536CED}" name="Column11657"/>
    <tableColumn id="11670" xr3:uid="{A1648674-5E7E-4B08-BDCE-6D15C6023A2C}" name="Column11658"/>
    <tableColumn id="11671" xr3:uid="{25CF59E4-B64A-46CB-8A9B-6A56B6024942}" name="Column11659"/>
    <tableColumn id="11672" xr3:uid="{0B5AE8F5-72FF-402D-8253-5E631624A27E}" name="Column11660"/>
    <tableColumn id="11673" xr3:uid="{93093835-ED31-41AA-A003-FCBB5EE639E4}" name="Column11661"/>
    <tableColumn id="11674" xr3:uid="{33B24E06-DAE2-443D-9B6B-C616B28BA7B0}" name="Column11662"/>
    <tableColumn id="11675" xr3:uid="{5E78B137-54A0-4042-AB83-D395E8A99321}" name="Column11663"/>
    <tableColumn id="11676" xr3:uid="{AAD3696C-F1AF-41E7-AD1D-5FB4DCAD5944}" name="Column11664"/>
    <tableColumn id="11677" xr3:uid="{0443EA2B-F0F3-49FC-A29E-1FA2B136E7B1}" name="Column11665"/>
    <tableColumn id="11678" xr3:uid="{0BF0B570-8A0A-4910-BA78-762363ED3869}" name="Column11666"/>
    <tableColumn id="11679" xr3:uid="{B2844D79-53A0-4783-A87C-D1FDB9D1351F}" name="Column11667"/>
    <tableColumn id="11680" xr3:uid="{D23393B5-FF91-4D99-A6C8-465C1E9A5006}" name="Column11668"/>
    <tableColumn id="11681" xr3:uid="{4031DEEA-342A-4EDA-A6F0-F79AFC75C4DF}" name="Column11669"/>
    <tableColumn id="11682" xr3:uid="{22B56A26-E286-4955-8C8D-EFAB35A50612}" name="Column11670"/>
    <tableColumn id="11683" xr3:uid="{4785437E-EF8F-4A94-BCCD-A07B86A44BE2}" name="Column11671"/>
    <tableColumn id="11684" xr3:uid="{13D9FC98-0BC2-428B-8BBD-6F8FC221C75D}" name="Column11672"/>
    <tableColumn id="11685" xr3:uid="{963D8D43-FDD1-41BD-B8BB-3BDFC57F3434}" name="Column11673"/>
    <tableColumn id="11686" xr3:uid="{F63FAA88-F44D-4CF0-AE7B-D62942041AF2}" name="Column11674"/>
    <tableColumn id="11687" xr3:uid="{D3C1603B-9DFA-4F88-85D1-FD905B2AEBFB}" name="Column11675"/>
    <tableColumn id="11688" xr3:uid="{44149B2B-D53F-44B6-924A-818F7F075BB4}" name="Column11676"/>
    <tableColumn id="11689" xr3:uid="{3218AF50-EC38-4DAD-8236-D973490E4838}" name="Column11677"/>
    <tableColumn id="11690" xr3:uid="{77487961-7D07-42DF-AB3F-E828AA73A147}" name="Column11678"/>
    <tableColumn id="11691" xr3:uid="{C08622F2-54AB-485D-8682-B3B46F3719C5}" name="Column11679"/>
    <tableColumn id="11692" xr3:uid="{024D0FFF-000B-45D0-A318-7C179A94162D}" name="Column11680"/>
    <tableColumn id="11693" xr3:uid="{643A4D6F-12D9-4A12-8337-2D8B413AD3D5}" name="Column11681"/>
    <tableColumn id="11694" xr3:uid="{E8702ADC-06C8-4A11-9FB0-3E5C26971190}" name="Column11682"/>
    <tableColumn id="11695" xr3:uid="{58549D68-F549-452B-AA5B-84CB5B611EEC}" name="Column11683"/>
    <tableColumn id="11696" xr3:uid="{704B2E0D-A4C6-4DE0-815D-B1ED67A96A71}" name="Column11684"/>
    <tableColumn id="11697" xr3:uid="{5ADAE291-184B-4E87-9932-F64372646B8F}" name="Column11685"/>
    <tableColumn id="11698" xr3:uid="{A44CFBC3-542C-4403-827F-3F8E620CF4BD}" name="Column11686"/>
    <tableColumn id="11699" xr3:uid="{4E69444B-5FA6-4D17-A6A2-7E90AF1C94A6}" name="Column11687"/>
    <tableColumn id="11700" xr3:uid="{2882B036-3A3E-47FE-975D-48D66DA58ED7}" name="Column11688"/>
    <tableColumn id="11701" xr3:uid="{853B8EEE-4373-463B-863F-8FB5D33F737A}" name="Column11689"/>
    <tableColumn id="11702" xr3:uid="{7352FDDB-F6FE-4E6B-84CB-89C9B5367D89}" name="Column11690"/>
    <tableColumn id="11703" xr3:uid="{DD09B523-3D03-428E-B84E-5A5E09EE7BBA}" name="Column11691"/>
    <tableColumn id="11704" xr3:uid="{13782767-36F0-46C7-B2EF-BD7B2103D8B9}" name="Column11692"/>
    <tableColumn id="11705" xr3:uid="{4B2DE9A7-211A-4FFF-AFA3-80CE17CA67D4}" name="Column11693"/>
    <tableColumn id="11706" xr3:uid="{D080199E-C8B6-4FD6-9AFB-CC75CF212980}" name="Column11694"/>
    <tableColumn id="11707" xr3:uid="{091D19AA-8A61-486F-8A3E-5E552E8B552D}" name="Column11695"/>
    <tableColumn id="11708" xr3:uid="{498158B9-1890-430B-9A61-49472D8B10C4}" name="Column11696"/>
    <tableColumn id="11709" xr3:uid="{F291C482-1F01-41AF-B117-1F8C16BBA636}" name="Column11697"/>
    <tableColumn id="11710" xr3:uid="{A4BBB8B0-2734-458B-8014-00012FAAD0F1}" name="Column11698"/>
    <tableColumn id="11711" xr3:uid="{1F32AEDC-CAE2-4982-B0EF-18AF300CB6BB}" name="Column11699"/>
    <tableColumn id="11712" xr3:uid="{14F75FB5-F6D8-43A2-A159-266C698DD378}" name="Column11700"/>
    <tableColumn id="11713" xr3:uid="{9BD09045-30FF-465B-A16A-AC85949CE567}" name="Column11701"/>
    <tableColumn id="11714" xr3:uid="{BA492DBB-1E18-4977-A500-DE9A3264742C}" name="Column11702"/>
    <tableColumn id="11715" xr3:uid="{6A8A35D0-5570-44D7-B519-14EF948C1945}" name="Column11703"/>
    <tableColumn id="11716" xr3:uid="{028021E8-81AE-47B2-8E00-CDDFC4644253}" name="Column11704"/>
    <tableColumn id="11717" xr3:uid="{9B97D217-FC50-44AA-838F-CA9BEF3A295C}" name="Column11705"/>
    <tableColumn id="11718" xr3:uid="{FA2E4F7A-1737-48BF-8343-BA8D1C304489}" name="Column11706"/>
    <tableColumn id="11719" xr3:uid="{E721485A-F6BC-46D2-B8E4-0E6036ED0150}" name="Column11707"/>
    <tableColumn id="11720" xr3:uid="{0F1E8982-CA12-4DA4-A892-5E62D4005648}" name="Column11708"/>
    <tableColumn id="11721" xr3:uid="{6A2DE9A1-CB7F-45C0-9730-0F52DB1F7E5A}" name="Column11709"/>
    <tableColumn id="11722" xr3:uid="{3CE036BF-7936-4ED0-BBAE-7CB497DC2FFC}" name="Column11710"/>
    <tableColumn id="11723" xr3:uid="{42F8E648-4C5C-4DF8-9FC1-D222FF57DFD9}" name="Column11711"/>
    <tableColumn id="11724" xr3:uid="{15F71931-A8EB-4207-9926-59BEB3CC83D3}" name="Column11712"/>
    <tableColumn id="11725" xr3:uid="{D28DE465-60B8-4581-BDC6-0FF33A75C656}" name="Column11713"/>
    <tableColumn id="11726" xr3:uid="{05643F0D-59F4-449B-AEED-D17C02974A48}" name="Column11714"/>
    <tableColumn id="11727" xr3:uid="{4802C3B4-D499-43E7-919E-B92F2C6A5279}" name="Column11715"/>
    <tableColumn id="11728" xr3:uid="{EFE6E4D1-2DA5-4188-A1EC-B554393D7929}" name="Column11716"/>
    <tableColumn id="11729" xr3:uid="{A155B33B-F1D4-45B5-86E4-3946B1C5E197}" name="Column11717"/>
    <tableColumn id="11730" xr3:uid="{7EAFCA27-8DD3-477C-8DC3-E51C2021A3CC}" name="Column11718"/>
    <tableColumn id="11731" xr3:uid="{4CA5851B-31F0-4CA2-8CD0-487DCDE82E29}" name="Column11719"/>
    <tableColumn id="11732" xr3:uid="{83E37D18-5F07-483E-A84C-66FD1E12BA2A}" name="Column11720"/>
    <tableColumn id="11733" xr3:uid="{7BBAA7D3-351C-4A12-8929-74D679018658}" name="Column11721"/>
    <tableColumn id="11734" xr3:uid="{EF3B57C7-9E6A-4A63-A682-1B553B3D3CD8}" name="Column11722"/>
    <tableColumn id="11735" xr3:uid="{255861E9-9FD7-4E6C-A538-57B262474C56}" name="Column11723"/>
    <tableColumn id="11736" xr3:uid="{D3F5519B-B680-4AD9-976E-AE37D94D6158}" name="Column11724"/>
    <tableColumn id="11737" xr3:uid="{1120584D-A9FE-4714-8148-5066996D5E80}" name="Column11725"/>
    <tableColumn id="11738" xr3:uid="{28DB59DA-B5D7-470E-8453-86CFD9A5891B}" name="Column11726"/>
    <tableColumn id="11739" xr3:uid="{FA90A3FA-A9B3-4A98-BE1E-B7E6CED0B5C7}" name="Column11727"/>
    <tableColumn id="11740" xr3:uid="{BEA8715A-7535-43BF-89A6-61B3436A285E}" name="Column11728"/>
    <tableColumn id="11741" xr3:uid="{D96417A2-DCE8-4A3D-ABDC-72BFF9EC771C}" name="Column11729"/>
    <tableColumn id="11742" xr3:uid="{F8139EF1-A5CF-4CB2-ABA7-848B0EE9562D}" name="Column11730"/>
    <tableColumn id="11743" xr3:uid="{EE2D5363-14B0-4090-B128-200560AA4CCF}" name="Column11731"/>
    <tableColumn id="11744" xr3:uid="{E9CDD3F1-3A0F-482A-A246-B3DA1113A906}" name="Column11732"/>
    <tableColumn id="11745" xr3:uid="{E56B97D4-0E46-4E70-8673-CFB86E0C99C2}" name="Column11733"/>
    <tableColumn id="11746" xr3:uid="{05875326-E341-41F8-8F33-6EFBB5F7A321}" name="Column11734"/>
    <tableColumn id="11747" xr3:uid="{0629DDDC-673C-469E-86A8-715B6B181873}" name="Column11735"/>
    <tableColumn id="11748" xr3:uid="{789F0678-8371-4BF3-86B6-8DE110772AE3}" name="Column11736"/>
    <tableColumn id="11749" xr3:uid="{03983ECC-C75F-4BCC-9828-6D90008B44C9}" name="Column11737"/>
    <tableColumn id="11750" xr3:uid="{33F988DA-7178-4051-99AA-302C59B16967}" name="Column11738"/>
    <tableColumn id="11751" xr3:uid="{4771F5DC-EB60-4B33-9A46-37C66668A9FC}" name="Column11739"/>
    <tableColumn id="11752" xr3:uid="{3F0C751F-0448-42B6-A3F5-22D74EE66E19}" name="Column11740"/>
    <tableColumn id="11753" xr3:uid="{E45769E4-E337-41D5-9A52-02150320FDD9}" name="Column11741"/>
    <tableColumn id="11754" xr3:uid="{7AE4609E-1EC3-465D-A424-17EED473A9AB}" name="Column11742"/>
    <tableColumn id="11755" xr3:uid="{03016E44-7742-4621-A1CF-B10B09CB6FF8}" name="Column11743"/>
    <tableColumn id="11756" xr3:uid="{FD25EB19-634F-4EA3-8C8F-C2FF4316910B}" name="Column11744"/>
    <tableColumn id="11757" xr3:uid="{A0AD3549-6556-46E6-A1F0-699F891FFEB3}" name="Column11745"/>
    <tableColumn id="11758" xr3:uid="{FFAAD473-FBB4-44C5-A696-8A4971E89D65}" name="Column11746"/>
    <tableColumn id="11759" xr3:uid="{1C358C01-C054-4922-A59A-5CCD3DC25986}" name="Column11747"/>
    <tableColumn id="11760" xr3:uid="{ABB653BA-A9A2-459A-9CA7-6F55ADD71FF9}" name="Column11748"/>
    <tableColumn id="11761" xr3:uid="{BA8577D7-F550-4809-8560-090B6A98FE51}" name="Column11749"/>
    <tableColumn id="11762" xr3:uid="{C2421054-67F3-4C86-84CE-A2D71983B73D}" name="Column11750"/>
    <tableColumn id="11763" xr3:uid="{4B9B73EF-4C9A-4C88-9204-196CD3A75EB0}" name="Column11751"/>
    <tableColumn id="11764" xr3:uid="{0708E7C0-6B26-484D-901A-6BF03C5F69B4}" name="Column11752"/>
    <tableColumn id="11765" xr3:uid="{4E956F6A-B97A-4418-B320-15607A13E5EE}" name="Column11753"/>
    <tableColumn id="11766" xr3:uid="{5A16B898-948E-404C-85CE-9393A2FBC6AD}" name="Column11754"/>
    <tableColumn id="11767" xr3:uid="{05A76EBD-1BCE-47EA-909D-09F07513C16A}" name="Column11755"/>
    <tableColumn id="11768" xr3:uid="{1A6DC113-60B4-4AA3-90B5-21604C274DF6}" name="Column11756"/>
    <tableColumn id="11769" xr3:uid="{3A40F2B3-2292-4F36-9BF8-BB4AE64B0D22}" name="Column11757"/>
    <tableColumn id="11770" xr3:uid="{24CB5EC2-84B4-411B-AAB0-95AF6BA9E6A0}" name="Column11758"/>
    <tableColumn id="11771" xr3:uid="{2AFB8C39-B2A0-4300-8514-6F29DB154DA5}" name="Column11759"/>
    <tableColumn id="11772" xr3:uid="{8A86379E-909C-470C-AB3B-CB4675CAF72B}" name="Column11760"/>
    <tableColumn id="11773" xr3:uid="{3634FD50-2A76-4F42-98FC-9890E52EABF2}" name="Column11761"/>
    <tableColumn id="11774" xr3:uid="{612E452D-D80A-491E-91EB-2470228A10FF}" name="Column11762"/>
    <tableColumn id="11775" xr3:uid="{4EA5A36F-96C0-478B-A079-73036F96911D}" name="Column11763"/>
    <tableColumn id="11776" xr3:uid="{792A8128-E4C7-42A9-AC49-2CC482D844AE}" name="Column11764"/>
    <tableColumn id="11777" xr3:uid="{C6110B91-7BFC-4EF4-9525-84D60BFF761B}" name="Column11765"/>
    <tableColumn id="11778" xr3:uid="{98D3B7B0-BB36-4AE5-9792-0541939FFDC6}" name="Column11766"/>
    <tableColumn id="11779" xr3:uid="{C86F7F77-43D0-4B50-80EF-6E28A5D22152}" name="Column11767"/>
    <tableColumn id="11780" xr3:uid="{3878DBD8-8445-4F65-869F-6FD01FBE75D8}" name="Column11768"/>
    <tableColumn id="11781" xr3:uid="{38486A0F-1289-4037-B17D-8F08F4CD7000}" name="Column11769"/>
    <tableColumn id="11782" xr3:uid="{534BDF12-19F9-4A8B-B6CC-A46C14909443}" name="Column11770"/>
    <tableColumn id="11783" xr3:uid="{BB32EA1A-D0B7-4BB9-B1D0-DE6272909003}" name="Column11771"/>
    <tableColumn id="11784" xr3:uid="{33429469-FE7D-4948-A910-D37F960091B1}" name="Column11772"/>
    <tableColumn id="11785" xr3:uid="{CB85B082-2320-4155-B6A1-D9458A565A22}" name="Column11773"/>
    <tableColumn id="11786" xr3:uid="{5CDF1507-5DBE-4CA4-BC2A-C83B4A2C9CE6}" name="Column11774"/>
    <tableColumn id="11787" xr3:uid="{F6E50F70-D4F7-4B93-AF34-7ABBA86BD385}" name="Column11775"/>
    <tableColumn id="11788" xr3:uid="{97ADF80E-6821-4F47-B2E8-F2343FA87171}" name="Column11776"/>
    <tableColumn id="11789" xr3:uid="{9D9F420D-2AA3-486E-A469-46152A65EEC4}" name="Column11777"/>
    <tableColumn id="11790" xr3:uid="{00E91CEA-B606-4A05-933E-3DC7B363222F}" name="Column11778"/>
    <tableColumn id="11791" xr3:uid="{60F1F096-B357-41B3-9302-8B2004A66B58}" name="Column11779"/>
    <tableColumn id="11792" xr3:uid="{C1CA3D81-539B-4C96-8FCC-03DCB2DB74C8}" name="Column11780"/>
    <tableColumn id="11793" xr3:uid="{E19C4226-5AFA-4692-BE9F-8037F4472F2B}" name="Column11781"/>
    <tableColumn id="11794" xr3:uid="{5822F0E1-B142-4BFC-B19C-7C95E53791D0}" name="Column11782"/>
    <tableColumn id="11795" xr3:uid="{FA1E0F09-D52D-44B9-9A7A-462AB9D5A485}" name="Column11783"/>
    <tableColumn id="11796" xr3:uid="{29FEDD8A-8119-4CE6-ADEC-58943E39F55D}" name="Column11784"/>
    <tableColumn id="11797" xr3:uid="{E0CC3B87-5E98-4A59-A201-A7AEFEC72E74}" name="Column11785"/>
    <tableColumn id="11798" xr3:uid="{1E389F66-92F7-4DF9-97B1-6F0F4D0D4F39}" name="Column11786"/>
    <tableColumn id="11799" xr3:uid="{72605C60-BF16-4C97-8474-6AC6843D516A}" name="Column11787"/>
    <tableColumn id="11800" xr3:uid="{51572289-5021-45BB-8991-F816EAE2328D}" name="Column11788"/>
    <tableColumn id="11801" xr3:uid="{92C2CCFA-3A8F-41F5-97D5-9D9579429CD7}" name="Column11789"/>
    <tableColumn id="11802" xr3:uid="{0A2E3E51-1362-4C97-BC58-731D1D4E4C24}" name="Column11790"/>
    <tableColumn id="11803" xr3:uid="{1C22BE47-66FC-4A41-9A48-086064C5C500}" name="Column11791"/>
    <tableColumn id="11804" xr3:uid="{54A06878-4FDD-4C9C-91C2-3FE43C293BE1}" name="Column11792"/>
    <tableColumn id="11805" xr3:uid="{CFF57B55-5D4E-4352-822D-FBD41DD1945A}" name="Column11793"/>
    <tableColumn id="11806" xr3:uid="{CFF7A36E-896E-40C7-B449-0983D27C2D5B}" name="Column11794"/>
    <tableColumn id="11807" xr3:uid="{49754B4F-ECC8-4ED0-9106-5ADE543E3F24}" name="Column11795"/>
    <tableColumn id="11808" xr3:uid="{5079514B-2E20-4B2E-9881-49F30F96A0E8}" name="Column11796"/>
    <tableColumn id="11809" xr3:uid="{DF50EE65-54E2-416B-8FAE-8EB2E8D1AF71}" name="Column11797"/>
    <tableColumn id="11810" xr3:uid="{1E2D7A47-2FD1-444F-B857-7C3F5D72FB5A}" name="Column11798"/>
    <tableColumn id="11811" xr3:uid="{4C59DD60-B9C1-439D-A01E-6FA21DAD7A8E}" name="Column11799"/>
    <tableColumn id="11812" xr3:uid="{EC1F23A4-16C7-487B-86B4-64E96618F3D0}" name="Column11800"/>
    <tableColumn id="11813" xr3:uid="{DE779F5E-2A53-4BF7-9482-C9895A90ED98}" name="Column11801"/>
    <tableColumn id="11814" xr3:uid="{E5F2C860-06A3-4D59-8B29-60C3DF19E731}" name="Column11802"/>
    <tableColumn id="11815" xr3:uid="{AD35F27D-A929-4413-87D4-07FA59C67316}" name="Column11803"/>
    <tableColumn id="11816" xr3:uid="{C51EAA18-0F4D-402C-ADEC-7C2E0297F16F}" name="Column11804"/>
    <tableColumn id="11817" xr3:uid="{A8FEB424-AC42-43F7-81D0-E8BF72BCD082}" name="Column11805"/>
    <tableColumn id="11818" xr3:uid="{07F3C2A8-14D4-464D-9C6C-8FE7058236EA}" name="Column11806"/>
    <tableColumn id="11819" xr3:uid="{E51D9C87-BB7F-40AB-BD22-4EBB8BC725F8}" name="Column11807"/>
    <tableColumn id="11820" xr3:uid="{06116794-8D61-468C-A3C0-B425062600D0}" name="Column11808"/>
    <tableColumn id="11821" xr3:uid="{18C7C128-9BB0-4AE1-B37B-BF29E638C5C7}" name="Column11809"/>
    <tableColumn id="11822" xr3:uid="{F8E9FFDF-E224-458A-9FE2-2BC61B5316DC}" name="Column11810"/>
    <tableColumn id="11823" xr3:uid="{5D11ACD2-251F-44AE-BBEE-73B80253114A}" name="Column11811"/>
    <tableColumn id="11824" xr3:uid="{12A0ED10-707F-4251-A6C0-47D498BCD601}" name="Column11812"/>
    <tableColumn id="11825" xr3:uid="{0E902FBC-4720-44A1-AE0B-29DD10FB5322}" name="Column11813"/>
    <tableColumn id="11826" xr3:uid="{2BA14228-60BF-426A-B5CC-AC702BEA8598}" name="Column11814"/>
    <tableColumn id="11827" xr3:uid="{BCCC1697-426E-4D77-8EEB-16C508DFB5AD}" name="Column11815"/>
    <tableColumn id="11828" xr3:uid="{39638C36-5F26-436F-8313-1F15F70DE355}" name="Column11816"/>
    <tableColumn id="11829" xr3:uid="{E43E8E06-955C-4EC6-B33A-044C52657A35}" name="Column11817"/>
    <tableColumn id="11830" xr3:uid="{21BDF071-5ACB-40C4-87C3-673165FCD46E}" name="Column11818"/>
    <tableColumn id="11831" xr3:uid="{FA6CAA9B-1B96-4286-BBB2-2FF20024953F}" name="Column11819"/>
    <tableColumn id="11832" xr3:uid="{02DC3279-2354-420F-BAD5-800564C4A52D}" name="Column11820"/>
    <tableColumn id="11833" xr3:uid="{BE63B3FE-F7CB-46F1-AECA-AA39249C1CCE}" name="Column11821"/>
    <tableColumn id="11834" xr3:uid="{3FA2D30D-B6AB-4C1C-9FA8-24B7629466F0}" name="Column11822"/>
    <tableColumn id="11835" xr3:uid="{634F67D7-F8D1-4A03-A8FA-3236685A0179}" name="Column11823"/>
    <tableColumn id="11836" xr3:uid="{17DAE611-9F7B-4C03-B1FC-16C96A6B6207}" name="Column11824"/>
    <tableColumn id="11837" xr3:uid="{3FB07A69-46F1-4590-98A2-D332592FECEF}" name="Column11825"/>
    <tableColumn id="11838" xr3:uid="{ADF12045-3FE9-41A1-936E-52CD2EE349D1}" name="Column11826"/>
    <tableColumn id="11839" xr3:uid="{6EA137A8-3A2D-42AD-AC28-BC31EC7272B2}" name="Column11827"/>
    <tableColumn id="11840" xr3:uid="{C5C7BB28-42D5-4369-8C35-601A0005FBD6}" name="Column11828"/>
    <tableColumn id="11841" xr3:uid="{008C0276-9DA3-4A1F-BD2A-89D30756AB21}" name="Column11829"/>
    <tableColumn id="11842" xr3:uid="{192DF883-4014-45FC-BBE7-1F3C87F72CE4}" name="Column11830"/>
    <tableColumn id="11843" xr3:uid="{A212A5C0-67C7-4DB8-ADCE-84091177575A}" name="Column11831"/>
    <tableColumn id="11844" xr3:uid="{8CB2C0D8-8845-4C97-A690-54352563E776}" name="Column11832"/>
    <tableColumn id="11845" xr3:uid="{1C7741C2-57B1-4CFC-AFBE-417924C26FA9}" name="Column11833"/>
    <tableColumn id="11846" xr3:uid="{76F31A5A-107A-4C1F-905A-4BFC3D59A60E}" name="Column11834"/>
    <tableColumn id="11847" xr3:uid="{C452A73C-51F0-4E1B-9EFD-C7E3D187291A}" name="Column11835"/>
    <tableColumn id="11848" xr3:uid="{02E8C10D-E8F3-4EEB-91FE-FB4B0960E4CC}" name="Column11836"/>
    <tableColumn id="11849" xr3:uid="{C504C65B-1543-483B-B357-54749C4A4A6E}" name="Column11837"/>
    <tableColumn id="11850" xr3:uid="{1B92EAE3-A8B0-45E9-B2CD-A6BCDED3FB27}" name="Column11838"/>
    <tableColumn id="11851" xr3:uid="{A4ED8773-F6E3-4879-A182-A674F038BB1D}" name="Column11839"/>
    <tableColumn id="11852" xr3:uid="{159D2970-EE9B-4144-B984-8951EBCFC969}" name="Column11840"/>
    <tableColumn id="11853" xr3:uid="{2CAA067E-3E34-4F18-A8FD-FE09434B0F87}" name="Column11841"/>
    <tableColumn id="11854" xr3:uid="{01B45F03-3CB9-44C9-910E-7779C55658BD}" name="Column11842"/>
    <tableColumn id="11855" xr3:uid="{DFF485CC-4A64-4D43-B25E-DDF5EBD92A71}" name="Column11843"/>
    <tableColumn id="11856" xr3:uid="{2CDDCD66-3ED6-4C82-B079-59A3DCB2C51A}" name="Column11844"/>
    <tableColumn id="11857" xr3:uid="{B6573C44-DDFA-4991-A7EB-6967DB525B0A}" name="Column11845"/>
    <tableColumn id="11858" xr3:uid="{2ADE4F41-FEA1-47D7-AE72-97EF0713CDC7}" name="Column11846"/>
    <tableColumn id="11859" xr3:uid="{2C199076-5D53-4819-B888-787CE77F8A83}" name="Column11847"/>
    <tableColumn id="11860" xr3:uid="{92353898-6886-4003-B4EA-D4B69C60A9F2}" name="Column11848"/>
    <tableColumn id="11861" xr3:uid="{2A4482BE-AACA-4813-A090-166200D9E619}" name="Column11849"/>
    <tableColumn id="11862" xr3:uid="{E0D635A5-ACBE-4EF7-A357-B7CDC83DD34F}" name="Column11850"/>
    <tableColumn id="11863" xr3:uid="{B4FFD08E-6F6B-48BE-A838-FC1A9F2DEC16}" name="Column11851"/>
    <tableColumn id="11864" xr3:uid="{B3761E12-6DDA-4E99-9D70-923529FD8685}" name="Column11852"/>
    <tableColumn id="11865" xr3:uid="{C6AE0CA6-1638-4AD8-A870-3B46FA7EDB57}" name="Column11853"/>
    <tableColumn id="11866" xr3:uid="{68D47FF4-720E-4615-BB13-FF5FC3908ED6}" name="Column11854"/>
    <tableColumn id="11867" xr3:uid="{2357B596-216E-4B35-8732-A80D7132A1C0}" name="Column11855"/>
    <tableColumn id="11868" xr3:uid="{1413782C-6CCC-4377-AA40-4F4B45D4829C}" name="Column11856"/>
    <tableColumn id="11869" xr3:uid="{9FA68861-CB27-4C5A-8FDC-B7E8B7E30825}" name="Column11857"/>
    <tableColumn id="11870" xr3:uid="{1CD27BE8-20A5-490C-95B4-D054B458B538}" name="Column11858"/>
    <tableColumn id="11871" xr3:uid="{0C827A53-DC44-49AA-B218-3A6C29F44C4D}" name="Column11859"/>
    <tableColumn id="11872" xr3:uid="{0B07673A-A78E-444D-A612-780B379A234B}" name="Column11860"/>
    <tableColumn id="11873" xr3:uid="{27C1B305-4290-4179-9253-03B0B6BF3C9A}" name="Column11861"/>
    <tableColumn id="11874" xr3:uid="{6C94B6B1-8FD4-47E4-A3A4-F84B3F983E63}" name="Column11862"/>
    <tableColumn id="11875" xr3:uid="{82D70347-F770-4BA7-BD34-86AB13E5E697}" name="Column11863"/>
    <tableColumn id="11876" xr3:uid="{AA96500A-37A3-4195-9D9D-5C3BEB53A839}" name="Column11864"/>
    <tableColumn id="11877" xr3:uid="{0EAABDE0-2B2A-4F91-9855-849567705EFE}" name="Column11865"/>
    <tableColumn id="11878" xr3:uid="{662A0C5A-69A3-4D69-B231-49B988850ABC}" name="Column11866"/>
    <tableColumn id="11879" xr3:uid="{ECC22196-FD6C-49BF-829A-464D396B5B95}" name="Column11867"/>
    <tableColumn id="11880" xr3:uid="{C8502BB5-797C-40B9-BB5D-E9FAF3FC3E6C}" name="Column11868"/>
    <tableColumn id="11881" xr3:uid="{63B6739F-101A-439D-BBE9-94657035C9F0}" name="Column11869"/>
    <tableColumn id="11882" xr3:uid="{0A9C432E-C6A0-4DC1-9BAE-0D157A880377}" name="Column11870"/>
    <tableColumn id="11883" xr3:uid="{32B7A2A3-2916-47C6-9544-4C96AEB1EE4C}" name="Column11871"/>
    <tableColumn id="11884" xr3:uid="{26517754-EAD7-4DD3-91E5-D44E6F91CF0B}" name="Column11872"/>
    <tableColumn id="11885" xr3:uid="{1F1EE0C7-A3C5-4A27-A2C2-12FF0380A5F2}" name="Column11873"/>
    <tableColumn id="11886" xr3:uid="{DE0F4CBD-65E0-49AF-B6AA-E1C4AF8F4E20}" name="Column11874"/>
    <tableColumn id="11887" xr3:uid="{246879A0-1E49-44F0-A188-D9563ABE221C}" name="Column11875"/>
    <tableColumn id="11888" xr3:uid="{47A0F7D7-0B07-4C5E-9F0C-FD669AF33361}" name="Column11876"/>
    <tableColumn id="11889" xr3:uid="{7C63034A-FF97-49DD-94F0-D6FD7A99898C}" name="Column11877"/>
    <tableColumn id="11890" xr3:uid="{3CF501FE-7DD7-46B1-8757-2D4298622F6F}" name="Column11878"/>
    <tableColumn id="11891" xr3:uid="{48289256-BDF4-424D-A81C-030484BF37BF}" name="Column11879"/>
    <tableColumn id="11892" xr3:uid="{902EDA70-D22D-43B6-BAFB-FBADEE197BCA}" name="Column11880"/>
    <tableColumn id="11893" xr3:uid="{DAE767ED-1418-444D-9FFE-9D859D9F9C0D}" name="Column11881"/>
    <tableColumn id="11894" xr3:uid="{2C7BDA12-E1BC-497E-BBB4-FE4C1ACF11CF}" name="Column11882"/>
    <tableColumn id="11895" xr3:uid="{BD149AB4-2CBF-4832-8644-F84F9A3A7C8A}" name="Column11883"/>
    <tableColumn id="11896" xr3:uid="{404580FE-8C41-4E66-98E2-9D3507A4A71B}" name="Column11884"/>
    <tableColumn id="11897" xr3:uid="{194F35EA-420E-4034-8B85-6E2B1E2E91F8}" name="Column11885"/>
    <tableColumn id="11898" xr3:uid="{F08F05EF-557E-40AE-920A-1DE05E8B0F44}" name="Column11886"/>
    <tableColumn id="11899" xr3:uid="{8C8EC174-9C37-476D-92F3-AAB39D616E57}" name="Column11887"/>
    <tableColumn id="11900" xr3:uid="{2E6088F6-720B-4C5C-B601-FF4FB281A3F9}" name="Column11888"/>
    <tableColumn id="11901" xr3:uid="{339D0396-D823-4827-81FD-4F6E1E199BBF}" name="Column11889"/>
    <tableColumn id="11902" xr3:uid="{12883E41-7909-41CF-B4D9-8D752EDD2E9D}" name="Column11890"/>
    <tableColumn id="11903" xr3:uid="{BF920C79-ACB8-445D-A8DB-8DDEC49DD393}" name="Column11891"/>
    <tableColumn id="11904" xr3:uid="{71121EA5-F103-4E3F-9E6E-F08069A1E84F}" name="Column11892"/>
    <tableColumn id="11905" xr3:uid="{D390EEAE-BA9E-42C0-8E24-8F0068028935}" name="Column11893"/>
    <tableColumn id="11906" xr3:uid="{0782D014-B122-4A73-ADAF-E6E0E0D96931}" name="Column11894"/>
    <tableColumn id="11907" xr3:uid="{7F43C505-6958-4352-A54F-6946A9380A54}" name="Column11895"/>
    <tableColumn id="11908" xr3:uid="{AB5CC05E-A598-4A6A-A60A-5A9C7CDD3590}" name="Column11896"/>
    <tableColumn id="11909" xr3:uid="{475D7696-E797-4028-A193-41BEADDB63DB}" name="Column11897"/>
    <tableColumn id="11910" xr3:uid="{9B78CAB9-DC33-437D-8BFC-45EDC5C7DAEB}" name="Column11898"/>
    <tableColumn id="11911" xr3:uid="{E1A626F9-9986-4C2F-8CC4-F625D6337E52}" name="Column11899"/>
    <tableColumn id="11912" xr3:uid="{12AABF47-7F74-4DAC-9898-0A891EB666FB}" name="Column11900"/>
    <tableColumn id="11913" xr3:uid="{9006047E-87D4-4A5F-8528-D6FE7BE252E3}" name="Column11901"/>
    <tableColumn id="11914" xr3:uid="{D5FD09C3-F819-437C-AC90-940C39E31F6C}" name="Column11902"/>
    <tableColumn id="11915" xr3:uid="{AB79C87D-EBCB-49E7-9B23-7B0E20B96264}" name="Column11903"/>
    <tableColumn id="11916" xr3:uid="{18BD48F4-D076-4A43-80B1-7F70C897DA86}" name="Column11904"/>
    <tableColumn id="11917" xr3:uid="{F9BFF8B3-E14D-40C2-BCB9-75E9E0F0BBD8}" name="Column11905"/>
    <tableColumn id="11918" xr3:uid="{801F1933-EE7F-499A-AD7A-820059114FF0}" name="Column11906"/>
    <tableColumn id="11919" xr3:uid="{7E652789-7E11-468E-87C3-924A92BAAF60}" name="Column11907"/>
    <tableColumn id="11920" xr3:uid="{43906DC6-2C1B-4745-90DE-E83E283D0B26}" name="Column11908"/>
    <tableColumn id="11921" xr3:uid="{A29A5D74-6331-436E-89E3-95EF0DF86407}" name="Column11909"/>
    <tableColumn id="11922" xr3:uid="{ED818830-6A46-41B6-8678-5EA1AB0C6E0B}" name="Column11910"/>
    <tableColumn id="11923" xr3:uid="{11B2DB34-6F1F-4036-9B7A-DAEC95684C9D}" name="Column11911"/>
    <tableColumn id="11924" xr3:uid="{318AD842-53C4-410A-91DB-C1D92D5F5640}" name="Column11912"/>
    <tableColumn id="11925" xr3:uid="{D05549E4-5E38-4C75-849D-5A6F26C2BD97}" name="Column11913"/>
    <tableColumn id="11926" xr3:uid="{AD34C0C1-D063-4053-B5F2-4CE272FEC795}" name="Column11914"/>
    <tableColumn id="11927" xr3:uid="{EC00DA89-D08E-496B-AB0D-CF9CC758E492}" name="Column11915"/>
    <tableColumn id="11928" xr3:uid="{E55709D0-E041-478A-9879-490C788E36FE}" name="Column11916"/>
    <tableColumn id="11929" xr3:uid="{C7240352-76BB-46CD-8AAB-F120668AD684}" name="Column11917"/>
    <tableColumn id="11930" xr3:uid="{CD59639D-8DC9-4756-A28E-74BD69D6B482}" name="Column11918"/>
    <tableColumn id="11931" xr3:uid="{6ACCBD00-FB82-4847-9770-AF604583DD3D}" name="Column11919"/>
    <tableColumn id="11932" xr3:uid="{3C7ED003-A923-4433-B433-3F1BD51A5A95}" name="Column11920"/>
    <tableColumn id="11933" xr3:uid="{970A9A5C-240E-460D-BD07-43F0BE09A84F}" name="Column11921"/>
    <tableColumn id="11934" xr3:uid="{3C4BBEA1-EEED-440A-8991-0A07B6F62ACB}" name="Column11922"/>
    <tableColumn id="11935" xr3:uid="{DEBA8B15-1BA0-46E6-B855-0C9CD4EA999E}" name="Column11923"/>
    <tableColumn id="11936" xr3:uid="{24B8BB4F-9D57-46B9-A366-56F76F805240}" name="Column11924"/>
    <tableColumn id="11937" xr3:uid="{B8413B17-E9B8-4C7C-BB96-D1453EC86ECF}" name="Column11925"/>
    <tableColumn id="11938" xr3:uid="{80004E7A-56E5-446A-8DAC-D01B42994C7D}" name="Column11926"/>
    <tableColumn id="11939" xr3:uid="{6FDAF79C-623E-4740-B832-0FD341CE3A68}" name="Column11927"/>
    <tableColumn id="11940" xr3:uid="{9D537F2B-A8A3-409A-80B4-ED79C3540F01}" name="Column11928"/>
    <tableColumn id="11941" xr3:uid="{92AC9386-DB9A-4A5F-8941-6029DD0C7BD1}" name="Column11929"/>
    <tableColumn id="11942" xr3:uid="{2D80ECBF-B259-4BD8-AE72-F43C2B2CF2D6}" name="Column11930"/>
    <tableColumn id="11943" xr3:uid="{39498E5A-20D7-4665-B75B-E2D0089AF568}" name="Column11931"/>
    <tableColumn id="11944" xr3:uid="{A1FD0903-B9CA-48F2-8F79-03F0B09ACB25}" name="Column11932"/>
    <tableColumn id="11945" xr3:uid="{E4A68730-ACC4-48FA-B5B8-6A099CC2E7CB}" name="Column11933"/>
    <tableColumn id="11946" xr3:uid="{CAF482E3-AB8A-4718-B700-E26CBF052CFD}" name="Column11934"/>
    <tableColumn id="11947" xr3:uid="{1A3F8C99-D3A0-4373-B5A5-392FE327B35E}" name="Column11935"/>
    <tableColumn id="11948" xr3:uid="{62A8182D-D66F-4A5A-A16B-C0A3ED1A0EE0}" name="Column11936"/>
    <tableColumn id="11949" xr3:uid="{C87A0326-4CBC-4EC3-97D2-6A338BE9AA78}" name="Column11937"/>
    <tableColumn id="11950" xr3:uid="{230F947F-5686-4872-9171-381A2238FB79}" name="Column11938"/>
    <tableColumn id="11951" xr3:uid="{883B4316-5103-4149-8929-989F942FF8DE}" name="Column11939"/>
    <tableColumn id="11952" xr3:uid="{F1130FC4-D614-4B28-87AD-64C242450015}" name="Column11940"/>
    <tableColumn id="11953" xr3:uid="{DBE8C401-994E-4500-8536-117F823A9EAF}" name="Column11941"/>
    <tableColumn id="11954" xr3:uid="{3F812BDD-210D-4236-9F90-C586B9529D01}" name="Column11942"/>
    <tableColumn id="11955" xr3:uid="{8B15A19B-FB05-4F3A-B9AC-AAC0F39EC654}" name="Column11943"/>
    <tableColumn id="11956" xr3:uid="{966200DB-02AC-48A7-8B9B-7E990F1EB841}" name="Column11944"/>
    <tableColumn id="11957" xr3:uid="{B22D1ECB-23D2-4FF5-8279-3E85A0C0F178}" name="Column11945"/>
    <tableColumn id="11958" xr3:uid="{972DB586-AECE-4FBE-AB36-A4042CA55B7E}" name="Column11946"/>
    <tableColumn id="11959" xr3:uid="{18CE2F0D-4420-4C35-BD22-44BE8A2ED336}" name="Column11947"/>
    <tableColumn id="11960" xr3:uid="{FA972B4D-4D42-4F51-BD58-045A36363E76}" name="Column11948"/>
    <tableColumn id="11961" xr3:uid="{880C1723-97CC-4C0A-A84A-9A9F0B961B6D}" name="Column11949"/>
    <tableColumn id="11962" xr3:uid="{3BD8831F-926A-4735-AE0E-02F7DD1AA19E}" name="Column11950"/>
    <tableColumn id="11963" xr3:uid="{C51B9036-F3F3-4DC1-A88B-5733EA19F71C}" name="Column11951"/>
    <tableColumn id="11964" xr3:uid="{DBD8C34F-3F33-4B52-8198-A9F31D6C6A18}" name="Column11952"/>
    <tableColumn id="11965" xr3:uid="{476BE823-B4CA-4D14-94A6-F1D215B7896F}" name="Column11953"/>
    <tableColumn id="11966" xr3:uid="{999D8AA5-859B-4553-8F53-A28E725D6AC2}" name="Column11954"/>
    <tableColumn id="11967" xr3:uid="{29E0BAC8-0872-4031-8E43-E8EA4EE13DA0}" name="Column11955"/>
    <tableColumn id="11968" xr3:uid="{DA0F1440-D3A3-4735-B8D7-E0613627EAF8}" name="Column11956"/>
    <tableColumn id="11969" xr3:uid="{3D5E2803-A1BD-4E86-A5E8-F5C0577620A1}" name="Column11957"/>
    <tableColumn id="11970" xr3:uid="{9D3D0DCB-7C7D-4AFC-B5A9-49F768CD6FE9}" name="Column11958"/>
    <tableColumn id="11971" xr3:uid="{709890E5-5C75-418A-8C8E-F6FA30DEE06D}" name="Column11959"/>
    <tableColumn id="11972" xr3:uid="{428F3CCC-181B-4648-B2E5-005D18D20A03}" name="Column11960"/>
    <tableColumn id="11973" xr3:uid="{C535C53C-BA77-47A5-890E-68F50C77CF04}" name="Column11961"/>
    <tableColumn id="11974" xr3:uid="{DA7A1BA9-DCB4-48DE-BED8-CFA3A9D52091}" name="Column11962"/>
    <tableColumn id="11975" xr3:uid="{F51117B9-6120-4502-9FB0-D09F6423807F}" name="Column11963"/>
    <tableColumn id="11976" xr3:uid="{AE1ED3F0-1A81-4352-916E-3C539FD79552}" name="Column11964"/>
    <tableColumn id="11977" xr3:uid="{C67078A5-CFE4-45BB-B282-D83A5905A62B}" name="Column11965"/>
    <tableColumn id="11978" xr3:uid="{AE0F546E-6BC4-411A-B281-7BA82C49F546}" name="Column11966"/>
    <tableColumn id="11979" xr3:uid="{D0C8F7D6-F64F-473A-A07B-093603045637}" name="Column11967"/>
    <tableColumn id="11980" xr3:uid="{26A42D9C-6EC6-446D-9EFF-C7AD77186B41}" name="Column11968"/>
    <tableColumn id="11981" xr3:uid="{A536E1B6-7535-4F47-AD0C-F6C465DB0AAB}" name="Column11969"/>
    <tableColumn id="11982" xr3:uid="{81CAB6B1-45C7-4236-B808-D115C1B0AD8B}" name="Column11970"/>
    <tableColumn id="11983" xr3:uid="{2338ACBB-5505-4941-88C9-DB0A1CA0DC0D}" name="Column11971"/>
    <tableColumn id="11984" xr3:uid="{0094133C-267B-4731-BC70-C3B308ED710E}" name="Column11972"/>
    <tableColumn id="11985" xr3:uid="{F4A6DE7C-D019-4F47-88B1-685ABEDF30AA}" name="Column11973"/>
    <tableColumn id="11986" xr3:uid="{0DB6AA23-78A5-4914-A421-E1CC32A2FAD9}" name="Column11974"/>
    <tableColumn id="11987" xr3:uid="{1C80FA57-E60B-46D2-8836-53D176F29097}" name="Column11975"/>
    <tableColumn id="11988" xr3:uid="{84B26D46-26B0-41C4-8799-F0668A59FAE0}" name="Column11976"/>
    <tableColumn id="11989" xr3:uid="{F152E6D2-B5CB-4540-8F6C-FA9565374570}" name="Column11977"/>
    <tableColumn id="11990" xr3:uid="{9A1564CE-03CD-40F0-894C-92A08FCFBA4D}" name="Column11978"/>
    <tableColumn id="11991" xr3:uid="{F0D1736D-E578-4C56-AE6E-E29AAA65F718}" name="Column11979"/>
    <tableColumn id="11992" xr3:uid="{83B77BC4-CE3A-43BD-97BF-C42CC8CF855E}" name="Column11980"/>
    <tableColumn id="11993" xr3:uid="{A7B9FF9B-7F43-46CE-8A89-29396BE8A86A}" name="Column11981"/>
    <tableColumn id="11994" xr3:uid="{BCA0D048-A698-4146-BB7F-56CB34A20E2D}" name="Column11982"/>
    <tableColumn id="11995" xr3:uid="{5A1D99A9-6990-4955-933F-9E62ED319F08}" name="Column11983"/>
    <tableColumn id="11996" xr3:uid="{A091F864-0C02-40E1-A64D-2341BA257F9B}" name="Column11984"/>
    <tableColumn id="11997" xr3:uid="{4806BD63-3944-4F9F-954A-A665CB057711}" name="Column11985"/>
    <tableColumn id="11998" xr3:uid="{C4C7DBB0-AC4B-4ABB-903E-CE357F981FA4}" name="Column11986"/>
    <tableColumn id="11999" xr3:uid="{5E8E97BA-BACD-4E7F-BB07-3B4E6F5CA37B}" name="Column11987"/>
    <tableColumn id="12000" xr3:uid="{EA78FF91-2801-4FEB-89FC-28584FD5658E}" name="Column11988"/>
    <tableColumn id="12001" xr3:uid="{EC6AFA74-C817-4B1B-A7CB-F8995A0E6F1A}" name="Column11989"/>
    <tableColumn id="12002" xr3:uid="{D8B7BF52-A1F8-4B10-970B-019FDE157DA8}" name="Column11990"/>
    <tableColumn id="12003" xr3:uid="{F1C00EAF-BD61-4DB3-A97F-2E23AEBE57E9}" name="Column11991"/>
    <tableColumn id="12004" xr3:uid="{7F75E263-2BF8-47E2-89D7-C4E5CA7FAB80}" name="Column11992"/>
    <tableColumn id="12005" xr3:uid="{6BD6ED80-6B69-410C-B5E9-1F6D321610A6}" name="Column11993"/>
    <tableColumn id="12006" xr3:uid="{49F64899-38C9-4D67-8749-838B52FC0B8B}" name="Column11994"/>
    <tableColumn id="12007" xr3:uid="{F0535544-7D27-4D4C-BF30-3A63D5882404}" name="Column11995"/>
    <tableColumn id="12008" xr3:uid="{0EA34FA0-DEDC-42A3-AD43-25DEFCED5E14}" name="Column11996"/>
    <tableColumn id="12009" xr3:uid="{468103E3-F93E-485C-A445-C71B0EA826F7}" name="Column11997"/>
    <tableColumn id="12010" xr3:uid="{BD9BFD70-22B9-49DA-BC69-9C81E3426579}" name="Column11998"/>
    <tableColumn id="12011" xr3:uid="{417D029A-6040-4D05-A2B0-5E208F557CE1}" name="Column11999"/>
    <tableColumn id="12012" xr3:uid="{FE1B4B64-F478-4DD7-8229-ADCF87D29C4C}" name="Column12000"/>
    <tableColumn id="12013" xr3:uid="{2F15E436-4AF8-4D90-A126-2B88B0CE92D3}" name="Column12001"/>
    <tableColumn id="12014" xr3:uid="{98191BF2-5C18-49F5-A320-B8B94506EB03}" name="Column12002"/>
    <tableColumn id="12015" xr3:uid="{8DE2E026-BA1E-4E6C-AFED-6D87D1399943}" name="Column12003"/>
    <tableColumn id="12016" xr3:uid="{34F8FC69-E917-4CE4-B668-9063AE20D938}" name="Column12004"/>
    <tableColumn id="12017" xr3:uid="{EE1533C8-203D-4B75-A827-0456A4660436}" name="Column12005"/>
    <tableColumn id="12018" xr3:uid="{B4F6D5FE-5388-4C45-8A47-28725C2311B8}" name="Column12006"/>
    <tableColumn id="12019" xr3:uid="{03E74BFF-B675-4F02-8A98-F3C517DBD654}" name="Column12007"/>
    <tableColumn id="12020" xr3:uid="{89E66A39-D380-4777-BFB9-3DF7E7A675F1}" name="Column12008"/>
    <tableColumn id="12021" xr3:uid="{1803FF0A-D8EB-462E-9FE4-E8E02E057FE0}" name="Column12009"/>
    <tableColumn id="12022" xr3:uid="{9F302356-4AF7-4A8F-87D8-858D924805E4}" name="Column12010"/>
    <tableColumn id="12023" xr3:uid="{90EFEDDD-121F-462B-B863-5D8E2FEC4DEA}" name="Column12011"/>
    <tableColumn id="12024" xr3:uid="{641C4D23-B505-4541-ACE8-9E24E903DC4A}" name="Column12012"/>
    <tableColumn id="12025" xr3:uid="{7116ECE2-9CEF-4699-ABDB-B72407171BD8}" name="Column12013"/>
    <tableColumn id="12026" xr3:uid="{A6360746-5203-41C2-9733-1824EE1DBA65}" name="Column12014"/>
    <tableColumn id="12027" xr3:uid="{53CE4EEF-4FA2-4552-8B2E-7EFFC764AC22}" name="Column12015"/>
    <tableColumn id="12028" xr3:uid="{81CC0B71-132A-4145-97EA-4E39973FB8F2}" name="Column12016"/>
    <tableColumn id="12029" xr3:uid="{656CFE33-7214-47F2-9DA6-655056FA3AF1}" name="Column12017"/>
    <tableColumn id="12030" xr3:uid="{E6F0D258-CC93-4CBB-8A31-AE9E48558A82}" name="Column12018"/>
    <tableColumn id="12031" xr3:uid="{30ED930A-7BFE-4B5A-ADE0-5E33010DD587}" name="Column12019"/>
    <tableColumn id="12032" xr3:uid="{150D6151-67DE-45BC-A8A2-0802F922C2DD}" name="Column12020"/>
    <tableColumn id="12033" xr3:uid="{D0DD91F9-2FB6-4317-BB79-B621172C14CD}" name="Column12021"/>
    <tableColumn id="12034" xr3:uid="{AC48EBD2-DEE0-46B6-92D5-F3E335EA9A25}" name="Column12022"/>
    <tableColumn id="12035" xr3:uid="{1DA52256-CBC6-4D20-857D-A837D8876510}" name="Column12023"/>
    <tableColumn id="12036" xr3:uid="{BC2DAE7B-3F01-4BCC-8C10-983E483F4805}" name="Column12024"/>
    <tableColumn id="12037" xr3:uid="{FFD8EEB1-479D-4027-B421-AD59865A1D5C}" name="Column12025"/>
    <tableColumn id="12038" xr3:uid="{1BBCBB5A-F522-40A6-A252-D0830DFB6423}" name="Column12026"/>
    <tableColumn id="12039" xr3:uid="{BF107CEA-0544-47B7-83FC-7AD2433B7428}" name="Column12027"/>
    <tableColumn id="12040" xr3:uid="{08EAECB3-2194-4DEC-B5CA-1AA0A96C8B5C}" name="Column12028"/>
    <tableColumn id="12041" xr3:uid="{680B8B34-D273-4947-9F50-E1B3227A69FC}" name="Column12029"/>
    <tableColumn id="12042" xr3:uid="{589B4ED2-35CD-4408-ACAE-5196834C1080}" name="Column12030"/>
    <tableColumn id="12043" xr3:uid="{A947FE32-FE71-4601-87FA-7E054E1EC185}" name="Column12031"/>
    <tableColumn id="12044" xr3:uid="{C594FC12-E3FE-4312-91AF-7B014B613A8E}" name="Column12032"/>
    <tableColumn id="12045" xr3:uid="{21F9AF5E-055C-4751-A097-58B9B6740D35}" name="Column12033"/>
    <tableColumn id="12046" xr3:uid="{F88C506D-DB19-4DF0-BECA-0C266CE14517}" name="Column12034"/>
    <tableColumn id="12047" xr3:uid="{7A3C835A-074F-4669-A925-AF645608BD55}" name="Column12035"/>
    <tableColumn id="12048" xr3:uid="{676C2377-590E-423B-98C1-26E87EA8CA76}" name="Column12036"/>
    <tableColumn id="12049" xr3:uid="{0AF7406F-BF52-4F0A-84FC-FA44D0796E5A}" name="Column12037"/>
    <tableColumn id="12050" xr3:uid="{D3351259-F3CB-4B97-8706-8D67F95DA481}" name="Column12038"/>
    <tableColumn id="12051" xr3:uid="{2FF3A106-C45C-47B5-A13F-941BEF450A39}" name="Column12039"/>
    <tableColumn id="12052" xr3:uid="{4F86D977-062C-4D4C-B43A-47DF36123CD2}" name="Column12040"/>
    <tableColumn id="12053" xr3:uid="{3ACB3C56-3C05-4C20-B9D5-C3534F2AC5DC}" name="Column12041"/>
    <tableColumn id="12054" xr3:uid="{B3FB9824-A223-41C8-80A6-69A7C1CA554A}" name="Column12042"/>
    <tableColumn id="12055" xr3:uid="{39F34FF0-A818-4DEA-A18E-69B0F972E48D}" name="Column12043"/>
    <tableColumn id="12056" xr3:uid="{F03E894F-B142-42FF-AE73-1F8382F8E5AC}" name="Column12044"/>
    <tableColumn id="12057" xr3:uid="{BAA855CE-69B5-4D05-B960-C00DAA7B1F11}" name="Column12045"/>
    <tableColumn id="12058" xr3:uid="{3D30D88C-E156-41C4-8DEF-567763EECA0C}" name="Column12046"/>
    <tableColumn id="12059" xr3:uid="{0EE3D3C5-3D7A-4B40-AF04-01E3ACA813D6}" name="Column12047"/>
    <tableColumn id="12060" xr3:uid="{79B34F6D-D554-47C7-87DC-A7D386CD3042}" name="Column12048"/>
    <tableColumn id="12061" xr3:uid="{0BE7AE12-B5FD-4DC1-8692-16C171FAAB92}" name="Column12049"/>
    <tableColumn id="12062" xr3:uid="{9D085C7C-BB22-4696-9996-A4EA02425460}" name="Column12050"/>
    <tableColumn id="12063" xr3:uid="{9451ECAC-07FB-4C0B-B4CE-75E92684FFAE}" name="Column12051"/>
    <tableColumn id="12064" xr3:uid="{50887EEC-AAD5-4697-A5AC-1E3409B8EBF1}" name="Column12052"/>
    <tableColumn id="12065" xr3:uid="{0E4253B7-B68C-4C0E-B390-D0DB64DB3F19}" name="Column12053"/>
    <tableColumn id="12066" xr3:uid="{16166B8D-0CFF-4F6C-A07D-35B1A82DF263}" name="Column12054"/>
    <tableColumn id="12067" xr3:uid="{0D4AA2BC-3535-46BC-90DF-1F6EA8D453C3}" name="Column12055"/>
    <tableColumn id="12068" xr3:uid="{F5F16183-0584-4B8F-A5BD-B163377710DA}" name="Column12056"/>
    <tableColumn id="12069" xr3:uid="{B9A5DBF3-7904-41A9-93D7-078E1CC7DC59}" name="Column12057"/>
    <tableColumn id="12070" xr3:uid="{105711E8-9FD2-4879-A83D-6B757AC777C2}" name="Column12058"/>
    <tableColumn id="12071" xr3:uid="{078B01EB-2447-4F5F-B5E8-BB67ECB27AC4}" name="Column12059"/>
    <tableColumn id="12072" xr3:uid="{FD675219-4ABB-47D4-A517-B797C2042FB6}" name="Column12060"/>
    <tableColumn id="12073" xr3:uid="{E125B74E-CEBC-4BCF-9099-472DC15DCD8D}" name="Column12061"/>
    <tableColumn id="12074" xr3:uid="{AEC4B55A-A6CC-4D2F-891F-FCCC6531369B}" name="Column12062"/>
    <tableColumn id="12075" xr3:uid="{0358D23F-C8D6-4743-8F69-96EC96EF5120}" name="Column12063"/>
    <tableColumn id="12076" xr3:uid="{AA256B07-0795-49E5-A103-50D75149D0F1}" name="Column12064"/>
    <tableColumn id="12077" xr3:uid="{B54502CA-4E37-4F23-8C43-1C89A9ED7F20}" name="Column12065"/>
    <tableColumn id="12078" xr3:uid="{16C4D803-FD43-4EF2-89DC-D9C72B129B5C}" name="Column12066"/>
    <tableColumn id="12079" xr3:uid="{B32EF83B-0EF0-44A0-B505-BDB04EAB7380}" name="Column12067"/>
    <tableColumn id="12080" xr3:uid="{E29ED58A-6965-4610-A8ED-B8C0095E562E}" name="Column12068"/>
    <tableColumn id="12081" xr3:uid="{A1C50CBE-823F-454A-9B89-5C147A7C8EB2}" name="Column12069"/>
    <tableColumn id="12082" xr3:uid="{39753007-3886-4D0B-A7DC-D788C7884F07}" name="Column12070"/>
    <tableColumn id="12083" xr3:uid="{CAE2DCEC-A07D-4B5A-B204-B590E7F7479A}" name="Column12071"/>
    <tableColumn id="12084" xr3:uid="{44FA4625-C95B-4AA2-BB5A-C435FAA7A0AB}" name="Column12072"/>
    <tableColumn id="12085" xr3:uid="{C78339D2-FE25-4A32-973B-D0A514EBD521}" name="Column12073"/>
    <tableColumn id="12086" xr3:uid="{8354F2AF-22C2-4095-B599-3353AB602852}" name="Column12074"/>
    <tableColumn id="12087" xr3:uid="{5B209F28-AA1E-42CB-A744-7EC69F2A83A3}" name="Column12075"/>
    <tableColumn id="12088" xr3:uid="{057D58DA-6D53-45F6-9988-2D09EB4F7062}" name="Column12076"/>
    <tableColumn id="12089" xr3:uid="{9B780068-57DA-4CB0-9915-44F5E25BF34D}" name="Column12077"/>
    <tableColumn id="12090" xr3:uid="{7BEE26DD-C0F4-455E-B1E4-82DB561E32F2}" name="Column12078"/>
    <tableColumn id="12091" xr3:uid="{D88AE295-208F-4BC2-A5F3-A4292EC269BC}" name="Column12079"/>
    <tableColumn id="12092" xr3:uid="{A2DEB7E2-7685-4057-A6AA-4F51338C5433}" name="Column12080"/>
    <tableColumn id="12093" xr3:uid="{C2AA9C12-D1AD-4847-B0ED-FBCDE8850F1A}" name="Column12081"/>
    <tableColumn id="12094" xr3:uid="{851D127B-45F6-4476-A65D-A08844B16D4F}" name="Column12082"/>
    <tableColumn id="12095" xr3:uid="{752E8719-FA10-49DF-9161-D3BF374ABF85}" name="Column12083"/>
    <tableColumn id="12096" xr3:uid="{6C2F0B22-8072-4E21-92EA-458E2B2D146F}" name="Column12084"/>
    <tableColumn id="12097" xr3:uid="{5C3FEE1D-1CE8-4988-9C34-5B4C00553411}" name="Column12085"/>
    <tableColumn id="12098" xr3:uid="{0428073D-B784-4B79-B3B8-A8F76A72FF1D}" name="Column12086"/>
    <tableColumn id="12099" xr3:uid="{5DDDB44E-B460-4077-BCB7-3049049F75EA}" name="Column12087"/>
    <tableColumn id="12100" xr3:uid="{7373D41C-6901-4B4E-A9B7-922FA00A0857}" name="Column12088"/>
    <tableColumn id="12101" xr3:uid="{8BFDFF98-988F-46F7-A83E-ECB653415B4C}" name="Column12089"/>
    <tableColumn id="12102" xr3:uid="{1C2E9257-B98B-4AFD-8531-1D2010013172}" name="Column12090"/>
    <tableColumn id="12103" xr3:uid="{760CB1EC-B657-4886-88E1-FB0A9518613F}" name="Column12091"/>
    <tableColumn id="12104" xr3:uid="{1B154832-2C4B-4D20-B9C9-91CBFA133B80}" name="Column12092"/>
    <tableColumn id="12105" xr3:uid="{630AEBD3-6965-404D-9E02-619328176D3D}" name="Column12093"/>
    <tableColumn id="12106" xr3:uid="{179392DF-651E-4751-8D7F-08AA1CFD4CCF}" name="Column12094"/>
    <tableColumn id="12107" xr3:uid="{77AC0CD6-3196-4367-9575-30647313DC3E}" name="Column12095"/>
    <tableColumn id="12108" xr3:uid="{20D7F317-49BE-4063-8C2C-D3722FDD0B64}" name="Column12096"/>
    <tableColumn id="12109" xr3:uid="{9DBC82F1-206F-4464-B2B3-49A99F8CC440}" name="Column12097"/>
    <tableColumn id="12110" xr3:uid="{32AD8BB7-5789-49EA-AAA0-8C0328DAE2DC}" name="Column12098"/>
    <tableColumn id="12111" xr3:uid="{01D23732-D590-4716-9CEC-C12275F0976B}" name="Column12099"/>
    <tableColumn id="12112" xr3:uid="{51E32391-639C-474B-8AD6-980B842ADEE2}" name="Column12100"/>
    <tableColumn id="12113" xr3:uid="{5EF55871-E313-48DD-B551-D305CCA2987E}" name="Column12101"/>
    <tableColumn id="12114" xr3:uid="{AD786DB3-E886-47C2-A7BC-184591F2D4B7}" name="Column12102"/>
    <tableColumn id="12115" xr3:uid="{C965B077-552C-48F1-A7FE-2E860BA6EFA4}" name="Column12103"/>
    <tableColumn id="12116" xr3:uid="{C0F57D6A-DCD7-4157-B2DE-6A7A1953D9DB}" name="Column12104"/>
    <tableColumn id="12117" xr3:uid="{DF5B7385-30BE-46C1-AED8-8A0D7FDF08E5}" name="Column12105"/>
    <tableColumn id="12118" xr3:uid="{C464B92F-9359-4786-A55F-1A989564D26C}" name="Column12106"/>
    <tableColumn id="12119" xr3:uid="{F027FA05-5CE0-4D4A-AE0D-90EE279B155C}" name="Column12107"/>
    <tableColumn id="12120" xr3:uid="{F26E4932-8884-4A85-B4DE-D60C3CCFA49A}" name="Column12108"/>
    <tableColumn id="12121" xr3:uid="{EE4316E2-A266-4297-98B2-868C929C2B64}" name="Column12109"/>
    <tableColumn id="12122" xr3:uid="{53F9E10E-0154-4711-BF8E-AC56F6450380}" name="Column12110"/>
    <tableColumn id="12123" xr3:uid="{F80309FB-F2F7-4D75-AA37-92E89E3094A6}" name="Column12111"/>
    <tableColumn id="12124" xr3:uid="{4C97EEE1-D5AF-4222-907A-41988CCCB667}" name="Column12112"/>
    <tableColumn id="12125" xr3:uid="{9A5AF4F2-2FE2-4680-BF79-D5A735E585ED}" name="Column12113"/>
    <tableColumn id="12126" xr3:uid="{2BD31F6F-6FC1-4D85-A81E-736A93D951D9}" name="Column12114"/>
    <tableColumn id="12127" xr3:uid="{5359B7F9-65E8-435A-BD61-529E62827804}" name="Column12115"/>
    <tableColumn id="12128" xr3:uid="{5F6C3EA8-B47D-4D0F-8E06-00843B3C69F1}" name="Column12116"/>
    <tableColumn id="12129" xr3:uid="{C8CC7F97-A010-43CE-B90D-E9D2C6706861}" name="Column12117"/>
    <tableColumn id="12130" xr3:uid="{AC8CDFD6-7492-4139-B3A2-69C428135D5D}" name="Column12118"/>
    <tableColumn id="12131" xr3:uid="{C91EE836-3E5B-4CD1-A0DB-14FB66877F9B}" name="Column12119"/>
    <tableColumn id="12132" xr3:uid="{23AAFE2B-8BD1-4D68-98E5-79AB31118EB2}" name="Column12120"/>
    <tableColumn id="12133" xr3:uid="{913FB82C-5381-4457-AA23-ED623AA7CDB0}" name="Column12121"/>
    <tableColumn id="12134" xr3:uid="{3EEB1FCC-22FC-4775-988A-1998046FDD59}" name="Column12122"/>
    <tableColumn id="12135" xr3:uid="{15312E9B-590A-42A8-AE29-82A62897C17B}" name="Column12123"/>
    <tableColumn id="12136" xr3:uid="{1A3C3D11-121A-4C3C-8820-ECCEFCD202EA}" name="Column12124"/>
    <tableColumn id="12137" xr3:uid="{ABD6011C-00CE-4038-B4E7-5F3B6F5B5237}" name="Column12125"/>
    <tableColumn id="12138" xr3:uid="{C180D8E9-949B-4094-8E12-8AA3695CFED4}" name="Column12126"/>
    <tableColumn id="12139" xr3:uid="{D201D45E-0C50-48B0-A064-2DA2F36E1683}" name="Column12127"/>
    <tableColumn id="12140" xr3:uid="{45EF5D03-475F-41BD-9869-0C54E9B6E64C}" name="Column12128"/>
    <tableColumn id="12141" xr3:uid="{17C6C959-E2D0-4B8F-B9FD-57F91DB3F8DA}" name="Column12129"/>
    <tableColumn id="12142" xr3:uid="{763CE7AD-2FFD-4D00-9149-47B1A33A0C8C}" name="Column12130"/>
    <tableColumn id="12143" xr3:uid="{AAE4C999-CC1C-4FC3-B346-B0C6A0F7092F}" name="Column12131"/>
    <tableColumn id="12144" xr3:uid="{D2F37934-DE55-4022-BA69-F051F919CE5B}" name="Column12132"/>
    <tableColumn id="12145" xr3:uid="{F6552E97-F4A8-4D8B-A072-232491127DEE}" name="Column12133"/>
    <tableColumn id="12146" xr3:uid="{59C14115-8A2D-44C2-924E-9B1B3796C3C8}" name="Column12134"/>
    <tableColumn id="12147" xr3:uid="{91245CD8-C5F9-4983-A781-CC955676ABAD}" name="Column12135"/>
    <tableColumn id="12148" xr3:uid="{EE8E45F4-63E0-4125-A82F-04E81B80E09B}" name="Column12136"/>
    <tableColumn id="12149" xr3:uid="{957F7E22-3140-49E8-92AA-DC3B208D90A0}" name="Column12137"/>
    <tableColumn id="12150" xr3:uid="{8007C9E4-2FD4-49BF-A8E1-441F45A392AF}" name="Column12138"/>
    <tableColumn id="12151" xr3:uid="{13D4512F-2D75-438D-89FA-E45416035E53}" name="Column12139"/>
    <tableColumn id="12152" xr3:uid="{011223B6-CA1C-482E-8D2D-1FCC7F14730C}" name="Column12140"/>
    <tableColumn id="12153" xr3:uid="{CD9C7D71-3E30-4445-8532-6537E3EC2FE1}" name="Column12141"/>
    <tableColumn id="12154" xr3:uid="{A2E6B106-422D-4776-AC16-D14268C1D7D0}" name="Column12142"/>
    <tableColumn id="12155" xr3:uid="{6120647E-F285-4B9E-BDC6-65D0B7C9C30A}" name="Column12143"/>
    <tableColumn id="12156" xr3:uid="{E57609D9-6425-499A-9700-6A61D1758598}" name="Column12144"/>
    <tableColumn id="12157" xr3:uid="{D2289CDD-FFA0-4960-8BE7-FD45B107D71D}" name="Column12145"/>
    <tableColumn id="12158" xr3:uid="{32DD85AC-362D-434B-A8BF-D69108C6D205}" name="Column12146"/>
    <tableColumn id="12159" xr3:uid="{5DBC6BC4-F574-4864-968C-5D270D6166B9}" name="Column12147"/>
    <tableColumn id="12160" xr3:uid="{EAFD17F9-8712-4244-B7B1-05102E1C23D0}" name="Column12148"/>
    <tableColumn id="12161" xr3:uid="{231D74CA-5175-4F2B-A923-6A13B4051DE5}" name="Column12149"/>
    <tableColumn id="12162" xr3:uid="{D7BFF732-D56B-4AEF-BBFA-AB9F4DAEDE39}" name="Column12150"/>
    <tableColumn id="12163" xr3:uid="{ABD7EA74-9DB5-4E2D-B433-3C60B5519F58}" name="Column12151"/>
    <tableColumn id="12164" xr3:uid="{E7AF18DF-7F49-4D23-A6EB-4593EC88B704}" name="Column12152"/>
    <tableColumn id="12165" xr3:uid="{139A2BB5-AFA3-4027-8CE0-44E00C0F1DDC}" name="Column12153"/>
    <tableColumn id="12166" xr3:uid="{7B63930F-B5B0-4284-8C50-D875DF15977C}" name="Column12154"/>
    <tableColumn id="12167" xr3:uid="{CA7D9603-83FB-4175-9DB6-80D10DB4E373}" name="Column12155"/>
    <tableColumn id="12168" xr3:uid="{002C6F5D-8171-4A41-90C7-8B42EBEAF000}" name="Column12156"/>
    <tableColumn id="12169" xr3:uid="{21E53264-9D37-44E7-A094-0AD182D9E05E}" name="Column12157"/>
    <tableColumn id="12170" xr3:uid="{F3605131-8CD3-424A-ABCB-3C5877F310BD}" name="Column12158"/>
    <tableColumn id="12171" xr3:uid="{E884D870-B164-477C-B964-93EBB445C0F3}" name="Column12159"/>
    <tableColumn id="12172" xr3:uid="{163F52C6-E496-43BA-AC8B-4B49934B2B9D}" name="Column12160"/>
    <tableColumn id="12173" xr3:uid="{57A437DA-296A-45D7-B2C7-8524FF1FBE6F}" name="Column12161"/>
    <tableColumn id="12174" xr3:uid="{E8B063BF-C916-4ECA-9FB0-E7BF54055C65}" name="Column12162"/>
    <tableColumn id="12175" xr3:uid="{EF3DF8D0-781F-4FAB-8619-BF1E8BB0F74B}" name="Column12163"/>
    <tableColumn id="12176" xr3:uid="{B8CD0A38-D03F-4E57-A87D-798B1DBD25BC}" name="Column12164"/>
    <tableColumn id="12177" xr3:uid="{DF82BA19-F2BD-4743-A3B2-21E82AE5D944}" name="Column12165"/>
    <tableColumn id="12178" xr3:uid="{6336BCA9-2F7E-4EF7-ACC5-A17FAFE1D8D4}" name="Column12166"/>
    <tableColumn id="12179" xr3:uid="{3E884BBE-DD96-451D-BDEC-935E9EFF3B92}" name="Column12167"/>
    <tableColumn id="12180" xr3:uid="{6E2E3015-759B-4AFA-AA9F-02AEE3AB3C61}" name="Column12168"/>
    <tableColumn id="12181" xr3:uid="{CF573C6D-66F2-4531-B7F4-7A4621B81FFC}" name="Column12169"/>
    <tableColumn id="12182" xr3:uid="{113D10E0-7BA8-45E3-A3CE-F010E45B5AD7}" name="Column12170"/>
    <tableColumn id="12183" xr3:uid="{4E11A602-49F5-4EEB-8FAE-A394C692CE6C}" name="Column12171"/>
    <tableColumn id="12184" xr3:uid="{A885E07E-88C2-4B5F-857C-644E3861D43B}" name="Column12172"/>
    <tableColumn id="12185" xr3:uid="{AC78B18B-6317-403B-8772-EB071610238C}" name="Column12173"/>
    <tableColumn id="12186" xr3:uid="{73BCE94D-4A2E-44B3-8E7A-E317AAA4DD80}" name="Column12174"/>
    <tableColumn id="12187" xr3:uid="{421154C3-6B0F-42BA-93DB-78FD12FCDE70}" name="Column12175"/>
    <tableColumn id="12188" xr3:uid="{EADAC722-484B-4CB1-AA14-1D104B63CA44}" name="Column12176"/>
    <tableColumn id="12189" xr3:uid="{B4A3E0E2-E07E-4537-83D7-27F63C45013C}" name="Column12177"/>
    <tableColumn id="12190" xr3:uid="{242DEE01-E6B1-4366-AD28-085A8E0DDE18}" name="Column12178"/>
    <tableColumn id="12191" xr3:uid="{51A9E8CE-406B-48E8-BB64-6E4F928A9D0C}" name="Column12179"/>
    <tableColumn id="12192" xr3:uid="{6C18DF23-15CC-4ABF-9F19-F54BF5E78BFF}" name="Column12180"/>
    <tableColumn id="12193" xr3:uid="{757AE68D-B103-4798-9DE7-3945B6777033}" name="Column12181"/>
    <tableColumn id="12194" xr3:uid="{7233C606-796B-4827-B573-30652D80CCD2}" name="Column12182"/>
    <tableColumn id="12195" xr3:uid="{6BE1EAEA-4B31-42E4-B36B-14D34A3CE8F5}" name="Column12183"/>
    <tableColumn id="12196" xr3:uid="{4276F59D-EFB5-4BA5-929F-3F6C2C058EDE}" name="Column12184"/>
    <tableColumn id="12197" xr3:uid="{973CB8E9-4D69-43F9-8B38-16C4C4980E13}" name="Column12185"/>
    <tableColumn id="12198" xr3:uid="{85604F25-F9ED-4601-BED5-A5A9C550B011}" name="Column12186"/>
    <tableColumn id="12199" xr3:uid="{6BE17EC4-BB88-4DE9-99E8-F0B954D20713}" name="Column12187"/>
    <tableColumn id="12200" xr3:uid="{57300B97-96B4-4062-81D0-50569FC174D9}" name="Column12188"/>
    <tableColumn id="12201" xr3:uid="{F16E59DE-48A5-42FB-9C3F-1B8381595F70}" name="Column12189"/>
    <tableColumn id="12202" xr3:uid="{8BF4E43E-147D-44C5-AA57-91A04F54F7A0}" name="Column12190"/>
    <tableColumn id="12203" xr3:uid="{4567E455-7654-49EE-9FE3-6EC42C168D32}" name="Column12191"/>
    <tableColumn id="12204" xr3:uid="{73ED7D92-555D-4D1B-97A2-E4352F0B8E7C}" name="Column12192"/>
    <tableColumn id="12205" xr3:uid="{12FFEB36-E889-423A-872D-700FA148BC58}" name="Column12193"/>
    <tableColumn id="12206" xr3:uid="{653F83D8-8BFB-4F3B-B4F5-BF254C8DC5D8}" name="Column12194"/>
    <tableColumn id="12207" xr3:uid="{54940FA5-6705-4463-8329-D068D8618ADA}" name="Column12195"/>
    <tableColumn id="12208" xr3:uid="{08B53D3B-884B-4DDA-ADD7-6EE6BCB85538}" name="Column12196"/>
    <tableColumn id="12209" xr3:uid="{370A3782-7F9D-4305-A9FF-23146A340B86}" name="Column12197"/>
    <tableColumn id="12210" xr3:uid="{B76F9786-5853-4B4E-8DF9-6539FB2A9B97}" name="Column12198"/>
    <tableColumn id="12211" xr3:uid="{8918D681-4CED-4C00-8869-6F7F396F17E6}" name="Column12199"/>
    <tableColumn id="12212" xr3:uid="{E5C7E888-6458-41D2-9BDE-D22646AE67F9}" name="Column12200"/>
    <tableColumn id="12213" xr3:uid="{99454012-D14D-4936-AFDA-71EA91F3EB61}" name="Column12201"/>
    <tableColumn id="12214" xr3:uid="{532045E0-6EFC-4DB3-A678-EA89B3FD0A61}" name="Column12202"/>
    <tableColumn id="12215" xr3:uid="{0F501A82-A3D4-4374-A13E-5BB61466B314}" name="Column12203"/>
    <tableColumn id="12216" xr3:uid="{1F37E189-96A0-4650-8C34-791ABFD28827}" name="Column12204"/>
    <tableColumn id="12217" xr3:uid="{DECA1075-C312-4A86-8150-A30F5489884E}" name="Column12205"/>
    <tableColumn id="12218" xr3:uid="{A07F6BD6-A190-4AD1-A5AF-0731687A870F}" name="Column12206"/>
    <tableColumn id="12219" xr3:uid="{BF84FE95-E5C3-4D3B-BA8A-2135FF8AA19C}" name="Column12207"/>
    <tableColumn id="12220" xr3:uid="{1760A42D-09D2-40B6-8B7F-A098EB1E3F21}" name="Column12208"/>
    <tableColumn id="12221" xr3:uid="{1FA70787-FFF5-40CF-8A6E-AFF80A939E2B}" name="Column12209"/>
    <tableColumn id="12222" xr3:uid="{789A530A-A300-4C7A-A918-AC82EFC8D265}" name="Column12210"/>
    <tableColumn id="12223" xr3:uid="{2AAAFAB6-1EDB-4B09-9256-DCBB29235F5B}" name="Column12211"/>
    <tableColumn id="12224" xr3:uid="{A8C50B98-40B9-4C03-ADF4-7C8087B77585}" name="Column12212"/>
    <tableColumn id="12225" xr3:uid="{CC935ADB-A4D6-437D-830B-6A249AA658E0}" name="Column12213"/>
    <tableColumn id="12226" xr3:uid="{E7D617F3-8F0E-427F-8EE9-E2340B790340}" name="Column12214"/>
    <tableColumn id="12227" xr3:uid="{D71FBB93-8C7B-4F9A-AD6C-B542E4A9BCFA}" name="Column12215"/>
    <tableColumn id="12228" xr3:uid="{9C04E761-B37F-4D50-9378-25EEA25AB1BA}" name="Column12216"/>
    <tableColumn id="12229" xr3:uid="{3433CA07-0AF5-4F08-B9A5-D0DFD136D151}" name="Column12217"/>
    <tableColumn id="12230" xr3:uid="{577B5015-408C-4FE7-906C-12EB6E44F117}" name="Column12218"/>
    <tableColumn id="12231" xr3:uid="{0DFD7283-849C-478B-9202-56CF11EBE81E}" name="Column12219"/>
    <tableColumn id="12232" xr3:uid="{36D963F9-8C35-4689-BCF5-A130B3A1BFB4}" name="Column12220"/>
    <tableColumn id="12233" xr3:uid="{2DFD7972-1687-4DC2-B806-BBCF615A74E6}" name="Column12221"/>
    <tableColumn id="12234" xr3:uid="{DAFB3932-DC44-43A0-B1D5-C58689E07BAF}" name="Column12222"/>
    <tableColumn id="12235" xr3:uid="{51CA4412-9315-4E48-A54E-AFDA1A8E5287}" name="Column12223"/>
    <tableColumn id="12236" xr3:uid="{CDA84D41-E6C5-48A4-AA74-335ED4101C1A}" name="Column12224"/>
    <tableColumn id="12237" xr3:uid="{D7185780-2694-4B16-8A6D-7FB6D14F96E1}" name="Column12225"/>
    <tableColumn id="12238" xr3:uid="{EBF70899-FBF8-46B2-A65F-C3AFDE720A39}" name="Column12226"/>
    <tableColumn id="12239" xr3:uid="{6BD004A5-7F15-41C1-A648-04151356EB13}" name="Column12227"/>
    <tableColumn id="12240" xr3:uid="{3403EC83-3228-42B2-8BA7-D85BA24A75DC}" name="Column12228"/>
    <tableColumn id="12241" xr3:uid="{1EB6E7D9-7AB6-4151-98CD-20F3C21430F6}" name="Column12229"/>
    <tableColumn id="12242" xr3:uid="{FCA46B11-EBE6-4D10-A673-A3081C46064D}" name="Column12230"/>
    <tableColumn id="12243" xr3:uid="{323FFD8B-41B7-484C-A02D-F96371ACD6CF}" name="Column12231"/>
    <tableColumn id="12244" xr3:uid="{CDD10054-3939-40C2-8BCF-2CAC35FDE86A}" name="Column12232"/>
    <tableColumn id="12245" xr3:uid="{7DCD6F87-D5DB-49DF-B995-85023755E906}" name="Column12233"/>
    <tableColumn id="12246" xr3:uid="{37543607-A4DB-492B-94E0-DD3E4EBC8FFC}" name="Column12234"/>
    <tableColumn id="12247" xr3:uid="{0667EAE2-DD92-4132-B59D-7578AEF1EC67}" name="Column12235"/>
    <tableColumn id="12248" xr3:uid="{7FA1DEC0-1600-4778-AC70-DCBD74B6D5A6}" name="Column12236"/>
    <tableColumn id="12249" xr3:uid="{5E188A41-699C-4A3E-B97B-37F88978A8F1}" name="Column12237"/>
    <tableColumn id="12250" xr3:uid="{78CA7B0D-91CF-4621-AF61-E1363F89DD10}" name="Column12238"/>
    <tableColumn id="12251" xr3:uid="{BA5F116A-4D49-4D84-AA3C-AEFA9270459B}" name="Column12239"/>
    <tableColumn id="12252" xr3:uid="{BE97096A-57DF-4632-9681-14AFA1F8E5F6}" name="Column12240"/>
    <tableColumn id="12253" xr3:uid="{4EC70577-385C-4297-A416-A509C01159C0}" name="Column12241"/>
    <tableColumn id="12254" xr3:uid="{2CFEEA5A-BADA-4EED-A4DE-81891D92A86A}" name="Column12242"/>
    <tableColumn id="12255" xr3:uid="{0944D1F2-D7AA-4490-A1A2-449A8346B8B5}" name="Column12243"/>
    <tableColumn id="12256" xr3:uid="{41915DDC-48F6-4D97-97C7-EABAD5D86778}" name="Column12244"/>
    <tableColumn id="12257" xr3:uid="{165C247F-7F37-4850-8247-8F7AB693E14F}" name="Column12245"/>
    <tableColumn id="12258" xr3:uid="{33A1E13C-186D-47C8-B1A0-685D4F36B31A}" name="Column12246"/>
    <tableColumn id="12259" xr3:uid="{FC4983E7-9E39-4CB7-B726-14C5D4E63FE5}" name="Column12247"/>
    <tableColumn id="12260" xr3:uid="{4C969C48-5BC0-417A-9067-934E79EE824A}" name="Column12248"/>
    <tableColumn id="12261" xr3:uid="{4961E7F5-B346-4ED2-8035-CA8AAF8E80A3}" name="Column12249"/>
    <tableColumn id="12262" xr3:uid="{2589AA00-8017-4EC6-A669-8E764B4C5A0B}" name="Column12250"/>
    <tableColumn id="12263" xr3:uid="{82D466DA-B351-49C0-B0CC-EE9396865323}" name="Column12251"/>
    <tableColumn id="12264" xr3:uid="{2F26AEDC-2E88-4B5C-AFAB-9488848E649B}" name="Column12252"/>
    <tableColumn id="12265" xr3:uid="{E1A69365-77FD-48CD-8E4D-CFA1224FC754}" name="Column12253"/>
    <tableColumn id="12266" xr3:uid="{EA9E9292-338B-43F5-8D4E-EB0989229B1B}" name="Column12254"/>
    <tableColumn id="12267" xr3:uid="{618E6458-A143-42E4-ADCC-F752AA13C6EA}" name="Column12255"/>
    <tableColumn id="12268" xr3:uid="{174C144F-9BE4-459D-847F-B276772168EE}" name="Column12256"/>
    <tableColumn id="12269" xr3:uid="{4745FFE2-2AA5-4BFB-844A-24BCC8E47455}" name="Column12257"/>
    <tableColumn id="12270" xr3:uid="{833F2B14-D158-4E60-8EB3-34A4F42F4A47}" name="Column12258"/>
    <tableColumn id="12271" xr3:uid="{FD7CCBFE-E89B-43D7-9231-343556EE4C26}" name="Column12259"/>
    <tableColumn id="12272" xr3:uid="{A0354909-6D68-479E-AB07-425F22ED2B96}" name="Column12260"/>
    <tableColumn id="12273" xr3:uid="{EDF6AE5A-4B5F-42B9-9ADA-0D8D04F549C3}" name="Column12261"/>
    <tableColumn id="12274" xr3:uid="{198F3DC0-72DA-4039-89F3-3F33F15976B4}" name="Column12262"/>
    <tableColumn id="12275" xr3:uid="{B528BD60-AA67-48A2-A4B2-328D99B42847}" name="Column12263"/>
    <tableColumn id="12276" xr3:uid="{B4414951-EAA2-4EB4-9413-3121DB8A6824}" name="Column12264"/>
    <tableColumn id="12277" xr3:uid="{1CF94281-566B-4021-84A5-8E625E708733}" name="Column12265"/>
    <tableColumn id="12278" xr3:uid="{BC9B5159-ACAD-4F70-AA92-6F547D2715B3}" name="Column12266"/>
    <tableColumn id="12279" xr3:uid="{C07EB71E-0EDF-4321-B102-20E70369AFCC}" name="Column12267"/>
    <tableColumn id="12280" xr3:uid="{513A03B1-BA4D-4665-BC6D-60DAF0F7B6DB}" name="Column12268"/>
    <tableColumn id="12281" xr3:uid="{3A8826D8-C859-46B8-A317-31AA29F78B00}" name="Column12269"/>
    <tableColumn id="12282" xr3:uid="{EA88B2F0-D5FC-4EC4-A811-443A3E22575F}" name="Column12270"/>
    <tableColumn id="12283" xr3:uid="{F2A72ED4-A8A4-495C-BBF6-D04144D7BBCA}" name="Column12271"/>
    <tableColumn id="12284" xr3:uid="{B4E546A4-5B04-440E-A0A6-10BBAF781883}" name="Column12272"/>
    <tableColumn id="12285" xr3:uid="{5C393D16-9DA9-4E79-AA96-3C572296198B}" name="Column12273"/>
    <tableColumn id="12286" xr3:uid="{F68DE2A2-4B26-420A-AD8F-5692F5FBF3B8}" name="Column12274"/>
    <tableColumn id="12287" xr3:uid="{C2D82504-D742-4F49-9A9D-23C8AE7B0019}" name="Column12275"/>
    <tableColumn id="12288" xr3:uid="{3F8874D6-14CE-4157-A7FB-348FF9CC9DFC}" name="Column12276"/>
    <tableColumn id="12289" xr3:uid="{D3C938D4-B0F5-47F1-8BFF-30394440C74A}" name="Column12277"/>
    <tableColumn id="12290" xr3:uid="{D1030712-8611-4478-8B79-869E8E838103}" name="Column12278"/>
    <tableColumn id="12291" xr3:uid="{5608A5D9-1B54-414C-8E1A-358899A94501}" name="Column12279"/>
    <tableColumn id="12292" xr3:uid="{C0B147B8-E394-40C8-9EF1-86282BED27A8}" name="Column12280"/>
    <tableColumn id="12293" xr3:uid="{9570A585-328D-4466-B3B4-26F4939BD3D9}" name="Column12281"/>
    <tableColumn id="12294" xr3:uid="{01A07BFE-E37E-4913-9F0F-7CA73EB6950F}" name="Column12282"/>
    <tableColumn id="12295" xr3:uid="{7B7987EE-6CE0-42C5-AC8C-EBEBB0FFA620}" name="Column12283"/>
    <tableColumn id="12296" xr3:uid="{B8E80A8D-23B9-46DD-8F38-FE5D41F270E8}" name="Column12284"/>
    <tableColumn id="12297" xr3:uid="{EE88F971-601E-43B8-A5B1-69BF6A55504B}" name="Column12285"/>
    <tableColumn id="12298" xr3:uid="{95D92EF2-1748-4B79-B19E-92E74E3FB445}" name="Column12286"/>
    <tableColumn id="12299" xr3:uid="{8579813D-DC85-43B5-9B55-BF84AEE694E8}" name="Column12287"/>
    <tableColumn id="12300" xr3:uid="{1B0C4245-75E7-4910-A8F2-CBA8D6B3A1C9}" name="Column12288"/>
    <tableColumn id="12301" xr3:uid="{DBF06728-136B-4246-93CA-D80ACACCEEE3}" name="Column12289"/>
    <tableColumn id="12302" xr3:uid="{3C3ECB24-BFF4-45AF-81F0-4F3999F2346B}" name="Column12290"/>
    <tableColumn id="12303" xr3:uid="{ABD2CFAB-C993-405F-8FB2-13F07F3B2EB3}" name="Column12291"/>
    <tableColumn id="12304" xr3:uid="{343B7D7C-AE56-46EB-ADC3-974059182B32}" name="Column12292"/>
    <tableColumn id="12305" xr3:uid="{AE2A95CC-9A73-4946-94CD-DF2FBA24B4D4}" name="Column12293"/>
    <tableColumn id="12306" xr3:uid="{50254719-E189-462A-8BA2-A1AF92233803}" name="Column12294"/>
    <tableColumn id="12307" xr3:uid="{38BA3C33-1955-44FE-A92A-924B81B120E8}" name="Column12295"/>
    <tableColumn id="12308" xr3:uid="{13878C43-5EC4-4F5E-BC68-342EFAAECC80}" name="Column12296"/>
    <tableColumn id="12309" xr3:uid="{FE9216C6-6A6F-40A9-A9C0-59C190BC9E05}" name="Column12297"/>
    <tableColumn id="12310" xr3:uid="{4B8CBEAE-B0F1-4062-A1A1-1406AAA418D7}" name="Column12298"/>
    <tableColumn id="12311" xr3:uid="{F5311E63-8260-46F9-82F0-CBA0E31B2DD4}" name="Column12299"/>
    <tableColumn id="12312" xr3:uid="{B990FD16-8370-46DF-82CE-6E81F31637D9}" name="Column12300"/>
    <tableColumn id="12313" xr3:uid="{B6961CB5-1EB8-45B8-8E8F-71E89B25AD42}" name="Column12301"/>
    <tableColumn id="12314" xr3:uid="{017C9378-8B17-47D2-A5A7-D082FE2E0424}" name="Column12302"/>
    <tableColumn id="12315" xr3:uid="{B6C1AB95-7D85-4346-89A7-4F8E55B44263}" name="Column12303"/>
    <tableColumn id="12316" xr3:uid="{8E158DE5-D564-4018-A4E3-85860EF660FE}" name="Column12304"/>
    <tableColumn id="12317" xr3:uid="{763096DA-8106-4C26-925C-03A821DACD0A}" name="Column12305"/>
    <tableColumn id="12318" xr3:uid="{0B0BC631-F2EF-488C-B72F-484038AF4EFA}" name="Column12306"/>
    <tableColumn id="12319" xr3:uid="{D878F110-8006-4F09-8C2D-A8E0BBDF1169}" name="Column12307"/>
    <tableColumn id="12320" xr3:uid="{AE5B3A92-25E8-4268-AA65-8CAA2D18E6C9}" name="Column12308"/>
    <tableColumn id="12321" xr3:uid="{4B8D5A15-5FD7-4952-8756-73B6D3F438AC}" name="Column12309"/>
    <tableColumn id="12322" xr3:uid="{F40E8BE6-624E-475C-AEBB-D14EB99B2D94}" name="Column12310"/>
    <tableColumn id="12323" xr3:uid="{D55D9D47-EE9E-4DF8-AC69-9BAE1C23BD6C}" name="Column12311"/>
    <tableColumn id="12324" xr3:uid="{FED924CE-7026-4FC4-BC22-DF883EA9CF6B}" name="Column12312"/>
    <tableColumn id="12325" xr3:uid="{C8641B70-8BB6-4BAC-967B-3FD71D2A3A55}" name="Column12313"/>
    <tableColumn id="12326" xr3:uid="{BCDEE57A-493F-451E-8CBC-05CC0CE3F9B0}" name="Column12314"/>
    <tableColumn id="12327" xr3:uid="{67AC3DB1-B8E6-45C9-9BA4-9FB9E5916DB5}" name="Column12315"/>
    <tableColumn id="12328" xr3:uid="{08B1467E-67FF-4178-825E-A0FD3A6586F8}" name="Column12316"/>
    <tableColumn id="12329" xr3:uid="{0311FD99-C856-496C-9D15-24E812B346AD}" name="Column12317"/>
    <tableColumn id="12330" xr3:uid="{F8397441-1D77-4B68-A842-2F72BA3AC3FE}" name="Column12318"/>
    <tableColumn id="12331" xr3:uid="{361C4A5D-C0E8-49ED-89D5-D006EB4A0044}" name="Column12319"/>
    <tableColumn id="12332" xr3:uid="{EDB3E3D6-23D7-49F7-9B44-ABA1ADCE555D}" name="Column12320"/>
    <tableColumn id="12333" xr3:uid="{8945AD8E-E004-4652-BAA1-7C38BBF1D01E}" name="Column12321"/>
    <tableColumn id="12334" xr3:uid="{BD9CA248-1387-49ED-83FC-7C4BB81CBA20}" name="Column12322"/>
    <tableColumn id="12335" xr3:uid="{90B918C9-3010-44B8-A6C1-87F9EA1FDFA9}" name="Column12323"/>
    <tableColumn id="12336" xr3:uid="{9A1A0AD2-1186-45C5-A7A6-7BCF3345FFB9}" name="Column12324"/>
    <tableColumn id="12337" xr3:uid="{5CE1ECD5-49E7-4BFE-8BA9-4079599C33BA}" name="Column12325"/>
    <tableColumn id="12338" xr3:uid="{6B1EE5BE-B11F-4F78-B1F8-842A291ECD34}" name="Column12326"/>
    <tableColumn id="12339" xr3:uid="{A1515E74-71B9-4C4E-B1B9-63F7E0407FAF}" name="Column12327"/>
    <tableColumn id="12340" xr3:uid="{91BC7E0C-E2BB-4F82-9999-21575092F0F4}" name="Column12328"/>
    <tableColumn id="12341" xr3:uid="{F6729B83-58C6-48E5-8BAD-59029C8DE65A}" name="Column12329"/>
    <tableColumn id="12342" xr3:uid="{B02C931A-CC12-42F0-8780-AB0351345966}" name="Column12330"/>
    <tableColumn id="12343" xr3:uid="{7F7B65DA-B9D7-4E58-A52E-DEE70D6182B4}" name="Column12331"/>
    <tableColumn id="12344" xr3:uid="{153A759F-E09E-4C76-994B-6E55D551E894}" name="Column12332"/>
    <tableColumn id="12345" xr3:uid="{4BE9EED6-D51B-4DF4-8892-EB7FA1AD319D}" name="Column12333"/>
    <tableColumn id="12346" xr3:uid="{E245D834-7C2D-41A6-9EBC-1DDB3806532A}" name="Column12334"/>
    <tableColumn id="12347" xr3:uid="{1EFF26FD-335D-4EF9-8D63-395CA9777A23}" name="Column12335"/>
    <tableColumn id="12348" xr3:uid="{60926A6C-ED38-41E4-8232-383A3A1108CA}" name="Column12336"/>
    <tableColumn id="12349" xr3:uid="{4A5820FE-04CC-49A0-8D84-D80A6F307E8E}" name="Column12337"/>
    <tableColumn id="12350" xr3:uid="{994B23CF-A2E8-4B79-AF0B-643E64462799}" name="Column12338"/>
    <tableColumn id="12351" xr3:uid="{90908646-B0ED-4C97-A572-2E63652A684C}" name="Column12339"/>
    <tableColumn id="12352" xr3:uid="{8EB0973D-1F12-43D9-8469-0208383955B7}" name="Column12340"/>
    <tableColumn id="12353" xr3:uid="{70D5B985-E260-4D05-AD73-21A3EA3266D1}" name="Column12341"/>
    <tableColumn id="12354" xr3:uid="{B525CC4A-043B-4241-BDD5-D26702BA8E9D}" name="Column12342"/>
    <tableColumn id="12355" xr3:uid="{469BA844-44E5-4BBA-A024-D0216F145468}" name="Column12343"/>
    <tableColumn id="12356" xr3:uid="{5372364F-7CC1-4C98-B012-6947E58B40BF}" name="Column12344"/>
    <tableColumn id="12357" xr3:uid="{1C763FC1-D489-4C74-B3FB-13F9DA925F34}" name="Column12345"/>
    <tableColumn id="12358" xr3:uid="{776DC158-DE3F-4252-A9CC-92F1D7792F10}" name="Column12346"/>
    <tableColumn id="12359" xr3:uid="{052AC29A-3F17-4F15-AC09-2B1805936FBF}" name="Column12347"/>
    <tableColumn id="12360" xr3:uid="{F448A628-2C10-416C-9F1F-065BF70BDB28}" name="Column12348"/>
    <tableColumn id="12361" xr3:uid="{ECF90817-7FB9-4419-98EE-48CC83378A7C}" name="Column12349"/>
    <tableColumn id="12362" xr3:uid="{C7382EC0-6792-4D4C-8EA7-8235560E6448}" name="Column12350"/>
    <tableColumn id="12363" xr3:uid="{DC417059-21A4-46CC-AD33-74FA0218B182}" name="Column12351"/>
    <tableColumn id="12364" xr3:uid="{031B156F-60E5-4CC6-A04C-0801724229D2}" name="Column12352"/>
    <tableColumn id="12365" xr3:uid="{A24BD531-FC2F-4165-9AE0-384A68C3F62A}" name="Column12353"/>
    <tableColumn id="12366" xr3:uid="{C40F1FBE-F8FB-499D-84F3-9CBACA0DF358}" name="Column12354"/>
    <tableColumn id="12367" xr3:uid="{41A5955C-79C8-401F-90CF-EAD9D84405DD}" name="Column12355"/>
    <tableColumn id="12368" xr3:uid="{A1AB6937-F170-4335-A27F-A97CB0962836}" name="Column12356"/>
    <tableColumn id="12369" xr3:uid="{AF101E06-243D-4801-A58F-9171CBD79665}" name="Column12357"/>
    <tableColumn id="12370" xr3:uid="{62E35944-772E-4E59-A5A0-068CC75CA29F}" name="Column12358"/>
    <tableColumn id="12371" xr3:uid="{D9AF5077-19D8-45F8-9B51-09350F5C8327}" name="Column12359"/>
    <tableColumn id="12372" xr3:uid="{996DE66D-650A-4DA3-BCAA-B779B217365B}" name="Column12360"/>
    <tableColumn id="12373" xr3:uid="{40979810-3859-48B2-82FC-6493FF3DA540}" name="Column12361"/>
    <tableColumn id="12374" xr3:uid="{6B9635F7-8894-44CD-9AD4-D8B7A1B6CF48}" name="Column12362"/>
    <tableColumn id="12375" xr3:uid="{DFDF47B3-96A6-40DF-A28F-385C95DC6E47}" name="Column12363"/>
    <tableColumn id="12376" xr3:uid="{C4D11098-3FD2-4AC8-BD16-FE248B329693}" name="Column12364"/>
    <tableColumn id="12377" xr3:uid="{C88E48DA-FD50-4E44-8155-E1CF5FB025D9}" name="Column12365"/>
    <tableColumn id="12378" xr3:uid="{57921A8D-5B44-4F75-80E2-9861533EE73E}" name="Column12366"/>
    <tableColumn id="12379" xr3:uid="{FC828867-94EE-4CF3-A2A2-669EE82DC942}" name="Column12367"/>
    <tableColumn id="12380" xr3:uid="{A39FB997-DC78-4159-A4F6-00CA3ED9293D}" name="Column12368"/>
    <tableColumn id="12381" xr3:uid="{0A1B731A-4AB1-461E-A0D1-BFC2D30B42A7}" name="Column12369"/>
    <tableColumn id="12382" xr3:uid="{87776105-BC18-4480-9539-208347FCCBED}" name="Column12370"/>
    <tableColumn id="12383" xr3:uid="{6E90F079-26C0-4512-9D94-67FD86234A16}" name="Column12371"/>
    <tableColumn id="12384" xr3:uid="{E004C110-3A7E-44E3-A70C-335337FF27B8}" name="Column12372"/>
    <tableColumn id="12385" xr3:uid="{6F2279D1-03FD-4FA2-94BB-19DCF2FFC0A3}" name="Column12373"/>
    <tableColumn id="12386" xr3:uid="{0B467C0F-6A20-4C0C-A7BE-A822E53B81DD}" name="Column12374"/>
    <tableColumn id="12387" xr3:uid="{D0AD15CA-753B-44C6-A571-46EC4D29E13F}" name="Column12375"/>
    <tableColumn id="12388" xr3:uid="{25E4D496-D36A-408A-8B7B-30118EAAB15E}" name="Column12376"/>
    <tableColumn id="12389" xr3:uid="{ABE9ABB5-34D9-48C7-BA0F-E7BA8D05927A}" name="Column12377"/>
    <tableColumn id="12390" xr3:uid="{79960267-323E-4FAC-A5F7-0D7D00CD7D20}" name="Column12378"/>
    <tableColumn id="12391" xr3:uid="{74639161-AF90-4ECC-B385-1A16644CE020}" name="Column12379"/>
    <tableColumn id="12392" xr3:uid="{59E1C4A1-BCFE-4F7D-B78F-B0837A6AAB49}" name="Column12380"/>
    <tableColumn id="12393" xr3:uid="{4B3C465C-490D-43F6-AF56-9CE2B78EB201}" name="Column12381"/>
    <tableColumn id="12394" xr3:uid="{650FF5BB-2D6E-48D5-B62D-6EB2611E0829}" name="Column12382"/>
    <tableColumn id="12395" xr3:uid="{A6E4950F-50C3-494C-B708-158AB28CB191}" name="Column12383"/>
    <tableColumn id="12396" xr3:uid="{E8D91078-1A53-4648-8D4F-1A9BB30D0511}" name="Column12384"/>
    <tableColumn id="12397" xr3:uid="{1C3EDB78-D721-445F-B317-C457EC1F074B}" name="Column12385"/>
    <tableColumn id="12398" xr3:uid="{E331338E-7B95-480E-85B7-F7C30DF0BBB3}" name="Column12386"/>
    <tableColumn id="12399" xr3:uid="{9C69F063-5896-4D2B-9C2A-35B6744A020A}" name="Column12387"/>
    <tableColumn id="12400" xr3:uid="{646BE153-BC58-44A8-B6DD-E18B207CC01C}" name="Column12388"/>
    <tableColumn id="12401" xr3:uid="{0264DCF8-524E-4B9C-AA8D-49A88F7F5722}" name="Column12389"/>
    <tableColumn id="12402" xr3:uid="{73CBD294-8363-433E-829A-F57B782E229E}" name="Column12390"/>
    <tableColumn id="12403" xr3:uid="{34B10F15-1E2D-42E0-A4F5-14568126FBE3}" name="Column12391"/>
    <tableColumn id="12404" xr3:uid="{954E9D22-4A31-474F-8D72-BC455C69CEF2}" name="Column12392"/>
    <tableColumn id="12405" xr3:uid="{6BD5343E-6219-4A08-8C55-DFA66808CA1E}" name="Column12393"/>
    <tableColumn id="12406" xr3:uid="{70C0FF54-E547-421B-87E8-8F3668ED9FD1}" name="Column12394"/>
    <tableColumn id="12407" xr3:uid="{F668958B-57A0-4C93-BDAB-5C45431A8012}" name="Column12395"/>
    <tableColumn id="12408" xr3:uid="{7598DD72-0347-43FD-B9D0-C8B5C9089232}" name="Column12396"/>
    <tableColumn id="12409" xr3:uid="{F481D284-AEC2-4367-A91C-7B257D23A754}" name="Column12397"/>
    <tableColumn id="12410" xr3:uid="{129C77FA-38B0-4468-BE64-9FC41421FFF5}" name="Column12398"/>
    <tableColumn id="12411" xr3:uid="{6E4DB08F-3B4E-4E10-A0FB-BBD153800AF5}" name="Column12399"/>
    <tableColumn id="12412" xr3:uid="{F1062E75-4031-4C01-A8A0-46B375FEFC89}" name="Column12400"/>
    <tableColumn id="12413" xr3:uid="{E6D36A93-99B1-4769-9397-2B8F492B66EE}" name="Column12401"/>
    <tableColumn id="12414" xr3:uid="{409B24C7-CF05-4BFB-AD4C-D2FE13B128F9}" name="Column12402"/>
    <tableColumn id="12415" xr3:uid="{62150A59-E942-4C40-8850-1C647A90AA47}" name="Column12403"/>
    <tableColumn id="12416" xr3:uid="{8856DB0E-E9FB-4DE8-ABEE-7F8ECFE6D08C}" name="Column12404"/>
    <tableColumn id="12417" xr3:uid="{A2045FAD-843A-4CD2-87A4-0356A14A1F99}" name="Column12405"/>
    <tableColumn id="12418" xr3:uid="{CDE0F0A0-8B42-4549-B6E5-F255301769B4}" name="Column12406"/>
    <tableColumn id="12419" xr3:uid="{E72848FD-77E7-4DDB-A62D-48C3E724614A}" name="Column12407"/>
    <tableColumn id="12420" xr3:uid="{BB3BC0CA-9976-4FE1-B629-7D4E6BC413FB}" name="Column12408"/>
    <tableColumn id="12421" xr3:uid="{87E650B0-983E-4AC1-9E5E-47514A6C7B18}" name="Column12409"/>
    <tableColumn id="12422" xr3:uid="{4552DE8F-9F06-4C54-9A7E-098B597394D4}" name="Column12410"/>
    <tableColumn id="12423" xr3:uid="{058E2F02-2431-41A7-BA27-0444A5377CD7}" name="Column12411"/>
    <tableColumn id="12424" xr3:uid="{FE193944-B375-4841-BE42-256738B4864B}" name="Column12412"/>
    <tableColumn id="12425" xr3:uid="{10BB4FDC-DC20-4C61-9934-521F64062BED}" name="Column12413"/>
    <tableColumn id="12426" xr3:uid="{AE1D182E-BBB0-47FD-8E50-B2C2198B1FD1}" name="Column12414"/>
    <tableColumn id="12427" xr3:uid="{F9F00DA2-102D-4881-BF8B-A6972D38E2EF}" name="Column12415"/>
    <tableColumn id="12428" xr3:uid="{0C40F4D7-E23E-4791-BCD5-5394AF335531}" name="Column12416"/>
    <tableColumn id="12429" xr3:uid="{5700EEFE-A69A-42E6-9A57-451F8448AFF7}" name="Column12417"/>
    <tableColumn id="12430" xr3:uid="{0029E823-39A4-4104-BF6E-AA7998E886EC}" name="Column12418"/>
    <tableColumn id="12431" xr3:uid="{43EA4526-EB2F-47EC-BA97-A4B0AE411229}" name="Column12419"/>
    <tableColumn id="12432" xr3:uid="{4D211321-C984-496F-95DD-5BCD9B07D719}" name="Column12420"/>
    <tableColumn id="12433" xr3:uid="{C016B76F-8662-4A43-8523-775607734168}" name="Column12421"/>
    <tableColumn id="12434" xr3:uid="{F139949E-9225-4E62-97C2-187CF6EF40EC}" name="Column12422"/>
    <tableColumn id="12435" xr3:uid="{E346FB8B-F516-4FFD-AA46-B42E75FFCEF6}" name="Column12423"/>
    <tableColumn id="12436" xr3:uid="{6F470DAA-0AB5-419B-81DC-EF6494C08E7A}" name="Column12424"/>
    <tableColumn id="12437" xr3:uid="{6523F52E-1727-4EEF-BACC-CF2199D575C7}" name="Column12425"/>
    <tableColumn id="12438" xr3:uid="{B367ED5F-EC38-4CE6-B234-5E7A2A527180}" name="Column12426"/>
    <tableColumn id="12439" xr3:uid="{D0959C34-EA6D-4DA6-BD38-EF1ED1CEBDD5}" name="Column12427"/>
    <tableColumn id="12440" xr3:uid="{50501A51-2BAF-4072-85F1-976CF2C38762}" name="Column12428"/>
    <tableColumn id="12441" xr3:uid="{60957581-29FB-4CBE-A53F-DB1347CD64A8}" name="Column12429"/>
    <tableColumn id="12442" xr3:uid="{B45E27DE-47FA-4EE1-83E3-F7EE5B60CBCB}" name="Column12430"/>
    <tableColumn id="12443" xr3:uid="{74860EBF-145A-4C0D-8C17-D2B21A8A655D}" name="Column12431"/>
    <tableColumn id="12444" xr3:uid="{D7C2EC24-3592-41DE-A4E0-FAE4AAFBD9F0}" name="Column12432"/>
    <tableColumn id="12445" xr3:uid="{6787A6C4-9E9C-4195-B90E-9511A6A671D0}" name="Column12433"/>
    <tableColumn id="12446" xr3:uid="{FA398DE1-1DBE-4752-B294-8A3F3991103E}" name="Column12434"/>
    <tableColumn id="12447" xr3:uid="{81739062-830A-4835-AF94-F7CBE73D183D}" name="Column12435"/>
    <tableColumn id="12448" xr3:uid="{2B4D1AE5-7B9E-4C14-9113-E9B7D20B2122}" name="Column12436"/>
    <tableColumn id="12449" xr3:uid="{C9376942-DC83-4F89-BB3D-3E4C8ECE671A}" name="Column12437"/>
    <tableColumn id="12450" xr3:uid="{2DF33F87-1A1B-4B53-AEE5-52C14DD8FF7F}" name="Column12438"/>
    <tableColumn id="12451" xr3:uid="{1E9231FB-9383-47CC-9DA3-60AE3C9E9CDB}" name="Column12439"/>
    <tableColumn id="12452" xr3:uid="{46A9AE57-58B6-41B1-BBEE-A1710FC49786}" name="Column12440"/>
    <tableColumn id="12453" xr3:uid="{8E8140F0-1F8D-45B3-99F8-B17A89A5801B}" name="Column12441"/>
    <tableColumn id="12454" xr3:uid="{91A571F7-2D0F-40F6-84FD-8939CD0ED1E3}" name="Column12442"/>
    <tableColumn id="12455" xr3:uid="{2A2E2EB4-737C-4BD2-9F98-A45DAFA5035D}" name="Column12443"/>
    <tableColumn id="12456" xr3:uid="{1AC69410-3FAE-4416-99FE-0FBD480EA039}" name="Column12444"/>
    <tableColumn id="12457" xr3:uid="{351C5CA1-87B7-4659-AA72-0534B21E4FC4}" name="Column12445"/>
    <tableColumn id="12458" xr3:uid="{289FF214-60B7-4B51-8D61-95AAC1A8257C}" name="Column12446"/>
    <tableColumn id="12459" xr3:uid="{919585F9-A807-4A16-9FF1-368679457BBA}" name="Column12447"/>
    <tableColumn id="12460" xr3:uid="{1B93F275-9CB9-4086-B80E-7942A7F4CF6E}" name="Column12448"/>
    <tableColumn id="12461" xr3:uid="{18279E24-B5B0-4E24-8F70-88F2487CD38E}" name="Column12449"/>
    <tableColumn id="12462" xr3:uid="{EA823D40-9615-4CA3-84A8-B30345AF76D7}" name="Column12450"/>
    <tableColumn id="12463" xr3:uid="{B2AB0D21-B88F-4F14-B926-AF06334D5AC8}" name="Column12451"/>
    <tableColumn id="12464" xr3:uid="{79C7D7F4-59F4-4233-BD7E-D28CD1610BB7}" name="Column12452"/>
    <tableColumn id="12465" xr3:uid="{95F51646-364C-4A23-B2CF-BE7942144923}" name="Column12453"/>
    <tableColumn id="12466" xr3:uid="{05656AB9-12F1-4D41-82BA-6F912F36C9F0}" name="Column12454"/>
    <tableColumn id="12467" xr3:uid="{FC5B9EC0-AF81-436C-8988-4D265E3CFD71}" name="Column12455"/>
    <tableColumn id="12468" xr3:uid="{0F37444B-01EA-4FEB-BB93-D6A67058C1FA}" name="Column12456"/>
    <tableColumn id="12469" xr3:uid="{B0EE73EA-75F1-419C-87E2-E21518A817F9}" name="Column12457"/>
    <tableColumn id="12470" xr3:uid="{88904F04-0D06-4D40-ADD0-FFE5AA770962}" name="Column12458"/>
    <tableColumn id="12471" xr3:uid="{B4E567EF-647A-460F-B4C7-9F0F28C35AAE}" name="Column12459"/>
    <tableColumn id="12472" xr3:uid="{FAEE1D2B-037C-45FD-8E89-5C3C48DE7DF7}" name="Column12460"/>
    <tableColumn id="12473" xr3:uid="{468EB4FB-FD25-4B36-8E04-2D6FD71B859E}" name="Column12461"/>
    <tableColumn id="12474" xr3:uid="{1C652329-4D2C-4163-9613-D7686E1FA890}" name="Column12462"/>
    <tableColumn id="12475" xr3:uid="{1A2DBCDE-4981-4878-B662-61BFC3BC3DAE}" name="Column12463"/>
    <tableColumn id="12476" xr3:uid="{B9FCEF74-E9DB-4DAA-804E-0B6D29137E20}" name="Column12464"/>
    <tableColumn id="12477" xr3:uid="{98B08489-243E-40A1-B712-385632620521}" name="Column12465"/>
    <tableColumn id="12478" xr3:uid="{C7878075-5014-4676-8B06-AEB8C94B541F}" name="Column12466"/>
    <tableColumn id="12479" xr3:uid="{A3312661-86C5-4EB5-992B-ED55A4450C92}" name="Column12467"/>
    <tableColumn id="12480" xr3:uid="{742E3729-A52C-4302-89DB-F922F4996A50}" name="Column12468"/>
    <tableColumn id="12481" xr3:uid="{6A84F676-9283-4D2C-9310-DF00A4135C0D}" name="Column12469"/>
    <tableColumn id="12482" xr3:uid="{2D79569F-5BC7-436E-A8FD-3374B8F46EB9}" name="Column12470"/>
    <tableColumn id="12483" xr3:uid="{8CFD781B-BB74-4783-B6F1-23D2F9C4D827}" name="Column12471"/>
    <tableColumn id="12484" xr3:uid="{0AB86E6D-E8F1-4364-9352-8E3E3A74F542}" name="Column12472"/>
    <tableColumn id="12485" xr3:uid="{0C42B181-A04C-4D69-AC7E-AD18BB6FB4D7}" name="Column12473"/>
    <tableColumn id="12486" xr3:uid="{76E4D7BC-759E-4844-B696-FC2DCF1D39CD}" name="Column12474"/>
    <tableColumn id="12487" xr3:uid="{90243DD2-8A78-4B1B-ADA2-E927B98CB6B1}" name="Column12475"/>
    <tableColumn id="12488" xr3:uid="{3BFD0F38-6CA5-4B6E-9187-5FECB4616065}" name="Column12476"/>
    <tableColumn id="12489" xr3:uid="{660D048D-A60B-4AB9-8E0C-0DFC47A5F114}" name="Column12477"/>
    <tableColumn id="12490" xr3:uid="{74F54E42-0C23-4C3A-B29B-BCF5AE56FAFA}" name="Column12478"/>
    <tableColumn id="12491" xr3:uid="{E4D5B397-F768-4D47-A77D-AEAC60731B63}" name="Column12479"/>
    <tableColumn id="12492" xr3:uid="{8674D571-CD27-4920-9339-A6A181D0EFD6}" name="Column12480"/>
    <tableColumn id="12493" xr3:uid="{C2BA53FE-F728-49EB-ABCD-B7FAECFFC24B}" name="Column12481"/>
    <tableColumn id="12494" xr3:uid="{30D8E574-C38E-419A-9544-6C97350C2504}" name="Column12482"/>
    <tableColumn id="12495" xr3:uid="{145F4F9C-6309-45DE-A238-BDF7AA87DA34}" name="Column12483"/>
    <tableColumn id="12496" xr3:uid="{E73055DF-93EF-49DB-A430-3EDA795077A5}" name="Column12484"/>
    <tableColumn id="12497" xr3:uid="{919FB261-85E2-4BA1-9693-2DEA6D9E80B8}" name="Column12485"/>
    <tableColumn id="12498" xr3:uid="{A10F39BB-5FBC-43E1-AC03-5D71C8E60D37}" name="Column12486"/>
    <tableColumn id="12499" xr3:uid="{56AEB783-AA67-4FC1-BEDE-09D60E0A3B62}" name="Column12487"/>
    <tableColumn id="12500" xr3:uid="{F0472B5E-B00E-4329-8F97-1018E999D1C0}" name="Column12488"/>
    <tableColumn id="12501" xr3:uid="{F9480329-F806-41E1-9EFB-02E60EEDDD76}" name="Column12489"/>
    <tableColumn id="12502" xr3:uid="{C07FA165-380E-4DFD-ACFD-C903C7707696}" name="Column12490"/>
    <tableColumn id="12503" xr3:uid="{A26D4276-EF97-4A37-B9D0-F4B08F53C40A}" name="Column12491"/>
    <tableColumn id="12504" xr3:uid="{5E3B700E-1616-47B8-897F-57B82F825485}" name="Column12492"/>
    <tableColumn id="12505" xr3:uid="{AE7A55BF-4C82-4ABF-9519-97E886747471}" name="Column12493"/>
    <tableColumn id="12506" xr3:uid="{687AD9C7-C4B8-4815-914C-F7BBC6FF24A3}" name="Column12494"/>
    <tableColumn id="12507" xr3:uid="{572BFB70-C989-4FB5-B7AF-09A09CE6BCF9}" name="Column12495"/>
    <tableColumn id="12508" xr3:uid="{F96659F4-7A8A-4611-8A61-2C2AE31AB119}" name="Column12496"/>
    <tableColumn id="12509" xr3:uid="{07352E99-1EF5-49D3-BD0A-DF1002150ECA}" name="Column12497"/>
    <tableColumn id="12510" xr3:uid="{5F7C6247-C48F-461A-BB61-48795F25DCAB}" name="Column12498"/>
    <tableColumn id="12511" xr3:uid="{4DEB8B23-922C-44A7-AE80-48CECA2CA4DB}" name="Column12499"/>
    <tableColumn id="12512" xr3:uid="{C8A929DE-7BBA-4137-9978-66C5A76AF8F7}" name="Column12500"/>
    <tableColumn id="12513" xr3:uid="{E872CE46-52B4-45D1-8969-1064162374B3}" name="Column12501"/>
    <tableColumn id="12514" xr3:uid="{17979FEB-84D9-43A1-828B-D6CC301E6189}" name="Column12502"/>
    <tableColumn id="12515" xr3:uid="{76CBFCB8-A7C6-44AE-B275-3AE1EA3409BC}" name="Column12503"/>
    <tableColumn id="12516" xr3:uid="{6DD7FE1B-F3EC-43EF-845E-B5D2B4B2DB79}" name="Column12504"/>
    <tableColumn id="12517" xr3:uid="{11A9FC57-9E2B-418D-B052-DF9D1DF84CC1}" name="Column12505"/>
    <tableColumn id="12518" xr3:uid="{57F2ACF3-F3E4-4363-B4B7-6ECD812E09D3}" name="Column12506"/>
    <tableColumn id="12519" xr3:uid="{58DF8441-27A8-443D-8DFB-308BDB70FA89}" name="Column12507"/>
    <tableColumn id="12520" xr3:uid="{2D0B7278-61D8-4E00-B168-31E3A19B524C}" name="Column12508"/>
    <tableColumn id="12521" xr3:uid="{41EBCD4A-9D46-48FB-80E6-C5B7B448B58E}" name="Column12509"/>
    <tableColumn id="12522" xr3:uid="{2A4B2362-A06A-47C2-B150-A284D4529450}" name="Column12510"/>
    <tableColumn id="12523" xr3:uid="{BB4F835A-BC42-4E0D-8596-EC54FCC74290}" name="Column12511"/>
    <tableColumn id="12524" xr3:uid="{F81B5EEB-060E-4F6A-AC87-E55D9A6D7697}" name="Column12512"/>
    <tableColumn id="12525" xr3:uid="{866B1195-0A25-4955-9C9A-3CB93EB3B13E}" name="Column12513"/>
    <tableColumn id="12526" xr3:uid="{78FED688-EB87-46C0-B714-D6AA03E043B1}" name="Column12514"/>
    <tableColumn id="12527" xr3:uid="{122DD1FF-9293-48D6-89D2-33E1068F85AA}" name="Column12515"/>
    <tableColumn id="12528" xr3:uid="{11AA2599-78AA-4914-9879-DEE168127A75}" name="Column12516"/>
    <tableColumn id="12529" xr3:uid="{1719A027-F230-440A-A003-8976C3C513AF}" name="Column12517"/>
    <tableColumn id="12530" xr3:uid="{41531B21-81D0-4D93-AA4B-D20882D2A55A}" name="Column12518"/>
    <tableColumn id="12531" xr3:uid="{19FE0E0B-A706-48DF-97B6-8F3F4CFDD563}" name="Column12519"/>
    <tableColumn id="12532" xr3:uid="{DAD2B5D9-D13F-498A-8EBC-9D3881EB3D17}" name="Column12520"/>
    <tableColumn id="12533" xr3:uid="{00CD03E7-73CA-4209-B6D3-69E596EFF2D3}" name="Column12521"/>
    <tableColumn id="12534" xr3:uid="{9683CB25-127C-4195-A8AB-6CB6D9BA7319}" name="Column12522"/>
    <tableColumn id="12535" xr3:uid="{6277BBD1-2CE8-44C8-A806-1211E023DE7C}" name="Column12523"/>
    <tableColumn id="12536" xr3:uid="{D49DD223-F3EE-4DF2-8317-E14783D9FB1C}" name="Column12524"/>
    <tableColumn id="12537" xr3:uid="{F36CD9E2-1F09-480F-B2A5-75560AE238FD}" name="Column12525"/>
    <tableColumn id="12538" xr3:uid="{68283D20-CBF1-44AC-AC88-4B459616740E}" name="Column12526"/>
    <tableColumn id="12539" xr3:uid="{A23278EF-B87A-4DE9-A19F-02E1B35D0EF8}" name="Column12527"/>
    <tableColumn id="12540" xr3:uid="{13DA4141-6F41-4E85-B599-E8A080C0146A}" name="Column12528"/>
    <tableColumn id="12541" xr3:uid="{45C73945-8A9E-4426-BC30-C7B9D0898A07}" name="Column12529"/>
    <tableColumn id="12542" xr3:uid="{44981F2E-2742-4629-AB47-DA2D6CF372CB}" name="Column12530"/>
    <tableColumn id="12543" xr3:uid="{17EDF50F-BCCD-4AAA-9AFD-830ECD356DE3}" name="Column12531"/>
    <tableColumn id="12544" xr3:uid="{42F217A4-6138-4979-8767-8EFADEFA9758}" name="Column12532"/>
    <tableColumn id="12545" xr3:uid="{91F889DB-EEC3-442A-BAA9-DB88675820ED}" name="Column12533"/>
    <tableColumn id="12546" xr3:uid="{86E54670-04F7-46B7-A875-E4BAEE6417C3}" name="Column12534"/>
    <tableColumn id="12547" xr3:uid="{69CED1D9-E629-43A5-9B05-0D8B1C41EC06}" name="Column12535"/>
    <tableColumn id="12548" xr3:uid="{49E861D5-A0A3-41C9-88AD-DD5A6E678266}" name="Column12536"/>
    <tableColumn id="12549" xr3:uid="{FE029B2C-3395-4DAE-82A7-1C0A237898AD}" name="Column12537"/>
    <tableColumn id="12550" xr3:uid="{7405914E-FB9F-457D-B724-1C3703F2CCA6}" name="Column12538"/>
    <tableColumn id="12551" xr3:uid="{3AE14720-7A81-44CC-BC74-D7C68BD2D863}" name="Column12539"/>
    <tableColumn id="12552" xr3:uid="{EFBC5AF1-A29C-43C9-BD45-B0C132F5162D}" name="Column12540"/>
    <tableColumn id="12553" xr3:uid="{990DC3FD-2B95-4EB1-BEDC-82647FB3AA55}" name="Column12541"/>
    <tableColumn id="12554" xr3:uid="{982CB293-1500-4A81-9C42-379BB9FD4F6E}" name="Column12542"/>
    <tableColumn id="12555" xr3:uid="{774A2535-9EEF-40B7-B14E-F87CD80F84CA}" name="Column12543"/>
    <tableColumn id="12556" xr3:uid="{5952CD80-C742-49EB-AD9C-0B9D60C464CB}" name="Column12544"/>
    <tableColumn id="12557" xr3:uid="{44C02D3E-5C53-457C-B0CE-6E62C570FD37}" name="Column12545"/>
    <tableColumn id="12558" xr3:uid="{D5CF9D9D-32C7-44E8-BF3F-8520BA67234E}" name="Column12546"/>
    <tableColumn id="12559" xr3:uid="{510B69CF-32A2-4E25-89E8-C40E2DDD4CB8}" name="Column12547"/>
    <tableColumn id="12560" xr3:uid="{EB755579-2496-43D8-9C48-F3C76EE5C6F5}" name="Column12548"/>
    <tableColumn id="12561" xr3:uid="{5939FF7F-77B4-4406-AA72-A39D53C3F6CE}" name="Column12549"/>
    <tableColumn id="12562" xr3:uid="{2E06C01D-6FBC-4379-AD4B-891AD7506828}" name="Column12550"/>
    <tableColumn id="12563" xr3:uid="{7C1CAF1C-4DB0-411C-BA66-03D94C1521F5}" name="Column12551"/>
    <tableColumn id="12564" xr3:uid="{00B258DB-AB8D-40CC-A985-EE8ECAE93755}" name="Column12552"/>
    <tableColumn id="12565" xr3:uid="{F3B41436-E726-4F22-B52E-E4C28EBE437F}" name="Column12553"/>
    <tableColumn id="12566" xr3:uid="{24E8E716-BA2A-4128-9115-A09261CA1EF2}" name="Column12554"/>
    <tableColumn id="12567" xr3:uid="{1F18ED12-A205-43BF-AEE9-C9F3D05AD48A}" name="Column12555"/>
    <tableColumn id="12568" xr3:uid="{FD4546B1-D502-47DF-93F8-31B0CA1FCB97}" name="Column12556"/>
    <tableColumn id="12569" xr3:uid="{6580E8E5-9576-4DCC-90DD-318761A1101A}" name="Column12557"/>
    <tableColumn id="12570" xr3:uid="{718FAD25-782D-40EB-9AA4-AC81742EFA90}" name="Column12558"/>
    <tableColumn id="12571" xr3:uid="{10C65346-ECE8-48A6-8A0D-C12DDD29B22C}" name="Column12559"/>
    <tableColumn id="12572" xr3:uid="{215ABA48-8E31-4F3B-A570-026EEAD28AC1}" name="Column12560"/>
    <tableColumn id="12573" xr3:uid="{4B78F266-E2D9-4680-A7A8-DA18B926DFB4}" name="Column12561"/>
    <tableColumn id="12574" xr3:uid="{917CA171-6DAC-4D6D-A112-A92EE2BA84CD}" name="Column12562"/>
    <tableColumn id="12575" xr3:uid="{F0F8F683-E8D2-4546-BDB3-55726AF7D182}" name="Column12563"/>
    <tableColumn id="12576" xr3:uid="{171D12D8-AB56-41BC-88DA-2C529373C960}" name="Column12564"/>
    <tableColumn id="12577" xr3:uid="{B342B8AF-CAB5-4C75-B7AA-E76B05A45E15}" name="Column12565"/>
    <tableColumn id="12578" xr3:uid="{76396874-FC65-4BFB-86B5-9BB97751B63C}" name="Column12566"/>
    <tableColumn id="12579" xr3:uid="{0EDF9192-64CC-4BEA-B415-80B568482A6D}" name="Column12567"/>
    <tableColumn id="12580" xr3:uid="{02D317BC-4B1E-46B2-AA20-BE9CC9817F38}" name="Column12568"/>
    <tableColumn id="12581" xr3:uid="{1FBD3A09-3583-4633-81BC-00CCFC33FDF3}" name="Column12569"/>
    <tableColumn id="12582" xr3:uid="{5D2260C9-2CB0-48EC-B5E0-B910B5203A9E}" name="Column12570"/>
    <tableColumn id="12583" xr3:uid="{702F2D77-75F2-4E79-96D7-FAC7C1461E99}" name="Column12571"/>
    <tableColumn id="12584" xr3:uid="{FE4A556F-0895-4D3E-B24C-92BD308189FE}" name="Column12572"/>
    <tableColumn id="12585" xr3:uid="{25E3B30E-5415-4161-A9E9-9B7B17BAC830}" name="Column12573"/>
    <tableColumn id="12586" xr3:uid="{FFA6DFD4-E2B6-4F66-9C64-B14971DD0FFC}" name="Column12574"/>
    <tableColumn id="12587" xr3:uid="{5695A455-4AFD-415F-886B-F25F7CB8FD33}" name="Column12575"/>
    <tableColumn id="12588" xr3:uid="{69671248-771D-4963-8B20-E411E06FF588}" name="Column12576"/>
    <tableColumn id="12589" xr3:uid="{74503E62-3EDC-4B80-BC64-CE46FCF4BB36}" name="Column12577"/>
    <tableColumn id="12590" xr3:uid="{96D42567-AEB4-44CB-A746-3FA6426E2469}" name="Column12578"/>
    <tableColumn id="12591" xr3:uid="{32155565-D044-4896-A3B1-9815081F7577}" name="Column12579"/>
    <tableColumn id="12592" xr3:uid="{1778E8C7-B0DB-4D80-9FE3-03567349E679}" name="Column12580"/>
    <tableColumn id="12593" xr3:uid="{DAD2FEF2-DD81-4E93-B32B-7EAD21B274E9}" name="Column12581"/>
    <tableColumn id="12594" xr3:uid="{B26516DA-815A-4256-B2D4-2F9BF08996F9}" name="Column12582"/>
    <tableColumn id="12595" xr3:uid="{CE46B8CE-4726-4BD5-8DD1-1689F231A57F}" name="Column12583"/>
    <tableColumn id="12596" xr3:uid="{5FEF57F6-AE3F-4A1E-870E-AD0076857E52}" name="Column12584"/>
    <tableColumn id="12597" xr3:uid="{56192DCC-01E7-478E-84EA-3C9138CEB778}" name="Column12585"/>
    <tableColumn id="12598" xr3:uid="{55E6E6FB-A09C-4657-BC7B-E33C4C5E8FC8}" name="Column12586"/>
    <tableColumn id="12599" xr3:uid="{160C5FA7-CD95-4760-84A7-04098C54E568}" name="Column12587"/>
    <tableColumn id="12600" xr3:uid="{E336D4D7-5820-4DD9-B37D-4284F405A116}" name="Column12588"/>
    <tableColumn id="12601" xr3:uid="{8F974B28-A03D-4B52-9854-31901DA0C71E}" name="Column12589"/>
    <tableColumn id="12602" xr3:uid="{2F64D0A6-5B45-4E57-972E-25A9B6BD9D38}" name="Column12590"/>
    <tableColumn id="12603" xr3:uid="{934EB530-84F8-473F-8046-94BF7CF60878}" name="Column12591"/>
    <tableColumn id="12604" xr3:uid="{74A6D32E-2682-4546-990D-4D02633A6641}" name="Column12592"/>
    <tableColumn id="12605" xr3:uid="{D688E597-82E1-4CBA-9C45-9561939D6339}" name="Column12593"/>
    <tableColumn id="12606" xr3:uid="{2A519E44-780D-401D-BC7A-48B352CCA50C}" name="Column12594"/>
    <tableColumn id="12607" xr3:uid="{0EABC764-B4FC-4C7A-B33A-7D7493BD1ACA}" name="Column12595"/>
    <tableColumn id="12608" xr3:uid="{36C81725-EEC5-4D2D-B8A6-8064CD24CD04}" name="Column12596"/>
    <tableColumn id="12609" xr3:uid="{E1F9F30C-49D4-4860-BE12-3753575A5C7B}" name="Column12597"/>
    <tableColumn id="12610" xr3:uid="{9C768D73-3701-4DCD-A0DB-8440E818F048}" name="Column12598"/>
    <tableColumn id="12611" xr3:uid="{A5429CA7-E08A-4F38-BBCA-5DB9CCDC03E3}" name="Column12599"/>
    <tableColumn id="12612" xr3:uid="{C1343267-EFEF-4F6D-BE6C-4264B708594F}" name="Column12600"/>
    <tableColumn id="12613" xr3:uid="{B68563D5-C5F1-49F1-BD62-7E6D78731E54}" name="Column12601"/>
    <tableColumn id="12614" xr3:uid="{43678DAE-2AE2-48D5-A7A4-ACCBB7C1D31B}" name="Column12602"/>
    <tableColumn id="12615" xr3:uid="{3013DBCA-7A1D-4E24-9A8B-0A716BBDF6CB}" name="Column12603"/>
    <tableColumn id="12616" xr3:uid="{6A4478BF-6481-4153-8496-8CE16863A924}" name="Column12604"/>
    <tableColumn id="12617" xr3:uid="{2254589F-D69B-4CE6-8127-338D689FD12C}" name="Column12605"/>
    <tableColumn id="12618" xr3:uid="{B64B7D21-608F-4A9A-861E-61F0C279EEF7}" name="Column12606"/>
    <tableColumn id="12619" xr3:uid="{D27C2793-C304-4E50-AD82-FEC5E4E1FD4B}" name="Column12607"/>
    <tableColumn id="12620" xr3:uid="{0F62A6F6-04E3-4789-89B7-DEEFFF05322F}" name="Column12608"/>
    <tableColumn id="12621" xr3:uid="{816A0F5E-DF18-42E8-8030-B43136672759}" name="Column12609"/>
    <tableColumn id="12622" xr3:uid="{4EE4CB52-E4D5-4D30-9F1D-9002BC4F4208}" name="Column12610"/>
    <tableColumn id="12623" xr3:uid="{935978DC-D584-470E-B58E-F7246A82FA7A}" name="Column12611"/>
    <tableColumn id="12624" xr3:uid="{C84AEF0D-CCED-499B-B951-BEC026BF2479}" name="Column12612"/>
    <tableColumn id="12625" xr3:uid="{477A9125-C8D5-4447-97AC-77A7FE2B177F}" name="Column12613"/>
    <tableColumn id="12626" xr3:uid="{8D259F3D-42DD-41E1-9E2F-5B94E4D3DF41}" name="Column12614"/>
    <tableColumn id="12627" xr3:uid="{58E120D9-3516-4C42-9783-AD9A94AFE18E}" name="Column12615"/>
    <tableColumn id="12628" xr3:uid="{1640DAC5-86E6-44B9-B96A-49FA49C3C4B7}" name="Column12616"/>
    <tableColumn id="12629" xr3:uid="{A230BEA8-EB84-48E0-8DD4-2CF4A3BCDD4E}" name="Column12617"/>
    <tableColumn id="12630" xr3:uid="{647C7067-7D77-4615-A83E-0259CC975238}" name="Column12618"/>
    <tableColumn id="12631" xr3:uid="{2E87D8F1-CA11-47F3-9449-49BD5F0A1EB7}" name="Column12619"/>
    <tableColumn id="12632" xr3:uid="{59318964-DD0D-414E-9FE5-8801E978D04F}" name="Column12620"/>
    <tableColumn id="12633" xr3:uid="{23810AF5-E606-4AA0-8F4D-464F5DA0A21D}" name="Column12621"/>
    <tableColumn id="12634" xr3:uid="{E2AE6DAF-70F2-4A6B-AF5A-CC2C70E7A162}" name="Column12622"/>
    <tableColumn id="12635" xr3:uid="{A6F33748-9EC9-4979-BA32-22AACFDFD6AB}" name="Column12623"/>
    <tableColumn id="12636" xr3:uid="{4F05A35F-E762-46A3-AA6C-908B0F409042}" name="Column12624"/>
    <tableColumn id="12637" xr3:uid="{6F6DE917-8F5D-4AA7-B781-FA88E16BCF22}" name="Column12625"/>
    <tableColumn id="12638" xr3:uid="{4457F88D-D992-45E3-BC2F-E51A1B979B3B}" name="Column12626"/>
    <tableColumn id="12639" xr3:uid="{87A75994-193A-4CF0-A5C1-EC7959D65EBB}" name="Column12627"/>
    <tableColumn id="12640" xr3:uid="{896CE0E3-DA93-4C73-9F5F-A2BE8A90A5DE}" name="Column12628"/>
    <tableColumn id="12641" xr3:uid="{F4730CEA-1DC5-47B5-8026-BFDD08B36D36}" name="Column12629"/>
    <tableColumn id="12642" xr3:uid="{C01CBA55-7C50-437A-8C9F-8B7A8FF60D89}" name="Column12630"/>
    <tableColumn id="12643" xr3:uid="{9976532F-2221-483F-8E50-15B108A72281}" name="Column12631"/>
    <tableColumn id="12644" xr3:uid="{A9E3F9BE-FDA9-4FBD-B8A9-CB198F3D517C}" name="Column12632"/>
    <tableColumn id="12645" xr3:uid="{D2D150F0-0221-4978-809F-959CFF09C065}" name="Column12633"/>
    <tableColumn id="12646" xr3:uid="{ABC7EF53-8465-4A6D-8AFD-24A58105D339}" name="Column12634"/>
    <tableColumn id="12647" xr3:uid="{428C594E-6625-4946-97E5-EE14FD80EB0B}" name="Column12635"/>
    <tableColumn id="12648" xr3:uid="{25E4488F-6C5E-4B5C-A4A6-9F8C62FF862C}" name="Column12636"/>
    <tableColumn id="12649" xr3:uid="{517EE081-1329-4A96-AB41-E25680BD8080}" name="Column12637"/>
    <tableColumn id="12650" xr3:uid="{6B49E633-ED99-4A11-9D67-D40367813D72}" name="Column12638"/>
    <tableColumn id="12651" xr3:uid="{503F8B34-8EE1-4675-97E9-D4A3B2D2F64A}" name="Column12639"/>
    <tableColumn id="12652" xr3:uid="{A0D238F7-A0BD-4C6B-9D8A-ED61F6A46974}" name="Column12640"/>
    <tableColumn id="12653" xr3:uid="{58EB11D2-2D18-4575-A8BE-9E18D66F9481}" name="Column12641"/>
    <tableColumn id="12654" xr3:uid="{065DF70E-6D69-40A3-B3EB-13306C977CFE}" name="Column12642"/>
    <tableColumn id="12655" xr3:uid="{96C93A17-A4D7-41D2-B789-CF026E31011E}" name="Column12643"/>
    <tableColumn id="12656" xr3:uid="{B2730BE0-44AD-416D-9970-B08A83F58734}" name="Column12644"/>
    <tableColumn id="12657" xr3:uid="{0E34CEFD-DB7C-43B9-A03A-291A3B57C67A}" name="Column12645"/>
    <tableColumn id="12658" xr3:uid="{7E134E27-B0FD-4085-A083-C65EFF7DE676}" name="Column12646"/>
    <tableColumn id="12659" xr3:uid="{88D55CAB-59B3-424A-AA13-24F354C4FB3C}" name="Column12647"/>
    <tableColumn id="12660" xr3:uid="{9FDDBD6C-47E4-4FDA-B93F-DFF58E92A633}" name="Column12648"/>
    <tableColumn id="12661" xr3:uid="{6FEBCE9C-68A3-4D4B-99B1-69A1EC88EC68}" name="Column12649"/>
    <tableColumn id="12662" xr3:uid="{F7224FB5-CACE-4E49-8BA4-F6153A434666}" name="Column12650"/>
    <tableColumn id="12663" xr3:uid="{F30373E5-F6D7-417A-9F35-223A2443A457}" name="Column12651"/>
    <tableColumn id="12664" xr3:uid="{43037D7B-97F3-47A8-8026-F83BF0410B5E}" name="Column12652"/>
    <tableColumn id="12665" xr3:uid="{00A5DBA4-2DFF-4AAC-9B1C-B5CA732B8D9B}" name="Column12653"/>
    <tableColumn id="12666" xr3:uid="{A1D02311-B52E-403F-8EEF-9DE9520DFD89}" name="Column12654"/>
    <tableColumn id="12667" xr3:uid="{A07A7A05-CA52-4DC7-ABC6-487F23BC9D86}" name="Column12655"/>
    <tableColumn id="12668" xr3:uid="{064574A4-3812-4D36-A3B2-E89CE4B64882}" name="Column12656"/>
    <tableColumn id="12669" xr3:uid="{2B5C6D4C-61A7-45EE-BF66-6D73C5D21EC1}" name="Column12657"/>
    <tableColumn id="12670" xr3:uid="{8EDF7A9A-190D-4780-8D45-BA8278D1BAEE}" name="Column12658"/>
    <tableColumn id="12671" xr3:uid="{D85B6D17-A1DE-4688-B5B9-16CE504DB5E6}" name="Column12659"/>
    <tableColumn id="12672" xr3:uid="{40B27C34-9103-43B2-BF4B-62DC6E85421C}" name="Column12660"/>
    <tableColumn id="12673" xr3:uid="{F8FD22C1-610A-4DF5-B32A-0528DB62F830}" name="Column12661"/>
    <tableColumn id="12674" xr3:uid="{DF5E35A7-0D5C-4A1A-85AB-8E23C0968566}" name="Column12662"/>
    <tableColumn id="12675" xr3:uid="{4CC9EC9F-B332-490C-AC6A-33827B92ACA2}" name="Column12663"/>
    <tableColumn id="12676" xr3:uid="{7845C384-B07B-4C31-874A-77E9F3800C99}" name="Column12664"/>
    <tableColumn id="12677" xr3:uid="{1D90B924-35DD-443A-8B0F-8C30B0051952}" name="Column12665"/>
    <tableColumn id="12678" xr3:uid="{1D200809-F968-4044-B064-9CE30A4A5471}" name="Column12666"/>
    <tableColumn id="12679" xr3:uid="{E7801115-9139-4309-82D8-1554357ECFDE}" name="Column12667"/>
    <tableColumn id="12680" xr3:uid="{2F80250A-BB2C-47E9-836C-3DFAE57FA67B}" name="Column12668"/>
    <tableColumn id="12681" xr3:uid="{BD9EAC94-A6A9-4938-A100-EF23B213C089}" name="Column12669"/>
    <tableColumn id="12682" xr3:uid="{7966A44C-BDFF-4DDF-9897-7AD533B9EA00}" name="Column12670"/>
    <tableColumn id="12683" xr3:uid="{9DCF991D-F801-45A0-90F7-E7CBC5461960}" name="Column12671"/>
    <tableColumn id="12684" xr3:uid="{5DE957E7-1DE0-463D-8B90-ECEB0FC94F81}" name="Column12672"/>
    <tableColumn id="12685" xr3:uid="{D54BF30B-C110-4C31-B1BE-4BB7AE423F05}" name="Column12673"/>
    <tableColumn id="12686" xr3:uid="{CB75C002-8DF1-4B98-BBF6-02D72251F30E}" name="Column12674"/>
    <tableColumn id="12687" xr3:uid="{6C23F91B-FD7B-4D8F-A4ED-AE39FC97AED9}" name="Column12675"/>
    <tableColumn id="12688" xr3:uid="{59EB0B11-8B29-4A6E-B707-6816BB569F0B}" name="Column12676"/>
    <tableColumn id="12689" xr3:uid="{288D585E-4147-4F45-882C-ED451B6FFD50}" name="Column12677"/>
    <tableColumn id="12690" xr3:uid="{41728761-F8D8-477B-BF01-B5DC65AD2C02}" name="Column12678"/>
    <tableColumn id="12691" xr3:uid="{60401B1F-0309-4364-B172-5B4E0ECDC112}" name="Column12679"/>
    <tableColumn id="12692" xr3:uid="{A8656BD5-78DF-416E-B911-C0B6C8ED42B5}" name="Column12680"/>
    <tableColumn id="12693" xr3:uid="{6A8F1997-BF78-458A-AF63-FCF3D3E9DC21}" name="Column12681"/>
    <tableColumn id="12694" xr3:uid="{85984ACD-7E67-4CBB-A7B2-E6D8063AE4F9}" name="Column12682"/>
    <tableColumn id="12695" xr3:uid="{8F173ADA-DD44-4642-BF63-44D00B9A4633}" name="Column12683"/>
    <tableColumn id="12696" xr3:uid="{AD96BC6F-6A7F-4CE6-9CA5-59EE2282E794}" name="Column12684"/>
    <tableColumn id="12697" xr3:uid="{E5587453-166B-4C5C-9D5F-AEDB00126CB3}" name="Column12685"/>
    <tableColumn id="12698" xr3:uid="{025F3DDD-83BD-42DB-AF74-79B7C6740CEE}" name="Column12686"/>
    <tableColumn id="12699" xr3:uid="{0939F323-DCD3-4DCE-87A7-0CAE9CEE0E32}" name="Column12687"/>
    <tableColumn id="12700" xr3:uid="{08E68CA3-76F2-487B-90FD-B0DC5BA23E49}" name="Column12688"/>
    <tableColumn id="12701" xr3:uid="{D07A8D9A-EDB4-4AB2-BB6A-0539C7EC0AD9}" name="Column12689"/>
    <tableColumn id="12702" xr3:uid="{AFF6D9E0-A6DC-4999-AE5B-CDD2CD078485}" name="Column12690"/>
    <tableColumn id="12703" xr3:uid="{26A84778-77B2-4BA2-AA8D-6C97FCF4361B}" name="Column12691"/>
    <tableColumn id="12704" xr3:uid="{61BAFDF7-B368-4F9C-AF4E-4B55FBA7A3F1}" name="Column12692"/>
    <tableColumn id="12705" xr3:uid="{5C028583-C1C8-4951-BE57-AB46B6EEB601}" name="Column12693"/>
    <tableColumn id="12706" xr3:uid="{8776024F-919F-4B10-964F-74FF9F9573CA}" name="Column12694"/>
    <tableColumn id="12707" xr3:uid="{4F80B8EF-2CA7-4942-A7D3-5EB122A1351F}" name="Column12695"/>
    <tableColumn id="12708" xr3:uid="{BCA08A6A-64A5-40D4-A770-9D7FDB436F77}" name="Column12696"/>
    <tableColumn id="12709" xr3:uid="{103C137A-230F-44C4-8C6C-9EB7AEF65763}" name="Column12697"/>
    <tableColumn id="12710" xr3:uid="{F58507B6-82D9-4D92-97A1-E950AAD5C2DC}" name="Column12698"/>
    <tableColumn id="12711" xr3:uid="{7FC7DED3-E9D1-40B8-8A2F-F99B625B1C23}" name="Column12699"/>
    <tableColumn id="12712" xr3:uid="{307E6994-5D8D-4B65-ADCE-C39B4F047668}" name="Column12700"/>
    <tableColumn id="12713" xr3:uid="{63C049C2-AF75-4A8E-8C26-5C93C2DA809A}" name="Column12701"/>
    <tableColumn id="12714" xr3:uid="{951F7048-1805-448A-8004-CF8FD2A6607A}" name="Column12702"/>
    <tableColumn id="12715" xr3:uid="{1A3D9847-B416-4980-B888-02D8FCA78D4A}" name="Column12703"/>
    <tableColumn id="12716" xr3:uid="{FA6F592E-B11D-44E3-86EA-A8105FA8E3EF}" name="Column12704"/>
    <tableColumn id="12717" xr3:uid="{E7D45702-A1D7-4992-80B0-7903BDF68896}" name="Column12705"/>
    <tableColumn id="12718" xr3:uid="{B8C6D67E-EE2E-4468-93C1-1F2891413077}" name="Column12706"/>
    <tableColumn id="12719" xr3:uid="{EF9EEA1C-99ED-4D42-8557-B149D8942E87}" name="Column12707"/>
    <tableColumn id="12720" xr3:uid="{F3123393-FBE9-446C-AADB-9DA2A7C2F72F}" name="Column12708"/>
    <tableColumn id="12721" xr3:uid="{1C8E175B-2B75-4BEE-A1C3-6A3038FE20F5}" name="Column12709"/>
    <tableColumn id="12722" xr3:uid="{F5DDBB86-E8AF-4B62-8E2C-5DA0EA3765CF}" name="Column12710"/>
    <tableColumn id="12723" xr3:uid="{C775ABEB-468A-4CC4-BDE1-4997B888A7E4}" name="Column12711"/>
    <tableColumn id="12724" xr3:uid="{793EF19D-228E-4A13-BBAD-4E276C9587E1}" name="Column12712"/>
    <tableColumn id="12725" xr3:uid="{58F2C24A-F02B-468B-85A2-E339B4A1715C}" name="Column12713"/>
    <tableColumn id="12726" xr3:uid="{3B7E76C6-9882-43B3-B817-563802063DEA}" name="Column12714"/>
    <tableColumn id="12727" xr3:uid="{58098505-057C-4137-9D75-8C3CE77F9B9F}" name="Column12715"/>
    <tableColumn id="12728" xr3:uid="{7AF28BCF-7BA8-456C-A643-5E54F6118950}" name="Column12716"/>
    <tableColumn id="12729" xr3:uid="{745FB79D-2A67-41E0-90F1-256E01352F5C}" name="Column12717"/>
    <tableColumn id="12730" xr3:uid="{E5A2C84E-E456-40D1-AC37-FDFAF322338E}" name="Column12718"/>
    <tableColumn id="12731" xr3:uid="{FA01E528-8E74-4A73-962D-0668D140661A}" name="Column12719"/>
    <tableColumn id="12732" xr3:uid="{3C2BC387-3959-4F4F-AAB2-2A9D6461D46B}" name="Column12720"/>
    <tableColumn id="12733" xr3:uid="{62BE0ADD-C130-407D-BA66-AEE4A14E1C46}" name="Column12721"/>
    <tableColumn id="12734" xr3:uid="{9A4E5D30-2A70-43B7-B6F8-1A4FE94C7873}" name="Column12722"/>
    <tableColumn id="12735" xr3:uid="{3854586B-AF01-48FE-A4AD-60FF94577102}" name="Column12723"/>
    <tableColumn id="12736" xr3:uid="{F25122C3-A9C1-4836-96AE-9F6438DF1B16}" name="Column12724"/>
    <tableColumn id="12737" xr3:uid="{2693E10C-E269-433A-821F-E945A00BDB15}" name="Column12725"/>
    <tableColumn id="12738" xr3:uid="{55FBCB00-B22A-44D8-9A90-FB88162FE686}" name="Column12726"/>
    <tableColumn id="12739" xr3:uid="{9876C049-F9E8-4FEB-90D7-01120DC00F54}" name="Column12727"/>
    <tableColumn id="12740" xr3:uid="{2A4D16AA-73E7-4DB8-A083-09C90873FCF7}" name="Column12728"/>
    <tableColumn id="12741" xr3:uid="{67E5CF73-5F0B-4633-ACF8-3B103F90F625}" name="Column12729"/>
    <tableColumn id="12742" xr3:uid="{E879EC74-B122-4124-90BE-F2C0F1E1EBE9}" name="Column12730"/>
    <tableColumn id="12743" xr3:uid="{6FC08389-4688-4948-A78F-C1B5769EFD2B}" name="Column12731"/>
    <tableColumn id="12744" xr3:uid="{B3F9C784-F1C2-4A21-9601-9AFFBAC9FDFE}" name="Column12732"/>
    <tableColumn id="12745" xr3:uid="{EFD3CB3A-C473-4EFF-A6AA-5A283AABF11C}" name="Column12733"/>
    <tableColumn id="12746" xr3:uid="{8DAC417E-205C-4740-9732-5481754003A4}" name="Column12734"/>
    <tableColumn id="12747" xr3:uid="{2FC31B45-352D-47FD-B8A3-609BD76313A0}" name="Column12735"/>
    <tableColumn id="12748" xr3:uid="{7FEA6C94-8B42-48F5-BEB2-ACB361584A4E}" name="Column12736"/>
    <tableColumn id="12749" xr3:uid="{E1B995D0-D7C0-4885-9F7F-0F21BA892C26}" name="Column12737"/>
    <tableColumn id="12750" xr3:uid="{6A8D2A90-AE00-4CCD-8349-05A07304C86F}" name="Column12738"/>
    <tableColumn id="12751" xr3:uid="{D7AE51E9-C382-42C9-802B-6703DB839D54}" name="Column12739"/>
    <tableColumn id="12752" xr3:uid="{6D97109A-4125-41DF-A080-AFADAB7D2069}" name="Column12740"/>
    <tableColumn id="12753" xr3:uid="{4D8CBC7E-9992-4786-A38F-50C8E0E6634E}" name="Column12741"/>
    <tableColumn id="12754" xr3:uid="{BBAACE23-0937-40A2-9612-8A48CDAA58A1}" name="Column12742"/>
    <tableColumn id="12755" xr3:uid="{67993CDD-99A9-4A00-9129-C4A3E125D40A}" name="Column12743"/>
    <tableColumn id="12756" xr3:uid="{27E36A16-7AE6-4B9D-A51D-BD91298F1A4D}" name="Column12744"/>
    <tableColumn id="12757" xr3:uid="{EF577FF2-8BCA-40C7-A872-9533EB47C35C}" name="Column12745"/>
    <tableColumn id="12758" xr3:uid="{2B5F53F5-AD1F-4F42-9CDA-36B9DC95256E}" name="Column12746"/>
    <tableColumn id="12759" xr3:uid="{4559B187-3343-4E42-964B-D0EF305F3E20}" name="Column12747"/>
    <tableColumn id="12760" xr3:uid="{622F11F0-4314-4E1F-B622-25DC143733EA}" name="Column12748"/>
    <tableColumn id="12761" xr3:uid="{463126D8-2A4D-4B60-B390-6106712DFA96}" name="Column12749"/>
    <tableColumn id="12762" xr3:uid="{646AE226-0167-48B4-97B2-BA86DAFB30D3}" name="Column12750"/>
    <tableColumn id="12763" xr3:uid="{E51A8D54-DC89-40E9-82DA-145F8A4CF5AC}" name="Column12751"/>
    <tableColumn id="12764" xr3:uid="{3ADBB327-11C3-4802-ABC0-292AD851ED73}" name="Column12752"/>
    <tableColumn id="12765" xr3:uid="{4D2CB86A-6B29-4223-AF10-DD4A0394F715}" name="Column12753"/>
    <tableColumn id="12766" xr3:uid="{FBAE7610-4FC8-4062-97E3-48455C12CF12}" name="Column12754"/>
    <tableColumn id="12767" xr3:uid="{8CEB2D16-A27E-4B51-B30B-76E0A3329798}" name="Column12755"/>
    <tableColumn id="12768" xr3:uid="{82BCC286-C4EF-4027-BDAD-C24F74E97E35}" name="Column12756"/>
    <tableColumn id="12769" xr3:uid="{53FD92AD-AD7A-4888-832E-C4822E92FBB1}" name="Column12757"/>
    <tableColumn id="12770" xr3:uid="{6ABE8BFE-4F8E-483A-B380-C19F2BEB4E21}" name="Column12758"/>
    <tableColumn id="12771" xr3:uid="{AB05C6E0-3DDB-4000-882C-51265CF0817B}" name="Column12759"/>
    <tableColumn id="12772" xr3:uid="{FAAF9927-79DE-4636-9F54-8CD45FBA9E73}" name="Column12760"/>
    <tableColumn id="12773" xr3:uid="{5301261E-DBB1-4D37-A878-84D15E4CEC1E}" name="Column12761"/>
    <tableColumn id="12774" xr3:uid="{4D48BEF5-B111-4542-A782-CC62ADC713C9}" name="Column12762"/>
    <tableColumn id="12775" xr3:uid="{5D231168-4133-40A8-B7F8-EA5CD028C3BC}" name="Column12763"/>
    <tableColumn id="12776" xr3:uid="{31AE3B30-FEDD-4A25-A078-1AA19703F597}" name="Column12764"/>
    <tableColumn id="12777" xr3:uid="{9BD090D9-F4BF-46AE-A60B-93CE29996C35}" name="Column12765"/>
    <tableColumn id="12778" xr3:uid="{0ED4FB6D-8EB7-4A7F-BE41-92B859F1EB31}" name="Column12766"/>
    <tableColumn id="12779" xr3:uid="{93319418-39AD-4E5F-BF78-FD07BB8BEC49}" name="Column12767"/>
    <tableColumn id="12780" xr3:uid="{949A065B-2FD9-457F-A91A-3655749E05E5}" name="Column12768"/>
    <tableColumn id="12781" xr3:uid="{3C455129-238D-4B45-9962-AFBB01E28C1E}" name="Column12769"/>
    <tableColumn id="12782" xr3:uid="{7C583771-8E19-41A3-B866-2BB6DA6AB910}" name="Column12770"/>
    <tableColumn id="12783" xr3:uid="{194F4B95-9F1B-412A-AF74-D9A046C11858}" name="Column12771"/>
    <tableColumn id="12784" xr3:uid="{E2AA95C6-60D1-42CA-A5AD-86702AE5FB9C}" name="Column12772"/>
    <tableColumn id="12785" xr3:uid="{30515992-3739-4E99-ABA7-C42D2C1B889F}" name="Column12773"/>
    <tableColumn id="12786" xr3:uid="{828238CD-4CB4-4580-8508-5A3B1FBF1A52}" name="Column12774"/>
    <tableColumn id="12787" xr3:uid="{3B96AB68-47E7-4DA8-8364-675325B409BA}" name="Column12775"/>
    <tableColumn id="12788" xr3:uid="{F8A06B23-D3D1-40AC-B38D-51755524270C}" name="Column12776"/>
    <tableColumn id="12789" xr3:uid="{5E174652-1460-4CCC-86AF-24A27950FE68}" name="Column12777"/>
    <tableColumn id="12790" xr3:uid="{8ABE3D9D-0934-45D5-AB95-5673E8CA0E7A}" name="Column12778"/>
    <tableColumn id="12791" xr3:uid="{5F586C80-97E2-402D-AA9E-02B345CA3152}" name="Column12779"/>
    <tableColumn id="12792" xr3:uid="{901A90FF-D15F-451F-848A-1CD6BD00F281}" name="Column12780"/>
    <tableColumn id="12793" xr3:uid="{47112B3A-11A1-4434-844B-5ECB83411181}" name="Column12781"/>
    <tableColumn id="12794" xr3:uid="{FC356552-2B64-42F7-AFA4-32B60FDE7CD3}" name="Column12782"/>
    <tableColumn id="12795" xr3:uid="{D9ED59D4-0569-4C56-ADC1-C361C1E41C72}" name="Column12783"/>
    <tableColumn id="12796" xr3:uid="{BA19E6A9-4527-4585-875F-A42E9A3FE4D4}" name="Column12784"/>
    <tableColumn id="12797" xr3:uid="{E6D05AFD-9BB8-4BD9-956C-67D4292F21AF}" name="Column12785"/>
    <tableColumn id="12798" xr3:uid="{6419EC0A-2FAB-4A6E-A7AA-F3B3C8DD82B9}" name="Column12786"/>
    <tableColumn id="12799" xr3:uid="{D77B5C2C-26CD-40F0-A622-0F9F005B17A6}" name="Column12787"/>
    <tableColumn id="12800" xr3:uid="{4AC86961-351A-420D-A751-76A466E301AF}" name="Column12788"/>
    <tableColumn id="12801" xr3:uid="{8E8342DD-DBA0-45D4-AC8E-877210165382}" name="Column12789"/>
    <tableColumn id="12802" xr3:uid="{C0A414CB-5301-4CFF-A5A9-82DC0ED55E27}" name="Column12790"/>
    <tableColumn id="12803" xr3:uid="{64041E05-57CC-4890-9CA8-023B97C1597E}" name="Column12791"/>
    <tableColumn id="12804" xr3:uid="{F565291C-2742-4AAB-B95F-D64CF5AF0C7B}" name="Column12792"/>
    <tableColumn id="12805" xr3:uid="{0CF9EAF0-CCCD-4781-88FC-7A3F678CD508}" name="Column12793"/>
    <tableColumn id="12806" xr3:uid="{7689D1E4-BADB-42EA-A250-CC3BBD2DA291}" name="Column12794"/>
    <tableColumn id="12807" xr3:uid="{324F0B5D-AFE2-4636-BFA3-476DCF69316C}" name="Column12795"/>
    <tableColumn id="12808" xr3:uid="{BB75DEE2-B3AC-42C5-AF75-144A1A2F1CB4}" name="Column12796"/>
    <tableColumn id="12809" xr3:uid="{13974132-1E1D-4458-B951-6CFBCFEA0BEE}" name="Column12797"/>
    <tableColumn id="12810" xr3:uid="{E1F7B6E2-077C-48AF-AC53-DA289CCAFA3F}" name="Column12798"/>
    <tableColumn id="12811" xr3:uid="{AB5CF739-8518-4ADC-ACD2-7CEA06E90EFD}" name="Column12799"/>
    <tableColumn id="12812" xr3:uid="{9E079E7F-6BFD-42C8-B232-9F92892781F5}" name="Column12800"/>
    <tableColumn id="12813" xr3:uid="{F9F02D28-4BAC-4AF2-B82A-C842432C41AF}" name="Column12801"/>
    <tableColumn id="12814" xr3:uid="{1EB01CC2-81EF-48F8-98D4-6BB1C092A930}" name="Column12802"/>
    <tableColumn id="12815" xr3:uid="{F25D7EC6-BA45-4F74-9513-EF27BB0CA0EE}" name="Column12803"/>
    <tableColumn id="12816" xr3:uid="{7617C550-1C84-479A-950B-A9C8664ECE77}" name="Column12804"/>
    <tableColumn id="12817" xr3:uid="{42709130-4B3F-4FA5-A0A2-E4726A88F397}" name="Column12805"/>
    <tableColumn id="12818" xr3:uid="{0FC5D4A1-B454-4E90-A6D6-4925554988D2}" name="Column12806"/>
    <tableColumn id="12819" xr3:uid="{C7B99FF5-6E3B-4B2A-8322-3D4FD8592BF7}" name="Column12807"/>
    <tableColumn id="12820" xr3:uid="{C6CDB8D8-1F68-4A6F-BF65-D0D38637461D}" name="Column12808"/>
    <tableColumn id="12821" xr3:uid="{EF7DD1DA-E440-4DF3-99A7-AFD2FF316FA4}" name="Column12809"/>
    <tableColumn id="12822" xr3:uid="{372449A9-EF3F-41FE-83D0-2FB45AC9DE07}" name="Column12810"/>
    <tableColumn id="12823" xr3:uid="{2022F3FA-1DF2-41E7-973F-DB4471D6CBA1}" name="Column12811"/>
    <tableColumn id="12824" xr3:uid="{558FFBE6-2916-4E76-88DD-C447477CDD6D}" name="Column12812"/>
    <tableColumn id="12825" xr3:uid="{F8B7EC97-00B4-4DA8-8DF2-49329D9E8D0F}" name="Column12813"/>
    <tableColumn id="12826" xr3:uid="{38149A4E-77E1-4D87-98BC-DE38FB0E614D}" name="Column12814"/>
    <tableColumn id="12827" xr3:uid="{A622E74E-011E-4BDD-B655-C7EBF771A18B}" name="Column12815"/>
    <tableColumn id="12828" xr3:uid="{CE1C5DEE-E148-449A-8793-E9C6BB73A4F7}" name="Column12816"/>
    <tableColumn id="12829" xr3:uid="{5F5CBBD5-F28B-4869-99AD-054C7AF61F86}" name="Column12817"/>
    <tableColumn id="12830" xr3:uid="{B01E5CBF-818B-4218-822A-798EA6A2A3D2}" name="Column12818"/>
    <tableColumn id="12831" xr3:uid="{D3EED942-C38A-47CD-BF57-1E4D86606158}" name="Column12819"/>
    <tableColumn id="12832" xr3:uid="{BFBF4DF5-9BA4-462A-84BE-98D86DF9B9FB}" name="Column12820"/>
    <tableColumn id="12833" xr3:uid="{F451E3B6-1F2A-4D0F-B967-BBA336DBB8DD}" name="Column12821"/>
    <tableColumn id="12834" xr3:uid="{014C9A6D-95E2-41B2-B790-A1B5901F902F}" name="Column12822"/>
    <tableColumn id="12835" xr3:uid="{C3584E60-C8A6-4C94-8825-8830463AD807}" name="Column12823"/>
    <tableColumn id="12836" xr3:uid="{49137147-F92D-445E-8E86-8759BC344695}" name="Column12824"/>
    <tableColumn id="12837" xr3:uid="{1BA0DF45-DADF-47F2-BB9D-B98914F7258D}" name="Column12825"/>
    <tableColumn id="12838" xr3:uid="{DE2C95EF-C2CF-4BF0-8D2E-AC5B89F097E1}" name="Column12826"/>
    <tableColumn id="12839" xr3:uid="{65019047-AC6D-41E3-81EE-BE60D81E48AB}" name="Column12827"/>
    <tableColumn id="12840" xr3:uid="{1645521E-60E7-4C92-82BF-584DC77A7BBE}" name="Column12828"/>
    <tableColumn id="12841" xr3:uid="{4FABE57D-DAC4-4B7A-B875-C043EFFA2565}" name="Column12829"/>
    <tableColumn id="12842" xr3:uid="{D14E792A-EA98-4534-BA9A-AA4F66E84F27}" name="Column12830"/>
    <tableColumn id="12843" xr3:uid="{C5A02B71-549B-403D-8BD8-C338E5562AB1}" name="Column12831"/>
    <tableColumn id="12844" xr3:uid="{5BC2F76B-267F-4BCF-9E25-D2B1B208B160}" name="Column12832"/>
    <tableColumn id="12845" xr3:uid="{FF29DD6A-A142-4D9D-B1F5-3AD47EC54163}" name="Column12833"/>
    <tableColumn id="12846" xr3:uid="{F2C67B2D-E4AB-4A03-92CC-1E4B240A2846}" name="Column12834"/>
    <tableColumn id="12847" xr3:uid="{E859ABEB-667F-47B3-ACAC-48DE4B86899E}" name="Column12835"/>
    <tableColumn id="12848" xr3:uid="{3D38C2A1-E0B4-4B42-BF0C-271C7FBEB324}" name="Column12836"/>
    <tableColumn id="12849" xr3:uid="{3BD55420-CDC1-4779-A841-9E5D93944948}" name="Column12837"/>
    <tableColumn id="12850" xr3:uid="{00020ECF-B233-4F60-9E20-7B3504439F09}" name="Column12838"/>
    <tableColumn id="12851" xr3:uid="{7F76101F-0415-47F5-9E56-43666ADAB1FC}" name="Column12839"/>
    <tableColumn id="12852" xr3:uid="{C98D4252-86E8-4C2A-B85D-73D22763F6A0}" name="Column12840"/>
    <tableColumn id="12853" xr3:uid="{350D700D-9A55-41AE-BE79-861533AD396C}" name="Column12841"/>
    <tableColumn id="12854" xr3:uid="{8C751C5C-2AE1-4DFA-A0B4-216537B42C63}" name="Column12842"/>
    <tableColumn id="12855" xr3:uid="{EFF6F5F1-4925-44AA-8085-27FF67D1E936}" name="Column12843"/>
    <tableColumn id="12856" xr3:uid="{54939B54-31F7-4A2B-9FBF-987BA49A01C8}" name="Column12844"/>
    <tableColumn id="12857" xr3:uid="{E5BAC337-BE3B-492C-801B-4DA2E117BABB}" name="Column12845"/>
    <tableColumn id="12858" xr3:uid="{2A5ABF13-EA86-467F-B5AD-0776D9096681}" name="Column12846"/>
    <tableColumn id="12859" xr3:uid="{18AAC035-7319-4A0B-B123-CA667E41B402}" name="Column12847"/>
    <tableColumn id="12860" xr3:uid="{CE6CF62B-B02E-4053-B1A0-8AC8249AA8C9}" name="Column12848"/>
    <tableColumn id="12861" xr3:uid="{1F60C340-0DC9-431D-9335-0A52A7A2190D}" name="Column12849"/>
    <tableColumn id="12862" xr3:uid="{01855724-6EAC-4248-8CA8-BEE078B2157B}" name="Column12850"/>
    <tableColumn id="12863" xr3:uid="{A4B08093-1E94-4DBB-9DBF-F01825868372}" name="Column12851"/>
    <tableColumn id="12864" xr3:uid="{DDCF0436-EE41-44A0-8E80-E46C4ADBB187}" name="Column12852"/>
    <tableColumn id="12865" xr3:uid="{B7A5302E-0FAD-4CD5-9FEA-EA0FFA66B254}" name="Column12853"/>
    <tableColumn id="12866" xr3:uid="{FD54B394-FEB5-4DF1-8AAC-F383B44D7E2A}" name="Column12854"/>
    <tableColumn id="12867" xr3:uid="{365CD978-DE94-4C15-8764-D00B0E4B1707}" name="Column12855"/>
    <tableColumn id="12868" xr3:uid="{D84BC34C-2DEB-4727-A3F6-91CCD45FB6A5}" name="Column12856"/>
    <tableColumn id="12869" xr3:uid="{043C50E9-C1D2-4106-A966-31346174278F}" name="Column12857"/>
    <tableColumn id="12870" xr3:uid="{2B4CAF8C-AAE3-4730-B071-A5829B172C2E}" name="Column12858"/>
    <tableColumn id="12871" xr3:uid="{967812E6-3F65-4316-86E6-BBB6C4553D2E}" name="Column12859"/>
    <tableColumn id="12872" xr3:uid="{2B43157F-3917-4793-9BF7-22F91C735753}" name="Column12860"/>
    <tableColumn id="12873" xr3:uid="{187697AD-1C03-4AA1-9040-FC4D88C815D1}" name="Column12861"/>
    <tableColumn id="12874" xr3:uid="{0F31FE5F-0956-4246-B844-ADD2F5F40144}" name="Column12862"/>
    <tableColumn id="12875" xr3:uid="{39870056-F372-465C-B473-5F257E33AA8A}" name="Column12863"/>
    <tableColumn id="12876" xr3:uid="{31469F3D-E7CD-48B0-8E22-17CE5757A8FD}" name="Column12864"/>
    <tableColumn id="12877" xr3:uid="{5E900CFA-0093-43AF-9E36-42F82B9BFE38}" name="Column12865"/>
    <tableColumn id="12878" xr3:uid="{FE787B97-9B27-416E-BDB9-B6B977AD891D}" name="Column12866"/>
    <tableColumn id="12879" xr3:uid="{F83259E4-D953-49DE-A525-37BBEA655A17}" name="Column12867"/>
    <tableColumn id="12880" xr3:uid="{AF655D6B-7D10-480D-BF29-5B9F903462F8}" name="Column12868"/>
    <tableColumn id="12881" xr3:uid="{A17DBC0C-F82C-4959-95CF-39D68816B73A}" name="Column12869"/>
    <tableColumn id="12882" xr3:uid="{34493502-8806-4A8B-AE3D-5A83095E31BF}" name="Column12870"/>
    <tableColumn id="12883" xr3:uid="{C57943B6-E7C4-4570-B41E-AC5F57C3E134}" name="Column12871"/>
    <tableColumn id="12884" xr3:uid="{7CB91B78-B4DD-4B09-A91E-3013BDE055BA}" name="Column12872"/>
    <tableColumn id="12885" xr3:uid="{CE6D8833-719F-4940-A320-10A11DE8ED9A}" name="Column12873"/>
    <tableColumn id="12886" xr3:uid="{C3393541-0CB8-4F33-ADFD-DC429A5648F0}" name="Column12874"/>
    <tableColumn id="12887" xr3:uid="{461E4FA1-AEBC-4AB8-9505-26296B1BF738}" name="Column12875"/>
    <tableColumn id="12888" xr3:uid="{0D632860-C363-4F8D-86E0-7430CF697AB3}" name="Column12876"/>
    <tableColumn id="12889" xr3:uid="{21578F24-A5B7-4396-855E-FDDF1F3B4F71}" name="Column12877"/>
    <tableColumn id="12890" xr3:uid="{9305FC15-D515-4E2D-AC44-A5B93AB176EF}" name="Column12878"/>
    <tableColumn id="12891" xr3:uid="{091D06A7-FED1-481E-9A4B-0E8023C96E8D}" name="Column12879"/>
    <tableColumn id="12892" xr3:uid="{CAB12E67-4F8F-42AD-8CE0-24BB0A7B89CB}" name="Column12880"/>
    <tableColumn id="12893" xr3:uid="{5BC30A70-61C1-4648-BAED-D46383701C27}" name="Column12881"/>
    <tableColumn id="12894" xr3:uid="{D9714663-A385-41A2-B21C-4E408572EA2E}" name="Column12882"/>
    <tableColumn id="12895" xr3:uid="{C8884607-43AA-40C2-8C01-529512C858A3}" name="Column12883"/>
    <tableColumn id="12896" xr3:uid="{55AD4BE3-3D7A-4EE6-9795-A7554DB5500A}" name="Column12884"/>
    <tableColumn id="12897" xr3:uid="{09C8DC2D-A2B8-404C-8CE5-857EF0FF4C8A}" name="Column12885"/>
    <tableColumn id="12898" xr3:uid="{EE35AE4B-F71A-4BDB-88BF-7800664F53A8}" name="Column12886"/>
    <tableColumn id="12899" xr3:uid="{CB767CA9-1ED0-471B-A094-9E8FC055AA30}" name="Column12887"/>
    <tableColumn id="12900" xr3:uid="{4A007DBD-1358-4173-AD40-191720F49A76}" name="Column12888"/>
    <tableColumn id="12901" xr3:uid="{487A0B86-BADE-4F7F-999A-E16F0068C577}" name="Column12889"/>
    <tableColumn id="12902" xr3:uid="{E218F644-DB95-4C73-B623-72B745827E06}" name="Column12890"/>
    <tableColumn id="12903" xr3:uid="{B0A762BA-496B-4303-B1F4-803E97F9EED5}" name="Column12891"/>
    <tableColumn id="12904" xr3:uid="{4F9ADFED-D167-4F63-93F6-37C6BC431485}" name="Column12892"/>
    <tableColumn id="12905" xr3:uid="{B04483F6-0B10-4D83-9B10-05A564C4FE62}" name="Column12893"/>
    <tableColumn id="12906" xr3:uid="{498D9B15-DDC3-4295-BB92-96EF05E6B5AB}" name="Column12894"/>
    <tableColumn id="12907" xr3:uid="{A00E838E-FADD-40FB-A98F-238126AFA8DF}" name="Column12895"/>
    <tableColumn id="12908" xr3:uid="{217D0AE8-8AA4-4045-9863-D04436CE007B}" name="Column12896"/>
    <tableColumn id="12909" xr3:uid="{08CFF0C4-21D6-4200-9E2F-93A4D421E30C}" name="Column12897"/>
    <tableColumn id="12910" xr3:uid="{D5786C8B-4E0D-48D4-B5C7-64533857BF34}" name="Column12898"/>
    <tableColumn id="12911" xr3:uid="{8EDDE573-6AAA-420F-B65F-490D80195E59}" name="Column12899"/>
    <tableColumn id="12912" xr3:uid="{29B802C9-7DF6-4782-8187-E5BDD8C6CF86}" name="Column12900"/>
    <tableColumn id="12913" xr3:uid="{41B0776D-5A49-4812-9C3B-BB5530B9569D}" name="Column12901"/>
    <tableColumn id="12914" xr3:uid="{4D033F41-2EFC-49B8-AAB4-D52DD83C6022}" name="Column12902"/>
    <tableColumn id="12915" xr3:uid="{2781D32D-D918-49C8-9F5F-E79984290B61}" name="Column12903"/>
    <tableColumn id="12916" xr3:uid="{05AA76BB-3BB2-4FF7-B4C7-87EC4FBCE36D}" name="Column12904"/>
    <tableColumn id="12917" xr3:uid="{4D8806D5-5013-4360-A515-05D67B1AD78F}" name="Column12905"/>
    <tableColumn id="12918" xr3:uid="{FB989E50-804D-4A90-B33A-9B7ECF8EC295}" name="Column12906"/>
    <tableColumn id="12919" xr3:uid="{0906EE72-2B4F-4001-A8AD-C0ABD34CF7C2}" name="Column12907"/>
    <tableColumn id="12920" xr3:uid="{FDBAD0A9-1541-4AEB-9858-4123646C489E}" name="Column12908"/>
    <tableColumn id="12921" xr3:uid="{F30A7311-1F65-4DBB-823B-850F6D8472B7}" name="Column12909"/>
    <tableColumn id="12922" xr3:uid="{362686C8-AC8B-46E9-BA4F-6A633392DBD2}" name="Column12910"/>
    <tableColumn id="12923" xr3:uid="{11043D50-6786-4DAD-88BA-117ECC095F71}" name="Column12911"/>
    <tableColumn id="12924" xr3:uid="{67D37D72-5403-4E09-88FD-9E50B2BC41F7}" name="Column12912"/>
    <tableColumn id="12925" xr3:uid="{F5A61711-76E6-4A52-A547-36C78EBEB0D0}" name="Column12913"/>
    <tableColumn id="12926" xr3:uid="{CF1AD483-1506-4DB1-B80B-817F335EF14C}" name="Column12914"/>
    <tableColumn id="12927" xr3:uid="{34530177-5F62-4D29-A280-6F84EDD5953F}" name="Column12915"/>
    <tableColumn id="12928" xr3:uid="{C3F39D20-DD1E-427E-8264-776A7C5EF734}" name="Column12916"/>
    <tableColumn id="12929" xr3:uid="{0C41ABD7-4689-46FD-BB92-B9B1393DAAE2}" name="Column12917"/>
    <tableColumn id="12930" xr3:uid="{76B059C6-3281-4656-8195-E488675ACD47}" name="Column12918"/>
    <tableColumn id="12931" xr3:uid="{E96E1120-9923-4442-94D2-8959C38E104C}" name="Column12919"/>
    <tableColumn id="12932" xr3:uid="{2D8F4327-CF90-4662-9301-0F818B2E47DD}" name="Column12920"/>
    <tableColumn id="12933" xr3:uid="{A7FDE2C2-7843-4F61-9FD4-136243B7F5BD}" name="Column12921"/>
    <tableColumn id="12934" xr3:uid="{C83A6A64-7390-44D7-90CD-2F06444F788E}" name="Column12922"/>
    <tableColumn id="12935" xr3:uid="{E55EA402-92B6-4F95-BB6B-E8DC9A1187D2}" name="Column12923"/>
    <tableColumn id="12936" xr3:uid="{EFBDAA27-CC0C-41A3-9DF7-D07392D027B4}" name="Column12924"/>
    <tableColumn id="12937" xr3:uid="{C1C222C0-4D91-45C6-8113-7BB96E6B60A9}" name="Column12925"/>
    <tableColumn id="12938" xr3:uid="{C4B3D2A4-83F5-499E-B905-E425C84046B0}" name="Column12926"/>
    <tableColumn id="12939" xr3:uid="{A2E0B88F-374D-4901-82B6-97E2CBBBE5E1}" name="Column12927"/>
    <tableColumn id="12940" xr3:uid="{BD930662-EDBC-4554-AD71-6B455B718123}" name="Column12928"/>
    <tableColumn id="12941" xr3:uid="{E9FD2F7F-08F3-44EF-AC26-36B344C4E233}" name="Column12929"/>
    <tableColumn id="12942" xr3:uid="{8232BDD3-ABAB-441C-AD71-654872DD90DD}" name="Column12930"/>
    <tableColumn id="12943" xr3:uid="{D3D6FFAC-C65D-4CDB-BF69-B826E1CDB5B3}" name="Column12931"/>
    <tableColumn id="12944" xr3:uid="{03485F58-B2DA-4F2F-BFED-1FAD49BF947D}" name="Column12932"/>
    <tableColumn id="12945" xr3:uid="{40056983-B5CB-47AB-90AD-A72AD27F6C7B}" name="Column12933"/>
    <tableColumn id="12946" xr3:uid="{A950F01C-F17B-4B29-B359-B93F510D0CB4}" name="Column12934"/>
    <tableColumn id="12947" xr3:uid="{A7CA9124-E291-489D-BA38-8E5E4DE45614}" name="Column12935"/>
    <tableColumn id="12948" xr3:uid="{CBC3E4ED-F2E7-4E00-AC9F-719A5714E5E4}" name="Column12936"/>
    <tableColumn id="12949" xr3:uid="{EB184535-7942-43E3-B4B5-C876D81F3C35}" name="Column12937"/>
    <tableColumn id="12950" xr3:uid="{8D7FF945-8551-4233-A4A7-7C16CAD03490}" name="Column12938"/>
    <tableColumn id="12951" xr3:uid="{C879DBFE-B627-473E-BCF8-1C58D5DA8CDF}" name="Column12939"/>
    <tableColumn id="12952" xr3:uid="{011A1C22-19A7-4B2D-9217-EAB28110B3B2}" name="Column12940"/>
    <tableColumn id="12953" xr3:uid="{416DC454-67E2-4C78-8A36-EDB3F247B27B}" name="Column12941"/>
    <tableColumn id="12954" xr3:uid="{EF0360D8-A9B2-4825-92D3-468D60E79C2F}" name="Column12942"/>
    <tableColumn id="12955" xr3:uid="{583FFF91-93C4-4CEB-9D85-8BDA3B8B2DBE}" name="Column12943"/>
    <tableColumn id="12956" xr3:uid="{648879E4-C1CC-4EC3-8FE5-0EDAC4BEF989}" name="Column12944"/>
    <tableColumn id="12957" xr3:uid="{E9BB9C2E-8A1B-4E78-8B2F-87F35B0127A5}" name="Column12945"/>
    <tableColumn id="12958" xr3:uid="{314E7D63-89D1-4278-91C0-B2FB1DF2E15E}" name="Column12946"/>
    <tableColumn id="12959" xr3:uid="{B55BADB3-69EF-487B-BA03-5CFCA333C00B}" name="Column12947"/>
    <tableColumn id="12960" xr3:uid="{5FC826AC-277A-4547-805A-68FFF96D3261}" name="Column12948"/>
    <tableColumn id="12961" xr3:uid="{9E073FBF-B481-41B0-9326-A92FBD8095C4}" name="Column12949"/>
    <tableColumn id="12962" xr3:uid="{34AE57D7-5AAC-4A91-9918-CD63A7E3CE4E}" name="Column12950"/>
    <tableColumn id="12963" xr3:uid="{84E53270-BF89-4B76-8E05-5EA15CBD90B3}" name="Column12951"/>
    <tableColumn id="12964" xr3:uid="{A25125E2-B25E-47E9-A811-FDAE792E5EDD}" name="Column12952"/>
    <tableColumn id="12965" xr3:uid="{9FCA3253-A31B-4A8C-9B65-BBC5362B1EB7}" name="Column12953"/>
    <tableColumn id="12966" xr3:uid="{9AF72E70-EA22-47AC-9C50-E2CE1A0463D0}" name="Column12954"/>
    <tableColumn id="12967" xr3:uid="{F196975F-3A02-4BDC-8002-DE88E4707F5A}" name="Column12955"/>
    <tableColumn id="12968" xr3:uid="{B265E8C4-78FF-41BE-A1DB-4612D7C7019B}" name="Column12956"/>
    <tableColumn id="12969" xr3:uid="{29EEC725-0A58-4F56-BB7F-5499119F92E4}" name="Column12957"/>
    <tableColumn id="12970" xr3:uid="{C9484811-B797-4C72-B340-7F6C4B619018}" name="Column12958"/>
    <tableColumn id="12971" xr3:uid="{3DAB895A-9C5E-4225-9956-FDC127BC3B99}" name="Column12959"/>
    <tableColumn id="12972" xr3:uid="{21966E0F-A111-40FD-84D9-3D262936FEFE}" name="Column12960"/>
    <tableColumn id="12973" xr3:uid="{62718C58-D923-4BC2-925F-F85F9061D7D0}" name="Column12961"/>
    <tableColumn id="12974" xr3:uid="{E639CBE1-5B8D-401C-8974-D8D7861B1AA3}" name="Column12962"/>
    <tableColumn id="12975" xr3:uid="{6CEF45FE-5C22-40B1-91DA-9C86D624D722}" name="Column12963"/>
    <tableColumn id="12976" xr3:uid="{516E060C-0796-4617-8DC1-863D39BD825B}" name="Column12964"/>
    <tableColumn id="12977" xr3:uid="{6356EE7F-ABB2-4C76-92F3-BE3D055A3785}" name="Column12965"/>
    <tableColumn id="12978" xr3:uid="{08FE0AF9-5094-4813-9226-366E0D26278F}" name="Column12966"/>
    <tableColumn id="12979" xr3:uid="{D060E300-AD22-4664-A3E2-657C930BBF57}" name="Column12967"/>
    <tableColumn id="12980" xr3:uid="{23AC1C0C-F337-4A7F-8648-AB6493227ADA}" name="Column12968"/>
    <tableColumn id="12981" xr3:uid="{BA17FCC7-EDD9-4533-96AD-0AF644CBD635}" name="Column12969"/>
    <tableColumn id="12982" xr3:uid="{6F47DDB7-4A75-4A64-9C5E-7ED7ED00DC91}" name="Column12970"/>
    <tableColumn id="12983" xr3:uid="{85E2B672-11CD-48BF-BA60-EF3ED7F7938F}" name="Column12971"/>
    <tableColumn id="12984" xr3:uid="{5E2F9B80-281A-464E-AD3F-B76BC941668A}" name="Column12972"/>
    <tableColumn id="12985" xr3:uid="{E2867276-4786-4279-94BF-7E499BB52EB4}" name="Column12973"/>
    <tableColumn id="12986" xr3:uid="{9AE99958-3B8C-4929-8DB6-8AF864E3EFBC}" name="Column12974"/>
    <tableColumn id="12987" xr3:uid="{D16F65ED-AC90-4680-A514-332E8ADC5C2F}" name="Column12975"/>
    <tableColumn id="12988" xr3:uid="{6850E45E-67C8-480B-97EE-405E710B21D3}" name="Column12976"/>
    <tableColumn id="12989" xr3:uid="{72C0AA21-FD7C-4C02-A95D-D5CE087511C4}" name="Column12977"/>
    <tableColumn id="12990" xr3:uid="{ECB276B7-C13F-4EEC-BE00-A8E2A9422582}" name="Column12978"/>
    <tableColumn id="12991" xr3:uid="{ACECB5B8-6C01-421B-9F34-94DCB6B12245}" name="Column12979"/>
    <tableColumn id="12992" xr3:uid="{544497BB-99AC-45ED-88F9-17378D2ECA70}" name="Column12980"/>
    <tableColumn id="12993" xr3:uid="{5CBD1149-9362-42D0-BF55-6D6D9BD74151}" name="Column12981"/>
    <tableColumn id="12994" xr3:uid="{0A4F7497-DEFE-41E5-8614-C5E1462A5057}" name="Column12982"/>
    <tableColumn id="12995" xr3:uid="{391F8EE1-FA28-48BD-AB88-469D1B1C4380}" name="Column12983"/>
    <tableColumn id="12996" xr3:uid="{AE91B3B5-17AF-4FDD-AAC5-4FF46FC907B0}" name="Column12984"/>
    <tableColumn id="12997" xr3:uid="{2E5638B0-0478-405E-8F32-4158D1B041D2}" name="Column12985"/>
    <tableColumn id="12998" xr3:uid="{9C6A7FE0-A0B3-4BD0-B463-9E765BA97708}" name="Column12986"/>
    <tableColumn id="12999" xr3:uid="{88533F98-4CFA-4F7C-8AD6-B60068054279}" name="Column12987"/>
    <tableColumn id="13000" xr3:uid="{8B7A0B56-0E7A-4DE9-B27A-F148B29E24F1}" name="Column12988"/>
    <tableColumn id="13001" xr3:uid="{A3A82ADF-A8F1-430B-A11E-B7D0898DAACA}" name="Column12989"/>
    <tableColumn id="13002" xr3:uid="{BBD7A6FF-70AE-4036-9CEA-92B952A4E184}" name="Column12990"/>
    <tableColumn id="13003" xr3:uid="{674A3BA3-6C71-49CA-9D35-7974A1388330}" name="Column12991"/>
    <tableColumn id="13004" xr3:uid="{5A1B70F7-E93F-464D-88B7-C3C9DF1F2078}" name="Column12992"/>
    <tableColumn id="13005" xr3:uid="{CEF6EBAC-9948-42D5-BB9C-D6A8032D204A}" name="Column12993"/>
    <tableColumn id="13006" xr3:uid="{41DBF4E5-E308-45E8-A5C3-7855495FF889}" name="Column12994"/>
    <tableColumn id="13007" xr3:uid="{CFB30560-8AC1-4238-B41C-1DD1913F9DFE}" name="Column12995"/>
    <tableColumn id="13008" xr3:uid="{75EC8726-88E3-4C3B-AE25-F5B1C961B9B9}" name="Column12996"/>
    <tableColumn id="13009" xr3:uid="{3F854897-46BF-457A-98A7-65631A29B7E5}" name="Column12997"/>
    <tableColumn id="13010" xr3:uid="{269E9356-45D4-4C97-AB04-538529D86E51}" name="Column12998"/>
    <tableColumn id="13011" xr3:uid="{E26EA250-4A70-4B6E-925C-C6819AF0BE18}" name="Column12999"/>
    <tableColumn id="13012" xr3:uid="{C2B69227-F95B-4FA6-946A-843FD42B9EEB}" name="Column13000"/>
    <tableColumn id="13013" xr3:uid="{F6192D4C-A8FE-41B3-B852-4AE143E3EC2F}" name="Column13001"/>
    <tableColumn id="13014" xr3:uid="{D1A3AAD2-DEDE-4E67-AD5F-F3C773679330}" name="Column13002"/>
    <tableColumn id="13015" xr3:uid="{B8F241BA-2ED4-44B0-BEA4-42439EA49699}" name="Column13003"/>
    <tableColumn id="13016" xr3:uid="{D79A9302-9D0B-4A4E-980E-B69B5A78BA9E}" name="Column13004"/>
    <tableColumn id="13017" xr3:uid="{AA7A9873-3BE9-49EC-957B-A0CE52D66235}" name="Column13005"/>
    <tableColumn id="13018" xr3:uid="{54EC4D9C-0BEB-4CD0-8C05-40F1D153DC42}" name="Column13006"/>
    <tableColumn id="13019" xr3:uid="{3E80F150-2584-4D29-92DA-A9C168E8352C}" name="Column13007"/>
    <tableColumn id="13020" xr3:uid="{ACFFE633-9BE7-43DD-9A5E-FEF05FECAF99}" name="Column13008"/>
    <tableColumn id="13021" xr3:uid="{2A0B0F6D-6690-4A28-B025-EF50AE096606}" name="Column13009"/>
    <tableColumn id="13022" xr3:uid="{9F470047-65ED-4978-9F65-BFE5C4F60655}" name="Column13010"/>
    <tableColumn id="13023" xr3:uid="{B7156DF5-4844-4B1D-AAEB-C6E5C286A1D8}" name="Column13011"/>
    <tableColumn id="13024" xr3:uid="{9017EAA5-7038-4E42-B77F-350252EB75B4}" name="Column13012"/>
    <tableColumn id="13025" xr3:uid="{B4DCE82E-A1AC-4BA6-A5A9-A84414BA5230}" name="Column13013"/>
    <tableColumn id="13026" xr3:uid="{CF1FE0AF-9552-4C98-B192-B00D585CD4F1}" name="Column13014"/>
    <tableColumn id="13027" xr3:uid="{77489115-1828-4F13-ADC8-10A093F7AEA8}" name="Column13015"/>
    <tableColumn id="13028" xr3:uid="{DA8CA42F-866B-4022-BC43-712D13D34401}" name="Column13016"/>
    <tableColumn id="13029" xr3:uid="{B164150A-FFF9-4A99-AFB4-A6A50C3EA493}" name="Column13017"/>
    <tableColumn id="13030" xr3:uid="{1D362748-D3C9-486C-9651-E5DC3D932705}" name="Column13018"/>
    <tableColumn id="13031" xr3:uid="{DC4E58AA-47F7-46D9-AAB5-0C8E24EBC9CE}" name="Column13019"/>
    <tableColumn id="13032" xr3:uid="{BA7F2D50-B1AD-4A54-B0B9-8F7C36657C18}" name="Column13020"/>
    <tableColumn id="13033" xr3:uid="{6DAD3F38-FB06-4C55-925D-3D10CA072149}" name="Column13021"/>
    <tableColumn id="13034" xr3:uid="{9E8214AF-FE94-467A-8BA5-508CA63BECB8}" name="Column13022"/>
    <tableColumn id="13035" xr3:uid="{79A6F930-A3F7-4730-A0BC-F5926AF7EFF6}" name="Column13023"/>
    <tableColumn id="13036" xr3:uid="{0413B574-FE73-4093-83A4-ECAAA1B8E3B3}" name="Column13024"/>
    <tableColumn id="13037" xr3:uid="{87981B81-25E6-4E73-A3DE-CC6DE252CF59}" name="Column13025"/>
    <tableColumn id="13038" xr3:uid="{C771FA46-269B-4D75-9744-E13BC2145DFE}" name="Column13026"/>
    <tableColumn id="13039" xr3:uid="{8CD4193A-ACD6-41DC-9086-59AE87059343}" name="Column13027"/>
    <tableColumn id="13040" xr3:uid="{2223CD05-44C2-41BD-99AB-EA1E045C8690}" name="Column13028"/>
    <tableColumn id="13041" xr3:uid="{72909406-C98B-4A7F-B842-CAAE1652FB06}" name="Column13029"/>
    <tableColumn id="13042" xr3:uid="{B14929A1-2673-41BE-BF37-70F0C32B03B1}" name="Column13030"/>
    <tableColumn id="13043" xr3:uid="{78B3D4A4-5A98-48E0-B622-3AB7825729FA}" name="Column13031"/>
    <tableColumn id="13044" xr3:uid="{B42A1EC8-8B55-4323-A213-00BF2E083F6B}" name="Column13032"/>
    <tableColumn id="13045" xr3:uid="{AE3ADB3F-CFB7-4607-860A-FC7F5869C06E}" name="Column13033"/>
    <tableColumn id="13046" xr3:uid="{C82AD630-CDA2-4D55-80F4-7FC59B5239E0}" name="Column13034"/>
    <tableColumn id="13047" xr3:uid="{2B402124-5995-43EF-BC8E-7850F733D57E}" name="Column13035"/>
    <tableColumn id="13048" xr3:uid="{6E52B6DB-5047-465D-B606-D4ACD13CD3AE}" name="Column13036"/>
    <tableColumn id="13049" xr3:uid="{DBB56BD8-61FF-4F59-B6F7-17DECFA8B36B}" name="Column13037"/>
    <tableColumn id="13050" xr3:uid="{AD059849-911D-43C3-AAAC-720C8BF836D7}" name="Column13038"/>
    <tableColumn id="13051" xr3:uid="{3BBA3D17-6ACD-4A39-A0C7-F62761B064C6}" name="Column13039"/>
    <tableColumn id="13052" xr3:uid="{86BB308E-7E91-4F70-B86D-A143F9682640}" name="Column13040"/>
    <tableColumn id="13053" xr3:uid="{B0BADC13-0A1A-4C4F-B74B-1EE3DCA6A377}" name="Column13041"/>
    <tableColumn id="13054" xr3:uid="{F0745A63-9FC4-4976-AE5E-10F55A21219C}" name="Column13042"/>
    <tableColumn id="13055" xr3:uid="{7F7BE879-C279-4AA0-9343-B01E5821246A}" name="Column13043"/>
    <tableColumn id="13056" xr3:uid="{061649DC-AC6F-45C5-9794-FE3BF395DD71}" name="Column13044"/>
    <tableColumn id="13057" xr3:uid="{0BD60896-5BCA-46D4-A07F-3D4872A6D8E9}" name="Column13045"/>
    <tableColumn id="13058" xr3:uid="{7919378A-A82C-47CB-A945-B102E895B2DB}" name="Column13046"/>
    <tableColumn id="13059" xr3:uid="{20521EDF-ECFA-4123-B2BA-058B15DCB4F4}" name="Column13047"/>
    <tableColumn id="13060" xr3:uid="{0F26A076-A40B-4FCA-8C4A-51DB7737EB8B}" name="Column13048"/>
    <tableColumn id="13061" xr3:uid="{40140058-782F-4EA9-B5A9-E45DC5B7FD42}" name="Column13049"/>
    <tableColumn id="13062" xr3:uid="{4653BDCB-D687-4859-9FEF-739562063FF9}" name="Column13050"/>
    <tableColumn id="13063" xr3:uid="{CCD14168-32E8-4A77-A363-5895DFB308B9}" name="Column13051"/>
    <tableColumn id="13064" xr3:uid="{4F318375-AAA8-49E4-BEA7-8FE78CF38B98}" name="Column13052"/>
    <tableColumn id="13065" xr3:uid="{DFC8BDB7-19AB-4B31-BDA7-DA55B13F0EF6}" name="Column13053"/>
    <tableColumn id="13066" xr3:uid="{C278F908-A2E7-4632-B1B5-D4FEB06F1763}" name="Column13054"/>
    <tableColumn id="13067" xr3:uid="{0742B4AB-7476-494F-8D28-BBA10DA692DB}" name="Column13055"/>
    <tableColumn id="13068" xr3:uid="{CC48F115-513A-4DEB-BE9E-383AD48B7780}" name="Column13056"/>
    <tableColumn id="13069" xr3:uid="{B956813A-384A-40A2-9FD2-C9B7DA960DCB}" name="Column13057"/>
    <tableColumn id="13070" xr3:uid="{A4B75697-59AC-40ED-9B3B-87E6B8E37FE1}" name="Column13058"/>
    <tableColumn id="13071" xr3:uid="{F8FDF1BA-05B7-44AA-BF2E-7FB4009D2329}" name="Column13059"/>
    <tableColumn id="13072" xr3:uid="{D293FB8B-EDAC-4606-95DB-9D2E0BA37B9A}" name="Column13060"/>
    <tableColumn id="13073" xr3:uid="{F7EE8902-B29B-40FF-9881-D0DA3ABCA654}" name="Column13061"/>
    <tableColumn id="13074" xr3:uid="{6BEBB1CD-E4A5-41D3-B983-9EAEBCBEC177}" name="Column13062"/>
    <tableColumn id="13075" xr3:uid="{EC8F4789-9B3A-4EE5-9CD6-21DE36A44473}" name="Column13063"/>
    <tableColumn id="13076" xr3:uid="{3C819308-FCE5-4902-84B8-542993E0AA5F}" name="Column13064"/>
    <tableColumn id="13077" xr3:uid="{5ED7493F-E06F-4A46-A866-DA3BEFB1853B}" name="Column13065"/>
    <tableColumn id="13078" xr3:uid="{E565087F-309A-42F5-847E-E985F0122254}" name="Column13066"/>
    <tableColumn id="13079" xr3:uid="{EB12F0D1-CA2B-4340-989D-E810D92C890B}" name="Column13067"/>
    <tableColumn id="13080" xr3:uid="{57CF2BCD-4AAE-49C8-A043-ACA16C16A329}" name="Column13068"/>
    <tableColumn id="13081" xr3:uid="{2505DF11-A405-42E4-9982-5E76552AFABB}" name="Column13069"/>
    <tableColumn id="13082" xr3:uid="{DDC1C92B-3C31-4889-9108-8A0C895260C3}" name="Column13070"/>
    <tableColumn id="13083" xr3:uid="{5C39E773-8CE2-4262-BA36-CE7372D464E1}" name="Column13071"/>
    <tableColumn id="13084" xr3:uid="{FA28955C-A795-4676-A11E-8D7208C0FDAA}" name="Column13072"/>
    <tableColumn id="13085" xr3:uid="{BD49C133-EFA9-492E-98AD-EA9079294DAA}" name="Column13073"/>
    <tableColumn id="13086" xr3:uid="{B4300952-3E2D-40B3-8228-54A2B882A7CF}" name="Column13074"/>
    <tableColumn id="13087" xr3:uid="{D3805982-EFD9-4AF9-B311-B5BC27346D56}" name="Column13075"/>
    <tableColumn id="13088" xr3:uid="{FCA24CF9-B5FD-4FC0-9B1B-2BFA5246F772}" name="Column13076"/>
    <tableColumn id="13089" xr3:uid="{0C682238-1650-41BF-B407-1902F560B64A}" name="Column13077"/>
    <tableColumn id="13090" xr3:uid="{8624F6E1-CD23-4076-9CFC-D82EEBBB1D28}" name="Column13078"/>
    <tableColumn id="13091" xr3:uid="{442B3418-191C-4946-BB05-5B69E54A895C}" name="Column13079"/>
    <tableColumn id="13092" xr3:uid="{88783D4E-2C71-483A-93D5-92C785AE7708}" name="Column13080"/>
    <tableColumn id="13093" xr3:uid="{9FF16CB4-1BEC-42BA-8E9D-764F4073C2B2}" name="Column13081"/>
    <tableColumn id="13094" xr3:uid="{A209F2CF-DE7C-4502-B34D-E19B47CE6336}" name="Column13082"/>
    <tableColumn id="13095" xr3:uid="{C894DB2D-280D-403D-801D-AAAC82FEEB39}" name="Column13083"/>
    <tableColumn id="13096" xr3:uid="{94D79502-2350-47B7-9AEB-FB5749990D93}" name="Column13084"/>
    <tableColumn id="13097" xr3:uid="{A95BF3B9-C9AE-4CFA-BA31-530DDB13A80A}" name="Column13085"/>
    <tableColumn id="13098" xr3:uid="{0422E640-2753-4B3C-BBCB-967C15DE647A}" name="Column13086"/>
    <tableColumn id="13099" xr3:uid="{A6F2812F-ECA5-4E93-8378-E395F2235448}" name="Column13087"/>
    <tableColumn id="13100" xr3:uid="{2081ACCB-5E00-4B3A-826F-655859429096}" name="Column13088"/>
    <tableColumn id="13101" xr3:uid="{A46773A4-C59B-45A1-9F68-04A3D227F9F5}" name="Column13089"/>
    <tableColumn id="13102" xr3:uid="{7D2901C5-1C7C-4B35-B42F-9312BF4F3E79}" name="Column13090"/>
    <tableColumn id="13103" xr3:uid="{C14E89AA-F542-4D4D-8A22-47F7D85A01DF}" name="Column13091"/>
    <tableColumn id="13104" xr3:uid="{18E5A622-BB78-4F70-9EDF-EAFD4DB13A66}" name="Column13092"/>
    <tableColumn id="13105" xr3:uid="{31A58523-CF7D-40B4-9C62-DD346928DAB6}" name="Column13093"/>
    <tableColumn id="13106" xr3:uid="{9862CA99-4BF4-4998-82BB-F878D2540E05}" name="Column13094"/>
    <tableColumn id="13107" xr3:uid="{2A4A6D91-BBEF-485C-8111-1FE29B6BB308}" name="Column13095"/>
    <tableColumn id="13108" xr3:uid="{2BD12ADE-0674-41E1-93C0-1B9C57421EBF}" name="Column13096"/>
    <tableColumn id="13109" xr3:uid="{AAFD517E-7DED-4D6B-A347-BEBC90D99110}" name="Column13097"/>
    <tableColumn id="13110" xr3:uid="{583B16CB-CC42-4594-84FF-97764D4E3C6F}" name="Column13098"/>
    <tableColumn id="13111" xr3:uid="{C707A259-38B2-44E9-B50E-ED19D24DC38B}" name="Column13099"/>
    <tableColumn id="13112" xr3:uid="{DABD0A9A-35E4-4583-88F3-9E274B05319D}" name="Column13100"/>
    <tableColumn id="13113" xr3:uid="{9832D3AB-0E6C-471A-93F5-F4A24E9AB0FE}" name="Column13101"/>
    <tableColumn id="13114" xr3:uid="{BC084C20-2CF2-4872-976F-4C34070360C1}" name="Column13102"/>
    <tableColumn id="13115" xr3:uid="{FB4065AC-6B87-461A-A139-3DEB02E7BE87}" name="Column13103"/>
    <tableColumn id="13116" xr3:uid="{7016E6D0-ECD2-44D6-AF4F-D966F2A6653E}" name="Column13104"/>
    <tableColumn id="13117" xr3:uid="{E74976B1-0F01-4CA7-9AB9-B6385B004253}" name="Column13105"/>
    <tableColumn id="13118" xr3:uid="{8F81E8A5-058B-44FB-8AC7-9195B080149A}" name="Column13106"/>
    <tableColumn id="13119" xr3:uid="{1814F25C-D237-491E-9535-655E5AEABDBF}" name="Column13107"/>
    <tableColumn id="13120" xr3:uid="{0707E8B4-F3E9-456A-802F-10E33A013BEC}" name="Column13108"/>
    <tableColumn id="13121" xr3:uid="{83770A49-FD1C-45A9-81A7-F719EE202118}" name="Column13109"/>
    <tableColumn id="13122" xr3:uid="{80AC77D0-E515-4901-B44B-CF8188BF5B2E}" name="Column13110"/>
    <tableColumn id="13123" xr3:uid="{2A46D326-CCD0-4DF3-AC12-11DD911E4847}" name="Column13111"/>
    <tableColumn id="13124" xr3:uid="{5E0B5026-AF27-4C7B-9D97-402DBB7FFE0F}" name="Column13112"/>
    <tableColumn id="13125" xr3:uid="{E6C02DE0-8B34-4CFC-85A0-D0AFB9EA0588}" name="Column13113"/>
    <tableColumn id="13126" xr3:uid="{8EAB7BC5-F411-4392-A425-0E489B417B3D}" name="Column13114"/>
    <tableColumn id="13127" xr3:uid="{AD5F6CDF-DD3C-4C5E-A3E5-741B2046007E}" name="Column13115"/>
    <tableColumn id="13128" xr3:uid="{43720CDC-288E-448B-98D2-B6F7713C7F8E}" name="Column13116"/>
    <tableColumn id="13129" xr3:uid="{ADDD1A8E-B051-4092-8490-BD8A48F80BC4}" name="Column13117"/>
    <tableColumn id="13130" xr3:uid="{FCA055BB-AFD6-4B81-A387-2DC6A8AA934F}" name="Column13118"/>
    <tableColumn id="13131" xr3:uid="{B2036A55-AA5B-4851-B7C8-50A9173770E1}" name="Column13119"/>
    <tableColumn id="13132" xr3:uid="{C151BE9F-B8A9-48D6-8198-472DF8C17AA5}" name="Column13120"/>
    <tableColumn id="13133" xr3:uid="{F104AFA7-5758-4B2E-A11B-DD60726C084B}" name="Column13121"/>
    <tableColumn id="13134" xr3:uid="{B0D02C7E-4AD6-4D01-81F7-3764E930CCDE}" name="Column13122"/>
    <tableColumn id="13135" xr3:uid="{0C9CBF05-A1ED-40DE-AA96-10805EDC26F3}" name="Column13123"/>
    <tableColumn id="13136" xr3:uid="{8B55BAEB-9B74-48B3-A0FD-2098E299B40F}" name="Column13124"/>
    <tableColumn id="13137" xr3:uid="{EA70E270-A334-49CC-BD20-1E177C5966E9}" name="Column13125"/>
    <tableColumn id="13138" xr3:uid="{660FA2AE-7E2A-41F1-8BA1-FE3EB0E38CE0}" name="Column13126"/>
    <tableColumn id="13139" xr3:uid="{8001A25D-8A8B-4E00-8AE9-052085AC2BDB}" name="Column13127"/>
    <tableColumn id="13140" xr3:uid="{930AB40A-7D47-4E43-B87F-438A2BDD1DC6}" name="Column13128"/>
    <tableColumn id="13141" xr3:uid="{F35CE43F-F2E3-4531-ABAE-67DA755A965E}" name="Column13129"/>
    <tableColumn id="13142" xr3:uid="{719F1625-EF71-499D-ABD3-87B02A8D6239}" name="Column13130"/>
    <tableColumn id="13143" xr3:uid="{7BD08F86-E0A0-4E88-9A4B-7017F7621C56}" name="Column13131"/>
    <tableColumn id="13144" xr3:uid="{21238016-1DC2-4118-97EA-1DA667865107}" name="Column13132"/>
    <tableColumn id="13145" xr3:uid="{264024AE-847F-4DF2-B096-8A41FE2E614A}" name="Column13133"/>
    <tableColumn id="13146" xr3:uid="{6D8D7B1A-6BFB-411A-8A33-4FA05E0F5ABD}" name="Column13134"/>
    <tableColumn id="13147" xr3:uid="{D4B7BFDB-BF9C-43EB-99F4-1087F7D1FB43}" name="Column13135"/>
    <tableColumn id="13148" xr3:uid="{4698DFAE-077C-49E9-A832-872A283FBD2A}" name="Column13136"/>
    <tableColumn id="13149" xr3:uid="{68BA54B4-8390-484D-9B2B-3DE08EF82991}" name="Column13137"/>
    <tableColumn id="13150" xr3:uid="{1D11A9A8-ED9E-4ABF-8D9F-3B79AB9B87E9}" name="Column13138"/>
    <tableColumn id="13151" xr3:uid="{E8F3C726-993E-461B-B912-9E3F77F5FF11}" name="Column13139"/>
    <tableColumn id="13152" xr3:uid="{625E9D42-D7D4-4425-BE0B-EECC8CC501EC}" name="Column13140"/>
    <tableColumn id="13153" xr3:uid="{9E2D1270-D4F4-4FB5-84C1-4DD4CF7720B1}" name="Column13141"/>
    <tableColumn id="13154" xr3:uid="{11F0B1AA-E840-4F97-868E-557A96AF32DD}" name="Column13142"/>
    <tableColumn id="13155" xr3:uid="{64CC4675-13A5-4894-9778-AFEF60273588}" name="Column13143"/>
    <tableColumn id="13156" xr3:uid="{662C4F32-1BE1-4B96-BCB1-241215646363}" name="Column13144"/>
    <tableColumn id="13157" xr3:uid="{C870DC05-89A7-4A25-9E63-016DDA8B0A38}" name="Column13145"/>
    <tableColumn id="13158" xr3:uid="{B348CD04-661D-4F5D-936C-9991AAC62780}" name="Column13146"/>
    <tableColumn id="13159" xr3:uid="{E8F1CB70-4E12-4AC2-8CAD-5638B7CEA424}" name="Column13147"/>
    <tableColumn id="13160" xr3:uid="{DD82644F-31A0-4085-B719-730D20625893}" name="Column13148"/>
    <tableColumn id="13161" xr3:uid="{E887142A-97B2-4E56-80BB-1ACCDA9B44E8}" name="Column13149"/>
    <tableColumn id="13162" xr3:uid="{73BA62CC-E3BA-4C06-A9DD-52B3734743C4}" name="Column13150"/>
    <tableColumn id="13163" xr3:uid="{B0AAA711-2A8F-4B49-ACDD-B67492608EB6}" name="Column13151"/>
    <tableColumn id="13164" xr3:uid="{CF30631D-9A5C-4BDB-8ED1-AF3609E68C9C}" name="Column13152"/>
    <tableColumn id="13165" xr3:uid="{03C14527-3A61-4198-BC91-55D3887B2796}" name="Column13153"/>
    <tableColumn id="13166" xr3:uid="{2579F76A-FAA6-4E7B-B9C3-E35ED9E7F8CC}" name="Column13154"/>
    <tableColumn id="13167" xr3:uid="{E7780F81-BF1B-4249-B106-3386D64CF930}" name="Column13155"/>
    <tableColumn id="13168" xr3:uid="{56BCAC20-A660-4F10-AE54-37883ABE108E}" name="Column13156"/>
    <tableColumn id="13169" xr3:uid="{57DFB32A-95A0-4B6D-97F8-2C5EFE3EDAF4}" name="Column13157"/>
    <tableColumn id="13170" xr3:uid="{5F2C836D-7F32-4626-9E8E-EB63FC4C6437}" name="Column13158"/>
    <tableColumn id="13171" xr3:uid="{74514D3C-01A3-49DF-B510-EBE2EB635984}" name="Column13159"/>
    <tableColumn id="13172" xr3:uid="{F18316DF-151E-486A-867C-2D1FB69B5E54}" name="Column13160"/>
    <tableColumn id="13173" xr3:uid="{393A119C-B5ED-4C8F-8C6E-6EF173D86D96}" name="Column13161"/>
    <tableColumn id="13174" xr3:uid="{69DE69B3-29FC-4C5A-A614-F2CE7CE1C23F}" name="Column13162"/>
    <tableColumn id="13175" xr3:uid="{6E6EDA8C-4145-4470-8A8F-50730253FBBD}" name="Column13163"/>
    <tableColumn id="13176" xr3:uid="{AE6ED381-7836-43B2-AC17-DADEDFAE855D}" name="Column13164"/>
    <tableColumn id="13177" xr3:uid="{51E0F2FF-D8FF-4D2C-B2CA-151876280E4E}" name="Column13165"/>
    <tableColumn id="13178" xr3:uid="{54866665-EAB5-436B-AD58-91B10100AAC2}" name="Column13166"/>
    <tableColumn id="13179" xr3:uid="{EEF7E62A-7BCC-4D57-A816-395937EF6FF0}" name="Column13167"/>
    <tableColumn id="13180" xr3:uid="{10A9B83A-2645-4441-A20F-670381CFB4A2}" name="Column13168"/>
    <tableColumn id="13181" xr3:uid="{ABB35165-6175-40BD-B74E-A9B2919AB856}" name="Column13169"/>
    <tableColumn id="13182" xr3:uid="{A120F846-6253-40A3-BB0F-BE800E6F9949}" name="Column13170"/>
    <tableColumn id="13183" xr3:uid="{42450D95-545C-47E9-80A6-9D3F7DD76C24}" name="Column13171"/>
    <tableColumn id="13184" xr3:uid="{A8793AFE-39F8-494A-AECF-F37A69ED072E}" name="Column13172"/>
    <tableColumn id="13185" xr3:uid="{6098E897-756B-4F43-A5DC-7C45B14913C4}" name="Column13173"/>
    <tableColumn id="13186" xr3:uid="{2074141E-8B8F-436D-9485-6ED75E474D80}" name="Column13174"/>
    <tableColumn id="13187" xr3:uid="{FD9FCD67-A12B-4072-BCFD-A875572FF600}" name="Column13175"/>
    <tableColumn id="13188" xr3:uid="{3D6A6EF1-2EF4-4DB7-A8F1-C4137678D48C}" name="Column13176"/>
    <tableColumn id="13189" xr3:uid="{F87FEB8B-A4D1-47DA-B39E-696ECAA31473}" name="Column13177"/>
    <tableColumn id="13190" xr3:uid="{D354E6A6-61D8-4317-8888-5065122F4497}" name="Column13178"/>
    <tableColumn id="13191" xr3:uid="{C1B31B09-B6CB-42ED-A396-E8BDC3F142D8}" name="Column13179"/>
    <tableColumn id="13192" xr3:uid="{BC065682-962C-4519-ADCD-B6FC91E0CB2D}" name="Column13180"/>
    <tableColumn id="13193" xr3:uid="{0CB3069E-F5A8-4F6F-8395-412300D7B5C3}" name="Column13181"/>
    <tableColumn id="13194" xr3:uid="{5EA45644-5818-44E8-9B10-9A9882AD9B42}" name="Column13182"/>
    <tableColumn id="13195" xr3:uid="{7E0692CF-ED83-480A-9FF8-5AD8075252DF}" name="Column13183"/>
    <tableColumn id="13196" xr3:uid="{2CA4CC3D-F793-4E5A-BCA7-4153A55A1D79}" name="Column13184"/>
    <tableColumn id="13197" xr3:uid="{AB842621-791B-4651-842B-555AAE42CE50}" name="Column13185"/>
    <tableColumn id="13198" xr3:uid="{C2B50C1C-C13A-4DB0-8B69-D6A990F8FD20}" name="Column13186"/>
    <tableColumn id="13199" xr3:uid="{2BDECA5C-B25E-4F74-945E-B3BC850B37B4}" name="Column13187"/>
    <tableColumn id="13200" xr3:uid="{958BFC7F-C634-483D-B6EF-07DEDF37B9D1}" name="Column13188"/>
    <tableColumn id="13201" xr3:uid="{F5AE6D3D-977B-4C91-B1F6-790F954D0B45}" name="Column13189"/>
    <tableColumn id="13202" xr3:uid="{64D6F122-21E4-4211-A52A-D960F9E33FFE}" name="Column13190"/>
    <tableColumn id="13203" xr3:uid="{41098152-2985-4722-A942-7A2897332C61}" name="Column13191"/>
    <tableColumn id="13204" xr3:uid="{C4D91111-AF2A-4AA2-9D93-F1C2DF871A89}" name="Column13192"/>
    <tableColumn id="13205" xr3:uid="{4BB1AB8B-23B8-4D59-A818-33BCB226F7D4}" name="Column13193"/>
    <tableColumn id="13206" xr3:uid="{4001373E-311E-441E-B1D1-7979627AE345}" name="Column13194"/>
    <tableColumn id="13207" xr3:uid="{C42AE3C8-3E86-4EEC-9AE7-DABEB8EF3655}" name="Column13195"/>
    <tableColumn id="13208" xr3:uid="{F86E0318-BAC6-4F5E-BCAA-6250F2966E10}" name="Column13196"/>
    <tableColumn id="13209" xr3:uid="{07EAF4FA-08D6-41C5-B8B8-55250EBC03B0}" name="Column13197"/>
    <tableColumn id="13210" xr3:uid="{492DBF78-7646-4794-9BEA-1668748CAE5F}" name="Column13198"/>
    <tableColumn id="13211" xr3:uid="{850D1DC1-541C-489A-BFFF-89A199B8E7A1}" name="Column13199"/>
    <tableColumn id="13212" xr3:uid="{F3DA8CCB-A69B-41FE-8EEF-ADC3B5540D33}" name="Column13200"/>
    <tableColumn id="13213" xr3:uid="{947116FB-886F-4A27-8FB8-C94D3C0E0223}" name="Column13201"/>
    <tableColumn id="13214" xr3:uid="{C14653D5-C92D-4A78-AA5E-8927C3352D57}" name="Column13202"/>
    <tableColumn id="13215" xr3:uid="{E1DDAB2F-3A3D-4BFB-AAA3-26548040839D}" name="Column13203"/>
    <tableColumn id="13216" xr3:uid="{B3FA6480-2CD2-4DBD-BD8F-1B9E433EAA15}" name="Column13204"/>
    <tableColumn id="13217" xr3:uid="{2B7007A8-CB53-46F5-B92D-6E514C81FBAC}" name="Column13205"/>
    <tableColumn id="13218" xr3:uid="{8E08176A-E3C9-4F34-9951-1760F0F7D871}" name="Column13206"/>
    <tableColumn id="13219" xr3:uid="{E94A7575-9E2D-480A-BDBA-6E11E0D0031C}" name="Column13207"/>
    <tableColumn id="13220" xr3:uid="{71D5C448-1C10-41F1-82CB-7D5EEC6F3D2F}" name="Column13208"/>
    <tableColumn id="13221" xr3:uid="{2B182C64-5E67-4AAE-B586-99DD3E5FC0F4}" name="Column13209"/>
    <tableColumn id="13222" xr3:uid="{BB159C99-4F3F-4AC3-89BA-DCFDAA33278A}" name="Column13210"/>
    <tableColumn id="13223" xr3:uid="{36D59662-000A-4948-8973-3B124CD832DA}" name="Column13211"/>
    <tableColumn id="13224" xr3:uid="{A4227A7E-AD98-4C47-B2D1-4687FA75A325}" name="Column13212"/>
    <tableColumn id="13225" xr3:uid="{9E115DB5-9D2E-4ADF-A982-F6B9A61075E4}" name="Column13213"/>
    <tableColumn id="13226" xr3:uid="{C58DDC6B-0D46-4D72-87E6-8A9DBBD99818}" name="Column13214"/>
    <tableColumn id="13227" xr3:uid="{CFC55360-415F-4314-A522-4C2B384FF585}" name="Column13215"/>
    <tableColumn id="13228" xr3:uid="{6914E5B8-9175-4635-8F35-441C4CD170DC}" name="Column13216"/>
    <tableColumn id="13229" xr3:uid="{5FA5FD98-F180-4A49-ACA3-670F78BDE294}" name="Column13217"/>
    <tableColumn id="13230" xr3:uid="{DA90B8AE-C2A3-4C48-BF95-460DBCCBF568}" name="Column13218"/>
    <tableColumn id="13231" xr3:uid="{19B7E14E-B79D-4D26-B4C3-E3C42647BCE5}" name="Column13219"/>
    <tableColumn id="13232" xr3:uid="{B358ADAD-96FD-4C5C-8428-F1E917CFD18F}" name="Column13220"/>
    <tableColumn id="13233" xr3:uid="{AA4155CC-5E2D-453F-A1F6-0AD0CC8D0FA4}" name="Column13221"/>
    <tableColumn id="13234" xr3:uid="{C23D25BA-D64F-4ACB-A298-3CDF98DA80B8}" name="Column13222"/>
    <tableColumn id="13235" xr3:uid="{924998E2-4AA9-4EE2-8B15-8D26C0204CAC}" name="Column13223"/>
    <tableColumn id="13236" xr3:uid="{CCBE2A08-25D8-4B18-8B1F-2F73D8BC2DA2}" name="Column13224"/>
    <tableColumn id="13237" xr3:uid="{E630D5DD-1577-4032-88C0-48D30B97C094}" name="Column13225"/>
    <tableColumn id="13238" xr3:uid="{32F8B8A2-2437-4C35-B636-EB4E26CDC029}" name="Column13226"/>
    <tableColumn id="13239" xr3:uid="{00BD2013-1E71-4465-AEB1-12F92CA8B9BC}" name="Column13227"/>
    <tableColumn id="13240" xr3:uid="{6319549E-15A4-4D5F-8253-D33453CA254F}" name="Column13228"/>
    <tableColumn id="13241" xr3:uid="{BFAC7B34-D3AD-4D9E-BFC0-A6BCDF9E6458}" name="Column13229"/>
    <tableColumn id="13242" xr3:uid="{A2A8D243-585E-4DAB-90B4-D882D5A75ED8}" name="Column13230"/>
    <tableColumn id="13243" xr3:uid="{521D5CB0-DCE4-41AD-9B79-DF64A156F560}" name="Column13231"/>
    <tableColumn id="13244" xr3:uid="{88D202F4-8AF4-4FF5-A5F5-1B41D35B68AB}" name="Column13232"/>
    <tableColumn id="13245" xr3:uid="{C80C5E1F-E662-4C97-8051-85D6DEA29C93}" name="Column13233"/>
    <tableColumn id="13246" xr3:uid="{C0C1436A-AED3-40F3-9EEE-41A898B49A35}" name="Column13234"/>
    <tableColumn id="13247" xr3:uid="{616E797C-C1AD-4297-99D9-DF57C187B838}" name="Column13235"/>
    <tableColumn id="13248" xr3:uid="{2A4CAEAF-28AC-4976-A1B8-89C86AB6F0F4}" name="Column13236"/>
    <tableColumn id="13249" xr3:uid="{5E4A71FD-F2FA-49D1-B9A0-BCFBC20717EA}" name="Column13237"/>
    <tableColumn id="13250" xr3:uid="{B7C08EB9-6BB1-4BD2-8A35-4139EE72CDFE}" name="Column13238"/>
    <tableColumn id="13251" xr3:uid="{0B674C02-3D3B-4D84-992F-027DA2FF9ACA}" name="Column13239"/>
    <tableColumn id="13252" xr3:uid="{B3854B55-3964-4B37-B2D7-49145B3C22A8}" name="Column13240"/>
    <tableColumn id="13253" xr3:uid="{8FAA82AF-F5DB-4CB1-B38B-EBF5D60BBA74}" name="Column13241"/>
    <tableColumn id="13254" xr3:uid="{05E923CF-B935-4856-A181-2DBB6C8C1561}" name="Column13242"/>
    <tableColumn id="13255" xr3:uid="{C8496D8D-929F-4E33-9266-661F71C88F06}" name="Column13243"/>
    <tableColumn id="13256" xr3:uid="{F06F2D8B-2017-4FC2-8334-D06C8447E1D4}" name="Column13244"/>
    <tableColumn id="13257" xr3:uid="{BE3604AA-D9AD-49A8-B23E-9291B2DC7AF1}" name="Column13245"/>
    <tableColumn id="13258" xr3:uid="{9EF6ABD4-5053-4420-B6CE-C7E7EC2F5472}" name="Column13246"/>
    <tableColumn id="13259" xr3:uid="{2D2427F5-73CB-4B3B-B1DE-4F2F6012EC5C}" name="Column13247"/>
    <tableColumn id="13260" xr3:uid="{B53770E2-ABEC-4B29-AF25-4137ACCE71E1}" name="Column13248"/>
    <tableColumn id="13261" xr3:uid="{F8B6524B-3967-4D22-84D6-C2C87C449411}" name="Column13249"/>
    <tableColumn id="13262" xr3:uid="{864CA8A5-AD3C-4053-8A5E-EE41D57FD33E}" name="Column13250"/>
    <tableColumn id="13263" xr3:uid="{5405EB34-FE6B-4C52-936C-1F6C1B2D1B32}" name="Column13251"/>
    <tableColumn id="13264" xr3:uid="{14A93D87-499F-4F80-A460-A84DFF7F21D8}" name="Column13252"/>
    <tableColumn id="13265" xr3:uid="{BDE433AC-D9A7-4542-8400-101C765DB16F}" name="Column13253"/>
    <tableColumn id="13266" xr3:uid="{2A4B0DE5-FCC2-4A5B-8D09-72850FA15AA4}" name="Column13254"/>
    <tableColumn id="13267" xr3:uid="{2F24086E-5AFE-40CB-B7DD-C04D3E84BD0E}" name="Column13255"/>
    <tableColumn id="13268" xr3:uid="{A621F83A-D645-47C5-866B-D788EC724AB9}" name="Column13256"/>
    <tableColumn id="13269" xr3:uid="{A4A07579-188D-4C43-A476-E013A5C9F1D1}" name="Column13257"/>
    <tableColumn id="13270" xr3:uid="{F2DE0BB9-17EB-46F0-B41D-C0B2828F8077}" name="Column13258"/>
    <tableColumn id="13271" xr3:uid="{7CE6D36A-8949-4593-A093-571D53C08E4A}" name="Column13259"/>
    <tableColumn id="13272" xr3:uid="{5CE2DD58-D1FE-4BCC-B1F0-90D68994DF80}" name="Column13260"/>
    <tableColumn id="13273" xr3:uid="{93BB42EA-2586-4717-A4FA-AB28045BDDCB}" name="Column13261"/>
    <tableColumn id="13274" xr3:uid="{CCFB5AFD-6846-428F-AC4C-F5239C8D8A4D}" name="Column13262"/>
    <tableColumn id="13275" xr3:uid="{A28B652C-8352-4C1D-8267-FECD4664BAF0}" name="Column13263"/>
    <tableColumn id="13276" xr3:uid="{E1D93257-558C-464D-A496-3B029F07B3EC}" name="Column13264"/>
    <tableColumn id="13277" xr3:uid="{B6549CB6-A341-4E3A-AF17-A5069D9B4A74}" name="Column13265"/>
    <tableColumn id="13278" xr3:uid="{2648F6B0-0473-4842-ADC7-0BEE65598CAA}" name="Column13266"/>
    <tableColumn id="13279" xr3:uid="{4C3ED5D8-EF57-45C0-9851-82DAC34272A5}" name="Column13267"/>
    <tableColumn id="13280" xr3:uid="{413CFC93-4AE4-418F-863D-C1AD4BD2B96F}" name="Column13268"/>
    <tableColumn id="13281" xr3:uid="{82B76C5D-B2E9-4C44-A55E-3F82A8932DF0}" name="Column13269"/>
    <tableColumn id="13282" xr3:uid="{F690EB44-F3C0-4F00-8E4B-8A5CE1CA4FF3}" name="Column13270"/>
    <tableColumn id="13283" xr3:uid="{F9E6875F-15E0-40AC-81B3-C1378AA93A38}" name="Column13271"/>
    <tableColumn id="13284" xr3:uid="{BB3BA5CB-1D27-49F4-9559-86D5876F866C}" name="Column13272"/>
    <tableColumn id="13285" xr3:uid="{4563BDC7-49FC-4832-8AEE-EFB7B7EC31B7}" name="Column13273"/>
    <tableColumn id="13286" xr3:uid="{1A97EDEF-6113-4EFF-90CC-379F4FB6558B}" name="Column13274"/>
    <tableColumn id="13287" xr3:uid="{604A51BB-809C-4D61-A0C6-F74703520353}" name="Column13275"/>
    <tableColumn id="13288" xr3:uid="{B84C3EF9-3377-46E9-B301-5C43CA6E77E1}" name="Column13276"/>
    <tableColumn id="13289" xr3:uid="{AC4CF036-FBA5-4496-A7C3-EA50FDF6C9FE}" name="Column13277"/>
    <tableColumn id="13290" xr3:uid="{6C42C567-1100-4099-9402-97A6E0E10D6D}" name="Column13278"/>
    <tableColumn id="13291" xr3:uid="{E3554546-1054-4333-93F3-5F7CAA39DEF7}" name="Column13279"/>
    <tableColumn id="13292" xr3:uid="{4D750A1F-C248-4E1D-A00A-13404D32D81F}" name="Column13280"/>
    <tableColumn id="13293" xr3:uid="{06B77A21-F9D9-4B6A-8F8E-4911E97CC103}" name="Column13281"/>
    <tableColumn id="13294" xr3:uid="{8700A7F3-3EC0-44DC-975B-519962997A3F}" name="Column13282"/>
    <tableColumn id="13295" xr3:uid="{55AACEF3-C49A-4906-B8F0-C1E879E363CC}" name="Column13283"/>
    <tableColumn id="13296" xr3:uid="{ADD99009-6A5B-4183-82A7-7C545FEC7FC1}" name="Column13284"/>
    <tableColumn id="13297" xr3:uid="{5DCB6F07-DC98-41EC-A87B-696340702B9C}" name="Column13285"/>
    <tableColumn id="13298" xr3:uid="{85E93CFE-36B0-4712-91C9-CC77A1982370}" name="Column13286"/>
    <tableColumn id="13299" xr3:uid="{6B690488-F784-4CBA-98A5-7D332EA4841D}" name="Column13287"/>
    <tableColumn id="13300" xr3:uid="{0025BEB7-1E90-4756-9A07-0617C2BC3F5A}" name="Column13288"/>
    <tableColumn id="13301" xr3:uid="{106B0FC4-E4F3-475A-8324-72B50C99C105}" name="Column13289"/>
    <tableColumn id="13302" xr3:uid="{BB91998A-7E27-4FF9-BD7C-0BC2DB6EC850}" name="Column13290"/>
    <tableColumn id="13303" xr3:uid="{8F4B13B2-93D9-4D4C-ACBC-43B81D1EA2B4}" name="Column13291"/>
    <tableColumn id="13304" xr3:uid="{CBD26371-3E79-48BC-90DD-44DFC4DD5B45}" name="Column13292"/>
    <tableColumn id="13305" xr3:uid="{D5185D21-3037-4482-96A0-A0EF20AFBB34}" name="Column13293"/>
    <tableColumn id="13306" xr3:uid="{99E34590-9EEE-4EF6-BD68-EC611FC23C49}" name="Column13294"/>
    <tableColumn id="13307" xr3:uid="{62B38450-6D3C-4BC3-A2BE-DB6469B29C77}" name="Column13295"/>
    <tableColumn id="13308" xr3:uid="{3D0788A5-F190-4953-9D92-962A9122C808}" name="Column13296"/>
    <tableColumn id="13309" xr3:uid="{2ED75516-6494-4084-8627-5CF4C10ED4FB}" name="Column13297"/>
    <tableColumn id="13310" xr3:uid="{BFAFDCF3-BF0D-44D8-A899-DDF9EB06A384}" name="Column13298"/>
    <tableColumn id="13311" xr3:uid="{92C8EA94-5BEE-454E-83FF-BBF782A0058E}" name="Column13299"/>
    <tableColumn id="13312" xr3:uid="{81F24A0C-BAE4-4D60-BC1C-FE678CC9E0E6}" name="Column13300"/>
    <tableColumn id="13313" xr3:uid="{29A14ADF-AAF0-4212-9941-EAB25558F60E}" name="Column13301"/>
    <tableColumn id="13314" xr3:uid="{B05D5907-6E91-4BC7-B038-3A5F0FFB6487}" name="Column13302"/>
    <tableColumn id="13315" xr3:uid="{920BC730-06F3-4124-95C8-234C95E9446B}" name="Column13303"/>
    <tableColumn id="13316" xr3:uid="{139A282D-DA7C-4918-AC4C-A0A6813631EE}" name="Column13304"/>
    <tableColumn id="13317" xr3:uid="{CCCAF7D2-9574-472D-BBD9-33B09A0E37B3}" name="Column13305"/>
    <tableColumn id="13318" xr3:uid="{114F7267-7F9F-408D-98A7-951E4CA24D06}" name="Column13306"/>
    <tableColumn id="13319" xr3:uid="{6510D736-B1AA-451C-8EB3-0E64339894C3}" name="Column13307"/>
    <tableColumn id="13320" xr3:uid="{F35CAE11-7103-4A6A-8E8A-9C37BDB063E0}" name="Column13308"/>
    <tableColumn id="13321" xr3:uid="{38C8C2EF-725B-424A-9EC1-CC58B59D4918}" name="Column13309"/>
    <tableColumn id="13322" xr3:uid="{5A34E0DF-7CA1-4719-A2A1-EACF27EAAFB6}" name="Column13310"/>
    <tableColumn id="13323" xr3:uid="{02D9E4C3-8B36-4B60-8B39-DE40FB7669A5}" name="Column13311"/>
    <tableColumn id="13324" xr3:uid="{50125424-FFA5-48D5-96CB-E294A145567A}" name="Column13312"/>
    <tableColumn id="13325" xr3:uid="{5FFBE24E-11F1-4B26-8B29-72A40364714E}" name="Column13313"/>
    <tableColumn id="13326" xr3:uid="{ECB20F58-A118-49F4-9F90-766D4788FD37}" name="Column13314"/>
    <tableColumn id="13327" xr3:uid="{7B1FE8FB-F2DD-4526-BF1F-9B5AEC20B99E}" name="Column13315"/>
    <tableColumn id="13328" xr3:uid="{3DF692B7-0C24-4DCD-BEB5-6D80C74232D1}" name="Column13316"/>
    <tableColumn id="13329" xr3:uid="{90819174-8E4B-40A3-A82C-98B8E304DDFE}" name="Column13317"/>
    <tableColumn id="13330" xr3:uid="{E80790D3-72AD-4AB5-AF81-40EA22C6146A}" name="Column13318"/>
    <tableColumn id="13331" xr3:uid="{551F04F6-11EA-4069-B020-A7F4313251C1}" name="Column13319"/>
    <tableColumn id="13332" xr3:uid="{6E44CA15-A9E6-4EF4-8DCC-23834E86940A}" name="Column13320"/>
    <tableColumn id="13333" xr3:uid="{3A48A20A-9455-43B2-BAD6-F16843CC841D}" name="Column13321"/>
    <tableColumn id="13334" xr3:uid="{DDDC5D40-5C9D-48A4-B678-5BCFB5B5E43A}" name="Column13322"/>
    <tableColumn id="13335" xr3:uid="{B0658EEB-A55C-4943-B824-52A9FD4B9EE1}" name="Column13323"/>
    <tableColumn id="13336" xr3:uid="{AB0DE63A-7FCD-4353-BCA9-1021833BB891}" name="Column13324"/>
    <tableColumn id="13337" xr3:uid="{B4EF9C10-A481-4AF6-B8DD-4BDAA5985E3A}" name="Column13325"/>
    <tableColumn id="13338" xr3:uid="{B5E7288A-25D9-4483-9718-6A72573B1C52}" name="Column13326"/>
    <tableColumn id="13339" xr3:uid="{A2D8B6B9-AD28-4C59-9454-57BC645781EB}" name="Column13327"/>
    <tableColumn id="13340" xr3:uid="{8AC688F8-D3C3-4B1A-AADB-007624E3879A}" name="Column13328"/>
    <tableColumn id="13341" xr3:uid="{1231B85E-D8EC-4A3F-B0A9-2AF93272FF9A}" name="Column13329"/>
    <tableColumn id="13342" xr3:uid="{9D8B68EE-02F7-4986-87FE-01C1A6281309}" name="Column13330"/>
    <tableColumn id="13343" xr3:uid="{77C72E93-9D35-45BC-B207-CDBCED240841}" name="Column13331"/>
    <tableColumn id="13344" xr3:uid="{E99F684C-B74C-47E8-A193-DC9FC981178D}" name="Column13332"/>
    <tableColumn id="13345" xr3:uid="{DF6563A8-1F4E-4237-ADF8-6C074B4FD889}" name="Column13333"/>
    <tableColumn id="13346" xr3:uid="{AA4F9193-E7AD-4F31-9D6A-165E57CCD89D}" name="Column13334"/>
    <tableColumn id="13347" xr3:uid="{DEF13655-0256-49EE-8339-C589BF010D59}" name="Column13335"/>
    <tableColumn id="13348" xr3:uid="{D51895F2-B1F9-4FB6-AC9F-72C79EF116A3}" name="Column13336"/>
    <tableColumn id="13349" xr3:uid="{939469E3-FAE8-4C97-A865-C1849DD53BDC}" name="Column13337"/>
    <tableColumn id="13350" xr3:uid="{91E6B77D-579F-41A9-BE14-96723051B8DF}" name="Column13338"/>
    <tableColumn id="13351" xr3:uid="{FD8A9B7C-332F-4BF3-B9F0-02C2BF5DBC52}" name="Column13339"/>
    <tableColumn id="13352" xr3:uid="{88BD9893-0088-4F41-9063-D849E9F8EDC1}" name="Column13340"/>
    <tableColumn id="13353" xr3:uid="{72F941C1-C364-4090-8BD1-CC14764EFA90}" name="Column13341"/>
    <tableColumn id="13354" xr3:uid="{6EB24155-27CB-40A2-92C1-A922F90C7233}" name="Column13342"/>
    <tableColumn id="13355" xr3:uid="{6669971A-6DFD-4472-9FF8-1EF100160C30}" name="Column13343"/>
    <tableColumn id="13356" xr3:uid="{00408EC2-0EF4-44E6-8D92-F49D4B375CE4}" name="Column13344"/>
    <tableColumn id="13357" xr3:uid="{C9E30C74-146B-4ACB-B302-55550511B3FA}" name="Column13345"/>
    <tableColumn id="13358" xr3:uid="{1741C73D-CE76-45F8-A874-BE9E4F8BEAC8}" name="Column13346"/>
    <tableColumn id="13359" xr3:uid="{EC636CC2-1DE2-43B5-A628-DA50B3A1C70A}" name="Column13347"/>
    <tableColumn id="13360" xr3:uid="{ED84B771-FAED-4D49-9469-F44E68DBED59}" name="Column13348"/>
    <tableColumn id="13361" xr3:uid="{82E26950-F64E-4CBE-884F-FDCB2C00C6E7}" name="Column13349"/>
    <tableColumn id="13362" xr3:uid="{97F05B79-B5A7-4913-BF10-000A089F31A9}" name="Column13350"/>
    <tableColumn id="13363" xr3:uid="{C021CBC8-2E83-4A17-9E2D-C63137A806FD}" name="Column13351"/>
    <tableColumn id="13364" xr3:uid="{CF9AEA02-A1ED-46B0-9153-D34A78CB7AC2}" name="Column13352"/>
    <tableColumn id="13365" xr3:uid="{96B418BC-533A-44E1-8584-F82301FF1CF0}" name="Column13353"/>
    <tableColumn id="13366" xr3:uid="{E010BE80-93A9-4207-A5FB-0C794616E918}" name="Column13354"/>
    <tableColumn id="13367" xr3:uid="{402BB34B-695F-4F5E-AA31-1BFF690532F5}" name="Column13355"/>
    <tableColumn id="13368" xr3:uid="{214FD83A-29D2-45A6-A3DC-E906861D7A8B}" name="Column13356"/>
    <tableColumn id="13369" xr3:uid="{2626A2DE-5F91-4C5A-A33B-66673A4EBDF3}" name="Column13357"/>
    <tableColumn id="13370" xr3:uid="{D3504A52-CB96-4E7D-BF5E-3D125EFBE6D0}" name="Column13358"/>
    <tableColumn id="13371" xr3:uid="{B593A58A-2486-48EE-A311-40FD39BCE13F}" name="Column13359"/>
    <tableColumn id="13372" xr3:uid="{4620ECD6-BE15-4984-95A6-392A16D29FB4}" name="Column13360"/>
    <tableColumn id="13373" xr3:uid="{7E27F426-2141-49D3-B976-BABE2C492FEA}" name="Column13361"/>
    <tableColumn id="13374" xr3:uid="{2D35E409-FB4E-4773-A980-287759644871}" name="Column13362"/>
    <tableColumn id="13375" xr3:uid="{CAF932C4-D361-43D8-AA74-880AF345D185}" name="Column13363"/>
    <tableColumn id="13376" xr3:uid="{9856B6F2-9F4D-4E28-934E-9C0006A4BCFE}" name="Column13364"/>
    <tableColumn id="13377" xr3:uid="{1827BBC9-E098-455C-BE8F-4177E156BAF5}" name="Column13365"/>
    <tableColumn id="13378" xr3:uid="{27BA1D60-4E31-4B4E-BEC2-301E2CC19928}" name="Column13366"/>
    <tableColumn id="13379" xr3:uid="{8566A435-886C-49C4-B5C9-115764CED063}" name="Column13367"/>
    <tableColumn id="13380" xr3:uid="{5539076C-E699-47C8-AC42-5D1C03C3FCC7}" name="Column13368"/>
    <tableColumn id="13381" xr3:uid="{18848D3D-D2B8-443B-BDE8-957D279076C6}" name="Column13369"/>
    <tableColumn id="13382" xr3:uid="{28BBDFD7-1B0A-4E7F-8717-3A63022AA3BC}" name="Column13370"/>
    <tableColumn id="13383" xr3:uid="{97BC6606-0A42-4ABA-88B7-BEF8DFD9CB0B}" name="Column13371"/>
    <tableColumn id="13384" xr3:uid="{1417DDD9-127A-4FA1-874D-5C80F5048839}" name="Column13372"/>
    <tableColumn id="13385" xr3:uid="{7024C277-61FA-4861-8FE6-3191EBB4A2FB}" name="Column13373"/>
    <tableColumn id="13386" xr3:uid="{7E5559B3-9BC6-4EB6-A9B6-42A64F5C23FF}" name="Column13374"/>
    <tableColumn id="13387" xr3:uid="{37D2D702-96F2-4BDF-8A28-6079AAAE1C5D}" name="Column13375"/>
    <tableColumn id="13388" xr3:uid="{802E9A06-C669-46D0-908C-88DB43CFF021}" name="Column13376"/>
    <tableColumn id="13389" xr3:uid="{CBC273AC-1666-4305-8787-0E66D3937149}" name="Column13377"/>
    <tableColumn id="13390" xr3:uid="{94B87866-D1E4-4B4C-9527-91C267BB9CCC}" name="Column13378"/>
    <tableColumn id="13391" xr3:uid="{71B3EA4D-E7E8-4953-9D3F-CD171FEB81E6}" name="Column13379"/>
    <tableColumn id="13392" xr3:uid="{79AE6997-1B8D-4BFE-9DE6-FFE4170440BA}" name="Column13380"/>
    <tableColumn id="13393" xr3:uid="{4ED29E23-3C62-47C8-A800-640B494C6802}" name="Column13381"/>
    <tableColumn id="13394" xr3:uid="{F09DDE2E-3F26-41FE-AE2E-0A63858104A5}" name="Column13382"/>
    <tableColumn id="13395" xr3:uid="{E418EFC5-9E3D-4F41-A17C-F28CEDE5A9F0}" name="Column13383"/>
    <tableColumn id="13396" xr3:uid="{A2024D3E-6282-47EE-919C-570F9A2A91FC}" name="Column13384"/>
    <tableColumn id="13397" xr3:uid="{44018C6D-90D6-41D2-9552-801443B30A30}" name="Column13385"/>
    <tableColumn id="13398" xr3:uid="{7635C1DD-CD80-49BE-87EB-4E1C2E854E1B}" name="Column13386"/>
    <tableColumn id="13399" xr3:uid="{35ABD4C4-9666-4BE6-8CB5-273617F96F49}" name="Column13387"/>
    <tableColumn id="13400" xr3:uid="{232BAC1F-48C9-418B-ACAE-2040E9CB139B}" name="Column13388"/>
    <tableColumn id="13401" xr3:uid="{5097A350-FED1-4409-BF4C-A84A3890747E}" name="Column13389"/>
    <tableColumn id="13402" xr3:uid="{8433D733-87BB-43E1-86C8-2ADDA2A156DD}" name="Column13390"/>
    <tableColumn id="13403" xr3:uid="{52FB0A54-5A94-456A-B0E7-76283A3E5948}" name="Column13391"/>
    <tableColumn id="13404" xr3:uid="{0770CB6C-2AB3-444C-AC4D-CB7B9C74903F}" name="Column13392"/>
    <tableColumn id="13405" xr3:uid="{3A5C2ABD-690B-421F-8E98-8F105CBECB73}" name="Column13393"/>
    <tableColumn id="13406" xr3:uid="{206C041A-253B-4E6F-8B63-898BFC313C45}" name="Column13394"/>
    <tableColumn id="13407" xr3:uid="{251603A3-EDCA-4D0D-AD0E-75191A62DA66}" name="Column13395"/>
    <tableColumn id="13408" xr3:uid="{9BFF6A90-C821-4B05-AA4B-3807723BE551}" name="Column13396"/>
    <tableColumn id="13409" xr3:uid="{7DB7FD22-579A-454B-8256-8BCA248D5F3A}" name="Column13397"/>
    <tableColumn id="13410" xr3:uid="{D32C808A-84C5-4C05-800E-F392FDE6FCD9}" name="Column13398"/>
    <tableColumn id="13411" xr3:uid="{6D3B2A56-B792-4971-BC79-4C10ED119FBB}" name="Column13399"/>
    <tableColumn id="13412" xr3:uid="{7C95FDD1-7BEE-45BC-92E9-CDA3C006C471}" name="Column13400"/>
    <tableColumn id="13413" xr3:uid="{0CD551E3-AE83-4698-8A3D-405F677A205D}" name="Column13401"/>
    <tableColumn id="13414" xr3:uid="{6DA3F27E-120C-4958-B43D-4A6864916166}" name="Column13402"/>
    <tableColumn id="13415" xr3:uid="{3694A8A7-FABB-461B-9D46-FDBF1DEB1681}" name="Column13403"/>
    <tableColumn id="13416" xr3:uid="{3305EF5E-9867-4903-862E-2961AE72EDDD}" name="Column13404"/>
    <tableColumn id="13417" xr3:uid="{E885AEE2-769F-4B37-8A9D-21AE43DA682D}" name="Column13405"/>
    <tableColumn id="13418" xr3:uid="{AD9DD210-72CD-4CCF-ABE8-7B1C4A27F9EB}" name="Column13406"/>
    <tableColumn id="13419" xr3:uid="{19911FD5-A7F1-4C98-B695-D0D8CF06ADC3}" name="Column13407"/>
    <tableColumn id="13420" xr3:uid="{A5C7234F-4D98-4597-81DB-0CE85393C5F5}" name="Column13408"/>
    <tableColumn id="13421" xr3:uid="{2EAAA6BF-D3F9-4CDD-98F8-091D5E9F3316}" name="Column13409"/>
    <tableColumn id="13422" xr3:uid="{899E0DCB-DC2F-4E42-B428-1C36CFE6326E}" name="Column13410"/>
    <tableColumn id="13423" xr3:uid="{88B0211B-41D1-4AA2-A59C-B21FC2FC640F}" name="Column13411"/>
    <tableColumn id="13424" xr3:uid="{53B8DA05-D668-4194-9687-FB5B0D0585E0}" name="Column13412"/>
    <tableColumn id="13425" xr3:uid="{BED5EA69-8775-4FD7-8ACB-8FE5284E1768}" name="Column13413"/>
    <tableColumn id="13426" xr3:uid="{4339B276-1A16-4030-9CBF-8D119CFF3322}" name="Column13414"/>
    <tableColumn id="13427" xr3:uid="{C8D7B6F6-6E32-48E9-A31D-2E1033957ADB}" name="Column13415"/>
    <tableColumn id="13428" xr3:uid="{0B45D7B0-C10E-4303-BBC8-EB669FA7152B}" name="Column13416"/>
    <tableColumn id="13429" xr3:uid="{075E427E-E927-4407-8B57-AE8C1D5019D3}" name="Column13417"/>
    <tableColumn id="13430" xr3:uid="{6BF019CF-1F1B-4658-9C5B-33DF7A92033A}" name="Column13418"/>
    <tableColumn id="13431" xr3:uid="{5F3A9B71-B935-410C-A53D-B8BD882126D5}" name="Column13419"/>
    <tableColumn id="13432" xr3:uid="{A2ED842D-BF12-413A-82B0-7F855BB8E662}" name="Column13420"/>
    <tableColumn id="13433" xr3:uid="{EA6DEF3E-D311-4933-9D17-38D52A6B5FB0}" name="Column13421"/>
    <tableColumn id="13434" xr3:uid="{5A2BC3C2-92A1-4CAB-8630-63DE8699AC53}" name="Column13422"/>
    <tableColumn id="13435" xr3:uid="{D54366F8-79BC-4676-958F-C190CC4E02D6}" name="Column13423"/>
    <tableColumn id="13436" xr3:uid="{45C95698-B4C6-4275-85F3-E2122949F256}" name="Column13424"/>
    <tableColumn id="13437" xr3:uid="{35788EFD-A131-45F2-8287-A1A672EE943B}" name="Column13425"/>
    <tableColumn id="13438" xr3:uid="{A7AC5DAE-DA2C-46FE-8530-6C4E66410556}" name="Column13426"/>
    <tableColumn id="13439" xr3:uid="{5A93E449-2EF9-47F5-9B79-4E736E8EA059}" name="Column13427"/>
    <tableColumn id="13440" xr3:uid="{4E9D0977-E433-42E3-9390-B98BDE920AB8}" name="Column13428"/>
    <tableColumn id="13441" xr3:uid="{B6DC6D15-B9A5-4C05-94D6-626B09A0B9C3}" name="Column13429"/>
    <tableColumn id="13442" xr3:uid="{E2E6266D-433E-4DC2-87E5-EB1236557C37}" name="Column13430"/>
    <tableColumn id="13443" xr3:uid="{0B1FA299-7CCF-49E2-9418-9A2BC9FBD646}" name="Column13431"/>
    <tableColumn id="13444" xr3:uid="{8F6E59D3-77A6-4484-A195-6D300B3CD615}" name="Column13432"/>
    <tableColumn id="13445" xr3:uid="{0D8A9856-8FBF-4C50-BEC3-7444EF0B3546}" name="Column13433"/>
    <tableColumn id="13446" xr3:uid="{13D46ACB-E385-4FF0-ACD1-F93D344176A0}" name="Column13434"/>
    <tableColumn id="13447" xr3:uid="{457CCB91-A5F6-42A0-B382-988ECA0DB6B6}" name="Column13435"/>
    <tableColumn id="13448" xr3:uid="{D7216ECD-D657-418F-9D70-35F726677DD4}" name="Column13436"/>
    <tableColumn id="13449" xr3:uid="{C7BA4C79-EA58-4838-8073-428DDDE89C89}" name="Column13437"/>
    <tableColumn id="13450" xr3:uid="{69FFED6E-5059-43B5-9605-4236EE490508}" name="Column13438"/>
    <tableColumn id="13451" xr3:uid="{E77A2F8C-474A-48F3-A543-3B87198DA98D}" name="Column13439"/>
    <tableColumn id="13452" xr3:uid="{723A9FDE-FBA6-4B90-8F4D-1C5A11B233E0}" name="Column13440"/>
    <tableColumn id="13453" xr3:uid="{8D7D8BAD-44FC-47EC-80D9-93EF075F1233}" name="Column13441"/>
    <tableColumn id="13454" xr3:uid="{1A51BBC5-E266-4AAA-B7E8-157C28AB2E0C}" name="Column13442"/>
    <tableColumn id="13455" xr3:uid="{B64A6775-2D30-460B-B244-3CA98D3895ED}" name="Column13443"/>
    <tableColumn id="13456" xr3:uid="{EA56A9B6-55B6-4A68-8091-60167FFBC2EC}" name="Column13444"/>
    <tableColumn id="13457" xr3:uid="{D53B84B1-6AEC-423F-9298-C5AA0CECD69F}" name="Column13445"/>
    <tableColumn id="13458" xr3:uid="{8E8387DD-29BA-4663-9FB6-EAADB1EFE1BB}" name="Column13446"/>
    <tableColumn id="13459" xr3:uid="{9B35D33B-7F3D-4574-A238-8B8355C91050}" name="Column13447"/>
    <tableColumn id="13460" xr3:uid="{2F16F081-8748-4CC7-85F9-A067EDA24C43}" name="Column13448"/>
    <tableColumn id="13461" xr3:uid="{9B7D8D2A-E132-4A51-A7B3-DA9362BE4131}" name="Column13449"/>
    <tableColumn id="13462" xr3:uid="{1B0B062D-341C-480D-8E44-7D76267D29E7}" name="Column13450"/>
    <tableColumn id="13463" xr3:uid="{10585B90-D663-4618-A8A2-44D278C4E16A}" name="Column13451"/>
    <tableColumn id="13464" xr3:uid="{B96699F5-0924-4A1A-8C87-303F76394C05}" name="Column13452"/>
    <tableColumn id="13465" xr3:uid="{DEB68F80-DB9E-4926-BF56-D449745E5BDD}" name="Column13453"/>
    <tableColumn id="13466" xr3:uid="{FE2474F2-D4C7-4348-8111-E494B93D9D73}" name="Column13454"/>
    <tableColumn id="13467" xr3:uid="{AA1AA79C-03B5-479F-9EFA-85B0D9CE3CF8}" name="Column13455"/>
    <tableColumn id="13468" xr3:uid="{01DF18B2-8C39-4022-8D27-23FE534669D3}" name="Column13456"/>
    <tableColumn id="13469" xr3:uid="{615A05BF-9270-4D7B-BFA1-6D1C6F4953A7}" name="Column13457"/>
    <tableColumn id="13470" xr3:uid="{4922DB31-F293-4191-AED2-DCF1B89A8B20}" name="Column13458"/>
    <tableColumn id="13471" xr3:uid="{B6E41706-ABD3-441D-98A9-CB298F758DD4}" name="Column13459"/>
    <tableColumn id="13472" xr3:uid="{3F08BE6A-7A63-45BE-A5AA-899C09697FF7}" name="Column13460"/>
    <tableColumn id="13473" xr3:uid="{D00FF4C0-BD79-45BC-88CB-67ADA11B55CF}" name="Column13461"/>
    <tableColumn id="13474" xr3:uid="{2918048A-F492-46C3-A1FD-A02CC1884954}" name="Column13462"/>
    <tableColumn id="13475" xr3:uid="{BEBD4262-403A-4F7A-8666-D1D18F378876}" name="Column13463"/>
    <tableColumn id="13476" xr3:uid="{5C1D5D8A-3DB3-4E6A-A73E-6BF8FB0918FE}" name="Column13464"/>
    <tableColumn id="13477" xr3:uid="{6988A99F-956E-44CB-8171-8A496DE7390F}" name="Column13465"/>
    <tableColumn id="13478" xr3:uid="{86E733B6-3F66-4D6C-9A50-85D29CE00961}" name="Column13466"/>
    <tableColumn id="13479" xr3:uid="{05351C94-A2EB-498F-A021-4AA00A5B7397}" name="Column13467"/>
    <tableColumn id="13480" xr3:uid="{51D4157F-FBFE-4E40-9303-F8746B395344}" name="Column13468"/>
    <tableColumn id="13481" xr3:uid="{CEEEB509-638C-4771-B099-1B103E633F3A}" name="Column13469"/>
    <tableColumn id="13482" xr3:uid="{5A87FB9D-B28D-4AFE-BDCD-DFD899BB49EC}" name="Column13470"/>
    <tableColumn id="13483" xr3:uid="{11825904-C1D5-4520-B8ED-4BA078C18A86}" name="Column13471"/>
    <tableColumn id="13484" xr3:uid="{80A28716-FBA6-4B2E-9AC9-DE798F9169F4}" name="Column13472"/>
    <tableColumn id="13485" xr3:uid="{EB18A8C7-81B8-4CB0-914F-B108B136D567}" name="Column13473"/>
    <tableColumn id="13486" xr3:uid="{77B71594-2AB3-4875-8365-DB6FE9BBCD5F}" name="Column13474"/>
    <tableColumn id="13487" xr3:uid="{3BD233E4-24A7-4C03-8D2C-9B0E3D0A2A39}" name="Column13475"/>
    <tableColumn id="13488" xr3:uid="{1DB8ECF0-35C1-4699-87E2-ECE2302877DE}" name="Column13476"/>
    <tableColumn id="13489" xr3:uid="{19DF1DA2-BDBA-4CDB-9BC6-B2CA1EAFDE2E}" name="Column13477"/>
    <tableColumn id="13490" xr3:uid="{F52A16EC-A3F5-4C37-98CF-A93AE465DE5C}" name="Column13478"/>
    <tableColumn id="13491" xr3:uid="{2C21EEE0-5945-4F61-8494-306EC37CB5D8}" name="Column13479"/>
    <tableColumn id="13492" xr3:uid="{716C3508-F568-4F1E-9337-D352279A521B}" name="Column13480"/>
    <tableColumn id="13493" xr3:uid="{40D97540-E60C-44D8-B272-73014A1B3D43}" name="Column13481"/>
    <tableColumn id="13494" xr3:uid="{924005D3-288F-4518-8401-4DF2EA73D5B8}" name="Column13482"/>
    <tableColumn id="13495" xr3:uid="{ADAADC4A-ADA3-48AC-B2D6-74A024831200}" name="Column13483"/>
    <tableColumn id="13496" xr3:uid="{7D3FF6EC-50F9-438A-B0A9-3BA37FF17575}" name="Column13484"/>
    <tableColumn id="13497" xr3:uid="{9161EB8A-ACE0-47E1-8C57-B4391548BD92}" name="Column13485"/>
    <tableColumn id="13498" xr3:uid="{699CFA0C-0A29-49FE-8585-391E98F85140}" name="Column13486"/>
    <tableColumn id="13499" xr3:uid="{4C8BBE7F-C2DB-4EEC-A20D-70F3718D9885}" name="Column13487"/>
    <tableColumn id="13500" xr3:uid="{E6D5EA7E-5F6C-45C3-B752-E48BE73051FF}" name="Column13488"/>
    <tableColumn id="13501" xr3:uid="{4BB3A1C7-0A4C-45C5-A751-B2DACAA30453}" name="Column13489"/>
    <tableColumn id="13502" xr3:uid="{272F631B-3549-4F5B-864F-AE60F394E72A}" name="Column13490"/>
    <tableColumn id="13503" xr3:uid="{EE934AF0-59E4-45DA-9D75-C4A34E119A7E}" name="Column13491"/>
    <tableColumn id="13504" xr3:uid="{E1FD13A2-B707-4320-8E18-FDA056B5CE68}" name="Column13492"/>
    <tableColumn id="13505" xr3:uid="{4BA2074D-57C5-4897-A181-404D264B7EA9}" name="Column13493"/>
    <tableColumn id="13506" xr3:uid="{D8AA2AFE-F7AC-4E0C-AFA2-28E975C65CB0}" name="Column13494"/>
    <tableColumn id="13507" xr3:uid="{7ACCDD2D-6A8A-4C3A-A67C-F4A4A238AD38}" name="Column13495"/>
    <tableColumn id="13508" xr3:uid="{1C3DA683-EB38-4EF1-8040-4BDD786BEE92}" name="Column13496"/>
    <tableColumn id="13509" xr3:uid="{EE3A8B41-2C0A-4A90-8E6D-C29C5A58C419}" name="Column13497"/>
    <tableColumn id="13510" xr3:uid="{F48FF1C0-3944-4AE6-A32A-267A260413B7}" name="Column13498"/>
    <tableColumn id="13511" xr3:uid="{049FEE25-F527-4119-8846-77BF70259442}" name="Column13499"/>
    <tableColumn id="13512" xr3:uid="{4CB053E2-D66D-4471-BE28-2476E2040DFB}" name="Column13500"/>
    <tableColumn id="13513" xr3:uid="{9F92D2DD-E437-43AE-8D7C-A75AC3FC348D}" name="Column13501"/>
    <tableColumn id="13514" xr3:uid="{E9218652-FAE5-47A4-BE52-9528F45D0A3E}" name="Column13502"/>
    <tableColumn id="13515" xr3:uid="{13C6551A-BF08-4711-897C-D1B4CD5A478D}" name="Column13503"/>
    <tableColumn id="13516" xr3:uid="{946CA9B7-8629-4F08-AF87-404551C5FEA3}" name="Column13504"/>
    <tableColumn id="13517" xr3:uid="{F193549B-CC8B-41E2-A33D-9AD1BFF7885A}" name="Column13505"/>
    <tableColumn id="13518" xr3:uid="{07882C65-D8C2-439A-B1DA-06D8A35AA969}" name="Column13506"/>
    <tableColumn id="13519" xr3:uid="{992682C8-87E8-4A59-9C9F-71E950C4BBC3}" name="Column13507"/>
    <tableColumn id="13520" xr3:uid="{5939A1A3-72EE-482F-A784-662F3D61A4BB}" name="Column13508"/>
    <tableColumn id="13521" xr3:uid="{19279B99-0812-4144-9DA1-99EA7C5910DB}" name="Column13509"/>
    <tableColumn id="13522" xr3:uid="{A2F9F240-5BC6-496A-B020-4108BE6E726A}" name="Column13510"/>
    <tableColumn id="13523" xr3:uid="{85BA1A5A-DF4E-4734-9C75-6AA10D6BFC55}" name="Column13511"/>
    <tableColumn id="13524" xr3:uid="{70EBA439-9CB7-45A4-91CC-23B5BB76844A}" name="Column13512"/>
    <tableColumn id="13525" xr3:uid="{BD311195-7B39-49C3-923B-93FE0D1EBD18}" name="Column13513"/>
    <tableColumn id="13526" xr3:uid="{BC7FFF97-F293-41B2-80E3-6FD6CDA72DD0}" name="Column13514"/>
    <tableColumn id="13527" xr3:uid="{7C9D64F6-AF62-41F6-BC59-CCAFAF1E0997}" name="Column13515"/>
    <tableColumn id="13528" xr3:uid="{73A36104-F2B1-42DA-A637-81346F86DEC0}" name="Column13516"/>
    <tableColumn id="13529" xr3:uid="{FFF5989A-E4FD-4B75-BDF6-2D25135CD354}" name="Column13517"/>
    <tableColumn id="13530" xr3:uid="{195046DB-4067-48F4-AF78-BB113B105003}" name="Column13518"/>
    <tableColumn id="13531" xr3:uid="{543AA6F3-4080-47BE-A1BD-15519D7292C8}" name="Column13519"/>
    <tableColumn id="13532" xr3:uid="{71A18460-58DB-4FF3-8C51-5FC13C660B0B}" name="Column13520"/>
    <tableColumn id="13533" xr3:uid="{0CC18ACD-7A58-453F-BDC6-ED9EDDC95367}" name="Column13521"/>
    <tableColumn id="13534" xr3:uid="{4177345E-210B-4CC4-B2EB-7723004B96AC}" name="Column13522"/>
    <tableColumn id="13535" xr3:uid="{8541250F-FAA4-437E-99E9-AA4761F387E8}" name="Column13523"/>
    <tableColumn id="13536" xr3:uid="{5B8FE86D-D866-4603-BD48-16E2EA8BA4D9}" name="Column13524"/>
    <tableColumn id="13537" xr3:uid="{E051E404-D299-417C-9C40-3D1436E531F6}" name="Column13525"/>
    <tableColumn id="13538" xr3:uid="{C70E50A5-C330-47FC-A2C3-3A32F83DCCEE}" name="Column13526"/>
    <tableColumn id="13539" xr3:uid="{3AB29B87-D630-4453-A94C-FC3FB03F3538}" name="Column13527"/>
    <tableColumn id="13540" xr3:uid="{11B07D6D-2B55-436D-9E9F-9F29CA9E0336}" name="Column13528"/>
    <tableColumn id="13541" xr3:uid="{977C5D3B-2C28-4CB0-A0EC-D4235D2C5952}" name="Column13529"/>
    <tableColumn id="13542" xr3:uid="{B8DB06F7-09F4-4892-8650-F49B58CA46F9}" name="Column13530"/>
    <tableColumn id="13543" xr3:uid="{B719FDBF-441D-471C-93D3-3B712C3DD0F1}" name="Column13531"/>
    <tableColumn id="13544" xr3:uid="{F2CABFB2-EDE3-416A-909A-B97A604B79D3}" name="Column13532"/>
    <tableColumn id="13545" xr3:uid="{11D0025F-8093-4262-B366-9005A8A5F8C9}" name="Column13533"/>
    <tableColumn id="13546" xr3:uid="{7A09DBA7-8267-4F48-9AF3-C9C935209F67}" name="Column13534"/>
    <tableColumn id="13547" xr3:uid="{4DDDFDD5-1865-4CFD-B7EF-838088781789}" name="Column13535"/>
    <tableColumn id="13548" xr3:uid="{278ADFCF-6FAB-4ACB-9AB4-F7A301458B8B}" name="Column13536"/>
    <tableColumn id="13549" xr3:uid="{0A6A29F8-E8E9-4A6F-9014-EC31D1749233}" name="Column13537"/>
    <tableColumn id="13550" xr3:uid="{391143A5-AB00-459A-A952-C14B60007F3D}" name="Column13538"/>
    <tableColumn id="13551" xr3:uid="{B8DD68F7-353F-444B-83FA-1BFB44543BE9}" name="Column13539"/>
    <tableColumn id="13552" xr3:uid="{9708DB9F-5FC0-4C80-BFEF-8F0DB5B83EDE}" name="Column13540"/>
    <tableColumn id="13553" xr3:uid="{01AFBE6D-69E9-4DB5-A50F-9755211EC587}" name="Column13541"/>
    <tableColumn id="13554" xr3:uid="{DD6B7A7F-80A2-46BB-8E70-9A9FEC8114B9}" name="Column13542"/>
    <tableColumn id="13555" xr3:uid="{F6457C9B-AB09-42CE-A5E1-66657A931A01}" name="Column13543"/>
    <tableColumn id="13556" xr3:uid="{0BD5B99B-95AD-4253-8C68-EC1EB9503214}" name="Column13544"/>
    <tableColumn id="13557" xr3:uid="{7CBDDEAB-7787-4400-A025-CB8E68E37C76}" name="Column13545"/>
    <tableColumn id="13558" xr3:uid="{D7DC66AD-B36E-41ED-96E5-94E851883210}" name="Column13546"/>
    <tableColumn id="13559" xr3:uid="{AE061220-7C08-487F-B2D5-5AF7010D0C42}" name="Column13547"/>
    <tableColumn id="13560" xr3:uid="{3E67FCAA-B091-44AA-AEBD-45D40AA00425}" name="Column13548"/>
    <tableColumn id="13561" xr3:uid="{A25A78DD-1AAB-48E7-A217-CED6C9CC1D10}" name="Column13549"/>
    <tableColumn id="13562" xr3:uid="{A1DE3FE2-1A09-424E-878F-E164763C902E}" name="Column13550"/>
    <tableColumn id="13563" xr3:uid="{6534744F-E0D9-493B-B7F6-B35431AB1BC6}" name="Column13551"/>
    <tableColumn id="13564" xr3:uid="{B3195152-38C0-4D6D-9666-1D2F591A9696}" name="Column13552"/>
    <tableColumn id="13565" xr3:uid="{2AADF65D-570D-42C8-B0CE-66305B9174EB}" name="Column13553"/>
    <tableColumn id="13566" xr3:uid="{DCA19C10-4318-4F72-86D3-817F7DC174F0}" name="Column13554"/>
    <tableColumn id="13567" xr3:uid="{71DF361D-C53C-4B52-B144-C9CF52C64AF4}" name="Column13555"/>
    <tableColumn id="13568" xr3:uid="{0D69BD9B-878A-4E00-87FE-78BA66971C63}" name="Column13556"/>
    <tableColumn id="13569" xr3:uid="{4222F2A1-CC32-4CE4-962A-DDA3F0D1D03F}" name="Column13557"/>
    <tableColumn id="13570" xr3:uid="{88AE6BE6-4191-4ED4-968D-DD946609D467}" name="Column13558"/>
    <tableColumn id="13571" xr3:uid="{0AE20DFE-E5F5-41EF-AC28-39C233A5757D}" name="Column13559"/>
    <tableColumn id="13572" xr3:uid="{01604D9F-FFA3-4DF5-AD0D-6FADA5650C66}" name="Column13560"/>
    <tableColumn id="13573" xr3:uid="{62796079-E42E-4B96-A2C2-93645C1C5CA9}" name="Column13561"/>
    <tableColumn id="13574" xr3:uid="{45A900B0-0739-4F22-A145-D48AAE30E89B}" name="Column13562"/>
    <tableColumn id="13575" xr3:uid="{61FE698A-71CC-4247-9B06-06874C830BF3}" name="Column13563"/>
    <tableColumn id="13576" xr3:uid="{D09028BF-0F28-43A6-9337-99C032ADED73}" name="Column13564"/>
    <tableColumn id="13577" xr3:uid="{E1EBE9B8-9695-412D-8A62-D3B349E73CE0}" name="Column13565"/>
    <tableColumn id="13578" xr3:uid="{A79B18DD-5136-4C20-A581-8CEE2D24C375}" name="Column13566"/>
    <tableColumn id="13579" xr3:uid="{1661192F-F68B-4372-8E3A-A989E5E5D50C}" name="Column13567"/>
    <tableColumn id="13580" xr3:uid="{35329053-D8EB-41BB-8096-781D53631772}" name="Column13568"/>
    <tableColumn id="13581" xr3:uid="{0FD62986-8B11-4BFB-8F62-4CC3CEF3517B}" name="Column13569"/>
    <tableColumn id="13582" xr3:uid="{7715750D-6F57-408A-B163-88A739E1C338}" name="Column13570"/>
    <tableColumn id="13583" xr3:uid="{0CF5282C-DF76-4433-8475-6A9081180FA9}" name="Column13571"/>
    <tableColumn id="13584" xr3:uid="{A65663FB-AA6D-46F0-9DC0-E81BB355783B}" name="Column13572"/>
    <tableColumn id="13585" xr3:uid="{42DCB11B-1BC8-48CF-AB43-02EC2A93AF8C}" name="Column13573"/>
    <tableColumn id="13586" xr3:uid="{3B4476A0-CD19-4485-AB31-94F0B60CBF4C}" name="Column13574"/>
    <tableColumn id="13587" xr3:uid="{47CFC04D-AAC0-4D37-A00B-D2BE0E5C64C3}" name="Column13575"/>
    <tableColumn id="13588" xr3:uid="{15D1A46A-9848-4E66-B65D-0705E629EC4D}" name="Column13576"/>
    <tableColumn id="13589" xr3:uid="{3156FAAF-4056-401B-BACC-7B2B4701C495}" name="Column13577"/>
    <tableColumn id="13590" xr3:uid="{5171FDAB-5302-4083-951E-821D099EAA71}" name="Column13578"/>
    <tableColumn id="13591" xr3:uid="{F37FE9A2-8B96-4DA6-A454-CE6151859963}" name="Column13579"/>
    <tableColumn id="13592" xr3:uid="{1961708A-33BB-42B0-B1DB-BBA55E0C25D3}" name="Column13580"/>
    <tableColumn id="13593" xr3:uid="{913F3E4F-343B-4A54-870D-BB34286617A5}" name="Column13581"/>
    <tableColumn id="13594" xr3:uid="{3F0FDA70-79EF-4943-BDC4-42CD465537E8}" name="Column13582"/>
    <tableColumn id="13595" xr3:uid="{A92A1AB4-0D79-41D3-AD30-AE10246E785C}" name="Column13583"/>
    <tableColumn id="13596" xr3:uid="{7C773F87-4912-445E-ABA3-B45433CC66F5}" name="Column13584"/>
    <tableColumn id="13597" xr3:uid="{3699C851-EFD3-461F-AF91-488EAADA0764}" name="Column13585"/>
    <tableColumn id="13598" xr3:uid="{CD466104-D5D0-4451-A077-0F71B0B3B3F8}" name="Column13586"/>
    <tableColumn id="13599" xr3:uid="{0A2DA64A-DFF9-4AB6-AF34-5090416F53C5}" name="Column13587"/>
    <tableColumn id="13600" xr3:uid="{664F74B3-FBF4-42E7-9986-E9F4D41257BC}" name="Column13588"/>
    <tableColumn id="13601" xr3:uid="{4BC6033E-E6BB-4ED7-A13B-C25D19B93235}" name="Column13589"/>
    <tableColumn id="13602" xr3:uid="{801B4A5E-62F7-4E2E-B9CC-3ABC08FE8198}" name="Column13590"/>
    <tableColumn id="13603" xr3:uid="{CF595B10-F944-4721-911B-CAC1653770B4}" name="Column13591"/>
    <tableColumn id="13604" xr3:uid="{2482EC77-2F2E-4862-A7CC-E74100D29BA1}" name="Column13592"/>
    <tableColumn id="13605" xr3:uid="{F5CEBFBC-C000-4171-A88A-09A78C850C06}" name="Column13593"/>
    <tableColumn id="13606" xr3:uid="{81A36C2D-63F8-4B32-9E4D-3BDBB8F4CDFC}" name="Column13594"/>
    <tableColumn id="13607" xr3:uid="{76986A2C-4D9B-4B20-8CB1-8A5F11E4E1AD}" name="Column13595"/>
    <tableColumn id="13608" xr3:uid="{B167BC3E-9B89-494C-B170-8DD4AD835239}" name="Column13596"/>
    <tableColumn id="13609" xr3:uid="{B3A754E3-53D1-44FE-9A11-C8EE2A0A7804}" name="Column13597"/>
    <tableColumn id="13610" xr3:uid="{62332C60-7A1C-4A65-937A-DC6EE7423F08}" name="Column13598"/>
    <tableColumn id="13611" xr3:uid="{A7755F38-2C6E-43A1-988D-DDDB81D4E1C9}" name="Column13599"/>
    <tableColumn id="13612" xr3:uid="{19A668E0-D64A-48D4-BED1-950F655AE72F}" name="Column13600"/>
    <tableColumn id="13613" xr3:uid="{9629683A-1F0F-4C7F-B4BB-ED58496741FE}" name="Column13601"/>
    <tableColumn id="13614" xr3:uid="{446F58D1-9416-4618-84CF-20E9DE951621}" name="Column13602"/>
    <tableColumn id="13615" xr3:uid="{BE5EB014-F4F2-4ED1-81B0-DA7C0931E3BD}" name="Column13603"/>
    <tableColumn id="13616" xr3:uid="{73533B64-8E0D-4347-96AE-EC41264AD25D}" name="Column13604"/>
    <tableColumn id="13617" xr3:uid="{7A425F1C-6E7D-49C2-BAA3-AFA9008EE05D}" name="Column13605"/>
    <tableColumn id="13618" xr3:uid="{501380A3-399B-4B5D-AC1B-350CB7E0B290}" name="Column13606"/>
    <tableColumn id="13619" xr3:uid="{39D0FB3F-1619-4AF7-9DDD-2615B89BF8F4}" name="Column13607"/>
    <tableColumn id="13620" xr3:uid="{FC6AC1F3-13FB-463F-AE3D-D5C3A35E8ACB}" name="Column13608"/>
    <tableColumn id="13621" xr3:uid="{87F048C1-69DC-4799-8062-E41B383FB066}" name="Column13609"/>
    <tableColumn id="13622" xr3:uid="{8AE862D1-537F-4E87-BE47-3F2C7C6B5CB6}" name="Column13610"/>
    <tableColumn id="13623" xr3:uid="{2D5DC1A8-6058-43C1-B3FB-87C6F279B046}" name="Column13611"/>
    <tableColumn id="13624" xr3:uid="{5B10B7D6-482F-4BF6-9406-4FBBF6C3CF66}" name="Column13612"/>
    <tableColumn id="13625" xr3:uid="{601D0C57-4303-4418-9DF0-7B930A75D3E3}" name="Column13613"/>
    <tableColumn id="13626" xr3:uid="{2474C95F-AABB-43F1-9CCF-4FADA1EDB21E}" name="Column13614"/>
    <tableColumn id="13627" xr3:uid="{FA3CD8A9-09CD-439F-959C-8E25064FD0A6}" name="Column13615"/>
    <tableColumn id="13628" xr3:uid="{E68838A1-A16B-4B8D-A3F4-66E485212B45}" name="Column13616"/>
    <tableColumn id="13629" xr3:uid="{669EEB35-E60C-47F1-8E6A-DFC393B47C5B}" name="Column13617"/>
    <tableColumn id="13630" xr3:uid="{28928113-025E-44DA-AE47-E5E92CEADD6D}" name="Column13618"/>
    <tableColumn id="13631" xr3:uid="{6C1154FB-1495-4854-ABA8-356301A11DB4}" name="Column13619"/>
    <tableColumn id="13632" xr3:uid="{FAE96232-AE9D-4B30-AC70-FEC8302B5D18}" name="Column13620"/>
    <tableColumn id="13633" xr3:uid="{849A2350-9346-4881-923A-1533DB64E37F}" name="Column13621"/>
    <tableColumn id="13634" xr3:uid="{8EEA1488-338A-4DD2-A3C5-3AB28478CA82}" name="Column13622"/>
    <tableColumn id="13635" xr3:uid="{B7B74C35-7B93-4166-8F3C-7D8DD9F19EAD}" name="Column13623"/>
    <tableColumn id="13636" xr3:uid="{39022E1A-5C7B-4C89-A318-59C80704A91F}" name="Column13624"/>
    <tableColumn id="13637" xr3:uid="{9CD27062-C688-4600-97EF-881675D191AA}" name="Column13625"/>
    <tableColumn id="13638" xr3:uid="{5A84758A-987C-440B-A16B-E94E03780FAC}" name="Column13626"/>
    <tableColumn id="13639" xr3:uid="{C4E0A495-7FEB-45B7-96C9-68B24773664B}" name="Column13627"/>
    <tableColumn id="13640" xr3:uid="{5119CEF6-C2CA-4A14-ACD8-E65226D1E3D9}" name="Column13628"/>
    <tableColumn id="13641" xr3:uid="{09F1033B-9883-48DC-9CDF-501406EC292A}" name="Column13629"/>
    <tableColumn id="13642" xr3:uid="{3E187671-AC27-4F54-BAB6-E291A79940EE}" name="Column13630"/>
    <tableColumn id="13643" xr3:uid="{3D771C6E-9D52-4460-BD68-D26957272727}" name="Column13631"/>
    <tableColumn id="13644" xr3:uid="{8137F361-F52A-46CD-BE29-8740DB956246}" name="Column13632"/>
    <tableColumn id="13645" xr3:uid="{7E77E173-4D1F-4866-ABF7-917B252DAC67}" name="Column13633"/>
    <tableColumn id="13646" xr3:uid="{40D46D3A-BB8C-4DC0-B47D-77ED96324DC5}" name="Column13634"/>
    <tableColumn id="13647" xr3:uid="{308FE204-4713-4DD2-A76F-C0ADDC026440}" name="Column13635"/>
    <tableColumn id="13648" xr3:uid="{0B8B1E18-80AF-4BF0-A272-58BCB1EDE7F3}" name="Column13636"/>
    <tableColumn id="13649" xr3:uid="{4F0F4745-8057-4CAF-BD37-4E67A6A6CED7}" name="Column13637"/>
    <tableColumn id="13650" xr3:uid="{99AB8AA3-1EEE-46C1-9998-5D1DA9DD6CAC}" name="Column13638"/>
    <tableColumn id="13651" xr3:uid="{B073D2EF-03CF-45A9-9E13-98D60858D70E}" name="Column13639"/>
    <tableColumn id="13652" xr3:uid="{BEB0C940-D4D9-4DB1-90C5-DD414D56B9C8}" name="Column13640"/>
    <tableColumn id="13653" xr3:uid="{625B7EBD-B5C8-4C03-8FDF-F2ACBDF3DCD0}" name="Column13641"/>
    <tableColumn id="13654" xr3:uid="{DE3063A4-6BA7-4903-A19C-47AA2154265D}" name="Column13642"/>
    <tableColumn id="13655" xr3:uid="{D7D9094C-0D76-41C9-BB71-58C6A14349A6}" name="Column13643"/>
    <tableColumn id="13656" xr3:uid="{98ABEC64-315D-4E50-91D5-F6CF94F1A86F}" name="Column13644"/>
    <tableColumn id="13657" xr3:uid="{C531BEC6-A38B-4388-A23A-1E178EE457A5}" name="Column13645"/>
    <tableColumn id="13658" xr3:uid="{5DD2D2E9-9C71-44D1-97F4-DA8870D90687}" name="Column13646"/>
    <tableColumn id="13659" xr3:uid="{808F71E2-9FB9-4584-B437-0BA3085F9E55}" name="Column13647"/>
    <tableColumn id="13660" xr3:uid="{676DD4A2-0CA8-4DD4-B0CF-80EFA66A06A7}" name="Column13648"/>
    <tableColumn id="13661" xr3:uid="{664A90C5-4D3C-4C21-A78A-62A64BF98758}" name="Column13649"/>
    <tableColumn id="13662" xr3:uid="{8D08C49C-E3ED-4A45-BD8E-06DFCAEAB7B4}" name="Column13650"/>
    <tableColumn id="13663" xr3:uid="{62952272-AFC6-4F56-9FBF-CD84FEFCA7C6}" name="Column13651"/>
    <tableColumn id="13664" xr3:uid="{566D48EC-F0A5-44EF-B9F9-D6B9E3B14793}" name="Column13652"/>
    <tableColumn id="13665" xr3:uid="{41FD169A-EFD8-4EFB-912D-4A1AC2912BD4}" name="Column13653"/>
    <tableColumn id="13666" xr3:uid="{4C0BC442-4093-49AE-AE60-7C7F40751BB6}" name="Column13654"/>
    <tableColumn id="13667" xr3:uid="{CC5E265E-87B1-499D-AEF7-334B9CDD8608}" name="Column13655"/>
    <tableColumn id="13668" xr3:uid="{ABF4759A-CC6F-4224-9912-96F9C443F9F3}" name="Column13656"/>
    <tableColumn id="13669" xr3:uid="{8ADB7AC2-F90E-471C-BB77-B6095944EE12}" name="Column13657"/>
    <tableColumn id="13670" xr3:uid="{04570CE5-46BB-41E1-B758-8B0C09162356}" name="Column13658"/>
    <tableColumn id="13671" xr3:uid="{33174151-F00F-4B3D-AE2D-04B162DD50AD}" name="Column13659"/>
    <tableColumn id="13672" xr3:uid="{33A69312-4CA3-484B-92AD-3647697261F7}" name="Column13660"/>
    <tableColumn id="13673" xr3:uid="{E49376F2-BBF3-406B-AB47-D02B5FA0D6BA}" name="Column13661"/>
    <tableColumn id="13674" xr3:uid="{FB19FCEA-F453-41E6-A4F7-746BB2DFC0EC}" name="Column13662"/>
    <tableColumn id="13675" xr3:uid="{56A7F2C6-89F7-4D2E-B52F-110CE0698B4B}" name="Column13663"/>
    <tableColumn id="13676" xr3:uid="{A677890A-3696-43E9-85D8-F1F68EE2B32A}" name="Column13664"/>
    <tableColumn id="13677" xr3:uid="{88CB8335-F17A-4AF4-AEB1-72848048664E}" name="Column13665"/>
    <tableColumn id="13678" xr3:uid="{4EEBFC11-7E24-4567-815E-9F1032A33700}" name="Column13666"/>
    <tableColumn id="13679" xr3:uid="{207C09A2-1F0D-4B8B-9AE0-A92723D077FC}" name="Column13667"/>
    <tableColumn id="13680" xr3:uid="{357AF269-D33D-4AB6-94BD-AC80C7179F45}" name="Column13668"/>
    <tableColumn id="13681" xr3:uid="{96B4D6D7-4268-4611-80FB-6598BF0DFAD3}" name="Column13669"/>
    <tableColumn id="13682" xr3:uid="{89316A99-F86A-406A-97D1-612F1791E5CC}" name="Column13670"/>
    <tableColumn id="13683" xr3:uid="{EE415341-E4AD-4E34-A73E-C82279E81C61}" name="Column13671"/>
    <tableColumn id="13684" xr3:uid="{335569B7-F695-410F-85B0-C2CCF5B20693}" name="Column13672"/>
    <tableColumn id="13685" xr3:uid="{290A917E-7E8A-4AB7-BCC5-2FA3F4AEA9B6}" name="Column13673"/>
    <tableColumn id="13686" xr3:uid="{49943811-CA13-4FDC-B36C-C5DBA74BC29E}" name="Column13674"/>
    <tableColumn id="13687" xr3:uid="{8F5363AD-B02B-470A-8CB7-62CA57CA52B8}" name="Column13675"/>
    <tableColumn id="13688" xr3:uid="{8D43048E-A19B-4F80-B568-56FDC22FFAC1}" name="Column13676"/>
    <tableColumn id="13689" xr3:uid="{E77D1F77-A2CE-4D8A-A63B-295649ABFB6C}" name="Column13677"/>
    <tableColumn id="13690" xr3:uid="{A431A9DF-4AFC-410F-ABBB-B463EC597BD0}" name="Column13678"/>
    <tableColumn id="13691" xr3:uid="{D5ABD1F1-2AEF-43FF-BD1D-7A41888F5A35}" name="Column13679"/>
    <tableColumn id="13692" xr3:uid="{29D3C017-2569-4D24-A718-3154548D38B8}" name="Column13680"/>
    <tableColumn id="13693" xr3:uid="{4FBD9501-2C2A-478D-9562-EEF226902CC6}" name="Column13681"/>
    <tableColumn id="13694" xr3:uid="{5570D2C4-B414-454C-A108-DAF7E114E321}" name="Column13682"/>
    <tableColumn id="13695" xr3:uid="{49C69A28-1D45-4158-B6A0-EDF2402F7449}" name="Column13683"/>
    <tableColumn id="13696" xr3:uid="{863E24B3-02D1-49C3-8727-A57C70860CBF}" name="Column13684"/>
    <tableColumn id="13697" xr3:uid="{CB974C39-E76D-4C04-9C69-643D6C1D6FE7}" name="Column13685"/>
    <tableColumn id="13698" xr3:uid="{50F6BBAC-3451-48F6-B93D-3787828A38B1}" name="Column13686"/>
    <tableColumn id="13699" xr3:uid="{F2689560-E8FB-4BE8-AAB4-18B264220A5A}" name="Column13687"/>
    <tableColumn id="13700" xr3:uid="{FBD75D3B-81DA-4837-A35A-D8396DB6C678}" name="Column13688"/>
    <tableColumn id="13701" xr3:uid="{235855D6-6EED-4276-94CD-EB931C756924}" name="Column13689"/>
    <tableColumn id="13702" xr3:uid="{EC4F0566-4CDD-4E96-B8B3-7002AB4A5AB4}" name="Column13690"/>
    <tableColumn id="13703" xr3:uid="{D0CC9F90-3524-43BF-9B22-8CA2F57868DD}" name="Column13691"/>
    <tableColumn id="13704" xr3:uid="{75D147D6-CFA7-41A8-BC1C-5EAC55AF12E2}" name="Column13692"/>
    <tableColumn id="13705" xr3:uid="{939D6DA2-629A-4680-BF35-C643A2DA13C3}" name="Column13693"/>
    <tableColumn id="13706" xr3:uid="{9D392EF7-7316-4D78-9763-C2891F770D1C}" name="Column13694"/>
    <tableColumn id="13707" xr3:uid="{767833D6-B93F-40F9-828A-E8BC67863ADD}" name="Column13695"/>
    <tableColumn id="13708" xr3:uid="{5B34A0DA-8024-44FB-8B85-3B63F0975480}" name="Column13696"/>
    <tableColumn id="13709" xr3:uid="{9C891D80-9D60-42A9-B86F-9B97D4CD46C4}" name="Column13697"/>
    <tableColumn id="13710" xr3:uid="{68330A51-5868-4A46-9865-065E2BE3A7B5}" name="Column13698"/>
    <tableColumn id="13711" xr3:uid="{1EE25E4D-D7AA-4E90-929B-63AE04A88799}" name="Column13699"/>
    <tableColumn id="13712" xr3:uid="{93BE39DB-02AE-46B8-A0BB-4EB18B109280}" name="Column13700"/>
    <tableColumn id="13713" xr3:uid="{266D5DA8-52F6-48BB-ABF9-443A05C9BB95}" name="Column13701"/>
    <tableColumn id="13714" xr3:uid="{A7472AA8-0A0B-4A07-B060-EAA34DDB0B1D}" name="Column13702"/>
    <tableColumn id="13715" xr3:uid="{F3821A71-1CFD-442E-92AD-79F6C8BD9A7C}" name="Column13703"/>
    <tableColumn id="13716" xr3:uid="{2F04ADB4-BF65-41BA-B5BC-073BD66D4320}" name="Column13704"/>
    <tableColumn id="13717" xr3:uid="{120738CB-BEB6-4F08-B4AB-A37F2A7A243C}" name="Column13705"/>
    <tableColumn id="13718" xr3:uid="{3D45C1BD-C5FF-4C32-AB3B-BBA1FE8A93B0}" name="Column13706"/>
    <tableColumn id="13719" xr3:uid="{7C811B48-C3B6-4EC1-951A-5B70F0AF5450}" name="Column13707"/>
    <tableColumn id="13720" xr3:uid="{0699E372-418C-4E95-8FC9-C91A94B2EEB1}" name="Column13708"/>
    <tableColumn id="13721" xr3:uid="{DF84C7EA-893E-4273-A30F-D17E6D1EF057}" name="Column13709"/>
    <tableColumn id="13722" xr3:uid="{C5745D21-1CC4-44DC-89E3-7C79CB2DB5D6}" name="Column13710"/>
    <tableColumn id="13723" xr3:uid="{467E994E-4A44-4837-B12D-C841330FAC54}" name="Column13711"/>
    <tableColumn id="13724" xr3:uid="{9255D501-DCFA-4BA5-9164-25D994BF3A91}" name="Column13712"/>
    <tableColumn id="13725" xr3:uid="{3A83DC98-78B7-463F-80C3-E813BF6E6905}" name="Column13713"/>
    <tableColumn id="13726" xr3:uid="{409C28C8-454A-4D96-8D6D-31EA43367BB7}" name="Column13714"/>
    <tableColumn id="13727" xr3:uid="{9C43749F-F585-4233-9C5C-13FB1324A8AD}" name="Column13715"/>
    <tableColumn id="13728" xr3:uid="{4241CDA1-8F66-46BA-89C6-193331EEF91B}" name="Column13716"/>
    <tableColumn id="13729" xr3:uid="{024D587D-C361-4A1C-BCAD-3A13FDA182F3}" name="Column13717"/>
    <tableColumn id="13730" xr3:uid="{CABE3CF3-9B44-4B97-B041-A3F0C7FCF399}" name="Column13718"/>
    <tableColumn id="13731" xr3:uid="{DBA9F7FD-1268-441F-A429-BAF6293FE174}" name="Column13719"/>
    <tableColumn id="13732" xr3:uid="{1725BD3B-1CF7-40E0-BFC1-44EC3594EB81}" name="Column13720"/>
    <tableColumn id="13733" xr3:uid="{6475301E-89F5-4977-9E6B-4691CCFAC3A7}" name="Column13721"/>
    <tableColumn id="13734" xr3:uid="{66D41188-81D1-46ED-8BF7-12CB4FF1E5CF}" name="Column13722"/>
    <tableColumn id="13735" xr3:uid="{5F51C2CE-078F-4D86-8F28-83A705FB5CF1}" name="Column13723"/>
    <tableColumn id="13736" xr3:uid="{42385545-A89D-4677-B7C2-68DD8EFE7202}" name="Column13724"/>
    <tableColumn id="13737" xr3:uid="{7983C396-5022-41DD-B9B2-F9B624AC7EAF}" name="Column13725"/>
    <tableColumn id="13738" xr3:uid="{47B5A923-4434-47A5-B50F-2EC89CF1A0EF}" name="Column13726"/>
    <tableColumn id="13739" xr3:uid="{3B8B1B6D-DCA6-4241-B2EB-716AF31E053A}" name="Column13727"/>
    <tableColumn id="13740" xr3:uid="{D536FB93-2607-4971-A0A5-E5758DAEFA36}" name="Column13728"/>
    <tableColumn id="13741" xr3:uid="{BC570F64-8AFB-4E95-8DF5-59BD75B0D00B}" name="Column13729"/>
    <tableColumn id="13742" xr3:uid="{374BEE8E-0CAA-4132-995B-49C47EDA6AE9}" name="Column13730"/>
    <tableColumn id="13743" xr3:uid="{E63041BA-382D-411A-8A00-BC9F97DB775E}" name="Column13731"/>
    <tableColumn id="13744" xr3:uid="{D18B1EAB-6E35-4DFE-B90F-9B2429E54449}" name="Column13732"/>
    <tableColumn id="13745" xr3:uid="{2F5F7CD3-A9D2-49EB-B4B4-EC332F01EBDD}" name="Column13733"/>
    <tableColumn id="13746" xr3:uid="{97904547-C288-40B6-9DE8-F106A61DFA3C}" name="Column13734"/>
    <tableColumn id="13747" xr3:uid="{31C6EA0F-BE1E-439F-ABBD-5665EF70F824}" name="Column13735"/>
    <tableColumn id="13748" xr3:uid="{B1235011-8A1D-43D7-8287-F7E3F3536577}" name="Column13736"/>
    <tableColumn id="13749" xr3:uid="{04BE61DC-49F0-46B3-A60B-20226D3FBA72}" name="Column13737"/>
    <tableColumn id="13750" xr3:uid="{F736D507-34BE-4F75-A868-56097CA56B35}" name="Column13738"/>
    <tableColumn id="13751" xr3:uid="{396CCB41-1283-4AA8-8348-D0190FF3933F}" name="Column13739"/>
    <tableColumn id="13752" xr3:uid="{08B1882D-2867-4ABE-B943-F40D8A612636}" name="Column13740"/>
    <tableColumn id="13753" xr3:uid="{328CC193-FC00-4B66-B0D9-A4071187F801}" name="Column13741"/>
    <tableColumn id="13754" xr3:uid="{62F0B8D7-BBCC-4D2A-BFCE-4A0AB7E5BCDF}" name="Column13742"/>
    <tableColumn id="13755" xr3:uid="{7AEF9887-33E2-42A3-87F6-7CA27939CD8A}" name="Column13743"/>
    <tableColumn id="13756" xr3:uid="{1F0D83B3-9175-4BA2-B738-66217E0BBDEF}" name="Column13744"/>
    <tableColumn id="13757" xr3:uid="{CB1EC94C-2745-44DD-916B-034AE349D5DA}" name="Column13745"/>
    <tableColumn id="13758" xr3:uid="{40C6112F-70FA-492C-BAC5-047CF6AD6CEE}" name="Column13746"/>
    <tableColumn id="13759" xr3:uid="{8F8B9EBF-AE5B-4627-B8BF-074BCB17B6C1}" name="Column13747"/>
    <tableColumn id="13760" xr3:uid="{C31D5F10-4ACB-4D73-9FF8-33E6A775B4E9}" name="Column13748"/>
    <tableColumn id="13761" xr3:uid="{B0EE16EC-16DA-4199-93C5-DFC9B7670E8E}" name="Column13749"/>
    <tableColumn id="13762" xr3:uid="{C896B0A5-E23E-4C00-BCDA-894E23DA34CE}" name="Column13750"/>
    <tableColumn id="13763" xr3:uid="{6B720FB9-986B-4E3A-8A9A-47940EF00C1C}" name="Column13751"/>
    <tableColumn id="13764" xr3:uid="{6BE72088-DEFE-423A-B9E3-C22A7C423A8D}" name="Column13752"/>
    <tableColumn id="13765" xr3:uid="{0A14DFE3-408D-4CF0-A038-AC380841BB4C}" name="Column13753"/>
    <tableColumn id="13766" xr3:uid="{EF7721AF-B822-4039-89BE-7E1CD2711322}" name="Column13754"/>
    <tableColumn id="13767" xr3:uid="{77C25691-7FAD-4728-9FF5-6FB88D63AC39}" name="Column13755"/>
    <tableColumn id="13768" xr3:uid="{EE599DC0-82E1-4FFD-9911-2B8D15FDB820}" name="Column13756"/>
    <tableColumn id="13769" xr3:uid="{E963E34E-7033-4D66-B1BD-2C3C353B5134}" name="Column13757"/>
    <tableColumn id="13770" xr3:uid="{6D02D771-0A76-49F9-8749-AC307C1B766C}" name="Column13758"/>
    <tableColumn id="13771" xr3:uid="{22514511-5BFC-4950-8BF4-4FD84C894783}" name="Column13759"/>
    <tableColumn id="13772" xr3:uid="{526C39B9-3B03-4FE9-9141-B315FB08D397}" name="Column13760"/>
    <tableColumn id="13773" xr3:uid="{36CF0090-4AEE-4BE5-904F-741AE5C9B7F5}" name="Column13761"/>
    <tableColumn id="13774" xr3:uid="{278FFFE5-6453-41E4-9477-D4F2E15AB8CE}" name="Column13762"/>
    <tableColumn id="13775" xr3:uid="{9923CCE7-39FC-42EC-8E25-C459D52D84BD}" name="Column13763"/>
    <tableColumn id="13776" xr3:uid="{971A1564-5C6D-4BB4-998B-4A4768287FDB}" name="Column13764"/>
    <tableColumn id="13777" xr3:uid="{53916F65-1B2D-4E1F-892C-E4DD53C3EC0F}" name="Column13765"/>
    <tableColumn id="13778" xr3:uid="{C4227701-677F-4A7F-A361-0CE15366EF5E}" name="Column13766"/>
    <tableColumn id="13779" xr3:uid="{1C73619C-B05F-43CE-A7D3-72657AC7925E}" name="Column13767"/>
    <tableColumn id="13780" xr3:uid="{C247CEF3-1478-4B47-ABE1-6C54CB3B6511}" name="Column13768"/>
    <tableColumn id="13781" xr3:uid="{A50739ED-43A5-4FCF-8F4C-D67E838DC1B6}" name="Column13769"/>
    <tableColumn id="13782" xr3:uid="{573B05B0-1999-4A55-9588-8F7973FBA69D}" name="Column13770"/>
    <tableColumn id="13783" xr3:uid="{C106ABC2-2D40-48AC-9600-5B2DB890AEC1}" name="Column13771"/>
    <tableColumn id="13784" xr3:uid="{BABCA803-D66A-4CC5-BFB8-98A4FC8A783F}" name="Column13772"/>
    <tableColumn id="13785" xr3:uid="{95B6391B-694F-4A3D-9760-9043CB4B9589}" name="Column13773"/>
    <tableColumn id="13786" xr3:uid="{BC8ADFA1-407F-43AA-910D-8B64452CFB0C}" name="Column13774"/>
    <tableColumn id="13787" xr3:uid="{0D26F08A-0A31-411A-96AB-4BB5628B7509}" name="Column13775"/>
    <tableColumn id="13788" xr3:uid="{15039A53-437F-4E8C-AFCF-3B80231021B9}" name="Column13776"/>
    <tableColumn id="13789" xr3:uid="{36566D7C-C657-4987-91F4-A8B97450F118}" name="Column13777"/>
    <tableColumn id="13790" xr3:uid="{8FBCDEE6-AB20-49D5-9CDD-26104840348D}" name="Column13778"/>
    <tableColumn id="13791" xr3:uid="{BE35F768-C3B5-4885-9877-6735FA3E9866}" name="Column13779"/>
    <tableColumn id="13792" xr3:uid="{C5E4254D-E594-4486-8D89-0767C0635154}" name="Column13780"/>
    <tableColumn id="13793" xr3:uid="{7654DD5A-52AD-4A7A-960D-9D73C64D3906}" name="Column13781"/>
    <tableColumn id="13794" xr3:uid="{0F84F3FE-B7ED-4C66-8254-EC7DB822A507}" name="Column13782"/>
    <tableColumn id="13795" xr3:uid="{56EB4BFB-9D82-4DA5-B874-2E87B6214378}" name="Column13783"/>
    <tableColumn id="13796" xr3:uid="{4CB81A6A-08BD-4D43-AC8D-4A8FB98B388B}" name="Column13784"/>
    <tableColumn id="13797" xr3:uid="{BE7A44C3-E6E3-4A75-B00D-0FAC298684A6}" name="Column13785"/>
    <tableColumn id="13798" xr3:uid="{CEAD60F6-1B82-48BF-A22C-190ADDA52265}" name="Column13786"/>
    <tableColumn id="13799" xr3:uid="{B9ED43CF-F9CC-4BD1-BFA5-16AB6AFB3D3E}" name="Column13787"/>
    <tableColumn id="13800" xr3:uid="{D99F82DC-31A8-425E-90F9-7E473D524BB6}" name="Column13788"/>
    <tableColumn id="13801" xr3:uid="{737FE7ED-3A44-44F6-9A12-96E0AA642CF0}" name="Column13789"/>
    <tableColumn id="13802" xr3:uid="{9C74A264-8AE7-4AEB-9432-FF335B40DE00}" name="Column13790"/>
    <tableColumn id="13803" xr3:uid="{A204AFE5-7CE0-4794-ADBF-B049C2A25DF7}" name="Column13791"/>
    <tableColumn id="13804" xr3:uid="{32A26132-3443-4E17-B621-EFD5176FB793}" name="Column13792"/>
    <tableColumn id="13805" xr3:uid="{3742E940-16B8-4E7B-9571-DB9E8C079F67}" name="Column13793"/>
    <tableColumn id="13806" xr3:uid="{A032E7F8-0AEC-4A38-A741-7CF82B0C37A6}" name="Column13794"/>
    <tableColumn id="13807" xr3:uid="{2826A7AB-0082-47E0-B4F3-7461507076DF}" name="Column13795"/>
    <tableColumn id="13808" xr3:uid="{2687AD55-3D46-4D58-B705-9B17AB6E1176}" name="Column13796"/>
    <tableColumn id="13809" xr3:uid="{43A5D1D4-702F-476F-A6BA-D9C6DE2102DA}" name="Column13797"/>
    <tableColumn id="13810" xr3:uid="{32285E80-2F86-47F8-9F3D-4353E3BD9025}" name="Column13798"/>
    <tableColumn id="13811" xr3:uid="{82D53726-6E76-442D-A101-AEF1570884F8}" name="Column13799"/>
    <tableColumn id="13812" xr3:uid="{7A848BFE-7013-4E76-A0A6-9701496526F4}" name="Column13800"/>
    <tableColumn id="13813" xr3:uid="{7FA1FAA5-9381-461B-B57F-B4509636BB73}" name="Column13801"/>
    <tableColumn id="13814" xr3:uid="{A087D41D-ECDC-4322-8E98-ABE718737903}" name="Column13802"/>
    <tableColumn id="13815" xr3:uid="{3F1A5D2A-2BA8-4E9C-9004-8D06EB2F7CCE}" name="Column13803"/>
    <tableColumn id="13816" xr3:uid="{83C52714-DBD9-411C-8BD9-7147CFC2F403}" name="Column13804"/>
    <tableColumn id="13817" xr3:uid="{AA5CF8AD-4905-4D12-9E85-F6A8EA8101A6}" name="Column13805"/>
    <tableColumn id="13818" xr3:uid="{FE2593B8-C012-4CDE-B850-ACD56233CC87}" name="Column13806"/>
    <tableColumn id="13819" xr3:uid="{A09D525B-9199-4EB6-AFEC-580ABA300FE8}" name="Column13807"/>
    <tableColumn id="13820" xr3:uid="{5E570974-0EA4-4486-84EE-85D1ED3AC9A7}" name="Column13808"/>
    <tableColumn id="13821" xr3:uid="{A3128523-201A-48CF-8476-2F30A301DC0E}" name="Column13809"/>
    <tableColumn id="13822" xr3:uid="{F1146B45-527A-41C8-A438-3DD797A38F18}" name="Column13810"/>
    <tableColumn id="13823" xr3:uid="{DC685FBF-D7B0-4071-8CBA-3218C5C11F38}" name="Column13811"/>
    <tableColumn id="13824" xr3:uid="{76128DD0-C1DD-4FC5-8D47-0B6F5018D62A}" name="Column13812"/>
    <tableColumn id="13825" xr3:uid="{A77D4CBB-4603-43A7-A87B-1CFDFF96C366}" name="Column13813"/>
    <tableColumn id="13826" xr3:uid="{83C34115-82BA-4200-A386-E18934EB4C82}" name="Column13814"/>
    <tableColumn id="13827" xr3:uid="{A7E706FB-7C22-45B6-96C6-31BE732D52DF}" name="Column13815"/>
    <tableColumn id="13828" xr3:uid="{89DC98EC-9FB4-43E5-BAAF-FED0D3CE9E3E}" name="Column13816"/>
    <tableColumn id="13829" xr3:uid="{A3D0271C-25E2-4D84-BE50-73FC1F84787A}" name="Column13817"/>
    <tableColumn id="13830" xr3:uid="{23485300-F20A-44B5-8D97-8209561B3056}" name="Column13818"/>
    <tableColumn id="13831" xr3:uid="{242DEAF6-C695-4A0C-BB65-CE717A4A6486}" name="Column13819"/>
    <tableColumn id="13832" xr3:uid="{CFCD094A-406D-4C58-9580-0CFF05D9DB4C}" name="Column13820"/>
    <tableColumn id="13833" xr3:uid="{ED2310A0-E517-411B-830F-7DF4E64F10ED}" name="Column13821"/>
    <tableColumn id="13834" xr3:uid="{11DFAE49-4316-4333-B736-EE5F5043B090}" name="Column13822"/>
    <tableColumn id="13835" xr3:uid="{D4F4B7AF-C12E-481D-B540-7CE0C67D1A4A}" name="Column13823"/>
    <tableColumn id="13836" xr3:uid="{D5731BB0-82E7-4F29-A12C-60A170D2032F}" name="Column13824"/>
    <tableColumn id="13837" xr3:uid="{1DC00A3E-7A87-445B-982E-88D7351BC9D3}" name="Column13825"/>
    <tableColumn id="13838" xr3:uid="{F53CEB09-9AEC-4C6A-9206-654FED8AD9E1}" name="Column13826"/>
    <tableColumn id="13839" xr3:uid="{176A4B2E-9A84-49F0-BB47-21C6B79683DF}" name="Column13827"/>
    <tableColumn id="13840" xr3:uid="{032C25E7-1C97-4838-914E-40A64CE6AC68}" name="Column13828"/>
    <tableColumn id="13841" xr3:uid="{C4D78C66-E606-4E03-ACAE-F6E52637DAC8}" name="Column13829"/>
    <tableColumn id="13842" xr3:uid="{A1AF237E-EF34-4862-9E0F-9AA6F0F4611D}" name="Column13830"/>
    <tableColumn id="13843" xr3:uid="{041073D4-89A9-43CD-A08F-8F4E1968BE72}" name="Column13831"/>
    <tableColumn id="13844" xr3:uid="{EDC68419-7422-45FE-B53F-BDE3F83D654A}" name="Column13832"/>
    <tableColumn id="13845" xr3:uid="{77FDB46D-B3C3-463E-97AF-CEBA4ECDCA5A}" name="Column13833"/>
    <tableColumn id="13846" xr3:uid="{207C80CE-0CD6-4B93-A00A-B7D5788B4BA2}" name="Column13834"/>
    <tableColumn id="13847" xr3:uid="{9E599DD5-46B8-4E70-A072-40A2FB69824C}" name="Column13835"/>
    <tableColumn id="13848" xr3:uid="{A4F17908-F0DA-4EED-99F6-E64D16E9EEA7}" name="Column13836"/>
    <tableColumn id="13849" xr3:uid="{E340FF1C-D029-4017-8A9F-2F0F3A67143F}" name="Column13837"/>
    <tableColumn id="13850" xr3:uid="{7597A54F-B926-47DA-A74B-7DFFCB701096}" name="Column13838"/>
    <tableColumn id="13851" xr3:uid="{D3DDB160-02F0-4B2C-B089-1EA6A3E2E625}" name="Column13839"/>
    <tableColumn id="13852" xr3:uid="{A23DE710-3122-4AB4-9720-283B0688D4CC}" name="Column13840"/>
    <tableColumn id="13853" xr3:uid="{B2232E26-2F84-4910-B760-10ED7C6CC25A}" name="Column13841"/>
    <tableColumn id="13854" xr3:uid="{0056749F-E42B-4150-ADC4-D052B90A3DE7}" name="Column13842"/>
    <tableColumn id="13855" xr3:uid="{C6FEEEAE-DAE0-4B1C-B7EF-64398FA40472}" name="Column13843"/>
    <tableColumn id="13856" xr3:uid="{7FA16DE8-DD54-4A7B-99E8-63376C66C5B8}" name="Column13844"/>
    <tableColumn id="13857" xr3:uid="{E9B864D8-27E5-429A-BFFA-97B61BAFD395}" name="Column13845"/>
    <tableColumn id="13858" xr3:uid="{309AE45F-3224-4002-9542-EEAF86DAA865}" name="Column13846"/>
    <tableColumn id="13859" xr3:uid="{409090CE-4B0F-42AF-A76B-ECD1D042E194}" name="Column13847"/>
    <tableColumn id="13860" xr3:uid="{7AC7EFF4-D821-4684-B053-85E025ABD07C}" name="Column13848"/>
    <tableColumn id="13861" xr3:uid="{9B5D5B09-A299-45B9-929E-98195B1C552C}" name="Column13849"/>
    <tableColumn id="13862" xr3:uid="{D9F81222-C7F6-4DE2-9BD8-DCD0DE89C7FA}" name="Column13850"/>
    <tableColumn id="13863" xr3:uid="{56D98DCA-577D-4CFA-824D-F9A32E6FBC83}" name="Column13851"/>
    <tableColumn id="13864" xr3:uid="{9337C76A-C08A-4A52-9C9E-CBC3078E8813}" name="Column13852"/>
    <tableColumn id="13865" xr3:uid="{73B988D5-8FC8-43BB-8668-E084A9C449C4}" name="Column13853"/>
    <tableColumn id="13866" xr3:uid="{89A83B3F-F58A-4E06-AEA1-9458EF7127CC}" name="Column13854"/>
    <tableColumn id="13867" xr3:uid="{2A6D297F-DDF1-465D-8939-DEABAD81053C}" name="Column13855"/>
    <tableColumn id="13868" xr3:uid="{5A986030-A0BA-4F7B-B5C5-BEB04A6630DA}" name="Column13856"/>
    <tableColumn id="13869" xr3:uid="{A37A4D4E-0663-4ED7-8235-BFE4127FD0FC}" name="Column13857"/>
    <tableColumn id="13870" xr3:uid="{51945214-0F07-4B3A-9D04-F94D32DA3C2D}" name="Column13858"/>
    <tableColumn id="13871" xr3:uid="{A370AA77-2C19-4984-A22B-668E8C31028C}" name="Column13859"/>
    <tableColumn id="13872" xr3:uid="{7D5F3ED4-2E1F-4286-B776-E9A9AA188357}" name="Column13860"/>
    <tableColumn id="13873" xr3:uid="{787A270D-0EE7-4672-8C22-6637B84CE5CE}" name="Column13861"/>
    <tableColumn id="13874" xr3:uid="{EC4DA9D2-CCE5-497A-B439-A84371AC2C4F}" name="Column13862"/>
    <tableColumn id="13875" xr3:uid="{74D884DE-9C3D-4F5D-96A5-6B344DBCCBED}" name="Column13863"/>
    <tableColumn id="13876" xr3:uid="{0CEDC07B-EC3D-473D-96DF-76EABAF8B1D6}" name="Column13864"/>
    <tableColumn id="13877" xr3:uid="{A64B0F27-81FB-4DE2-AC47-447227089745}" name="Column13865"/>
    <tableColumn id="13878" xr3:uid="{E133BE58-D879-4BE7-8FEF-55A5C4C6A9A1}" name="Column13866"/>
    <tableColumn id="13879" xr3:uid="{ED97A570-64E7-4DF8-B7C9-CF2D1F433B14}" name="Column13867"/>
    <tableColumn id="13880" xr3:uid="{A6B064CE-11A1-4B9C-A316-386C5D58D2DD}" name="Column13868"/>
    <tableColumn id="13881" xr3:uid="{9188B512-FD9E-4D70-95C0-CF64DE439F8E}" name="Column13869"/>
    <tableColumn id="13882" xr3:uid="{4D3E6040-B2F4-4714-B814-7B5801C7430C}" name="Column13870"/>
    <tableColumn id="13883" xr3:uid="{8123D16A-54EC-4750-8ABC-34FA0918EFC7}" name="Column13871"/>
    <tableColumn id="13884" xr3:uid="{B6CBC7A4-BB62-4841-8677-AEF611687313}" name="Column13872"/>
    <tableColumn id="13885" xr3:uid="{754EF09B-7C2B-43B5-ADED-D4963908FD36}" name="Column13873"/>
    <tableColumn id="13886" xr3:uid="{4CC36C84-A30C-47B6-901C-4FD7F4845A90}" name="Column13874"/>
    <tableColumn id="13887" xr3:uid="{A76643D8-5294-4483-BFE9-BE1FA5002179}" name="Column13875"/>
    <tableColumn id="13888" xr3:uid="{E8510B04-C6F6-44A6-A04C-1DA29E55529E}" name="Column13876"/>
    <tableColumn id="13889" xr3:uid="{D054384B-CFEF-417D-A8BB-7B84942F1ED2}" name="Column13877"/>
    <tableColumn id="13890" xr3:uid="{7A29BE6F-FC34-482E-B50F-7BF2C45EB4E0}" name="Column13878"/>
    <tableColumn id="13891" xr3:uid="{3CBCC67E-690A-412A-834A-8EC2E3409FF2}" name="Column13879"/>
    <tableColumn id="13892" xr3:uid="{80A5857F-04BB-4C20-A885-906265C1E7C0}" name="Column13880"/>
    <tableColumn id="13893" xr3:uid="{FF843DAC-5E94-4614-886D-684077580C21}" name="Column13881"/>
    <tableColumn id="13894" xr3:uid="{5054DD20-D5C5-4D72-8555-1D4BCC98CC5A}" name="Column13882"/>
    <tableColumn id="13895" xr3:uid="{24C79F2B-D024-433B-BFA2-46B5E55144BA}" name="Column13883"/>
    <tableColumn id="13896" xr3:uid="{706BB0B5-B717-44C0-A02B-4F05D25C82F1}" name="Column13884"/>
    <tableColumn id="13897" xr3:uid="{12D9CC4B-357C-4319-BFD5-01626B143373}" name="Column13885"/>
    <tableColumn id="13898" xr3:uid="{B18AE468-F132-43B4-ACE7-F2E7B1D60F9F}" name="Column13886"/>
    <tableColumn id="13899" xr3:uid="{60A7926F-FB7B-4067-8023-6686B00C534A}" name="Column13887"/>
    <tableColumn id="13900" xr3:uid="{0D0DF22D-65AB-419D-A3CF-39D1FFB812CE}" name="Column13888"/>
    <tableColumn id="13901" xr3:uid="{08238A52-29A1-490A-A572-13C426E520F0}" name="Column13889"/>
    <tableColumn id="13902" xr3:uid="{4BAF16E1-DD6E-4658-AE12-842C3DC5600A}" name="Column13890"/>
    <tableColumn id="13903" xr3:uid="{D3ECA2A2-F779-47A1-9703-08402DABA6C1}" name="Column13891"/>
    <tableColumn id="13904" xr3:uid="{D7CED089-4577-4F70-908F-F10B6F53D459}" name="Column13892"/>
    <tableColumn id="13905" xr3:uid="{9CC1B524-E90D-4EB0-B9D2-FA888BE5AE9E}" name="Column13893"/>
    <tableColumn id="13906" xr3:uid="{4743F597-C6F3-48E3-AE0C-4FBE34D59B07}" name="Column13894"/>
    <tableColumn id="13907" xr3:uid="{36FA03E6-AE57-4CAE-940E-A080CA3A626D}" name="Column13895"/>
    <tableColumn id="13908" xr3:uid="{01C304D8-C83C-46A6-A7A4-05E54881E42A}" name="Column13896"/>
    <tableColumn id="13909" xr3:uid="{E6597B08-0DE4-4D6C-9DA6-73FAA06118CA}" name="Column13897"/>
    <tableColumn id="13910" xr3:uid="{86F13007-5F50-4BDD-82A9-6B1C46AA3243}" name="Column13898"/>
    <tableColumn id="13911" xr3:uid="{E9AF3BEB-67DF-463E-B100-34B727835B90}" name="Column13899"/>
    <tableColumn id="13912" xr3:uid="{8EF1270F-7F79-4BBE-9E39-AB3409672953}" name="Column13900"/>
    <tableColumn id="13913" xr3:uid="{986B68E3-728F-4313-93D5-DE43BEE5080B}" name="Column13901"/>
    <tableColumn id="13914" xr3:uid="{A55F9F5A-6E61-4FB4-9509-2E1BE11E3AC4}" name="Column13902"/>
    <tableColumn id="13915" xr3:uid="{DAD399B7-F513-4424-BBE0-BDC25B4B1C80}" name="Column13903"/>
    <tableColumn id="13916" xr3:uid="{6F3A6408-1062-47E1-B758-C1A5233FA68B}" name="Column13904"/>
    <tableColumn id="13917" xr3:uid="{6E0B914E-13F5-4D0A-8653-628341AD81F4}" name="Column13905"/>
    <tableColumn id="13918" xr3:uid="{EAC1DF3D-F04F-4A26-B168-33A4ED6D45D4}" name="Column13906"/>
    <tableColumn id="13919" xr3:uid="{E5A2C448-A672-4324-81AC-1EE9E8FABCE4}" name="Column13907"/>
    <tableColumn id="13920" xr3:uid="{12BF411E-72D3-4C9B-9C5D-C840008D3676}" name="Column13908"/>
    <tableColumn id="13921" xr3:uid="{D281F478-BFA7-43E3-AEDA-D1C5FAF2D540}" name="Column13909"/>
    <tableColumn id="13922" xr3:uid="{4EFC373E-8ACC-48E0-8F4D-A08A318646E2}" name="Column13910"/>
    <tableColumn id="13923" xr3:uid="{B03AA3C4-BA2E-4380-9C8D-C2C2883025F1}" name="Column13911"/>
    <tableColumn id="13924" xr3:uid="{A0E87530-B56B-4F08-81C6-D6FAA8F402C4}" name="Column13912"/>
    <tableColumn id="13925" xr3:uid="{C169324A-0F5A-48A2-8C3B-C17450AE5F8B}" name="Column13913"/>
    <tableColumn id="13926" xr3:uid="{6E9A9B23-353C-4118-A143-65640159C9F7}" name="Column13914"/>
    <tableColumn id="13927" xr3:uid="{00B3A42E-27BC-44D5-9BFF-43F7A89B5D51}" name="Column13915"/>
    <tableColumn id="13928" xr3:uid="{16B1FAF7-EAF9-4501-AD98-595B9E263958}" name="Column13916"/>
    <tableColumn id="13929" xr3:uid="{0BD767A1-8E83-4DB2-B7FB-6DD1979EF279}" name="Column13917"/>
    <tableColumn id="13930" xr3:uid="{94304063-51A4-44FA-A715-BE047BCFB351}" name="Column13918"/>
    <tableColumn id="13931" xr3:uid="{36CE9196-AA80-4300-BBFF-26CBCEED6C87}" name="Column13919"/>
    <tableColumn id="13932" xr3:uid="{88DF2732-DF73-4C9B-B5D4-9E9ECF42B3E6}" name="Column13920"/>
    <tableColumn id="13933" xr3:uid="{265C7D2F-CA17-4735-9373-5E9CB1560461}" name="Column13921"/>
    <tableColumn id="13934" xr3:uid="{A44CE55F-DDB2-4F2F-B817-3FEC50E41331}" name="Column13922"/>
    <tableColumn id="13935" xr3:uid="{5F21EFFA-4D62-4E79-A30D-124DD6D0D614}" name="Column13923"/>
    <tableColumn id="13936" xr3:uid="{6C0BB2CF-E39E-4FD5-8347-DC0DC03D7BC1}" name="Column13924"/>
    <tableColumn id="13937" xr3:uid="{24127442-C575-419C-8E45-1C5A6C042D8C}" name="Column13925"/>
    <tableColumn id="13938" xr3:uid="{7FFF97C7-9288-4148-B131-D1058752A2E2}" name="Column13926"/>
    <tableColumn id="13939" xr3:uid="{8B424F68-AC2F-49D8-86EB-BB579C7031B2}" name="Column13927"/>
    <tableColumn id="13940" xr3:uid="{342A1C1D-0F81-4467-972D-D29E1A43AE80}" name="Column13928"/>
    <tableColumn id="13941" xr3:uid="{8DFC93C7-253C-4031-928E-696F25F3D290}" name="Column13929"/>
    <tableColumn id="13942" xr3:uid="{8ACCC559-599D-489F-A4B5-0621383CD6CA}" name="Column13930"/>
    <tableColumn id="13943" xr3:uid="{BB4BA483-C496-46E7-BF89-22F0BD1EAC75}" name="Column13931"/>
    <tableColumn id="13944" xr3:uid="{0B8347E0-0300-4E39-B6EA-E7227F4BAEBD}" name="Column13932"/>
    <tableColumn id="13945" xr3:uid="{08D97180-E6FB-4060-89C3-AE873885E87B}" name="Column13933"/>
    <tableColumn id="13946" xr3:uid="{DB800089-2AA8-4D43-AED8-E0AFE4981CB5}" name="Column13934"/>
    <tableColumn id="13947" xr3:uid="{0EFDE56F-154F-4DB0-ACAE-83C7B4A16BF8}" name="Column13935"/>
    <tableColumn id="13948" xr3:uid="{4FDD5746-E13F-4FD7-B7FF-36632D272D5B}" name="Column13936"/>
    <tableColumn id="13949" xr3:uid="{E0DD47CE-EAE0-4B71-8DBE-C886805594E3}" name="Column13937"/>
    <tableColumn id="13950" xr3:uid="{BA978C2D-6937-40E6-A041-4F1020FBC445}" name="Column13938"/>
    <tableColumn id="13951" xr3:uid="{3E72996E-F757-434D-B4C5-6F874748FE2C}" name="Column13939"/>
    <tableColumn id="13952" xr3:uid="{64330977-5334-4B46-AC41-8527DAAC5658}" name="Column13940"/>
    <tableColumn id="13953" xr3:uid="{7EC4E200-EA21-4426-9761-2A95399EECF2}" name="Column13941"/>
    <tableColumn id="13954" xr3:uid="{A6071968-8D77-4E0F-8777-32BAF5C6CA15}" name="Column13942"/>
    <tableColumn id="13955" xr3:uid="{CCBAEE31-3729-46D4-B42B-CDFAF3F888A0}" name="Column13943"/>
    <tableColumn id="13956" xr3:uid="{58DA2A08-0BF2-4399-A850-24DBADBC655A}" name="Column13944"/>
    <tableColumn id="13957" xr3:uid="{1F989915-A9E6-4A65-ADAB-F02F4634B5CD}" name="Column13945"/>
    <tableColumn id="13958" xr3:uid="{68B8F0FE-0791-476F-9FC9-D1ACC1FD4A78}" name="Column13946"/>
    <tableColumn id="13959" xr3:uid="{88A0843C-87BC-4005-A7F6-35CA2428EC8D}" name="Column13947"/>
    <tableColumn id="13960" xr3:uid="{709E64D9-F51D-4C10-8E2F-EC488F98A9F2}" name="Column13948"/>
    <tableColumn id="13961" xr3:uid="{63FB77EB-A766-4501-8410-20F4AE59686B}" name="Column13949"/>
    <tableColumn id="13962" xr3:uid="{A2D5A4BD-41E3-4189-B920-6EE18F409738}" name="Column13950"/>
    <tableColumn id="13963" xr3:uid="{09F78D47-029A-46E4-B76A-C363C6EECEE0}" name="Column13951"/>
    <tableColumn id="13964" xr3:uid="{32A0E7ED-5D2E-4755-8A16-BE6F762D3C7F}" name="Column13952"/>
    <tableColumn id="13965" xr3:uid="{72BD9B99-9881-4930-85CE-732511565D39}" name="Column13953"/>
    <tableColumn id="13966" xr3:uid="{E66D86FA-B401-4797-BEA6-3439D0FD295C}" name="Column13954"/>
    <tableColumn id="13967" xr3:uid="{C4A686D8-BC12-40A4-A3A1-52DC520385ED}" name="Column13955"/>
    <tableColumn id="13968" xr3:uid="{84556ACB-B2DF-41D8-9E1B-201EF93A3E88}" name="Column13956"/>
    <tableColumn id="13969" xr3:uid="{DAF09540-C724-49A8-A553-90978AE67522}" name="Column13957"/>
    <tableColumn id="13970" xr3:uid="{BD6A10C5-FB26-42DC-889B-BC64B5757DD5}" name="Column13958"/>
    <tableColumn id="13971" xr3:uid="{31B26B9B-F4A9-4A0B-AD8D-9067BBD6823F}" name="Column13959"/>
    <tableColumn id="13972" xr3:uid="{6AF1FD3C-8982-4B35-BECC-0DA00B0C366C}" name="Column13960"/>
    <tableColumn id="13973" xr3:uid="{F6513A62-AD94-408A-A9F7-F2DE08FF7ADC}" name="Column13961"/>
    <tableColumn id="13974" xr3:uid="{2DD4A092-4FD4-41D9-8BB6-93647AA719B0}" name="Column13962"/>
    <tableColumn id="13975" xr3:uid="{747AF026-7ED5-4856-B569-3AF3E2C83207}" name="Column13963"/>
    <tableColumn id="13976" xr3:uid="{411D55F5-994E-432F-B618-B0D38C113B21}" name="Column13964"/>
    <tableColumn id="13977" xr3:uid="{92A23D56-DF30-466F-9593-82DAD3F76AF6}" name="Column13965"/>
    <tableColumn id="13978" xr3:uid="{816756C8-695C-48E2-8F11-EBE02622CF88}" name="Column13966"/>
    <tableColumn id="13979" xr3:uid="{21307AB0-F588-4071-80AF-FA1D0304D0A1}" name="Column13967"/>
    <tableColumn id="13980" xr3:uid="{C97F4C2F-6873-4DA4-BE95-3355245CE458}" name="Column13968"/>
    <tableColumn id="13981" xr3:uid="{8D7BFE3E-CEC0-4E12-B2E7-B06D67CFCD20}" name="Column13969"/>
    <tableColumn id="13982" xr3:uid="{E86FC3FA-39C8-47F4-93AB-CF52F6675E99}" name="Column13970"/>
    <tableColumn id="13983" xr3:uid="{4F1B4908-B8F8-434B-B4D8-410B73F04B7A}" name="Column13971"/>
    <tableColumn id="13984" xr3:uid="{6E7CF579-A385-4B2B-BA67-4FCD7E638FF2}" name="Column13972"/>
    <tableColumn id="13985" xr3:uid="{6CE8AF6B-CC34-4DD4-9ACD-721F0D5ABE20}" name="Column13973"/>
    <tableColumn id="13986" xr3:uid="{57C39A41-6B8C-46FD-B696-9B4CF5B420A3}" name="Column13974"/>
    <tableColumn id="13987" xr3:uid="{9263E28B-68FF-4654-B158-ABC806AE5A5D}" name="Column13975"/>
    <tableColumn id="13988" xr3:uid="{11AE5598-B882-4516-988C-AA25268912CD}" name="Column13976"/>
    <tableColumn id="13989" xr3:uid="{2708E4F9-6003-47B7-984A-3946925FB166}" name="Column13977"/>
    <tableColumn id="13990" xr3:uid="{489615AE-B276-4CB3-BE18-4AF8CE94C9A1}" name="Column13978"/>
    <tableColumn id="13991" xr3:uid="{107420CA-D626-47F5-AED7-ADDC2260DA64}" name="Column13979"/>
    <tableColumn id="13992" xr3:uid="{C52F1CFD-05ED-46BD-AE4E-592B5FCC8D4B}" name="Column13980"/>
    <tableColumn id="13993" xr3:uid="{D480AA1F-4254-4923-8458-78EF0578619C}" name="Column13981"/>
    <tableColumn id="13994" xr3:uid="{6C717BD4-CF00-4F7B-9B1C-0049EB4086E4}" name="Column13982"/>
    <tableColumn id="13995" xr3:uid="{6D73193D-5505-4D2C-83D4-BED370E14617}" name="Column13983"/>
    <tableColumn id="13996" xr3:uid="{138E4A77-7B12-477A-BD6D-9616D8950419}" name="Column13984"/>
    <tableColumn id="13997" xr3:uid="{A1CDF379-E62B-48AB-8C12-2B8EB0D1B4BE}" name="Column13985"/>
    <tableColumn id="13998" xr3:uid="{734E263B-BE57-46D2-811A-73DAD19489D9}" name="Column13986"/>
    <tableColumn id="13999" xr3:uid="{AC85AE76-4C15-42E6-8BCF-47236448A604}" name="Column13987"/>
    <tableColumn id="14000" xr3:uid="{5B387108-D62E-48D9-810C-24BEF8B1DD8D}" name="Column13988"/>
    <tableColumn id="14001" xr3:uid="{2A59636D-3CBC-4E67-8BFC-FF0DA7CB374E}" name="Column13989"/>
    <tableColumn id="14002" xr3:uid="{EA7D2218-7C5F-4154-8415-1912095B4BAF}" name="Column13990"/>
    <tableColumn id="14003" xr3:uid="{79C75DEB-C645-41BB-A421-530F2EFBB09A}" name="Column13991"/>
    <tableColumn id="14004" xr3:uid="{C13E997A-B6F9-432F-9A40-BCCACA3A9E27}" name="Column13992"/>
    <tableColumn id="14005" xr3:uid="{4E138AF3-C40B-49BC-A068-AAD608D0F65F}" name="Column13993"/>
    <tableColumn id="14006" xr3:uid="{F66154DC-A667-4D75-9FD9-1E601CE70ED7}" name="Column13994"/>
    <tableColumn id="14007" xr3:uid="{3A55EA30-10B0-4BF5-AB93-2B35978DF2D5}" name="Column13995"/>
    <tableColumn id="14008" xr3:uid="{9B6929B1-141D-4F99-ACAB-85939C51E7DF}" name="Column13996"/>
    <tableColumn id="14009" xr3:uid="{CA0A9486-AAC4-4061-95CB-B1D5045C977F}" name="Column13997"/>
    <tableColumn id="14010" xr3:uid="{CDD792B9-327A-4A86-B39F-8D048E304397}" name="Column13998"/>
    <tableColumn id="14011" xr3:uid="{AA8C9927-1223-4765-8A59-5EE1B0462207}" name="Column13999"/>
    <tableColumn id="14012" xr3:uid="{F58901BD-F3A1-4618-804C-5E783E7CCCCC}" name="Column14000"/>
    <tableColumn id="14013" xr3:uid="{AC2650C5-9564-40EC-80BE-745F2EE03ED2}" name="Column14001"/>
    <tableColumn id="14014" xr3:uid="{53792948-B030-4176-93C6-1E72A8DE43EA}" name="Column14002"/>
    <tableColumn id="14015" xr3:uid="{0B952F87-D611-43CA-A474-14DDB68C317C}" name="Column14003"/>
    <tableColumn id="14016" xr3:uid="{7E19B44B-62FE-4F53-B5E7-BEF0B07B7ACE}" name="Column14004"/>
    <tableColumn id="14017" xr3:uid="{28A16DE2-D7F5-4CD1-828F-3D95A406D008}" name="Column14005"/>
    <tableColumn id="14018" xr3:uid="{3F4CEB6C-E4B3-43F3-950F-F103A3E01E09}" name="Column14006"/>
    <tableColumn id="14019" xr3:uid="{62782936-3552-4C2D-817B-3F8E4391E429}" name="Column14007"/>
    <tableColumn id="14020" xr3:uid="{59EEB1CC-31F3-4C2C-98E3-DE4DD6CFE5B9}" name="Column14008"/>
    <tableColumn id="14021" xr3:uid="{6BA17B09-E6F0-4106-9380-647222ACD513}" name="Column14009"/>
    <tableColumn id="14022" xr3:uid="{4EAD7447-731C-4A66-95EA-8BBBCD2FDD8F}" name="Column14010"/>
    <tableColumn id="14023" xr3:uid="{0007345C-BFB1-43D8-BBF9-0FF5F25BFA74}" name="Column14011"/>
    <tableColumn id="14024" xr3:uid="{F5CBE484-2932-41E1-8758-8C299D9749B9}" name="Column14012"/>
    <tableColumn id="14025" xr3:uid="{E1B28479-BE6A-4F1D-8796-EB214D3A1520}" name="Column14013"/>
    <tableColumn id="14026" xr3:uid="{D7BC2284-F2B6-4326-94D7-92321FACD6EA}" name="Column14014"/>
    <tableColumn id="14027" xr3:uid="{BEFCD5F8-C065-48A9-A295-0F1AAA91C256}" name="Column14015"/>
    <tableColumn id="14028" xr3:uid="{E3BF2D00-5819-411F-B7E7-F2EB8D8D2802}" name="Column14016"/>
    <tableColumn id="14029" xr3:uid="{798C86DE-963D-4EE4-A42F-4F826D3E5464}" name="Column14017"/>
    <tableColumn id="14030" xr3:uid="{6AD00FE2-E446-4759-A320-415ED4EFBBE0}" name="Column14018"/>
    <tableColumn id="14031" xr3:uid="{8D41146D-EECD-4F41-AC82-2A642D6778C0}" name="Column14019"/>
    <tableColumn id="14032" xr3:uid="{5CA4AE8B-F1BC-4E8F-BFC2-B605B0906A6D}" name="Column14020"/>
    <tableColumn id="14033" xr3:uid="{1469A02C-25BF-467F-88CB-B7A1C7D71501}" name="Column14021"/>
    <tableColumn id="14034" xr3:uid="{20A79371-0811-4B1A-9D57-5C952479B2CE}" name="Column14022"/>
    <tableColumn id="14035" xr3:uid="{3122E171-568A-4418-9F8F-D13AA5D6971F}" name="Column14023"/>
    <tableColumn id="14036" xr3:uid="{3EDDD230-0AAF-4A87-B094-F1FC9B14FFEC}" name="Column14024"/>
    <tableColumn id="14037" xr3:uid="{D7EB58BC-BF43-4377-B37D-3B176153A0E3}" name="Column14025"/>
    <tableColumn id="14038" xr3:uid="{7DB80DD2-59C3-42FD-9CA6-AAA120C839DD}" name="Column14026"/>
    <tableColumn id="14039" xr3:uid="{7203ABBC-3FC0-442F-82AE-F84AA4E291F0}" name="Column14027"/>
    <tableColumn id="14040" xr3:uid="{C6948753-06D5-4697-807F-8BF7A5FBFBA3}" name="Column14028"/>
    <tableColumn id="14041" xr3:uid="{064516CE-B380-49B0-B8E4-8F5D6AC6CAF6}" name="Column14029"/>
    <tableColumn id="14042" xr3:uid="{69B15F12-D42B-4058-AB40-9BC94CBBEFE0}" name="Column14030"/>
    <tableColumn id="14043" xr3:uid="{A43E29A1-9DAC-4058-A478-7EB03E047C5C}" name="Column14031"/>
    <tableColumn id="14044" xr3:uid="{F5C5C2FA-3416-4D22-983D-E1540FCD0BA5}" name="Column14032"/>
    <tableColumn id="14045" xr3:uid="{A06B6BAE-6252-409E-BBFA-5343C03CAF92}" name="Column14033"/>
    <tableColumn id="14046" xr3:uid="{371EDE37-8C06-4B39-8729-57CAFC3341EC}" name="Column14034"/>
    <tableColumn id="14047" xr3:uid="{582D60B0-BF1F-489A-8835-51E6A2017289}" name="Column14035"/>
    <tableColumn id="14048" xr3:uid="{C17C75E7-3892-43DD-8EC4-67A6E918B1E1}" name="Column14036"/>
    <tableColumn id="14049" xr3:uid="{1C18DDD3-0D08-43CF-8355-ECD9E6C902EE}" name="Column14037"/>
    <tableColumn id="14050" xr3:uid="{6E4331A9-7344-426A-AD01-76361DBC2B69}" name="Column14038"/>
    <tableColumn id="14051" xr3:uid="{EA413107-C5FD-4A2B-B25C-9949939D0E9C}" name="Column14039"/>
    <tableColumn id="14052" xr3:uid="{0B41708C-E493-4314-8B71-586BAF8D88BF}" name="Column14040"/>
    <tableColumn id="14053" xr3:uid="{B340E06C-C06E-4036-A7AB-BBD3502BE0E7}" name="Column14041"/>
    <tableColumn id="14054" xr3:uid="{3693B3CD-9D33-463E-8743-DFDCD5990DA2}" name="Column14042"/>
    <tableColumn id="14055" xr3:uid="{DAEEF68F-133C-48EC-A4E1-F3DEA6BCBB85}" name="Column14043"/>
    <tableColumn id="14056" xr3:uid="{2FFD78FF-B544-4627-B2DA-8D7AB7283581}" name="Column14044"/>
    <tableColumn id="14057" xr3:uid="{1F284B13-1D81-447A-A0F4-09F9B531080D}" name="Column14045"/>
    <tableColumn id="14058" xr3:uid="{CEB6728A-815A-4769-9A60-4D3DF88275F0}" name="Column14046"/>
    <tableColumn id="14059" xr3:uid="{1E6FB180-2E01-4163-AB96-585ECD437DE8}" name="Column14047"/>
    <tableColumn id="14060" xr3:uid="{21B29422-0C4E-4FD0-857C-5362596000B1}" name="Column14048"/>
    <tableColumn id="14061" xr3:uid="{21DF2ED4-ECF3-4DC7-8C22-233E92B6C3E2}" name="Column14049"/>
    <tableColumn id="14062" xr3:uid="{08D1079D-7EC8-479F-887B-0C54327E9CCB}" name="Column14050"/>
    <tableColumn id="14063" xr3:uid="{8EDFF8E4-AAA1-4AC5-843F-C3012678D3BB}" name="Column14051"/>
    <tableColumn id="14064" xr3:uid="{208AAA0F-E23C-429E-BE01-D83ADA0787E5}" name="Column14052"/>
    <tableColumn id="14065" xr3:uid="{411921E7-51EB-47A6-AFAE-BAC3B49E4C99}" name="Column14053"/>
    <tableColumn id="14066" xr3:uid="{330E25FC-2E9D-455B-8D7E-904BD4CE20E3}" name="Column14054"/>
    <tableColumn id="14067" xr3:uid="{F8F490EA-471A-4DAB-AAA9-E29F63E57B98}" name="Column14055"/>
    <tableColumn id="14068" xr3:uid="{B0A2340F-994D-4C1D-893B-765D1B87D173}" name="Column14056"/>
    <tableColumn id="14069" xr3:uid="{76C68C89-E43C-460B-AB45-60AB02C42D80}" name="Column14057"/>
    <tableColumn id="14070" xr3:uid="{9C5930C0-825C-4CE1-AB27-0BBA2FC67846}" name="Column14058"/>
    <tableColumn id="14071" xr3:uid="{BB2CF662-C9C5-420C-BC68-8226B02DA86E}" name="Column14059"/>
    <tableColumn id="14072" xr3:uid="{D516F6C3-7B77-4E76-911A-0165346E32AF}" name="Column14060"/>
    <tableColumn id="14073" xr3:uid="{FF9861BF-7EE9-43D0-A532-8089CC085D59}" name="Column14061"/>
    <tableColumn id="14074" xr3:uid="{8F28F44F-71DB-407A-A164-04BAD7C25381}" name="Column14062"/>
    <tableColumn id="14075" xr3:uid="{C1A56C3A-0EF0-486C-9EEE-6191EA5645E6}" name="Column14063"/>
    <tableColumn id="14076" xr3:uid="{E352D030-1975-4C46-9FB6-8B133CA88FF2}" name="Column14064"/>
    <tableColumn id="14077" xr3:uid="{8FC29F9D-3346-4CCD-A622-5ED2AA3409FA}" name="Column14065"/>
    <tableColumn id="14078" xr3:uid="{AF93BCEA-5A4A-4350-89F5-1A2C57E49E5A}" name="Column14066"/>
    <tableColumn id="14079" xr3:uid="{70DD4D89-E46E-4354-958B-B1D06EFCA08A}" name="Column14067"/>
    <tableColumn id="14080" xr3:uid="{D1516FC8-D96D-4563-8B9F-BA8A5DA30628}" name="Column14068"/>
    <tableColumn id="14081" xr3:uid="{61A0CAF1-F675-4784-9555-B28EB41CBADE}" name="Column14069"/>
    <tableColumn id="14082" xr3:uid="{3AB5BCBB-53A6-47C0-9C2B-238AD3DCDB77}" name="Column14070"/>
    <tableColumn id="14083" xr3:uid="{2965D5A6-2634-4259-AFE0-563210429D3B}" name="Column14071"/>
    <tableColumn id="14084" xr3:uid="{D996C1C4-92E4-440C-9357-E272B175F314}" name="Column14072"/>
    <tableColumn id="14085" xr3:uid="{A86B45E2-25F5-4598-A842-3340752E6B0C}" name="Column14073"/>
    <tableColumn id="14086" xr3:uid="{2F14936D-99AA-48E1-A3F9-68CAAB743863}" name="Column14074"/>
    <tableColumn id="14087" xr3:uid="{4BF6261D-9688-49F9-8DAC-5AE9A18BDAF6}" name="Column14075"/>
    <tableColumn id="14088" xr3:uid="{EA0EF07D-04E4-4608-8B27-BA547EB7EB75}" name="Column14076"/>
    <tableColumn id="14089" xr3:uid="{E1A6B3BA-63C0-4FCB-AA52-5F4B44E13B08}" name="Column14077"/>
    <tableColumn id="14090" xr3:uid="{78DA0271-22D0-442D-A505-3038971664FC}" name="Column14078"/>
    <tableColumn id="14091" xr3:uid="{61686B5A-A7BD-461A-B55B-D367079ED3B6}" name="Column14079"/>
    <tableColumn id="14092" xr3:uid="{0A8254F5-678F-403D-A631-6F20B7F9137E}" name="Column14080"/>
    <tableColumn id="14093" xr3:uid="{5D25DFDF-F750-4933-8EAA-98449C91EC84}" name="Column14081"/>
    <tableColumn id="14094" xr3:uid="{766B8656-754E-4396-872F-9DB05DD60BC7}" name="Column14082"/>
    <tableColumn id="14095" xr3:uid="{B97706BE-D6F9-4BA1-8E54-FF54382AF946}" name="Column14083"/>
    <tableColumn id="14096" xr3:uid="{E55CF2D1-5B2B-4E58-969E-8584870E580D}" name="Column14084"/>
    <tableColumn id="14097" xr3:uid="{FA489DD2-840D-48DB-95C5-EA106950DC14}" name="Column14085"/>
    <tableColumn id="14098" xr3:uid="{B954EC51-A21C-41E0-A714-B33CD989347E}" name="Column14086"/>
    <tableColumn id="14099" xr3:uid="{F0795526-931D-48AF-A4D0-0E2DFAA55B2B}" name="Column14087"/>
    <tableColumn id="14100" xr3:uid="{EADCA521-28F7-46A5-A463-EF6783018AB3}" name="Column14088"/>
    <tableColumn id="14101" xr3:uid="{256F33CA-8DD7-410E-ADBE-F06DD473CD24}" name="Column14089"/>
    <tableColumn id="14102" xr3:uid="{2E8B0A0C-0257-452D-9A14-FD01AD704250}" name="Column14090"/>
    <tableColumn id="14103" xr3:uid="{0326DB45-557A-478C-B512-BFF18A981392}" name="Column14091"/>
    <tableColumn id="14104" xr3:uid="{BFDB83A1-D0B8-4FEE-A101-A16507B90E94}" name="Column14092"/>
    <tableColumn id="14105" xr3:uid="{B388A73B-BFB9-40F2-AD0E-F407DDF44555}" name="Column14093"/>
    <tableColumn id="14106" xr3:uid="{A5F7D93A-1AD4-4CE4-A9FE-3F699B69631D}" name="Column14094"/>
    <tableColumn id="14107" xr3:uid="{15B5914D-76D3-4769-8502-F84D3501BC94}" name="Column14095"/>
    <tableColumn id="14108" xr3:uid="{CB8040DD-4B9B-4C8F-8885-207CE2B7E805}" name="Column14096"/>
    <tableColumn id="14109" xr3:uid="{2A9C3CB7-92B3-47E3-AAE3-4A47C0BBCFBD}" name="Column14097"/>
    <tableColumn id="14110" xr3:uid="{6E18D4F4-B920-4BE6-B775-FCB9DD83385C}" name="Column14098"/>
    <tableColumn id="14111" xr3:uid="{A295B833-D251-4B3E-A00B-CAD16D4822E4}" name="Column14099"/>
    <tableColumn id="14112" xr3:uid="{20953616-1D49-46DC-A2EE-EE1EDFFB64BD}" name="Column14100"/>
    <tableColumn id="14113" xr3:uid="{D1950D8B-7F0C-4B07-8BE1-82F83B424900}" name="Column14101"/>
    <tableColumn id="14114" xr3:uid="{5D88CADF-BC4E-49DD-9BFD-6B5DB4E02F44}" name="Column14102"/>
    <tableColumn id="14115" xr3:uid="{94DDD7C3-FFA4-4F65-8CE3-C321365EB0CC}" name="Column14103"/>
    <tableColumn id="14116" xr3:uid="{812938F5-2336-4B11-A666-A1F5DB4984ED}" name="Column14104"/>
    <tableColumn id="14117" xr3:uid="{22996874-AE0F-4162-97E5-409E8B5F33C4}" name="Column14105"/>
    <tableColumn id="14118" xr3:uid="{C5449BF9-3C81-4092-A32D-6F3B251F95F6}" name="Column14106"/>
    <tableColumn id="14119" xr3:uid="{0B86E26F-248C-4643-99FB-1A6842018100}" name="Column14107"/>
    <tableColumn id="14120" xr3:uid="{80BC9495-66F8-464C-971D-96034A31C078}" name="Column14108"/>
    <tableColumn id="14121" xr3:uid="{97FC2277-525C-4E67-984C-C570E5145A2E}" name="Column14109"/>
    <tableColumn id="14122" xr3:uid="{F910CD5A-2BB0-48AB-BB9A-73E4ACD01F87}" name="Column14110"/>
    <tableColumn id="14123" xr3:uid="{FFAAFABF-6C83-4B20-B329-67B052020121}" name="Column14111"/>
    <tableColumn id="14124" xr3:uid="{23063C55-3EFB-4303-A979-5A576B9C1575}" name="Column14112"/>
    <tableColumn id="14125" xr3:uid="{FE79E3B5-16EE-400E-A82A-BD2D94AE22EF}" name="Column14113"/>
    <tableColumn id="14126" xr3:uid="{D36190ED-8C9A-4F98-8232-DC28A59E21F5}" name="Column14114"/>
    <tableColumn id="14127" xr3:uid="{AB83B483-088C-4E9E-82F0-BA0C78DB89A0}" name="Column14115"/>
    <tableColumn id="14128" xr3:uid="{D0055165-B09D-43F7-B4AE-13A4B52A0444}" name="Column14116"/>
    <tableColumn id="14129" xr3:uid="{BC04470A-A22E-497C-8080-8D4798B8B795}" name="Column14117"/>
    <tableColumn id="14130" xr3:uid="{FBDA57E6-1B35-498A-9202-80E6F37288AD}" name="Column14118"/>
    <tableColumn id="14131" xr3:uid="{CF0F5B05-D415-45B2-9E0F-79418EB3C42A}" name="Column14119"/>
    <tableColumn id="14132" xr3:uid="{F28AD206-40FA-45EB-84D3-53950F3E09FF}" name="Column14120"/>
    <tableColumn id="14133" xr3:uid="{6B8E9CB7-2B64-47F2-872C-01FB72552F3A}" name="Column14121"/>
    <tableColumn id="14134" xr3:uid="{98374072-AB14-4ACE-B4A1-F9CA7992D98C}" name="Column14122"/>
    <tableColumn id="14135" xr3:uid="{590B3095-E2E5-4F03-AB13-46128A0956E6}" name="Column14123"/>
    <tableColumn id="14136" xr3:uid="{3CB196FD-DE55-4282-8119-E4537989F571}" name="Column14124"/>
    <tableColumn id="14137" xr3:uid="{16346925-E8E1-4AC9-B844-59A2177EEECE}" name="Column14125"/>
    <tableColumn id="14138" xr3:uid="{8B93E764-59C6-4167-905C-ECF85CF2339E}" name="Column14126"/>
    <tableColumn id="14139" xr3:uid="{2A648946-DC65-4ED8-9354-4FFFD9BCEE29}" name="Column14127"/>
    <tableColumn id="14140" xr3:uid="{9B311DC3-E81F-4637-8FA1-536459500B63}" name="Column14128"/>
    <tableColumn id="14141" xr3:uid="{09DD1B72-79C2-42E1-B317-0A1084E3873B}" name="Column14129"/>
    <tableColumn id="14142" xr3:uid="{8B9A9D62-B58F-4DAB-9DE2-3CED9E0E012E}" name="Column14130"/>
    <tableColumn id="14143" xr3:uid="{DA9B58DD-22A9-41B7-8724-F98794A506F8}" name="Column14131"/>
    <tableColumn id="14144" xr3:uid="{3552D14F-EE08-4F2D-BB82-5AB0D2B727C0}" name="Column14132"/>
    <tableColumn id="14145" xr3:uid="{389BA969-9934-4574-9DA6-07DD85157C44}" name="Column14133"/>
    <tableColumn id="14146" xr3:uid="{4CCB4643-4625-433E-A1DF-E5DF6EA5745A}" name="Column14134"/>
    <tableColumn id="14147" xr3:uid="{91697E8B-194E-4D8E-8C76-254185D1C50A}" name="Column14135"/>
    <tableColumn id="14148" xr3:uid="{078090AF-F3D4-4FA5-BB9F-FB1E8B47D34B}" name="Column14136"/>
    <tableColumn id="14149" xr3:uid="{847C25E8-E138-4335-A62E-A44E67E7AB52}" name="Column14137"/>
    <tableColumn id="14150" xr3:uid="{E50053C9-E08D-4427-8400-A324B6AEE358}" name="Column14138"/>
    <tableColumn id="14151" xr3:uid="{FF18C86A-ABE8-4AA7-A3E6-03D34A7D6080}" name="Column14139"/>
    <tableColumn id="14152" xr3:uid="{2B2B7531-A12A-4E14-A1F7-FDC9DE883042}" name="Column14140"/>
    <tableColumn id="14153" xr3:uid="{BFCE4EBB-985F-40E4-8070-2889D991F8C9}" name="Column14141"/>
    <tableColumn id="14154" xr3:uid="{7A7C19ED-3D9F-48FB-81EB-BB62B71D682C}" name="Column14142"/>
    <tableColumn id="14155" xr3:uid="{EB30ADA6-B8A3-456C-AA02-0DF52E4F94F4}" name="Column14143"/>
    <tableColumn id="14156" xr3:uid="{8BBD50D8-FD9F-47E3-89E9-93DBBB33654E}" name="Column14144"/>
    <tableColumn id="14157" xr3:uid="{359EC121-CA38-4915-A909-4D18DA68BC68}" name="Column14145"/>
    <tableColumn id="14158" xr3:uid="{F8D6E776-019A-428A-9844-A7130DC9B253}" name="Column14146"/>
    <tableColumn id="14159" xr3:uid="{1235C8F5-B4C6-49BB-ABE5-D4161A4C886D}" name="Column14147"/>
    <tableColumn id="14160" xr3:uid="{D61EC3DF-C9F7-4B1E-9F87-3CB473734892}" name="Column14148"/>
    <tableColumn id="14161" xr3:uid="{8293154D-FE3C-41D8-BB8E-CE985AE536C3}" name="Column14149"/>
    <tableColumn id="14162" xr3:uid="{4D552E9B-4A30-4160-AD52-F918C9334A3B}" name="Column14150"/>
    <tableColumn id="14163" xr3:uid="{C068C5F0-D9A8-44AB-A380-8FCB637B79CE}" name="Column14151"/>
    <tableColumn id="14164" xr3:uid="{F839E632-9B91-4AEC-AF7C-335AA22F05D7}" name="Column14152"/>
    <tableColumn id="14165" xr3:uid="{0827374A-BA6D-461E-B84F-099D33287BF1}" name="Column14153"/>
    <tableColumn id="14166" xr3:uid="{A182A0BE-DDC5-436B-B1E9-0F12EF105668}" name="Column14154"/>
    <tableColumn id="14167" xr3:uid="{D684579D-A89F-470A-9C3C-A22FE28528DE}" name="Column14155"/>
    <tableColumn id="14168" xr3:uid="{B102AC76-FC5D-4D49-898F-2C8391FDED30}" name="Column14156"/>
    <tableColumn id="14169" xr3:uid="{6F047350-0C4E-428A-8379-F4B66D3A5339}" name="Column14157"/>
    <tableColumn id="14170" xr3:uid="{2CABEE49-EB1D-4430-8C8A-744B24858E7F}" name="Column14158"/>
    <tableColumn id="14171" xr3:uid="{2948BC3D-F1CC-467C-A1DB-91BEFA2E7D04}" name="Column14159"/>
    <tableColumn id="14172" xr3:uid="{F46AED97-A921-452C-A5A5-E9E4B9F6511C}" name="Column14160"/>
    <tableColumn id="14173" xr3:uid="{89C7499F-E96A-4692-AA3B-EECC074B377B}" name="Column14161"/>
    <tableColumn id="14174" xr3:uid="{7068A074-9170-476C-BB26-E2E892172FC7}" name="Column14162"/>
    <tableColumn id="14175" xr3:uid="{E06B5321-E6F8-48A4-AE12-1514E90972CB}" name="Column14163"/>
    <tableColumn id="14176" xr3:uid="{BBE15612-CD08-48B7-B698-C96D30608629}" name="Column14164"/>
    <tableColumn id="14177" xr3:uid="{E6275807-AC1A-440F-89A6-43E5D653C8E5}" name="Column14165"/>
    <tableColumn id="14178" xr3:uid="{8C895624-3845-4162-8C51-3175CA3E2D2C}" name="Column14166"/>
    <tableColumn id="14179" xr3:uid="{937346AE-5040-47A9-9A70-ADCFF4C175D5}" name="Column14167"/>
    <tableColumn id="14180" xr3:uid="{1DC91763-D5BC-4ADB-9183-68C04FAD6844}" name="Column14168"/>
    <tableColumn id="14181" xr3:uid="{BC1139EA-4B06-4F57-A2CF-695CDF780C36}" name="Column14169"/>
    <tableColumn id="14182" xr3:uid="{3341F3E4-58B0-42A0-9800-82D131935CB1}" name="Column14170"/>
    <tableColumn id="14183" xr3:uid="{590AA7AC-E55A-4F3E-8075-DE7C5A7C577C}" name="Column14171"/>
    <tableColumn id="14184" xr3:uid="{BBD5E62D-7DE9-4DE0-B11A-3AA38A99C692}" name="Column14172"/>
    <tableColumn id="14185" xr3:uid="{8A78651E-AB45-40F4-AE49-8CEF2D03F607}" name="Column14173"/>
    <tableColumn id="14186" xr3:uid="{4B37CB97-99F1-49D7-A3B8-1A3D6B6A7064}" name="Column14174"/>
    <tableColumn id="14187" xr3:uid="{A6FB9A30-2AC9-4486-984A-1DA6CFE9DECB}" name="Column14175"/>
    <tableColumn id="14188" xr3:uid="{2B2E492F-BDC2-4716-AA5B-970430331665}" name="Column14176"/>
    <tableColumn id="14189" xr3:uid="{0B12456C-2C40-4800-AC59-260F46EBF27F}" name="Column14177"/>
    <tableColumn id="14190" xr3:uid="{676DBE81-0B71-41C5-BBF5-7A5852377C8D}" name="Column14178"/>
    <tableColumn id="14191" xr3:uid="{88451DCF-9D24-4663-BEED-1372A4DDB297}" name="Column14179"/>
    <tableColumn id="14192" xr3:uid="{7F0BC140-8688-49AC-9D0F-38703A5003AA}" name="Column14180"/>
    <tableColumn id="14193" xr3:uid="{BC432DCD-8C8A-4A0A-AA42-F0C6D2802614}" name="Column14181"/>
    <tableColumn id="14194" xr3:uid="{D41EDE7E-A853-4502-A5CA-D2192DE2CA90}" name="Column14182"/>
    <tableColumn id="14195" xr3:uid="{C0F7651B-507B-4EF1-812D-C140B8D24152}" name="Column14183"/>
    <tableColumn id="14196" xr3:uid="{7984ABAA-22FC-41F6-A853-CB4299846312}" name="Column14184"/>
    <tableColumn id="14197" xr3:uid="{8EF092AF-C80F-49E5-9141-8A62C9CAD9EA}" name="Column14185"/>
    <tableColumn id="14198" xr3:uid="{A4B76783-19F7-419C-9D21-84FF07BC0886}" name="Column14186"/>
    <tableColumn id="14199" xr3:uid="{BAC92376-9DAC-48D7-A413-514AC42BF127}" name="Column14187"/>
    <tableColumn id="14200" xr3:uid="{38BD910E-8130-4C44-88EF-0164B31C00DA}" name="Column14188"/>
    <tableColumn id="14201" xr3:uid="{54240B2F-DA42-44CC-BBD0-F5F61BA90181}" name="Column14189"/>
    <tableColumn id="14202" xr3:uid="{220C70F4-5C9C-485D-8A14-B85B9E2091AE}" name="Column14190"/>
    <tableColumn id="14203" xr3:uid="{601995CF-FCB7-45AF-AB5C-80BFCD01C58A}" name="Column14191"/>
    <tableColumn id="14204" xr3:uid="{46E22CFC-C0D9-4EE7-B49F-FAEC9C88B4E2}" name="Column14192"/>
    <tableColumn id="14205" xr3:uid="{920E2F05-1F4C-4B8F-8BF9-8A4CBF0D7E46}" name="Column14193"/>
    <tableColumn id="14206" xr3:uid="{9A0345DE-357B-4382-B6CD-BB0DCBE2C426}" name="Column14194"/>
    <tableColumn id="14207" xr3:uid="{1157A3BF-0081-43A0-912E-0A5DB70D19C8}" name="Column14195"/>
    <tableColumn id="14208" xr3:uid="{6837BA97-5752-4DB8-988B-35FB98AEE751}" name="Column14196"/>
    <tableColumn id="14209" xr3:uid="{CF13FEB8-28EF-4613-8AAB-6166366F80F4}" name="Column14197"/>
    <tableColumn id="14210" xr3:uid="{4669176A-8001-45F9-AF98-8AFB49EB2C5A}" name="Column14198"/>
    <tableColumn id="14211" xr3:uid="{73DD26BA-8E86-47ED-B3BD-562C975DE603}" name="Column14199"/>
    <tableColumn id="14212" xr3:uid="{525980D9-670E-4B7B-A6E0-12DFFBC6D6D8}" name="Column14200"/>
    <tableColumn id="14213" xr3:uid="{B401AD76-7EC3-4CF4-B773-ED5246342B26}" name="Column14201"/>
    <tableColumn id="14214" xr3:uid="{BDC97E65-7024-45D5-BCE7-3349E2C4895C}" name="Column14202"/>
    <tableColumn id="14215" xr3:uid="{F06C80A4-D8A7-46C2-8DD7-B914B1D5D289}" name="Column14203"/>
    <tableColumn id="14216" xr3:uid="{C2E3592F-5BED-4E6D-9F51-5B264ED5E04B}" name="Column14204"/>
    <tableColumn id="14217" xr3:uid="{8F170468-B5C6-48E3-BA01-DE61FA9B8EA4}" name="Column14205"/>
    <tableColumn id="14218" xr3:uid="{D25F1A30-2E5F-489A-A880-D6BB304D47BD}" name="Column14206"/>
    <tableColumn id="14219" xr3:uid="{525A985D-C284-4B01-AD05-FDA06B300F51}" name="Column14207"/>
    <tableColumn id="14220" xr3:uid="{E4D00C3B-FB05-4577-B123-A26D7A49BE10}" name="Column14208"/>
    <tableColumn id="14221" xr3:uid="{78A97EAF-5B30-4CE9-862E-6634B189C6F8}" name="Column14209"/>
    <tableColumn id="14222" xr3:uid="{BF24B1DC-1F91-4477-B819-81ABE2A7E9B5}" name="Column14210"/>
    <tableColumn id="14223" xr3:uid="{626462D3-EF45-4168-988B-71220C2F6C8C}" name="Column14211"/>
    <tableColumn id="14224" xr3:uid="{D4D9FCF4-DE9C-4478-9A95-0EFC880F95FD}" name="Column14212"/>
    <tableColumn id="14225" xr3:uid="{3E5C108A-730B-4BD6-A462-79DE4B749EDD}" name="Column14213"/>
    <tableColumn id="14226" xr3:uid="{C08A9E51-0DBF-464B-8A17-9438EC9323EA}" name="Column14214"/>
    <tableColumn id="14227" xr3:uid="{9B0F14CE-79FB-40B5-AD6A-97E3BFDE10CA}" name="Column14215"/>
    <tableColumn id="14228" xr3:uid="{13840EC1-9302-4510-9EC8-AE9C658B10A9}" name="Column14216"/>
    <tableColumn id="14229" xr3:uid="{CD84340C-0C17-4BA3-AB1A-7599B716A38F}" name="Column14217"/>
    <tableColumn id="14230" xr3:uid="{8381CD76-3D62-43BC-AD1F-C15C39CE8F55}" name="Column14218"/>
    <tableColumn id="14231" xr3:uid="{A42150DF-F82C-40A7-B714-09451CD98922}" name="Column14219"/>
    <tableColumn id="14232" xr3:uid="{CA863F80-A400-4848-B049-E694A8AA34B5}" name="Column14220"/>
    <tableColumn id="14233" xr3:uid="{333E4929-CA7B-4385-B64D-3944F7BD17E9}" name="Column14221"/>
    <tableColumn id="14234" xr3:uid="{BE709B31-BBA6-4DB2-9082-10616DE2031B}" name="Column14222"/>
    <tableColumn id="14235" xr3:uid="{39FE62C9-F88E-4336-865B-B518BEC4A674}" name="Column14223"/>
    <tableColumn id="14236" xr3:uid="{7C3964FC-E8AC-4B28-97E2-32E789F22618}" name="Column14224"/>
    <tableColumn id="14237" xr3:uid="{D98818BA-4202-423D-93B0-EA4949E8F827}" name="Column14225"/>
    <tableColumn id="14238" xr3:uid="{B2029C53-6620-459A-A4DF-F65307B7AAC9}" name="Column14226"/>
    <tableColumn id="14239" xr3:uid="{251F1ED2-6815-43B1-98B7-1D9790D9D7AA}" name="Column14227"/>
    <tableColumn id="14240" xr3:uid="{71663C9E-BEAD-40CD-B763-C707B22ACB0E}" name="Column14228"/>
    <tableColumn id="14241" xr3:uid="{C3ECCE8C-EECA-4590-B063-DDF9A45448D1}" name="Column14229"/>
    <tableColumn id="14242" xr3:uid="{2A8EDC4D-7626-48B2-8026-51D73C5B404E}" name="Column14230"/>
    <tableColumn id="14243" xr3:uid="{D9F70ADB-86F3-4CC4-82C9-965408B0F6A8}" name="Column14231"/>
    <tableColumn id="14244" xr3:uid="{BA319DCC-3388-4427-8637-7522BDF27E05}" name="Column14232"/>
    <tableColumn id="14245" xr3:uid="{3A6A6897-0B13-4E6E-B86C-5232F3662587}" name="Column14233"/>
    <tableColumn id="14246" xr3:uid="{8A37E4DE-000C-4F9E-A35C-9D7AD6C1D258}" name="Column14234"/>
    <tableColumn id="14247" xr3:uid="{1FEB72EF-8AE8-4FF7-AEE6-3ABFDFDB8A7F}" name="Column14235"/>
    <tableColumn id="14248" xr3:uid="{E95D0402-A439-4C13-9F76-0ABEDCDB8260}" name="Column14236"/>
    <tableColumn id="14249" xr3:uid="{E4F6BCCF-AB06-46F7-8DBD-0C156B77A742}" name="Column14237"/>
    <tableColumn id="14250" xr3:uid="{77D77AD0-984A-47F7-BFE8-0F3841B1CB60}" name="Column14238"/>
    <tableColumn id="14251" xr3:uid="{037AE03B-215C-42C8-94B4-EE81D39D64CC}" name="Column14239"/>
    <tableColumn id="14252" xr3:uid="{DC9DC2ED-E6F0-4445-8784-434C783AB143}" name="Column14240"/>
    <tableColumn id="14253" xr3:uid="{0271129E-D985-4D95-8E6F-C2C774E0C2F7}" name="Column14241"/>
    <tableColumn id="14254" xr3:uid="{0479FAAC-E555-42D8-B9CB-17FA1A68B71B}" name="Column14242"/>
    <tableColumn id="14255" xr3:uid="{BC51A79C-1A73-4A28-BEE4-A0043D4C458D}" name="Column14243"/>
    <tableColumn id="14256" xr3:uid="{51B15A6C-0DB6-41B9-8FDA-FD241318890A}" name="Column14244"/>
    <tableColumn id="14257" xr3:uid="{12ABA0A1-5013-4671-9E91-9DE5B6CF384B}" name="Column14245"/>
    <tableColumn id="14258" xr3:uid="{82CB7BE5-7C67-4054-9549-E79E45B65427}" name="Column14246"/>
    <tableColumn id="14259" xr3:uid="{14590962-8451-407F-AE5E-6EC7C26D8E21}" name="Column14247"/>
    <tableColumn id="14260" xr3:uid="{C53B5D71-659D-47C3-9B0D-4398199ACDB2}" name="Column14248"/>
    <tableColumn id="14261" xr3:uid="{DEC414EF-655F-4F20-856E-7A675505F774}" name="Column14249"/>
    <tableColumn id="14262" xr3:uid="{BBC8B053-561C-40C1-AC58-071E930A8314}" name="Column14250"/>
    <tableColumn id="14263" xr3:uid="{D10D017F-66BD-4349-9723-2C1B36F311D3}" name="Column14251"/>
    <tableColumn id="14264" xr3:uid="{FE11877B-D975-419B-8430-975204E7EA31}" name="Column14252"/>
    <tableColumn id="14265" xr3:uid="{8B3EE7CC-2A71-462F-A992-E305E247E37B}" name="Column14253"/>
    <tableColumn id="14266" xr3:uid="{28FF6832-41E5-49DA-86D2-E5E0B496329B}" name="Column14254"/>
    <tableColumn id="14267" xr3:uid="{E87FE969-A2B6-4F45-BA82-90F02BB87716}" name="Column14255"/>
    <tableColumn id="14268" xr3:uid="{9CE492EC-262C-4913-B8B4-83613D227297}" name="Column14256"/>
    <tableColumn id="14269" xr3:uid="{FC84FC1F-DB29-4E18-9B1C-725AE8952AF0}" name="Column14257"/>
    <tableColumn id="14270" xr3:uid="{E0B3EC95-932C-496C-8AB5-F8C2446EDC52}" name="Column14258"/>
    <tableColumn id="14271" xr3:uid="{2E2F74F3-1C42-4F70-AE97-F3F1E2311572}" name="Column14259"/>
    <tableColumn id="14272" xr3:uid="{28FC2F4B-4930-495C-BBA9-4CAA9A45EC7B}" name="Column14260"/>
    <tableColumn id="14273" xr3:uid="{5E594FD4-F836-4EA1-979A-481CCCFC740C}" name="Column14261"/>
    <tableColumn id="14274" xr3:uid="{8BD8A6F2-F544-4AB1-B025-CBD823B99AC5}" name="Column14262"/>
    <tableColumn id="14275" xr3:uid="{C45BFBD7-B902-4C33-BE76-70320EFA4E65}" name="Column14263"/>
    <tableColumn id="14276" xr3:uid="{44598AE7-C5AE-4064-A1AB-F613B83B6EA6}" name="Column14264"/>
    <tableColumn id="14277" xr3:uid="{FCCE9E1A-AFA0-47A7-9A32-CFFA21383D5C}" name="Column14265"/>
    <tableColumn id="14278" xr3:uid="{22F4E745-07D1-45F8-8082-A6F4E42326EC}" name="Column14266"/>
    <tableColumn id="14279" xr3:uid="{B9438676-101D-4931-A41D-A3DA720F7B36}" name="Column14267"/>
    <tableColumn id="14280" xr3:uid="{BA1F4A0B-33B5-46EE-8E5C-86352F6C6F43}" name="Column14268"/>
    <tableColumn id="14281" xr3:uid="{BC642885-70CD-444D-89D6-62683EB1FAEC}" name="Column14269"/>
    <tableColumn id="14282" xr3:uid="{5EF1B1E6-A341-497D-900A-7C7962255DAD}" name="Column14270"/>
    <tableColumn id="14283" xr3:uid="{4C7493D9-20F9-4ED6-83D7-7D55613A7F8B}" name="Column14271"/>
    <tableColumn id="14284" xr3:uid="{656CD0FE-B180-4821-B0FB-6AC6BCADDD39}" name="Column14272"/>
    <tableColumn id="14285" xr3:uid="{91E4519F-6EAE-41E8-9474-A4CCF9D611EA}" name="Column14273"/>
    <tableColumn id="14286" xr3:uid="{0EF4684E-D417-4E0A-AA54-6BB511A08B74}" name="Column14274"/>
    <tableColumn id="14287" xr3:uid="{E1CA586D-ECD5-4379-A17C-D24D44D54B1F}" name="Column14275"/>
    <tableColumn id="14288" xr3:uid="{3631B65D-1C87-4A8D-B6CB-0780EED58F97}" name="Column14276"/>
    <tableColumn id="14289" xr3:uid="{330EA8DB-7A5C-404E-8AB8-336259463134}" name="Column14277"/>
    <tableColumn id="14290" xr3:uid="{A9629FDF-3369-40CB-8711-C63812C43BE9}" name="Column14278"/>
    <tableColumn id="14291" xr3:uid="{EC127E85-4256-4367-8183-753BDC0FC315}" name="Column14279"/>
    <tableColumn id="14292" xr3:uid="{C9221A31-CD37-44E8-B464-9FA3F1819677}" name="Column14280"/>
    <tableColumn id="14293" xr3:uid="{DD21402C-E9B9-46DC-BD75-40AA1FDA902E}" name="Column14281"/>
    <tableColumn id="14294" xr3:uid="{FC73E7BA-C9A3-4CF4-B2E6-D60D097ABA89}" name="Column14282"/>
    <tableColumn id="14295" xr3:uid="{21083766-D6C3-4EED-A6C5-BB82408448B8}" name="Column14283"/>
    <tableColumn id="14296" xr3:uid="{091422DF-E52B-4952-949B-11469D1FB6DA}" name="Column14284"/>
    <tableColumn id="14297" xr3:uid="{8C571B7F-2E8A-40A1-9168-00BFD519188A}" name="Column14285"/>
    <tableColumn id="14298" xr3:uid="{B1CBA2F0-420F-41D7-A3AF-06D5964903B6}" name="Column14286"/>
    <tableColumn id="14299" xr3:uid="{85E7D055-909C-4556-8A80-99EBAB3EDAC4}" name="Column14287"/>
    <tableColumn id="14300" xr3:uid="{E44A9606-446D-4B89-9253-05F83D4E276F}" name="Column14288"/>
    <tableColumn id="14301" xr3:uid="{2E9E1D48-83AE-43FA-8CC9-0EC669A12A14}" name="Column14289"/>
    <tableColumn id="14302" xr3:uid="{1E7F95C8-A3C0-43C6-8637-2D5280C98140}" name="Column14290"/>
    <tableColumn id="14303" xr3:uid="{823096BE-921E-479C-A1BD-3EA69809F6BB}" name="Column14291"/>
    <tableColumn id="14304" xr3:uid="{2B35AB66-25AF-446D-85CF-54DD83C5D674}" name="Column14292"/>
    <tableColumn id="14305" xr3:uid="{75DC3D77-C128-4CE1-A27B-77C770F74669}" name="Column14293"/>
    <tableColumn id="14306" xr3:uid="{75ECF6B1-1749-4851-9376-C8035A474654}" name="Column14294"/>
    <tableColumn id="14307" xr3:uid="{4E4A831F-2319-448A-953E-D97B55B5CC95}" name="Column14295"/>
    <tableColumn id="14308" xr3:uid="{2749B848-5092-41C7-8586-BB04ECE547CB}" name="Column14296"/>
    <tableColumn id="14309" xr3:uid="{FF63F711-D4D4-4EAF-9259-054A40FA3CA5}" name="Column14297"/>
    <tableColumn id="14310" xr3:uid="{6F3A7249-D6C1-4369-924F-534D1AAEA549}" name="Column14298"/>
    <tableColumn id="14311" xr3:uid="{23C46CDB-6B5F-4646-9B18-4B65F7938781}" name="Column14299"/>
    <tableColumn id="14312" xr3:uid="{D75904EE-4471-4D74-8C76-BC044E9176BD}" name="Column14300"/>
    <tableColumn id="14313" xr3:uid="{51582D24-C65F-4D98-82CD-125BC29EBE50}" name="Column14301"/>
    <tableColumn id="14314" xr3:uid="{7A93D1A5-EDEA-4705-ACD0-B1E27163DE6C}" name="Column14302"/>
    <tableColumn id="14315" xr3:uid="{6C3B26A9-AE7C-4C80-8C41-B0E975904D3A}" name="Column14303"/>
    <tableColumn id="14316" xr3:uid="{A2897736-224B-495D-B808-342C4ACFCC72}" name="Column14304"/>
    <tableColumn id="14317" xr3:uid="{F54FA8B9-1DF7-41E3-BDF9-AAE19A9641C0}" name="Column14305"/>
    <tableColumn id="14318" xr3:uid="{C1F437D7-34C7-4859-838C-ED95029C8F97}" name="Column14306"/>
    <tableColumn id="14319" xr3:uid="{4CA81D96-24C0-4A40-A8C5-CC0515CE612D}" name="Column14307"/>
    <tableColumn id="14320" xr3:uid="{0445091D-8459-4ECE-B0F1-0EE5290F9254}" name="Column14308"/>
    <tableColumn id="14321" xr3:uid="{5AB12885-9B98-4079-8834-0425696D6341}" name="Column14309"/>
    <tableColumn id="14322" xr3:uid="{57581AD9-E9AD-4B82-B19A-4FEC9C1B8BBE}" name="Column14310"/>
    <tableColumn id="14323" xr3:uid="{A1F69880-7616-4E2B-A0DA-D383FD2021DA}" name="Column14311"/>
    <tableColumn id="14324" xr3:uid="{B645D353-4DE9-4A29-969D-FD8E6675E31A}" name="Column14312"/>
    <tableColumn id="14325" xr3:uid="{78EF787F-C9E7-4609-A676-FE7F2E8DCDD8}" name="Column14313"/>
    <tableColumn id="14326" xr3:uid="{DE2A37A5-E197-49DF-BA4B-A65E0D8C4DCC}" name="Column14314"/>
    <tableColumn id="14327" xr3:uid="{3CF1111E-701A-471F-8D9A-8CC66BAC6290}" name="Column14315"/>
    <tableColumn id="14328" xr3:uid="{8FB35643-B06C-4F4E-BF67-D927BA5F219C}" name="Column14316"/>
    <tableColumn id="14329" xr3:uid="{E3D77104-A9AB-40AA-B524-C48FE0F87FE6}" name="Column14317"/>
    <tableColumn id="14330" xr3:uid="{291B5D68-1EB7-418C-92AE-6B5812F22CDC}" name="Column14318"/>
    <tableColumn id="14331" xr3:uid="{AF803095-BF86-4403-850D-CC0F0694B3E7}" name="Column14319"/>
    <tableColumn id="14332" xr3:uid="{1B6962D4-8984-4498-BA05-CF8E1EF0FB07}" name="Column14320"/>
    <tableColumn id="14333" xr3:uid="{629CCEAE-3DD3-4FF6-96A6-D0452D34CDC4}" name="Column14321"/>
    <tableColumn id="14334" xr3:uid="{F99CAD3F-ECB7-48E4-880A-E3C05A2EEB79}" name="Column14322"/>
    <tableColumn id="14335" xr3:uid="{36FCDB9E-A40F-4F6E-A172-20A838A57F21}" name="Column14323"/>
    <tableColumn id="14336" xr3:uid="{EEC7DADC-EF19-495C-8326-0EA5B6884ECF}" name="Column14324"/>
    <tableColumn id="14337" xr3:uid="{A49F76DA-F42C-4B20-B8E3-16819AD21564}" name="Column14325"/>
    <tableColumn id="14338" xr3:uid="{BF62E87F-977E-4DE6-A1CE-ABF18F58F289}" name="Column14326"/>
    <tableColumn id="14339" xr3:uid="{797D9B1E-3B22-4A28-B13A-4368D57C4BEB}" name="Column14327"/>
    <tableColumn id="14340" xr3:uid="{42BEA13C-A98E-4E36-8FE0-121F242504E5}" name="Column14328"/>
    <tableColumn id="14341" xr3:uid="{2A00053A-D9F9-4705-B4FD-BFC642A0A8D3}" name="Column14329"/>
    <tableColumn id="14342" xr3:uid="{BA8BCD89-978F-4C61-B1A8-0D7441ECC858}" name="Column14330"/>
    <tableColumn id="14343" xr3:uid="{F69D5A02-A395-4E80-872F-CCBAAE1F216B}" name="Column14331"/>
    <tableColumn id="14344" xr3:uid="{4CCA5090-BD56-4B3D-A772-1C82F213F1D3}" name="Column14332"/>
    <tableColumn id="14345" xr3:uid="{2F5076F7-5E73-4740-9A2F-C1371523C27E}" name="Column14333"/>
    <tableColumn id="14346" xr3:uid="{9DAD38AA-6C3A-43EA-A3B2-A4904ABBDF6E}" name="Column14334"/>
    <tableColumn id="14347" xr3:uid="{3AA2550F-64D3-4F79-9E10-AA96E58464D0}" name="Column14335"/>
    <tableColumn id="14348" xr3:uid="{154B44EE-5027-425B-AF6E-B684F578B525}" name="Column14336"/>
    <tableColumn id="14349" xr3:uid="{0D722A18-3DA4-471B-A5B0-0F818C7FDD42}" name="Column14337"/>
    <tableColumn id="14350" xr3:uid="{91324D1E-8BC6-4340-8BD6-EE48CF365ACB}" name="Column14338"/>
    <tableColumn id="14351" xr3:uid="{CB0FCC41-7CF2-4B5E-834E-3A1CD50DAAB0}" name="Column14339"/>
    <tableColumn id="14352" xr3:uid="{E5003156-83FC-490B-8E64-44372E1A686D}" name="Column14340"/>
    <tableColumn id="14353" xr3:uid="{A3CDD359-A829-4CB1-9571-FA3062B76048}" name="Column14341"/>
    <tableColumn id="14354" xr3:uid="{73ED893D-725B-4A74-B570-5A1DCD8505D2}" name="Column14342"/>
    <tableColumn id="14355" xr3:uid="{52CD036F-78A7-45F4-9302-F24109A95D08}" name="Column14343"/>
    <tableColumn id="14356" xr3:uid="{C770D050-0532-43D6-974B-C4CCF3855332}" name="Column14344"/>
    <tableColumn id="14357" xr3:uid="{666D3AB3-C330-472F-878D-D1ED23B43F77}" name="Column14345"/>
    <tableColumn id="14358" xr3:uid="{90E9A43E-BEFF-482A-A350-E1127DBF1AEE}" name="Column14346"/>
    <tableColumn id="14359" xr3:uid="{E5BA4EB0-032D-43F3-9CF2-903AB270B7A0}" name="Column14347"/>
    <tableColumn id="14360" xr3:uid="{D69DBDF4-287D-49C6-AC1C-60DDD35A0E02}" name="Column14348"/>
    <tableColumn id="14361" xr3:uid="{2CF3462D-E437-4F89-8934-A21FE8E0275E}" name="Column14349"/>
    <tableColumn id="14362" xr3:uid="{9338362A-7598-41C6-9E7A-682E707F427E}" name="Column14350"/>
    <tableColumn id="14363" xr3:uid="{0AC37A72-DF74-4D7C-BE34-3153C0AC9CBD}" name="Column14351"/>
    <tableColumn id="14364" xr3:uid="{5DE9AAEA-E9F0-4636-BBF2-BD485236C6B4}" name="Column14352"/>
    <tableColumn id="14365" xr3:uid="{318B8C6E-B607-4A38-BD9A-47E1ED002544}" name="Column14353"/>
    <tableColumn id="14366" xr3:uid="{440399A2-1F4E-4A33-B829-8F17C29A8F12}" name="Column14354"/>
    <tableColumn id="14367" xr3:uid="{A030C76C-7C16-40CE-9695-337D4C5DE046}" name="Column14355"/>
    <tableColumn id="14368" xr3:uid="{A7A3EBFB-2662-400A-9BF5-EA54E83068A6}" name="Column14356"/>
    <tableColumn id="14369" xr3:uid="{DEFFED1F-A399-4D3A-9484-3397BF8E381B}" name="Column14357"/>
    <tableColumn id="14370" xr3:uid="{8BEE6796-E56B-41D3-9609-7AFFB3A02352}" name="Column14358"/>
    <tableColumn id="14371" xr3:uid="{1A2B59C2-7E97-4CD5-A9FD-8EA4F560B0C2}" name="Column14359"/>
    <tableColumn id="14372" xr3:uid="{643D51D7-3935-42E4-8E24-3853BDBA24AE}" name="Column14360"/>
    <tableColumn id="14373" xr3:uid="{D5927E1E-9EDE-4CB4-9009-36279F9AFC71}" name="Column14361"/>
    <tableColumn id="14374" xr3:uid="{6C67B71D-A3E8-4EE6-8DFC-8EC355638951}" name="Column14362"/>
    <tableColumn id="14375" xr3:uid="{96C3C22B-92B6-4E2F-B502-9547210D1D70}" name="Column14363"/>
    <tableColumn id="14376" xr3:uid="{E8041EB5-1AD8-4F10-924B-7A2946C4250E}" name="Column14364"/>
    <tableColumn id="14377" xr3:uid="{C20F312A-6B9C-433D-B842-EECF366EA4DC}" name="Column14365"/>
    <tableColumn id="14378" xr3:uid="{2035894D-E1CA-4AEF-B368-3527A96E8DDB}" name="Column14366"/>
    <tableColumn id="14379" xr3:uid="{87954AE6-4FF6-4C1A-AB97-2054A737253C}" name="Column14367"/>
    <tableColumn id="14380" xr3:uid="{17141CF7-0960-4F8F-B07D-3CBE09BE7453}" name="Column14368"/>
    <tableColumn id="14381" xr3:uid="{21FFC664-1C80-4D82-8EB4-24C8A48C6D58}" name="Column14369"/>
    <tableColumn id="14382" xr3:uid="{EE010A38-9399-4DAF-BBA5-DD357B7BEF52}" name="Column14370"/>
    <tableColumn id="14383" xr3:uid="{CCBBA6D1-31F5-4A9F-AAE7-AC4A03DEC321}" name="Column14371"/>
    <tableColumn id="14384" xr3:uid="{5580E25C-E975-4822-B279-6DE49FEEE852}" name="Column14372"/>
    <tableColumn id="14385" xr3:uid="{12E7431C-CA22-4F4C-B979-A5A182A46ACB}" name="Column14373"/>
    <tableColumn id="14386" xr3:uid="{E371C2BD-DE89-4E88-A0C4-C56830B66AAE}" name="Column14374"/>
    <tableColumn id="14387" xr3:uid="{2E37CE40-B9E8-4BB0-B353-D418A68DAE6B}" name="Column14375"/>
    <tableColumn id="14388" xr3:uid="{1A9E767A-11FB-4AD9-B231-CB16DC02598E}" name="Column14376"/>
    <tableColumn id="14389" xr3:uid="{A25DCE1C-14B4-40FE-BD29-0FC144436A52}" name="Column14377"/>
    <tableColumn id="14390" xr3:uid="{05734DFF-1C4B-4730-80AB-0B622BE5A892}" name="Column14378"/>
    <tableColumn id="14391" xr3:uid="{A228B084-F8CD-4679-B8DA-8D46B7106A2E}" name="Column14379"/>
    <tableColumn id="14392" xr3:uid="{2BF1269E-2BCE-416A-959A-EC8D2C3526E5}" name="Column14380"/>
    <tableColumn id="14393" xr3:uid="{4AD17BEC-29B2-4B2B-BCDC-CDD154862CB5}" name="Column14381"/>
    <tableColumn id="14394" xr3:uid="{BE4BE6DC-A359-4551-AA27-3B728A5B4C93}" name="Column14382"/>
    <tableColumn id="14395" xr3:uid="{772822E3-54A1-4A40-AEAE-BD7EB95D52A6}" name="Column14383"/>
    <tableColumn id="14396" xr3:uid="{F263ADBA-2D0B-426F-BB93-C26CF96FC134}" name="Column14384"/>
    <tableColumn id="14397" xr3:uid="{C46BFC31-9BF3-4ADF-ACB5-E14DF3FF7BFE}" name="Column14385"/>
    <tableColumn id="14398" xr3:uid="{B2D120BD-B961-44F7-A542-3F9A3CDDD594}" name="Column14386"/>
    <tableColumn id="14399" xr3:uid="{4FCCF143-DD92-4BF3-B941-513BFA63D435}" name="Column14387"/>
    <tableColumn id="14400" xr3:uid="{7034FEDA-D826-4377-817F-79FC15CABBC4}" name="Column14388"/>
    <tableColumn id="14401" xr3:uid="{C77D6BE2-A2B4-47A2-AD7B-3D953CC79AEF}" name="Column14389"/>
    <tableColumn id="14402" xr3:uid="{70812A44-5D07-4513-A548-3FA3DC520EB9}" name="Column14390"/>
    <tableColumn id="14403" xr3:uid="{B33D2890-AC99-4C41-BE8B-ADE31D0294C3}" name="Column14391"/>
    <tableColumn id="14404" xr3:uid="{46DC16BD-2D90-4B85-82B6-5396C3645649}" name="Column14392"/>
    <tableColumn id="14405" xr3:uid="{BDB1E385-8D37-4A12-918C-18EF2EADFD8A}" name="Column14393"/>
    <tableColumn id="14406" xr3:uid="{FE959A7D-BD6C-4AC0-8277-4465190A23B4}" name="Column14394"/>
    <tableColumn id="14407" xr3:uid="{25E15F17-8460-4EFD-97BF-72EC1634CD17}" name="Column14395"/>
    <tableColumn id="14408" xr3:uid="{A8928869-03F6-4584-A766-7BF5CAE5D781}" name="Column14396"/>
    <tableColumn id="14409" xr3:uid="{AB8FD1AF-2F1F-48FD-828B-BF8BF52BE7BB}" name="Column14397"/>
    <tableColumn id="14410" xr3:uid="{CA235C87-A845-46AB-B09C-74C7CFA5247B}" name="Column14398"/>
    <tableColumn id="14411" xr3:uid="{E60D7419-6B0F-4C47-8374-B5B76040238C}" name="Column14399"/>
    <tableColumn id="14412" xr3:uid="{B555BBD5-28C3-44A9-948E-5E9AC0B05022}" name="Column14400"/>
    <tableColumn id="14413" xr3:uid="{420C09E9-0000-4B1C-89E7-B2F27FF13625}" name="Column14401"/>
    <tableColumn id="14414" xr3:uid="{C2D1F38C-C55C-4035-820D-47612B804DAB}" name="Column14402"/>
    <tableColumn id="14415" xr3:uid="{8A4465A7-0506-4F5A-BE9E-080093736296}" name="Column14403"/>
    <tableColumn id="14416" xr3:uid="{C2DE2226-284F-40C3-9146-3D6A21F829F2}" name="Column14404"/>
    <tableColumn id="14417" xr3:uid="{B24DD29A-A983-44A4-9AEF-279BB56A45D1}" name="Column14405"/>
    <tableColumn id="14418" xr3:uid="{ADF0828A-0BD3-41AC-9ADB-E10EDEED9EC3}" name="Column14406"/>
    <tableColumn id="14419" xr3:uid="{F3D560AF-F39C-4ACE-8629-46B609612641}" name="Column14407"/>
    <tableColumn id="14420" xr3:uid="{7A8BEE86-2385-4792-99E6-3C469D968642}" name="Column14408"/>
    <tableColumn id="14421" xr3:uid="{0E763D6C-9AED-4E48-912A-70FA9FD443D9}" name="Column14409"/>
    <tableColumn id="14422" xr3:uid="{64F969DF-7C02-41CA-8AA7-E726CB6802F6}" name="Column14410"/>
    <tableColumn id="14423" xr3:uid="{CAABEB73-BAE9-4CA4-9B27-82F6431ABCCE}" name="Column14411"/>
    <tableColumn id="14424" xr3:uid="{33291A18-5A04-4290-9383-E5DD72E513AB}" name="Column14412"/>
    <tableColumn id="14425" xr3:uid="{7EC06BA4-BECC-456C-8896-68EC424C7B71}" name="Column14413"/>
    <tableColumn id="14426" xr3:uid="{C2F859D6-F3F7-475A-A4D8-40D4144EA60E}" name="Column14414"/>
    <tableColumn id="14427" xr3:uid="{62DA03AF-86BF-49F0-BB6D-F98B1DE0C5BC}" name="Column14415"/>
    <tableColumn id="14428" xr3:uid="{C32969C2-2271-4633-A200-F43782A20739}" name="Column14416"/>
    <tableColumn id="14429" xr3:uid="{690A58B8-585B-46DA-AEA8-FA394FE651EC}" name="Column14417"/>
    <tableColumn id="14430" xr3:uid="{0437B28F-A8C9-43D7-B573-580F8927D1C3}" name="Column14418"/>
    <tableColumn id="14431" xr3:uid="{F3E3E870-6E9A-4458-8037-10F6035B386F}" name="Column14419"/>
    <tableColumn id="14432" xr3:uid="{A4DFC085-4D90-4058-BB7F-4CA464A50147}" name="Column14420"/>
    <tableColumn id="14433" xr3:uid="{631D92D0-52DD-4146-A1E1-B31FF0B6E9D6}" name="Column14421"/>
    <tableColumn id="14434" xr3:uid="{C99D73AE-D222-4E32-B0D5-A65781C8BB43}" name="Column14422"/>
    <tableColumn id="14435" xr3:uid="{B7197EE5-AAA9-43E5-8DBC-49F796443A3E}" name="Column14423"/>
    <tableColumn id="14436" xr3:uid="{8A138090-C8C4-412E-A934-E94A1214ED54}" name="Column14424"/>
    <tableColumn id="14437" xr3:uid="{33708E4D-9AC2-4DE3-933F-A6497DADDDA0}" name="Column14425"/>
    <tableColumn id="14438" xr3:uid="{D8235F1A-46A9-4AA6-822D-A16A14D99720}" name="Column14426"/>
    <tableColumn id="14439" xr3:uid="{9636EF76-D313-4D72-8471-9E2E5EC75DED}" name="Column14427"/>
    <tableColumn id="14440" xr3:uid="{84CCD9A5-F11A-4EF2-937C-1928ABC061B5}" name="Column14428"/>
    <tableColumn id="14441" xr3:uid="{CB15A85F-8077-4768-9E03-BBB86861A592}" name="Column14429"/>
    <tableColumn id="14442" xr3:uid="{B0A8D7DF-A53E-4C1C-8E2C-1D68AAF280B8}" name="Column14430"/>
    <tableColumn id="14443" xr3:uid="{B0566591-36D0-4E33-9137-95382A379F4E}" name="Column14431"/>
    <tableColumn id="14444" xr3:uid="{482B945D-23C1-4766-BFF3-3C2CB3AFAEBD}" name="Column14432"/>
    <tableColumn id="14445" xr3:uid="{2D43BB5F-87F2-4A54-A109-3106887894FF}" name="Column14433"/>
    <tableColumn id="14446" xr3:uid="{E9184D3A-A695-4A8A-94FB-750898CE4B7A}" name="Column14434"/>
    <tableColumn id="14447" xr3:uid="{10F220AF-6FC0-426D-BE3F-74435B15B6A8}" name="Column14435"/>
    <tableColumn id="14448" xr3:uid="{78CE7A82-AD4B-4435-8715-6DB44D976B16}" name="Column14436"/>
    <tableColumn id="14449" xr3:uid="{0B3CA6A5-1410-4E05-9644-41840D56D4DC}" name="Column14437"/>
    <tableColumn id="14450" xr3:uid="{14DD7342-879C-4B51-AB03-EF1CB6507D6C}" name="Column14438"/>
    <tableColumn id="14451" xr3:uid="{E8F3C91C-4B08-4735-9A09-2C345C1C889A}" name="Column14439"/>
    <tableColumn id="14452" xr3:uid="{7B5E8D7F-EB74-4426-9F38-D2A132BF6447}" name="Column14440"/>
    <tableColumn id="14453" xr3:uid="{1AABD0D6-A946-4657-85C1-29481FB26BC6}" name="Column14441"/>
    <tableColumn id="14454" xr3:uid="{4B135F8D-D4A3-4359-B3D7-C8E758A59F20}" name="Column14442"/>
    <tableColumn id="14455" xr3:uid="{5BD7C6FA-7E0A-423B-960E-59F390CCB8C3}" name="Column14443"/>
    <tableColumn id="14456" xr3:uid="{27AB0B39-50F3-4584-A9FD-C38BE9E1968F}" name="Column14444"/>
    <tableColumn id="14457" xr3:uid="{80C1127C-ADA0-48A4-9919-FC550B707252}" name="Column14445"/>
    <tableColumn id="14458" xr3:uid="{7EB85644-ADBA-4379-9E23-6E14695E4F1C}" name="Column14446"/>
    <tableColumn id="14459" xr3:uid="{BE4F933F-5BD0-4994-9A3F-4DA4E7C08775}" name="Column14447"/>
    <tableColumn id="14460" xr3:uid="{59952E93-7CB7-449A-B390-05956DDC1314}" name="Column14448"/>
    <tableColumn id="14461" xr3:uid="{EBBD373E-F673-4D37-A921-7DF29FD4FA55}" name="Column14449"/>
    <tableColumn id="14462" xr3:uid="{9D8F759C-8930-49B2-BDC6-D8DE6C68B86B}" name="Column14450"/>
    <tableColumn id="14463" xr3:uid="{FE762DDA-4E5C-4F43-8AE3-E030EB86921A}" name="Column14451"/>
    <tableColumn id="14464" xr3:uid="{F7080994-A02A-4695-AD3A-90E12F41C7DB}" name="Column14452"/>
    <tableColumn id="14465" xr3:uid="{54F87667-E79A-4779-A93C-5A6F29123636}" name="Column14453"/>
    <tableColumn id="14466" xr3:uid="{579F25B5-8269-4AEA-8C32-F8F850B422A5}" name="Column14454"/>
    <tableColumn id="14467" xr3:uid="{6B136C99-AE49-4614-8DF9-4025409F1C5A}" name="Column14455"/>
    <tableColumn id="14468" xr3:uid="{241D494D-C7A5-44AB-B273-162BA5AC6A25}" name="Column14456"/>
    <tableColumn id="14469" xr3:uid="{A08C9CFC-0370-4C70-A4CF-FAB6AF898C38}" name="Column14457"/>
    <tableColumn id="14470" xr3:uid="{2983330B-BFA1-4E2A-B8C1-46CF7B21148C}" name="Column14458"/>
    <tableColumn id="14471" xr3:uid="{86295CD5-5F0B-471E-9CE8-5EF9D5340F22}" name="Column14459"/>
    <tableColumn id="14472" xr3:uid="{272E1E9C-C0EF-4C68-9CBF-E172100D48F7}" name="Column14460"/>
    <tableColumn id="14473" xr3:uid="{972F692B-B29D-4DE4-9D0B-11A9C06A1E04}" name="Column14461"/>
    <tableColumn id="14474" xr3:uid="{75B5385E-BA57-423F-9A68-BD3C5D06EDA9}" name="Column14462"/>
    <tableColumn id="14475" xr3:uid="{78F0D245-D20E-48B3-ABA9-1477363B8440}" name="Column14463"/>
    <tableColumn id="14476" xr3:uid="{68028357-5BAD-48F4-BE52-718D871302AF}" name="Column14464"/>
    <tableColumn id="14477" xr3:uid="{3C4D9E71-14F3-40FF-8F72-8377661E47D9}" name="Column14465"/>
    <tableColumn id="14478" xr3:uid="{EAF1A259-8340-4DB9-A9BA-BF3D37F36797}" name="Column14466"/>
    <tableColumn id="14479" xr3:uid="{8ECA7B12-8D62-4604-B837-19DE63508A94}" name="Column14467"/>
    <tableColumn id="14480" xr3:uid="{E5550ACC-F129-4382-8965-99FCCCE784AD}" name="Column14468"/>
    <tableColumn id="14481" xr3:uid="{579FFC0E-1FDE-48BD-AA51-428ADFB392F0}" name="Column14469"/>
    <tableColumn id="14482" xr3:uid="{EE35E048-94DE-4F71-BD95-38A6DC55BFAB}" name="Column14470"/>
    <tableColumn id="14483" xr3:uid="{99953632-A300-4850-966F-B402B5241C27}" name="Column14471"/>
    <tableColumn id="14484" xr3:uid="{7C6883FA-A01A-4B06-AB0C-697F4FEB69A8}" name="Column14472"/>
    <tableColumn id="14485" xr3:uid="{C27E3BBC-4CEC-4D2B-9C23-805EF0D25958}" name="Column14473"/>
    <tableColumn id="14486" xr3:uid="{3BEF0783-8DBC-453C-9E6F-2C2303A48432}" name="Column14474"/>
    <tableColumn id="14487" xr3:uid="{12AB4562-22D7-4E44-8582-F4E74162480F}" name="Column14475"/>
    <tableColumn id="14488" xr3:uid="{B738EEBD-8EE6-4280-8A3B-0F612D22538F}" name="Column14476"/>
    <tableColumn id="14489" xr3:uid="{C80A9B5C-B579-4658-B543-66325594335D}" name="Column14477"/>
    <tableColumn id="14490" xr3:uid="{131C2171-C8F7-49B7-A6EC-99D1B56D6B0E}" name="Column14478"/>
    <tableColumn id="14491" xr3:uid="{C964EE69-15ED-4118-A517-54F304E90C96}" name="Column14479"/>
    <tableColumn id="14492" xr3:uid="{32BD39D4-AF39-456F-8E88-88A9C7B6BB68}" name="Column14480"/>
    <tableColumn id="14493" xr3:uid="{D07A6A6B-522B-42FA-BBA6-9B0E0384A1D2}" name="Column14481"/>
    <tableColumn id="14494" xr3:uid="{793B9656-54A4-4406-AB74-97E1318C680E}" name="Column14482"/>
    <tableColumn id="14495" xr3:uid="{DD1CA736-8B80-48E2-A3D2-FA0E8F8F39FE}" name="Column14483"/>
    <tableColumn id="14496" xr3:uid="{5BBDA563-7AD4-4328-99D0-2E3B4CED1C2C}" name="Column14484"/>
    <tableColumn id="14497" xr3:uid="{1AE0DE5D-D9C6-4CBD-AC6A-4E6865393839}" name="Column14485"/>
    <tableColumn id="14498" xr3:uid="{71D392E6-5905-48A2-ADEC-368DE2BC7F53}" name="Column14486"/>
    <tableColumn id="14499" xr3:uid="{AEE16E5E-A94A-489B-BA33-775D4E2BD1ED}" name="Column14487"/>
    <tableColumn id="14500" xr3:uid="{3CBEF705-379D-461A-8086-300D69ACB26B}" name="Column14488"/>
    <tableColumn id="14501" xr3:uid="{84B8C898-34C9-4B2E-88AD-D7CB8425E8FC}" name="Column14489"/>
    <tableColumn id="14502" xr3:uid="{B7A12CD5-A91E-44EF-A10E-ED7C24FF15A6}" name="Column14490"/>
    <tableColumn id="14503" xr3:uid="{070F2F3A-1440-479D-AF03-10FBE1309E29}" name="Column14491"/>
    <tableColumn id="14504" xr3:uid="{24B241F0-BE0C-4630-8BDC-3FBCAD79A391}" name="Column14492"/>
    <tableColumn id="14505" xr3:uid="{773E16DD-77C7-44D9-B044-1ED0B20B8C2D}" name="Column14493"/>
    <tableColumn id="14506" xr3:uid="{D4831588-1060-46C2-8E2E-09E62236613B}" name="Column14494"/>
    <tableColumn id="14507" xr3:uid="{0C1167AE-3303-4A0B-A774-A9DA8F6810B6}" name="Column14495"/>
    <tableColumn id="14508" xr3:uid="{8E033661-263B-4ED2-A263-12E743764775}" name="Column14496"/>
    <tableColumn id="14509" xr3:uid="{251B6511-033F-4184-8A7F-3BDD507D9235}" name="Column14497"/>
    <tableColumn id="14510" xr3:uid="{38ECAC3B-19BE-4C3C-8D80-7E206B75AF4F}" name="Column14498"/>
    <tableColumn id="14511" xr3:uid="{495E2F76-285F-4F4C-8E0F-51B4B4E7A6C0}" name="Column14499"/>
    <tableColumn id="14512" xr3:uid="{618EFAEA-48DB-44AE-80F6-C63A17E31DE4}" name="Column14500"/>
    <tableColumn id="14513" xr3:uid="{B1C5DFD9-6264-4503-A404-EF7A7A5090D8}" name="Column14501"/>
    <tableColumn id="14514" xr3:uid="{DCA3D904-ACD8-43AA-B23F-2EF985064B5A}" name="Column14502"/>
    <tableColumn id="14515" xr3:uid="{0BF36A1B-3EAB-4605-ADCD-E825344C6947}" name="Column14503"/>
    <tableColumn id="14516" xr3:uid="{334C8B1B-C71A-41EA-9571-4422E9EF8CCA}" name="Column14504"/>
    <tableColumn id="14517" xr3:uid="{67867910-B180-4C35-976B-C40E9ABD513E}" name="Column14505"/>
    <tableColumn id="14518" xr3:uid="{2B4633B7-7DDC-4530-B321-C5A07733BBCE}" name="Column14506"/>
    <tableColumn id="14519" xr3:uid="{B1F7CDF2-57DD-4624-9793-5A319D708F84}" name="Column14507"/>
    <tableColumn id="14520" xr3:uid="{E9D09435-A2C4-449C-A617-3B21238721B9}" name="Column14508"/>
    <tableColumn id="14521" xr3:uid="{114DA974-445C-4979-AE0E-D5A33B6AECBA}" name="Column14509"/>
    <tableColumn id="14522" xr3:uid="{05302A8A-62C6-4F06-89B5-D12C07E49CEC}" name="Column14510"/>
    <tableColumn id="14523" xr3:uid="{691DFE22-F52A-432F-A3BC-4F571387A30A}" name="Column14511"/>
    <tableColumn id="14524" xr3:uid="{B493460E-F2EE-40A6-991C-52BE948886AE}" name="Column14512"/>
    <tableColumn id="14525" xr3:uid="{47611730-18D2-41AE-A11D-C5788C9E83AB}" name="Column14513"/>
    <tableColumn id="14526" xr3:uid="{A88D5ED2-706A-4848-B33C-99D9DCD801C4}" name="Column14514"/>
    <tableColumn id="14527" xr3:uid="{467AE107-516E-4D14-ABD8-12E90315D07E}" name="Column14515"/>
    <tableColumn id="14528" xr3:uid="{82FD2A54-F0FD-4D8D-AC98-3499B456F840}" name="Column14516"/>
    <tableColumn id="14529" xr3:uid="{9D325FFC-5234-4812-9BCB-E6BE0876FAB0}" name="Column14517"/>
    <tableColumn id="14530" xr3:uid="{4F49F456-31E5-49DE-8AAE-F00B5533FE27}" name="Column14518"/>
    <tableColumn id="14531" xr3:uid="{28EFF385-0B03-4C3F-AA9F-197889D12BBB}" name="Column14519"/>
    <tableColumn id="14532" xr3:uid="{6BD4EAEC-519C-4AE8-890F-C89CC5B61F27}" name="Column14520"/>
    <tableColumn id="14533" xr3:uid="{BE72D9D8-1D84-426E-BDB5-2096498F2F80}" name="Column14521"/>
    <tableColumn id="14534" xr3:uid="{A9047F87-EBFC-495B-8F07-B55A27AFA68B}" name="Column14522"/>
    <tableColumn id="14535" xr3:uid="{C72149BA-7733-48DB-A1D5-2A443E15A752}" name="Column14523"/>
    <tableColumn id="14536" xr3:uid="{A8A0D7C8-BCA3-4B1C-AB69-5523790A8718}" name="Column14524"/>
    <tableColumn id="14537" xr3:uid="{AA90385F-4D2B-4004-93E6-DDAC2D983F05}" name="Column14525"/>
    <tableColumn id="14538" xr3:uid="{8E8710DD-B184-43EB-A0D2-A8164325BE65}" name="Column14526"/>
    <tableColumn id="14539" xr3:uid="{50279682-1145-497D-B718-BB265EE19AE6}" name="Column14527"/>
    <tableColumn id="14540" xr3:uid="{C17FA4EF-38D2-4F8E-AF96-F5BB1F37CAC2}" name="Column14528"/>
    <tableColumn id="14541" xr3:uid="{4979FAA8-49AE-4AEB-B307-813BCE0A6817}" name="Column14529"/>
    <tableColumn id="14542" xr3:uid="{325ACD24-955A-4C3B-95E2-B38CD4DA2FC2}" name="Column14530"/>
    <tableColumn id="14543" xr3:uid="{4B1044CD-9803-479D-9E6F-1EE988FE1AAC}" name="Column14531"/>
    <tableColumn id="14544" xr3:uid="{4F926D4B-A508-4488-B5B0-6552280E3493}" name="Column14532"/>
    <tableColumn id="14545" xr3:uid="{6B5BB421-5267-48D6-9EAF-E1832E208E93}" name="Column14533"/>
    <tableColumn id="14546" xr3:uid="{15686F3D-4C9D-4B07-9B81-816AA9C05AE1}" name="Column14534"/>
    <tableColumn id="14547" xr3:uid="{0C950910-01A5-45AE-B80A-A9A157271D53}" name="Column14535"/>
    <tableColumn id="14548" xr3:uid="{CAAD051C-D89F-422E-AA0F-CA8CD0AB9B18}" name="Column14536"/>
    <tableColumn id="14549" xr3:uid="{8FD2C02A-1187-40B0-A8FD-30B5BB56B70C}" name="Column14537"/>
    <tableColumn id="14550" xr3:uid="{2B63BB61-2E7C-4C09-A76F-AF241E5733A5}" name="Column14538"/>
    <tableColumn id="14551" xr3:uid="{057D33D4-D1D8-4ABF-9655-F7E2455673EE}" name="Column14539"/>
    <tableColumn id="14552" xr3:uid="{6F6C34B1-5177-46C6-A371-C37677E6E888}" name="Column14540"/>
    <tableColumn id="14553" xr3:uid="{6AC9D76D-C9B2-4CA1-A646-EA218B7772F8}" name="Column14541"/>
    <tableColumn id="14554" xr3:uid="{2CD19E0A-CA31-4C2B-8D64-FFF05B024829}" name="Column14542"/>
    <tableColumn id="14555" xr3:uid="{9C5BC91D-A627-42E7-B5FC-C1F5C16E4303}" name="Column14543"/>
    <tableColumn id="14556" xr3:uid="{5DDC567B-F69D-4EF6-94C0-94BD0291C88F}" name="Column14544"/>
    <tableColumn id="14557" xr3:uid="{D00EB68F-567D-445F-9D84-49E75D468544}" name="Column14545"/>
    <tableColumn id="14558" xr3:uid="{7FA25CBF-135C-427E-B9CC-703B2DB4FD1C}" name="Column14546"/>
    <tableColumn id="14559" xr3:uid="{168E32A9-C5E3-4BA3-88B6-9B709386E7B5}" name="Column14547"/>
    <tableColumn id="14560" xr3:uid="{572885BA-B985-4367-B1F9-F8DEBF24ABFD}" name="Column14548"/>
    <tableColumn id="14561" xr3:uid="{BDF249A1-9405-4506-BB39-C76D997A172A}" name="Column14549"/>
    <tableColumn id="14562" xr3:uid="{D87C2E3C-C038-4FD6-92C5-162796ECBF5C}" name="Column14550"/>
    <tableColumn id="14563" xr3:uid="{22E90F9A-73A8-42A2-AD01-08819DDAC686}" name="Column14551"/>
    <tableColumn id="14564" xr3:uid="{A352F089-493E-45A3-90EF-783DBE1FA800}" name="Column14552"/>
    <tableColumn id="14565" xr3:uid="{828AA22B-A224-42F8-AD6C-8467E1E66BB0}" name="Column14553"/>
    <tableColumn id="14566" xr3:uid="{90ADE00E-B509-4DCF-9DA9-33E0E1DF285F}" name="Column14554"/>
    <tableColumn id="14567" xr3:uid="{A956E7C2-DC28-4706-80B2-FB218C2000D1}" name="Column14555"/>
    <tableColumn id="14568" xr3:uid="{4973E58A-E95E-4BA3-8720-2092FF666215}" name="Column14556"/>
    <tableColumn id="14569" xr3:uid="{BA4DF103-6FB9-48A0-807A-CE3E8435A19A}" name="Column14557"/>
    <tableColumn id="14570" xr3:uid="{2B22381F-E2CE-4C82-8DEE-0172971B1E2E}" name="Column14558"/>
    <tableColumn id="14571" xr3:uid="{F6F18A05-A97C-47FA-AF5D-F3255F098AD9}" name="Column14559"/>
    <tableColumn id="14572" xr3:uid="{436A797A-06C6-4222-925D-3C199BE33B56}" name="Column14560"/>
    <tableColumn id="14573" xr3:uid="{92B10772-1D99-4219-BFA1-836DFB62EC69}" name="Column14561"/>
    <tableColumn id="14574" xr3:uid="{4C2182B8-7BA9-4058-AEC7-E39CB498C881}" name="Column14562"/>
    <tableColumn id="14575" xr3:uid="{88078928-BE64-4FFF-9135-ED9F46222BE8}" name="Column14563"/>
    <tableColumn id="14576" xr3:uid="{3D42F8EB-B787-415F-A323-347FBB657F12}" name="Column14564"/>
    <tableColumn id="14577" xr3:uid="{66FA4558-5991-4F9C-831D-06E02253D5BE}" name="Column14565"/>
    <tableColumn id="14578" xr3:uid="{424759A4-AC26-42B4-8945-21E9569CA75A}" name="Column14566"/>
    <tableColumn id="14579" xr3:uid="{1BC27085-A477-4641-A78A-3E3FB6FED43B}" name="Column14567"/>
    <tableColumn id="14580" xr3:uid="{40EDE0BD-8033-433A-8AFD-1FEC01850E6E}" name="Column14568"/>
    <tableColumn id="14581" xr3:uid="{A865CA7B-130E-45D7-8C0F-561DE3371624}" name="Column14569"/>
    <tableColumn id="14582" xr3:uid="{94A02327-7827-490B-9959-759ED604A739}" name="Column14570"/>
    <tableColumn id="14583" xr3:uid="{E020CED0-2E30-4D54-919A-AE0AABAC1ADD}" name="Column14571"/>
    <tableColumn id="14584" xr3:uid="{838C10C9-6494-4400-8F1C-A380C761EE16}" name="Column14572"/>
    <tableColumn id="14585" xr3:uid="{64410763-A21A-42E2-9AA9-66B8EA36E3E1}" name="Column14573"/>
    <tableColumn id="14586" xr3:uid="{52917E96-1471-4F70-9B68-31D42D6327CA}" name="Column14574"/>
    <tableColumn id="14587" xr3:uid="{9BC029F3-0680-4E81-8C24-35694EABC1DD}" name="Column14575"/>
    <tableColumn id="14588" xr3:uid="{63F05E6F-B478-4A12-92D3-249A027AC275}" name="Column14576"/>
    <tableColumn id="14589" xr3:uid="{1626C44A-C27E-471D-9002-494C87983D09}" name="Column14577"/>
    <tableColumn id="14590" xr3:uid="{7FF618A7-1B7A-4A4A-BB1E-4E72BD729548}" name="Column14578"/>
    <tableColumn id="14591" xr3:uid="{31265A9C-F6C0-4686-8AE7-B224365A62A9}" name="Column14579"/>
    <tableColumn id="14592" xr3:uid="{E701B201-370D-486D-88FA-790CA4E9D58C}" name="Column14580"/>
    <tableColumn id="14593" xr3:uid="{5A288BE6-6CF7-4720-911E-FDB8322E327B}" name="Column14581"/>
    <tableColumn id="14594" xr3:uid="{2F9E0CCA-1D7C-4129-880E-EF4F30CD66F9}" name="Column14582"/>
    <tableColumn id="14595" xr3:uid="{0143E263-929A-487D-9789-D0A842DB949C}" name="Column14583"/>
    <tableColumn id="14596" xr3:uid="{ADA352FF-C7E2-4630-8E36-85F74E9B5420}" name="Column14584"/>
    <tableColumn id="14597" xr3:uid="{9C15848A-8DD4-4EF7-B6E2-5C3CE9B98532}" name="Column14585"/>
    <tableColumn id="14598" xr3:uid="{DEC5FCCE-A092-4FC4-A164-21CAABE27F04}" name="Column14586"/>
    <tableColumn id="14599" xr3:uid="{B1446E92-F53C-4F2C-A481-A9D7DF2B7125}" name="Column14587"/>
    <tableColumn id="14600" xr3:uid="{F05AD1E8-A09B-47C7-B1D8-CC880C95C347}" name="Column14588"/>
    <tableColumn id="14601" xr3:uid="{8215DB52-CF79-488F-A924-DFFFD7978EF5}" name="Column14589"/>
    <tableColumn id="14602" xr3:uid="{3EC747E7-EA59-453E-AFEC-F9077A37EA96}" name="Column14590"/>
    <tableColumn id="14603" xr3:uid="{1C4716B5-E32B-43F0-A90C-87A904BA8D96}" name="Column14591"/>
    <tableColumn id="14604" xr3:uid="{21E82749-9021-4F47-BC2F-B8804520C180}" name="Column14592"/>
    <tableColumn id="14605" xr3:uid="{2D95B727-8661-4971-8759-4E7B246ABB4B}" name="Column14593"/>
    <tableColumn id="14606" xr3:uid="{65080AD4-A876-45FE-84C8-81FC0192EFF9}" name="Column14594"/>
    <tableColumn id="14607" xr3:uid="{E32CAC26-958A-47F3-9354-9064904AD801}" name="Column14595"/>
    <tableColumn id="14608" xr3:uid="{9767D4B8-4EE1-4C0F-93F8-46CD7702ABBC}" name="Column14596"/>
    <tableColumn id="14609" xr3:uid="{8B211766-DC7A-486C-B474-E4518EFBC3BC}" name="Column14597"/>
    <tableColumn id="14610" xr3:uid="{ACB895CF-0840-41FD-8B67-8EF00EE162C1}" name="Column14598"/>
    <tableColumn id="14611" xr3:uid="{33150E3C-D962-4D52-9A56-C0B7681E4764}" name="Column14599"/>
    <tableColumn id="14612" xr3:uid="{B034D9B8-4394-4B8E-BEC0-05753614A0A8}" name="Column14600"/>
    <tableColumn id="14613" xr3:uid="{AC1D73B5-AE95-483C-9803-551C4F230453}" name="Column14601"/>
    <tableColumn id="14614" xr3:uid="{2C0EF8FD-6678-47B5-9030-52E6922B81B1}" name="Column14602"/>
    <tableColumn id="14615" xr3:uid="{78EE83EB-A4C5-4953-9DB7-050E09329D7B}" name="Column14603"/>
    <tableColumn id="14616" xr3:uid="{EABB72A0-F90D-4A67-BAB9-85B9B815CA2A}" name="Column14604"/>
    <tableColumn id="14617" xr3:uid="{94217357-7466-4F39-A2C3-F1136AC0B590}" name="Column14605"/>
    <tableColumn id="14618" xr3:uid="{FBE4F242-600E-4316-A766-977A4995F3C7}" name="Column14606"/>
    <tableColumn id="14619" xr3:uid="{B7318BD7-7448-4483-B989-8A9F6A474B9F}" name="Column14607"/>
    <tableColumn id="14620" xr3:uid="{A84A3278-3313-456B-8F80-297113C83C98}" name="Column14608"/>
    <tableColumn id="14621" xr3:uid="{F2792E05-25BF-4834-A622-344A282300E8}" name="Column14609"/>
    <tableColumn id="14622" xr3:uid="{55C3B5FF-B667-46F3-852E-2F353F55740A}" name="Column14610"/>
    <tableColumn id="14623" xr3:uid="{C29D1A3C-59B7-4CA5-A6FE-C3CBCBB065EF}" name="Column14611"/>
    <tableColumn id="14624" xr3:uid="{6A2C46D5-F605-445A-B19F-398C24E5030E}" name="Column14612"/>
    <tableColumn id="14625" xr3:uid="{2BA4B62F-416B-42D3-AFE7-6619BEE4859A}" name="Column14613"/>
    <tableColumn id="14626" xr3:uid="{F6E148DA-AFAA-43CB-AFCF-A3ABCF517531}" name="Column14614"/>
    <tableColumn id="14627" xr3:uid="{D63239EC-B735-4EDE-8CB8-56C498D7348C}" name="Column14615"/>
    <tableColumn id="14628" xr3:uid="{7D5A4AA8-E763-4A96-806C-AF160D22648C}" name="Column14616"/>
    <tableColumn id="14629" xr3:uid="{223CFF42-40A7-49D3-9587-B3F5CA8D87E6}" name="Column14617"/>
    <tableColumn id="14630" xr3:uid="{2FE9A17C-6CDB-4F3C-9CE8-A3B6746C84AB}" name="Column14618"/>
    <tableColumn id="14631" xr3:uid="{B0AD5BC3-000C-4716-ACA1-FC49572A4B6E}" name="Column14619"/>
    <tableColumn id="14632" xr3:uid="{9A2F1924-F600-4FB2-9163-54457796E665}" name="Column14620"/>
    <tableColumn id="14633" xr3:uid="{FA91A49A-8510-4968-8F21-8A352948DD6B}" name="Column14621"/>
    <tableColumn id="14634" xr3:uid="{22C42EEA-8417-4E20-AAC0-14785F9A3246}" name="Column14622"/>
    <tableColumn id="14635" xr3:uid="{365BFC0C-E6EF-4AED-B631-E234C5B64722}" name="Column14623"/>
    <tableColumn id="14636" xr3:uid="{C98234A3-28D2-4BFB-88FD-CF5AE971F517}" name="Column14624"/>
    <tableColumn id="14637" xr3:uid="{63E151A7-3885-4AF7-82B2-22B365FDEE12}" name="Column14625"/>
    <tableColumn id="14638" xr3:uid="{60026176-B845-42CC-A8B1-9F68EFC34EC9}" name="Column14626"/>
    <tableColumn id="14639" xr3:uid="{2CB2C856-3C23-4646-B21A-C455A0373E4B}" name="Column14627"/>
    <tableColumn id="14640" xr3:uid="{05A407C3-EC58-4BB4-B7ED-3AB6049AA5BB}" name="Column14628"/>
    <tableColumn id="14641" xr3:uid="{01822AC3-9B69-46ED-B1A1-29CE17F2014F}" name="Column14629"/>
    <tableColumn id="14642" xr3:uid="{D885E854-9D81-4E08-A4EF-E668993D1D07}" name="Column14630"/>
    <tableColumn id="14643" xr3:uid="{3CE028E5-4E0F-4563-84EB-4DF972D26B8F}" name="Column14631"/>
    <tableColumn id="14644" xr3:uid="{BCF2FF36-B303-4037-AD13-6EE0D2AE1651}" name="Column14632"/>
    <tableColumn id="14645" xr3:uid="{A5388064-A47A-4355-A081-41591F38AC4F}" name="Column14633"/>
    <tableColumn id="14646" xr3:uid="{BACC0474-B0F9-475D-9C9D-DEDBA4975CB7}" name="Column14634"/>
    <tableColumn id="14647" xr3:uid="{4EA484AE-54E2-4A5E-8DB2-A3FF9200BCB7}" name="Column14635"/>
    <tableColumn id="14648" xr3:uid="{7D8DFCF8-798C-4D62-8FB4-123F10129892}" name="Column14636"/>
    <tableColumn id="14649" xr3:uid="{27B0BD77-F70B-42CC-8CED-DB0625B131DD}" name="Column14637"/>
    <tableColumn id="14650" xr3:uid="{1BAE4F6F-3E2C-452C-9F77-6200B003059C}" name="Column14638"/>
    <tableColumn id="14651" xr3:uid="{2401EAF0-940E-4277-B54D-C94001329A0F}" name="Column14639"/>
    <tableColumn id="14652" xr3:uid="{E97B00FB-3744-431F-B51D-1DEB180274A6}" name="Column14640"/>
    <tableColumn id="14653" xr3:uid="{3DB0FA56-B36F-4037-B062-BE77ED5C1BF9}" name="Column14641"/>
    <tableColumn id="14654" xr3:uid="{AB36B508-49E0-4500-9027-A64621055A02}" name="Column14642"/>
    <tableColumn id="14655" xr3:uid="{EC748763-D00C-46B3-BE00-5B261AB76C13}" name="Column14643"/>
    <tableColumn id="14656" xr3:uid="{1ED00119-F4BF-49F2-AB42-F55DF162686C}" name="Column14644"/>
    <tableColumn id="14657" xr3:uid="{B3B4FBCB-12E2-4AE1-A97D-B95AAF4561E4}" name="Column14645"/>
    <tableColumn id="14658" xr3:uid="{473EF212-FBCB-4164-8F7D-417CFC80AE1D}" name="Column14646"/>
    <tableColumn id="14659" xr3:uid="{78B2B7BC-2E8C-4D68-9C5D-5C2BEFB510C0}" name="Column14647"/>
    <tableColumn id="14660" xr3:uid="{25E303BD-E256-4CBD-A9A8-0796BEB0C9EF}" name="Column14648"/>
    <tableColumn id="14661" xr3:uid="{EFE286F3-F24A-4E63-A831-280690E4E0B4}" name="Column14649"/>
    <tableColumn id="14662" xr3:uid="{A7AC6FA8-4D13-4C8A-81C8-4830A9ABBF63}" name="Column14650"/>
    <tableColumn id="14663" xr3:uid="{7BC24CF1-F158-4872-8310-C5A23C2000DE}" name="Column14651"/>
    <tableColumn id="14664" xr3:uid="{B104FE16-EB88-44B4-B22C-768C78026BCA}" name="Column14652"/>
    <tableColumn id="14665" xr3:uid="{ABBDEE5F-9246-4DB0-9C0F-F4D33E2C3300}" name="Column14653"/>
    <tableColumn id="14666" xr3:uid="{9D722A2A-2459-49D5-918B-677B36D60D5E}" name="Column14654"/>
    <tableColumn id="14667" xr3:uid="{BDCED3BC-C868-45BD-886C-ED083084EB6C}" name="Column14655"/>
    <tableColumn id="14668" xr3:uid="{5C207DD7-181B-4E77-B39C-4D4761900436}" name="Column14656"/>
    <tableColumn id="14669" xr3:uid="{E59A4765-DBB4-4616-89D0-57BC1E01949A}" name="Column14657"/>
    <tableColumn id="14670" xr3:uid="{73B009FD-1C38-40AD-B85A-64C992B686C5}" name="Column14658"/>
    <tableColumn id="14671" xr3:uid="{A0DA170A-2D5A-4EA9-8E36-0CC8F7CBECA9}" name="Column14659"/>
    <tableColumn id="14672" xr3:uid="{807A47C4-0890-4D1E-8C41-EAD29B7BE301}" name="Column14660"/>
    <tableColumn id="14673" xr3:uid="{7AF956CA-D6D8-41D5-9478-8529BA43E8F8}" name="Column14661"/>
    <tableColumn id="14674" xr3:uid="{38F05691-901C-4424-A353-EAD4684510F0}" name="Column14662"/>
    <tableColumn id="14675" xr3:uid="{EC31C77D-1270-4784-985B-BB827BF457E8}" name="Column14663"/>
    <tableColumn id="14676" xr3:uid="{0B9193A9-BB97-4F76-BFAF-DEAD7427B1CC}" name="Column14664"/>
    <tableColumn id="14677" xr3:uid="{2B0FA919-E3ED-431E-81CD-B1ABDA4FCE11}" name="Column14665"/>
    <tableColumn id="14678" xr3:uid="{E591024F-A419-4395-9C5B-8C30E7FC4F94}" name="Column14666"/>
    <tableColumn id="14679" xr3:uid="{B469BC69-8C1A-45A0-B6D7-AF389FD6ECED}" name="Column14667"/>
    <tableColumn id="14680" xr3:uid="{AF96318B-25E1-4325-9B14-EF1A73AA1256}" name="Column14668"/>
    <tableColumn id="14681" xr3:uid="{D0889A58-F7FD-48AC-9D36-8E98B841AC5A}" name="Column14669"/>
    <tableColumn id="14682" xr3:uid="{8893A3DF-C42C-4BE7-8349-B9BADD258A4F}" name="Column14670"/>
    <tableColumn id="14683" xr3:uid="{1C70547F-9FAF-4939-93D8-BF85934F0BB6}" name="Column14671"/>
    <tableColumn id="14684" xr3:uid="{0532F6A1-34BD-4CDD-8B29-8A7F3C6FA758}" name="Column14672"/>
    <tableColumn id="14685" xr3:uid="{E6D55D37-603A-4D87-8A66-D9DD932D617F}" name="Column14673"/>
    <tableColumn id="14686" xr3:uid="{FA966CC0-26B2-4523-9A60-2016441451F3}" name="Column14674"/>
    <tableColumn id="14687" xr3:uid="{5F7CCA32-725F-4FBE-B1B0-D760057D6EFF}" name="Column14675"/>
    <tableColumn id="14688" xr3:uid="{7C9D4FF6-9E47-4BC3-A34F-EAAF6DA20F2B}" name="Column14676"/>
    <tableColumn id="14689" xr3:uid="{1078750A-EA3D-4FA3-BAF8-1AB4413CA4A8}" name="Column14677"/>
    <tableColumn id="14690" xr3:uid="{99BE6129-2897-4661-836B-EEA881332452}" name="Column14678"/>
    <tableColumn id="14691" xr3:uid="{D8BE51E4-64A2-4683-823A-02D65C60D25F}" name="Column14679"/>
    <tableColumn id="14692" xr3:uid="{42F7666E-B3E4-4689-A270-9E86AED7EA78}" name="Column14680"/>
    <tableColumn id="14693" xr3:uid="{1F0A78E7-6BD5-4643-B328-3BAB331E45B8}" name="Column14681"/>
    <tableColumn id="14694" xr3:uid="{7B1A9442-1477-49F3-A317-9B8BF6315A39}" name="Column14682"/>
    <tableColumn id="14695" xr3:uid="{84AE5713-0019-46F4-A849-133EF18F4A69}" name="Column14683"/>
    <tableColumn id="14696" xr3:uid="{0DF5D9D1-BE2F-4644-8EF8-3622516F3266}" name="Column14684"/>
    <tableColumn id="14697" xr3:uid="{1A2624B5-2D5B-4E0D-B84A-E77B15033D46}" name="Column14685"/>
    <tableColumn id="14698" xr3:uid="{E8D6F629-8A26-47D5-8106-4997D864A83C}" name="Column14686"/>
    <tableColumn id="14699" xr3:uid="{A51064B3-285A-4DB9-A563-76DA6BEEFA69}" name="Column14687"/>
    <tableColumn id="14700" xr3:uid="{61F7D796-8274-409D-9E12-485EFBDAC620}" name="Column14688"/>
    <tableColumn id="14701" xr3:uid="{05FB0023-BFE0-4A6B-9F21-28C6380426CE}" name="Column14689"/>
    <tableColumn id="14702" xr3:uid="{069310A0-3FE8-4981-B2D2-1E989E8696A2}" name="Column14690"/>
    <tableColumn id="14703" xr3:uid="{305F262D-5DF8-405B-B8EF-8552E76CB329}" name="Column14691"/>
    <tableColumn id="14704" xr3:uid="{75D485D5-70A1-438F-AC23-60DBF0D3A23D}" name="Column14692"/>
    <tableColumn id="14705" xr3:uid="{D1920137-C1B1-46DF-8995-874131200A20}" name="Column14693"/>
    <tableColumn id="14706" xr3:uid="{E8600B80-117B-4DC4-9472-B5083C4F3CDD}" name="Column14694"/>
    <tableColumn id="14707" xr3:uid="{8BA97952-218B-4B01-BC04-5CC6C401BAF0}" name="Column14695"/>
    <tableColumn id="14708" xr3:uid="{B7AD1B09-AACA-4674-83E5-6E143C54EB1C}" name="Column14696"/>
    <tableColumn id="14709" xr3:uid="{BA5F32F8-B16D-40BC-BB53-00B5906A4BB0}" name="Column14697"/>
    <tableColumn id="14710" xr3:uid="{BABF650D-A26A-44AA-B0F5-5B61DAD107AD}" name="Column14698"/>
    <tableColumn id="14711" xr3:uid="{C63674F1-062D-4143-8580-136AB7986107}" name="Column14699"/>
    <tableColumn id="14712" xr3:uid="{F135D978-5E80-4077-8781-AADBE30E82A1}" name="Column14700"/>
    <tableColumn id="14713" xr3:uid="{3FDE4198-890C-4830-8EDE-AE3E54690ACB}" name="Column14701"/>
    <tableColumn id="14714" xr3:uid="{44A4F937-276A-403C-9688-28FE87F7D69A}" name="Column14702"/>
    <tableColumn id="14715" xr3:uid="{B2661379-924F-4372-B770-EEB0F987D05B}" name="Column14703"/>
    <tableColumn id="14716" xr3:uid="{F9CB3872-6369-41E0-A797-09EAB7F37E47}" name="Column14704"/>
    <tableColumn id="14717" xr3:uid="{0D5A1645-D0A6-427E-9B51-4208A6A956A0}" name="Column14705"/>
    <tableColumn id="14718" xr3:uid="{88D152B2-460C-4D36-9829-404973D83C9A}" name="Column14706"/>
    <tableColumn id="14719" xr3:uid="{6A893FFA-B16D-44C6-8BF2-C233F3F0D952}" name="Column14707"/>
    <tableColumn id="14720" xr3:uid="{35CF7A6C-1546-4880-8781-1F1FA67D3A68}" name="Column14708"/>
    <tableColumn id="14721" xr3:uid="{6CAA4DFD-0D5E-4F19-B1C7-0E7500C8BAA8}" name="Column14709"/>
    <tableColumn id="14722" xr3:uid="{EFDC3D73-4F36-4047-88D3-CCA6C144CF9F}" name="Column14710"/>
    <tableColumn id="14723" xr3:uid="{D8F36C0C-F036-4B1D-8415-6C6B453E5A0C}" name="Column14711"/>
    <tableColumn id="14724" xr3:uid="{9D71D4AB-71AD-431E-8CB5-2D1CCCFAA8DD}" name="Column14712"/>
    <tableColumn id="14725" xr3:uid="{759E6FFD-3D7D-4CA1-AB3D-761BFAEB36D6}" name="Column14713"/>
    <tableColumn id="14726" xr3:uid="{80B92F8E-CBA4-4FA4-B481-947F52363314}" name="Column14714"/>
    <tableColumn id="14727" xr3:uid="{96E7A2CE-D82C-4F1B-A86F-61E20B58A54E}" name="Column14715"/>
    <tableColumn id="14728" xr3:uid="{2B504F06-1EEB-4F63-8CF6-4CB3B9A8F19E}" name="Column14716"/>
    <tableColumn id="14729" xr3:uid="{862328ED-04E9-436A-A58C-D2F29EAD0554}" name="Column14717"/>
    <tableColumn id="14730" xr3:uid="{C214FC51-B2C0-47F4-9193-9A1967D77166}" name="Column14718"/>
    <tableColumn id="14731" xr3:uid="{902A8C53-D2F5-4CD3-956A-94520459DE53}" name="Column14719"/>
    <tableColumn id="14732" xr3:uid="{9F8A24D0-1E76-4844-8EA8-C1ECA95CA28D}" name="Column14720"/>
    <tableColumn id="14733" xr3:uid="{20D38BD3-89F5-458D-A9B5-96CD9B450F9E}" name="Column14721"/>
    <tableColumn id="14734" xr3:uid="{218DEAF2-8F91-4DFA-AA03-05BB3ECB6597}" name="Column14722"/>
    <tableColumn id="14735" xr3:uid="{C12D3AD8-C4C3-41E2-8003-15A31C3C9FAF}" name="Column14723"/>
    <tableColumn id="14736" xr3:uid="{9F28417D-5EB1-4C2B-B0C2-63729F960879}" name="Column14724"/>
    <tableColumn id="14737" xr3:uid="{4E7C6052-BDB5-4F2E-AEA5-B2405D91D262}" name="Column14725"/>
    <tableColumn id="14738" xr3:uid="{E55806DC-5403-4FEC-BD94-D3118ED775B2}" name="Column14726"/>
    <tableColumn id="14739" xr3:uid="{1F9143DF-CAE3-41AF-82BB-D1A07AB1E250}" name="Column14727"/>
    <tableColumn id="14740" xr3:uid="{B6B8EAF5-132B-4849-988D-2DC1B8B9BE58}" name="Column14728"/>
    <tableColumn id="14741" xr3:uid="{DB6F79E8-D11C-40CB-A660-D3870E69BB4C}" name="Column14729"/>
    <tableColumn id="14742" xr3:uid="{AE423B24-328F-4837-90C7-79870FB13D0B}" name="Column14730"/>
    <tableColumn id="14743" xr3:uid="{933F46D0-CF0B-42DA-969B-C4D68F6EA06C}" name="Column14731"/>
    <tableColumn id="14744" xr3:uid="{D6202DE0-1D5C-4931-9DF3-544E1BA9401D}" name="Column14732"/>
    <tableColumn id="14745" xr3:uid="{F73A00D8-F46C-4019-8D7B-32E7A908CFC8}" name="Column14733"/>
    <tableColumn id="14746" xr3:uid="{08B603B3-18BD-4008-ACB4-EFA2A0735CAE}" name="Column14734"/>
    <tableColumn id="14747" xr3:uid="{63F1127E-9042-4806-BD0F-CB5B821AF0DE}" name="Column14735"/>
    <tableColumn id="14748" xr3:uid="{45B818FB-EC47-4866-B561-DAFBF0BDD278}" name="Column14736"/>
    <tableColumn id="14749" xr3:uid="{E13AE06C-F22D-4CD7-B918-3B5CF8593A38}" name="Column14737"/>
    <tableColumn id="14750" xr3:uid="{557097F6-C54C-4B63-9A3E-F562218BBB91}" name="Column14738"/>
    <tableColumn id="14751" xr3:uid="{5C004E63-D38B-42FE-BDE8-BE798504D1AC}" name="Column14739"/>
    <tableColumn id="14752" xr3:uid="{F5AB9728-84EA-4D52-AFAB-BF08DEFDF63A}" name="Column14740"/>
    <tableColumn id="14753" xr3:uid="{0803ECE7-E3FE-431A-9558-3EA615E99EB8}" name="Column14741"/>
    <tableColumn id="14754" xr3:uid="{00577012-DDD3-4F79-AD1D-03F10B332500}" name="Column14742"/>
    <tableColumn id="14755" xr3:uid="{C2B0769C-6977-48DC-86FC-6A35EBE28CB4}" name="Column14743"/>
    <tableColumn id="14756" xr3:uid="{617715B1-4C4C-4731-8A29-12BC9B3AA686}" name="Column14744"/>
    <tableColumn id="14757" xr3:uid="{60B019F8-A699-490C-962B-EEB59B6AB06C}" name="Column14745"/>
    <tableColumn id="14758" xr3:uid="{A0878DAD-C9C0-4501-908E-FA68426879AD}" name="Column14746"/>
    <tableColumn id="14759" xr3:uid="{54D61884-2377-41CC-892A-E1DEB69CB57D}" name="Column14747"/>
    <tableColumn id="14760" xr3:uid="{8A6ED767-4A9A-4C98-BA7B-8703D760CD3A}" name="Column14748"/>
    <tableColumn id="14761" xr3:uid="{F4022182-AB00-40A2-BF2D-FA0C4A73CED0}" name="Column14749"/>
    <tableColumn id="14762" xr3:uid="{D967BC50-D63B-499E-BE7C-549B7BB26BEA}" name="Column14750"/>
    <tableColumn id="14763" xr3:uid="{8C1F0B05-A0D7-4F61-A184-414E07249DAB}" name="Column14751"/>
    <tableColumn id="14764" xr3:uid="{B49D3BEE-ED30-4C32-B6CF-7CF0D3A886DC}" name="Column14752"/>
    <tableColumn id="14765" xr3:uid="{1ACA1ADB-1836-49B1-802F-DC72A38EA645}" name="Column14753"/>
    <tableColumn id="14766" xr3:uid="{6C085B88-1E66-44DD-9B81-C1A37A3A8143}" name="Column14754"/>
    <tableColumn id="14767" xr3:uid="{B58787CF-F1EF-4F20-939D-8EC1527D72F0}" name="Column14755"/>
    <tableColumn id="14768" xr3:uid="{A6E91D98-470B-47D0-B1E1-1A79F17618BA}" name="Column14756"/>
    <tableColumn id="14769" xr3:uid="{9D8F371E-D4AB-4087-AB6B-A1F50CA96F2C}" name="Column14757"/>
    <tableColumn id="14770" xr3:uid="{CAF58160-7A46-417A-88ED-B4085947F3C1}" name="Column14758"/>
    <tableColumn id="14771" xr3:uid="{678421D4-BF74-4715-AF4F-ED60FE771491}" name="Column14759"/>
    <tableColumn id="14772" xr3:uid="{41161323-8DE7-4621-B959-4B565293DA24}" name="Column14760"/>
    <tableColumn id="14773" xr3:uid="{0B0C4474-7822-40A1-B858-07EBBC1C15C2}" name="Column14761"/>
    <tableColumn id="14774" xr3:uid="{481EF9F7-4F59-4243-959D-760A2391CCF1}" name="Column14762"/>
    <tableColumn id="14775" xr3:uid="{87EC8EEA-1033-485E-8F10-3A117E749D50}" name="Column14763"/>
    <tableColumn id="14776" xr3:uid="{119C37B0-E5C3-406E-9717-4613874C4C76}" name="Column14764"/>
    <tableColumn id="14777" xr3:uid="{B4518C19-0E1A-4FAD-8E23-1FBB9406F966}" name="Column14765"/>
    <tableColumn id="14778" xr3:uid="{DD0FD63D-3A00-41B4-8876-42F726D4A444}" name="Column14766"/>
    <tableColumn id="14779" xr3:uid="{43CC4E41-BDA1-4612-97B1-DA9F85621493}" name="Column14767"/>
    <tableColumn id="14780" xr3:uid="{27DE135E-74E2-4FD0-9ABC-348049E3C141}" name="Column14768"/>
    <tableColumn id="14781" xr3:uid="{8855BED9-EABA-450C-90FA-95157FD56FEE}" name="Column14769"/>
    <tableColumn id="14782" xr3:uid="{BB912778-A382-4E2D-8468-E6623361ADCE}" name="Column14770"/>
    <tableColumn id="14783" xr3:uid="{EA4997A2-1A00-417F-BB3C-E516A4EB3104}" name="Column14771"/>
    <tableColumn id="14784" xr3:uid="{60D424AC-5F7E-41BF-B8EE-9257A83267D7}" name="Column14772"/>
    <tableColumn id="14785" xr3:uid="{8F2C0398-BF2D-499C-9D8C-75EB905B6144}" name="Column14773"/>
    <tableColumn id="14786" xr3:uid="{6444C0FA-CD2D-4008-B668-C823B38EB137}" name="Column14774"/>
    <tableColumn id="14787" xr3:uid="{BC0E2BC5-63DB-4EB3-9DFA-0CAAC057B9C4}" name="Column14775"/>
    <tableColumn id="14788" xr3:uid="{8C16B7F1-C257-4330-B8EB-41D4DA7A004F}" name="Column14776"/>
    <tableColumn id="14789" xr3:uid="{17404DF8-85BA-49D0-99DE-6CB4C16559C0}" name="Column14777"/>
    <tableColumn id="14790" xr3:uid="{3A42BFEB-497B-41CE-A9B7-62C0FF535294}" name="Column14778"/>
    <tableColumn id="14791" xr3:uid="{89467E64-C23F-4EAB-A2D3-4856D851D68C}" name="Column14779"/>
    <tableColumn id="14792" xr3:uid="{9CDEB1CA-A15E-46F7-A74C-2D038DC65B02}" name="Column14780"/>
    <tableColumn id="14793" xr3:uid="{DD6438E1-BB36-46A1-94DD-8DEA78DBDDD6}" name="Column14781"/>
    <tableColumn id="14794" xr3:uid="{6DFACAA3-0240-486E-BFDC-C9E827A1ECEF}" name="Column14782"/>
    <tableColumn id="14795" xr3:uid="{30BDE8F9-3B64-4681-B4D3-3A1C623F8D59}" name="Column14783"/>
    <tableColumn id="14796" xr3:uid="{431BC344-572A-464A-BE9A-E747B8C39602}" name="Column14784"/>
    <tableColumn id="14797" xr3:uid="{34AB4085-6EDB-47F1-BCDF-12BD1B4F9AE6}" name="Column14785"/>
    <tableColumn id="14798" xr3:uid="{34C2153A-2215-4C8D-948A-A658574E76DB}" name="Column14786"/>
    <tableColumn id="14799" xr3:uid="{A0D85CFD-663A-4C3A-9114-60CD84C4F132}" name="Column14787"/>
    <tableColumn id="14800" xr3:uid="{AA8E35D0-1916-419E-B299-636D14215570}" name="Column14788"/>
    <tableColumn id="14801" xr3:uid="{2EC3ECDC-6AFB-4A4C-951E-8C92F7E671FF}" name="Column14789"/>
    <tableColumn id="14802" xr3:uid="{88B27A37-2ADD-4136-AE38-C8FD9EF5D33B}" name="Column14790"/>
    <tableColumn id="14803" xr3:uid="{C3D5B0D0-7F75-4014-8893-576F0E153B2B}" name="Column14791"/>
    <tableColumn id="14804" xr3:uid="{6A66B449-7EC9-4585-9E15-BC18CFF61837}" name="Column14792"/>
    <tableColumn id="14805" xr3:uid="{9101E470-5795-4DF1-AFC4-7D52C0A09178}" name="Column14793"/>
    <tableColumn id="14806" xr3:uid="{37652C74-4FE0-44B3-BC84-4AB9EA9B2D06}" name="Column14794"/>
    <tableColumn id="14807" xr3:uid="{2B9B865A-74CC-463F-953C-FBBA29199E6A}" name="Column14795"/>
    <tableColumn id="14808" xr3:uid="{615F4AE8-EE87-4636-9EA4-625359B96234}" name="Column14796"/>
    <tableColumn id="14809" xr3:uid="{6730164A-6D8D-419D-8917-FAE669335924}" name="Column14797"/>
    <tableColumn id="14810" xr3:uid="{61E2101F-B8E0-4D51-B4E1-5EDFBF7EF8E2}" name="Column14798"/>
    <tableColumn id="14811" xr3:uid="{C0934275-9D0C-49F1-8C39-FB63686AF2B3}" name="Column14799"/>
    <tableColumn id="14812" xr3:uid="{FE07AEC4-28FE-4328-85FB-3136ABF8F00E}" name="Column14800"/>
    <tableColumn id="14813" xr3:uid="{B58AA4B2-C41B-4B17-9895-B00C8AC74911}" name="Column14801"/>
    <tableColumn id="14814" xr3:uid="{0B2A2B81-9BB0-4AFB-B3B0-19D33B882C20}" name="Column14802"/>
    <tableColumn id="14815" xr3:uid="{37F51613-0641-427C-8A07-F3151BD8AF4F}" name="Column14803"/>
    <tableColumn id="14816" xr3:uid="{FE6FD752-37F1-4FFA-9522-667A9DEEA38D}" name="Column14804"/>
    <tableColumn id="14817" xr3:uid="{A9B97DE9-2560-447B-AEEC-278806CC3A31}" name="Column14805"/>
    <tableColumn id="14818" xr3:uid="{4E493DB7-93D4-46EE-98F6-B304D069408B}" name="Column14806"/>
    <tableColumn id="14819" xr3:uid="{2A8AC9FD-3EF0-434C-B020-0D1850F5061A}" name="Column14807"/>
    <tableColumn id="14820" xr3:uid="{2B97EC1D-2FE2-40D9-859A-78A9264C071C}" name="Column14808"/>
    <tableColumn id="14821" xr3:uid="{324436DB-D4A7-444B-BC8C-944EB9F6A282}" name="Column14809"/>
    <tableColumn id="14822" xr3:uid="{08C1D7AB-0500-4A8B-B069-7EC1D10D31C2}" name="Column14810"/>
    <tableColumn id="14823" xr3:uid="{8A7C53B2-F951-4556-BCB7-2C6BE79E5E23}" name="Column14811"/>
    <tableColumn id="14824" xr3:uid="{35A01DE7-F494-4BEE-9861-BF2FC4E84C31}" name="Column14812"/>
    <tableColumn id="14825" xr3:uid="{3867B1EC-C5DD-443B-BD0E-3CEBE6DB5685}" name="Column14813"/>
    <tableColumn id="14826" xr3:uid="{D6CECE97-8633-47D7-A81B-30A267493A26}" name="Column14814"/>
    <tableColumn id="14827" xr3:uid="{5F4FD657-1065-47FA-8695-0AD4F3946662}" name="Column14815"/>
    <tableColumn id="14828" xr3:uid="{6068C64F-D47B-445E-8287-26186C04956F}" name="Column14816"/>
    <tableColumn id="14829" xr3:uid="{899A34B3-E763-4FAB-9A2F-BDA2E61BF86B}" name="Column14817"/>
    <tableColumn id="14830" xr3:uid="{E91690F2-C021-4EBA-A97D-1F5E5819CB83}" name="Column14818"/>
    <tableColumn id="14831" xr3:uid="{BB75143A-E4E9-442D-B467-26FDB6D6CDA2}" name="Column14819"/>
    <tableColumn id="14832" xr3:uid="{515B5C94-C4FB-40F2-8D84-B1AA5C899BB2}" name="Column14820"/>
    <tableColumn id="14833" xr3:uid="{59A76788-5865-4A49-818D-FC6D459F052A}" name="Column14821"/>
    <tableColumn id="14834" xr3:uid="{BAEFCD42-586D-4EEE-90BA-C683D8228F9F}" name="Column14822"/>
    <tableColumn id="14835" xr3:uid="{EAE2A607-544F-4208-9720-79C2FFE72BDA}" name="Column14823"/>
    <tableColumn id="14836" xr3:uid="{92EFF678-2E77-45D3-BB95-1197E826FC82}" name="Column14824"/>
    <tableColumn id="14837" xr3:uid="{5B7064E6-B54A-4559-B788-95A92101A01B}" name="Column14825"/>
    <tableColumn id="14838" xr3:uid="{5DB93908-A212-4BC9-9EF9-10C38A8625E5}" name="Column14826"/>
    <tableColumn id="14839" xr3:uid="{BF022027-04C5-4764-9344-A32D06C6BB70}" name="Column14827"/>
    <tableColumn id="14840" xr3:uid="{E47196BF-D6AD-4036-8CD0-8BF58078BC2A}" name="Column14828"/>
    <tableColumn id="14841" xr3:uid="{2EFF00BF-EAD5-416B-812C-CFB06750E5CA}" name="Column14829"/>
    <tableColumn id="14842" xr3:uid="{13282149-4294-4B07-B3AB-8E492E715AB8}" name="Column14830"/>
    <tableColumn id="14843" xr3:uid="{04A41353-5BA5-4B4E-993D-156F2E7A56DC}" name="Column14831"/>
    <tableColumn id="14844" xr3:uid="{BDB7823F-B76C-4BBF-9F2C-C24D856520AE}" name="Column14832"/>
    <tableColumn id="14845" xr3:uid="{ADE4948F-4AB4-47A0-AA2E-8FB2EAAB1AF1}" name="Column14833"/>
    <tableColumn id="14846" xr3:uid="{411E392C-F1D5-4B44-A7E9-798939BA45CD}" name="Column14834"/>
    <tableColumn id="14847" xr3:uid="{E63759DA-9C5D-4F13-BCBD-CEB67F71C49F}" name="Column14835"/>
    <tableColumn id="14848" xr3:uid="{CBBF53EE-C085-4FF8-9B26-548526A895BA}" name="Column14836"/>
    <tableColumn id="14849" xr3:uid="{2109D68D-7515-499D-A072-008726C3E2C6}" name="Column14837"/>
    <tableColumn id="14850" xr3:uid="{EA6F06BC-EDF2-4E7C-BE44-C7426665C6CE}" name="Column14838"/>
    <tableColumn id="14851" xr3:uid="{3F2B9003-F21D-4600-AF29-D35926A667D4}" name="Column14839"/>
    <tableColumn id="14852" xr3:uid="{A52B98EA-2C6D-47DD-BC1F-8BD1F5D90A81}" name="Column14840"/>
    <tableColumn id="14853" xr3:uid="{64803EC6-008A-4D29-B57A-6051279472DE}" name="Column14841"/>
    <tableColumn id="14854" xr3:uid="{F7F838B8-7F29-4D61-96E5-6B8AB39BDFC5}" name="Column14842"/>
    <tableColumn id="14855" xr3:uid="{24E0BEA6-4D8B-48AC-8BC5-D983C857DA5E}" name="Column14843"/>
    <tableColumn id="14856" xr3:uid="{56E908F7-1C5B-4E8A-AB9F-493FA7615325}" name="Column14844"/>
    <tableColumn id="14857" xr3:uid="{582A923B-F7D2-4F10-B9AA-45632567A95D}" name="Column14845"/>
    <tableColumn id="14858" xr3:uid="{92E25F4B-22FE-45BC-95A7-8DF6180DB5FE}" name="Column14846"/>
    <tableColumn id="14859" xr3:uid="{16CC4BB1-5429-4D99-A406-6BB171594FC2}" name="Column14847"/>
    <tableColumn id="14860" xr3:uid="{F11081A1-ACD4-4158-BD13-725CA8556EBB}" name="Column14848"/>
    <tableColumn id="14861" xr3:uid="{8FD02F3D-22AB-4DBF-9E5B-CE9E714C9ACC}" name="Column14849"/>
    <tableColumn id="14862" xr3:uid="{7D2B46AB-EED4-4187-9437-C8BD02CC0CF0}" name="Column14850"/>
    <tableColumn id="14863" xr3:uid="{2933C202-F09A-4B1D-8691-7C94321020B1}" name="Column14851"/>
    <tableColumn id="14864" xr3:uid="{DF275AA5-D1EE-4544-99A9-8CB3687023DC}" name="Column14852"/>
    <tableColumn id="14865" xr3:uid="{15B5046F-825A-4890-B336-5981E74C0BCF}" name="Column14853"/>
    <tableColumn id="14866" xr3:uid="{F71070ED-F73C-4BCF-AB99-DDEE18C1B773}" name="Column14854"/>
    <tableColumn id="14867" xr3:uid="{F52ADF8D-31F8-48E7-8429-7D6B65613951}" name="Column14855"/>
    <tableColumn id="14868" xr3:uid="{21461543-3995-4A1D-B94E-26DED8BE0FD1}" name="Column14856"/>
    <tableColumn id="14869" xr3:uid="{3294432C-A81A-4776-89DB-8119AE733797}" name="Column14857"/>
    <tableColumn id="14870" xr3:uid="{77D361CE-C507-4D22-BA26-D1C0B0A67A17}" name="Column14858"/>
    <tableColumn id="14871" xr3:uid="{A6D9434F-DDA6-43C2-AF88-3FF61A2EE2CE}" name="Column14859"/>
    <tableColumn id="14872" xr3:uid="{84F81C13-D355-465E-96E2-7F31DA9C3EAE}" name="Column14860"/>
    <tableColumn id="14873" xr3:uid="{6963EE1A-89DB-4F0A-967D-99AD4E715E77}" name="Column14861"/>
    <tableColumn id="14874" xr3:uid="{25BB6E92-D9B0-4A2E-ADE2-EF2A8C4FEB50}" name="Column14862"/>
    <tableColumn id="14875" xr3:uid="{7B1D3A99-298A-4D20-9CAE-860EAABD8C20}" name="Column14863"/>
    <tableColumn id="14876" xr3:uid="{44D5EF1B-457E-4C5B-8E5B-F7D75715CC38}" name="Column14864"/>
    <tableColumn id="14877" xr3:uid="{E4E52111-65ED-484A-B17B-89E01FF4AEF3}" name="Column14865"/>
    <tableColumn id="14878" xr3:uid="{4E84B16C-4725-4EC7-ACD5-CF9D348C4362}" name="Column14866"/>
    <tableColumn id="14879" xr3:uid="{7BBAAB1D-3711-4FAC-8EC1-C5D5A02E39FC}" name="Column14867"/>
    <tableColumn id="14880" xr3:uid="{7544320E-E25F-4651-8D2F-17A5E43C84FA}" name="Column14868"/>
    <tableColumn id="14881" xr3:uid="{785EBFFB-003C-4821-861C-69BBB6710D86}" name="Column14869"/>
    <tableColumn id="14882" xr3:uid="{CEA9195D-4BE2-44A7-A805-C2D3CF0F3E3D}" name="Column14870"/>
    <tableColumn id="14883" xr3:uid="{DE067911-F0A0-4B0A-9054-AC1FB6930304}" name="Column14871"/>
    <tableColumn id="14884" xr3:uid="{F2E6D9CF-9E55-4A26-AEC7-4F0565072226}" name="Column14872"/>
    <tableColumn id="14885" xr3:uid="{E5DAD044-6AC3-4648-A40F-67DAF8825881}" name="Column14873"/>
    <tableColumn id="14886" xr3:uid="{5A671491-71CB-4C63-BDC5-70A5797514C8}" name="Column14874"/>
    <tableColumn id="14887" xr3:uid="{2C5EC316-84A1-44D4-8FFE-F68CE4641F9E}" name="Column14875"/>
    <tableColumn id="14888" xr3:uid="{282436E3-BB26-4613-99B4-501AF93515B0}" name="Column14876"/>
    <tableColumn id="14889" xr3:uid="{F1EB26D1-B95D-4057-B07D-6627A091FB26}" name="Column14877"/>
    <tableColumn id="14890" xr3:uid="{2A04E0A1-4E58-4245-84D5-DAEF2CC65104}" name="Column14878"/>
    <tableColumn id="14891" xr3:uid="{4E73B08B-7FC2-4E9B-86A1-379776C4EFAF}" name="Column14879"/>
    <tableColumn id="14892" xr3:uid="{8601D428-0C0B-49EB-88A3-44F4BB78EF28}" name="Column14880"/>
    <tableColumn id="14893" xr3:uid="{7EAE95CC-6350-4C5A-872A-2FE617187197}" name="Column14881"/>
    <tableColumn id="14894" xr3:uid="{84752E8A-7CFC-4C95-8AA8-FAA4F86281D1}" name="Column14882"/>
    <tableColumn id="14895" xr3:uid="{636F06BB-1866-4576-AB0E-B855C9CA5538}" name="Column14883"/>
    <tableColumn id="14896" xr3:uid="{F35874F7-2A36-46A0-AD26-20DE2BE599D9}" name="Column14884"/>
    <tableColumn id="14897" xr3:uid="{0E9217CC-5FBF-4C4E-AA71-F28E392EFB03}" name="Column14885"/>
    <tableColumn id="14898" xr3:uid="{5AD715A9-3554-4276-8442-97C07050A59A}" name="Column14886"/>
    <tableColumn id="14899" xr3:uid="{A15C8033-CFE5-4261-8B80-7535C895FA67}" name="Column14887"/>
    <tableColumn id="14900" xr3:uid="{DE1943F5-F338-40D7-B542-A6180B3D14DD}" name="Column14888"/>
    <tableColumn id="14901" xr3:uid="{2E5492E3-94B6-44D0-87F7-9E498271276A}" name="Column14889"/>
    <tableColumn id="14902" xr3:uid="{B1B32B7B-DA7C-4871-934D-CD9AD88BFF39}" name="Column14890"/>
    <tableColumn id="14903" xr3:uid="{BE4199B5-5459-42BD-AB59-AB768BCCC991}" name="Column14891"/>
    <tableColumn id="14904" xr3:uid="{9CF9256C-7700-48D1-A85D-6F2EE1B72C38}" name="Column14892"/>
    <tableColumn id="14905" xr3:uid="{D5BFC48C-9BE4-4832-B397-C30E820A127E}" name="Column14893"/>
    <tableColumn id="14906" xr3:uid="{7973C6E9-443D-4C81-8C40-EE4A38B27060}" name="Column14894"/>
    <tableColumn id="14907" xr3:uid="{2C031BE8-0DDC-4670-A1A4-4A167E14F9AF}" name="Column14895"/>
    <tableColumn id="14908" xr3:uid="{C6B9AFA8-3E04-44FD-855A-829A6EFBEFE1}" name="Column14896"/>
    <tableColumn id="14909" xr3:uid="{DDF49607-000D-4C4F-A841-2B9D0BF0D84B}" name="Column14897"/>
    <tableColumn id="14910" xr3:uid="{F1D5A454-C3A9-464A-A971-0C30F73D5F0D}" name="Column14898"/>
    <tableColumn id="14911" xr3:uid="{CA2486A8-A720-4EFE-BC5B-76F08BAD56F0}" name="Column14899"/>
    <tableColumn id="14912" xr3:uid="{1E8F0C4B-99F0-483E-97EB-600600171DC4}" name="Column14900"/>
    <tableColumn id="14913" xr3:uid="{7FCD341F-70B1-48CA-9F2D-4B7A6A591F63}" name="Column14901"/>
    <tableColumn id="14914" xr3:uid="{A922744D-A895-4B3F-974A-DEC43CC1CBB4}" name="Column14902"/>
    <tableColumn id="14915" xr3:uid="{926BED78-7B8B-40D4-88FC-8D992B893C8B}" name="Column14903"/>
    <tableColumn id="14916" xr3:uid="{9335F9D2-EB73-498B-B8D5-F477995F8DAB}" name="Column14904"/>
    <tableColumn id="14917" xr3:uid="{E43631D7-48B1-42DA-AAA8-3C9247FDA8DE}" name="Column14905"/>
    <tableColumn id="14918" xr3:uid="{B36F3C99-5E01-4FF6-AF0D-44889A9C442C}" name="Column14906"/>
    <tableColumn id="14919" xr3:uid="{8CE73190-4412-4C81-AC3A-A2BB6B7F349D}" name="Column14907"/>
    <tableColumn id="14920" xr3:uid="{02F24318-5914-495C-8759-19A8942975BB}" name="Column14908"/>
    <tableColumn id="14921" xr3:uid="{F73009AE-83B5-423F-848F-F91588D375AA}" name="Column14909"/>
    <tableColumn id="14922" xr3:uid="{39234B67-8614-4D22-A995-51794A06FF26}" name="Column14910"/>
    <tableColumn id="14923" xr3:uid="{8A795F5C-A5DA-4384-AF5C-45368824D71B}" name="Column14911"/>
    <tableColumn id="14924" xr3:uid="{C4BF1641-C499-4B09-9177-D4DD801BE4A4}" name="Column14912"/>
    <tableColumn id="14925" xr3:uid="{8CD288F8-4664-458E-9CE8-0F2BC97F60BD}" name="Column14913"/>
    <tableColumn id="14926" xr3:uid="{2D086EA7-88E3-4E51-8689-9C7EC6B8A684}" name="Column14914"/>
    <tableColumn id="14927" xr3:uid="{E1645BCF-86E2-4663-BE96-397F1716FA1B}" name="Column14915"/>
    <tableColumn id="14928" xr3:uid="{334512A0-F89E-4019-9D0E-5564EE5BAACA}" name="Column14916"/>
    <tableColumn id="14929" xr3:uid="{440D136F-D192-46D0-9069-EDC501BC3796}" name="Column14917"/>
    <tableColumn id="14930" xr3:uid="{D1E4A4DA-22D3-4406-8EB8-44926FCE98F6}" name="Column14918"/>
    <tableColumn id="14931" xr3:uid="{333B7E20-C263-4D82-97D7-9E918C7D7B9A}" name="Column14919"/>
    <tableColumn id="14932" xr3:uid="{7187236E-79B9-4132-A464-7E8F199A199E}" name="Column14920"/>
    <tableColumn id="14933" xr3:uid="{63009FCB-F807-4270-BF08-7F58BF2CB0D5}" name="Column14921"/>
    <tableColumn id="14934" xr3:uid="{3E7F6F0E-5EA9-404C-8458-8DDEE42E8953}" name="Column14922"/>
    <tableColumn id="14935" xr3:uid="{0DBFCF08-C17C-4371-A790-D53BF57D4D28}" name="Column14923"/>
    <tableColumn id="14936" xr3:uid="{7F6FF55F-6A8C-4448-9001-B991E34B349A}" name="Column14924"/>
    <tableColumn id="14937" xr3:uid="{3E151D95-A7C9-4C93-AC74-74FA214FD6B9}" name="Column14925"/>
    <tableColumn id="14938" xr3:uid="{51B0A51D-08EA-4BBC-870F-9108BAE48B89}" name="Column14926"/>
    <tableColumn id="14939" xr3:uid="{61700097-AD3F-4DFE-BD1D-0C25FFEA9917}" name="Column14927"/>
    <tableColumn id="14940" xr3:uid="{79B1B2A0-7928-43CF-8034-A6B4BF502E2E}" name="Column14928"/>
    <tableColumn id="14941" xr3:uid="{84CE477C-1D33-49EA-84BE-2726F936A975}" name="Column14929"/>
    <tableColumn id="14942" xr3:uid="{38EB5E1F-2FFC-42EA-AF2A-DF40DB73D47F}" name="Column14930"/>
    <tableColumn id="14943" xr3:uid="{369841B2-5DF3-4FAF-A7DC-6790731AA37F}" name="Column14931"/>
    <tableColumn id="14944" xr3:uid="{B0C3BC4D-AC2E-4FD1-8B07-509FC3696318}" name="Column14932"/>
    <tableColumn id="14945" xr3:uid="{7040FC5E-EEFD-4F3B-AA33-21C09050CA6E}" name="Column14933"/>
    <tableColumn id="14946" xr3:uid="{D29F2A4A-82EC-4687-A117-0FB8B8E96C95}" name="Column14934"/>
    <tableColumn id="14947" xr3:uid="{99BA9FD1-628F-4F78-8006-CDD8D272B2E2}" name="Column14935"/>
    <tableColumn id="14948" xr3:uid="{E434982D-3715-4D7C-99A6-CE07F6DC7799}" name="Column14936"/>
    <tableColumn id="14949" xr3:uid="{93784CD4-5683-4D64-9EF1-0D60BAB38DD8}" name="Column14937"/>
    <tableColumn id="14950" xr3:uid="{44DB9C23-0564-4C89-88A7-337F695B9307}" name="Column14938"/>
    <tableColumn id="14951" xr3:uid="{C4BDD58C-B89B-44F2-917D-92112A0C67BA}" name="Column14939"/>
    <tableColumn id="14952" xr3:uid="{6D8103C4-5AAC-41FA-995D-FB7CF02EA1E7}" name="Column14940"/>
    <tableColumn id="14953" xr3:uid="{CDFCC1F9-9273-422B-9B02-0C6CEBECADBD}" name="Column14941"/>
    <tableColumn id="14954" xr3:uid="{A74A0A35-FA16-4751-B7BB-42E395D73065}" name="Column14942"/>
    <tableColumn id="14955" xr3:uid="{DABC69C7-CCC9-43E7-AB1E-F704D9194B64}" name="Column14943"/>
    <tableColumn id="14956" xr3:uid="{B66907C0-2377-4C04-B4B1-88D83CBD6C92}" name="Column14944"/>
    <tableColumn id="14957" xr3:uid="{08221506-2FD8-42D2-B959-309AE174116C}" name="Column14945"/>
    <tableColumn id="14958" xr3:uid="{73855E09-49A2-462B-841E-38EEA9FA5192}" name="Column14946"/>
    <tableColumn id="14959" xr3:uid="{DC257D60-2DF5-444A-8099-64823845A5F3}" name="Column14947"/>
    <tableColumn id="14960" xr3:uid="{A284E54A-836E-4D98-8658-5D39FB4DC46A}" name="Column14948"/>
    <tableColumn id="14961" xr3:uid="{9E20770D-44B6-4571-975D-1F3B50AA3BBA}" name="Column14949"/>
    <tableColumn id="14962" xr3:uid="{C1690DFE-5A3C-4B11-9082-1D73B1C005EA}" name="Column14950"/>
    <tableColumn id="14963" xr3:uid="{EB6B302C-A3D4-4C30-A0CD-1A05BF21FB7C}" name="Column14951"/>
    <tableColumn id="14964" xr3:uid="{8E26FE67-835E-4891-9C00-89FC7B20FCB0}" name="Column14952"/>
    <tableColumn id="14965" xr3:uid="{4246362D-B000-4968-BCC1-A592D1DDDD59}" name="Column14953"/>
    <tableColumn id="14966" xr3:uid="{B29845E5-AAC5-43BE-B13B-FC22AAA5D191}" name="Column14954"/>
    <tableColumn id="14967" xr3:uid="{3094A6A8-E26E-4B8E-A9BD-81E9F294E5A4}" name="Column14955"/>
    <tableColumn id="14968" xr3:uid="{C4CF092A-F67B-409A-A617-B1CCC40DA099}" name="Column14956"/>
    <tableColumn id="14969" xr3:uid="{56626311-5E34-48EF-84FB-C71BF156BF9D}" name="Column14957"/>
    <tableColumn id="14970" xr3:uid="{39CE2CC5-BF4F-42F7-BE1A-A6F7E1F68A1D}" name="Column14958"/>
    <tableColumn id="14971" xr3:uid="{CCCD1A5B-4918-4361-8D2A-131BE4E50CC1}" name="Column14959"/>
    <tableColumn id="14972" xr3:uid="{9B0E1A0A-923F-4C01-9C85-AA4FD9347798}" name="Column14960"/>
    <tableColumn id="14973" xr3:uid="{8976DAC9-07F5-443E-B9B7-F4EC3D456587}" name="Column14961"/>
    <tableColumn id="14974" xr3:uid="{F537F58F-908D-47F6-834A-D0EC76E6A3CF}" name="Column14962"/>
    <tableColumn id="14975" xr3:uid="{65C7192E-9394-437E-9FB1-295F8B579987}" name="Column14963"/>
    <tableColumn id="14976" xr3:uid="{FD7896D1-1A3D-4E42-A51B-06EF3BBBB3F9}" name="Column14964"/>
    <tableColumn id="14977" xr3:uid="{43D5F61C-4AC0-4713-8F38-4519DC777FF0}" name="Column14965"/>
    <tableColumn id="14978" xr3:uid="{AE92E6F9-DAF7-4297-8053-EE794AB954D4}" name="Column14966"/>
    <tableColumn id="14979" xr3:uid="{1D13DBD0-6750-4440-8DC6-7A8EAA320B82}" name="Column14967"/>
    <tableColumn id="14980" xr3:uid="{C2E72352-C4B5-4BBC-80F1-D615A31D5E3A}" name="Column14968"/>
    <tableColumn id="14981" xr3:uid="{02BCBF50-D1F8-463D-8D3B-2B5B8D4A3D67}" name="Column14969"/>
    <tableColumn id="14982" xr3:uid="{5211A422-D45E-4A76-B95A-C84CCD8FD789}" name="Column14970"/>
    <tableColumn id="14983" xr3:uid="{834875E6-8070-4BB4-9A2E-E40ACE348451}" name="Column14971"/>
    <tableColumn id="14984" xr3:uid="{2AD770B9-1733-4D2B-BE91-261625A1A438}" name="Column14972"/>
    <tableColumn id="14985" xr3:uid="{D2435204-7BE5-4858-9498-D22BF6373DCC}" name="Column14973"/>
    <tableColumn id="14986" xr3:uid="{9D93CC82-2F1C-4320-93C5-91D4B7654593}" name="Column14974"/>
    <tableColumn id="14987" xr3:uid="{6CBA27A2-0B37-4B9C-8DA0-449B38E1E198}" name="Column14975"/>
    <tableColumn id="14988" xr3:uid="{DBC70CB6-FEB7-4E98-9424-C08FCB92E701}" name="Column14976"/>
    <tableColumn id="14989" xr3:uid="{B04BBE80-A137-4C4A-8C28-1E0BD6B39FA0}" name="Column14977"/>
    <tableColumn id="14990" xr3:uid="{826B4377-B31D-4EBF-A1D5-FEB17D02B8BE}" name="Column14978"/>
    <tableColumn id="14991" xr3:uid="{0A77AD3C-2CB9-40F1-9C9A-A66105C9959E}" name="Column14979"/>
    <tableColumn id="14992" xr3:uid="{0408923D-C788-4031-A4C7-5DE6CC3C2369}" name="Column14980"/>
    <tableColumn id="14993" xr3:uid="{4CE41F31-70D0-4241-86C3-6D6B23C3EBC9}" name="Column14981"/>
    <tableColumn id="14994" xr3:uid="{E9CB97F5-A38D-409D-BA21-855986B5CE98}" name="Column14982"/>
    <tableColumn id="14995" xr3:uid="{9AB0370A-2D01-417F-9C6D-EC78D5DDFBCF}" name="Column14983"/>
    <tableColumn id="14996" xr3:uid="{EB0BC5FD-EE36-468C-BC85-87D44D360000}" name="Column14984"/>
    <tableColumn id="14997" xr3:uid="{EB9D8FF9-4244-405B-9559-08F6ABCD0D6E}" name="Column14985"/>
    <tableColumn id="14998" xr3:uid="{73A7B80E-452B-427D-9658-FF347C37399F}" name="Column14986"/>
    <tableColumn id="14999" xr3:uid="{AD29C038-350F-4130-8AFA-5216C40935F2}" name="Column14987"/>
    <tableColumn id="15000" xr3:uid="{2BF50403-B912-4D3B-B486-94C67D928B2D}" name="Column14988"/>
    <tableColumn id="15001" xr3:uid="{98346522-0E1F-4645-9789-04545EF10B12}" name="Column14989"/>
    <tableColumn id="15002" xr3:uid="{0FE6DD24-6632-4B96-9718-58FE11F1ACF4}" name="Column14990"/>
    <tableColumn id="15003" xr3:uid="{045B5DFE-75BC-43CC-8871-079D06879D94}" name="Column14991"/>
    <tableColumn id="15004" xr3:uid="{59E7DE9A-8BE3-4B2D-9965-B026418E0CE5}" name="Column14992"/>
    <tableColumn id="15005" xr3:uid="{A22B2B14-92EA-45B6-AD6E-021AB3DD99D3}" name="Column14993"/>
    <tableColumn id="15006" xr3:uid="{271AFAD2-EC2C-40DF-A22F-D40A7B566412}" name="Column14994"/>
    <tableColumn id="15007" xr3:uid="{F16132AD-8921-490A-9433-A54722C9583F}" name="Column14995"/>
    <tableColumn id="15008" xr3:uid="{F706E567-4D80-4606-89AA-D72EFE823AE4}" name="Column14996"/>
    <tableColumn id="15009" xr3:uid="{5A33FA0B-D4D8-4257-A55E-404E19B55A56}" name="Column14997"/>
    <tableColumn id="15010" xr3:uid="{F3107A46-8974-44E3-9F97-C0DFA7ED5313}" name="Column14998"/>
    <tableColumn id="15011" xr3:uid="{04DEF974-D60C-4FFB-8AAF-ADB588F104A6}" name="Column14999"/>
    <tableColumn id="15012" xr3:uid="{E77E0471-03A1-4B02-9E64-E196DC01A3C5}" name="Column15000"/>
    <tableColumn id="15013" xr3:uid="{983E82EA-C065-4DA4-9491-29CFF480B7C8}" name="Column15001"/>
    <tableColumn id="15014" xr3:uid="{684A9C3C-790F-4249-A10E-39BBFB3A2E3F}" name="Column15002"/>
    <tableColumn id="15015" xr3:uid="{9D111859-C955-4FF4-832A-6ECA4922C848}" name="Column15003"/>
    <tableColumn id="15016" xr3:uid="{AB83A4A8-816F-407B-95D4-CA172859D63A}" name="Column15004"/>
    <tableColumn id="15017" xr3:uid="{7411F8DA-95AD-477C-A4F3-0835AD7A3BA4}" name="Column15005"/>
    <tableColumn id="15018" xr3:uid="{BDDE1DB7-D408-424F-80CC-5E2960B854F2}" name="Column15006"/>
    <tableColumn id="15019" xr3:uid="{0A3F8375-899F-4C91-958F-61658FAD9749}" name="Column15007"/>
    <tableColumn id="15020" xr3:uid="{6420DC1A-2AE5-4CBF-A90B-11AE677B0FF8}" name="Column15008"/>
    <tableColumn id="15021" xr3:uid="{D25D9D4C-D3C8-4C5E-8955-50DBE2C61042}" name="Column15009"/>
    <tableColumn id="15022" xr3:uid="{7B456C87-00F3-4DE0-84F6-88146AD3B046}" name="Column15010"/>
    <tableColumn id="15023" xr3:uid="{BC1BB953-0888-4B3B-BAA3-EAB7D3B41568}" name="Column15011"/>
    <tableColumn id="15024" xr3:uid="{D15BEA1D-5E88-4313-874C-4665C069B0C5}" name="Column15012"/>
    <tableColumn id="15025" xr3:uid="{3A6727EB-1005-40C4-AD3A-A6EDD34D8E3C}" name="Column15013"/>
    <tableColumn id="15026" xr3:uid="{4BF8A2EC-1B2C-43BF-9475-60F04E0CD1FF}" name="Column15014"/>
    <tableColumn id="15027" xr3:uid="{C53DE762-F5DB-4C45-897D-ED1CF2883156}" name="Column15015"/>
    <tableColumn id="15028" xr3:uid="{D369A3FA-858A-4639-86EF-C85FFCDF2834}" name="Column15016"/>
    <tableColumn id="15029" xr3:uid="{06D844DF-1945-4C51-A800-F70E321B0E48}" name="Column15017"/>
    <tableColumn id="15030" xr3:uid="{FA9326F3-8F75-4364-8AF2-DB5EF58BB040}" name="Column15018"/>
    <tableColumn id="15031" xr3:uid="{5E673AA8-C0A1-4B9C-9036-04C9133E88E1}" name="Column15019"/>
    <tableColumn id="15032" xr3:uid="{2887B84B-5827-449B-B6F1-7C0E8BDCCE40}" name="Column15020"/>
    <tableColumn id="15033" xr3:uid="{384B803B-308D-4C73-BEEF-C63FE91BC71B}" name="Column15021"/>
    <tableColumn id="15034" xr3:uid="{4B05DDA0-A7AC-46A7-B912-85E5D00C32A7}" name="Column15022"/>
    <tableColumn id="15035" xr3:uid="{3C9113D7-AF83-4A31-8106-101332659E4B}" name="Column15023"/>
    <tableColumn id="15036" xr3:uid="{DFE5AB7D-E785-4C99-86A4-A55EE579F7F5}" name="Column15024"/>
    <tableColumn id="15037" xr3:uid="{41B78386-3948-4A2D-8B29-949C9BFA7351}" name="Column15025"/>
    <tableColumn id="15038" xr3:uid="{846C178F-957F-43F5-98D1-462A4A4B23D6}" name="Column15026"/>
    <tableColumn id="15039" xr3:uid="{46A4FE2D-2ED4-4CDE-B84C-DD7AB4147FDB}" name="Column15027"/>
    <tableColumn id="15040" xr3:uid="{7381B11A-683B-4A0C-A1E7-116AA82FB7E5}" name="Column15028"/>
    <tableColumn id="15041" xr3:uid="{AB564AE9-836B-433F-BB36-A11AB24F0688}" name="Column15029"/>
    <tableColumn id="15042" xr3:uid="{37237E57-1439-40D8-B354-8BC277F36EF9}" name="Column15030"/>
    <tableColumn id="15043" xr3:uid="{41E68159-E82E-4F3C-A4BC-1E1E7D067DDF}" name="Column15031"/>
    <tableColumn id="15044" xr3:uid="{FDE00CA7-39B5-4843-8CBF-B4C69689ADA0}" name="Column15032"/>
    <tableColumn id="15045" xr3:uid="{0E5772CA-AF89-4265-A8F7-4DA365AD0A2F}" name="Column15033"/>
    <tableColumn id="15046" xr3:uid="{7EB2F6AB-F9A2-4B9A-ABCE-E643A2E00A63}" name="Column15034"/>
    <tableColumn id="15047" xr3:uid="{F78092A6-F73E-4B11-B1B2-144AFA8AAA14}" name="Column15035"/>
    <tableColumn id="15048" xr3:uid="{DDB395F7-5311-4169-8615-2330D8680111}" name="Column15036"/>
    <tableColumn id="15049" xr3:uid="{83BC4524-96D0-4D21-9B37-4999C05B727B}" name="Column15037"/>
    <tableColumn id="15050" xr3:uid="{8B640EA0-C03C-441F-BE6B-2B1AA642CF41}" name="Column15038"/>
    <tableColumn id="15051" xr3:uid="{8A2CAFAE-9778-422D-BEB6-6C174F83B0FD}" name="Column15039"/>
    <tableColumn id="15052" xr3:uid="{97E0F158-0EDF-4468-8B12-0F76A0E8CB93}" name="Column15040"/>
    <tableColumn id="15053" xr3:uid="{76CF4463-0E82-431A-AFBC-46DAD2C4FB60}" name="Column15041"/>
    <tableColumn id="15054" xr3:uid="{0AD19379-A148-4A81-9451-5E40C6DF1586}" name="Column15042"/>
    <tableColumn id="15055" xr3:uid="{CD174046-665F-4233-B6CB-0C22C0586BC6}" name="Column15043"/>
    <tableColumn id="15056" xr3:uid="{3F20C9CA-1905-488C-A9CF-2B29CC5DE443}" name="Column15044"/>
    <tableColumn id="15057" xr3:uid="{0DAD6A07-5AE7-4FDF-B527-76F306505DA2}" name="Column15045"/>
    <tableColumn id="15058" xr3:uid="{7C9E72E2-E56F-43DE-A197-EC23C448129D}" name="Column15046"/>
    <tableColumn id="15059" xr3:uid="{CFA0F9D8-08AC-45AC-86F2-472004673EF9}" name="Column15047"/>
    <tableColumn id="15060" xr3:uid="{F7B97612-7B53-4FBE-86DC-F31B21C42F5B}" name="Column15048"/>
    <tableColumn id="15061" xr3:uid="{97A923DB-6556-4323-9D80-D129BF6E26E0}" name="Column15049"/>
    <tableColumn id="15062" xr3:uid="{3E885879-1A2B-4AD7-9DA8-F0C84B0E4754}" name="Column15050"/>
    <tableColumn id="15063" xr3:uid="{FF836C85-92B9-4019-AD6C-2B5F0F02C12D}" name="Column15051"/>
    <tableColumn id="15064" xr3:uid="{0FCF41D2-4B06-436E-A302-C1F48F28B849}" name="Column15052"/>
    <tableColumn id="15065" xr3:uid="{A4E0EFFC-EEF9-43C6-B911-A43F5BA765EF}" name="Column15053"/>
    <tableColumn id="15066" xr3:uid="{533ED748-E382-4769-8FAB-AED370D77877}" name="Column15054"/>
    <tableColumn id="15067" xr3:uid="{B6504B4E-9869-41C7-BE07-131C7B88B856}" name="Column15055"/>
    <tableColumn id="15068" xr3:uid="{AB7BFADA-9284-4CC9-8858-1956D7086CD9}" name="Column15056"/>
    <tableColumn id="15069" xr3:uid="{9F9B56CD-D72D-4FEE-9C1F-49591753B1E2}" name="Column15057"/>
    <tableColumn id="15070" xr3:uid="{02A7CE0A-FF0E-4012-B59B-A92EB4CD79D6}" name="Column15058"/>
    <tableColumn id="15071" xr3:uid="{27B25293-B5BB-4A98-8C52-7029374387A3}" name="Column15059"/>
    <tableColumn id="15072" xr3:uid="{FDD912D8-65CA-491A-B4DD-7828939170A0}" name="Column15060"/>
    <tableColumn id="15073" xr3:uid="{E793CEA9-9505-4946-8F6C-26203EBCE673}" name="Column15061"/>
    <tableColumn id="15074" xr3:uid="{A70A26A1-ACD2-460E-8A53-B2B3AC265EE7}" name="Column15062"/>
    <tableColumn id="15075" xr3:uid="{B6FF75FC-165A-41D5-AA71-49887F7D39A1}" name="Column15063"/>
    <tableColumn id="15076" xr3:uid="{4F195DB6-1BC4-4B8A-992C-D3438AC069E7}" name="Column15064"/>
    <tableColumn id="15077" xr3:uid="{F2DA5FB9-4CCC-4D33-86F7-4EED20FA74D2}" name="Column15065"/>
    <tableColumn id="15078" xr3:uid="{09059807-C6E9-4D92-8ADB-3FCC56AD4623}" name="Column15066"/>
    <tableColumn id="15079" xr3:uid="{AB960846-7314-418F-BD86-E8CA0D879302}" name="Column15067"/>
    <tableColumn id="15080" xr3:uid="{4CE5D356-24CA-4AA8-BF19-918720D3BE0D}" name="Column15068"/>
    <tableColumn id="15081" xr3:uid="{DFACC445-EEEC-490E-8E32-B93BBE653F4A}" name="Column15069"/>
    <tableColumn id="15082" xr3:uid="{329852DC-FC05-4E7C-B157-4AA8BE4F370C}" name="Column15070"/>
    <tableColumn id="15083" xr3:uid="{32E3680A-3166-4483-B0CB-21241DBFAC31}" name="Column15071"/>
    <tableColumn id="15084" xr3:uid="{2DE77440-7072-4DB3-95D0-141BCFBE74FF}" name="Column15072"/>
    <tableColumn id="15085" xr3:uid="{6D62BCFD-7627-48DC-98BD-6AC58D924255}" name="Column15073"/>
    <tableColumn id="15086" xr3:uid="{2055346D-4C9C-4B14-B027-971C9A01333C}" name="Column15074"/>
    <tableColumn id="15087" xr3:uid="{9E18561D-46D5-4229-8A84-958C3C038647}" name="Column15075"/>
    <tableColumn id="15088" xr3:uid="{EA666347-8950-4C18-A8DE-5E216F1EE41C}" name="Column15076"/>
    <tableColumn id="15089" xr3:uid="{653CA5A5-5838-4B05-8E2D-800B89FF0568}" name="Column15077"/>
    <tableColumn id="15090" xr3:uid="{24914932-061F-4719-B87A-9BCA6C52E062}" name="Column15078"/>
    <tableColumn id="15091" xr3:uid="{E3FAFC63-7F05-4DD7-9F10-6B0442AED501}" name="Column15079"/>
    <tableColumn id="15092" xr3:uid="{68F81910-442B-4108-82EC-D646760FA801}" name="Column15080"/>
    <tableColumn id="15093" xr3:uid="{392B8550-4F65-4187-BDB9-1FFF83776A54}" name="Column15081"/>
    <tableColumn id="15094" xr3:uid="{DD2B5009-1C6B-443C-828A-3692A95C27D0}" name="Column15082"/>
    <tableColumn id="15095" xr3:uid="{F43F45E0-7D63-46AF-B344-59E7AC1FCDE0}" name="Column15083"/>
    <tableColumn id="15096" xr3:uid="{63EA8944-27B0-4076-9C86-B1BA9A019E31}" name="Column15084"/>
    <tableColumn id="15097" xr3:uid="{F4B071E2-11ED-4794-B265-4F09927C6C47}" name="Column15085"/>
    <tableColumn id="15098" xr3:uid="{9B3F1A54-20D3-4FC3-89E3-D819E7C9EC36}" name="Column15086"/>
    <tableColumn id="15099" xr3:uid="{80CEBA4D-D46B-48F3-84DC-E7D4C249608B}" name="Column15087"/>
    <tableColumn id="15100" xr3:uid="{6DC4CD18-6617-4C43-BE15-D7868A4D019B}" name="Column15088"/>
    <tableColumn id="15101" xr3:uid="{817D83DD-F5CC-4271-A52B-CF483D58842A}" name="Column15089"/>
    <tableColumn id="15102" xr3:uid="{58B3CDB9-9C7F-41D8-88C4-036B7DBDE98F}" name="Column15090"/>
    <tableColumn id="15103" xr3:uid="{999390EF-9925-40B8-B906-2BE91D7CF92D}" name="Column15091"/>
    <tableColumn id="15104" xr3:uid="{AC233A9B-EACC-4633-B100-C6642351DA07}" name="Column15092"/>
    <tableColumn id="15105" xr3:uid="{412FFBF3-9C0B-4167-B4A8-125B692841E4}" name="Column15093"/>
    <tableColumn id="15106" xr3:uid="{D1D399D5-24DB-4D00-AD2A-FE941807149B}" name="Column15094"/>
    <tableColumn id="15107" xr3:uid="{AC0FF4D0-338F-4211-A176-CBC982D99536}" name="Column15095"/>
    <tableColumn id="15108" xr3:uid="{49B12730-97B8-4C0B-A904-D3DFFB080AD4}" name="Column15096"/>
    <tableColumn id="15109" xr3:uid="{14DDE293-A6CA-4693-B7BF-F12F2E2BA756}" name="Column15097"/>
    <tableColumn id="15110" xr3:uid="{B00FA40E-315B-4EDE-8562-89582083F325}" name="Column15098"/>
    <tableColumn id="15111" xr3:uid="{A994222A-0024-4EE2-91D1-030B2BFC7106}" name="Column15099"/>
    <tableColumn id="15112" xr3:uid="{6962C268-3AE3-4208-8636-37E3AA500EB7}" name="Column15100"/>
    <tableColumn id="15113" xr3:uid="{8FDF9295-E5CF-4419-804B-52E14AD3FA4E}" name="Column15101"/>
    <tableColumn id="15114" xr3:uid="{558F5D2A-30F9-42F2-A9F5-002A3CCC2F36}" name="Column15102"/>
    <tableColumn id="15115" xr3:uid="{1B70C61F-CFAA-4AEF-8E58-5D3D7618AD61}" name="Column15103"/>
    <tableColumn id="15116" xr3:uid="{349FAFFB-3C76-4B6B-9D70-57AF9479D1E2}" name="Column15104"/>
    <tableColumn id="15117" xr3:uid="{E145D7D2-2A62-4101-AE06-8D133347C992}" name="Column15105"/>
    <tableColumn id="15118" xr3:uid="{449AD17C-8BEF-4A47-8467-1A749D6C2639}" name="Column15106"/>
    <tableColumn id="15119" xr3:uid="{319562D5-3C13-415A-9350-4A0BE3C040D9}" name="Column15107"/>
    <tableColumn id="15120" xr3:uid="{803E9317-B9B6-46FB-AC41-B6D13B574CE7}" name="Column15108"/>
    <tableColumn id="15121" xr3:uid="{98072F52-91A0-4E43-912A-296E5609891D}" name="Column15109"/>
    <tableColumn id="15122" xr3:uid="{A2044923-3160-4A5C-81FF-4A6B4EE88677}" name="Column15110"/>
    <tableColumn id="15123" xr3:uid="{A4AA4A2F-D8E9-4EB8-A254-B54B1A45E56B}" name="Column15111"/>
    <tableColumn id="15124" xr3:uid="{CF138DB0-F43E-4B32-8AC8-FAA30B28F214}" name="Column15112"/>
    <tableColumn id="15125" xr3:uid="{D4E813E1-1C45-416F-9DC8-1CF905C6B511}" name="Column15113"/>
    <tableColumn id="15126" xr3:uid="{2360C764-96DC-49F2-B936-F240CBC31BF9}" name="Column15114"/>
    <tableColumn id="15127" xr3:uid="{2C618946-5A73-4477-B6C9-7B8CC01E4656}" name="Column15115"/>
    <tableColumn id="15128" xr3:uid="{C374476C-B92F-4CD4-9A4B-95DD2C9E7442}" name="Column15116"/>
    <tableColumn id="15129" xr3:uid="{FB1131CF-A325-4AAB-A044-677CA740B2E2}" name="Column15117"/>
    <tableColumn id="15130" xr3:uid="{AAF02007-A01C-4C05-9A1D-9898147A38E5}" name="Column15118"/>
    <tableColumn id="15131" xr3:uid="{FF9F7C42-92C7-474E-876F-0067068B4DAC}" name="Column15119"/>
    <tableColumn id="15132" xr3:uid="{5ED00B0E-E18F-4252-AA8D-C554ABB27CCC}" name="Column15120"/>
    <tableColumn id="15133" xr3:uid="{1A2BD900-4D4E-41AD-9447-5D612023E9DC}" name="Column15121"/>
    <tableColumn id="15134" xr3:uid="{004B4068-EA19-431D-9916-12919925403A}" name="Column15122"/>
    <tableColumn id="15135" xr3:uid="{2CC76504-BBB7-4718-92EC-81B9C79D3566}" name="Column15123"/>
    <tableColumn id="15136" xr3:uid="{12A41EFD-7D30-458B-B45A-87C6A0222FEA}" name="Column15124"/>
    <tableColumn id="15137" xr3:uid="{C01E62BA-FF48-40AC-9913-D2F7768E94BE}" name="Column15125"/>
    <tableColumn id="15138" xr3:uid="{61F53788-A8D4-4186-8FA4-44A0C59F311C}" name="Column15126"/>
    <tableColumn id="15139" xr3:uid="{70F86DE7-DFED-4541-B7E7-081A446E5262}" name="Column15127"/>
    <tableColumn id="15140" xr3:uid="{0ACD46DE-BB43-4E75-8B82-4EEF9BC58163}" name="Column15128"/>
    <tableColumn id="15141" xr3:uid="{B58F2BED-95E0-474A-8B5B-0EA5A5056F58}" name="Column15129"/>
    <tableColumn id="15142" xr3:uid="{7729E03B-2704-413D-8A73-78B0C694EB93}" name="Column15130"/>
    <tableColumn id="15143" xr3:uid="{B1D7A270-F408-4B33-84F6-7C945B0978E9}" name="Column15131"/>
    <tableColumn id="15144" xr3:uid="{BDB5BC11-12B9-4DF2-9FED-87D27D0E6162}" name="Column15132"/>
    <tableColumn id="15145" xr3:uid="{FEC07D1C-59DF-428F-A5A4-5C48905D494D}" name="Column15133"/>
    <tableColumn id="15146" xr3:uid="{E6873105-D4DE-4F59-BAD8-672DE564DB7C}" name="Column15134"/>
    <tableColumn id="15147" xr3:uid="{1C709753-095F-4F8A-B758-268D3B8DAA3D}" name="Column15135"/>
    <tableColumn id="15148" xr3:uid="{29E12F53-3E23-4230-AFA0-D628E6975439}" name="Column15136"/>
    <tableColumn id="15149" xr3:uid="{8D35FB96-A4BF-4C14-953D-4CCF7D4ED7D1}" name="Column15137"/>
    <tableColumn id="15150" xr3:uid="{39777128-CD00-4EB1-86B5-FE6EE878C927}" name="Column15138"/>
    <tableColumn id="15151" xr3:uid="{59DD5D55-3DBE-4E80-BAB5-D8CF25B5F5DC}" name="Column15139"/>
    <tableColumn id="15152" xr3:uid="{B3D11A7B-A091-41FD-8729-146365707CF4}" name="Column15140"/>
    <tableColumn id="15153" xr3:uid="{C7536BF0-8689-441B-9FB5-FBA7F79B5DF0}" name="Column15141"/>
    <tableColumn id="15154" xr3:uid="{31015137-9743-4543-8F2A-5C257D4E9189}" name="Column15142"/>
    <tableColumn id="15155" xr3:uid="{3C257F0C-2491-4B39-89F7-645F30E46C51}" name="Column15143"/>
    <tableColumn id="15156" xr3:uid="{E7834963-F7FD-4249-B4CF-2F8E933DD075}" name="Column15144"/>
    <tableColumn id="15157" xr3:uid="{3A24661D-F52F-4BAF-9BE3-35C35CF4A4ED}" name="Column15145"/>
    <tableColumn id="15158" xr3:uid="{3F04F900-1FEE-47F5-B0D3-B5F4DAE6BCB7}" name="Column15146"/>
    <tableColumn id="15159" xr3:uid="{EBC1950D-63BE-4BB1-A86F-934D0C332D7A}" name="Column15147"/>
    <tableColumn id="15160" xr3:uid="{603F960C-2616-48C9-9A38-7B65A7ECB8B6}" name="Column15148"/>
    <tableColumn id="15161" xr3:uid="{19D1ADF9-6FFE-4987-BCA5-000D68E536BF}" name="Column15149"/>
    <tableColumn id="15162" xr3:uid="{77967B85-88CE-4519-A50D-4DDBBA976B3B}" name="Column15150"/>
    <tableColumn id="15163" xr3:uid="{1E385BA1-E339-4819-88E5-1F5AD30C48E6}" name="Column15151"/>
    <tableColumn id="15164" xr3:uid="{8FB94260-0A76-43EA-9249-8494CE3B2B9E}" name="Column15152"/>
    <tableColumn id="15165" xr3:uid="{CEB5472E-AB47-4724-B724-0ECA67021514}" name="Column15153"/>
    <tableColumn id="15166" xr3:uid="{541EB8D1-B08E-4C80-B936-ADE568D87E72}" name="Column15154"/>
    <tableColumn id="15167" xr3:uid="{1B82D47B-0A74-47CE-B94C-7BB6A608C0B2}" name="Column15155"/>
    <tableColumn id="15168" xr3:uid="{1A2ADE34-E4B2-480C-9905-118306A9F78B}" name="Column15156"/>
    <tableColumn id="15169" xr3:uid="{0C091DDE-FBD5-4912-9A46-8C4475873810}" name="Column15157"/>
    <tableColumn id="15170" xr3:uid="{FBD2C9EF-6A10-41E0-B95D-CA8E89608318}" name="Column15158"/>
    <tableColumn id="15171" xr3:uid="{F27EED7A-50E1-4FDC-A88E-F23425C6411D}" name="Column15159"/>
    <tableColumn id="15172" xr3:uid="{42D34C2A-EC69-4473-A594-E419585633F9}" name="Column15160"/>
    <tableColumn id="15173" xr3:uid="{82836CE0-63AA-44F2-8E50-F24986F9D186}" name="Column15161"/>
    <tableColumn id="15174" xr3:uid="{EB43285C-9328-4A27-9E84-4B4C7EAF79D1}" name="Column15162"/>
    <tableColumn id="15175" xr3:uid="{ABCB5073-4F5A-4119-AC68-A0A7852618DA}" name="Column15163"/>
    <tableColumn id="15176" xr3:uid="{C81536FE-8994-4F8B-B8D3-7B33FAE1FE92}" name="Column15164"/>
    <tableColumn id="15177" xr3:uid="{85FCBA09-4D53-4C40-AA48-39B60806474F}" name="Column15165"/>
    <tableColumn id="15178" xr3:uid="{4871CC28-9C37-4E45-AC57-5DD153ADDA32}" name="Column15166"/>
    <tableColumn id="15179" xr3:uid="{3B47D760-CD06-4E62-BAB5-B85E716EEE8A}" name="Column15167"/>
    <tableColumn id="15180" xr3:uid="{C457246D-9A32-4A8D-AB85-BC7A139EC36F}" name="Column15168"/>
    <tableColumn id="15181" xr3:uid="{DF3FF2F5-E871-4A97-9443-DC6A703880B0}" name="Column15169"/>
    <tableColumn id="15182" xr3:uid="{283DA16A-A780-412E-86B1-6D9920CBA54F}" name="Column15170"/>
    <tableColumn id="15183" xr3:uid="{336327BE-885B-4B21-A1C9-7D1E8CF81FA3}" name="Column15171"/>
    <tableColumn id="15184" xr3:uid="{283411B9-FEE7-4DC3-A919-489748D125BE}" name="Column15172"/>
    <tableColumn id="15185" xr3:uid="{20E63F3E-7B10-40C8-B627-59D405270291}" name="Column15173"/>
    <tableColumn id="15186" xr3:uid="{C51E9E55-404B-4B61-B083-C82D43379D7E}" name="Column15174"/>
    <tableColumn id="15187" xr3:uid="{87A2796B-C551-44ED-9D63-1D39D8BAE7D4}" name="Column15175"/>
    <tableColumn id="15188" xr3:uid="{98C405D9-C2C8-4657-805D-ECE3AE21CDF8}" name="Column15176"/>
    <tableColumn id="15189" xr3:uid="{D49A2000-6CBC-41C1-AD79-EC1FD3818E4F}" name="Column15177"/>
    <tableColumn id="15190" xr3:uid="{6D086D1A-D11B-429E-B76B-C8DDB80E73A9}" name="Column15178"/>
    <tableColumn id="15191" xr3:uid="{EDF396EF-150C-49C3-9AAC-B8047C8FB8F8}" name="Column15179"/>
    <tableColumn id="15192" xr3:uid="{42CBD619-FC3B-4F95-BBD8-B76533790267}" name="Column15180"/>
    <tableColumn id="15193" xr3:uid="{7A46D121-7071-4346-9B0E-A090D42B15C5}" name="Column15181"/>
    <tableColumn id="15194" xr3:uid="{F5176F00-C0A4-4AF2-9518-AFC39E05C05C}" name="Column15182"/>
    <tableColumn id="15195" xr3:uid="{2B932EE6-2F9C-4010-97EB-C81CB3446283}" name="Column15183"/>
    <tableColumn id="15196" xr3:uid="{588AE7C4-91D8-4CC2-9685-A1AB87819A97}" name="Column15184"/>
    <tableColumn id="15197" xr3:uid="{82BAB739-6362-470D-969F-F6E998800930}" name="Column15185"/>
    <tableColumn id="15198" xr3:uid="{F0D25834-7C8C-4773-95AA-B91B3E7E0B62}" name="Column15186"/>
    <tableColumn id="15199" xr3:uid="{19287845-4449-4291-8DE3-156ACF3A8B09}" name="Column15187"/>
    <tableColumn id="15200" xr3:uid="{7A7A6420-49BF-44A9-AD12-98CC9F4C19F1}" name="Column15188"/>
    <tableColumn id="15201" xr3:uid="{533E6381-BC67-4F8C-970D-B6AAC74D2024}" name="Column15189"/>
    <tableColumn id="15202" xr3:uid="{76A4FCF0-8136-4D1E-A772-62F4D356BE1E}" name="Column15190"/>
    <tableColumn id="15203" xr3:uid="{248370C0-CBF8-420F-B734-97FACCC148E3}" name="Column15191"/>
    <tableColumn id="15204" xr3:uid="{AAE377CB-191E-4995-BF6E-DC67F396B2EB}" name="Column15192"/>
    <tableColumn id="15205" xr3:uid="{3C524F28-6F35-4FEB-AA0A-24560694AE1D}" name="Column15193"/>
    <tableColumn id="15206" xr3:uid="{9CCE0695-15E2-4D75-B805-46761CF71F1F}" name="Column15194"/>
    <tableColumn id="15207" xr3:uid="{621A73E6-B76E-4CF3-A5CC-9C8EBE8D854E}" name="Column15195"/>
    <tableColumn id="15208" xr3:uid="{55F73E10-07E6-466F-A7CB-2B0CF2491762}" name="Column15196"/>
    <tableColumn id="15209" xr3:uid="{CED09413-4B95-4A37-A30F-CD9D50AB13D8}" name="Column15197"/>
    <tableColumn id="15210" xr3:uid="{E3D5BDF7-9FBF-4D76-903B-E505892A6298}" name="Column15198"/>
    <tableColumn id="15211" xr3:uid="{4A50C376-AB69-4D72-B139-60780412B656}" name="Column15199"/>
    <tableColumn id="15212" xr3:uid="{65192BDB-B7D8-45F6-812A-FF5990A56223}" name="Column15200"/>
    <tableColumn id="15213" xr3:uid="{8BA7277B-2C8E-4B93-BC60-FF58EB62D4BB}" name="Column15201"/>
    <tableColumn id="15214" xr3:uid="{5C74B4BE-D333-494C-BAC9-0CAD148361B7}" name="Column15202"/>
    <tableColumn id="15215" xr3:uid="{EB8AAB2A-457D-4ECD-83FC-BE37D60D6E68}" name="Column15203"/>
    <tableColumn id="15216" xr3:uid="{E774D75C-0875-46C8-830F-B98529319B85}" name="Column15204"/>
    <tableColumn id="15217" xr3:uid="{838AD7E3-46C1-458E-A902-895577FF8227}" name="Column15205"/>
    <tableColumn id="15218" xr3:uid="{D5BE36BC-B99B-4BBE-B4EF-A046321C8925}" name="Column15206"/>
    <tableColumn id="15219" xr3:uid="{1906BD85-ECF5-49EF-899F-DE4181BF1042}" name="Column15207"/>
    <tableColumn id="15220" xr3:uid="{E365FBEF-EF73-4F0C-8A5D-BBE0873686CC}" name="Column15208"/>
    <tableColumn id="15221" xr3:uid="{7ADCC840-BA51-4901-8B5D-99F31CFFBF07}" name="Column15209"/>
    <tableColumn id="15222" xr3:uid="{A9B05445-3492-40DD-89E2-9E0575B0D7EB}" name="Column15210"/>
    <tableColumn id="15223" xr3:uid="{426E2CF2-CFAA-4A5E-9398-5D987D5F7D77}" name="Column15211"/>
    <tableColumn id="15224" xr3:uid="{0744BF93-E0CA-4700-88E3-6C8B2DC491B7}" name="Column15212"/>
    <tableColumn id="15225" xr3:uid="{C433591A-AED8-4E8C-9F85-5DE427F5F25A}" name="Column15213"/>
    <tableColumn id="15226" xr3:uid="{572851DD-C1C2-44C4-9A90-0A5E85D729D9}" name="Column15214"/>
    <tableColumn id="15227" xr3:uid="{3E8CEAC9-91FE-43FA-92F1-FE2B4939E0C7}" name="Column15215"/>
    <tableColumn id="15228" xr3:uid="{77E2B482-6F75-4709-BE78-1509190ADA64}" name="Column15216"/>
    <tableColumn id="15229" xr3:uid="{98439E0A-4C66-4690-A4F2-9F16C4B9FC3D}" name="Column15217"/>
    <tableColumn id="15230" xr3:uid="{EBD14EA9-CEBC-4948-8A75-5548A5459D3F}" name="Column15218"/>
    <tableColumn id="15231" xr3:uid="{D73DA36E-3818-4368-AE24-974E8F74EF88}" name="Column15219"/>
    <tableColumn id="15232" xr3:uid="{69E399B1-C61D-440A-8CFD-76EE68EE79C0}" name="Column15220"/>
    <tableColumn id="15233" xr3:uid="{D388E1BB-B2D8-46BF-B4C3-52930EB0D368}" name="Column15221"/>
    <tableColumn id="15234" xr3:uid="{7CE4E3B9-3F20-4CE3-B895-478FD64DBB8A}" name="Column15222"/>
    <tableColumn id="15235" xr3:uid="{4DEA9E96-B2E1-479F-A0D7-30ED81B6C1C7}" name="Column15223"/>
    <tableColumn id="15236" xr3:uid="{E71E0161-B3E7-416B-877F-5AC551B834AB}" name="Column15224"/>
    <tableColumn id="15237" xr3:uid="{C7B506B3-C830-4EBC-A895-A70DD8BDEC96}" name="Column15225"/>
    <tableColumn id="15238" xr3:uid="{BE5CA07A-7BB7-40B2-A2B3-144DA0CB9217}" name="Column15226"/>
    <tableColumn id="15239" xr3:uid="{6D9EAEEC-A30A-4F4B-9251-DD594375499F}" name="Column15227"/>
    <tableColumn id="15240" xr3:uid="{EF9BBEF8-F8A2-491D-B0F0-976BC54E9553}" name="Column15228"/>
    <tableColumn id="15241" xr3:uid="{6D4CA4F5-F7E3-4FF7-945E-AE81F2027F48}" name="Column15229"/>
    <tableColumn id="15242" xr3:uid="{AABD58F8-4D0D-4A85-A1F7-A41674A0A035}" name="Column15230"/>
    <tableColumn id="15243" xr3:uid="{7842C381-7A8C-4CEE-9130-41EA2D6A130F}" name="Column15231"/>
    <tableColumn id="15244" xr3:uid="{BF83A8D3-DC7C-4158-81BF-74A28637E537}" name="Column15232"/>
    <tableColumn id="15245" xr3:uid="{8EC2FB3C-CF81-4A30-877A-1881C7AC10F4}" name="Column15233"/>
    <tableColumn id="15246" xr3:uid="{BC474252-3A40-4E81-9844-B4BE91FE2679}" name="Column15234"/>
    <tableColumn id="15247" xr3:uid="{45D1C392-854D-41D9-82D9-E8768A387F26}" name="Column15235"/>
    <tableColumn id="15248" xr3:uid="{93AFC9FA-5BBC-48D4-B404-1FFF8804EF1F}" name="Column15236"/>
    <tableColumn id="15249" xr3:uid="{C55F04E6-8A04-44F3-9F4F-699B729B0A09}" name="Column15237"/>
    <tableColumn id="15250" xr3:uid="{0C6B66F7-A174-463A-886C-25771C08AF05}" name="Column15238"/>
    <tableColumn id="15251" xr3:uid="{7E331CAB-4B26-4EAA-B629-A3B20B48E403}" name="Column15239"/>
    <tableColumn id="15252" xr3:uid="{620B7F07-3950-4EE1-9B31-D9AD2112EBE4}" name="Column15240"/>
    <tableColumn id="15253" xr3:uid="{0B833ABE-A7ED-4A21-BA6F-4BD25BA04D90}" name="Column15241"/>
    <tableColumn id="15254" xr3:uid="{E85F67DE-27C9-496E-8C95-71F5100EB5D2}" name="Column15242"/>
    <tableColumn id="15255" xr3:uid="{3951C477-9A78-4D98-BF59-023BB18D5F2A}" name="Column15243"/>
    <tableColumn id="15256" xr3:uid="{54A96641-8CCE-441A-A040-6CE1C8B9E4DC}" name="Column15244"/>
    <tableColumn id="15257" xr3:uid="{1F5B2C29-6340-4E63-983E-58D1705B674E}" name="Column15245"/>
    <tableColumn id="15258" xr3:uid="{5ED64655-59E5-40FF-9DFB-AA02F027A3A7}" name="Column15246"/>
    <tableColumn id="15259" xr3:uid="{288D31CB-41E1-4342-86BC-E40D6AF5412E}" name="Column15247"/>
    <tableColumn id="15260" xr3:uid="{0693C359-2874-4589-B747-158DBAB68B1C}" name="Column15248"/>
    <tableColumn id="15261" xr3:uid="{80F68F69-30E0-4188-8AF7-71122EE37514}" name="Column15249"/>
    <tableColumn id="15262" xr3:uid="{AC6B3CE5-05B4-4342-94FE-77D70D963B29}" name="Column15250"/>
    <tableColumn id="15263" xr3:uid="{D9E51B12-2F3B-46DA-887C-C3EEB983A6CA}" name="Column15251"/>
    <tableColumn id="15264" xr3:uid="{B2388AF2-AA20-48AD-A996-AB9A9E2251BD}" name="Column15252"/>
    <tableColumn id="15265" xr3:uid="{6002A9E3-4B8D-487F-BF46-0745A7C8578C}" name="Column15253"/>
    <tableColumn id="15266" xr3:uid="{A1D90472-DD98-4A9D-89CE-15175164D30B}" name="Column15254"/>
    <tableColumn id="15267" xr3:uid="{7B5F7A77-E0CC-4F1D-997E-70C95BDF771D}" name="Column15255"/>
    <tableColumn id="15268" xr3:uid="{F4AE5B35-E20A-48F5-9773-F26671A1ED50}" name="Column15256"/>
    <tableColumn id="15269" xr3:uid="{4B2F4D10-A278-4726-BBA8-D6856DB8AF98}" name="Column15257"/>
    <tableColumn id="15270" xr3:uid="{8A9AA239-1F2C-4600-B0E9-DE6437C6D42B}" name="Column15258"/>
    <tableColumn id="15271" xr3:uid="{352C4507-3857-4698-B749-4852431278DC}" name="Column15259"/>
    <tableColumn id="15272" xr3:uid="{C59C3901-4EEF-4893-AD45-5B96DE31DF5A}" name="Column15260"/>
    <tableColumn id="15273" xr3:uid="{1397BC58-63AF-4057-B713-F742E6F3745D}" name="Column15261"/>
    <tableColumn id="15274" xr3:uid="{F9F1A285-4A52-4CBB-89E8-66B2DEBCEBDB}" name="Column15262"/>
    <tableColumn id="15275" xr3:uid="{4473D5D9-A5CE-49C0-950A-833B0E735ED3}" name="Column15263"/>
    <tableColumn id="15276" xr3:uid="{67C1D1FA-C4A6-4DCF-921E-C52E7AB59EBB}" name="Column15264"/>
    <tableColumn id="15277" xr3:uid="{081ECE93-B408-4F19-B0CB-0930C7B4CAC4}" name="Column15265"/>
    <tableColumn id="15278" xr3:uid="{3B42CA34-5ECA-4CFE-9EE7-3170B1426024}" name="Column15266"/>
    <tableColumn id="15279" xr3:uid="{A42C9CBD-CB78-4052-88CF-82EA32D07B3E}" name="Column15267"/>
    <tableColumn id="15280" xr3:uid="{7AD0D802-2974-457E-AB59-9BF2DED148F1}" name="Column15268"/>
    <tableColumn id="15281" xr3:uid="{78973205-4F27-486A-93CF-C4FA1C930175}" name="Column15269"/>
    <tableColumn id="15282" xr3:uid="{067F914F-F81E-4A9A-B9A6-D0CE99C7F2F7}" name="Column15270"/>
    <tableColumn id="15283" xr3:uid="{C65CADA3-1B67-4E51-8F3B-3A72BC2B519B}" name="Column15271"/>
    <tableColumn id="15284" xr3:uid="{7C23E859-A069-4430-9B84-4C79501034E5}" name="Column15272"/>
    <tableColumn id="15285" xr3:uid="{1696B277-BF0E-4154-8BDF-1632F9BE4D08}" name="Column15273"/>
    <tableColumn id="15286" xr3:uid="{4D3907AA-9BDC-47D8-AC22-2D53A154ABC2}" name="Column15274"/>
    <tableColumn id="15287" xr3:uid="{13C27149-2E6E-485B-8710-71F982AE537B}" name="Column15275"/>
    <tableColumn id="15288" xr3:uid="{E0744638-5ECD-4324-8DE2-D8027A0F48F1}" name="Column15276"/>
    <tableColumn id="15289" xr3:uid="{8890C1A6-9C66-4F98-846B-C1F211ED9971}" name="Column15277"/>
    <tableColumn id="15290" xr3:uid="{BB8D638D-5BAF-49DA-A41E-8FC83B1B6546}" name="Column15278"/>
    <tableColumn id="15291" xr3:uid="{E1D974A2-DE42-4D99-94EA-66A44D858E58}" name="Column15279"/>
    <tableColumn id="15292" xr3:uid="{6E61F08B-5CD2-4EB5-891A-4ACD9EF1D078}" name="Column15280"/>
    <tableColumn id="15293" xr3:uid="{07325346-A34C-4C18-A1F2-A9ADF62CC5C0}" name="Column15281"/>
    <tableColumn id="15294" xr3:uid="{5F5E8626-AED9-4B6E-A98B-547CD2698452}" name="Column15282"/>
    <tableColumn id="15295" xr3:uid="{D01C0257-3DED-4175-ABF0-6F9F6C6ECB9D}" name="Column15283"/>
    <tableColumn id="15296" xr3:uid="{B10FB159-5A72-4113-8E45-5D5964954586}" name="Column15284"/>
    <tableColumn id="15297" xr3:uid="{D4C92C55-E502-4EFE-9E76-ADB050AE9F13}" name="Column15285"/>
    <tableColumn id="15298" xr3:uid="{63384C8B-3FF0-453E-BFBE-3EF99C6A354B}" name="Column15286"/>
    <tableColumn id="15299" xr3:uid="{F90A9E36-40E8-4D95-9F38-B41BD694F689}" name="Column15287"/>
    <tableColumn id="15300" xr3:uid="{3669C7B0-B2FA-4285-888E-27A71B7BCD4A}" name="Column15288"/>
    <tableColumn id="15301" xr3:uid="{6BF2ABDF-FE7B-4E16-B3AA-3C2C7C6EFF7B}" name="Column15289"/>
    <tableColumn id="15302" xr3:uid="{FF04FF38-806E-47B8-8383-6EC20C0CE863}" name="Column15290"/>
    <tableColumn id="15303" xr3:uid="{CB2CC001-41CF-4F18-B7FA-D8A7113A419A}" name="Column15291"/>
    <tableColumn id="15304" xr3:uid="{1CDDC1DC-F374-4ACC-9907-B22C3932E07E}" name="Column15292"/>
    <tableColumn id="15305" xr3:uid="{93DAE436-E8E1-4EF9-8C30-C62FD1DCAB87}" name="Column15293"/>
    <tableColumn id="15306" xr3:uid="{89444BFE-9213-4BC8-945D-BC22EC20D4A3}" name="Column15294"/>
    <tableColumn id="15307" xr3:uid="{D019FFCB-3F11-4985-B468-FFDD27B4B32A}" name="Column15295"/>
    <tableColumn id="15308" xr3:uid="{49A52842-88BF-4086-A9C2-283A4551CD41}" name="Column15296"/>
    <tableColumn id="15309" xr3:uid="{9B298DC2-46DC-4ED8-B4F7-62A88BC6C867}" name="Column15297"/>
    <tableColumn id="15310" xr3:uid="{C208C809-9265-41AF-882B-D6E3BEA3F929}" name="Column15298"/>
    <tableColumn id="15311" xr3:uid="{5B86BD9F-F779-4279-8298-8EE79633E045}" name="Column15299"/>
    <tableColumn id="15312" xr3:uid="{161FA20C-36EC-4ED8-86EC-E8809DE99520}" name="Column15300"/>
    <tableColumn id="15313" xr3:uid="{446B6AE4-AE15-4E79-BFE4-4991E34843B4}" name="Column15301"/>
    <tableColumn id="15314" xr3:uid="{7A2ECEED-99A3-4463-BCCB-C5993F927B91}" name="Column15302"/>
    <tableColumn id="15315" xr3:uid="{DEAFFA71-6894-4937-978A-2FB60CCC2272}" name="Column15303"/>
    <tableColumn id="15316" xr3:uid="{EC63FD73-98D5-49B2-9082-0CDD8612EA68}" name="Column15304"/>
    <tableColumn id="15317" xr3:uid="{C6CD344B-9567-426C-81B5-9742BC90474A}" name="Column15305"/>
    <tableColumn id="15318" xr3:uid="{2A1D1011-5CEE-4AC2-8B08-215A57A99DEF}" name="Column15306"/>
    <tableColumn id="15319" xr3:uid="{E0E9DFB1-D55F-414D-9E67-6E8EBE2D851C}" name="Column15307"/>
    <tableColumn id="15320" xr3:uid="{E5FE90E1-1702-4D69-B6E5-8918D073726D}" name="Column15308"/>
    <tableColumn id="15321" xr3:uid="{95B4FE38-24F4-4DAB-BCF2-EFD89CE283CA}" name="Column15309"/>
    <tableColumn id="15322" xr3:uid="{73230A38-3AF4-44F5-BC8C-D83E68529032}" name="Column15310"/>
    <tableColumn id="15323" xr3:uid="{832DE2F4-7B44-4908-8438-732A94D4545E}" name="Column15311"/>
    <tableColumn id="15324" xr3:uid="{F2F158AE-3936-4F09-AA54-35DB583099AE}" name="Column15312"/>
    <tableColumn id="15325" xr3:uid="{9C1AD59D-4B81-4669-BB20-28385D2102FC}" name="Column15313"/>
    <tableColumn id="15326" xr3:uid="{935C2205-3D29-4F67-A756-A47683ACFF2E}" name="Column15314"/>
    <tableColumn id="15327" xr3:uid="{4E990A84-48A8-4D04-89AA-3CFC87891EF3}" name="Column15315"/>
    <tableColumn id="15328" xr3:uid="{754609BE-D64C-4F09-BE7D-FC5E54A347E9}" name="Column15316"/>
    <tableColumn id="15329" xr3:uid="{97A66B45-6D53-4B85-ABAC-B165A75734C1}" name="Column15317"/>
    <tableColumn id="15330" xr3:uid="{06789B89-F156-4195-A922-362FBD61B704}" name="Column15318"/>
    <tableColumn id="15331" xr3:uid="{2237E035-599B-4F59-BC53-A7E7455317B0}" name="Column15319"/>
    <tableColumn id="15332" xr3:uid="{AEDD74D3-92B5-42C3-AD4C-0E77E173F103}" name="Column15320"/>
    <tableColumn id="15333" xr3:uid="{7B0D9BC7-F20C-4BFF-9BD4-5AEE90C02E5A}" name="Column15321"/>
    <tableColumn id="15334" xr3:uid="{94D214B1-292C-473E-B4A2-DCE48D4D2CA2}" name="Column15322"/>
    <tableColumn id="15335" xr3:uid="{7A879AEF-DA75-4447-A138-B29E04A62AAD}" name="Column15323"/>
    <tableColumn id="15336" xr3:uid="{8F2E09FB-17CD-4D0D-8BED-18153718C743}" name="Column15324"/>
    <tableColumn id="15337" xr3:uid="{0E40524C-318C-42C4-8A3C-175C8412970C}" name="Column15325"/>
    <tableColumn id="15338" xr3:uid="{CFD0A939-5844-4F98-9D94-08A484B88BB9}" name="Column15326"/>
    <tableColumn id="15339" xr3:uid="{78F09142-0323-4FD2-885B-50937D1CB141}" name="Column15327"/>
    <tableColumn id="15340" xr3:uid="{9D745CDA-74FB-41EF-A793-97835ECDB126}" name="Column15328"/>
    <tableColumn id="15341" xr3:uid="{65DB6468-6AAC-495E-962B-FF0871CE490F}" name="Column15329"/>
    <tableColumn id="15342" xr3:uid="{41BE5537-A9DC-4958-AADD-6EC44EAFB701}" name="Column15330"/>
    <tableColumn id="15343" xr3:uid="{85A3FAC8-7405-49D3-978D-6B4144203700}" name="Column15331"/>
    <tableColumn id="15344" xr3:uid="{EC1251FF-46EA-4D15-BF38-6CBEF3A69CA9}" name="Column15332"/>
    <tableColumn id="15345" xr3:uid="{87FEE0EF-FEA8-4A06-B577-9E6D54591DFF}" name="Column15333"/>
    <tableColumn id="15346" xr3:uid="{5C83BB52-C9BC-4DCB-89C1-A65AD321A7DD}" name="Column15334"/>
    <tableColumn id="15347" xr3:uid="{AD15CD88-5F05-4FAC-ABDE-DD34B9F82C71}" name="Column15335"/>
    <tableColumn id="15348" xr3:uid="{ED98B996-476E-41C0-B2C7-723B2BEDC637}" name="Column15336"/>
    <tableColumn id="15349" xr3:uid="{70E07CDF-434E-4402-85FE-232A603D799A}" name="Column15337"/>
    <tableColumn id="15350" xr3:uid="{938CC95A-A977-425B-BDD5-3BE728F804AF}" name="Column15338"/>
    <tableColumn id="15351" xr3:uid="{144026F5-884E-4982-83B1-75BA6E49DAF1}" name="Column15339"/>
    <tableColumn id="15352" xr3:uid="{B7C4DA96-D81D-419D-A92C-3C3F203D5176}" name="Column15340"/>
    <tableColumn id="15353" xr3:uid="{A2C76242-FDCD-4F99-B8A8-79C60F9BBA95}" name="Column15341"/>
    <tableColumn id="15354" xr3:uid="{098B372D-D24F-4688-837D-29E6C562CC93}" name="Column15342"/>
    <tableColumn id="15355" xr3:uid="{1BC87E65-C86F-4D81-AEE6-4EA44FEF7910}" name="Column15343"/>
    <tableColumn id="15356" xr3:uid="{B74978B8-07C4-4062-A95E-A0CF7DDCD63B}" name="Column15344"/>
    <tableColumn id="15357" xr3:uid="{6C3044FA-9DB0-4945-BF14-36ED2E0C0422}" name="Column15345"/>
    <tableColumn id="15358" xr3:uid="{E6EC997E-C1AE-4207-854D-172E62F4D41E}" name="Column15346"/>
    <tableColumn id="15359" xr3:uid="{9CCF6723-019C-4A7E-BC66-8C9172A94F15}" name="Column15347"/>
    <tableColumn id="15360" xr3:uid="{B3E31257-C7E2-4181-81D6-A15B7F5A3A15}" name="Column15348"/>
    <tableColumn id="15361" xr3:uid="{40BAF678-D636-476D-AAD3-27A969B43A90}" name="Column15349"/>
    <tableColumn id="15362" xr3:uid="{7FBB7C6B-47B3-4141-A16E-FE2FC5EFE80B}" name="Column15350"/>
    <tableColumn id="15363" xr3:uid="{3CF832D8-F590-4441-AAFD-812A2228CEE5}" name="Column15351"/>
    <tableColumn id="15364" xr3:uid="{EF9CD423-5B9E-485C-B4A2-12B4A974E48E}" name="Column15352"/>
    <tableColumn id="15365" xr3:uid="{93DD8FDF-3001-4437-BEED-25CFD8F888F4}" name="Column15353"/>
    <tableColumn id="15366" xr3:uid="{56C118DC-8C78-47C8-9E68-12065389D541}" name="Column15354"/>
    <tableColumn id="15367" xr3:uid="{520975A8-5DF2-4E2F-B8D5-A05785AAE8DA}" name="Column15355"/>
    <tableColumn id="15368" xr3:uid="{2F131520-7721-4A0D-B9E1-92F3127E7F19}" name="Column15356"/>
    <tableColumn id="15369" xr3:uid="{AB48C73D-F205-44AF-BEF2-3AA59CA517BF}" name="Column15357"/>
    <tableColumn id="15370" xr3:uid="{9A6AFA0C-AE36-4479-8452-5EA2283DCA52}" name="Column15358"/>
    <tableColumn id="15371" xr3:uid="{0CA2B59B-D61F-4AE6-A08B-8B94DC8DB120}" name="Column15359"/>
    <tableColumn id="15372" xr3:uid="{EDAB6D4D-E55D-4764-8144-E8147EC91CD0}" name="Column15360"/>
    <tableColumn id="15373" xr3:uid="{0FCE394D-14C7-44D9-B58A-A604E1804D59}" name="Column15361"/>
    <tableColumn id="15374" xr3:uid="{065BBAC0-6DD2-44E5-903D-FD52E66279C1}" name="Column15362"/>
    <tableColumn id="15375" xr3:uid="{BEDD675C-1AFC-44DB-A1B3-F10AD7E8F041}" name="Column15363"/>
    <tableColumn id="15376" xr3:uid="{382072A4-D9A9-41F0-84B4-295801204D83}" name="Column15364"/>
    <tableColumn id="15377" xr3:uid="{28C1F8EF-A15C-459D-AB2A-2C8A97906ECF}" name="Column15365"/>
    <tableColumn id="15378" xr3:uid="{7D30BC21-9476-469D-B9B2-966B0C42C9B9}" name="Column15366"/>
    <tableColumn id="15379" xr3:uid="{A2453DEA-7DEA-4167-AB6B-42E76652482E}" name="Column15367"/>
    <tableColumn id="15380" xr3:uid="{76300062-73EC-43E1-A6DF-BC487086925C}" name="Column15368"/>
    <tableColumn id="15381" xr3:uid="{F6FD1FF9-8633-4CC4-9242-5DE67C1E00FC}" name="Column15369"/>
    <tableColumn id="15382" xr3:uid="{BA3C7308-90E2-4003-B44B-D64DA7EC4624}" name="Column15370"/>
    <tableColumn id="15383" xr3:uid="{D27BC6EE-3E85-421D-B875-01C7FD018D38}" name="Column15371"/>
    <tableColumn id="15384" xr3:uid="{96740B35-6205-486D-B871-F9857E9CBB07}" name="Column15372"/>
    <tableColumn id="15385" xr3:uid="{555C8B5E-859F-462C-BAB8-B260EBC5BF14}" name="Column15373"/>
    <tableColumn id="15386" xr3:uid="{4145B559-5F07-4352-93DE-C9E8AC6065E5}" name="Column15374"/>
    <tableColumn id="15387" xr3:uid="{EAAAFC3B-16B4-4DA3-9C18-107FF989C48E}" name="Column15375"/>
    <tableColumn id="15388" xr3:uid="{AE18D1C3-912F-467F-9579-7E32857C8DDE}" name="Column15376"/>
    <tableColumn id="15389" xr3:uid="{89C8EC66-B2BD-4E41-BDDD-27DD24B72E97}" name="Column15377"/>
    <tableColumn id="15390" xr3:uid="{7362B935-CFD2-498F-8CD1-1F6C00317573}" name="Column15378"/>
    <tableColumn id="15391" xr3:uid="{CE90ED43-1893-4B82-A53D-F3B1ADF257A0}" name="Column15379"/>
    <tableColumn id="15392" xr3:uid="{5945FAA2-78D2-46F3-8D67-7B6E6D10376E}" name="Column15380"/>
    <tableColumn id="15393" xr3:uid="{B4764667-8D8E-4A07-8697-530D6CC33C87}" name="Column15381"/>
    <tableColumn id="15394" xr3:uid="{E28B3430-1E7C-4109-B78A-76FB06794EB4}" name="Column15382"/>
    <tableColumn id="15395" xr3:uid="{ABA1C870-C0E9-4D76-867C-D8C22F6D9D9C}" name="Column15383"/>
    <tableColumn id="15396" xr3:uid="{8427F929-BE4C-41B5-BF87-13E3F7BD88E6}" name="Column15384"/>
    <tableColumn id="15397" xr3:uid="{A6C2A05A-6200-44EB-A984-22BE5C9B956F}" name="Column15385"/>
    <tableColumn id="15398" xr3:uid="{0CC79FBD-F3C7-4B29-93E7-0F5D1D5F0D1C}" name="Column15386"/>
    <tableColumn id="15399" xr3:uid="{7831A9D4-B1C4-464D-8441-F7D339565801}" name="Column15387"/>
    <tableColumn id="15400" xr3:uid="{B162F242-7842-4871-ADBB-A797E80E3727}" name="Column15388"/>
    <tableColumn id="15401" xr3:uid="{580DA981-C10A-46C6-B7BC-D8A364CCA461}" name="Column15389"/>
    <tableColumn id="15402" xr3:uid="{2B26622B-9F43-4364-82F5-7D44CF306083}" name="Column15390"/>
    <tableColumn id="15403" xr3:uid="{1B51458F-CED3-4E3E-A756-59E7FD04E3CB}" name="Column15391"/>
    <tableColumn id="15404" xr3:uid="{DB85E063-EDB3-464F-B4DC-2FE01D24CB20}" name="Column15392"/>
    <tableColumn id="15405" xr3:uid="{5691746C-7340-40EC-855B-7F793656911E}" name="Column15393"/>
    <tableColumn id="15406" xr3:uid="{CC40808F-6A11-4729-AB3E-B45BE8372819}" name="Column15394"/>
    <tableColumn id="15407" xr3:uid="{497C7BEB-E560-48E7-B77D-B1B7469803AB}" name="Column15395"/>
    <tableColumn id="15408" xr3:uid="{B5B166CB-D426-4ECB-9735-B53964EE1A2B}" name="Column15396"/>
    <tableColumn id="15409" xr3:uid="{A3C0DF2F-F168-4EB1-956B-7A25E404C8E5}" name="Column15397"/>
    <tableColumn id="15410" xr3:uid="{6A8601A9-2E75-4191-98C8-9ABC17185F75}" name="Column15398"/>
    <tableColumn id="15411" xr3:uid="{AA24BD52-15DF-4D19-BA1B-51AD5F27A349}" name="Column15399"/>
    <tableColumn id="15412" xr3:uid="{399FC488-7C57-4164-954C-DA7617261227}" name="Column15400"/>
    <tableColumn id="15413" xr3:uid="{E01574B0-097D-4084-A0CE-479A3DBFECEB}" name="Column15401"/>
    <tableColumn id="15414" xr3:uid="{1D321313-0A39-4D62-92CA-013B11BEE14E}" name="Column15402"/>
    <tableColumn id="15415" xr3:uid="{120E614D-EEE3-4FF6-ACD4-D30CFDEFC9B8}" name="Column15403"/>
    <tableColumn id="15416" xr3:uid="{B6BFC8F9-491E-4927-9374-09437634DC03}" name="Column15404"/>
    <tableColumn id="15417" xr3:uid="{62E96FDB-A6F0-4F52-BEB6-922BA85F71C4}" name="Column15405"/>
    <tableColumn id="15418" xr3:uid="{BEF5A2C8-8A29-4B66-974A-CC972127E67D}" name="Column15406"/>
    <tableColumn id="15419" xr3:uid="{B4476171-29E2-46FF-B34B-B8DF1081F104}" name="Column15407"/>
    <tableColumn id="15420" xr3:uid="{6C9B2A22-0114-436E-928B-654067E5F697}" name="Column15408"/>
    <tableColumn id="15421" xr3:uid="{F73BB037-21B6-4911-B4BA-FE4804DB12F0}" name="Column15409"/>
    <tableColumn id="15422" xr3:uid="{BF49D34A-DD60-4C30-8D07-4F24FDBBE285}" name="Column15410"/>
    <tableColumn id="15423" xr3:uid="{8FBF3D6F-0BA9-4C29-BB25-399DD53F382C}" name="Column15411"/>
    <tableColumn id="15424" xr3:uid="{3E428A15-9FDC-49F6-9894-D6C779F9795C}" name="Column15412"/>
    <tableColumn id="15425" xr3:uid="{52C02BFF-55A6-4DE0-BF4B-FD121624AED3}" name="Column15413"/>
    <tableColumn id="15426" xr3:uid="{84E94B21-D3C0-495C-8FD7-99EAFD228D26}" name="Column15414"/>
    <tableColumn id="15427" xr3:uid="{6B487082-6CD5-4745-B57E-FE4DC0675A23}" name="Column15415"/>
    <tableColumn id="15428" xr3:uid="{89D9C17A-C3DA-483E-899A-41303B7BB5BB}" name="Column15416"/>
    <tableColumn id="15429" xr3:uid="{8133F0D6-D738-4BB2-8B68-CDB843BCEC81}" name="Column15417"/>
    <tableColumn id="15430" xr3:uid="{8C5466C6-795A-40C8-AA5D-3C45345F4848}" name="Column15418"/>
    <tableColumn id="15431" xr3:uid="{D44CBE47-50FC-4570-B90A-CEB61492A3D8}" name="Column15419"/>
    <tableColumn id="15432" xr3:uid="{563B8260-7228-4C59-89D0-1E2464B80CC8}" name="Column15420"/>
    <tableColumn id="15433" xr3:uid="{EA8D8129-C3EA-41AC-9A09-FA4D453E5EEE}" name="Column15421"/>
    <tableColumn id="15434" xr3:uid="{4991DB6B-2325-439B-9E1B-B620BE13238E}" name="Column15422"/>
    <tableColumn id="15435" xr3:uid="{727F899A-04CB-4A05-847C-0F42F4D238DE}" name="Column15423"/>
    <tableColumn id="15436" xr3:uid="{B25EE6DC-D91C-4661-BC08-5988DDD77642}" name="Column15424"/>
    <tableColumn id="15437" xr3:uid="{CB74C58C-8CF7-4693-B1FC-5907202ED67B}" name="Column15425"/>
    <tableColumn id="15438" xr3:uid="{517B4B07-CC33-45D9-AA40-4B9CE6FA5C93}" name="Column15426"/>
    <tableColumn id="15439" xr3:uid="{7109459A-5914-45F6-A0F0-58AC571FA28C}" name="Column15427"/>
    <tableColumn id="15440" xr3:uid="{85022374-0090-459C-BD5C-4776CC9CF80E}" name="Column15428"/>
    <tableColumn id="15441" xr3:uid="{F6BCE091-46C1-4179-A339-60510A84A27A}" name="Column15429"/>
    <tableColumn id="15442" xr3:uid="{51F5F06A-6E56-41B2-A510-DCC20F16AF64}" name="Column15430"/>
    <tableColumn id="15443" xr3:uid="{A6C48563-9878-4F3B-AC86-A138046CA8B8}" name="Column15431"/>
    <tableColumn id="15444" xr3:uid="{8D9F066F-469D-48C7-8EF3-E90CC9A58B6E}" name="Column15432"/>
    <tableColumn id="15445" xr3:uid="{A34D16B8-0B29-4F53-ADB2-DAA813E8E672}" name="Column15433"/>
    <tableColumn id="15446" xr3:uid="{E75E35DC-B77E-46EE-87D5-79D975734896}" name="Column15434"/>
    <tableColumn id="15447" xr3:uid="{BBF72076-BBF3-4F61-8E31-8F0C6BCEFB94}" name="Column15435"/>
    <tableColumn id="15448" xr3:uid="{93944109-F6B1-4D4B-A252-2029EB43150C}" name="Column15436"/>
    <tableColumn id="15449" xr3:uid="{4EDD2A99-C08D-4CC9-82D0-8BE14FC949C8}" name="Column15437"/>
    <tableColumn id="15450" xr3:uid="{D0E550B5-6A3C-422B-AF56-A11DF258709E}" name="Column15438"/>
    <tableColumn id="15451" xr3:uid="{B22F87BB-55C5-454C-8C54-CDB5D90E5297}" name="Column15439"/>
    <tableColumn id="15452" xr3:uid="{AB8759AC-F862-4FF2-8EA5-A30432D7AB9D}" name="Column15440"/>
    <tableColumn id="15453" xr3:uid="{CBBE3067-E518-4093-8EF9-6A57E91666AD}" name="Column15441"/>
    <tableColumn id="15454" xr3:uid="{43AC271A-3A00-455C-9895-8A9ED19009B4}" name="Column15442"/>
    <tableColumn id="15455" xr3:uid="{62A17C1D-0C6B-4925-9FDD-DC6377D75D29}" name="Column15443"/>
    <tableColumn id="15456" xr3:uid="{6E0A8306-EB20-4959-90F0-6A5B8C636939}" name="Column15444"/>
    <tableColumn id="15457" xr3:uid="{54B8835F-0186-4F3F-A072-D6FCCCFA6B01}" name="Column15445"/>
    <tableColumn id="15458" xr3:uid="{42F49DE6-562D-4563-A07C-9F360E758145}" name="Column15446"/>
    <tableColumn id="15459" xr3:uid="{47FA1A4B-2C2B-44B1-8E81-373E9025CDB9}" name="Column15447"/>
    <tableColumn id="15460" xr3:uid="{FE96B293-08C5-4D7D-97ED-53E9C8FA0CBF}" name="Column15448"/>
    <tableColumn id="15461" xr3:uid="{BA349A49-0AAB-4BEA-AB8B-6AB001AC4213}" name="Column15449"/>
    <tableColumn id="15462" xr3:uid="{8C64982B-1247-4E3C-AAFC-36579AC54DF0}" name="Column15450"/>
    <tableColumn id="15463" xr3:uid="{2C0EFED8-8140-476A-BED4-04498F8912F3}" name="Column15451"/>
    <tableColumn id="15464" xr3:uid="{58406D5D-9936-47C2-840D-BA3C36364B0E}" name="Column15452"/>
    <tableColumn id="15465" xr3:uid="{BF0DC6B9-0A9D-498C-A34D-4A654198E20E}" name="Column15453"/>
    <tableColumn id="15466" xr3:uid="{3CE2517F-D3DC-43F7-81EC-6A2F6153131E}" name="Column15454"/>
    <tableColumn id="15467" xr3:uid="{6BAEA8AD-CDF0-4A28-B80D-B9D5DE0CF8E7}" name="Column15455"/>
    <tableColumn id="15468" xr3:uid="{5E2A51BB-449F-49AE-908F-8998E86DB5D6}" name="Column15456"/>
    <tableColumn id="15469" xr3:uid="{E10211C2-F21B-427B-B10E-C5D1E2CFA7C7}" name="Column15457"/>
    <tableColumn id="15470" xr3:uid="{F3E44658-89F3-424E-B542-AB5A9FACB171}" name="Column15458"/>
    <tableColumn id="15471" xr3:uid="{0070A468-085E-4DF4-A9F4-3B8D01C512DA}" name="Column15459"/>
    <tableColumn id="15472" xr3:uid="{58841B36-15D4-44B8-A507-8D658EC450CA}" name="Column15460"/>
    <tableColumn id="15473" xr3:uid="{1A3317E5-DBFF-4F91-A2AA-8E13315AE93F}" name="Column15461"/>
    <tableColumn id="15474" xr3:uid="{011DDCC5-1291-431C-A74F-0E9BBF1B12D3}" name="Column15462"/>
    <tableColumn id="15475" xr3:uid="{3E45648D-26DB-4D09-86B3-2B2323D86094}" name="Column15463"/>
    <tableColumn id="15476" xr3:uid="{92488034-3A3D-47D9-B3C5-F73737EB749A}" name="Column15464"/>
    <tableColumn id="15477" xr3:uid="{5E2B93FA-9791-46E8-BA68-7328EB083458}" name="Column15465"/>
    <tableColumn id="15478" xr3:uid="{4EABC3DB-0DEF-408B-BB19-6F2F369D7B88}" name="Column15466"/>
    <tableColumn id="15479" xr3:uid="{676BFB4D-5E34-407A-87D6-8B96C18DFA70}" name="Column15467"/>
    <tableColumn id="15480" xr3:uid="{A2418153-4147-4C38-B4EB-AC9E5D01A14E}" name="Column15468"/>
    <tableColumn id="15481" xr3:uid="{BD5B8FC0-DD6D-44E1-8139-36B653967F0D}" name="Column15469"/>
    <tableColumn id="15482" xr3:uid="{6F227AFB-A8FD-45A9-8B97-845BCD158107}" name="Column15470"/>
    <tableColumn id="15483" xr3:uid="{B7C7FAE6-3834-4E3E-B375-B5A4F558936E}" name="Column15471"/>
    <tableColumn id="15484" xr3:uid="{DEA321C6-9112-42F9-A006-B1AF723D7B22}" name="Column15472"/>
    <tableColumn id="15485" xr3:uid="{B798955C-D2B3-47A7-85BB-18A08604AE5F}" name="Column15473"/>
    <tableColumn id="15486" xr3:uid="{7AB8C88F-83F3-4C88-9134-24E8C3C85BF8}" name="Column15474"/>
    <tableColumn id="15487" xr3:uid="{9F8F40D2-A586-4D4F-9318-66AFE7236381}" name="Column15475"/>
    <tableColumn id="15488" xr3:uid="{283418BF-871F-4AE9-BD7A-96445A0D089D}" name="Column15476"/>
    <tableColumn id="15489" xr3:uid="{4A748163-46E4-4217-9C1D-AF41E01F10B3}" name="Column15477"/>
    <tableColumn id="15490" xr3:uid="{6E9CEB12-EFC1-4CA6-85EC-69EA727CEDAA}" name="Column15478"/>
    <tableColumn id="15491" xr3:uid="{2CC1D8DD-3799-4331-9B82-DE5EF0F1E068}" name="Column15479"/>
    <tableColumn id="15492" xr3:uid="{D53BDC83-3379-416F-82A2-8972D3467D6C}" name="Column15480"/>
    <tableColumn id="15493" xr3:uid="{9B615A36-586D-44DD-B779-39F3B17E2940}" name="Column15481"/>
    <tableColumn id="15494" xr3:uid="{FB3A5F13-843B-4AC8-85C2-9ABB0392D9A6}" name="Column15482"/>
    <tableColumn id="15495" xr3:uid="{E6CDFF66-0989-4A49-8B02-BBD9DF167815}" name="Column15483"/>
    <tableColumn id="15496" xr3:uid="{FF4909BC-C5CC-4A4D-B503-151348FB1688}" name="Column15484"/>
    <tableColumn id="15497" xr3:uid="{26295B69-B42A-4F50-86B2-C53B15884006}" name="Column15485"/>
    <tableColumn id="15498" xr3:uid="{ED1B9F35-66E3-4D0D-874A-F827B3904FD5}" name="Column15486"/>
    <tableColumn id="15499" xr3:uid="{F5EF47A7-ACA0-4FE3-9568-E576316E0B46}" name="Column15487"/>
    <tableColumn id="15500" xr3:uid="{CD1343FC-0D47-4029-B578-6E342616F5A0}" name="Column15488"/>
    <tableColumn id="15501" xr3:uid="{4D9D81BC-854A-4D26-A67F-64F8FC95E383}" name="Column15489"/>
    <tableColumn id="15502" xr3:uid="{673F8C0F-7E54-4F49-8CAB-DE4EC8FAA00D}" name="Column15490"/>
    <tableColumn id="15503" xr3:uid="{75807829-9F23-495F-B057-A4C4A4846AE3}" name="Column15491"/>
    <tableColumn id="15504" xr3:uid="{E8A983DB-B9BE-4B63-953C-148073C42C15}" name="Column15492"/>
    <tableColumn id="15505" xr3:uid="{EBF8D4E1-BC74-4B99-8045-7AF6A3C445F6}" name="Column15493"/>
    <tableColumn id="15506" xr3:uid="{5F506CF6-FB73-4798-85BA-12274C4746FF}" name="Column15494"/>
    <tableColumn id="15507" xr3:uid="{9E86FBA3-FD5E-4CA8-BE7C-91C570CE3955}" name="Column15495"/>
    <tableColumn id="15508" xr3:uid="{5FED0787-E34B-438F-B5E7-B7D98BDAEBCD}" name="Column15496"/>
    <tableColumn id="15509" xr3:uid="{9FA5CBC7-2474-4299-8FE5-1FCC7C2594BD}" name="Column15497"/>
    <tableColumn id="15510" xr3:uid="{34E1A06C-F7EC-4B92-8ADC-DB3C0DE7D9BC}" name="Column15498"/>
    <tableColumn id="15511" xr3:uid="{FD97F3D4-F30E-4FDD-9317-9C4889636898}" name="Column15499"/>
    <tableColumn id="15512" xr3:uid="{3AB89FD8-0C89-46F7-AA08-2438E53453D1}" name="Column15500"/>
    <tableColumn id="15513" xr3:uid="{8641C6D9-B899-4677-863E-4D550F1D6CCA}" name="Column15501"/>
    <tableColumn id="15514" xr3:uid="{992FB8E0-7EA2-4CBA-A818-DBD91993F82A}" name="Column15502"/>
    <tableColumn id="15515" xr3:uid="{E08CF64A-3FFD-41D7-9AC8-476F51B10570}" name="Column15503"/>
    <tableColumn id="15516" xr3:uid="{B383EB53-4893-4666-A568-25B8578020E0}" name="Column15504"/>
    <tableColumn id="15517" xr3:uid="{7D901887-A40A-4D4D-9169-4A88DB3DF40C}" name="Column15505"/>
    <tableColumn id="15518" xr3:uid="{C8EECA16-FE84-469E-BC9B-C286443385DF}" name="Column15506"/>
    <tableColumn id="15519" xr3:uid="{36BED139-8D54-46CC-9BA2-D3F1CE51B8BE}" name="Column15507"/>
    <tableColumn id="15520" xr3:uid="{5553167B-7F54-4B3A-9E12-306324F11F08}" name="Column15508"/>
    <tableColumn id="15521" xr3:uid="{59C8D002-5455-459C-B100-E7E76E283F91}" name="Column15509"/>
    <tableColumn id="15522" xr3:uid="{2108E7F1-118F-49BC-A42C-73D7C3A52589}" name="Column15510"/>
    <tableColumn id="15523" xr3:uid="{3421AF29-CCC5-4468-8B3C-631E37DBC221}" name="Column15511"/>
    <tableColumn id="15524" xr3:uid="{E793226F-DF3F-42F0-98CD-F8ADEB79105D}" name="Column15512"/>
    <tableColumn id="15525" xr3:uid="{864F98CE-3BCF-43FA-B830-0697A95B9393}" name="Column15513"/>
    <tableColumn id="15526" xr3:uid="{11E71C91-1A7E-4BD4-AD56-E19E6A0351C7}" name="Column15514"/>
    <tableColumn id="15527" xr3:uid="{4D2ED541-25E6-489C-A609-A04BEBCA2680}" name="Column15515"/>
    <tableColumn id="15528" xr3:uid="{28FD25FD-4292-485E-83E1-1E3CD178868E}" name="Column15516"/>
    <tableColumn id="15529" xr3:uid="{1906E8CA-7975-4AA9-B4B9-AD92B1DE87BA}" name="Column15517"/>
    <tableColumn id="15530" xr3:uid="{7387F3CF-605C-426C-8E23-9A520B7A4ACF}" name="Column15518"/>
    <tableColumn id="15531" xr3:uid="{EBA41F76-A65C-4B78-959F-EACECEDAEFC0}" name="Column15519"/>
    <tableColumn id="15532" xr3:uid="{E0A7B616-3696-4CD5-BCA1-BEBE7436909E}" name="Column15520"/>
    <tableColumn id="15533" xr3:uid="{C7E71A68-9BC3-4F24-805A-0F901C8A7099}" name="Column15521"/>
    <tableColumn id="15534" xr3:uid="{8C7B92E9-51D5-4C36-97C8-06534F6FD954}" name="Column15522"/>
    <tableColumn id="15535" xr3:uid="{CEE6374C-3EA6-4973-B452-8081EA2758E1}" name="Column15523"/>
    <tableColumn id="15536" xr3:uid="{116DB22F-ECDD-4737-9935-943D6B788A6C}" name="Column15524"/>
    <tableColumn id="15537" xr3:uid="{6D712EA6-9548-4718-AD84-9992FCC49F09}" name="Column15525"/>
    <tableColumn id="15538" xr3:uid="{854FCE47-8259-428D-8C21-9B2BBB55EAEC}" name="Column15526"/>
    <tableColumn id="15539" xr3:uid="{5E5A1C67-C816-4D5B-AFA6-83F36A0378B4}" name="Column15527"/>
    <tableColumn id="15540" xr3:uid="{85E71C6D-CEC1-441D-8FB3-A67877E88232}" name="Column15528"/>
    <tableColumn id="15541" xr3:uid="{39CFEAC8-E731-4610-9419-36A1FBC12644}" name="Column15529"/>
    <tableColumn id="15542" xr3:uid="{CE5DC680-6AB1-4A76-BD9C-52400449107D}" name="Column15530"/>
    <tableColumn id="15543" xr3:uid="{A8DEB316-1338-4E86-AFDC-570AF7181835}" name="Column15531"/>
    <tableColumn id="15544" xr3:uid="{E4C1AC31-D01F-44DE-8496-969099ACE8FA}" name="Column15532"/>
    <tableColumn id="15545" xr3:uid="{D25517CE-7DD2-4E33-ABDF-633EE9576F57}" name="Column15533"/>
    <tableColumn id="15546" xr3:uid="{0BA7A44C-1FBB-4F42-BBAB-5A3250667D3A}" name="Column15534"/>
    <tableColumn id="15547" xr3:uid="{00728251-6E2B-40C1-B6A1-2CB6A35B55BB}" name="Column15535"/>
    <tableColumn id="15548" xr3:uid="{960D064D-F27E-4469-B1BB-E5FB23F83ED2}" name="Column15536"/>
    <tableColumn id="15549" xr3:uid="{F370278B-01DE-4B52-83C2-4648B59F5A5A}" name="Column15537"/>
    <tableColumn id="15550" xr3:uid="{0710B2F5-8219-4BB0-B27A-F403C3B98099}" name="Column15538"/>
    <tableColumn id="15551" xr3:uid="{148D48AE-506C-44E5-8E41-5A406FAF716A}" name="Column15539"/>
    <tableColumn id="15552" xr3:uid="{6D3AF948-6EB9-46D8-9A7F-9F79392D1A5D}" name="Column15540"/>
    <tableColumn id="15553" xr3:uid="{372887E8-F508-43A8-9EC6-B1A1BFD021EF}" name="Column15541"/>
    <tableColumn id="15554" xr3:uid="{B454F39C-93CB-4EA1-B1E7-62F139BF2220}" name="Column15542"/>
    <tableColumn id="15555" xr3:uid="{C425765C-6D00-4C80-9EF0-A992236A59A3}" name="Column15543"/>
    <tableColumn id="15556" xr3:uid="{5CD56694-6033-4CF0-B8C0-9983B1345E5A}" name="Column15544"/>
    <tableColumn id="15557" xr3:uid="{90BB468C-F704-4FFB-BA12-87EE2570341A}" name="Column15545"/>
    <tableColumn id="15558" xr3:uid="{668C2BB2-890D-4035-AE57-9CB8627731BF}" name="Column15546"/>
    <tableColumn id="15559" xr3:uid="{98CC0E38-610C-492E-A038-3E270E124467}" name="Column15547"/>
    <tableColumn id="15560" xr3:uid="{164B4044-C00A-47BA-A896-ECF49AF36D09}" name="Column15548"/>
    <tableColumn id="15561" xr3:uid="{7D3705CE-6540-4ED0-8BAF-429907935F2E}" name="Column15549"/>
    <tableColumn id="15562" xr3:uid="{0DE4BE5D-1E61-4013-854D-201E9C3676DE}" name="Column15550"/>
    <tableColumn id="15563" xr3:uid="{2D4062A4-4ED1-4E46-9633-596503AE7D54}" name="Column15551"/>
    <tableColumn id="15564" xr3:uid="{EBCD62FB-5E2E-42B1-B459-AB6FBFBB9AE1}" name="Column15552"/>
    <tableColumn id="15565" xr3:uid="{353DA3EF-4A8A-4B9D-9B6B-59C3318E8AF5}" name="Column15553"/>
    <tableColumn id="15566" xr3:uid="{06BE7A95-23A5-4FC3-8928-0DBD5C002ADC}" name="Column15554"/>
    <tableColumn id="15567" xr3:uid="{B5D8E3CA-C2A4-4988-878E-E51A4AD85A44}" name="Column15555"/>
    <tableColumn id="15568" xr3:uid="{A73069CB-9767-435B-AEC5-D9CBECEB535B}" name="Column15556"/>
    <tableColumn id="15569" xr3:uid="{297BD920-9781-4E17-9434-AE315AF6D701}" name="Column15557"/>
    <tableColumn id="15570" xr3:uid="{F91D1474-4809-4AD3-B666-24F98B2DEC52}" name="Column15558"/>
    <tableColumn id="15571" xr3:uid="{F5FA15D8-D533-4A33-BBA6-624B502DAA02}" name="Column15559"/>
    <tableColumn id="15572" xr3:uid="{72DB31D9-4F07-4FD8-A6ED-C491EF0A4809}" name="Column15560"/>
    <tableColumn id="15573" xr3:uid="{5D2A0771-A9FB-467E-9F0C-3A597157A985}" name="Column15561"/>
    <tableColumn id="15574" xr3:uid="{2D0CAD62-E557-4EBF-A5A2-BD915EF9D527}" name="Column15562"/>
    <tableColumn id="15575" xr3:uid="{28EC2987-9546-474F-8E8D-A635F0A3F32C}" name="Column15563"/>
    <tableColumn id="15576" xr3:uid="{FC43AF80-8F88-4FD7-B057-3528BC934DEE}" name="Column15564"/>
    <tableColumn id="15577" xr3:uid="{D1772E65-C489-4882-A3FC-24CE663E79F6}" name="Column15565"/>
    <tableColumn id="15578" xr3:uid="{526343F8-3465-47E9-8872-771A639BF1FC}" name="Column15566"/>
    <tableColumn id="15579" xr3:uid="{19C9C5CB-4C20-460A-B132-4C18FDEA8271}" name="Column15567"/>
    <tableColumn id="15580" xr3:uid="{DD38F76D-495A-4531-ADB0-BDEA411B2847}" name="Column15568"/>
    <tableColumn id="15581" xr3:uid="{7C1765AB-5AF6-4EF6-9236-24BABA69214E}" name="Column15569"/>
    <tableColumn id="15582" xr3:uid="{E3C78866-FB10-4E26-91D0-AA414A8FFB9B}" name="Column15570"/>
    <tableColumn id="15583" xr3:uid="{15E30C65-A6BC-412F-9AC8-EA88A094E301}" name="Column15571"/>
    <tableColumn id="15584" xr3:uid="{6105EC0C-1C06-4743-A340-F28D7B8D18BF}" name="Column15572"/>
    <tableColumn id="15585" xr3:uid="{816715B4-2233-4C93-9A1A-5117805C99C3}" name="Column15573"/>
    <tableColumn id="15586" xr3:uid="{F9BA81BA-AD88-4621-BFE7-EA20F2BB9F1E}" name="Column15574"/>
    <tableColumn id="15587" xr3:uid="{1782B69A-788E-4B5D-A9FB-38D3CAB34821}" name="Column15575"/>
    <tableColumn id="15588" xr3:uid="{EAEDA184-2793-413C-861C-FE5F82AF3502}" name="Column15576"/>
    <tableColumn id="15589" xr3:uid="{CC6648FC-5AD5-48E9-87A3-74B121B7B54A}" name="Column15577"/>
    <tableColumn id="15590" xr3:uid="{7AA39DE6-137A-4043-93B7-6BC965EF6003}" name="Column15578"/>
    <tableColumn id="15591" xr3:uid="{2F4592F4-F17B-44EE-BBEC-6684567B9947}" name="Column15579"/>
    <tableColumn id="15592" xr3:uid="{DC80835E-E772-4C5A-9178-D948E0637504}" name="Column15580"/>
    <tableColumn id="15593" xr3:uid="{5F3B05C1-2085-423D-83C7-E5145B8B897B}" name="Column15581"/>
    <tableColumn id="15594" xr3:uid="{909B3547-34B4-4B38-A0AB-88D8E7FE4A32}" name="Column15582"/>
    <tableColumn id="15595" xr3:uid="{58711BDA-055D-48E0-A93B-0351D7D4BEDD}" name="Column15583"/>
    <tableColumn id="15596" xr3:uid="{6B092F8A-DFC9-4B41-982A-CD2CF2DF2B33}" name="Column15584"/>
    <tableColumn id="15597" xr3:uid="{A1D6E084-C360-4AC2-BD5A-3FE852C73439}" name="Column15585"/>
    <tableColumn id="15598" xr3:uid="{244AD42D-D684-46A1-8579-9B35F3D602AB}" name="Column15586"/>
    <tableColumn id="15599" xr3:uid="{429B0844-B914-4195-9D7E-F0097ED8C416}" name="Column15587"/>
    <tableColumn id="15600" xr3:uid="{D20E09F2-8DCC-4036-9B65-C0344414DCB8}" name="Column15588"/>
    <tableColumn id="15601" xr3:uid="{3FE309F8-42E1-44A6-8EC5-59FD13B4B7AC}" name="Column15589"/>
    <tableColumn id="15602" xr3:uid="{F92EC57D-3153-430E-BD78-C0EFD8490FF3}" name="Column15590"/>
    <tableColumn id="15603" xr3:uid="{775A44E2-5059-461B-BAC6-0D76600E16BA}" name="Column15591"/>
    <tableColumn id="15604" xr3:uid="{383BE427-E152-4413-B15D-F7A25B2199DE}" name="Column15592"/>
    <tableColumn id="15605" xr3:uid="{CF87242B-555E-493F-A2BD-A9C7F322116B}" name="Column15593"/>
    <tableColumn id="15606" xr3:uid="{7C9928F3-55BB-45E8-9549-DC621D79F439}" name="Column15594"/>
    <tableColumn id="15607" xr3:uid="{EADB491E-D42E-4133-84B5-8E33A00ED44F}" name="Column15595"/>
    <tableColumn id="15608" xr3:uid="{C0DC312D-A45F-4859-884D-5BC5509B09A7}" name="Column15596"/>
    <tableColumn id="15609" xr3:uid="{96BFFE66-1A22-4907-9A13-8F687472C50E}" name="Column15597"/>
    <tableColumn id="15610" xr3:uid="{45834AF0-8D91-40AF-8C01-78B5ECAEC94B}" name="Column15598"/>
    <tableColumn id="15611" xr3:uid="{4171BA0F-72BA-4655-BECC-BD0B177C51C4}" name="Column15599"/>
    <tableColumn id="15612" xr3:uid="{9736C86B-5303-4765-83B1-655428BEDA66}" name="Column15600"/>
    <tableColumn id="15613" xr3:uid="{9F210975-9386-4F8E-801A-EA51101010AA}" name="Column15601"/>
    <tableColumn id="15614" xr3:uid="{9BDE51AE-851F-4088-8E74-0B53A49D0455}" name="Column15602"/>
    <tableColumn id="15615" xr3:uid="{C00E6F73-4E95-4C99-84A9-FBFFEEF1EAA8}" name="Column15603"/>
    <tableColumn id="15616" xr3:uid="{6E055C1F-A377-49E1-BE15-EF641EF31E25}" name="Column15604"/>
    <tableColumn id="15617" xr3:uid="{E8727641-E7EA-44D8-BFE5-220BA78D1588}" name="Column15605"/>
    <tableColumn id="15618" xr3:uid="{071AE9F1-430B-4DF1-814D-E5CD119BDE42}" name="Column15606"/>
    <tableColumn id="15619" xr3:uid="{05F537A9-ECA0-47D8-BB60-593D56F33052}" name="Column15607"/>
    <tableColumn id="15620" xr3:uid="{BF4A26B9-0ED0-4DE9-9375-4C9FA15F0E44}" name="Column15608"/>
    <tableColumn id="15621" xr3:uid="{8772B6A0-3825-46E9-AAC2-952BD6497529}" name="Column15609"/>
    <tableColumn id="15622" xr3:uid="{313BAB02-F6AB-410B-83BF-E5F1059B1247}" name="Column15610"/>
    <tableColumn id="15623" xr3:uid="{CE101E14-3095-4BAE-AE21-9957551A60BD}" name="Column15611"/>
    <tableColumn id="15624" xr3:uid="{14CA5ECA-FB83-4B5B-8B49-5B5136E7102F}" name="Column15612"/>
    <tableColumn id="15625" xr3:uid="{36B66076-A5DC-4152-8D1B-C061D8BD688C}" name="Column15613"/>
    <tableColumn id="15626" xr3:uid="{02C16064-FC6E-4458-9435-9CAB91513408}" name="Column15614"/>
    <tableColumn id="15627" xr3:uid="{71462C5B-8B34-43D4-A119-1D67BD49DA0E}" name="Column15615"/>
    <tableColumn id="15628" xr3:uid="{5CDF8BB4-C814-4D94-999F-3ADD860CBD08}" name="Column15616"/>
    <tableColumn id="15629" xr3:uid="{276307D9-0437-49A4-800F-012BE1F631B3}" name="Column15617"/>
    <tableColumn id="15630" xr3:uid="{55F56D5D-4EBD-4F5B-8989-12E4B653607B}" name="Column15618"/>
    <tableColumn id="15631" xr3:uid="{E18A787F-BE19-4C4E-B8E1-7D6099BB78BF}" name="Column15619"/>
    <tableColumn id="15632" xr3:uid="{B404C8C3-C8F3-4694-8293-8FED54A5C502}" name="Column15620"/>
    <tableColumn id="15633" xr3:uid="{7C29EBCA-33B5-4635-B61C-0E9925D24326}" name="Column15621"/>
    <tableColumn id="15634" xr3:uid="{D7643496-A322-4E0B-B33D-B76090C19616}" name="Column15622"/>
    <tableColumn id="15635" xr3:uid="{B125F672-0C73-483E-B2D5-7D561940608D}" name="Column15623"/>
    <tableColumn id="15636" xr3:uid="{7C490460-030C-4650-9F9C-716F412828FE}" name="Column15624"/>
    <tableColumn id="15637" xr3:uid="{CB2AF4D7-BB33-44FB-BED9-78EC66223832}" name="Column15625"/>
    <tableColumn id="15638" xr3:uid="{A6E8C4FC-CFDA-4032-AF7B-D6BE7A10F0D1}" name="Column15626"/>
    <tableColumn id="15639" xr3:uid="{8120E6C0-A8E0-4C02-AF94-58E66365A9EC}" name="Column15627"/>
    <tableColumn id="15640" xr3:uid="{797A3347-12DC-4694-AE87-EE6248E88D6C}" name="Column15628"/>
    <tableColumn id="15641" xr3:uid="{474D526F-0675-446B-8EAF-C81F1D269BBA}" name="Column15629"/>
    <tableColumn id="15642" xr3:uid="{4CAB5A93-3956-4DC3-B7B6-81251B5696FB}" name="Column15630"/>
    <tableColumn id="15643" xr3:uid="{0B3454F5-ED8B-41A6-9305-B28F65D39A66}" name="Column15631"/>
    <tableColumn id="15644" xr3:uid="{1C25F300-95C7-413F-905B-D3DF17B2FABA}" name="Column15632"/>
    <tableColumn id="15645" xr3:uid="{B0A0BBCC-16AE-4457-9087-1E5E8266A11C}" name="Column15633"/>
    <tableColumn id="15646" xr3:uid="{3CC9D523-AF15-43C8-A673-456BD2C34105}" name="Column15634"/>
    <tableColumn id="15647" xr3:uid="{87ACEA1E-37F2-4547-9401-4AA72D7C38B3}" name="Column15635"/>
    <tableColumn id="15648" xr3:uid="{A2929B14-E34D-47D4-B65A-13A54FAF9CAF}" name="Column15636"/>
    <tableColumn id="15649" xr3:uid="{EFAB2587-3E8E-4DD5-9434-1ED99205C06B}" name="Column15637"/>
    <tableColumn id="15650" xr3:uid="{70D2A8B8-B48D-43DF-8CBE-0BFD40156958}" name="Column15638"/>
    <tableColumn id="15651" xr3:uid="{B8092354-E45C-428C-9A1E-2BB813427A89}" name="Column15639"/>
    <tableColumn id="15652" xr3:uid="{456F2480-999E-4C34-A5CF-34C88A9072F8}" name="Column15640"/>
    <tableColumn id="15653" xr3:uid="{28A88EF0-02CF-493F-AEEC-ACFF66F15BBC}" name="Column15641"/>
    <tableColumn id="15654" xr3:uid="{008AB331-0209-41DE-A557-14A03AA64AA5}" name="Column15642"/>
    <tableColumn id="15655" xr3:uid="{0571D939-74AA-4C68-8788-8D1F69485620}" name="Column15643"/>
    <tableColumn id="15656" xr3:uid="{12D2E1F2-203D-4825-A5A3-145BF4247433}" name="Column15644"/>
    <tableColumn id="15657" xr3:uid="{D185C72A-5F98-49EF-99FF-CD8E372C48B0}" name="Column15645"/>
    <tableColumn id="15658" xr3:uid="{87D54FB9-042A-4CDD-972D-E0286A1AFFDB}" name="Column15646"/>
    <tableColumn id="15659" xr3:uid="{158BBA6B-9C59-4109-AE8C-7DC990227A92}" name="Column15647"/>
    <tableColumn id="15660" xr3:uid="{B0B4C235-034F-4826-9B4D-9BA4EA02A749}" name="Column15648"/>
    <tableColumn id="15661" xr3:uid="{293BFC02-7D68-48ED-8812-9D91F39B6E35}" name="Column15649"/>
    <tableColumn id="15662" xr3:uid="{6E6EBEA8-3E85-4B1C-9DA0-8CAF1ADAD872}" name="Column15650"/>
    <tableColumn id="15663" xr3:uid="{2424FD0A-AC30-42C5-A3C9-4AC8FFEDF350}" name="Column15651"/>
    <tableColumn id="15664" xr3:uid="{204D15A6-61B8-4D3A-8F77-B95A18EE3697}" name="Column15652"/>
    <tableColumn id="15665" xr3:uid="{F00629F3-9363-425F-8353-BD08D1919B3F}" name="Column15653"/>
    <tableColumn id="15666" xr3:uid="{3C79CBBB-9ED6-451C-8425-41F0A9499CFF}" name="Column15654"/>
    <tableColumn id="15667" xr3:uid="{01BEBC47-C28F-4C24-8CDB-34F399B5F260}" name="Column15655"/>
    <tableColumn id="15668" xr3:uid="{BC255ABA-1026-4EF2-A0DE-433745C4A01F}" name="Column15656"/>
    <tableColumn id="15669" xr3:uid="{36ABDEB6-25DA-4495-835A-D98D9A7F1068}" name="Column15657"/>
    <tableColumn id="15670" xr3:uid="{977902C8-92F0-48CF-AC77-1B2C2F423CCE}" name="Column15658"/>
    <tableColumn id="15671" xr3:uid="{365BB7F4-9B82-44CD-8BFC-77D64818E266}" name="Column15659"/>
    <tableColumn id="15672" xr3:uid="{87B60A09-FC07-445F-9185-B5E8A7B802FD}" name="Column15660"/>
    <tableColumn id="15673" xr3:uid="{93E850CE-C880-4067-91E5-894898C7D3E4}" name="Column15661"/>
    <tableColumn id="15674" xr3:uid="{82421B05-5429-4FD3-B200-29E36FE625BB}" name="Column15662"/>
    <tableColumn id="15675" xr3:uid="{B3712680-A3D0-4274-9644-EF9B80A3B7C7}" name="Column15663"/>
    <tableColumn id="15676" xr3:uid="{F5CF2430-E82F-406C-B86E-39F82ED2EAD7}" name="Column15664"/>
    <tableColumn id="15677" xr3:uid="{7BFAA053-D1D2-4F18-933A-F67147F751C1}" name="Column15665"/>
    <tableColumn id="15678" xr3:uid="{1779ECC5-35FE-4E29-83F5-99D846367DB6}" name="Column15666"/>
    <tableColumn id="15679" xr3:uid="{049FE931-92AC-48DE-A363-E8E6932B286B}" name="Column15667"/>
    <tableColumn id="15680" xr3:uid="{D292F8F9-51A8-42A9-8D7A-466087D63990}" name="Column15668"/>
    <tableColumn id="15681" xr3:uid="{04384A6D-8D99-47F3-9FB3-8084A260B28A}" name="Column15669"/>
    <tableColumn id="15682" xr3:uid="{3C79D124-C18F-40C6-B15C-A989CC4AE3B2}" name="Column15670"/>
    <tableColumn id="15683" xr3:uid="{B1BE80F5-E313-4925-BD2E-6FE1C8BCE219}" name="Column15671"/>
    <tableColumn id="15684" xr3:uid="{9A477F9A-912E-4EFA-9782-89E3EABDF4FC}" name="Column15672"/>
    <tableColumn id="15685" xr3:uid="{63861EE4-E9B4-481F-9725-7B0DBB10D4D3}" name="Column15673"/>
    <tableColumn id="15686" xr3:uid="{0B87307D-81DE-4BF8-9822-A2ADD3A09F4B}" name="Column15674"/>
    <tableColumn id="15687" xr3:uid="{875DD1F6-8369-4377-8351-D6B929190E47}" name="Column15675"/>
    <tableColumn id="15688" xr3:uid="{9F575965-6FDA-41CD-88DE-AECE4123395C}" name="Column15676"/>
    <tableColumn id="15689" xr3:uid="{DCAEAD49-CAF2-4AD4-B75F-F9BA003A80AB}" name="Column15677"/>
    <tableColumn id="15690" xr3:uid="{8C4B8D96-4837-4CF3-84CB-C380A159C393}" name="Column15678"/>
    <tableColumn id="15691" xr3:uid="{75D7EF74-8CE9-47A3-9DE9-E3BC555674EE}" name="Column15679"/>
    <tableColumn id="15692" xr3:uid="{9E758AAA-33F3-4043-BB95-2FBE6CF4BA32}" name="Column15680"/>
    <tableColumn id="15693" xr3:uid="{5E7DD8EC-33B5-4218-A955-8EB236D7E77A}" name="Column15681"/>
    <tableColumn id="15694" xr3:uid="{ABBDDA51-EB67-471E-A139-8B4C37571493}" name="Column15682"/>
    <tableColumn id="15695" xr3:uid="{B2556B9A-5ACA-43C7-9B54-AF4F407817C9}" name="Column15683"/>
    <tableColumn id="15696" xr3:uid="{5D7C59A1-43CB-49E9-B3DE-AB8B75C00770}" name="Column15684"/>
    <tableColumn id="15697" xr3:uid="{9B66C18F-E160-4F2F-BB23-65C8479F1DD4}" name="Column15685"/>
    <tableColumn id="15698" xr3:uid="{2A630120-7B41-464E-97A6-BBF2815ABB90}" name="Column15686"/>
    <tableColumn id="15699" xr3:uid="{EF7E5022-53D1-44F8-B42D-2882B69CCA7C}" name="Column15687"/>
    <tableColumn id="15700" xr3:uid="{EFC4C904-6974-4569-B29E-02AAE3A6F49E}" name="Column15688"/>
    <tableColumn id="15701" xr3:uid="{9192D22C-40FF-4208-89F2-8ADCAFDB6D0B}" name="Column15689"/>
    <tableColumn id="15702" xr3:uid="{D680BB4C-9782-4B77-B6CB-8567921A270A}" name="Column15690"/>
    <tableColumn id="15703" xr3:uid="{39F19E85-240C-4B59-892D-8E25C2A2EE23}" name="Column15691"/>
    <tableColumn id="15704" xr3:uid="{1FB31706-712F-4D3A-9D69-9E326C4C6F53}" name="Column15692"/>
    <tableColumn id="15705" xr3:uid="{028FDCF2-3580-4E27-AE7C-EE69DBC476AD}" name="Column15693"/>
    <tableColumn id="15706" xr3:uid="{D19FB7D3-DC03-4FFF-8B11-15AAF7DD67F1}" name="Column15694"/>
    <tableColumn id="15707" xr3:uid="{4345FA5E-CA49-4F8C-9B19-87A9B675D141}" name="Column15695"/>
    <tableColumn id="15708" xr3:uid="{35F3F7E0-F790-45D3-A123-5778F0B062E2}" name="Column15696"/>
    <tableColumn id="15709" xr3:uid="{B7846AC8-55B4-4930-8651-8620B8824401}" name="Column15697"/>
    <tableColumn id="15710" xr3:uid="{A80AC3BE-1E0B-4139-82C6-BF96E95F7DC3}" name="Column15698"/>
    <tableColumn id="15711" xr3:uid="{485E3292-6F4D-4367-92FF-F2DCFBDD86F5}" name="Column15699"/>
    <tableColumn id="15712" xr3:uid="{83B19423-A4C3-4A45-8A2F-CA0F5D63A5BA}" name="Column15700"/>
    <tableColumn id="15713" xr3:uid="{79A5394A-CAF6-494F-8956-694A34AF6006}" name="Column15701"/>
    <tableColumn id="15714" xr3:uid="{1F58993D-8928-4AA6-B1D6-925D466CEB8C}" name="Column15702"/>
    <tableColumn id="15715" xr3:uid="{582C825A-8C25-4A4D-BB33-F826145F91AD}" name="Column15703"/>
    <tableColumn id="15716" xr3:uid="{1EFF3BD7-B3D6-413A-A2DF-160DADC1C86E}" name="Column15704"/>
    <tableColumn id="15717" xr3:uid="{E7C9DCB7-EF8D-4A81-A747-BEDD549D488B}" name="Column15705"/>
    <tableColumn id="15718" xr3:uid="{95F9D285-7144-4F6C-A593-D17E2274D49D}" name="Column15706"/>
    <tableColumn id="15719" xr3:uid="{09EF2D51-AB4B-462C-AEE5-BDDD28F004A0}" name="Column15707"/>
    <tableColumn id="15720" xr3:uid="{D694026D-7012-4911-9DF0-0A4E0DDB06FC}" name="Column15708"/>
    <tableColumn id="15721" xr3:uid="{275E3DA6-0468-4C00-A978-1FE185AB800B}" name="Column15709"/>
    <tableColumn id="15722" xr3:uid="{E7A1F70B-A2DB-43D1-BD99-78995E2A277D}" name="Column15710"/>
    <tableColumn id="15723" xr3:uid="{6DFBA016-DAA0-42D4-A275-28DA5326AFC9}" name="Column15711"/>
    <tableColumn id="15724" xr3:uid="{110D968F-B7FA-449F-A3CD-D3CDC3AD5B2E}" name="Column15712"/>
    <tableColumn id="15725" xr3:uid="{FF4EAF35-99A2-40E5-B340-81870ADD102C}" name="Column15713"/>
    <tableColumn id="15726" xr3:uid="{BCE1DFCE-5763-487D-9B43-09FEB0874ED5}" name="Column15714"/>
    <tableColumn id="15727" xr3:uid="{F53448C9-EF24-4F8A-9314-F97C8678FEC0}" name="Column15715"/>
    <tableColumn id="15728" xr3:uid="{032DB19C-EC83-496B-B677-3B02D3488DBC}" name="Column15716"/>
    <tableColumn id="15729" xr3:uid="{DAE7FD27-E90D-40E5-BDCD-FCCFC592C691}" name="Column15717"/>
    <tableColumn id="15730" xr3:uid="{18B20108-D7B1-4B1A-A8DE-16D380EFBA44}" name="Column15718"/>
    <tableColumn id="15731" xr3:uid="{F8A7A70B-D2AC-4063-979D-020003422998}" name="Column15719"/>
    <tableColumn id="15732" xr3:uid="{A581DE7A-5CE1-4993-BC78-9DA4336E77E9}" name="Column15720"/>
    <tableColumn id="15733" xr3:uid="{2E6FEFA2-3D2F-433E-9F6B-1C7FFF7FA629}" name="Column15721"/>
    <tableColumn id="15734" xr3:uid="{9F62C218-4E76-43D7-BAFB-8428290484DC}" name="Column15722"/>
    <tableColumn id="15735" xr3:uid="{838CB756-C35F-4A55-95A3-9B28A693F082}" name="Column15723"/>
    <tableColumn id="15736" xr3:uid="{2575BCCE-B2FB-48D5-B100-92CD3B0086A2}" name="Column15724"/>
    <tableColumn id="15737" xr3:uid="{807832CE-371E-4011-8892-99AF318F13F4}" name="Column15725"/>
    <tableColumn id="15738" xr3:uid="{31DDA634-F255-4008-A857-F940F5DE72A1}" name="Column15726"/>
    <tableColumn id="15739" xr3:uid="{B8D43EB6-490E-4614-B869-FF31648EDDCB}" name="Column15727"/>
    <tableColumn id="15740" xr3:uid="{131E56FC-0BCD-49BE-8E66-52451865A8DC}" name="Column15728"/>
    <tableColumn id="15741" xr3:uid="{377057F0-14BC-453D-BFFD-A15E5FE41DCE}" name="Column15729"/>
    <tableColumn id="15742" xr3:uid="{C29BDD10-827A-4F24-8AD9-4A047833FDB1}" name="Column15730"/>
    <tableColumn id="15743" xr3:uid="{0B7B53FF-E18A-4212-8A4C-CF02731EDAA4}" name="Column15731"/>
    <tableColumn id="15744" xr3:uid="{26F25D9E-DDFF-4836-9C9F-C3740C9E688F}" name="Column15732"/>
    <tableColumn id="15745" xr3:uid="{13EE5D2C-8A58-482D-91E8-19035E64DA48}" name="Column15733"/>
    <tableColumn id="15746" xr3:uid="{CA70A860-3A0F-4F9F-9C5E-8BC05F1E4621}" name="Column15734"/>
    <tableColumn id="15747" xr3:uid="{DB7AD930-6461-4CD3-BB15-445964683DE8}" name="Column15735"/>
    <tableColumn id="15748" xr3:uid="{F095778A-5179-46EB-B553-14783180B801}" name="Column15736"/>
    <tableColumn id="15749" xr3:uid="{7685E9E2-739C-4331-8604-825644C21067}" name="Column15737"/>
    <tableColumn id="15750" xr3:uid="{87B4895F-4C9E-43A5-9F89-09DB294FCF40}" name="Column15738"/>
    <tableColumn id="15751" xr3:uid="{3DFACCF7-F9DD-41E7-B2F1-DB159EE31E43}" name="Column15739"/>
    <tableColumn id="15752" xr3:uid="{27BE79DA-7F12-4325-94C3-74374D1E3451}" name="Column15740"/>
    <tableColumn id="15753" xr3:uid="{34AFCC88-E8F2-41A7-AA6F-4936DECC146B}" name="Column15741"/>
    <tableColumn id="15754" xr3:uid="{2745165F-9666-40C7-A4F9-201AEB941716}" name="Column15742"/>
    <tableColumn id="15755" xr3:uid="{2B09852B-46B1-4D9A-93B6-B9A1173E60EC}" name="Column15743"/>
    <tableColumn id="15756" xr3:uid="{57432E4D-CE3E-42D5-99FD-D7601A3F435A}" name="Column15744"/>
    <tableColumn id="15757" xr3:uid="{49C33CF7-4389-40F8-8101-56A3C651C1E2}" name="Column15745"/>
    <tableColumn id="15758" xr3:uid="{A0FD705A-21AA-436C-A5A7-D50EFBC85F10}" name="Column15746"/>
    <tableColumn id="15759" xr3:uid="{F44397FD-58F9-404F-AC8D-A378D547F0BC}" name="Column15747"/>
    <tableColumn id="15760" xr3:uid="{C45F567D-5717-45B3-8DB3-29B3FFF427AB}" name="Column15748"/>
    <tableColumn id="15761" xr3:uid="{AAA2F09A-5546-4FE1-BFE5-9202045338FA}" name="Column15749"/>
    <tableColumn id="15762" xr3:uid="{CD29970A-2124-4252-8360-B3CDF33F1E62}" name="Column15750"/>
    <tableColumn id="15763" xr3:uid="{730DAB15-1D2E-4251-94C7-906093102A18}" name="Column15751"/>
    <tableColumn id="15764" xr3:uid="{21DA3037-5192-41CF-976F-045CC60F4B87}" name="Column15752"/>
    <tableColumn id="15765" xr3:uid="{A7B95A0D-74C7-4B06-8274-025DAD7853C8}" name="Column15753"/>
    <tableColumn id="15766" xr3:uid="{B54BD019-0A78-4187-A00E-6407EBEA246D}" name="Column15754"/>
    <tableColumn id="15767" xr3:uid="{32B3EF30-F0FF-45D4-88D2-586E420A9617}" name="Column15755"/>
    <tableColumn id="15768" xr3:uid="{575F3185-5237-4DA9-8397-538B8BBF1CFF}" name="Column15756"/>
    <tableColumn id="15769" xr3:uid="{675D205C-5E5A-48F4-B25A-55DC4930BC07}" name="Column15757"/>
    <tableColumn id="15770" xr3:uid="{15372603-793F-4BB5-B50E-616CCB3D0D6B}" name="Column15758"/>
    <tableColumn id="15771" xr3:uid="{8CB7F7B7-71B1-4E2A-9CB9-57D9B80DC83B}" name="Column15759"/>
    <tableColumn id="15772" xr3:uid="{B6F350D0-5C48-4E3D-8AFC-88073CC81886}" name="Column15760"/>
    <tableColumn id="15773" xr3:uid="{8228C32F-4C1E-4BD0-A60C-2EF5B15D18A5}" name="Column15761"/>
    <tableColumn id="15774" xr3:uid="{05767EB8-20EA-4242-8969-3264B20704CE}" name="Column15762"/>
    <tableColumn id="15775" xr3:uid="{45BF2115-5494-475D-A9F5-67583B0C9D31}" name="Column15763"/>
    <tableColumn id="15776" xr3:uid="{6ED09891-5DF6-4205-96EF-FC444ED02D7D}" name="Column15764"/>
    <tableColumn id="15777" xr3:uid="{D2A37D25-1912-481F-98C3-F0F2C13124C5}" name="Column15765"/>
    <tableColumn id="15778" xr3:uid="{4C97C114-E042-496F-BAFC-988BB508EFF7}" name="Column15766"/>
    <tableColumn id="15779" xr3:uid="{336BB30A-F8AD-4EF5-9E37-ED9579A446E9}" name="Column15767"/>
    <tableColumn id="15780" xr3:uid="{050F1259-F861-4DA7-B0EF-89477E83A3A0}" name="Column15768"/>
    <tableColumn id="15781" xr3:uid="{C75AB144-10F7-4B3E-8E41-08E95A8C6CC8}" name="Column15769"/>
    <tableColumn id="15782" xr3:uid="{28AA6FDD-5736-40F7-B316-E48C22E6305E}" name="Column15770"/>
    <tableColumn id="15783" xr3:uid="{384BF153-4E6E-46F4-8070-8D5CE3054F6B}" name="Column15771"/>
    <tableColumn id="15784" xr3:uid="{B8C0C4EC-1CE8-4BBF-BA03-81AE05486A7D}" name="Column15772"/>
    <tableColumn id="15785" xr3:uid="{7B79FB54-42C3-49D5-AFF8-9BC3453902E1}" name="Column15773"/>
    <tableColumn id="15786" xr3:uid="{60C5F282-1049-4D39-947D-D5A5CD243C0D}" name="Column15774"/>
    <tableColumn id="15787" xr3:uid="{08AE59E7-60D5-4544-A2DE-FADDCE998DC9}" name="Column15775"/>
    <tableColumn id="15788" xr3:uid="{D6818599-D4DD-4A4A-A345-04884D7A0B61}" name="Column15776"/>
    <tableColumn id="15789" xr3:uid="{711D2ACE-74BC-4CF3-9279-F681A255CEFC}" name="Column15777"/>
    <tableColumn id="15790" xr3:uid="{46B441C6-1935-49A7-9FC1-2B77CE5E3000}" name="Column15778"/>
    <tableColumn id="15791" xr3:uid="{68D55CB7-BD1F-4817-B32C-7108240F3179}" name="Column15779"/>
    <tableColumn id="15792" xr3:uid="{A25206E9-58F6-450A-85E3-52D2E56FD9A3}" name="Column15780"/>
    <tableColumn id="15793" xr3:uid="{73C23772-E07E-4BFA-AD5F-222735471CBC}" name="Column15781"/>
    <tableColumn id="15794" xr3:uid="{AEC4AFA1-5135-461D-98B4-65766A90ED75}" name="Column15782"/>
    <tableColumn id="15795" xr3:uid="{CD534F9A-EFB7-4191-983F-29F38476D219}" name="Column15783"/>
    <tableColumn id="15796" xr3:uid="{6297EF5E-82CB-4E67-B9A3-2B514E5E8028}" name="Column15784"/>
    <tableColumn id="15797" xr3:uid="{01DA2BCE-5E26-4D45-B7AA-F12B47FB3118}" name="Column15785"/>
    <tableColumn id="15798" xr3:uid="{A707B013-DC00-4195-A230-2EA07531ABB1}" name="Column15786"/>
    <tableColumn id="15799" xr3:uid="{6F1ACBF1-9C9F-43C3-A40B-32CE1C10F253}" name="Column15787"/>
    <tableColumn id="15800" xr3:uid="{A40834EB-295E-4E25-9A24-3BE12F78E662}" name="Column15788"/>
    <tableColumn id="15801" xr3:uid="{F8A74522-AE6D-45BC-BA1C-1DFEFCB56924}" name="Column15789"/>
    <tableColumn id="15802" xr3:uid="{51783719-C0D0-400D-BE92-40DF193C0D5A}" name="Column15790"/>
    <tableColumn id="15803" xr3:uid="{97E9A9EB-6044-40A7-8E51-CBE658FA3EF8}" name="Column15791"/>
    <tableColumn id="15804" xr3:uid="{3CAABD7F-B432-4CE1-86E2-8BF23BA07FCA}" name="Column15792"/>
    <tableColumn id="15805" xr3:uid="{C0EAB941-FAD5-4856-924F-942B3E81A4DA}" name="Column15793"/>
    <tableColumn id="15806" xr3:uid="{6DEA8E34-9538-4C3C-82DF-C05063E23659}" name="Column15794"/>
    <tableColumn id="15807" xr3:uid="{9E546775-C2A8-4D0D-BD0A-413B6FB7A6C4}" name="Column15795"/>
    <tableColumn id="15808" xr3:uid="{F82DE9A3-1882-4DDD-884F-3A62A1D99191}" name="Column15796"/>
    <tableColumn id="15809" xr3:uid="{D533E886-7419-4C30-854D-EBFF278548E9}" name="Column15797"/>
    <tableColumn id="15810" xr3:uid="{6843B87F-8ADC-4233-976D-75E425A9EEC8}" name="Column15798"/>
    <tableColumn id="15811" xr3:uid="{7FFF4128-5E81-4A8D-A83B-36FB55F6E89E}" name="Column15799"/>
    <tableColumn id="15812" xr3:uid="{9B4623EA-C252-4B33-9CAF-660165682192}" name="Column15800"/>
    <tableColumn id="15813" xr3:uid="{E69BF1E3-2632-421F-B03A-4A135CCE1E37}" name="Column15801"/>
    <tableColumn id="15814" xr3:uid="{9582FCC6-5F2F-4845-A33F-CE575E565889}" name="Column15802"/>
    <tableColumn id="15815" xr3:uid="{8DC00D54-EBCD-4411-AA94-00085FE9B96B}" name="Column15803"/>
    <tableColumn id="15816" xr3:uid="{ADB84C11-123C-405C-9417-1A8D8A0E453F}" name="Column15804"/>
    <tableColumn id="15817" xr3:uid="{EE98A021-9B1E-4246-97CE-1ED50F835A7F}" name="Column15805"/>
    <tableColumn id="15818" xr3:uid="{D2DC8034-EC18-44EA-ADEF-7E3211AF3074}" name="Column15806"/>
    <tableColumn id="15819" xr3:uid="{F9B6E9F7-E999-4273-A01E-9F8AC703874E}" name="Column15807"/>
    <tableColumn id="15820" xr3:uid="{FF949EA0-E1AC-46DB-906E-23173DC36A1C}" name="Column15808"/>
    <tableColumn id="15821" xr3:uid="{B2CF2BF9-8E3D-47E2-8BE7-64DEB9E427DA}" name="Column15809"/>
    <tableColumn id="15822" xr3:uid="{5B3E3650-4E7D-47B1-AEC1-92D0A320894E}" name="Column15810"/>
    <tableColumn id="15823" xr3:uid="{2EFD023A-BA74-4EF9-92C6-DFDB03EE5314}" name="Column15811"/>
    <tableColumn id="15824" xr3:uid="{1344BF2C-816F-4E56-A744-1A856F5C78AE}" name="Column15812"/>
    <tableColumn id="15825" xr3:uid="{EF068529-C170-47C1-9AFC-1A00BC121D03}" name="Column15813"/>
    <tableColumn id="15826" xr3:uid="{E6A4D95C-21E2-4D9B-8BAA-DD688B972506}" name="Column15814"/>
    <tableColumn id="15827" xr3:uid="{4B6679ED-F2A2-4D47-95BC-BF82C2B51CE1}" name="Column15815"/>
    <tableColumn id="15828" xr3:uid="{FCAD151B-B644-44D3-8620-342594424403}" name="Column15816"/>
    <tableColumn id="15829" xr3:uid="{FD021A9A-AC2C-42FD-89EF-7CC088B7252F}" name="Column15817"/>
    <tableColumn id="15830" xr3:uid="{5E651705-992B-4F29-8A9D-9770D6D969EF}" name="Column15818"/>
    <tableColumn id="15831" xr3:uid="{8AA6CF7F-7106-4721-B9F3-1DD48C15DC57}" name="Column15819"/>
    <tableColumn id="15832" xr3:uid="{7E9F3897-D441-4C54-87B1-8413FD69DF21}" name="Column15820"/>
    <tableColumn id="15833" xr3:uid="{5D453946-311B-4F26-9F96-148E229393F9}" name="Column15821"/>
    <tableColumn id="15834" xr3:uid="{4BB2702B-27CA-4ECF-BE97-A080ADA85127}" name="Column15822"/>
    <tableColumn id="15835" xr3:uid="{7823A0D1-99F9-4C83-921F-8FDBA42E731E}" name="Column15823"/>
    <tableColumn id="15836" xr3:uid="{1C396ACA-C175-48FF-8442-67B0ACB5CE87}" name="Column15824"/>
    <tableColumn id="15837" xr3:uid="{E9963B9E-8E16-4FE7-9BDB-E8A1A2C9CEE7}" name="Column15825"/>
    <tableColumn id="15838" xr3:uid="{02540583-62C3-4117-B0A3-A34421CBE501}" name="Column15826"/>
    <tableColumn id="15839" xr3:uid="{0D81022F-18A6-4680-929F-38CD3E1CBE65}" name="Column15827"/>
    <tableColumn id="15840" xr3:uid="{F7D0E4A4-6DF0-4AB7-9D24-46B67E2C59B4}" name="Column15828"/>
    <tableColumn id="15841" xr3:uid="{B916E19F-8358-416E-A9F3-E6D472FD1BF2}" name="Column15829"/>
    <tableColumn id="15842" xr3:uid="{E606F501-7A18-44E7-B116-15F83A5A4184}" name="Column15830"/>
    <tableColumn id="15843" xr3:uid="{8DBA202B-D8A1-4597-8295-B682B2445914}" name="Column15831"/>
    <tableColumn id="15844" xr3:uid="{412D3557-7396-45D8-9420-CCE763E067EF}" name="Column15832"/>
    <tableColumn id="15845" xr3:uid="{52FFD73C-2C16-45E0-98D0-C7E9C2B35B56}" name="Column15833"/>
    <tableColumn id="15846" xr3:uid="{B6EC880D-2B33-4EFC-8D58-D55600191451}" name="Column15834"/>
    <tableColumn id="15847" xr3:uid="{43417EE3-84F5-4D6C-896F-381ED9743D55}" name="Column15835"/>
    <tableColumn id="15848" xr3:uid="{8044F464-EE9C-4C18-89F8-554851DAB13A}" name="Column15836"/>
    <tableColumn id="15849" xr3:uid="{4EF558DB-9291-44D6-8396-2036467C516D}" name="Column15837"/>
    <tableColumn id="15850" xr3:uid="{7D470953-A062-4CE5-9FF5-CFCDC7B18237}" name="Column15838"/>
    <tableColumn id="15851" xr3:uid="{DD554C9C-C35F-47E7-8CCA-17359EE74A1D}" name="Column15839"/>
    <tableColumn id="15852" xr3:uid="{E0E881AF-A7D5-4DA9-B80A-A1308C8B8A6F}" name="Column15840"/>
    <tableColumn id="15853" xr3:uid="{A239B9C6-7646-433B-B501-12E1C5BA931B}" name="Column15841"/>
    <tableColumn id="15854" xr3:uid="{4B0B7D8C-5126-4471-9B11-DDD7CC634E3F}" name="Column15842"/>
    <tableColumn id="15855" xr3:uid="{EFC98D34-A864-4D2A-82C6-056F2A766C3B}" name="Column15843"/>
    <tableColumn id="15856" xr3:uid="{53CB8004-3AAF-416F-BFBD-F8CD42A5573C}" name="Column15844"/>
    <tableColumn id="15857" xr3:uid="{2C4B8D33-118C-4BD5-B6E5-16A5A4AFE54F}" name="Column15845"/>
    <tableColumn id="15858" xr3:uid="{E1573AAC-4B97-450C-A5D7-5A15E0067942}" name="Column15846"/>
    <tableColumn id="15859" xr3:uid="{A29FFD4C-AD9E-4313-9510-58072AE01917}" name="Column15847"/>
    <tableColumn id="15860" xr3:uid="{DD786BCA-909F-498A-90C8-0BAD4193D6BC}" name="Column15848"/>
    <tableColumn id="15861" xr3:uid="{88C270E7-BB3C-4384-9883-D3C37801B888}" name="Column15849"/>
    <tableColumn id="15862" xr3:uid="{A0F2F77C-B948-4336-8CF3-0BC358261169}" name="Column15850"/>
    <tableColumn id="15863" xr3:uid="{EAED2C81-D5CE-46F7-B5CC-578D148BEF79}" name="Column15851"/>
    <tableColumn id="15864" xr3:uid="{5A900BD9-CDC8-41F6-B7FC-DEDCE0006F27}" name="Column15852"/>
    <tableColumn id="15865" xr3:uid="{71FD89FD-ACF0-4DBE-A3BD-275B1F8E046D}" name="Column15853"/>
    <tableColumn id="15866" xr3:uid="{A6B3B47F-4364-42A9-94E3-D5D46A628E34}" name="Column15854"/>
    <tableColumn id="15867" xr3:uid="{3C5FBC63-82B5-4CBB-9C86-30C0807DA4B5}" name="Column15855"/>
    <tableColumn id="15868" xr3:uid="{95BEDBEE-9646-445F-A731-9D05BDDEBB0C}" name="Column15856"/>
    <tableColumn id="15869" xr3:uid="{945045D1-B236-4C9E-9E93-B47F863D422A}" name="Column15857"/>
    <tableColumn id="15870" xr3:uid="{B2142181-756B-4BEA-9608-0EB97E29AC90}" name="Column15858"/>
    <tableColumn id="15871" xr3:uid="{99B180CD-9473-4F9A-A6B4-AAC7A212A650}" name="Column15859"/>
    <tableColumn id="15872" xr3:uid="{1F9E791E-1775-4C14-A2D2-391F1B6751B5}" name="Column15860"/>
    <tableColumn id="15873" xr3:uid="{7009E4AC-0E1B-4188-9516-2473258197FF}" name="Column15861"/>
    <tableColumn id="15874" xr3:uid="{2F9CFECF-5823-4A9B-9733-97A3A187577A}" name="Column15862"/>
    <tableColumn id="15875" xr3:uid="{99588BA9-943B-483A-B934-9F86C70469EB}" name="Column15863"/>
    <tableColumn id="15876" xr3:uid="{C1522887-0219-453C-B4FE-4C90E5794A08}" name="Column15864"/>
    <tableColumn id="15877" xr3:uid="{D979DEFB-E964-409D-A57C-4E6040A678D9}" name="Column15865"/>
    <tableColumn id="15878" xr3:uid="{690D33A5-1D6B-4191-9E7D-D24AB8452200}" name="Column15866"/>
    <tableColumn id="15879" xr3:uid="{425B0B49-DCFA-4D94-A9B2-D3E7A64DF7E6}" name="Column15867"/>
    <tableColumn id="15880" xr3:uid="{38D316C2-642C-44F2-BED8-F968D57FED6A}" name="Column15868"/>
    <tableColumn id="15881" xr3:uid="{0E7AC39E-88EF-4221-8B0B-3F1FE04818C8}" name="Column15869"/>
    <tableColumn id="15882" xr3:uid="{A5AEEE85-F2EA-4CDF-BBC9-1202B81B626F}" name="Column15870"/>
    <tableColumn id="15883" xr3:uid="{495A1B52-D8A3-4981-81CE-197743611057}" name="Column15871"/>
    <tableColumn id="15884" xr3:uid="{57540A91-16EA-45D2-8922-7A33FCBB9320}" name="Column15872"/>
    <tableColumn id="15885" xr3:uid="{9D2B0B54-ACE2-4202-81F0-6D665812A1BF}" name="Column15873"/>
    <tableColumn id="15886" xr3:uid="{FAFEF853-A815-409F-9EB8-D20413A96650}" name="Column15874"/>
    <tableColumn id="15887" xr3:uid="{C3DE36A0-6CB9-4B4F-A2E6-7D7842B616FB}" name="Column15875"/>
    <tableColumn id="15888" xr3:uid="{B0736D1A-0795-4516-BF6A-84AA6BF63206}" name="Column15876"/>
    <tableColumn id="15889" xr3:uid="{BAD01408-76A4-410D-A63D-53E8A597FBC1}" name="Column15877"/>
    <tableColumn id="15890" xr3:uid="{A01FA750-3662-4AB7-A468-722CEBE0E5EF}" name="Column15878"/>
    <tableColumn id="15891" xr3:uid="{FE5BE3E8-8E58-46F1-9B7A-FFFC5B9B909A}" name="Column15879"/>
    <tableColumn id="15892" xr3:uid="{734F694B-ED64-414E-AE51-C2E4094FBD00}" name="Column15880"/>
    <tableColumn id="15893" xr3:uid="{E0CFE9D4-2B1E-4DD5-80A3-AD66461C3445}" name="Column15881"/>
    <tableColumn id="15894" xr3:uid="{A3737FBE-E34D-4068-A744-03117D0C9097}" name="Column15882"/>
    <tableColumn id="15895" xr3:uid="{F162C343-02C5-4AFF-88B3-99695E3CA169}" name="Column15883"/>
    <tableColumn id="15896" xr3:uid="{E9C84F2E-B72B-464F-A3CC-DB103B3FBB0A}" name="Column15884"/>
    <tableColumn id="15897" xr3:uid="{7AE72275-1286-4947-B120-AFA529EADF34}" name="Column15885"/>
    <tableColumn id="15898" xr3:uid="{92BA59E1-8C79-45FF-A991-B39677309611}" name="Column15886"/>
    <tableColumn id="15899" xr3:uid="{CCFC1E61-02A7-432C-9A7B-54D2E7DFC71E}" name="Column15887"/>
    <tableColumn id="15900" xr3:uid="{9320173A-3A00-415B-B872-2F446C9F73CD}" name="Column15888"/>
    <tableColumn id="15901" xr3:uid="{9F798394-5C22-42C0-8F97-ECF87E473FE4}" name="Column15889"/>
    <tableColumn id="15902" xr3:uid="{E66AE8ED-37EE-4355-861B-4087C440066A}" name="Column15890"/>
    <tableColumn id="15903" xr3:uid="{B1F630C2-89DE-4824-80BE-66FCB0CC1538}" name="Column15891"/>
    <tableColumn id="15904" xr3:uid="{472EF8A4-19D0-4808-BF60-8BFB3E943DC4}" name="Column15892"/>
    <tableColumn id="15905" xr3:uid="{363EDF2B-810F-475D-BB3A-88B2967E3C1E}" name="Column15893"/>
    <tableColumn id="15906" xr3:uid="{5141120F-46A5-4B9A-89FC-548A7F0F47C1}" name="Column15894"/>
    <tableColumn id="15907" xr3:uid="{BD8B8777-A055-410D-A69B-7EEC817CF198}" name="Column15895"/>
    <tableColumn id="15908" xr3:uid="{8E087903-06F6-4BCC-A399-23E3B0222C7F}" name="Column15896"/>
    <tableColumn id="15909" xr3:uid="{60721FDE-B029-4E50-8B5D-10CD9866E469}" name="Column15897"/>
    <tableColumn id="15910" xr3:uid="{B6964AD1-BC45-4094-80DF-2CB288423E3C}" name="Column15898"/>
    <tableColumn id="15911" xr3:uid="{5DBAFDF7-491F-4920-A6DC-E5AA08BAD813}" name="Column15899"/>
    <tableColumn id="15912" xr3:uid="{48C1A0BE-790F-4B32-8E86-906D7D8BCE7A}" name="Column15900"/>
    <tableColumn id="15913" xr3:uid="{4F0E560C-472E-4906-9D64-FEEA9E4BC7E7}" name="Column15901"/>
    <tableColumn id="15914" xr3:uid="{389E9946-4939-4BE8-8871-9123795B7C4B}" name="Column15902"/>
    <tableColumn id="15915" xr3:uid="{17ACFE10-9B3F-45CF-99F3-62E5753B32F1}" name="Column15903"/>
    <tableColumn id="15916" xr3:uid="{F3E534EA-7711-4A0F-9D47-76ED5A66F2A0}" name="Column15904"/>
    <tableColumn id="15917" xr3:uid="{EC11DBE2-50CA-45FE-B778-9389F0F0FC62}" name="Column15905"/>
    <tableColumn id="15918" xr3:uid="{35396D7A-13D2-45BC-B0A8-A4231CDC7FCA}" name="Column15906"/>
    <tableColumn id="15919" xr3:uid="{79D2041E-DC97-4F42-A0D5-C84ACA9D4D65}" name="Column15907"/>
    <tableColumn id="15920" xr3:uid="{FCDDF0C7-7C91-4697-8CD2-CC7B8C5924B2}" name="Column15908"/>
    <tableColumn id="15921" xr3:uid="{EEEB5002-B6DC-4E36-8E0E-683BBBEA8796}" name="Column15909"/>
    <tableColumn id="15922" xr3:uid="{F97693EF-AF8E-4E96-9174-222610BFFC70}" name="Column15910"/>
    <tableColumn id="15923" xr3:uid="{7696142E-9F9E-4D5A-AD5C-4526BE27A4FF}" name="Column15911"/>
    <tableColumn id="15924" xr3:uid="{F7E16264-2326-4886-9C17-05EECB6AE09E}" name="Column15912"/>
    <tableColumn id="15925" xr3:uid="{2C56D738-47E8-4B9F-84FD-0A74D8072434}" name="Column15913"/>
    <tableColumn id="15926" xr3:uid="{D966B05D-A3B1-4747-A91B-A8E3217267C5}" name="Column15914"/>
    <tableColumn id="15927" xr3:uid="{22BE8162-2F40-41C2-A106-04F259EC5287}" name="Column15915"/>
    <tableColumn id="15928" xr3:uid="{C0BEEED5-28B9-4202-8A60-502D056C688A}" name="Column15916"/>
    <tableColumn id="15929" xr3:uid="{1D2C81D0-8547-4294-9D73-147951A97D07}" name="Column15917"/>
    <tableColumn id="15930" xr3:uid="{36BABFD1-D675-48B8-A0E6-81FCA7156505}" name="Column15918"/>
    <tableColumn id="15931" xr3:uid="{8B2768EC-BEFC-47B0-8EF7-1EDBEC385614}" name="Column15919"/>
    <tableColumn id="15932" xr3:uid="{4CB0B35A-A993-491D-9E5A-7AE2D1925370}" name="Column15920"/>
    <tableColumn id="15933" xr3:uid="{EF62B847-4505-4E84-B29D-7D97FE248586}" name="Column15921"/>
    <tableColumn id="15934" xr3:uid="{28E66074-17AC-40B7-BB74-0A30516AA14E}" name="Column15922"/>
    <tableColumn id="15935" xr3:uid="{E8FEC321-06FB-4361-9196-E57A2DB06BDD}" name="Column15923"/>
    <tableColumn id="15936" xr3:uid="{282C81A8-93BB-4C9D-B66F-B313B795D15E}" name="Column15924"/>
    <tableColumn id="15937" xr3:uid="{C9822329-D80D-4530-BDB4-739E7BFC6D1A}" name="Column15925"/>
    <tableColumn id="15938" xr3:uid="{33B7A18A-E34A-4301-B568-EAB3009836DE}" name="Column15926"/>
    <tableColumn id="15939" xr3:uid="{6A70DEC2-9A4B-48E1-82D6-EDE84E2DE5FA}" name="Column15927"/>
    <tableColumn id="15940" xr3:uid="{DD5F76AD-30A1-42C6-8267-696421F704CE}" name="Column15928"/>
    <tableColumn id="15941" xr3:uid="{3895D64F-A8CE-4B3A-927F-20777B1D672C}" name="Column15929"/>
    <tableColumn id="15942" xr3:uid="{F4129769-9F89-480C-A2AE-1DD187E17D94}" name="Column15930"/>
    <tableColumn id="15943" xr3:uid="{C7972354-53B9-4C2D-BB12-F77DDA87CB2E}" name="Column15931"/>
    <tableColumn id="15944" xr3:uid="{9791E262-C425-4E97-A3A6-A12D21D3B5BC}" name="Column15932"/>
    <tableColumn id="15945" xr3:uid="{3C4FDCDE-1C3F-4E5D-9002-DB313E50895F}" name="Column15933"/>
    <tableColumn id="15946" xr3:uid="{8BCC8F8B-EE5B-45F3-AEAE-D44158A4F675}" name="Column15934"/>
    <tableColumn id="15947" xr3:uid="{34A04146-5FB7-46C4-9CC1-4C79DB20AEF0}" name="Column15935"/>
    <tableColumn id="15948" xr3:uid="{DB8D4776-D302-471F-9DC7-C466474ABBAB}" name="Column15936"/>
    <tableColumn id="15949" xr3:uid="{DEB88821-E7D9-4EB1-BDBD-6B8E062C77E8}" name="Column15937"/>
    <tableColumn id="15950" xr3:uid="{F2928885-6645-47E5-A687-8EABEC250CC8}" name="Column15938"/>
    <tableColumn id="15951" xr3:uid="{91B307C9-214B-466B-BF2C-6F1C616A3655}" name="Column15939"/>
    <tableColumn id="15952" xr3:uid="{2FAC49F9-3629-4B87-BB63-E2B6AF02A55C}" name="Column15940"/>
    <tableColumn id="15953" xr3:uid="{EDE56F7C-6959-4EDF-98D0-B69675419EB0}" name="Column15941"/>
    <tableColumn id="15954" xr3:uid="{3E55FB63-707B-43D9-ABAB-621962455891}" name="Column15942"/>
    <tableColumn id="15955" xr3:uid="{1348CD10-6F95-4721-BFF3-872D270675BB}" name="Column15943"/>
    <tableColumn id="15956" xr3:uid="{96D14FB2-77B8-42D4-A1D3-338D1B4E8D38}" name="Column15944"/>
    <tableColumn id="15957" xr3:uid="{92D17CFD-E4C4-4816-96DA-66CBF8DE91AD}" name="Column15945"/>
    <tableColumn id="15958" xr3:uid="{94FFE118-2ADA-4F30-BB79-0487FF539042}" name="Column15946"/>
    <tableColumn id="15959" xr3:uid="{9C68D2A1-334B-4A3D-8938-4F6611BCEEAC}" name="Column15947"/>
    <tableColumn id="15960" xr3:uid="{A7D0A1B7-DB1D-4223-891A-36A7B453BF68}" name="Column15948"/>
    <tableColumn id="15961" xr3:uid="{09FBC4DF-84D6-423B-A414-A0C5AEB6AE40}" name="Column15949"/>
    <tableColumn id="15962" xr3:uid="{3AB67AE5-B291-42B2-81A6-598FE64FA3F4}" name="Column15950"/>
    <tableColumn id="15963" xr3:uid="{979AED15-D72A-4959-8956-937AC6B3C521}" name="Column15951"/>
    <tableColumn id="15964" xr3:uid="{6F941DF9-3A26-455D-A02F-81A0C8B5F0A1}" name="Column15952"/>
    <tableColumn id="15965" xr3:uid="{1DF63152-57B1-45B0-B227-A29621300D25}" name="Column15953"/>
    <tableColumn id="15966" xr3:uid="{0444BAC8-7F9F-482F-831A-929F877E38A0}" name="Column15954"/>
    <tableColumn id="15967" xr3:uid="{9BA0DC03-A21C-4A76-8884-DD6F9DC93A67}" name="Column15955"/>
    <tableColumn id="15968" xr3:uid="{5CC7B95C-27D5-4729-9C63-66AB762B3852}" name="Column15956"/>
    <tableColumn id="15969" xr3:uid="{872286AB-8191-47CF-9728-373C85D8AAAE}" name="Column15957"/>
    <tableColumn id="15970" xr3:uid="{234DB1C2-9A18-4441-9C09-58BE6D1590C3}" name="Column15958"/>
    <tableColumn id="15971" xr3:uid="{D6A0E8AC-56F1-44D5-87E5-9943801941AD}" name="Column15959"/>
    <tableColumn id="15972" xr3:uid="{82A4C454-B37E-448B-811A-B9A3CC67E0B3}" name="Column15960"/>
    <tableColumn id="15973" xr3:uid="{C3749C08-F32E-462E-8BA8-E9C28D008CE4}" name="Column15961"/>
    <tableColumn id="15974" xr3:uid="{496CBEC8-949B-454B-A162-E5E137CB0D8F}" name="Column15962"/>
    <tableColumn id="15975" xr3:uid="{1A0F0DE1-9E09-4B8E-B4DC-FCD7B73C3BD7}" name="Column15963"/>
    <tableColumn id="15976" xr3:uid="{D0C0EB9D-F10F-4245-97E0-4D96B8C96A5B}" name="Column15964"/>
    <tableColumn id="15977" xr3:uid="{2ACE45FE-7905-4DC7-9F7B-DAD5A8430B7E}" name="Column15965"/>
    <tableColumn id="15978" xr3:uid="{31CA4D3B-040B-43C6-8C57-9FDE229D936A}" name="Column15966"/>
    <tableColumn id="15979" xr3:uid="{D953D847-A666-43AB-975D-54B4A31AD596}" name="Column15967"/>
    <tableColumn id="15980" xr3:uid="{FAFC256A-59E5-4ABE-A982-CD775D14B550}" name="Column15968"/>
    <tableColumn id="15981" xr3:uid="{B5CA163E-6A82-4CA9-9520-1A88591F882A}" name="Column15969"/>
    <tableColumn id="15982" xr3:uid="{36D6D915-06B9-4083-882B-99A0859E6B64}" name="Column15970"/>
    <tableColumn id="15983" xr3:uid="{DAD31D03-1E7F-4EB3-9D8B-0EE71B2F648C}" name="Column15971"/>
    <tableColumn id="15984" xr3:uid="{C5235D5B-2025-43DC-8F61-FC52E8FB64B2}" name="Column15972"/>
    <tableColumn id="15985" xr3:uid="{E5727A1C-B1EF-48BA-8170-F88FEAF74067}" name="Column15973"/>
    <tableColumn id="15986" xr3:uid="{7569184E-282F-4680-B0BD-5D2E1B58B92D}" name="Column15974"/>
    <tableColumn id="15987" xr3:uid="{D373EF43-8806-47CB-A012-60ACAA322754}" name="Column15975"/>
    <tableColumn id="15988" xr3:uid="{3C1285B7-FC1F-4161-8811-99193415BC3C}" name="Column15976"/>
    <tableColumn id="15989" xr3:uid="{6F9DC217-BCA7-4F87-B1AC-6B716F7B39DC}" name="Column15977"/>
    <tableColumn id="15990" xr3:uid="{57BBAD85-6666-49A0-8D5F-24E68CB235A6}" name="Column15978"/>
    <tableColumn id="15991" xr3:uid="{6F265089-76F1-482B-A9A6-2946A16A0013}" name="Column15979"/>
    <tableColumn id="15992" xr3:uid="{815293C2-88B1-4479-AB54-DE44F054BB10}" name="Column15980"/>
    <tableColumn id="15993" xr3:uid="{0A696B3A-9EDB-4E02-BBE3-7CAB7EE404AB}" name="Column15981"/>
    <tableColumn id="15994" xr3:uid="{211CD618-5BCD-4BEA-8C87-54955A05C7C0}" name="Column15982"/>
    <tableColumn id="15995" xr3:uid="{3784B53C-153C-4667-8720-7C39A20842DC}" name="Column15983"/>
    <tableColumn id="15996" xr3:uid="{5BCDE80C-2499-49E4-90F8-912188F02AC8}" name="Column15984"/>
    <tableColumn id="15997" xr3:uid="{DA605A0B-2655-4247-9512-252BE0ACDF77}" name="Column15985"/>
    <tableColumn id="15998" xr3:uid="{EC9443A4-065D-426F-89E6-E2D08BB9E25F}" name="Column15986"/>
    <tableColumn id="15999" xr3:uid="{26E9C33B-B07E-40FD-A16C-135555BD36A9}" name="Column15987"/>
    <tableColumn id="16000" xr3:uid="{3E98477B-8501-4265-975F-8AED9F14DDFA}" name="Column15988"/>
    <tableColumn id="16001" xr3:uid="{003B73DD-1CB5-4C93-9C50-47E52E0C93B7}" name="Column15989"/>
    <tableColumn id="16002" xr3:uid="{8E0F50A1-9C7C-49CB-990B-09DFC944CAF9}" name="Column15990"/>
    <tableColumn id="16003" xr3:uid="{F2D4EA02-8FA2-4394-81EA-ABD4B5744FC1}" name="Column15991"/>
    <tableColumn id="16004" xr3:uid="{B5AFC1B7-C62B-45E3-A164-7BE314413630}" name="Column15992"/>
    <tableColumn id="16005" xr3:uid="{A0BF1937-1228-457C-8F34-EC45CEABC98C}" name="Column15993"/>
    <tableColumn id="16006" xr3:uid="{F5C9743F-C232-49CD-8018-BD0006BB771C}" name="Column15994"/>
    <tableColumn id="16007" xr3:uid="{83BB1F0B-7BE0-44A9-A8EB-7DD5F425B8C7}" name="Column15995"/>
    <tableColumn id="16008" xr3:uid="{159452D0-74A7-4847-BE53-46ACD23646BC}" name="Column15996"/>
    <tableColumn id="16009" xr3:uid="{34DFDE23-BC3B-497A-9FA7-4B5EB3497FE9}" name="Column15997"/>
    <tableColumn id="16010" xr3:uid="{DE3830CC-942F-4547-9B98-11AE8B673181}" name="Column15998"/>
    <tableColumn id="16011" xr3:uid="{D1D8A7DB-EDC3-4450-9CED-EA0816C4EC35}" name="Column15999"/>
    <tableColumn id="16012" xr3:uid="{382C0A24-25F8-4D69-933F-FC30AA996EA6}" name="Column16000"/>
    <tableColumn id="16013" xr3:uid="{E80C0D60-5CCF-46EF-A8A4-CB4931A393EE}" name="Column16001"/>
    <tableColumn id="16014" xr3:uid="{FD1A34DB-6346-442F-8DB0-CE8A4F28F2BA}" name="Column16002"/>
    <tableColumn id="16015" xr3:uid="{90A9F8D7-6A39-4B4C-A63F-AB1C60D32D44}" name="Column16003"/>
    <tableColumn id="16016" xr3:uid="{86BA93D4-1915-4D5C-A1F6-8B1D188A9C38}" name="Column16004"/>
    <tableColumn id="16017" xr3:uid="{55C81EEE-BE6B-4AD0-832B-F786AC3AD4B7}" name="Column16005"/>
    <tableColumn id="16018" xr3:uid="{77A9B87C-3873-48F6-AF77-16017F13F298}" name="Column16006"/>
    <tableColumn id="16019" xr3:uid="{219A8720-F0BE-4018-84B2-6CDDB73A13F6}" name="Column16007"/>
    <tableColumn id="16020" xr3:uid="{25277DCA-0C1A-4469-A292-8E842EB7F8FE}" name="Column16008"/>
    <tableColumn id="16021" xr3:uid="{7D859AB8-0F8C-45CB-B77E-EC6ECE356202}" name="Column16009"/>
    <tableColumn id="16022" xr3:uid="{F3DAAA00-4C0D-4851-9C93-783679E87FC3}" name="Column16010"/>
    <tableColumn id="16023" xr3:uid="{DA870CB6-43E7-455F-B8D8-EAC3F7CE80F2}" name="Column16011"/>
    <tableColumn id="16024" xr3:uid="{903E947C-61F2-4750-AA07-EFBE1816F05C}" name="Column16012"/>
    <tableColumn id="16025" xr3:uid="{C2AA0C69-61A8-4947-AFC6-F57AB146F096}" name="Column16013"/>
    <tableColumn id="16026" xr3:uid="{E9BAC04C-049C-4954-B01A-35A5363E37E4}" name="Column16014"/>
    <tableColumn id="16027" xr3:uid="{0BB05D33-4D14-45BA-BDAB-32982307B8EC}" name="Column16015"/>
    <tableColumn id="16028" xr3:uid="{AD27D153-3CD7-4011-891F-B6F102CB0A58}" name="Column16016"/>
    <tableColumn id="16029" xr3:uid="{29EB12EC-06B4-4CC9-B189-DEB4060CBAB4}" name="Column16017"/>
    <tableColumn id="16030" xr3:uid="{F8F427FD-C751-4BA0-BC06-A30FDCA1E5D3}" name="Column16018"/>
    <tableColumn id="16031" xr3:uid="{3B28613C-765E-4C05-A19D-5CF3958DC798}" name="Column16019"/>
    <tableColumn id="16032" xr3:uid="{6BB513FC-E820-4E15-A001-DA6FAD4C0AB1}" name="Column16020"/>
    <tableColumn id="16033" xr3:uid="{EB9A6247-683E-4AD2-A661-BC93E57D0F92}" name="Column16021"/>
    <tableColumn id="16034" xr3:uid="{52452CC8-04B4-4142-BA85-09B4724B18C2}" name="Column16022"/>
    <tableColumn id="16035" xr3:uid="{A03C3104-C9D3-4580-9AF2-CD306EA8EDF9}" name="Column16023"/>
    <tableColumn id="16036" xr3:uid="{75F55507-17A7-4F39-BDB6-245CE5D85F78}" name="Column16024"/>
    <tableColumn id="16037" xr3:uid="{3DA1F303-52C9-44F6-82AA-2C91E85A78B7}" name="Column16025"/>
    <tableColumn id="16038" xr3:uid="{FEB89A1A-E7D4-4B6A-82CC-F4503716FCEF}" name="Column16026"/>
    <tableColumn id="16039" xr3:uid="{24839CAC-2137-4360-802C-2356FD910E57}" name="Column16027"/>
    <tableColumn id="16040" xr3:uid="{1CAF48F5-D604-4DE0-8093-F50B7F7749D6}" name="Column16028"/>
    <tableColumn id="16041" xr3:uid="{633C311D-8D6A-44D9-AD26-46EF8DFF1ECA}" name="Column16029"/>
    <tableColumn id="16042" xr3:uid="{F340A1A2-9421-45E5-B03D-C7AA4625F488}" name="Column16030"/>
    <tableColumn id="16043" xr3:uid="{25867F57-2464-4E54-9690-582FD4511300}" name="Column16031"/>
    <tableColumn id="16044" xr3:uid="{C778584B-58AE-417C-8A0C-501011722BCE}" name="Column16032"/>
    <tableColumn id="16045" xr3:uid="{FB4C7CF5-5F56-494A-9B87-4A4895BD2DD3}" name="Column16033"/>
    <tableColumn id="16046" xr3:uid="{8B803879-EF28-4E5F-8E19-A921E1CF8FD8}" name="Column16034"/>
    <tableColumn id="16047" xr3:uid="{0584F953-13D2-4910-9912-70EDE2AE3F1D}" name="Column16035"/>
    <tableColumn id="16048" xr3:uid="{CB6E15FD-C845-4847-A6A9-30B0D92335F6}" name="Column16036"/>
    <tableColumn id="16049" xr3:uid="{FB2B5926-396C-4BEA-B23C-E7B36E1F9FF9}" name="Column16037"/>
    <tableColumn id="16050" xr3:uid="{37E79199-83DC-4675-A665-42D4F486E2E9}" name="Column16038"/>
    <tableColumn id="16051" xr3:uid="{9D3C2399-D185-49A8-B6A8-5DB13A8ABDF1}" name="Column16039"/>
    <tableColumn id="16052" xr3:uid="{C0FF590B-5F81-42AD-8D26-B20094761A97}" name="Column16040"/>
    <tableColumn id="16053" xr3:uid="{6E2B173E-77B0-4F06-93A4-355B159DF6BE}" name="Column16041"/>
    <tableColumn id="16054" xr3:uid="{EEB07ABC-BB5C-42A5-8FAE-A349E10E5A77}" name="Column16042"/>
    <tableColumn id="16055" xr3:uid="{991B0EF7-44B9-4761-BD44-38A06B97E350}" name="Column16043"/>
    <tableColumn id="16056" xr3:uid="{02460C1F-EAB4-41F2-A03B-3F4F4DD3E756}" name="Column16044"/>
    <tableColumn id="16057" xr3:uid="{1A09F047-4698-4093-8CA2-E3A8E1ADC9EC}" name="Column16045"/>
    <tableColumn id="16058" xr3:uid="{30A89A9F-B10F-4D85-B936-5B54172FDED7}" name="Column16046"/>
    <tableColumn id="16059" xr3:uid="{9CF09D61-5035-47DA-94E8-AAFBB3FB13F0}" name="Column16047"/>
    <tableColumn id="16060" xr3:uid="{C36A84CB-276F-4922-BA41-8FB032B026BB}" name="Column16048"/>
    <tableColumn id="16061" xr3:uid="{CE587746-ACFA-48CF-9339-1257359BA066}" name="Column16049"/>
    <tableColumn id="16062" xr3:uid="{6295DB15-F429-4D05-B9B5-8CFC96107AF2}" name="Column16050"/>
    <tableColumn id="16063" xr3:uid="{F95BD6D5-93E7-4185-82D5-54990A0D09F4}" name="Column16051"/>
    <tableColumn id="16064" xr3:uid="{3E094282-07EA-448D-80C2-4FEA9846D3DF}" name="Column16052"/>
    <tableColumn id="16065" xr3:uid="{85BE6ED6-AC85-4527-BB5F-32A7947F0B3B}" name="Column16053"/>
    <tableColumn id="16066" xr3:uid="{22FC0B67-45A3-45F0-A504-187C1F24292E}" name="Column16054"/>
    <tableColumn id="16067" xr3:uid="{EBEF5713-3630-41EC-9911-2A899B13F7E6}" name="Column16055"/>
    <tableColumn id="16068" xr3:uid="{8E48DBBC-969A-45D5-99ED-B25A04DA7691}" name="Column16056"/>
    <tableColumn id="16069" xr3:uid="{56419D9C-4E1B-49A5-9713-C4D6877EC036}" name="Column16057"/>
    <tableColumn id="16070" xr3:uid="{FD921DBB-BECC-42E8-B6C2-154DAB19A764}" name="Column16058"/>
    <tableColumn id="16071" xr3:uid="{4B0B80B8-C0EF-420D-AFCB-2384A66ECF69}" name="Column16059"/>
    <tableColumn id="16072" xr3:uid="{21BC6548-D51A-4973-8B32-29E911B72BEB}" name="Column16060"/>
    <tableColumn id="16073" xr3:uid="{ABEE41D6-B9C7-4A2B-9D50-80A3231D540A}" name="Column16061"/>
    <tableColumn id="16074" xr3:uid="{51599549-37BA-451C-9C03-250504E00CC4}" name="Column16062"/>
    <tableColumn id="16075" xr3:uid="{35A0976D-AC4B-4FD2-86CE-5A54F82A93DC}" name="Column16063"/>
    <tableColumn id="16076" xr3:uid="{CFE289C5-BD6E-49AF-B5E4-7FE9DBDF047D}" name="Column16064"/>
    <tableColumn id="16077" xr3:uid="{8E81B11F-3F1A-44D8-9875-F9C5AF076786}" name="Column16065"/>
    <tableColumn id="16078" xr3:uid="{562E4E16-B92C-4E2D-B7EF-E1F6A324F24C}" name="Column16066"/>
    <tableColumn id="16079" xr3:uid="{5064EE9A-B870-4124-8074-B3D0E41C07E3}" name="Column16067"/>
    <tableColumn id="16080" xr3:uid="{6EFE77DD-002C-443B-BF39-14334EB46C7D}" name="Column16068"/>
    <tableColumn id="16081" xr3:uid="{DD958174-359B-4954-AC9D-92C98DFDDE76}" name="Column16069"/>
    <tableColumn id="16082" xr3:uid="{84D98F56-D467-4775-9D5C-D0ACD8580148}" name="Column16070"/>
    <tableColumn id="16083" xr3:uid="{05C1C388-16D8-4A4D-9226-7052A2AC7E8F}" name="Column16071"/>
    <tableColumn id="16084" xr3:uid="{CDB112F8-C38E-4049-ADF7-7EB32B776480}" name="Column16072"/>
    <tableColumn id="16085" xr3:uid="{13934356-EB39-4F4B-89B8-6868BC56D94C}" name="Column16073"/>
    <tableColumn id="16086" xr3:uid="{3AE2ADF6-CF81-4300-8950-B824BAB98EDA}" name="Column16074"/>
    <tableColumn id="16087" xr3:uid="{E3A0B847-A88D-48F6-B19E-C2DFE11EC844}" name="Column16075"/>
    <tableColumn id="16088" xr3:uid="{62DD0077-3032-4F55-AFC7-E546443981AB}" name="Column16076"/>
    <tableColumn id="16089" xr3:uid="{36E7E142-0579-4AB5-8E37-747CA99EE92E}" name="Column16077"/>
    <tableColumn id="16090" xr3:uid="{F07E1A85-C711-42D1-AFEE-7E1A5415213F}" name="Column16078"/>
    <tableColumn id="16091" xr3:uid="{22D9675E-845B-4D33-BB9A-0CCB2F272E8E}" name="Column16079"/>
    <tableColumn id="16092" xr3:uid="{0C8D9800-7622-4845-A377-359D8705A883}" name="Column16080"/>
    <tableColumn id="16093" xr3:uid="{264B773A-79CC-4B00-AD28-2BC4DC3983B3}" name="Column16081"/>
    <tableColumn id="16094" xr3:uid="{B91B92A0-9914-4D59-9480-3CDB851A9622}" name="Column16082"/>
    <tableColumn id="16095" xr3:uid="{27565074-7248-4842-B610-E3B04FBBA4DF}" name="Column16083"/>
    <tableColumn id="16096" xr3:uid="{7C319701-6590-4373-AE37-A87B5021FD04}" name="Column16084"/>
    <tableColumn id="16097" xr3:uid="{F47D390C-8B40-41E9-B714-5C46C125A660}" name="Column16085"/>
    <tableColumn id="16098" xr3:uid="{2AE74E46-6C01-440A-91F0-1BA931B28D9D}" name="Column16086"/>
    <tableColumn id="16099" xr3:uid="{58C2FE22-C7E7-428B-922D-C005656A099C}" name="Column16087"/>
    <tableColumn id="16100" xr3:uid="{0AD6B21F-A760-45B0-9986-7A48D391E1CF}" name="Column16088"/>
    <tableColumn id="16101" xr3:uid="{151AB350-89BF-4D81-9958-DFABD81158A6}" name="Column16089"/>
    <tableColumn id="16102" xr3:uid="{F8EC6EA4-76BE-4456-A100-50CE83F13A4B}" name="Column16090"/>
    <tableColumn id="16103" xr3:uid="{E71BC7FE-80A5-4C70-B952-8522C4FFF773}" name="Column16091"/>
    <tableColumn id="16104" xr3:uid="{CD213D98-51FF-444A-9E77-233DD2732135}" name="Column16092"/>
    <tableColumn id="16105" xr3:uid="{EE9E38CC-3281-42C6-A50C-0A4B64BEFD5A}" name="Column16093"/>
    <tableColumn id="16106" xr3:uid="{2CF5F465-EC23-414B-8A66-5991AC2EF4E9}" name="Column16094"/>
    <tableColumn id="16107" xr3:uid="{65CD0C15-6C78-449E-9FF8-0F7951985547}" name="Column16095"/>
    <tableColumn id="16108" xr3:uid="{06B7621F-9078-48BE-BED0-798A76606F2F}" name="Column16096"/>
    <tableColumn id="16109" xr3:uid="{2E4C72D0-55BC-4EAA-A3A9-BF66F8F4F457}" name="Column16097"/>
    <tableColumn id="16110" xr3:uid="{5434BD32-104A-41DB-B018-B6C0B200F0C2}" name="Column16098"/>
    <tableColumn id="16111" xr3:uid="{E1141959-792C-4514-81F2-E228A907B399}" name="Column16099"/>
    <tableColumn id="16112" xr3:uid="{57CEC464-B7F4-4C1E-8EAC-DBC07BAB595B}" name="Column16100"/>
    <tableColumn id="16113" xr3:uid="{A1931798-8434-4BDB-81EB-5E2A1114B626}" name="Column16101"/>
    <tableColumn id="16114" xr3:uid="{CAFE5B6D-F1BD-4B47-A994-FF77204CCB8F}" name="Column16102"/>
    <tableColumn id="16115" xr3:uid="{304F8873-F999-43D3-B7F8-8F3297428333}" name="Column16103"/>
    <tableColumn id="16116" xr3:uid="{A00C9DD4-2178-44BA-A8DF-CE41D404F502}" name="Column16104"/>
    <tableColumn id="16117" xr3:uid="{0DBE226E-58F2-4089-8E09-60C54216B672}" name="Column16105"/>
    <tableColumn id="16118" xr3:uid="{7770F5A3-1EE1-48CE-AD36-4940A9009E5A}" name="Column16106"/>
    <tableColumn id="16119" xr3:uid="{EF985E9D-9382-4279-AAC4-F9979B96B147}" name="Column16107"/>
    <tableColumn id="16120" xr3:uid="{379B5D5B-2E75-47E0-935D-2E69C927E4E3}" name="Column16108"/>
    <tableColumn id="16121" xr3:uid="{AB81DB65-9E60-4F93-A057-4188D4369A99}" name="Column16109"/>
    <tableColumn id="16122" xr3:uid="{6127A611-696F-4F6A-9DE6-57AD3622D7CE}" name="Column16110"/>
    <tableColumn id="16123" xr3:uid="{16E4D34F-121A-469B-9AB0-4512709D609B}" name="Column16111"/>
    <tableColumn id="16124" xr3:uid="{F5C83977-1ABE-45FF-BFEB-37BE23E46D27}" name="Column16112"/>
    <tableColumn id="16125" xr3:uid="{32E025C4-3E5E-453B-8A1F-8A257D5C5500}" name="Column16113"/>
    <tableColumn id="16126" xr3:uid="{9B7E530F-64F2-4BA1-B0DE-EA9304BA750D}" name="Column16114"/>
    <tableColumn id="16127" xr3:uid="{6BA856F3-74E2-43D1-BF82-419D4898E060}" name="Column16115"/>
    <tableColumn id="16128" xr3:uid="{2E91A8CA-344D-4AFC-B4F6-CB09FD587A27}" name="Column16116"/>
    <tableColumn id="16129" xr3:uid="{6DD9AAE5-1B4E-46CF-9DB7-6020121DE7FE}" name="Column16117"/>
    <tableColumn id="16130" xr3:uid="{9D256039-3F78-43DC-834D-BE3308775796}" name="Column16118"/>
    <tableColumn id="16131" xr3:uid="{27E10132-5104-4F27-AAB1-541CFC003A1B}" name="Column16119"/>
    <tableColumn id="16132" xr3:uid="{31764A08-4D63-4EA5-A27A-871641660ABB}" name="Column16120"/>
    <tableColumn id="16133" xr3:uid="{25018099-7DF6-4C95-824E-CE767704F2E5}" name="Column16121"/>
    <tableColumn id="16134" xr3:uid="{CF7500D5-7BE3-4D5A-B668-FE2A4306B56F}" name="Column16122"/>
    <tableColumn id="16135" xr3:uid="{BC4C4CFB-E8F9-486D-8FF2-A3FB51CE95F9}" name="Column16123"/>
    <tableColumn id="16136" xr3:uid="{F30EFC4B-0CCF-4262-82E0-F0E8848444E9}" name="Column16124"/>
    <tableColumn id="16137" xr3:uid="{9DB3BB0D-5471-4ADB-B50A-474ADFCB66CE}" name="Column16125"/>
    <tableColumn id="16138" xr3:uid="{7AD46CD5-6DDA-40FC-A624-736FBCA932FE}" name="Column16126"/>
    <tableColumn id="16139" xr3:uid="{4A4BF8BB-3E20-44FD-8748-42F06D48DA76}" name="Column16127"/>
    <tableColumn id="16140" xr3:uid="{98C2423F-1FA4-4CC4-9F47-0175D02A1099}" name="Column16128"/>
    <tableColumn id="16141" xr3:uid="{2F5A4E16-1CD3-40B9-8BF5-DCF4E6AF15B9}" name="Column16129"/>
    <tableColumn id="16142" xr3:uid="{CEA80678-22CB-4426-9BB4-8A35CC1C0F66}" name="Column16130"/>
    <tableColumn id="16143" xr3:uid="{4D998295-9BA5-4D70-8FBB-0457AF97A9B2}" name="Column16131"/>
    <tableColumn id="16144" xr3:uid="{0CF7471D-2F96-4723-933A-E9ACBE48496C}" name="Column16132"/>
    <tableColumn id="16145" xr3:uid="{849002E9-69D9-4A27-812A-4B9EA1E6E571}" name="Column16133"/>
    <tableColumn id="16146" xr3:uid="{FFDCFB74-A127-4682-BA87-8CA490EB4C34}" name="Column16134"/>
    <tableColumn id="16147" xr3:uid="{7FC42EF2-2DB1-499E-B5FA-E5D6A992705F}" name="Column16135"/>
    <tableColumn id="16148" xr3:uid="{BB0A7967-DD96-4939-88B9-4BE23242E0ED}" name="Column16136"/>
    <tableColumn id="16149" xr3:uid="{C7F5A535-8886-47A7-A5C7-F564B6529CE0}" name="Column16137"/>
    <tableColumn id="16150" xr3:uid="{6B8D53BE-E9C5-4E4C-9CA0-06990E3B11DD}" name="Column16138"/>
    <tableColumn id="16151" xr3:uid="{5951C900-4F2C-47C8-8A81-AE85A0F1FF94}" name="Column16139"/>
    <tableColumn id="16152" xr3:uid="{11344CB1-CC9C-438C-AD03-F20D245180DE}" name="Column16140"/>
    <tableColumn id="16153" xr3:uid="{80E2E9C6-9059-45FC-A3EF-ACEA6D15E7C6}" name="Column16141"/>
    <tableColumn id="16154" xr3:uid="{8354A20A-53DD-4B97-BD15-1FBBCCDEDFD8}" name="Column16142"/>
    <tableColumn id="16155" xr3:uid="{76F1BE5D-3EC0-4EB0-B68C-2B29BB070600}" name="Column16143"/>
    <tableColumn id="16156" xr3:uid="{F6377EBC-90BD-41F1-9D98-CDB636F50F91}" name="Column16144"/>
    <tableColumn id="16157" xr3:uid="{2C5C41C0-C0DF-43BF-897F-C7E3538D7C3A}" name="Column16145"/>
    <tableColumn id="16158" xr3:uid="{A3840040-70B7-4390-A52A-13824CE3DC6B}" name="Column16146"/>
    <tableColumn id="16159" xr3:uid="{A63705E6-648A-45A0-B597-C86EA27E59D5}" name="Column16147"/>
    <tableColumn id="16160" xr3:uid="{3B45BFF5-C516-460C-A035-C6964AF0466E}" name="Column16148"/>
    <tableColumn id="16161" xr3:uid="{AF530C3D-497D-4708-A08C-C1164CD64985}" name="Column16149"/>
    <tableColumn id="16162" xr3:uid="{ED26D907-97F0-47BF-86B9-A7227416E080}" name="Column16150"/>
    <tableColumn id="16163" xr3:uid="{D94558C7-8452-45D7-843E-0E98AE314157}" name="Column16151"/>
    <tableColumn id="16164" xr3:uid="{34B88BFD-11AB-4D3E-A2DF-98D9BDF84846}" name="Column16152"/>
    <tableColumn id="16165" xr3:uid="{795DFF28-CCAF-4E21-A3B3-FB7B967E0750}" name="Column16153"/>
    <tableColumn id="16166" xr3:uid="{E905E698-8419-4F49-86BD-F471E9D044BB}" name="Column16154"/>
    <tableColumn id="16167" xr3:uid="{14F61777-3D5A-4A3D-A9BD-D9BD4AEA35D0}" name="Column16155"/>
    <tableColumn id="16168" xr3:uid="{1EA932C1-0CB3-4C56-A2CE-1BAFDBBA4671}" name="Column16156"/>
    <tableColumn id="16169" xr3:uid="{46F264C2-ABAA-4C26-B8DA-676B4A63DC17}" name="Column16157"/>
    <tableColumn id="16170" xr3:uid="{29185729-21AB-4C01-A36C-347DBFD5B2EF}" name="Column16158"/>
    <tableColumn id="16171" xr3:uid="{6F4EE524-72DC-4067-B65C-0258902B92FE}" name="Column16159"/>
    <tableColumn id="16172" xr3:uid="{5DF23E19-B9F3-47D5-A449-475095BB93BE}" name="Column16160"/>
    <tableColumn id="16173" xr3:uid="{FBFB6DA8-D917-4E7B-B3DF-BA354195F71F}" name="Column16161"/>
    <tableColumn id="16174" xr3:uid="{A9095C7F-64A3-4C52-956E-70FF41C9AF0E}" name="Column16162"/>
    <tableColumn id="16175" xr3:uid="{44E28CE8-4F3C-4326-87F6-355A96481B2A}" name="Column16163"/>
    <tableColumn id="16176" xr3:uid="{A1BB8F8F-93DF-4667-8854-4DA5DFDAE188}" name="Column16164"/>
    <tableColumn id="16177" xr3:uid="{FEA57924-C7D1-4D6A-818F-573375E0186E}" name="Column16165"/>
    <tableColumn id="16178" xr3:uid="{AD595D3E-98BF-4289-B5D5-D9615DCE3669}" name="Column16166"/>
    <tableColumn id="16179" xr3:uid="{D8C79B85-075E-4A2A-A7CC-4CB5689FC019}" name="Column16167"/>
    <tableColumn id="16180" xr3:uid="{2C8F5AD5-60ED-482F-928A-B9F2B00304EA}" name="Column16168"/>
    <tableColumn id="16181" xr3:uid="{C9AE671B-9A0E-4E22-A664-110CD002778A}" name="Column16169"/>
    <tableColumn id="16182" xr3:uid="{FA21099C-96B9-459B-BEAF-0DD8C1D280D0}" name="Column16170"/>
    <tableColumn id="16183" xr3:uid="{AC533534-7AE4-413D-8B1F-B998FC704764}" name="Column16171"/>
    <tableColumn id="16184" xr3:uid="{B8219109-17F9-4301-8507-F7BA037717FB}" name="Column16172"/>
    <tableColumn id="16185" xr3:uid="{BA0E7015-845A-44DF-8C57-0A0A8BB40F14}" name="Column16173"/>
    <tableColumn id="16186" xr3:uid="{72EF5A26-72F0-4AFE-845D-31E7403FE2A5}" name="Column16174"/>
    <tableColumn id="16187" xr3:uid="{A772AAE1-8ADD-4EBE-A197-2B9E4235C028}" name="Column16175"/>
    <tableColumn id="16188" xr3:uid="{99AC196F-0769-4E40-ABB5-B4C7FA7FF87E}" name="Column16176"/>
    <tableColumn id="16189" xr3:uid="{909087DB-799F-4DBA-80E6-DE45CCBA6FEE}" name="Column16177"/>
    <tableColumn id="16190" xr3:uid="{3034C1A5-4635-4CF3-AC3D-F3C30F7C4EE7}" name="Column16178"/>
    <tableColumn id="16191" xr3:uid="{E031C6E6-9304-46C8-848E-E3E2770B5840}" name="Column16179"/>
    <tableColumn id="16192" xr3:uid="{E251569F-D2CD-4F79-9AF7-DA950AD6CE6E}" name="Column16180"/>
    <tableColumn id="16193" xr3:uid="{815CFED1-3A33-4777-944A-52C7BD2EF81B}" name="Column16181"/>
    <tableColumn id="16194" xr3:uid="{F47911C6-4BE6-4FA9-977D-2405575C7472}" name="Column16182"/>
    <tableColumn id="16195" xr3:uid="{D69F212F-2B91-4CA6-81C2-E084ED2D9240}" name="Column16183"/>
    <tableColumn id="16196" xr3:uid="{8FCD3015-0F3E-4BA3-AAE8-3A1698702DB2}" name="Column16184"/>
    <tableColumn id="16197" xr3:uid="{0FDE4EE6-F0D2-4757-B40E-0902AC98AFDE}" name="Column16185"/>
    <tableColumn id="16198" xr3:uid="{3CB12FBC-6A83-4D7B-AEC6-4B7E22470792}" name="Column16186"/>
    <tableColumn id="16199" xr3:uid="{60B9B36E-69E9-46B6-97D2-E73FB4F07FFA}" name="Column16187"/>
    <tableColumn id="16200" xr3:uid="{8161E725-D211-4C91-A01B-9F52B30C5150}" name="Column16188"/>
    <tableColumn id="16201" xr3:uid="{4FD9EC73-9E70-4F91-8D95-E07F32967F95}" name="Column16189"/>
    <tableColumn id="16202" xr3:uid="{B9889540-CBE6-4817-9F80-CB979A1B5EC2}" name="Column16190"/>
    <tableColumn id="16203" xr3:uid="{6BA0FE5A-D8E7-49D1-B475-10C594E6941F}" name="Column16191"/>
    <tableColumn id="16204" xr3:uid="{FBB4F5CF-D4A5-4A53-B8D7-956814C9472B}" name="Column16192"/>
    <tableColumn id="16205" xr3:uid="{F85C3053-3B9A-4A5F-A2CC-51E2E1C8BFB0}" name="Column16193"/>
    <tableColumn id="16206" xr3:uid="{77F1FF60-0029-4FAD-91CF-7BB00232ACC7}" name="Column16194"/>
    <tableColumn id="16207" xr3:uid="{D58F9323-2B43-4ECF-9F29-43DD87739A3F}" name="Column16195"/>
    <tableColumn id="16208" xr3:uid="{BB493A90-7C11-469E-BBF1-B4BA95A17AB5}" name="Column16196"/>
    <tableColumn id="16209" xr3:uid="{BD261D2F-452B-4D41-A693-0B0762B1F1FF}" name="Column16197"/>
    <tableColumn id="16210" xr3:uid="{25805AF5-6836-45DC-8B5B-2A623E2AA403}" name="Column16198"/>
    <tableColumn id="16211" xr3:uid="{BDA12401-B565-42D1-AA87-F67F9A68B6F2}" name="Column16199"/>
    <tableColumn id="16212" xr3:uid="{0BBA43A0-6548-4933-BFB0-1A3BB4D269C6}" name="Column16200"/>
    <tableColumn id="16213" xr3:uid="{F9027FD5-9B57-443C-ACB9-3C9BC0D267A0}" name="Column16201"/>
    <tableColumn id="16214" xr3:uid="{F869F6E6-2ABE-44F3-843B-6AE4B1DC4D29}" name="Column16202"/>
    <tableColumn id="16215" xr3:uid="{6DE0060D-CDA7-445C-8DBE-79BCF7E84F9D}" name="Column16203"/>
    <tableColumn id="16216" xr3:uid="{873E177C-EBF8-493C-A9FB-E9AC83C6A669}" name="Column16204"/>
    <tableColumn id="16217" xr3:uid="{C2FF6D56-4C93-4206-B12F-5C26CC082CD4}" name="Column16205"/>
    <tableColumn id="16218" xr3:uid="{A4D80721-3B20-451A-A83C-F4444545ED19}" name="Column16206"/>
    <tableColumn id="16219" xr3:uid="{F13104AD-F3CD-4D14-864E-8EA679B7E9D3}" name="Column16207"/>
    <tableColumn id="16220" xr3:uid="{67BCBC8E-3B31-4A7C-949B-31FE574EEAB3}" name="Column16208"/>
    <tableColumn id="16221" xr3:uid="{AD9834AD-7AE1-48B9-929C-BF63F3688248}" name="Column16209"/>
    <tableColumn id="16222" xr3:uid="{309556BE-B646-4939-AFB9-D81DA9EDB0F1}" name="Column16210"/>
    <tableColumn id="16223" xr3:uid="{147C61F1-479E-439C-B3BD-40912B9387C9}" name="Column16211"/>
    <tableColumn id="16224" xr3:uid="{F5A15714-787A-4369-A795-A8129BAC74A2}" name="Column16212"/>
    <tableColumn id="16225" xr3:uid="{F9967A07-BE00-4322-81D1-3CE9E6DB0865}" name="Column16213"/>
    <tableColumn id="16226" xr3:uid="{2103850F-71F9-46B8-A5EB-CFF9110E8797}" name="Column16214"/>
    <tableColumn id="16227" xr3:uid="{58F18A87-4663-452A-9E02-99958A7A664F}" name="Column16215"/>
    <tableColumn id="16228" xr3:uid="{12F16AC1-8453-4ECA-9671-F43D5D1F9384}" name="Column16216"/>
    <tableColumn id="16229" xr3:uid="{26009213-42C1-4045-AD12-564F745501F9}" name="Column16217"/>
    <tableColumn id="16230" xr3:uid="{389029EB-3F55-4AB0-B35C-8C78809EF067}" name="Column16218"/>
    <tableColumn id="16231" xr3:uid="{BF5EB4E4-310E-4DD1-8874-8C087AA19B59}" name="Column16219"/>
    <tableColumn id="16232" xr3:uid="{B78DBB78-8DBB-410D-976D-162869222F2B}" name="Column16220"/>
    <tableColumn id="16233" xr3:uid="{64F08B01-0445-4988-B480-7CE38125B4FD}" name="Column16221"/>
    <tableColumn id="16234" xr3:uid="{B4122673-F0BB-4D87-9EA8-AF3EF06059E8}" name="Column16222"/>
    <tableColumn id="16235" xr3:uid="{B098C1AE-58A9-4FE2-972A-3C22B497F6BC}" name="Column16223"/>
    <tableColumn id="16236" xr3:uid="{7AD9C3D1-BA7B-4BCD-B307-1B041EED3A19}" name="Column16224"/>
    <tableColumn id="16237" xr3:uid="{D279A37A-040E-4236-BFF6-D55C3E8709D0}" name="Column16225"/>
    <tableColumn id="16238" xr3:uid="{CAFEFE21-45B1-46E9-9357-B393B65BCD84}" name="Column16226"/>
    <tableColumn id="16239" xr3:uid="{A1222F75-46BC-455C-8626-22C8272EDDB6}" name="Column16227"/>
    <tableColumn id="16240" xr3:uid="{538D0370-93CD-4DD7-9A56-982A033CCAE7}" name="Column16228"/>
    <tableColumn id="16241" xr3:uid="{66098A3D-D08D-4F8E-A15D-9D7E824E7297}" name="Column16229"/>
    <tableColumn id="16242" xr3:uid="{BD82362D-445E-40A1-B48A-8006DB41C3B5}" name="Column16230"/>
    <tableColumn id="16243" xr3:uid="{AD023113-E945-4E88-9B7B-A8B1F8F1786A}" name="Column16231"/>
    <tableColumn id="16244" xr3:uid="{33F89231-9D54-4DC9-B227-59D9DFD001D0}" name="Column16232"/>
    <tableColumn id="16245" xr3:uid="{8E83C4AD-EFCA-491C-A22E-460BA9A07BC6}" name="Column16233"/>
    <tableColumn id="16246" xr3:uid="{FE781A0E-2DF0-4CB5-A75F-E86728895736}" name="Column16234"/>
    <tableColumn id="16247" xr3:uid="{FE18319D-9824-4A77-89C6-1D77AFAF6B90}" name="Column16235"/>
    <tableColumn id="16248" xr3:uid="{EFF05F58-E80E-4367-93D1-32B53A13F19E}" name="Column16236"/>
    <tableColumn id="16249" xr3:uid="{FF31D1F3-E546-4B38-90BA-2B4D45840D96}" name="Column16237"/>
    <tableColumn id="16250" xr3:uid="{46D073DC-3F82-4801-9497-A57768795B27}" name="Column16238"/>
    <tableColumn id="16251" xr3:uid="{931A3755-8693-4F0A-BC46-52A03151CBF9}" name="Column16239"/>
    <tableColumn id="16252" xr3:uid="{994C16AC-425D-4D81-9592-84ED97681458}" name="Column16240"/>
    <tableColumn id="16253" xr3:uid="{93E6F104-6A4A-4C2D-9713-708CEB27C6F7}" name="Column16241"/>
    <tableColumn id="16254" xr3:uid="{3FD69266-2052-4AB3-9A5D-3391C5530726}" name="Column16242"/>
    <tableColumn id="16255" xr3:uid="{665CDA35-63D9-4991-AAA9-33E678FAF650}" name="Column16243"/>
    <tableColumn id="16256" xr3:uid="{D359ADD7-F397-47CA-9628-A1455E4D51B8}" name="Column16244"/>
    <tableColumn id="16257" xr3:uid="{14E63B63-EB22-4D32-A073-7155AA487788}" name="Column16245"/>
    <tableColumn id="16258" xr3:uid="{1822A1B8-71B2-4332-B234-F945A88F8E4D}" name="Column16246"/>
    <tableColumn id="16259" xr3:uid="{12B27D76-0215-4184-BE4A-010A6C2A5118}" name="Column16247"/>
    <tableColumn id="16260" xr3:uid="{7CC91E1E-B785-420B-886B-5116A7D29F3F}" name="Column16248"/>
    <tableColumn id="16261" xr3:uid="{B24EB383-479C-4514-9604-C10E80F8A759}" name="Column16249"/>
    <tableColumn id="16262" xr3:uid="{D38A35C1-53AF-4DDA-91A9-DBE69062F95F}" name="Column16250"/>
    <tableColumn id="16263" xr3:uid="{289CEFD1-5DFE-47F5-9AB9-0F84901ADC4B}" name="Column16251"/>
    <tableColumn id="16264" xr3:uid="{1D560D16-D0D3-4B0E-8FE7-898A132EF122}" name="Column16252"/>
    <tableColumn id="16265" xr3:uid="{F8D9F8D2-09D8-45CE-98ED-6EA8EEA93C6A}" name="Column16253"/>
    <tableColumn id="16266" xr3:uid="{66F360CB-311A-4681-A5CA-AF8BC31A2409}" name="Column16254"/>
    <tableColumn id="16267" xr3:uid="{8AE1673A-8B5C-4CC7-A96F-41CF379F35DA}" name="Column16255"/>
    <tableColumn id="16268" xr3:uid="{D9725400-2277-490C-BC19-164DC5A0027D}" name="Column16256"/>
    <tableColumn id="16269" xr3:uid="{159C8BF4-6410-4BDD-B2BE-D0AF2C742046}" name="Column16257"/>
    <tableColumn id="16270" xr3:uid="{A54C708C-DD39-447B-BDCB-2221A5243E1C}" name="Column16258"/>
    <tableColumn id="16271" xr3:uid="{401AB02A-78F6-48DF-84F3-AC264BB1BCE9}" name="Column16259"/>
    <tableColumn id="16272" xr3:uid="{A5F18A4F-13D3-4477-900E-FA8E80F25709}" name="Column16260"/>
    <tableColumn id="16273" xr3:uid="{6547C76E-04EC-4E14-BF9E-FE04044A3BFC}" name="Column16261"/>
    <tableColumn id="16274" xr3:uid="{4476999D-DDA6-4100-B3EE-4F9DE4D3A569}" name="Column16262"/>
    <tableColumn id="16275" xr3:uid="{567B1F05-AD2E-4CAE-9306-C98EEAE9B354}" name="Column16263"/>
    <tableColumn id="16276" xr3:uid="{8E6CE527-D673-46DE-B44B-739710EE32BC}" name="Column16264"/>
    <tableColumn id="16277" xr3:uid="{157A0958-13DA-4345-8D59-DBFD0C81C96B}" name="Column16265"/>
    <tableColumn id="16278" xr3:uid="{D04623D4-97F6-4223-AC97-B48FFA426B70}" name="Column16266"/>
    <tableColumn id="16279" xr3:uid="{CC0F2A36-DA48-4FEA-98A5-7242D629B13B}" name="Column16267"/>
    <tableColumn id="16280" xr3:uid="{D3B9F0DE-1A2E-4692-AFC9-4083DC806C85}" name="Column16268"/>
    <tableColumn id="16281" xr3:uid="{54FA6A71-8C48-4E26-9226-952B1948C011}" name="Column16269"/>
    <tableColumn id="16282" xr3:uid="{903A89AD-11C5-4D06-96A6-B69B662055D6}" name="Column16270"/>
    <tableColumn id="16283" xr3:uid="{42E7983B-D7FF-4DC5-B31E-D96B8D61B52E}" name="Column16271"/>
    <tableColumn id="16284" xr3:uid="{DBA06411-48FD-4952-A726-630A4A9CCD9A}" name="Column16272"/>
    <tableColumn id="16285" xr3:uid="{D5973721-33A8-4E44-96C2-C0C28B8DE22F}" name="Column16273"/>
    <tableColumn id="16286" xr3:uid="{95804CF1-321F-41AB-82CC-B7EC192ECC96}" name="Column16274"/>
    <tableColumn id="16287" xr3:uid="{188646DF-C1CE-4A5C-AB10-7E701116D1A4}" name="Column16275"/>
    <tableColumn id="16288" xr3:uid="{C71DA336-2E09-4785-8F45-E4B1E58A3776}" name="Column16276"/>
    <tableColumn id="16289" xr3:uid="{772D2733-2C82-4C91-80B6-107D947FEC70}" name="Column16277"/>
    <tableColumn id="16290" xr3:uid="{CFAF3D42-BB4D-4158-861B-25D190A8AFAB}" name="Column16278"/>
    <tableColumn id="16291" xr3:uid="{E1C9BC6E-DC08-4DCE-B6AE-ACB730E8799A}" name="Column16279"/>
    <tableColumn id="16292" xr3:uid="{FCEA8D68-80CE-49DF-B047-94E0AC596E62}" name="Column16280"/>
    <tableColumn id="16293" xr3:uid="{BB3EE783-EFCD-4EB2-97D3-265FDE595405}" name="Column16281"/>
    <tableColumn id="16294" xr3:uid="{13DF9F76-B0F0-4BAD-AF78-90C405E47E3B}" name="Column16282"/>
    <tableColumn id="16295" xr3:uid="{E610D699-63FA-4AE6-BEBE-16EDFBDE014E}" name="Column16283"/>
    <tableColumn id="16296" xr3:uid="{0AD67BC8-EE13-4234-99BB-F24560B562FC}" name="Column16284"/>
    <tableColumn id="16297" xr3:uid="{736E593B-A19A-4A51-8DC6-B8D4C497C85C}" name="Column16285"/>
    <tableColumn id="16298" xr3:uid="{A99D6751-DE2A-408C-9A92-C653174DCAE8}" name="Column16286"/>
    <tableColumn id="16299" xr3:uid="{F35CA128-29C3-42FF-9D69-03A9F94E7D47}" name="Column16287"/>
    <tableColumn id="16300" xr3:uid="{9081FB2D-F728-4A89-81D5-C13D34FF630F}" name="Column16288"/>
    <tableColumn id="16301" xr3:uid="{E98DDBDB-9170-4B7A-8079-CA09851B71A8}" name="Column16289"/>
    <tableColumn id="16302" xr3:uid="{F6A74BC3-7BBB-47C2-8A27-0C564DC4FAEF}" name="Column16290"/>
    <tableColumn id="16303" xr3:uid="{1B605DFF-CD61-4987-9CD9-A6CF5FDC0C38}" name="Column16291"/>
    <tableColumn id="16304" xr3:uid="{316658BC-1B56-4BE5-9ECB-04AC2794944D}" name="Column16292"/>
    <tableColumn id="16305" xr3:uid="{B8854A02-0166-4531-A3E2-A20F99D39EDB}" name="Column16293"/>
    <tableColumn id="16306" xr3:uid="{F1D2A37A-7C5D-4BB8-92BF-9666DE39EBAE}" name="Column16294"/>
    <tableColumn id="16307" xr3:uid="{C2D78B7E-5E67-4DE1-872B-A740CA41C544}" name="Column16295"/>
    <tableColumn id="16308" xr3:uid="{4C7900AD-1E76-4728-9795-F0785CF3AC97}" name="Column16296"/>
    <tableColumn id="16309" xr3:uid="{D0CAF0F8-FAD9-4099-A70B-9A357A7FD819}" name="Column16297"/>
    <tableColumn id="16310" xr3:uid="{4F554CB6-44C7-49DF-B8E6-525DEA1917A2}" name="Column16298"/>
    <tableColumn id="16311" xr3:uid="{E16E80EF-771E-4FCC-B1F8-5C91E83A0CC4}" name="Column16299"/>
    <tableColumn id="16312" xr3:uid="{4C4BD4ED-B1D9-4B11-A7B0-00C89246DD2F}" name="Column16300"/>
    <tableColumn id="16313" xr3:uid="{A299A342-E9DB-4F85-83FC-1347AA6969A5}" name="Column16301"/>
    <tableColumn id="16314" xr3:uid="{74558146-F3CF-470D-80D6-4E22C6251D2D}" name="Column16302"/>
    <tableColumn id="16315" xr3:uid="{D38CD54D-F64D-47F8-9949-43645300D847}" name="Column16303"/>
    <tableColumn id="16316" xr3:uid="{64DEE2F6-2A4B-48BB-978F-64EA2B1957AC}" name="Column16304"/>
    <tableColumn id="16317" xr3:uid="{A5A152C6-593A-4E89-9AFB-AFBF1C7F421E}" name="Column16305"/>
    <tableColumn id="16318" xr3:uid="{720F73EF-DB0D-4A3D-B89C-A445635AD4D2}" name="Column16306"/>
    <tableColumn id="16319" xr3:uid="{522DB225-EA01-4E87-9370-7F354D366C40}" name="Column16307"/>
    <tableColumn id="16320" xr3:uid="{B27F3167-C405-4C5D-9A37-E090EEACEEFE}" name="Column16308"/>
    <tableColumn id="16321" xr3:uid="{ABE7103E-824D-4972-ACB5-DB82C74BD54F}" name="Column16309"/>
    <tableColumn id="16322" xr3:uid="{AC4B00EF-A48A-4507-BF82-442CC789963B}" name="Column16310"/>
    <tableColumn id="16323" xr3:uid="{8A1FDCB7-ACA2-4EC6-91C4-4048DD79C8C7}" name="Column16311"/>
    <tableColumn id="16324" xr3:uid="{A75D86CC-1147-4894-A5C3-915852078866}" name="Column16312"/>
    <tableColumn id="16325" xr3:uid="{50944D64-A974-4B10-ABE2-42C6ECF7F804}" name="Column16313"/>
    <tableColumn id="16326" xr3:uid="{FE4E9BA1-3BF5-4484-8FC7-10D98AD287D8}" name="Column16314"/>
    <tableColumn id="16327" xr3:uid="{F224A638-2B89-4497-95F7-7F82DDF22118}" name="Column16315"/>
    <tableColumn id="16328" xr3:uid="{01793F5C-1DE2-45F3-A782-F31475AD2A06}" name="Column16316"/>
    <tableColumn id="16329" xr3:uid="{4570C7D2-ABA4-416C-80D9-80DC7ED1A346}" name="Column16317"/>
    <tableColumn id="16330" xr3:uid="{F25C4E2F-DEE2-48F5-9D08-E7D8377E6E05}" name="Column16318"/>
    <tableColumn id="16331" xr3:uid="{F65160F3-5600-4E2D-8CB4-0A5C8CE1689E}" name="Column16319"/>
    <tableColumn id="16332" xr3:uid="{E170CF6C-F1BF-468D-A98F-898F4B039699}" name="Column16320"/>
    <tableColumn id="16333" xr3:uid="{0612984D-CCB3-4FBD-BFF8-16A3AEDEAC66}" name="Column16321"/>
    <tableColumn id="16334" xr3:uid="{DFCAED56-EE0C-48C1-9A37-C31884A4CC87}" name="Column16322"/>
    <tableColumn id="16335" xr3:uid="{3CA98802-63F0-4DE3-A3D2-32FB2DD7B0AC}" name="Column16323"/>
    <tableColumn id="16336" xr3:uid="{43FA1202-A1BA-4C30-A314-B8E0EDA694BE}" name="Column16324"/>
    <tableColumn id="16337" xr3:uid="{A16AFD11-9A7F-462E-A081-1969A34B091D}" name="Column16325"/>
    <tableColumn id="16338" xr3:uid="{2B19FF81-2C4C-4E52-A3B1-E43532F8C106}" name="Column16326"/>
    <tableColumn id="16339" xr3:uid="{76396E7C-5265-4194-AB4A-3ABBB7F6E855}" name="Column16327"/>
    <tableColumn id="16340" xr3:uid="{C7F1C562-97E3-4E9E-A8B2-5F47A5B15A2F}" name="Column16328"/>
    <tableColumn id="16341" xr3:uid="{6894C5A1-22AC-44AA-974F-1A152AB1EFA8}" name="Column16329"/>
    <tableColumn id="16342" xr3:uid="{65D66E23-1CFE-41CD-A4C7-F6FD038DAE14}" name="Column16330"/>
    <tableColumn id="16343" xr3:uid="{B32F3075-F907-464E-B3B3-A6748F8D47F2}" name="Column16331"/>
    <tableColumn id="16344" xr3:uid="{96BE7FA6-856D-4F90-B258-28137EB44DBD}" name="Column16332"/>
    <tableColumn id="16345" xr3:uid="{CC4064D0-2523-4C47-879A-DC5BB9428FAF}" name="Column16333"/>
    <tableColumn id="16346" xr3:uid="{153EE89E-B34B-47F8-9297-2EF493612621}" name="Column16334"/>
    <tableColumn id="16347" xr3:uid="{300385A0-5DA5-4D83-BE7B-07A283641545}" name="Column16335"/>
    <tableColumn id="16348" xr3:uid="{7255B26C-46B7-4B58-9CB5-B5AD4FDAD764}" name="Column16336"/>
    <tableColumn id="16349" xr3:uid="{A48A7835-D0CE-4D06-9DC2-2E68CF5E0BD9}" name="Column16337"/>
    <tableColumn id="16350" xr3:uid="{A4427E9F-599B-4CF4-B6EE-E282CB966D02}" name="Column16338"/>
    <tableColumn id="16351" xr3:uid="{B1268B2E-7272-4646-B734-D1B0FD58C4FD}" name="Column16339"/>
    <tableColumn id="16352" xr3:uid="{2922A1C6-7EF0-40FE-A79A-378235510EC7}" name="Column16340"/>
    <tableColumn id="16353" xr3:uid="{5EFDEFEC-CA4F-44F5-9576-64EB12ED6646}" name="Column16341"/>
    <tableColumn id="16354" xr3:uid="{1EAD5345-AE1A-45FF-971A-FB24B8D00E86}" name="Column16342"/>
    <tableColumn id="16355" xr3:uid="{E3F7E28C-BDBE-47BF-A7EE-B040111C0AA9}" name="Column16343"/>
    <tableColumn id="16356" xr3:uid="{7F03453B-65CA-4520-A2A5-6A15A2178923}" name="Column16344"/>
    <tableColumn id="16357" xr3:uid="{67057BD6-BDC7-4855-A3BC-8381DE4A399E}" name="Column16345"/>
    <tableColumn id="16358" xr3:uid="{A5D734A3-4BB6-46AD-B959-4DFA2DBBF5D7}" name="Column16346"/>
    <tableColumn id="16359" xr3:uid="{93B051DD-5FF8-4186-88A5-91D1945CDC3E}" name="Column16347"/>
    <tableColumn id="16360" xr3:uid="{304B03CA-B8EC-4A94-A4F1-56CAFD34C575}" name="Column16348"/>
    <tableColumn id="16361" xr3:uid="{3244F5ED-BEFC-44DA-9EEA-D6448E0CEB56}" name="Column16349"/>
    <tableColumn id="16362" xr3:uid="{5D1150C1-2F5C-412F-B101-D85648AA3BEC}" name="Column16350"/>
    <tableColumn id="16363" xr3:uid="{6861A793-50F7-49D8-88D6-89E7A1833789}" name="Column16351"/>
    <tableColumn id="16364" xr3:uid="{94B0ACB3-C865-4417-9B9E-6CACD92838EF}" name="Column16352"/>
    <tableColumn id="16365" xr3:uid="{F3C1A458-DFE7-4452-B7C7-A56E842700F3}" name="Column16353"/>
    <tableColumn id="16366" xr3:uid="{09FFB980-3B6B-475F-820F-DA43CBFD3B17}" name="Column16354"/>
    <tableColumn id="16367" xr3:uid="{290B598D-0F6C-4E49-BEB2-74996F3CB72C}" name="Column16355"/>
    <tableColumn id="16368" xr3:uid="{4045DEF5-94B1-44CE-9296-E2044E39E751}" name="Column16356"/>
    <tableColumn id="16369" xr3:uid="{A85368FE-4D95-4408-8F2D-EB9D889DD3DD}" name="Column16357"/>
    <tableColumn id="16370" xr3:uid="{8D24D55D-205D-4A50-B911-B9FCE45112FC}" name="Column16358"/>
    <tableColumn id="16371" xr3:uid="{2FE6879A-B07D-4953-999C-3BF0C6126697}" name="Column16359"/>
    <tableColumn id="16372" xr3:uid="{58D75ED9-9040-43B6-9EF7-581870C595D0}" name="Column16360"/>
    <tableColumn id="16373" xr3:uid="{5F73E123-0F13-4521-845B-466CAE1E6F1E}" name="Column16361"/>
    <tableColumn id="16374" xr3:uid="{824EEAFA-F38D-4565-A4B3-85DC6A11D7ED}" name="Column16362"/>
    <tableColumn id="16375" xr3:uid="{DA7CA87A-EB68-41E4-8ACA-582782AD3887}" name="Column16363"/>
    <tableColumn id="16376" xr3:uid="{3A68F6EB-449C-49B8-ACA0-EB7CD4668F99}" name="Column16364"/>
    <tableColumn id="16377" xr3:uid="{E620AED7-57F7-4274-92B1-D418435BC1AA}" name="Column16365"/>
    <tableColumn id="16378" xr3:uid="{78303C23-82B2-4E21-B601-D17B6C0EC708}" name="Column16366"/>
    <tableColumn id="16379" xr3:uid="{840E363B-7199-4B6A-BD61-8715DD2EE413}" name="Column16367"/>
    <tableColumn id="16380" xr3:uid="{0BAC5516-9E31-4538-B51F-C6D92C6A3D2C}" name="Column16368"/>
    <tableColumn id="16381" xr3:uid="{D40B573A-3F0A-4FBF-83E0-36E460EEA99E}" name="Column16369"/>
    <tableColumn id="16382" xr3:uid="{5912667F-218D-4266-BA87-6A21AEEE094E}" name="Column16370"/>
    <tableColumn id="16383" xr3:uid="{1B3E6086-3F6F-49B5-B37D-DDD079CF87AA}" name="Column16371"/>
    <tableColumn id="16384" xr3:uid="{D388D9DD-7374-482D-9460-7BA474D007B6}" name="Column1637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EA17BE-61D2-4527-9143-14A28570E04C}" name="Table4" displayName="Table4" ref="A1:P83" totalsRowShown="0" headerRowDxfId="2" dataDxfId="3">
  <autoFilter ref="A1:P83" xr:uid="{9DEA17BE-61D2-4527-9143-14A28570E04C}"/>
  <tableColumns count="16">
    <tableColumn id="1" xr3:uid="{A77D2001-6C8D-4D10-8DCF-E9FDB1941A30}" name="Order ID" dataDxfId="19">
      <calculatedColumnFormula>"DEL-" &amp; TEXT(ROW()-1, "000")</calculatedColumnFormula>
    </tableColumn>
    <tableColumn id="2" xr3:uid="{996AD533-93C8-431C-9C49-E16A9BDBEC2A}" name="Platform" dataDxfId="18">
      <calculatedColumnFormula>CHOOSE(RANDBETWEEN(1,2), "Zomato", "Swiggy", )</calculatedColumnFormula>
    </tableColumn>
    <tableColumn id="3" xr3:uid="{2A5F6FB4-6770-4FF0-865E-247033C7EAD0}" name="Order Date" dataDxfId="17">
      <calculatedColumnFormula>DATE(2025, 1, 1) + RANDBETWEEN(0, 30)</calculatedColumnFormula>
    </tableColumn>
    <tableColumn id="4" xr3:uid="{D75994DA-1B3F-410F-9D80-C264C0795566}" name="Order Time" dataDxfId="16">
      <calculatedColumnFormula>TIME(RANDBETWEEN(11, 22), RANDBETWEEN(0, 59), 0)</calculatedColumnFormula>
    </tableColumn>
    <tableColumn id="5" xr3:uid="{9ACB4FB2-8717-4E92-B434-DA8B67CF188F}" name="Customer Id" dataDxfId="15">
      <calculatedColumnFormula>"CUST-" &amp; RANDBETWEEN(100, 500)</calculatedColumnFormula>
    </tableColumn>
    <tableColumn id="6" xr3:uid="{A6005594-DE50-4663-8C11-88F51739741B}" name="Delivery Address" dataDxfId="14">
      <calculatedColumnFormula>CHOOSE(RANDBETWEEN(1,5), "Camp", "Rajapeth", "Panchavati", "Sainagar", "Wadali")</calculatedColumnFormula>
    </tableColumn>
    <tableColumn id="7" xr3:uid="{1430C2EC-54DD-4F1B-AB28-64FB6B193D8D}" name="Item ID" dataDxfId="13">
      <calculatedColumnFormula>"ITM-" &amp; TEXT(RANDBETWEEN(1, 100), "000")</calculatedColumnFormula>
    </tableColumn>
    <tableColumn id="8" xr3:uid="{07969D49-A9E3-4644-9748-5B1681FFC7BC}" name="Category" dataDxfId="12">
      <calculatedColumnFormula>VLOOKUP(G2, Menu!$A$2:$C$101, 3, FALSE)</calculatedColumnFormula>
    </tableColumn>
    <tableColumn id="9" xr3:uid="{FE5922D3-9EE0-49D7-A063-97EE47289BD7}" name="Distance (KM)" dataDxfId="11">
      <calculatedColumnFormula>RANDBETWEEN(1, 10)</calculatedColumnFormula>
    </tableColumn>
    <tableColumn id="10" xr3:uid="{8A3C7916-05D5-47A2-94C2-CC38DD4A6BDC}" name="Quantity" dataDxfId="10">
      <calculatedColumnFormula>RANDBETWEEN(1, 5)</calculatedColumnFormula>
    </tableColumn>
    <tableColumn id="11" xr3:uid="{C27DEB7B-7E65-47F1-88D0-A41A8ECD4F2C}" name="Cutleries" dataDxfId="9">
      <calculatedColumnFormula>CHOOSE(RANDBETWEEN(1,2),"Yes","No")</calculatedColumnFormula>
    </tableColumn>
    <tableColumn id="12" xr3:uid="{B0C854EC-EE17-4110-AB0F-929A1AAFA9FA}" name="Delivery Executive ID" dataDxfId="8">
      <calculatedColumnFormula>"EXEC-" &amp; TEXT(RANDBETWEEN(1, 20), "00")</calculatedColumnFormula>
    </tableColumn>
    <tableColumn id="13" xr3:uid="{F4BA8944-B2CF-4340-86CF-91F1AD0C4B03}" name="Delivery Status" dataDxfId="7">
      <calculatedColumnFormula>IF(RAND() &gt; 0.05, "Delivered", "Cancelled")</calculatedColumnFormula>
    </tableColumn>
    <tableColumn id="14" xr3:uid="{E4C19A84-C102-4D2D-A617-995122483DE2}" name="Payment Mode" dataDxfId="6">
      <calculatedColumnFormula>CHOOSE(RANDBETWEEN(1,3), "UPI", "Cash", "Card")</calculatedColumnFormula>
    </tableColumn>
    <tableColumn id="15" xr3:uid="{66A8C65B-C005-45D2-B4FD-9DDE537DCE6E}" name="Total Price" dataDxfId="5">
      <calculatedColumnFormula>I2 * VLOOKUP(G2, Menu!$A$2:$E$101, 5, FALSE)</calculatedColumnFormula>
    </tableColumn>
    <tableColumn id="16" xr3:uid="{1855029E-590E-480C-8DD5-7E1CB170D969}" name="Customer Rating" dataDxfId="4">
      <calculatedColumnFormula>IF(L2="Cancelled", "-", RANDBETWEEN(3, 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4DC641-6994-443B-B15A-D974473D8BCE}" name="Table6" displayName="Table6" ref="A1:XFD1048576" totalsRowShown="0" headerRowDxfId="0">
  <autoFilter ref="A1:XFD1048576" xr:uid="{5B4DC641-6994-443B-B15A-D974473D8BCE}"/>
  <tableColumns count="16384">
    <tableColumn id="1" xr3:uid="{207CEE57-81A2-4450-A2FD-E2DA4CF283F4}" name="Executive ID"/>
    <tableColumn id="2" xr3:uid="{107DAD01-FC50-4E64-8828-0EB175E2E430}" name="Total order"/>
    <tableColumn id="3" xr3:uid="{94A7EB2A-BB65-4D4D-AEA9-7577A595F1C7}" name="Platform"/>
    <tableColumn id="4" xr3:uid="{89BB37FC-5B68-41A8-87D2-D4F01520B6D3}" name="Full Name"/>
    <tableColumn id="5" xr3:uid="{D203D95B-881C-413A-8111-EDC85FA0A729}" name="Age"/>
    <tableColumn id="6" xr3:uid="{114D8938-9EBB-43F9-B042-F7E6D5A6BD33}" name="Gender"/>
    <tableColumn id="7" xr3:uid="{73F39413-43E9-4FE3-BFDB-FCA67366CF2A}" name="Phone Number"/>
    <tableColumn id="8" xr3:uid="{4839BE44-D9D4-41EA-9F02-311ED424C0EA}" name="Vehicle Type"/>
    <tableColumn id="9" xr3:uid="{4D6B837B-424C-4089-874E-3E1B5544EED8}" name="Vehicle Number"/>
    <tableColumn id="10" xr3:uid="{26CA5D36-9F21-4912-82CD-9016936E062D}" name="License Number"/>
    <tableColumn id="11" xr3:uid="{52F4420C-8BE7-495D-9E8B-BD46A7F3B04F}" name="Joining Date" dataDxfId="1"/>
    <tableColumn id="12" xr3:uid="{B2F7DF83-F081-48DA-936D-5FE9A0578219}" name="Area of Service"/>
    <tableColumn id="13" xr3:uid="{BDD601F7-CDD4-437D-824C-85C8F6EEBE14}" name="Status"/>
    <tableColumn id="14" xr3:uid="{42284F06-3864-4EF5-AB46-68D041ED4821}" name="Current Rating"/>
    <tableColumn id="15" xr3:uid="{BC409BEE-1312-4B8A-9627-4173E7A251A0}" name="Column1"/>
    <tableColumn id="16" xr3:uid="{C549C043-717B-4040-AA48-6CC3B7A828F9}" name="Column2"/>
    <tableColumn id="17" xr3:uid="{5C076AF1-7410-4EA1-977D-B064977911D4}" name="Column3"/>
    <tableColumn id="18" xr3:uid="{5ACC2E85-5964-410D-BE95-1865C91B21B0}" name="Column4"/>
    <tableColumn id="19" xr3:uid="{87336CD9-87AA-41AD-8BE4-58CB7C82B82E}" name="Column5"/>
    <tableColumn id="20" xr3:uid="{D4FBA031-2A61-478E-97CE-DD26F8E041BA}" name="Column6"/>
    <tableColumn id="21" xr3:uid="{96595F77-FA53-4BB9-A441-A5D3C296D8F7}" name="Column7"/>
    <tableColumn id="22" xr3:uid="{9C240C9E-21FD-47F6-8ADC-E56496E62B45}" name="Column8"/>
    <tableColumn id="23" xr3:uid="{CF8F910C-6440-4FC3-94CB-66C3275A89FD}" name="Column9"/>
    <tableColumn id="24" xr3:uid="{4AEA418A-EB85-4DAC-A09D-99D91E9E78C7}" name="Column10"/>
    <tableColumn id="25" xr3:uid="{4C7F5108-20BB-4B1E-A745-D02F7036E4F2}" name="Column11"/>
    <tableColumn id="26" xr3:uid="{AD91C3EE-EDCB-453D-864A-42F6FC2FB6E5}" name="Column12"/>
    <tableColumn id="27" xr3:uid="{52355338-1FE3-4302-AFB7-C32EA546BDE5}" name="Column13"/>
    <tableColumn id="28" xr3:uid="{BB8877A2-0FC8-4BDD-AE6F-465D8CCA3842}" name="Column14"/>
    <tableColumn id="29" xr3:uid="{CA6751AA-8610-403C-A479-865663A88DA7}" name="Column15"/>
    <tableColumn id="30" xr3:uid="{94466A74-31C8-4FD8-8828-A1F1CF57B2AE}" name="Column16"/>
    <tableColumn id="31" xr3:uid="{2022573B-DC28-4C52-BBED-E2E16903C21E}" name="Column17"/>
    <tableColumn id="32" xr3:uid="{EAFF56AD-8D59-4A60-9FDC-3EB7AD9C3947}" name="Column18"/>
    <tableColumn id="33" xr3:uid="{30AC2799-C227-4362-B261-CBDC9D2DDE1F}" name="Column19"/>
    <tableColumn id="34" xr3:uid="{5262C455-ADC5-44E0-A149-98AF73CC381D}" name="Column20"/>
    <tableColumn id="35" xr3:uid="{203B6EED-A3F1-45B9-AD8C-41C108EEB2B3}" name="Column21"/>
    <tableColumn id="36" xr3:uid="{642AD39C-8640-4C68-B638-07BACB1587F1}" name="Column22"/>
    <tableColumn id="37" xr3:uid="{BC95F93B-3AD8-4C8D-AF4C-325DC6726BF2}" name="Column23"/>
    <tableColumn id="38" xr3:uid="{3E4ECD0F-F70E-4252-B51F-CA354F5B8062}" name="Column24"/>
    <tableColumn id="39" xr3:uid="{1836B931-A5A9-4FBA-A37A-FDF7A82333C1}" name="Column25"/>
    <tableColumn id="40" xr3:uid="{F4169090-C11A-4126-9696-B56E5A858EA5}" name="Column26"/>
    <tableColumn id="41" xr3:uid="{D273F396-B68E-4823-A32B-BCE4FC4FE7A5}" name="Column27"/>
    <tableColumn id="42" xr3:uid="{A3C1AE72-C9F5-47B4-A742-C4FCC72E6552}" name="Column28"/>
    <tableColumn id="43" xr3:uid="{A5BFC79B-ED2B-419A-86BC-297752051812}" name="Column29"/>
    <tableColumn id="44" xr3:uid="{EE680C48-9596-460D-8404-9F4F7579BC41}" name="Column30"/>
    <tableColumn id="45" xr3:uid="{5745EA13-7B53-46FF-9C19-261D5D2F26A4}" name="Column31"/>
    <tableColumn id="46" xr3:uid="{D7CEB28F-67F2-4BDE-954E-FDCAD5080D77}" name="Column32"/>
    <tableColumn id="47" xr3:uid="{8C22093E-CF2E-4482-A953-7C48FD32428E}" name="Column33"/>
    <tableColumn id="48" xr3:uid="{35AE0A55-C9C9-4041-A445-CC88D4E92FFE}" name="Column34"/>
    <tableColumn id="49" xr3:uid="{5813EA47-86BE-46F4-BF1F-E82B4746C242}" name="Column35"/>
    <tableColumn id="50" xr3:uid="{E2A744E2-698F-4C25-AD5B-1FFEF2FF518D}" name="Column36"/>
    <tableColumn id="51" xr3:uid="{FB266715-DEEE-445E-991B-6A6DF06C0E8A}" name="Column37"/>
    <tableColumn id="52" xr3:uid="{2394635F-348D-4155-8752-F811FE62603D}" name="Column38"/>
    <tableColumn id="53" xr3:uid="{776B499D-4943-4F0B-BD80-936951773C88}" name="Column39"/>
    <tableColumn id="54" xr3:uid="{0FE0C119-47C3-4765-AB48-E072F3FC34A1}" name="Column40"/>
    <tableColumn id="55" xr3:uid="{D484B511-8B23-47DD-90D0-6930B8BA64EA}" name="Column41"/>
    <tableColumn id="56" xr3:uid="{ED11B083-61F0-4E49-8108-53F5B4A3A312}" name="Column42"/>
    <tableColumn id="57" xr3:uid="{2796E822-6FCD-41DE-A51C-4CF48F0B269D}" name="Column43"/>
    <tableColumn id="58" xr3:uid="{76A5F467-77C0-4138-8478-F8246A6A6BD7}" name="Column44"/>
    <tableColumn id="59" xr3:uid="{9C59B252-99C7-47A8-B9EA-23B3889F350F}" name="Column45"/>
    <tableColumn id="60" xr3:uid="{EB45D5B7-38C5-4826-9523-F076B7E36F7A}" name="Column46"/>
    <tableColumn id="61" xr3:uid="{CC1102D7-85A2-43D2-98B8-0E8CA0195AD3}" name="Column47"/>
    <tableColumn id="62" xr3:uid="{FA7F36D5-66EB-4930-9196-D9A37BA8F97D}" name="Column48"/>
    <tableColumn id="63" xr3:uid="{B2DE77B6-29F4-4359-BF5C-03226F906525}" name="Column49"/>
    <tableColumn id="64" xr3:uid="{325C4B54-8CB8-407E-B321-137DBFB8D605}" name="Column50"/>
    <tableColumn id="65" xr3:uid="{7CB1C15C-6076-4FE0-A3F7-086527D62D93}" name="Column51"/>
    <tableColumn id="66" xr3:uid="{552C135E-F6A0-4221-B60E-CDE01B12A398}" name="Column52"/>
    <tableColumn id="67" xr3:uid="{E4C5FA85-DB09-4554-9ED2-5A96F51750B0}" name="Column53"/>
    <tableColumn id="68" xr3:uid="{6BCF171C-9DB1-4F1B-96FC-3759935A5699}" name="Column54"/>
    <tableColumn id="69" xr3:uid="{D6D9EA0D-FB96-4923-AE8E-4B3E44A8A90C}" name="Column55"/>
    <tableColumn id="70" xr3:uid="{562B7EE7-D594-44DE-8D42-915300399F1C}" name="Column56"/>
    <tableColumn id="71" xr3:uid="{EB515366-67CC-4AF6-B0D7-C4B1FD3418DB}" name="Column57"/>
    <tableColumn id="72" xr3:uid="{4C150934-646C-44FC-91F0-910975BEACB5}" name="Column58"/>
    <tableColumn id="73" xr3:uid="{C6943365-43F3-4DD2-9D7C-B1EC388DB031}" name="Column59"/>
    <tableColumn id="74" xr3:uid="{30807BE7-475E-4744-8A3C-DF1646576E33}" name="Column60"/>
    <tableColumn id="75" xr3:uid="{9CCF034F-DB9B-4833-B513-D20BD3753F3E}" name="Column61"/>
    <tableColumn id="76" xr3:uid="{CD72C52D-FD98-467F-823F-7FD655173076}" name="Column62"/>
    <tableColumn id="77" xr3:uid="{6ADB932A-BD96-4867-BF9B-D9AE00AE3405}" name="Column63"/>
    <tableColumn id="78" xr3:uid="{16424FCE-4846-4112-BBCC-C8BC29081CA5}" name="Column64"/>
    <tableColumn id="79" xr3:uid="{06512763-F811-4769-BF51-626DB6A502E0}" name="Column65"/>
    <tableColumn id="80" xr3:uid="{7F2A2761-C5DC-4E5F-BA4C-4FA6294BD267}" name="Column66"/>
    <tableColumn id="81" xr3:uid="{9304EAD6-3434-445A-A25E-E46D77DCDD78}" name="Column67"/>
    <tableColumn id="82" xr3:uid="{54FEA222-FE05-4B22-9341-CCDD7B482120}" name="Column68"/>
    <tableColumn id="83" xr3:uid="{A55772D4-0030-46DB-9AFD-424912E747C2}" name="Column69"/>
    <tableColumn id="84" xr3:uid="{9C8E5FA3-7F94-470B-A015-BCA63AB1CC27}" name="Column70"/>
    <tableColumn id="85" xr3:uid="{CF4E57F8-8FF4-4610-AB49-5A3BAC1414F8}" name="Column71"/>
    <tableColumn id="86" xr3:uid="{0BBA4C39-B370-4904-BF56-E0458B7D243F}" name="Column72"/>
    <tableColumn id="87" xr3:uid="{0045C8D8-62DD-4A6D-8A35-C114BFBA24CC}" name="Column73"/>
    <tableColumn id="88" xr3:uid="{58810D86-BD8E-4EEF-915E-F44477E2416F}" name="Column74"/>
    <tableColumn id="89" xr3:uid="{7D04D713-C9C5-4DD7-940B-35BCF81239F3}" name="Column75"/>
    <tableColumn id="90" xr3:uid="{3773AEBE-E5CD-446C-A035-5F8D02FF8E99}" name="Column76"/>
    <tableColumn id="91" xr3:uid="{074E9B49-66B2-485B-B95D-107988D97152}" name="Column77"/>
    <tableColumn id="92" xr3:uid="{654F357A-1557-4FA6-9C1F-2479C47BB554}" name="Column78"/>
    <tableColumn id="93" xr3:uid="{C255611A-106C-4162-BEC8-72ED7E1E3403}" name="Column79"/>
    <tableColumn id="94" xr3:uid="{DA6A7492-F02A-47B7-A226-2761B5543726}" name="Column80"/>
    <tableColumn id="95" xr3:uid="{E041F3A8-B16A-4C94-8A38-50E315F590E9}" name="Column81"/>
    <tableColumn id="96" xr3:uid="{AB4CB455-2634-4EFF-AD42-031B6861D802}" name="Column82"/>
    <tableColumn id="97" xr3:uid="{ECDC5D70-8D73-46C0-83F6-97BD81E3581C}" name="Column83"/>
    <tableColumn id="98" xr3:uid="{4E14346D-1EA9-4250-93CD-141CD41F1256}" name="Column84"/>
    <tableColumn id="99" xr3:uid="{FF98F8E0-5E0C-4329-9007-89A27FD8543A}" name="Column85"/>
    <tableColumn id="100" xr3:uid="{292B7AC0-8CE0-4E1C-859D-C23FCA9DBE4F}" name="Column86"/>
    <tableColumn id="101" xr3:uid="{AB821D7C-9008-420D-B141-E5EEAA314E66}" name="Column87"/>
    <tableColumn id="102" xr3:uid="{25C8FBD3-0A26-44BF-AD62-079302C827C4}" name="Column88"/>
    <tableColumn id="103" xr3:uid="{188E9E8F-0161-42B7-B032-8DEFDDB83D28}" name="Column89"/>
    <tableColumn id="104" xr3:uid="{D2B7DD4E-41F8-48A4-9AAF-EFD426B90773}" name="Column90"/>
    <tableColumn id="105" xr3:uid="{42F576F4-61A6-4A34-82B3-C6297C7EDD51}" name="Column91"/>
    <tableColumn id="106" xr3:uid="{EC4B775C-1165-4A07-A2AC-70E6446B2F40}" name="Column92"/>
    <tableColumn id="107" xr3:uid="{FC0A4DD5-9B5B-48A4-95CE-8109C2EE2AE8}" name="Column93"/>
    <tableColumn id="108" xr3:uid="{BAFBD083-AA0A-46AA-A00F-06575ABE5E26}" name="Column94"/>
    <tableColumn id="109" xr3:uid="{834206D7-C9BC-4FC7-B8EA-3F32A090D1E3}" name="Column95"/>
    <tableColumn id="110" xr3:uid="{02A77D21-9D6C-4C74-B1EA-7C503C46AC78}" name="Column96"/>
    <tableColumn id="111" xr3:uid="{3A6036D0-0CA0-4EFB-A98F-3B83B9B8DF73}" name="Column97"/>
    <tableColumn id="112" xr3:uid="{5D6C9191-FFD1-4513-AF7C-D571A69D46BD}" name="Column98"/>
    <tableColumn id="113" xr3:uid="{5C80571F-12BF-4051-931F-99243AF697AC}" name="Column99"/>
    <tableColumn id="114" xr3:uid="{95F8FB1B-D98C-458D-9F94-923C4D3998C2}" name="Column100"/>
    <tableColumn id="115" xr3:uid="{0CE851E0-BAA2-4B2F-9999-2620F4347358}" name="Column101"/>
    <tableColumn id="116" xr3:uid="{E6FA9A11-212B-4C36-9CDB-725F5EFBAFC3}" name="Column102"/>
    <tableColumn id="117" xr3:uid="{D7330D77-A126-4969-8339-EB959F665A5C}" name="Column103"/>
    <tableColumn id="118" xr3:uid="{18FE5773-E3EB-4FF6-A99E-F7C474E6E1B4}" name="Column104"/>
    <tableColumn id="119" xr3:uid="{ACD1E269-96A4-4303-8F5A-9789BB92F766}" name="Column105"/>
    <tableColumn id="120" xr3:uid="{0EB2D56A-4CB7-4B86-AD4C-DB32FC4E6EE2}" name="Column106"/>
    <tableColumn id="121" xr3:uid="{847241DB-742C-4341-89AD-ACE0FF441770}" name="Column107"/>
    <tableColumn id="122" xr3:uid="{8A736FC2-8B8C-4613-8941-9BDC446E5263}" name="Column108"/>
    <tableColumn id="123" xr3:uid="{C41BF05F-01D5-47C1-A9E0-81151040D771}" name="Column109"/>
    <tableColumn id="124" xr3:uid="{9C6EEF29-6EAE-4DC7-8F6C-D0C25CD9BF95}" name="Column110"/>
    <tableColumn id="125" xr3:uid="{CE26DC2A-CFA9-4154-8F5A-6829960978CC}" name="Column111"/>
    <tableColumn id="126" xr3:uid="{40DD598F-C354-420C-A79B-7FCF51A98312}" name="Column112"/>
    <tableColumn id="127" xr3:uid="{03AC37C3-A55F-47ED-A55F-ED9A87FBFAFD}" name="Column113"/>
    <tableColumn id="128" xr3:uid="{16D1E953-BF8E-4AF9-8C4C-B5FFAC3B15E7}" name="Column114"/>
    <tableColumn id="129" xr3:uid="{AD049E66-BBB9-4C0F-A79B-7971F6B3B0C5}" name="Column115"/>
    <tableColumn id="130" xr3:uid="{99F99186-513C-4217-B8D5-5778E3EF9F0F}" name="Column116"/>
    <tableColumn id="131" xr3:uid="{67E89479-FFF8-4DCF-813A-D3D0A0083DF3}" name="Column117"/>
    <tableColumn id="132" xr3:uid="{7BEBB6FE-9F63-40E5-A25F-467442606952}" name="Column118"/>
    <tableColumn id="133" xr3:uid="{D1109A07-026C-4F9C-874D-106479625F2A}" name="Column119"/>
    <tableColumn id="134" xr3:uid="{57AB3CE2-D21E-429E-A9E9-8772F9F6A567}" name="Column120"/>
    <tableColumn id="135" xr3:uid="{CD4C0E0F-90F9-45AC-8CFB-00C2941B19DE}" name="Column121"/>
    <tableColumn id="136" xr3:uid="{45BB5834-8106-4172-81D4-2302DF1F656C}" name="Column122"/>
    <tableColumn id="137" xr3:uid="{D95EF9E5-FDAA-410D-8E08-7E4A2CA0236E}" name="Column123"/>
    <tableColumn id="138" xr3:uid="{8F265BE7-98F8-48D7-AB86-667E00EFD594}" name="Column124"/>
    <tableColumn id="139" xr3:uid="{BB48E044-DEDD-4EC2-9D1E-CB6FDEEF76E7}" name="Column125"/>
    <tableColumn id="140" xr3:uid="{88D31D78-B774-4E8A-B966-04E8F58E1EEC}" name="Column126"/>
    <tableColumn id="141" xr3:uid="{A2F63684-0AC4-4E37-9910-900483C024E9}" name="Column127"/>
    <tableColumn id="142" xr3:uid="{F47C0D0C-91BF-48C8-B19D-FB8E90AC7E44}" name="Column128"/>
    <tableColumn id="143" xr3:uid="{F5B18509-FCC3-41A8-9139-8FF865DBBB4E}" name="Column129"/>
    <tableColumn id="144" xr3:uid="{841C363A-ABAB-4080-BF75-826D5860689A}" name="Column130"/>
    <tableColumn id="145" xr3:uid="{B1C45086-DA6D-4C69-8237-F7C0D29D2D14}" name="Column131"/>
    <tableColumn id="146" xr3:uid="{7EBFD291-3799-435F-9BD9-2D3FE6261068}" name="Column132"/>
    <tableColumn id="147" xr3:uid="{35FDCDF9-6543-48F7-AC20-9149585FA889}" name="Column133"/>
    <tableColumn id="148" xr3:uid="{B6614A00-CC03-410B-BBDB-771DB3EAC724}" name="Column134"/>
    <tableColumn id="149" xr3:uid="{9F48A76C-6316-41E9-8B17-14861F7BE105}" name="Column135"/>
    <tableColumn id="150" xr3:uid="{ACD3B4FC-1491-4E0F-B670-77A999BE7E91}" name="Column136"/>
    <tableColumn id="151" xr3:uid="{FC43718C-59B2-4633-8E81-75076769E117}" name="Column137"/>
    <tableColumn id="152" xr3:uid="{841D99B3-2432-4BA7-8477-91BB271311A1}" name="Column138"/>
    <tableColumn id="153" xr3:uid="{3A50E870-AF2E-493C-B0F7-20E3B58BE86D}" name="Column139"/>
    <tableColumn id="154" xr3:uid="{6531E78E-334E-412F-BD86-A99EEFBD47A1}" name="Column140"/>
    <tableColumn id="155" xr3:uid="{52861932-BDBC-42D6-86C2-25591969B151}" name="Column141"/>
    <tableColumn id="156" xr3:uid="{6697FF23-8BFB-4EE6-88BB-ECC08CACE04B}" name="Column142"/>
    <tableColumn id="157" xr3:uid="{5D1B6DB8-4AF0-467E-A508-47722D2C8595}" name="Column143"/>
    <tableColumn id="158" xr3:uid="{F9EA4983-F38C-4945-AB00-2B5E29BE30A2}" name="Column144"/>
    <tableColumn id="159" xr3:uid="{6EBCD370-F57F-4709-B13E-66C863DECD91}" name="Column145"/>
    <tableColumn id="160" xr3:uid="{4F5714BE-9D85-4E9B-B956-5E0D02466476}" name="Column146"/>
    <tableColumn id="161" xr3:uid="{E78445C0-02F8-434D-9BC6-AE460A17631B}" name="Column147"/>
    <tableColumn id="162" xr3:uid="{BC0711FF-7717-47B0-9D6F-94E9F0BD980B}" name="Column148"/>
    <tableColumn id="163" xr3:uid="{F8568FA3-764B-4F14-8BC8-63D6E7D5A023}" name="Column149"/>
    <tableColumn id="164" xr3:uid="{92292CBD-40F8-41A2-AE37-13EC0004409A}" name="Column150"/>
    <tableColumn id="165" xr3:uid="{58047316-438A-438B-9714-21BE7905AE00}" name="Column151"/>
    <tableColumn id="166" xr3:uid="{F08794B7-5912-40C5-8270-C1539BEA7E44}" name="Column152"/>
    <tableColumn id="167" xr3:uid="{5EB58379-7D3C-4FB6-BB9D-65813F65568F}" name="Column153"/>
    <tableColumn id="168" xr3:uid="{42272A43-4650-457D-961C-DB43F9F40CFD}" name="Column154"/>
    <tableColumn id="169" xr3:uid="{45E8FB62-4105-475F-A4D2-86C49D7B56A4}" name="Column155"/>
    <tableColumn id="170" xr3:uid="{A0AB1897-99C1-46CE-90AC-07AE5C8991C3}" name="Column156"/>
    <tableColumn id="171" xr3:uid="{34303561-B65B-49AF-B1D3-9EBA78EB533B}" name="Column157"/>
    <tableColumn id="172" xr3:uid="{548B5601-C14B-4528-B894-9894F18646B3}" name="Column158"/>
    <tableColumn id="173" xr3:uid="{04EE4115-0081-4541-A609-DBA7DEC5203A}" name="Column159"/>
    <tableColumn id="174" xr3:uid="{2753DDEB-F00E-4F3D-A43E-4689894BFEB6}" name="Column160"/>
    <tableColumn id="175" xr3:uid="{4A4C0FF0-FF29-4B63-A9DA-6CA977A59B6B}" name="Column161"/>
    <tableColumn id="176" xr3:uid="{FB451D19-0F4C-4F0A-8C22-7B16438E7624}" name="Column162"/>
    <tableColumn id="177" xr3:uid="{B36249BE-C5EA-452B-BDF5-5BC5F6856F51}" name="Column163"/>
    <tableColumn id="178" xr3:uid="{8707F9CB-3FA9-4FB8-BDE0-6D657920960A}" name="Column164"/>
    <tableColumn id="179" xr3:uid="{B12C1566-6C12-4C31-9A99-23B0E7957430}" name="Column165"/>
    <tableColumn id="180" xr3:uid="{9F97902F-4F93-4254-86E6-93EA375CE49A}" name="Column166"/>
    <tableColumn id="181" xr3:uid="{4A9A13F3-2F71-4F53-AFF8-457050988A91}" name="Column167"/>
    <tableColumn id="182" xr3:uid="{2F86AF05-DF18-48E7-A9C1-5B4EBD951DCD}" name="Column168"/>
    <tableColumn id="183" xr3:uid="{FDB5741A-B5AB-4240-9225-4E2DD3B1CC93}" name="Column169"/>
    <tableColumn id="184" xr3:uid="{4A8E60F8-D03E-4F1A-B4B7-D6A36CDB5C1D}" name="Column170"/>
    <tableColumn id="185" xr3:uid="{F55E6555-AF4A-4AF0-BCE4-3441438EC69D}" name="Column171"/>
    <tableColumn id="186" xr3:uid="{69154BC0-C856-4D99-92A0-C99E54C3E484}" name="Column172"/>
    <tableColumn id="187" xr3:uid="{34F5DE97-6AF0-4F99-BC70-769281151309}" name="Column173"/>
    <tableColumn id="188" xr3:uid="{5172CDA9-24C5-4B93-9B8C-DAAA98659D89}" name="Column174"/>
    <tableColumn id="189" xr3:uid="{25681B70-2379-4A31-B0AF-A473883D8F39}" name="Column175"/>
    <tableColumn id="190" xr3:uid="{354FD3F8-51D4-4F84-BBAA-5A39564FEC08}" name="Column176"/>
    <tableColumn id="191" xr3:uid="{56337545-15C5-4892-8B16-70496EE0492B}" name="Column177"/>
    <tableColumn id="192" xr3:uid="{01A96AEA-E5E5-4D11-B502-BF77B7B86785}" name="Column178"/>
    <tableColumn id="193" xr3:uid="{DC216147-A7C7-419A-9E74-DFAEE391495C}" name="Column179"/>
    <tableColumn id="194" xr3:uid="{9982110D-03F8-4266-8540-F9D32F81E7A5}" name="Column180"/>
    <tableColumn id="195" xr3:uid="{E3B1E887-56F9-445B-A36D-01A46C8B0AB6}" name="Column181"/>
    <tableColumn id="196" xr3:uid="{152B2175-6C57-4EE0-BEA9-4E310FBC6B97}" name="Column182"/>
    <tableColumn id="197" xr3:uid="{5ED61F42-B1E7-4F1C-B259-53EEF495D900}" name="Column183"/>
    <tableColumn id="198" xr3:uid="{2DA17C52-9E6E-4E30-B4E2-B04507384668}" name="Column184"/>
    <tableColumn id="199" xr3:uid="{480A3D7F-C1D7-409C-9473-3B40C07D62C3}" name="Column185"/>
    <tableColumn id="200" xr3:uid="{CAFE5748-29D7-4CC1-8C70-29F97A2FA31C}" name="Column186"/>
    <tableColumn id="201" xr3:uid="{4A0FEE44-3907-40F5-A0C2-4A5AEBE1AAA2}" name="Column187"/>
    <tableColumn id="202" xr3:uid="{3CBEA698-583B-44B7-9156-BDA0CBF99A5E}" name="Column188"/>
    <tableColumn id="203" xr3:uid="{0F1D4793-CA2E-4E8F-B2CB-E8DFC5E5A847}" name="Column189"/>
    <tableColumn id="204" xr3:uid="{D9C8A201-6F54-4BC9-9059-86F8FBCBA875}" name="Column190"/>
    <tableColumn id="205" xr3:uid="{99275735-0E5C-4598-9241-5A95366E954F}" name="Column191"/>
    <tableColumn id="206" xr3:uid="{649EF7BC-9E89-4300-96F5-90B176B57265}" name="Column192"/>
    <tableColumn id="207" xr3:uid="{42EB15AE-16A3-4129-9BDD-D07938B4876B}" name="Column193"/>
    <tableColumn id="208" xr3:uid="{8B474028-8455-4993-8585-B6991A28EE69}" name="Column194"/>
    <tableColumn id="209" xr3:uid="{A6B4E197-1348-4A97-932F-13A8AB1415CD}" name="Column195"/>
    <tableColumn id="210" xr3:uid="{41AFDF0D-AE79-4EB7-9248-3A971694C9F8}" name="Column196"/>
    <tableColumn id="211" xr3:uid="{A2812236-FE6B-4950-842A-AAE300622991}" name="Column197"/>
    <tableColumn id="212" xr3:uid="{E497BC5A-EEDE-4F0D-922A-E8AE1F237397}" name="Column198"/>
    <tableColumn id="213" xr3:uid="{911438C8-6F75-4865-B225-D2996F7BFB1F}" name="Column199"/>
    <tableColumn id="214" xr3:uid="{28A324F7-4028-4119-A27E-9920DD01C249}" name="Column200"/>
    <tableColumn id="215" xr3:uid="{6E0ED712-5254-45E1-9D15-E430B9F834DF}" name="Column201"/>
    <tableColumn id="216" xr3:uid="{99BB3AA0-8B55-4002-B06F-353A0AC7A096}" name="Column202"/>
    <tableColumn id="217" xr3:uid="{8CBB140B-133E-489A-B64D-DB7CB4526095}" name="Column203"/>
    <tableColumn id="218" xr3:uid="{3B8AAC9D-37CA-43C1-95F2-E84CBEB0E8FF}" name="Column204"/>
    <tableColumn id="219" xr3:uid="{DD194371-423F-4E69-B144-8F87A8754EB1}" name="Column205"/>
    <tableColumn id="220" xr3:uid="{85E35FE5-6D86-401F-A2D6-1D5F09CC9453}" name="Column206"/>
    <tableColumn id="221" xr3:uid="{61557410-11EB-4A6B-87B2-A2E535524853}" name="Column207"/>
    <tableColumn id="222" xr3:uid="{DC433278-8D5E-4F92-B487-356B0D6B091A}" name="Column208"/>
    <tableColumn id="223" xr3:uid="{0299B270-8961-407B-8510-33BFE5642AAC}" name="Column209"/>
    <tableColumn id="224" xr3:uid="{189736B5-356C-4D85-A417-C0CC5910B449}" name="Column210"/>
    <tableColumn id="225" xr3:uid="{4906B394-6D26-4E0F-9022-4E37A721665D}" name="Column211"/>
    <tableColumn id="226" xr3:uid="{A4CA91F1-6251-4A7B-8410-B2CB4558CD71}" name="Column212"/>
    <tableColumn id="227" xr3:uid="{93EFC64F-9FDC-4B4B-B5DC-88D89D08FBFC}" name="Column213"/>
    <tableColumn id="228" xr3:uid="{33F4D526-86FB-4D04-AD28-BD6E7A9F0D81}" name="Column214"/>
    <tableColumn id="229" xr3:uid="{4CC36F42-3221-490B-9EF4-43BF0ACA036C}" name="Column215"/>
    <tableColumn id="230" xr3:uid="{245C7605-3742-42F2-BD4D-3631D2F957E2}" name="Column216"/>
    <tableColumn id="231" xr3:uid="{52F9074C-DB65-49D7-9C11-4BD7DEBDF1B5}" name="Column217"/>
    <tableColumn id="232" xr3:uid="{36235EE7-7EFC-44E0-BA87-742DA8AC8735}" name="Column218"/>
    <tableColumn id="233" xr3:uid="{35FEB8F3-4A99-4C25-B9F0-A689BF074ABC}" name="Column219"/>
    <tableColumn id="234" xr3:uid="{977098F3-4908-4519-9F01-3A085607836E}" name="Column220"/>
    <tableColumn id="235" xr3:uid="{49DDB2C2-5594-4733-AEB1-6325138519A0}" name="Column221"/>
    <tableColumn id="236" xr3:uid="{809D4088-A0FB-4618-ADAA-A83808EB79DE}" name="Column222"/>
    <tableColumn id="237" xr3:uid="{8B6EAF98-ACF9-40CB-AF46-148830A2C4EC}" name="Column223"/>
    <tableColumn id="238" xr3:uid="{08ACC889-02F7-4537-929B-B19E18F578F7}" name="Column224"/>
    <tableColumn id="239" xr3:uid="{46FD7044-9287-40A2-BB68-54615ABC5A7D}" name="Column225"/>
    <tableColumn id="240" xr3:uid="{2A59D0CF-EA55-4359-BC22-439AE842AA2C}" name="Column226"/>
    <tableColumn id="241" xr3:uid="{349BDCF4-727A-4962-A6D7-F7563CF607D6}" name="Column227"/>
    <tableColumn id="242" xr3:uid="{AC8C3A25-6279-4D8D-9600-9DBFABA5393E}" name="Column228"/>
    <tableColumn id="243" xr3:uid="{343A292F-5D84-4F15-A776-E12640A97C82}" name="Column229"/>
    <tableColumn id="244" xr3:uid="{1411FE4C-FDB0-4A05-9559-416D18A081E8}" name="Column230"/>
    <tableColumn id="245" xr3:uid="{A9422EC5-8C6A-4E74-9A0C-F02D304CF567}" name="Column231"/>
    <tableColumn id="246" xr3:uid="{3705837A-6367-41F1-9616-F83D00E1DF30}" name="Column232"/>
    <tableColumn id="247" xr3:uid="{F003AB88-4CC0-49B3-8C14-DE2E0FC7C10C}" name="Column233"/>
    <tableColumn id="248" xr3:uid="{1DDC653F-22D1-4BFE-839C-5220DD5BCF8C}" name="Column234"/>
    <tableColumn id="249" xr3:uid="{CE73DE7F-7A71-454F-B5A3-75389D1EB15A}" name="Column235"/>
    <tableColumn id="250" xr3:uid="{0044BE61-EFDA-4A0B-8EE3-8B5E200219E3}" name="Column236"/>
    <tableColumn id="251" xr3:uid="{1A14B4F4-D97F-44D6-9372-8EF2BC7430D5}" name="Column237"/>
    <tableColumn id="252" xr3:uid="{7C3BE232-E8A9-4A0C-AF96-BAD572616FD2}" name="Column238"/>
    <tableColumn id="253" xr3:uid="{A8DDF527-FC77-41CD-8A98-7831358E78ED}" name="Column239"/>
    <tableColumn id="254" xr3:uid="{5FB7C073-5997-4587-889F-8A756B1A73E7}" name="Column240"/>
    <tableColumn id="255" xr3:uid="{A2ED854A-91D8-494D-B021-A0B41681B446}" name="Column241"/>
    <tableColumn id="256" xr3:uid="{A460ACBE-1D44-4627-8C2F-13CE4D3D1083}" name="Column242"/>
    <tableColumn id="257" xr3:uid="{C8080094-B6F1-4F8E-ADDD-6BAF36AE1026}" name="Column243"/>
    <tableColumn id="258" xr3:uid="{7F59626C-35F8-4FC4-9CDB-BB129819894E}" name="Column244"/>
    <tableColumn id="259" xr3:uid="{74E9188F-5CF8-454A-812F-4E12A99F1C54}" name="Column245"/>
    <tableColumn id="260" xr3:uid="{8D3238B6-30AB-41E2-8733-8EF7BAF36879}" name="Column246"/>
    <tableColumn id="261" xr3:uid="{C18A1E73-D98D-4857-9B56-4C18167A511E}" name="Column247"/>
    <tableColumn id="262" xr3:uid="{BF13AB20-957A-41C5-9BF5-0EB0EC90E832}" name="Column248"/>
    <tableColumn id="263" xr3:uid="{195DAF28-D0A3-457B-A7BD-64E9AEB0D8E8}" name="Column249"/>
    <tableColumn id="264" xr3:uid="{EA1B5C40-501D-44F5-888B-BBCE9A6F19C2}" name="Column250"/>
    <tableColumn id="265" xr3:uid="{DEA6C79E-23BE-4D16-A315-2333176E8981}" name="Column251"/>
    <tableColumn id="266" xr3:uid="{166728B8-E542-49F1-9E41-2D3004823B99}" name="Column252"/>
    <tableColumn id="267" xr3:uid="{59AF2851-6A6E-4A52-A61F-D2FDC4128C4E}" name="Column253"/>
    <tableColumn id="268" xr3:uid="{47813B96-6DC1-4F9F-97F1-8EFE24662039}" name="Column254"/>
    <tableColumn id="269" xr3:uid="{C551C707-7BED-4F2C-BAAB-3DBE5ECA2E06}" name="Column255"/>
    <tableColumn id="270" xr3:uid="{0C52F181-19AC-49CD-9453-A4D99FCA8911}" name="Column256"/>
    <tableColumn id="271" xr3:uid="{2653451C-A4E3-4355-9C97-DC71D200633A}" name="Column257"/>
    <tableColumn id="272" xr3:uid="{139323F8-2108-4021-B9D9-AFC115ACFF32}" name="Column258"/>
    <tableColumn id="273" xr3:uid="{686D3210-FA29-439A-8F9B-590A0E605224}" name="Column259"/>
    <tableColumn id="274" xr3:uid="{B80AEF81-B9DD-40F0-8D38-C6BA89C08CAA}" name="Column260"/>
    <tableColumn id="275" xr3:uid="{84485949-5485-4111-BFCC-C15B7CC30547}" name="Column261"/>
    <tableColumn id="276" xr3:uid="{00A91342-5498-433E-B8A9-287F9AB5BEB9}" name="Column262"/>
    <tableColumn id="277" xr3:uid="{AF4702C9-CA0D-4030-806B-BACE194EBF59}" name="Column263"/>
    <tableColumn id="278" xr3:uid="{B0DA242F-F43B-4700-B5AD-AA1198B5C737}" name="Column264"/>
    <tableColumn id="279" xr3:uid="{6B690442-03E0-4AF7-A5CD-52AA73EC8961}" name="Column265"/>
    <tableColumn id="280" xr3:uid="{8B1DF9FB-6757-45C8-BBB3-6117CA7A1C8F}" name="Column266"/>
    <tableColumn id="281" xr3:uid="{225A1962-0681-4D0E-8598-6D81C3BE84C3}" name="Column267"/>
    <tableColumn id="282" xr3:uid="{AD0851EF-0F17-4534-8D29-AAF0A476B915}" name="Column268"/>
    <tableColumn id="283" xr3:uid="{99592DC1-D5D5-43B4-8A65-9A1726703911}" name="Column269"/>
    <tableColumn id="284" xr3:uid="{A9977DC0-D5AB-4FE5-A4C2-A47C50E848FC}" name="Column270"/>
    <tableColumn id="285" xr3:uid="{38A47E78-7AC1-47E2-BE3F-0FB13A416A2E}" name="Column271"/>
    <tableColumn id="286" xr3:uid="{A805E1C0-ECA3-4425-8C82-DA9CB1637DE9}" name="Column272"/>
    <tableColumn id="287" xr3:uid="{9ACB7053-8BB7-4B46-8D2B-A4CC089888EB}" name="Column273"/>
    <tableColumn id="288" xr3:uid="{754CEDE5-0860-472D-9551-F6FBFB09C77A}" name="Column274"/>
    <tableColumn id="289" xr3:uid="{15B85BFB-41A4-4718-9A36-317756DED64D}" name="Column275"/>
    <tableColumn id="290" xr3:uid="{8FBB3425-8533-4504-AE1D-B27562600525}" name="Column276"/>
    <tableColumn id="291" xr3:uid="{15FE5410-9F2F-46B6-A301-62B9548F2ECB}" name="Column277"/>
    <tableColumn id="292" xr3:uid="{4FCB41F1-B6E5-4505-9446-B34F397FBA9B}" name="Column278"/>
    <tableColumn id="293" xr3:uid="{A833F180-E9D0-427F-81F9-D532C675DC4B}" name="Column279"/>
    <tableColumn id="294" xr3:uid="{08C7A898-C675-484A-925C-0FEC80D42EF3}" name="Column280"/>
    <tableColumn id="295" xr3:uid="{94CABB60-A3FB-467D-8160-0C29B44D9494}" name="Column281"/>
    <tableColumn id="296" xr3:uid="{1068F1D3-FA15-4985-9E05-3410A496532E}" name="Column282"/>
    <tableColumn id="297" xr3:uid="{27BC7CC1-1374-46C3-AA96-79CEE11AC267}" name="Column283"/>
    <tableColumn id="298" xr3:uid="{B47F0B42-728C-4716-A13B-0868AC66559F}" name="Column284"/>
    <tableColumn id="299" xr3:uid="{CFDC40C2-0002-4D99-A509-025302798E38}" name="Column285"/>
    <tableColumn id="300" xr3:uid="{7A0CAD69-A18A-4CE9-BAC7-36DA78ECB189}" name="Column286"/>
    <tableColumn id="301" xr3:uid="{A7B8F866-8FE8-4CCC-84F9-73C014590782}" name="Column287"/>
    <tableColumn id="302" xr3:uid="{CA0A90AC-F221-4D23-ACD2-2574FD154AE9}" name="Column288"/>
    <tableColumn id="303" xr3:uid="{75F1EBF9-8E05-4D12-864D-55BE742C5FFD}" name="Column289"/>
    <tableColumn id="304" xr3:uid="{D9E5D63B-EDD0-4BFB-92EC-58E04BFB753F}" name="Column290"/>
    <tableColumn id="305" xr3:uid="{B13649B1-86DC-434A-AAEC-ED5F15A27C25}" name="Column291"/>
    <tableColumn id="306" xr3:uid="{F5D2E9FC-C6E7-4786-BB5D-5838D1B6E5BD}" name="Column292"/>
    <tableColumn id="307" xr3:uid="{52EDEB6F-8783-47B5-B2B5-3D7F024E3B47}" name="Column293"/>
    <tableColumn id="308" xr3:uid="{7580BC00-1882-4629-B722-5B4AB2926A0A}" name="Column294"/>
    <tableColumn id="309" xr3:uid="{FE0B2DE2-3AAB-4216-ABA8-47E22671304C}" name="Column295"/>
    <tableColumn id="310" xr3:uid="{7D259F64-28FA-4567-80EE-5E674B0DF6BA}" name="Column296"/>
    <tableColumn id="311" xr3:uid="{01CAD2E9-692D-4A80-A6EE-8A5FFE232E37}" name="Column297"/>
    <tableColumn id="312" xr3:uid="{21BDA006-0622-4314-848B-AD8258825913}" name="Column298"/>
    <tableColumn id="313" xr3:uid="{D1CEFDA3-401C-4B97-9A8A-A531F75514E0}" name="Column299"/>
    <tableColumn id="314" xr3:uid="{2F656FC0-24E5-41A1-A04F-780AEB1DD140}" name="Column300"/>
    <tableColumn id="315" xr3:uid="{2F484F35-B181-41BB-8B8C-BF5A7DA54017}" name="Column301"/>
    <tableColumn id="316" xr3:uid="{F3C63802-1718-4E1C-92FA-E62497862AEA}" name="Column302"/>
    <tableColumn id="317" xr3:uid="{231F5E35-E247-47C1-BAC7-4BA8B673E7F5}" name="Column303"/>
    <tableColumn id="318" xr3:uid="{2C905BAD-A4E0-432C-9503-2D3C4E8065F5}" name="Column304"/>
    <tableColumn id="319" xr3:uid="{8E275EDB-2ADA-48C2-8108-886C466B0AA6}" name="Column305"/>
    <tableColumn id="320" xr3:uid="{4B2F1171-3B80-410B-99DC-3942C0AB27D6}" name="Column306"/>
    <tableColumn id="321" xr3:uid="{A3179195-0AC1-47FA-A9C3-AE5E3B1D207B}" name="Column307"/>
    <tableColumn id="322" xr3:uid="{09708763-CA86-4831-8B12-77963051B90D}" name="Column308"/>
    <tableColumn id="323" xr3:uid="{2833C2DF-56E7-4DE8-A936-6A997FBF99ED}" name="Column309"/>
    <tableColumn id="324" xr3:uid="{2A35363D-DBD4-4C21-836F-047508B46A30}" name="Column310"/>
    <tableColumn id="325" xr3:uid="{44676D7F-59EF-4FA6-A99F-11885C9DD67D}" name="Column311"/>
    <tableColumn id="326" xr3:uid="{1132351C-B4FE-40FB-BBF4-780E5EC5C6E3}" name="Column312"/>
    <tableColumn id="327" xr3:uid="{1A4510DC-572C-44E2-9B35-B01D74DBC266}" name="Column313"/>
    <tableColumn id="328" xr3:uid="{00EEC046-159A-4F5A-A0AF-87AC9BEB0CDE}" name="Column314"/>
    <tableColumn id="329" xr3:uid="{21010879-AE84-41B3-B8CF-D777EEB44564}" name="Column315"/>
    <tableColumn id="330" xr3:uid="{5E619184-7BA9-436E-B4ED-E228A3EBF106}" name="Column316"/>
    <tableColumn id="331" xr3:uid="{7F11984E-3114-4C7D-A4AB-832D872F1A6A}" name="Column317"/>
    <tableColumn id="332" xr3:uid="{94BE6BD5-9B94-496F-A214-0F45706ED350}" name="Column318"/>
    <tableColumn id="333" xr3:uid="{752A5905-F5BD-4289-AF5D-ADE271776185}" name="Column319"/>
    <tableColumn id="334" xr3:uid="{5C54A03C-F36B-4496-BE2C-9F5AE8ACB11C}" name="Column320"/>
    <tableColumn id="335" xr3:uid="{FDD08683-8147-4DA7-B19F-7BEF22F841E1}" name="Column321"/>
    <tableColumn id="336" xr3:uid="{E60AD854-FD24-4922-A58B-ED9F7FE17A45}" name="Column322"/>
    <tableColumn id="337" xr3:uid="{43E1A581-7F22-49C1-A9D4-DC8850FF5523}" name="Column323"/>
    <tableColumn id="338" xr3:uid="{B0554546-CFBE-42B3-8D95-00F478C1F6E5}" name="Column324"/>
    <tableColumn id="339" xr3:uid="{79266FFA-34DD-4C18-BDD0-5293518E8419}" name="Column325"/>
    <tableColumn id="340" xr3:uid="{4C5679B4-46B5-4FD5-B52A-636D4A13B588}" name="Column326"/>
    <tableColumn id="341" xr3:uid="{BFFAB564-D32E-4126-B4F5-15B3FD2D4547}" name="Column327"/>
    <tableColumn id="342" xr3:uid="{360A45E3-890E-4D57-A7FE-FC46B64DA8AC}" name="Column328"/>
    <tableColumn id="343" xr3:uid="{431DD559-36C3-4E2F-9A1C-CB700C22F052}" name="Column329"/>
    <tableColumn id="344" xr3:uid="{76A8D96F-6DE5-49B3-BCB3-85D4606A9A56}" name="Column330"/>
    <tableColumn id="345" xr3:uid="{F6450072-F284-488F-8142-AF5036E7945B}" name="Column331"/>
    <tableColumn id="346" xr3:uid="{CA90DE0A-6E50-46A1-9113-3B65690159C3}" name="Column332"/>
    <tableColumn id="347" xr3:uid="{D220E768-3AC7-44DA-BF08-134C2D802BB8}" name="Column333"/>
    <tableColumn id="348" xr3:uid="{E60D1B9A-573E-4EA1-A1E5-7DAEB4446CD4}" name="Column334"/>
    <tableColumn id="349" xr3:uid="{BA9DE7D3-981A-4784-99A4-9314AED504FB}" name="Column335"/>
    <tableColumn id="350" xr3:uid="{6E8F7092-324F-4A49-864C-04615F228A1D}" name="Column336"/>
    <tableColumn id="351" xr3:uid="{E1A46E9D-64D0-49B0-8D49-FB3D6045F7E3}" name="Column337"/>
    <tableColumn id="352" xr3:uid="{8A29BBED-0AF8-4E38-9039-B1E91536689B}" name="Column338"/>
    <tableColumn id="353" xr3:uid="{1AC95BA2-6AF3-4E0E-AD8F-E2B3C109DF34}" name="Column339"/>
    <tableColumn id="354" xr3:uid="{8001DBD2-F691-4C35-AEDD-D73FBC330E4D}" name="Column340"/>
    <tableColumn id="355" xr3:uid="{CA074417-4BBF-4298-B51D-5FC2833BA098}" name="Column341"/>
    <tableColumn id="356" xr3:uid="{B8CCE9B1-A641-4818-B870-2BEC56EF9A71}" name="Column342"/>
    <tableColumn id="357" xr3:uid="{CBD54146-4439-454B-83FA-10DFBED74132}" name="Column343"/>
    <tableColumn id="358" xr3:uid="{EF325821-CE88-40C2-AD0A-B9CEEB7737DF}" name="Column344"/>
    <tableColumn id="359" xr3:uid="{55D0BF35-C068-460D-9483-7CDB9DCCABC9}" name="Column345"/>
    <tableColumn id="360" xr3:uid="{60BD0FB2-2689-48DD-9B3B-561F00FB4D56}" name="Column346"/>
    <tableColumn id="361" xr3:uid="{F5730F8B-315F-47F3-BD6B-FC99B9065C8E}" name="Column347"/>
    <tableColumn id="362" xr3:uid="{641FFDC4-73C8-4E72-B145-C6DA9CF138E1}" name="Column348"/>
    <tableColumn id="363" xr3:uid="{A1E02304-660B-408D-BD5A-D57DA6A0CC50}" name="Column349"/>
    <tableColumn id="364" xr3:uid="{3231C474-1E02-47AE-A547-DB9280BE49A6}" name="Column350"/>
    <tableColumn id="365" xr3:uid="{D64EEFD8-DB8F-40C8-98A8-897A2C902153}" name="Column351"/>
    <tableColumn id="366" xr3:uid="{3D488587-E025-40E4-BF5B-FBEBBED4B9AD}" name="Column352"/>
    <tableColumn id="367" xr3:uid="{982D9A9E-45F8-4EC1-BA83-557634040728}" name="Column353"/>
    <tableColumn id="368" xr3:uid="{96635AA2-36A7-4279-B739-2461739319E6}" name="Column354"/>
    <tableColumn id="369" xr3:uid="{9534A026-F1BC-45A9-86C3-60EDF75E09FA}" name="Column355"/>
    <tableColumn id="370" xr3:uid="{AAAD16B8-A74E-4416-A1EA-7C8C440B55CA}" name="Column356"/>
    <tableColumn id="371" xr3:uid="{8A14724E-16BE-455A-8D50-3D5C0DCFD77A}" name="Column357"/>
    <tableColumn id="372" xr3:uid="{09F89000-BF8A-49CA-9FCF-F139C316DC1D}" name="Column358"/>
    <tableColumn id="373" xr3:uid="{5BADFDA9-B84B-4213-ADE0-E71450A9B8A7}" name="Column359"/>
    <tableColumn id="374" xr3:uid="{C8E092A7-1BD5-43C9-8637-C78F36B3AD88}" name="Column360"/>
    <tableColumn id="375" xr3:uid="{6F8176B2-B8D4-4B93-B754-4ADFA5B17AB5}" name="Column361"/>
    <tableColumn id="376" xr3:uid="{CBC14EB7-FB4D-46B3-AA9B-C2D7400AB709}" name="Column362"/>
    <tableColumn id="377" xr3:uid="{6E5F7730-9576-4457-B7CD-8FB8454068E5}" name="Column363"/>
    <tableColumn id="378" xr3:uid="{8BE25AB3-9116-457C-A660-F1F6B748AA7A}" name="Column364"/>
    <tableColumn id="379" xr3:uid="{93554EE2-97C2-4AF6-9EDA-EE0B0408263A}" name="Column365"/>
    <tableColumn id="380" xr3:uid="{D8340168-7660-4681-8258-B8F100429D22}" name="Column366"/>
    <tableColumn id="381" xr3:uid="{CE864FD8-CA93-4843-A6B4-6936B55E5B5E}" name="Column367"/>
    <tableColumn id="382" xr3:uid="{B9DB283C-323C-419C-9F37-B5C945AEA0EC}" name="Column368"/>
    <tableColumn id="383" xr3:uid="{AE338BA5-DFCC-4EEF-9E27-A8088C0769BB}" name="Column369"/>
    <tableColumn id="384" xr3:uid="{EDF94F84-13B1-4AE3-A939-7737643338C5}" name="Column370"/>
    <tableColumn id="385" xr3:uid="{EC2C093F-3795-4646-B701-B44929CD9C58}" name="Column371"/>
    <tableColumn id="386" xr3:uid="{39A8FE07-FC05-4C3F-9B9D-401532E478A0}" name="Column372"/>
    <tableColumn id="387" xr3:uid="{39201125-FF36-4D0D-9DC6-DC37FD0DA835}" name="Column373"/>
    <tableColumn id="388" xr3:uid="{0498AC89-8C47-4B00-AC13-31F581871DE9}" name="Column374"/>
    <tableColumn id="389" xr3:uid="{8507EF1B-6A8B-4AA9-A304-97AF9A24A767}" name="Column375"/>
    <tableColumn id="390" xr3:uid="{162CE92E-0864-471F-8C73-EA5B65928C79}" name="Column376"/>
    <tableColumn id="391" xr3:uid="{4E150C53-F877-4E41-A753-21442EAFAE60}" name="Column377"/>
    <tableColumn id="392" xr3:uid="{B78BAAF1-9A87-4BEB-A3D5-F78A0A73E7AB}" name="Column378"/>
    <tableColumn id="393" xr3:uid="{55282906-827E-4523-85DA-5B0355A998F7}" name="Column379"/>
    <tableColumn id="394" xr3:uid="{F8229257-55AB-4574-87A3-C1E288593552}" name="Column380"/>
    <tableColumn id="395" xr3:uid="{6D7822B9-B37E-439B-B5C5-0F5C2A6F2EA4}" name="Column381"/>
    <tableColumn id="396" xr3:uid="{947D93A7-03F9-479E-A920-CC96849BA514}" name="Column382"/>
    <tableColumn id="397" xr3:uid="{502A5ED2-2956-4665-B729-000BA5D68E84}" name="Column383"/>
    <tableColumn id="398" xr3:uid="{6CB5E105-7A14-4FD4-A9EA-810D2FC27BF8}" name="Column384"/>
    <tableColumn id="399" xr3:uid="{EB0323C4-850D-4EAC-8F28-9A55CCE3CEDA}" name="Column385"/>
    <tableColumn id="400" xr3:uid="{C7DB001E-167F-47E1-AE0B-2C73A3FD64A4}" name="Column386"/>
    <tableColumn id="401" xr3:uid="{FF4ED4E9-5D4E-4EA2-B98D-2385983F7F29}" name="Column387"/>
    <tableColumn id="402" xr3:uid="{E2F4316B-791E-4542-81EF-BDF9BC9F3494}" name="Column388"/>
    <tableColumn id="403" xr3:uid="{63124F8D-A5D5-4496-94E2-ECFCFAD137CC}" name="Column389"/>
    <tableColumn id="404" xr3:uid="{212193F0-CF5A-436E-ADFB-AA1B6B491C99}" name="Column390"/>
    <tableColumn id="405" xr3:uid="{9143F838-2BFB-45C9-8B7F-B5DB136C3074}" name="Column391"/>
    <tableColumn id="406" xr3:uid="{84EC1C51-E3A0-4C59-9864-466F0409375B}" name="Column392"/>
    <tableColumn id="407" xr3:uid="{BC8EF248-9E91-4194-840F-EA1AB6FEF4A8}" name="Column393"/>
    <tableColumn id="408" xr3:uid="{CFF90356-1FC0-436C-9AC2-6AF7E3432CD8}" name="Column394"/>
    <tableColumn id="409" xr3:uid="{3B9DB25B-C6AD-47C7-93F8-517128E2B98E}" name="Column395"/>
    <tableColumn id="410" xr3:uid="{7CCE37FB-1729-4E81-B9E4-9069B74D964C}" name="Column396"/>
    <tableColumn id="411" xr3:uid="{2B9DC218-6599-4C0A-840E-AC2FF6240DA5}" name="Column397"/>
    <tableColumn id="412" xr3:uid="{B0DF8F91-15CD-4A57-996B-3073E82AA8F9}" name="Column398"/>
    <tableColumn id="413" xr3:uid="{E0A90D54-FAF7-4C0C-A827-F6AFBABC8C94}" name="Column399"/>
    <tableColumn id="414" xr3:uid="{089C3767-DCC5-40B6-B2F8-5899164E30AB}" name="Column400"/>
    <tableColumn id="415" xr3:uid="{3CD50BA7-CC54-49A0-BB91-A83B08C7A717}" name="Column401"/>
    <tableColumn id="416" xr3:uid="{9854491B-739A-4D81-85B0-C931E10A9C54}" name="Column402"/>
    <tableColumn id="417" xr3:uid="{FE70C672-A51D-485F-9C7B-C3FA9B050418}" name="Column403"/>
    <tableColumn id="418" xr3:uid="{A0C68C98-C822-465F-9831-84F94A5068C8}" name="Column404"/>
    <tableColumn id="419" xr3:uid="{F938D031-082E-4120-8B7C-B4EDD1FE8460}" name="Column405"/>
    <tableColumn id="420" xr3:uid="{61A12217-3C4C-47FB-91CD-B70F56E6978A}" name="Column406"/>
    <tableColumn id="421" xr3:uid="{56E5F767-2E60-4FA2-A934-F5B4728DFB69}" name="Column407"/>
    <tableColumn id="422" xr3:uid="{60734A7B-65F2-4FD3-A895-7F1F3DD5A2AB}" name="Column408"/>
    <tableColumn id="423" xr3:uid="{134B23AF-6B51-4071-A7D6-7F8E82856DAD}" name="Column409"/>
    <tableColumn id="424" xr3:uid="{D0D0D8EA-A2BC-4C01-A895-4B6C9857497D}" name="Column410"/>
    <tableColumn id="425" xr3:uid="{A0C0F707-5792-4603-B01E-28C07F2319FB}" name="Column411"/>
    <tableColumn id="426" xr3:uid="{E08ADD4D-585C-480D-A4E8-F94152424CC3}" name="Column412"/>
    <tableColumn id="427" xr3:uid="{47BF1E1F-EBE0-4595-8B35-8DDE81411AED}" name="Column413"/>
    <tableColumn id="428" xr3:uid="{29D590F9-04A2-4456-9702-93655AA01C42}" name="Column414"/>
    <tableColumn id="429" xr3:uid="{BD6262CD-2713-4BFA-B77D-0BDB15E85144}" name="Column415"/>
    <tableColumn id="430" xr3:uid="{7533AFD0-CD0B-458D-A1D8-4561574EED6A}" name="Column416"/>
    <tableColumn id="431" xr3:uid="{106F9EA3-92DB-44D9-990D-C13D903AFAB2}" name="Column417"/>
    <tableColumn id="432" xr3:uid="{966E1BD8-577E-4860-8702-882E77AC2CDB}" name="Column418"/>
    <tableColumn id="433" xr3:uid="{B7B39FF7-EB80-432D-92D3-8E0571D1739A}" name="Column419"/>
    <tableColumn id="434" xr3:uid="{44FEF1FC-ED53-4164-8A08-926431503165}" name="Column420"/>
    <tableColumn id="435" xr3:uid="{721A7C5D-27BE-4F99-B0BB-732C2D2FCD48}" name="Column421"/>
    <tableColumn id="436" xr3:uid="{8593E6E8-B949-4CE3-B631-CFC1A580C3AC}" name="Column422"/>
    <tableColumn id="437" xr3:uid="{7EB0158C-62E0-4BE2-8811-B268EF2F06B5}" name="Column423"/>
    <tableColumn id="438" xr3:uid="{E431F4AC-EDFB-4B96-A86F-6E1A0AF6AAF4}" name="Column424"/>
    <tableColumn id="439" xr3:uid="{B39A6296-1644-4DA5-84AE-2E2B99015198}" name="Column425"/>
    <tableColumn id="440" xr3:uid="{06AFA3D2-F55C-4F55-9377-043B3766EA83}" name="Column426"/>
    <tableColumn id="441" xr3:uid="{F1D103AF-D849-4D21-9412-70B69862B682}" name="Column427"/>
    <tableColumn id="442" xr3:uid="{88CE5963-F072-49AD-A379-87BC87F23712}" name="Column428"/>
    <tableColumn id="443" xr3:uid="{64FD3322-B03B-4F99-935C-E6551E0F4034}" name="Column429"/>
    <tableColumn id="444" xr3:uid="{CA36A8EA-98E0-4EAA-A178-DF771287E658}" name="Column430"/>
    <tableColumn id="445" xr3:uid="{7F119B38-5E41-441A-96E9-CCC5252AE6C8}" name="Column431"/>
    <tableColumn id="446" xr3:uid="{7B953E66-6F84-4F17-B332-C8A5452D192A}" name="Column432"/>
    <tableColumn id="447" xr3:uid="{17A5FD11-1287-458E-8B84-7D7019777F53}" name="Column433"/>
    <tableColumn id="448" xr3:uid="{B766A139-1CB8-42A5-9132-6E32854376CB}" name="Column434"/>
    <tableColumn id="449" xr3:uid="{9161B571-7EC3-4910-ABDE-CB0954FFEC2E}" name="Column435"/>
    <tableColumn id="450" xr3:uid="{3BC6C69A-5E0E-4A2D-84CB-40E006C8879E}" name="Column436"/>
    <tableColumn id="451" xr3:uid="{E35F54BA-914B-4146-A1FC-7346E0E4309A}" name="Column437"/>
    <tableColumn id="452" xr3:uid="{5B8D5D4D-B004-4EC7-8AAA-3286685125CD}" name="Column438"/>
    <tableColumn id="453" xr3:uid="{CB263101-9AAD-40C4-9CF4-FB65BC303463}" name="Column439"/>
    <tableColumn id="454" xr3:uid="{175A0A1D-CF44-41B0-A0E8-5F799A6034D4}" name="Column440"/>
    <tableColumn id="455" xr3:uid="{3EEE99B5-F629-447C-9B19-72BC6749860A}" name="Column441"/>
    <tableColumn id="456" xr3:uid="{E8158629-4AA5-47AB-85F9-9CD205D004A2}" name="Column442"/>
    <tableColumn id="457" xr3:uid="{788149A9-128A-49B4-AA6E-E883443B29E8}" name="Column443"/>
    <tableColumn id="458" xr3:uid="{1C967D75-41B2-4BD1-96F6-F4962325AA81}" name="Column444"/>
    <tableColumn id="459" xr3:uid="{51BCDB9B-D022-4F5E-AFED-5D96159682F2}" name="Column445"/>
    <tableColumn id="460" xr3:uid="{DB0C5BC9-D599-4182-B8D3-4AD459FF9C4F}" name="Column446"/>
    <tableColumn id="461" xr3:uid="{DE92199A-9201-47E2-A9B7-DE4ADF5E355C}" name="Column447"/>
    <tableColumn id="462" xr3:uid="{D92746CC-D83F-407C-A8B8-4A52A65AB03E}" name="Column448"/>
    <tableColumn id="463" xr3:uid="{394B2564-464E-4C12-AEB2-6C8D462F7622}" name="Column449"/>
    <tableColumn id="464" xr3:uid="{AB0B03F9-8D19-40E6-BD0F-3F89325746CD}" name="Column450"/>
    <tableColumn id="465" xr3:uid="{5DD8B39C-230B-4773-B65A-62F5164FAA94}" name="Column451"/>
    <tableColumn id="466" xr3:uid="{B2CFB50B-993D-41CC-92D5-9E42B4DC34FD}" name="Column452"/>
    <tableColumn id="467" xr3:uid="{F0B7B6AE-E3B2-4201-886C-6912757739E0}" name="Column453"/>
    <tableColumn id="468" xr3:uid="{06AE1DD4-382B-48C4-9588-D2991063CE53}" name="Column454"/>
    <tableColumn id="469" xr3:uid="{AD93ADD7-1387-4501-A9D7-E3DEABECBEAF}" name="Column455"/>
    <tableColumn id="470" xr3:uid="{C4B6B790-5AE1-4323-8E17-589F3D8EF80E}" name="Column456"/>
    <tableColumn id="471" xr3:uid="{74B5C7AF-C42C-43FF-BD41-9FF36F4EDC16}" name="Column457"/>
    <tableColumn id="472" xr3:uid="{631EACFA-4088-4E4C-B721-476E9C9AD364}" name="Column458"/>
    <tableColumn id="473" xr3:uid="{791FA827-5A93-4763-B754-64E29F1E684B}" name="Column459"/>
    <tableColumn id="474" xr3:uid="{56BAA1AE-E003-47EE-99E0-7674ABF2F5AF}" name="Column460"/>
    <tableColumn id="475" xr3:uid="{41E3619E-6B5A-4D8D-999E-2311EFA47C4A}" name="Column461"/>
    <tableColumn id="476" xr3:uid="{A5EE017E-53FB-4446-BDAD-29A9D55AD407}" name="Column462"/>
    <tableColumn id="477" xr3:uid="{EBC599EF-8F9F-4D9D-B2BB-A8FD85283C1E}" name="Column463"/>
    <tableColumn id="478" xr3:uid="{CA5A6F34-C058-4DB9-9EE3-0C89C669598C}" name="Column464"/>
    <tableColumn id="479" xr3:uid="{7BE805E2-98D9-4752-A697-8457FEB23BD3}" name="Column465"/>
    <tableColumn id="480" xr3:uid="{9C6011B8-BF90-4314-8413-F8770FD845EB}" name="Column466"/>
    <tableColumn id="481" xr3:uid="{D41E7ACB-9635-4128-A52A-42CB83665A63}" name="Column467"/>
    <tableColumn id="482" xr3:uid="{589BC126-6E3F-4DC9-A43B-B7BBE8C5ADDC}" name="Column468"/>
    <tableColumn id="483" xr3:uid="{CC99CE08-640C-4DBA-B352-B377A7AA253E}" name="Column469"/>
    <tableColumn id="484" xr3:uid="{64DF5711-A7E6-436E-BEB8-7A6C06FBBDFC}" name="Column470"/>
    <tableColumn id="485" xr3:uid="{D7EEC419-B92E-4164-8C24-67DBBCB98227}" name="Column471"/>
    <tableColumn id="486" xr3:uid="{8594CFDE-FA28-4673-AEAE-D8989B9BA13F}" name="Column472"/>
    <tableColumn id="487" xr3:uid="{CD9222F4-0894-4B05-BB93-DFD1D883F063}" name="Column473"/>
    <tableColumn id="488" xr3:uid="{1CDB62C9-6D21-42E8-A27D-21675B86161C}" name="Column474"/>
    <tableColumn id="489" xr3:uid="{674A9F84-2112-4F7E-BCF0-1AC470A653B3}" name="Column475"/>
    <tableColumn id="490" xr3:uid="{5FD1DB4F-FB8D-4695-B02F-3995DB55B3EC}" name="Column476"/>
    <tableColumn id="491" xr3:uid="{A92775AD-9320-4942-8356-832E0A76C941}" name="Column477"/>
    <tableColumn id="492" xr3:uid="{2BBA9794-8516-4FE3-8C06-AFBF36C10147}" name="Column478"/>
    <tableColumn id="493" xr3:uid="{B3A3B4F0-18DD-4257-ABA2-49E363F9F371}" name="Column479"/>
    <tableColumn id="494" xr3:uid="{0525075B-AFBA-42BF-BBD5-EB61AF6909D8}" name="Column480"/>
    <tableColumn id="495" xr3:uid="{A6E98E43-6740-40D5-B111-6412C82A24A3}" name="Column481"/>
    <tableColumn id="496" xr3:uid="{666BDB30-2FB7-46B1-B585-1ED86994B077}" name="Column482"/>
    <tableColumn id="497" xr3:uid="{31969864-5241-4610-B263-10914C3AD6E0}" name="Column483"/>
    <tableColumn id="498" xr3:uid="{A6402350-5825-4BA1-9782-E87419D402C4}" name="Column484"/>
    <tableColumn id="499" xr3:uid="{29D4FC74-FFD3-4599-AC9B-4CD9153D9A91}" name="Column485"/>
    <tableColumn id="500" xr3:uid="{A2DE5393-7197-4159-BE41-446EA757A050}" name="Column486"/>
    <tableColumn id="501" xr3:uid="{B05CFC9F-BA9A-404D-8C04-804592A46B5F}" name="Column487"/>
    <tableColumn id="502" xr3:uid="{2DC636A4-E3B1-485F-B18B-87700A000918}" name="Column488"/>
    <tableColumn id="503" xr3:uid="{484D93AE-F920-4A59-AE3E-AF1201A089C3}" name="Column489"/>
    <tableColumn id="504" xr3:uid="{C88D3050-7F73-48A4-B1E6-D85A27641C5C}" name="Column490"/>
    <tableColumn id="505" xr3:uid="{E310AEFE-541E-4659-9024-1AA313F1DF22}" name="Column491"/>
    <tableColumn id="506" xr3:uid="{3F6C1E49-0B1F-414F-8DB1-BE1EEB7F8F83}" name="Column492"/>
    <tableColumn id="507" xr3:uid="{0F054E9B-EB24-4F4C-842D-BC88BAA7B94F}" name="Column493"/>
    <tableColumn id="508" xr3:uid="{1C11BD4F-6C64-43EA-A134-E221E69A5FF3}" name="Column494"/>
    <tableColumn id="509" xr3:uid="{A67E118C-AEE8-4783-B505-0A752CB946EE}" name="Column495"/>
    <tableColumn id="510" xr3:uid="{1D26CF2D-C2DD-4C85-8C91-0F7A703A8562}" name="Column496"/>
    <tableColumn id="511" xr3:uid="{E35A6621-8E34-4DB0-B17B-D1CB1131EEFB}" name="Column497"/>
    <tableColumn id="512" xr3:uid="{36414580-078B-4111-BEDA-49E3408FD65A}" name="Column498"/>
    <tableColumn id="513" xr3:uid="{86686613-8BC0-4FC9-9BA8-5BB5AA2644DF}" name="Column499"/>
    <tableColumn id="514" xr3:uid="{EEF61EDC-F0F4-44B3-99C6-2207A991EDD4}" name="Column500"/>
    <tableColumn id="515" xr3:uid="{B855F02A-92C4-4A41-8D6D-54686769F44A}" name="Column501"/>
    <tableColumn id="516" xr3:uid="{D25872F0-8454-40E2-AB33-7FA766EA3CEB}" name="Column502"/>
    <tableColumn id="517" xr3:uid="{0E7A816D-AB62-44C9-94B8-D9154E9DC559}" name="Column503"/>
    <tableColumn id="518" xr3:uid="{99A97B00-4399-4C5A-AAD6-52B7B4335A8B}" name="Column504"/>
    <tableColumn id="519" xr3:uid="{97546D78-5246-4CDA-A038-0778D86FA8EC}" name="Column505"/>
    <tableColumn id="520" xr3:uid="{EE4A2363-009E-4CBA-837F-FBCCA81AA7AC}" name="Column506"/>
    <tableColumn id="521" xr3:uid="{795FDC03-AAEB-404B-8F9A-153956640930}" name="Column507"/>
    <tableColumn id="522" xr3:uid="{D6C78459-B5B8-4657-B4B9-2380A812DC1C}" name="Column508"/>
    <tableColumn id="523" xr3:uid="{4062AA04-A851-4BB5-A958-7A976E873FA9}" name="Column509"/>
    <tableColumn id="524" xr3:uid="{9CA01122-D98A-48C4-8424-52BE62BC0215}" name="Column510"/>
    <tableColumn id="525" xr3:uid="{966502E4-FE33-4DA6-B541-B814F6C70813}" name="Column511"/>
    <tableColumn id="526" xr3:uid="{306C1482-0A6D-4D87-8BAB-8A1066CDD3AC}" name="Column512"/>
    <tableColumn id="527" xr3:uid="{EF44C1E9-7746-461D-9870-7C09AED7A844}" name="Column513"/>
    <tableColumn id="528" xr3:uid="{69222BFD-1591-4798-9ED4-47C0370B28A4}" name="Column514"/>
    <tableColumn id="529" xr3:uid="{3DA4D603-6605-4671-8E4F-D1EB408231DF}" name="Column515"/>
    <tableColumn id="530" xr3:uid="{5CC240CA-C010-42C0-BC2A-3F013B5CF03C}" name="Column516"/>
    <tableColumn id="531" xr3:uid="{7CA2F5A4-B615-46AA-9FD7-7918F8B02C64}" name="Column517"/>
    <tableColumn id="532" xr3:uid="{FE267A64-581D-4352-8A18-69E6C87475B2}" name="Column518"/>
    <tableColumn id="533" xr3:uid="{06B0661A-3A58-4CF9-BE5B-A363DEFA4713}" name="Column519"/>
    <tableColumn id="534" xr3:uid="{6E0DAD20-AB01-4B43-BE58-A49E3ED31945}" name="Column520"/>
    <tableColumn id="535" xr3:uid="{C7E59856-549C-4A7F-93C3-58BEF89AC61F}" name="Column521"/>
    <tableColumn id="536" xr3:uid="{8735018A-C615-4D6C-BDAF-D51884D9B733}" name="Column522"/>
    <tableColumn id="537" xr3:uid="{1061B42C-420C-4A03-890B-8F0A1F7C4E0D}" name="Column523"/>
    <tableColumn id="538" xr3:uid="{023E79E6-73E0-4DCF-9CDE-E2B1A363B8E7}" name="Column524"/>
    <tableColumn id="539" xr3:uid="{901A144F-EFB2-403A-8ED3-5804B6C6236B}" name="Column525"/>
    <tableColumn id="540" xr3:uid="{E7E276EE-6C45-4A6A-81ED-1FE49C0D0AC4}" name="Column526"/>
    <tableColumn id="541" xr3:uid="{66D184CB-D37D-43D2-8775-5F333ED2E2E5}" name="Column527"/>
    <tableColumn id="542" xr3:uid="{28B41ABB-57CC-483B-80A2-429B6E67A690}" name="Column528"/>
    <tableColumn id="543" xr3:uid="{B0654772-686B-40BC-B326-08016C47B1A1}" name="Column529"/>
    <tableColumn id="544" xr3:uid="{46862492-FD3C-4799-BF9F-A023C329062C}" name="Column530"/>
    <tableColumn id="545" xr3:uid="{B5F3363A-BA57-4EBC-A478-6F5B8D63F781}" name="Column531"/>
    <tableColumn id="546" xr3:uid="{FAD73A8D-B58F-49B1-A1EE-1B0A62CE8BE2}" name="Column532"/>
    <tableColumn id="547" xr3:uid="{CF32E131-F31C-48DF-803E-53EF817C80BB}" name="Column533"/>
    <tableColumn id="548" xr3:uid="{893C27A2-CE13-49E5-9AB7-FD52CDD1D4C2}" name="Column534"/>
    <tableColumn id="549" xr3:uid="{44776E69-11F6-4CB9-BC7D-DDF9A1932032}" name="Column535"/>
    <tableColumn id="550" xr3:uid="{30CC0366-1989-47A8-9D42-B827A2C32178}" name="Column536"/>
    <tableColumn id="551" xr3:uid="{C5AAD437-00E2-48AF-9963-50E60EDBFA3B}" name="Column537"/>
    <tableColumn id="552" xr3:uid="{3358F226-3404-41D8-8656-2C7606AB977B}" name="Column538"/>
    <tableColumn id="553" xr3:uid="{913D43DF-836D-4C66-AA4E-47DA2189A46E}" name="Column539"/>
    <tableColumn id="554" xr3:uid="{54F86529-2521-422E-88B2-F9414A3CF92C}" name="Column540"/>
    <tableColumn id="555" xr3:uid="{E0C8F8A6-67CD-4261-812D-778FF805BE47}" name="Column541"/>
    <tableColumn id="556" xr3:uid="{9403644D-C50D-43AC-9CC9-F3E183BE9B1E}" name="Column542"/>
    <tableColumn id="557" xr3:uid="{EA5EBCFF-07CF-42D0-B550-5C9734907C7B}" name="Column543"/>
    <tableColumn id="558" xr3:uid="{ECD0ABC5-E2C3-45E1-BF7E-D5EC2CF19D40}" name="Column544"/>
    <tableColumn id="559" xr3:uid="{583C21AF-5FBB-48FC-9B35-DC3259B57359}" name="Column545"/>
    <tableColumn id="560" xr3:uid="{AD026CE4-AE58-4252-85C6-B1131058421D}" name="Column546"/>
    <tableColumn id="561" xr3:uid="{A46ADF6D-6B2C-4BDA-B8B7-066046271952}" name="Column547"/>
    <tableColumn id="562" xr3:uid="{F198C31E-CD99-4A86-90B8-765E0DE0CC79}" name="Column548"/>
    <tableColumn id="563" xr3:uid="{FBD68032-E555-42BD-9622-D8C476364D72}" name="Column549"/>
    <tableColumn id="564" xr3:uid="{E9E5CD25-58AA-41D0-B009-8D4CAF059546}" name="Column550"/>
    <tableColumn id="565" xr3:uid="{3A2C173F-F7A3-477F-903D-1D313AFE8A18}" name="Column551"/>
    <tableColumn id="566" xr3:uid="{69F58EF1-D735-4A73-B73A-DD963F3D9401}" name="Column552"/>
    <tableColumn id="567" xr3:uid="{FB3AACB8-DC0B-4BC1-9828-3785C0EE50F8}" name="Column553"/>
    <tableColumn id="568" xr3:uid="{3A98D960-259C-4F9B-BE0F-ECD2D4EA81B5}" name="Column554"/>
    <tableColumn id="569" xr3:uid="{2EB11AC3-3CA1-41A2-8BF5-8FE1ECA0E77A}" name="Column555"/>
    <tableColumn id="570" xr3:uid="{91484133-3C20-4516-90C9-EE2C71D09E53}" name="Column556"/>
    <tableColumn id="571" xr3:uid="{78822B47-736A-4345-ABC5-D03C5FF6EC8F}" name="Column557"/>
    <tableColumn id="572" xr3:uid="{EDE7A52D-9849-4341-9CA2-95F3ECA4F03E}" name="Column558"/>
    <tableColumn id="573" xr3:uid="{D696A6B9-E6D6-4E42-B43B-91BEB036E45C}" name="Column559"/>
    <tableColumn id="574" xr3:uid="{35FD2686-60B2-47D0-A721-F863CF7A50E8}" name="Column560"/>
    <tableColumn id="575" xr3:uid="{7424853E-15D9-493D-BE93-732559198293}" name="Column561"/>
    <tableColumn id="576" xr3:uid="{4549CDB8-988B-403F-9220-D6C56E436627}" name="Column562"/>
    <tableColumn id="577" xr3:uid="{3A6AC867-7566-40DC-9AFE-B3E12A2E71C2}" name="Column563"/>
    <tableColumn id="578" xr3:uid="{3BA2E5DE-89A6-4917-A04D-9BD628E7201B}" name="Column564"/>
    <tableColumn id="579" xr3:uid="{C2D11B17-16C7-4E39-8A6F-41D33F35CD4C}" name="Column565"/>
    <tableColumn id="580" xr3:uid="{2A5F3EAB-4556-47E2-A1F8-4BFDD52B5B45}" name="Column566"/>
    <tableColumn id="581" xr3:uid="{134F0535-4BEB-49E9-8D2F-1D33A6C51FD4}" name="Column567"/>
    <tableColumn id="582" xr3:uid="{B4ED1F39-29C3-4292-838F-6C58FFA07FA8}" name="Column568"/>
    <tableColumn id="583" xr3:uid="{83A38B95-E5DA-4858-8EB9-A39012248F2E}" name="Column569"/>
    <tableColumn id="584" xr3:uid="{651618DF-7296-480F-A210-4BB030E30A81}" name="Column570"/>
    <tableColumn id="585" xr3:uid="{15450807-2F3D-4EB1-86E3-C4B82B834917}" name="Column571"/>
    <tableColumn id="586" xr3:uid="{32C14163-A6A4-4BEE-9AD8-D5BEAE04985E}" name="Column572"/>
    <tableColumn id="587" xr3:uid="{351291B6-43CA-4BF3-9D4E-0BD40011A4EE}" name="Column573"/>
    <tableColumn id="588" xr3:uid="{816FD938-DE3A-4A19-828D-11D1A8E47EB6}" name="Column574"/>
    <tableColumn id="589" xr3:uid="{36612B4B-6F07-40EF-A050-5FD2832CE085}" name="Column575"/>
    <tableColumn id="590" xr3:uid="{E3BB79A4-B29D-4C5E-BE02-35602A2A6CE2}" name="Column576"/>
    <tableColumn id="591" xr3:uid="{04B97764-C9E0-4D47-8341-02C770596D22}" name="Column577"/>
    <tableColumn id="592" xr3:uid="{CB7CCDB2-B242-47BA-B8AC-DA739B0C1004}" name="Column578"/>
    <tableColumn id="593" xr3:uid="{371D55D9-34A6-463D-B174-E069632EDE98}" name="Column579"/>
    <tableColumn id="594" xr3:uid="{CE53F257-5D79-4BA7-9B50-AB5DC3B14E1D}" name="Column580"/>
    <tableColumn id="595" xr3:uid="{553D9AB2-A1D9-492D-8DAC-76DC1B8A0C4D}" name="Column581"/>
    <tableColumn id="596" xr3:uid="{1F57523B-A1CE-4F19-A141-CCD53EB3B047}" name="Column582"/>
    <tableColumn id="597" xr3:uid="{E1E958EB-8800-4720-B029-A45FEE4902E1}" name="Column583"/>
    <tableColumn id="598" xr3:uid="{3D30256F-A067-4757-92CD-34E11E85540A}" name="Column584"/>
    <tableColumn id="599" xr3:uid="{95701F98-1D0A-4E0A-9B10-64CD24A86A54}" name="Column585"/>
    <tableColumn id="600" xr3:uid="{C6843757-30F6-4FB3-A48F-5B5BBB42C180}" name="Column586"/>
    <tableColumn id="601" xr3:uid="{031903F0-F0D2-4E15-9639-64590759BDD5}" name="Column587"/>
    <tableColumn id="602" xr3:uid="{44803101-5BA3-4A39-9DCC-BD72751EA06B}" name="Column588"/>
    <tableColumn id="603" xr3:uid="{1F0D89C9-6B8B-416B-9514-8D2E65AE86C0}" name="Column589"/>
    <tableColumn id="604" xr3:uid="{6D4B9FED-BEC8-496A-8004-B01838587909}" name="Column590"/>
    <tableColumn id="605" xr3:uid="{A276F043-8D68-498C-B68D-5100A284B602}" name="Column591"/>
    <tableColumn id="606" xr3:uid="{E2CEA560-8199-4854-938E-63BB54BA577B}" name="Column592"/>
    <tableColumn id="607" xr3:uid="{58CBF963-589F-4537-80E8-EBC824356075}" name="Column593"/>
    <tableColumn id="608" xr3:uid="{130CDB57-BD63-4AF9-A21E-49EBF66F376F}" name="Column594"/>
    <tableColumn id="609" xr3:uid="{4B2BE245-D9BB-47C1-82B0-F1B92C29BBE9}" name="Column595"/>
    <tableColumn id="610" xr3:uid="{AF7827D3-F0C6-4715-B069-08F623CFE534}" name="Column596"/>
    <tableColumn id="611" xr3:uid="{310202B8-315B-4EEE-AD0D-07F4EEBA8F28}" name="Column597"/>
    <tableColumn id="612" xr3:uid="{DBF42EE7-8F52-4CA7-B964-680EBFC8DF5E}" name="Column598"/>
    <tableColumn id="613" xr3:uid="{FC6E5C0B-F72D-43A0-8B58-BE96A21471C7}" name="Column599"/>
    <tableColumn id="614" xr3:uid="{6AEEEA53-BE55-449F-B79A-FCC9DB7CD63C}" name="Column600"/>
    <tableColumn id="615" xr3:uid="{98D9256E-3DE6-425F-87BA-36AE30A30BC5}" name="Column601"/>
    <tableColumn id="616" xr3:uid="{D1AF916D-0B50-48AE-A130-66403E781B83}" name="Column602"/>
    <tableColumn id="617" xr3:uid="{2BB0CCAF-85BE-4E73-B8FC-F7F820B06133}" name="Column603"/>
    <tableColumn id="618" xr3:uid="{E9271CD8-4CCB-4A45-9B2F-7843385178B5}" name="Column604"/>
    <tableColumn id="619" xr3:uid="{B1D4FC01-182E-45AF-B972-9B944576189A}" name="Column605"/>
    <tableColumn id="620" xr3:uid="{F4D43854-D8D8-421E-A4E4-14D5B7144586}" name="Column606"/>
    <tableColumn id="621" xr3:uid="{7FB4916D-0DD6-4018-909E-F852063343CC}" name="Column607"/>
    <tableColumn id="622" xr3:uid="{161FE1B5-5F47-48C1-9E81-99CA3F5EA16C}" name="Column608"/>
    <tableColumn id="623" xr3:uid="{D2217119-6851-469E-958D-1B11B4002AF3}" name="Column609"/>
    <tableColumn id="624" xr3:uid="{8E282386-C268-4C9C-9FB8-4950D7309FA4}" name="Column610"/>
    <tableColumn id="625" xr3:uid="{14471EA7-8F4F-4E83-82C2-96CD5296A439}" name="Column611"/>
    <tableColumn id="626" xr3:uid="{A129C868-BF8D-440C-B921-416013EE1C7F}" name="Column612"/>
    <tableColumn id="627" xr3:uid="{42429310-B3B8-4819-858A-049270F30B6B}" name="Column613"/>
    <tableColumn id="628" xr3:uid="{65EE4F76-4614-4C14-885C-1B4745BD041A}" name="Column614"/>
    <tableColumn id="629" xr3:uid="{4D8A5D46-E5A7-4608-B622-9E357646271A}" name="Column615"/>
    <tableColumn id="630" xr3:uid="{CBF3C134-1AEA-4517-A5DC-C9EA8BE64D1E}" name="Column616"/>
    <tableColumn id="631" xr3:uid="{EF329B89-3C2A-4443-AFE8-A1C292457240}" name="Column617"/>
    <tableColumn id="632" xr3:uid="{2C09E65B-1A57-42BD-989C-095BD8BEBB0B}" name="Column618"/>
    <tableColumn id="633" xr3:uid="{AA136D10-3BE8-4125-9AD0-93A62DF6D982}" name="Column619"/>
    <tableColumn id="634" xr3:uid="{7A6D1FF9-41E7-4972-AB71-F4D9BED7DEE0}" name="Column620"/>
    <tableColumn id="635" xr3:uid="{9CB81987-46F6-41E6-851C-A3A434044A7E}" name="Column621"/>
    <tableColumn id="636" xr3:uid="{BFBFB52A-F592-47FD-B0AB-6DDDA17D9E72}" name="Column622"/>
    <tableColumn id="637" xr3:uid="{0F150024-2F4C-42EA-BCAE-06CC4D5C1366}" name="Column623"/>
    <tableColumn id="638" xr3:uid="{2C541435-6EB5-458E-B120-E3F68863F41E}" name="Column624"/>
    <tableColumn id="639" xr3:uid="{A0FFFB23-D128-4E79-A85A-C778799DBF27}" name="Column625"/>
    <tableColumn id="640" xr3:uid="{EFB787F9-5A04-4F76-895A-249A15383499}" name="Column626"/>
    <tableColumn id="641" xr3:uid="{8322A766-2B6D-425B-A122-8518330DBF5B}" name="Column627"/>
    <tableColumn id="642" xr3:uid="{C90947AC-7B05-4B7B-B867-3CE1388FFC6B}" name="Column628"/>
    <tableColumn id="643" xr3:uid="{ED2E186D-5884-42B1-BEB4-CA042CA899A4}" name="Column629"/>
    <tableColumn id="644" xr3:uid="{BACDA58A-C0C1-4972-95E2-39A77411E712}" name="Column630"/>
    <tableColumn id="645" xr3:uid="{20306DD2-B54E-41BB-85CD-3BB2F1DF435B}" name="Column631"/>
    <tableColumn id="646" xr3:uid="{0E5DD7DD-D04E-466C-A183-2ED4BC8AF2E0}" name="Column632"/>
    <tableColumn id="647" xr3:uid="{473F45EF-ED17-4E91-8DA6-C3EA876A62CC}" name="Column633"/>
    <tableColumn id="648" xr3:uid="{59690782-A1EF-4617-A53A-DCEEC684C383}" name="Column634"/>
    <tableColumn id="649" xr3:uid="{8AC849D1-1120-4AB5-B327-ACE83EF65520}" name="Column635"/>
    <tableColumn id="650" xr3:uid="{58F6FFA1-8187-4BD4-9977-AC89FCAAF787}" name="Column636"/>
    <tableColumn id="651" xr3:uid="{B26E1082-84DC-42B7-B349-3DEB43072CA1}" name="Column637"/>
    <tableColumn id="652" xr3:uid="{551960AF-0F23-4813-BFEC-1A6E53B28106}" name="Column638"/>
    <tableColumn id="653" xr3:uid="{8489F476-D620-4CDB-A9C4-19CB44194823}" name="Column639"/>
    <tableColumn id="654" xr3:uid="{91388746-2DDB-4C00-A014-FEB0D9974A4E}" name="Column640"/>
    <tableColumn id="655" xr3:uid="{EBBD1474-AF23-4133-B516-E7298FABE676}" name="Column641"/>
    <tableColumn id="656" xr3:uid="{48EF54C7-E7C3-4A73-B09A-17F43B4CD685}" name="Column642"/>
    <tableColumn id="657" xr3:uid="{75475322-3A19-4B3A-9E95-4F54A35F71BB}" name="Column643"/>
    <tableColumn id="658" xr3:uid="{7FD5462E-8A76-4EAC-83E5-77586D984051}" name="Column644"/>
    <tableColumn id="659" xr3:uid="{4A045950-60D8-4237-9E41-1EC83976ACE8}" name="Column645"/>
    <tableColumn id="660" xr3:uid="{0756A65A-0581-460C-87D9-9390ACD0671B}" name="Column646"/>
    <tableColumn id="661" xr3:uid="{97A88F9F-70E2-459E-9CD4-617191BF00A4}" name="Column647"/>
    <tableColumn id="662" xr3:uid="{8B8FFBD6-34E8-45B8-870F-55DA79AFA622}" name="Column648"/>
    <tableColumn id="663" xr3:uid="{FF76902D-63E1-4800-B87D-3DF5AA2AC345}" name="Column649"/>
    <tableColumn id="664" xr3:uid="{C67CF3FE-74DC-443D-950E-A05507A193D0}" name="Column650"/>
    <tableColumn id="665" xr3:uid="{213D5B0E-D7B2-486B-9471-5912A8DEE7D4}" name="Column651"/>
    <tableColumn id="666" xr3:uid="{9B07428E-F663-4C03-A112-F12918E1A055}" name="Column652"/>
    <tableColumn id="667" xr3:uid="{86ABE3B9-B4A6-4ACF-86B6-E7CBD0F36AE2}" name="Column653"/>
    <tableColumn id="668" xr3:uid="{56047C2F-889F-46D3-98DE-F91D17946701}" name="Column654"/>
    <tableColumn id="669" xr3:uid="{A70BBB16-67C0-4591-A5A5-6C38C69E4494}" name="Column655"/>
    <tableColumn id="670" xr3:uid="{5E29D8CE-7A98-40C4-8BD8-72FEA620A2EB}" name="Column656"/>
    <tableColumn id="671" xr3:uid="{9A73E133-7C0A-42EA-9302-83F6E1D7C7BE}" name="Column657"/>
    <tableColumn id="672" xr3:uid="{28708936-AFBE-424D-AF4B-5E9CDF201AA4}" name="Column658"/>
    <tableColumn id="673" xr3:uid="{88BD90F4-BE94-4881-877E-CA92C7EAC8AC}" name="Column659"/>
    <tableColumn id="674" xr3:uid="{FD9E0A02-C893-463F-BA10-27B4DC481BBE}" name="Column660"/>
    <tableColumn id="675" xr3:uid="{962A45BA-AED7-4305-A21C-B4B215C15106}" name="Column661"/>
    <tableColumn id="676" xr3:uid="{C6752DB3-E62B-4DB4-8364-93EBBCBB3C38}" name="Column662"/>
    <tableColumn id="677" xr3:uid="{B73E90ED-B5FE-4BD1-84A5-ABD0A7CEF76F}" name="Column663"/>
    <tableColumn id="678" xr3:uid="{CD489609-10E7-4F28-A255-999F9A9F02E3}" name="Column664"/>
    <tableColumn id="679" xr3:uid="{0199286F-BB55-4838-AF2A-BF93AF6EDC40}" name="Column665"/>
    <tableColumn id="680" xr3:uid="{320E3007-E5A4-4C3A-B3A5-2F1CB952F130}" name="Column666"/>
    <tableColumn id="681" xr3:uid="{9B272129-BD28-4C21-A7D0-F6A3F97331D8}" name="Column667"/>
    <tableColumn id="682" xr3:uid="{05F3150B-A048-40F1-8DA8-13A69A21F0EF}" name="Column668"/>
    <tableColumn id="683" xr3:uid="{FD7BE84A-4B04-4339-877C-5B65100BEE2E}" name="Column669"/>
    <tableColumn id="684" xr3:uid="{B86D2FC5-D96B-43CA-8EF7-5FB85190EA2F}" name="Column670"/>
    <tableColumn id="685" xr3:uid="{B9531B69-E59A-45B7-BAB7-B2E4D6CDA010}" name="Column671"/>
    <tableColumn id="686" xr3:uid="{F90620D0-67E0-444D-B8BE-474F2B737AFA}" name="Column672"/>
    <tableColumn id="687" xr3:uid="{3642FE8A-FD08-40E7-9849-0DA3A43DF574}" name="Column673"/>
    <tableColumn id="688" xr3:uid="{31741E2D-7F30-4D0A-B334-ED6D981CC78A}" name="Column674"/>
    <tableColumn id="689" xr3:uid="{82506C9B-7DE5-4555-94DB-71F29C70E512}" name="Column675"/>
    <tableColumn id="690" xr3:uid="{9541B503-9E50-4BD1-A3CA-E527025CCACC}" name="Column676"/>
    <tableColumn id="691" xr3:uid="{553A7B47-20A8-46C0-9A8D-8D220123C16A}" name="Column677"/>
    <tableColumn id="692" xr3:uid="{88DDAEB7-3BAC-4D0D-8FC7-A698B3531F66}" name="Column678"/>
    <tableColumn id="693" xr3:uid="{915B0DE4-7AD5-463C-8534-94F69DF35BD7}" name="Column679"/>
    <tableColumn id="694" xr3:uid="{DBEEF8B3-542F-40E6-B063-0E9C760E77F4}" name="Column680"/>
    <tableColumn id="695" xr3:uid="{29AA91F1-83AE-47DD-BE0A-01025318923C}" name="Column681"/>
    <tableColumn id="696" xr3:uid="{D8D37864-73AF-447A-AF53-9FA62DDB73B2}" name="Column682"/>
    <tableColumn id="697" xr3:uid="{BF24AC08-DBEA-4257-A526-F688363BF529}" name="Column683"/>
    <tableColumn id="698" xr3:uid="{3BF64F7C-B271-47F5-89CE-B29C25AACCD7}" name="Column684"/>
    <tableColumn id="699" xr3:uid="{D1B040D1-7551-458D-88EA-C4B30DB566E2}" name="Column685"/>
    <tableColumn id="700" xr3:uid="{3B911F84-8164-46BC-B6A6-4A2CD7D7DBBE}" name="Column686"/>
    <tableColumn id="701" xr3:uid="{C70812A6-35CA-4669-A642-262CD91D3114}" name="Column687"/>
    <tableColumn id="702" xr3:uid="{695AC9E4-2CB3-4DB9-8B9E-A300EDD82AC2}" name="Column688"/>
    <tableColumn id="703" xr3:uid="{BECD9F56-45A3-4F2B-8A72-ACBD637ACF0E}" name="Column689"/>
    <tableColumn id="704" xr3:uid="{CA5F1165-FD78-47C5-A04E-E45D714DD7E5}" name="Column690"/>
    <tableColumn id="705" xr3:uid="{B25F278B-1623-4E2F-A7E3-0715A0E460BA}" name="Column691"/>
    <tableColumn id="706" xr3:uid="{4AC95054-62E5-4C38-AF37-307AE35B5436}" name="Column692"/>
    <tableColumn id="707" xr3:uid="{FEC91341-7095-4F61-B56D-03D53B5EC100}" name="Column693"/>
    <tableColumn id="708" xr3:uid="{0422E91B-6FB1-41BA-99E9-758E112C8C47}" name="Column694"/>
    <tableColumn id="709" xr3:uid="{98246916-1E47-4050-AB84-6399BF913DEB}" name="Column695"/>
    <tableColumn id="710" xr3:uid="{139CD8AA-E1EF-40D8-9EFD-E23A7F84192D}" name="Column696"/>
    <tableColumn id="711" xr3:uid="{F50A28D6-8DE8-4651-90D8-0EA052999100}" name="Column697"/>
    <tableColumn id="712" xr3:uid="{2F92F4FF-6360-4426-AF20-7EF6426B02F9}" name="Column698"/>
    <tableColumn id="713" xr3:uid="{2FA072A1-A95A-4C9D-BCF1-DE8F466B2F19}" name="Column699"/>
    <tableColumn id="714" xr3:uid="{36DF184C-7648-4729-A329-5D5036811955}" name="Column700"/>
    <tableColumn id="715" xr3:uid="{E00A480B-BD5C-4080-8C08-2C614492867E}" name="Column701"/>
    <tableColumn id="716" xr3:uid="{57D0DA7A-A1F0-4042-8747-268B67900E76}" name="Column702"/>
    <tableColumn id="717" xr3:uid="{7764AE5F-B60A-49A4-A75F-B195C36AD4AE}" name="Column703"/>
    <tableColumn id="718" xr3:uid="{210AFD66-94A3-47EA-9D38-7BF7330143EA}" name="Column704"/>
    <tableColumn id="719" xr3:uid="{42D5A0C4-3CAE-447A-BAA8-F2D79B2E9A5F}" name="Column705"/>
    <tableColumn id="720" xr3:uid="{505B6F74-8F52-4B0B-BCA6-302125DBB61D}" name="Column706"/>
    <tableColumn id="721" xr3:uid="{9C8A475E-43D0-4C84-A84B-5E67A362DAED}" name="Column707"/>
    <tableColumn id="722" xr3:uid="{8B5BF960-556B-4857-9586-1CA81E03855F}" name="Column708"/>
    <tableColumn id="723" xr3:uid="{9130C18F-3CB4-401B-80D2-A3837DF8D424}" name="Column709"/>
    <tableColumn id="724" xr3:uid="{39BD6B1D-21A9-4277-8814-F1141D9563DF}" name="Column710"/>
    <tableColumn id="725" xr3:uid="{6937F061-4505-485C-84C1-18206969A32B}" name="Column711"/>
    <tableColumn id="726" xr3:uid="{95A6FB0D-ACD3-47DC-92FF-EA4AC945CFA5}" name="Column712"/>
    <tableColumn id="727" xr3:uid="{9DC97741-1A8D-4E93-B241-0A69151559A6}" name="Column713"/>
    <tableColumn id="728" xr3:uid="{01659D0F-4D68-4B7E-9E42-5829EDD1AFF8}" name="Column714"/>
    <tableColumn id="729" xr3:uid="{DDB0E158-19F2-45DE-817E-73D708CB8E3F}" name="Column715"/>
    <tableColumn id="730" xr3:uid="{3469E236-BCC6-4E9F-9525-7B6DFD90D112}" name="Column716"/>
    <tableColumn id="731" xr3:uid="{0A22A880-895C-4534-B32B-6EB37DF3D9E9}" name="Column717"/>
    <tableColumn id="732" xr3:uid="{85CA0306-E4F7-46F4-B500-FA7946F741D7}" name="Column718"/>
    <tableColumn id="733" xr3:uid="{0C534FAB-5183-434B-8862-A197BC71DC6A}" name="Column719"/>
    <tableColumn id="734" xr3:uid="{8A98BFC1-6578-457D-999D-A2A6DECA7884}" name="Column720"/>
    <tableColumn id="735" xr3:uid="{773B639F-CE86-43F7-84C9-2385F2949E76}" name="Column721"/>
    <tableColumn id="736" xr3:uid="{145E123A-F0BC-4473-A68B-2A5631C77335}" name="Column722"/>
    <tableColumn id="737" xr3:uid="{602C20CC-89BB-4CC7-8103-73CC1EA5B6CB}" name="Column723"/>
    <tableColumn id="738" xr3:uid="{C02E73E7-2D65-4F95-99B2-7F2294156F92}" name="Column724"/>
    <tableColumn id="739" xr3:uid="{DC7EA41C-540C-4214-B174-1296A1E39EF9}" name="Column725"/>
    <tableColumn id="740" xr3:uid="{843958C0-FBBA-4E96-8457-D8B9BF335AD9}" name="Column726"/>
    <tableColumn id="741" xr3:uid="{9DBF9E04-E9B5-4D4B-AB2F-C961FF2548ED}" name="Column727"/>
    <tableColumn id="742" xr3:uid="{D2C0E5E6-98A9-4E91-9127-83CEB064493B}" name="Column728"/>
    <tableColumn id="743" xr3:uid="{992FE4A8-B5B2-4318-A816-0280D98811D2}" name="Column729"/>
    <tableColumn id="744" xr3:uid="{CF319CA1-3926-4B3B-82E1-E45DE8058B7C}" name="Column730"/>
    <tableColumn id="745" xr3:uid="{CA2CB2A7-47AC-49F3-8CB0-78D7EC45AAC6}" name="Column731"/>
    <tableColumn id="746" xr3:uid="{E949939F-B062-47F6-9A06-2B8983AD95D6}" name="Column732"/>
    <tableColumn id="747" xr3:uid="{20CC26F8-C833-4B3E-A601-382AE3FA903F}" name="Column733"/>
    <tableColumn id="748" xr3:uid="{2C56958A-F67A-4968-B9D5-78741E4488BA}" name="Column734"/>
    <tableColumn id="749" xr3:uid="{77C4C2D4-993C-456E-9ED9-9268F5DC1CC9}" name="Column735"/>
    <tableColumn id="750" xr3:uid="{A0BB5ADD-AF95-4E71-9BED-1A45548A56BB}" name="Column736"/>
    <tableColumn id="751" xr3:uid="{647EEC1E-E7D4-4534-B950-52726063CF5B}" name="Column737"/>
    <tableColumn id="752" xr3:uid="{C6D70D1F-5519-4F27-A02A-D66EF23B23CE}" name="Column738"/>
    <tableColumn id="753" xr3:uid="{8689B7A6-901F-488E-94F9-9112441408C8}" name="Column739"/>
    <tableColumn id="754" xr3:uid="{DD6DF515-3423-42B9-A33C-CFAE4BCD4330}" name="Column740"/>
    <tableColumn id="755" xr3:uid="{D902F751-C95F-4898-B77A-6AB15C64CD76}" name="Column741"/>
    <tableColumn id="756" xr3:uid="{DEFEB09E-B499-4C1C-832E-C73D7FE80284}" name="Column742"/>
    <tableColumn id="757" xr3:uid="{DFE23705-4A02-4C85-9A7F-A4D6DCEC118B}" name="Column743"/>
    <tableColumn id="758" xr3:uid="{656151A8-4633-40B7-8DA8-661BA84E921B}" name="Column744"/>
    <tableColumn id="759" xr3:uid="{BAC363EC-E61D-40EF-A044-75F3EA66EF3B}" name="Column745"/>
    <tableColumn id="760" xr3:uid="{F367D4A7-243E-4940-AAFB-8816A149A299}" name="Column746"/>
    <tableColumn id="761" xr3:uid="{FAC91BFC-3C5A-40F8-8882-064284AA9B57}" name="Column747"/>
    <tableColumn id="762" xr3:uid="{E64A4465-F185-4C3B-9F67-EA7B8497EB55}" name="Column748"/>
    <tableColumn id="763" xr3:uid="{143C34A8-E43B-4083-A971-436B7DB47A80}" name="Column749"/>
    <tableColumn id="764" xr3:uid="{E359D4CF-4A6B-446D-9C87-54E774509016}" name="Column750"/>
    <tableColumn id="765" xr3:uid="{0AFFB6F8-5E4F-43FD-8818-360CDD4B6F36}" name="Column751"/>
    <tableColumn id="766" xr3:uid="{C82A3D49-7636-49F3-AE91-703834BC1DF0}" name="Column752"/>
    <tableColumn id="767" xr3:uid="{1F50F699-67B3-4A35-B398-EA853DD11B5C}" name="Column753"/>
    <tableColumn id="768" xr3:uid="{319934DD-56AF-4A8F-A408-044EDD544F13}" name="Column754"/>
    <tableColumn id="769" xr3:uid="{362BC5C0-068A-4799-9882-90890444BC61}" name="Column755"/>
    <tableColumn id="770" xr3:uid="{493C57D2-49FA-4926-B960-5B29D2C12311}" name="Column756"/>
    <tableColumn id="771" xr3:uid="{933099EC-4EDC-4C89-9EB8-31DB095C8CC9}" name="Column757"/>
    <tableColumn id="772" xr3:uid="{0461FE05-414C-42A8-B397-94C9A6FC726C}" name="Column758"/>
    <tableColumn id="773" xr3:uid="{2A630A6F-F41D-4454-978F-F75039DF5965}" name="Column759"/>
    <tableColumn id="774" xr3:uid="{E90CFA91-7721-47F8-A9EE-6D282DEDE0D6}" name="Column760"/>
    <tableColumn id="775" xr3:uid="{D7294B75-932F-447A-80B5-39D5EA50AD63}" name="Column761"/>
    <tableColumn id="776" xr3:uid="{C9713D1A-44B6-4C0F-8220-C093A54BE00B}" name="Column762"/>
    <tableColumn id="777" xr3:uid="{F3CC20B4-E47A-417B-BD10-360142F58DF1}" name="Column763"/>
    <tableColumn id="778" xr3:uid="{57092F46-B0D9-41F6-80D3-88B1FA352C19}" name="Column764"/>
    <tableColumn id="779" xr3:uid="{FC82CCD2-7501-4C7A-890F-688A19E44C38}" name="Column765"/>
    <tableColumn id="780" xr3:uid="{C70567D2-949F-429C-A10D-6C2266CE699A}" name="Column766"/>
    <tableColumn id="781" xr3:uid="{5EE5EE07-EB7C-43B1-9285-E9E31550E111}" name="Column767"/>
    <tableColumn id="782" xr3:uid="{1729BD1A-7D1E-47B2-AF60-3D6CCA80A0F7}" name="Column768"/>
    <tableColumn id="783" xr3:uid="{F7F82CE7-1E9E-4AC4-B182-79B462B30B9D}" name="Column769"/>
    <tableColumn id="784" xr3:uid="{AFA419DE-D870-42A4-BE1D-B73A0C1D2525}" name="Column770"/>
    <tableColumn id="785" xr3:uid="{E695FD6C-B0CD-4277-9924-4836EEFA1E9D}" name="Column771"/>
    <tableColumn id="786" xr3:uid="{D7C23DD4-E5C8-4DF4-873C-FDAB39388D53}" name="Column772"/>
    <tableColumn id="787" xr3:uid="{F2D56E5E-5E2F-4D7B-B23B-1B8F784DAB5D}" name="Column773"/>
    <tableColumn id="788" xr3:uid="{7446BA88-FE2D-43EA-85FB-085E925E8592}" name="Column774"/>
    <tableColumn id="789" xr3:uid="{AC511933-F38E-48C1-BBCF-7E76041E5D6A}" name="Column775"/>
    <tableColumn id="790" xr3:uid="{0676CA21-8DB7-4BCC-9E70-4CAD07961FEC}" name="Column776"/>
    <tableColumn id="791" xr3:uid="{8535C12E-09B5-4C85-B5FD-0DD81693B8E0}" name="Column777"/>
    <tableColumn id="792" xr3:uid="{3AE29D0A-1F8A-469F-BEB8-2D66FE8513B4}" name="Column778"/>
    <tableColumn id="793" xr3:uid="{21D9E771-E1B3-4FC8-B6B5-F5C130A263E8}" name="Column779"/>
    <tableColumn id="794" xr3:uid="{067B720A-CC1B-4177-9A56-F9A41C6AABA6}" name="Column780"/>
    <tableColumn id="795" xr3:uid="{73F9D2C1-7272-48C6-BDA5-FE0C84CE0FD0}" name="Column781"/>
    <tableColumn id="796" xr3:uid="{F16655EF-2B38-42BA-A727-C680A0828945}" name="Column782"/>
    <tableColumn id="797" xr3:uid="{29A149FF-7795-4075-8003-D6AF65D1CC6A}" name="Column783"/>
    <tableColumn id="798" xr3:uid="{39CDEFD1-E909-4921-B54B-9F3760D3D60A}" name="Column784"/>
    <tableColumn id="799" xr3:uid="{3EFC7BED-20A4-4B9B-B3FA-DFD82F429EB3}" name="Column785"/>
    <tableColumn id="800" xr3:uid="{9AB05885-FC02-4658-BE2E-97D1E83B4EFC}" name="Column786"/>
    <tableColumn id="801" xr3:uid="{E28E1793-A0B8-47A5-9B70-1A48D75D3252}" name="Column787"/>
    <tableColumn id="802" xr3:uid="{92B4F05B-77CA-4177-B3D5-74D897554A2F}" name="Column788"/>
    <tableColumn id="803" xr3:uid="{C29E9AD8-4836-45E0-8494-A52065C32F13}" name="Column789"/>
    <tableColumn id="804" xr3:uid="{49741E49-0ED8-4731-8897-0EC99183E1C1}" name="Column790"/>
    <tableColumn id="805" xr3:uid="{4133D590-7EE3-4350-83B0-9EB0675187CF}" name="Column791"/>
    <tableColumn id="806" xr3:uid="{FD42FF1B-1DA7-4AC5-AFB9-3AC0CA661F04}" name="Column792"/>
    <tableColumn id="807" xr3:uid="{F84827B7-761A-46B3-9D09-636852A20CDF}" name="Column793"/>
    <tableColumn id="808" xr3:uid="{B650889F-3005-43E8-A473-E4554C62376E}" name="Column794"/>
    <tableColumn id="809" xr3:uid="{29B28689-1154-4380-AB28-6B608FD5E2B3}" name="Column795"/>
    <tableColumn id="810" xr3:uid="{212BEEE1-4BFB-4633-B718-DB9BEDDB0EFB}" name="Column796"/>
    <tableColumn id="811" xr3:uid="{CA04CD61-AB0B-4343-B414-CEBF0A082E87}" name="Column797"/>
    <tableColumn id="812" xr3:uid="{004CC711-C47E-41B3-BA07-94F5E9C3B4E1}" name="Column798"/>
    <tableColumn id="813" xr3:uid="{510563A0-D0F4-4338-A429-94EEC988D5C4}" name="Column799"/>
    <tableColumn id="814" xr3:uid="{618651C8-2A0F-4005-BCCA-C37DAED65328}" name="Column800"/>
    <tableColumn id="815" xr3:uid="{34CAC63C-2592-4D31-BCF9-56A4F4BC557A}" name="Column801"/>
    <tableColumn id="816" xr3:uid="{F246C5A5-A1DF-4415-8254-2EAC69B08EB5}" name="Column802"/>
    <tableColumn id="817" xr3:uid="{B3ADCDC2-441D-4848-8BBD-52269DD71459}" name="Column803"/>
    <tableColumn id="818" xr3:uid="{D1B72950-DF1C-46B2-8B11-6A36111B9AC7}" name="Column804"/>
    <tableColumn id="819" xr3:uid="{69D0F9DE-0820-4F19-85C2-D7B9A16E0B4A}" name="Column805"/>
    <tableColumn id="820" xr3:uid="{19CE5995-D8FD-4245-9E88-BDEDFF5D6A3F}" name="Column806"/>
    <tableColumn id="821" xr3:uid="{FB2C70F6-082A-4406-B44C-07B52E27AA88}" name="Column807"/>
    <tableColumn id="822" xr3:uid="{A8A718E2-0F02-4CBE-95D1-32ED08CB2CC0}" name="Column808"/>
    <tableColumn id="823" xr3:uid="{E88DCA3D-4932-4DBB-AB77-7502F7323253}" name="Column809"/>
    <tableColumn id="824" xr3:uid="{F1089708-3A4F-49B0-BD8C-A1C8E14E2EDD}" name="Column810"/>
    <tableColumn id="825" xr3:uid="{DADCB8E3-05ED-4D7B-99FA-F777C9444EB7}" name="Column811"/>
    <tableColumn id="826" xr3:uid="{1260C745-733A-4A45-BD1C-F82D0FC2BDE6}" name="Column812"/>
    <tableColumn id="827" xr3:uid="{8A014696-9980-4160-9685-7097F8E01FB6}" name="Column813"/>
    <tableColumn id="828" xr3:uid="{CCE62625-8898-4288-8FC4-D1BE22A1958B}" name="Column814"/>
    <tableColumn id="829" xr3:uid="{9F75E11B-E3C0-461F-81D7-AA02EE2C6D40}" name="Column815"/>
    <tableColumn id="830" xr3:uid="{8E03E272-49B8-4271-9806-EEF77C4E76FA}" name="Column816"/>
    <tableColumn id="831" xr3:uid="{E29E8F87-57D9-413A-A908-AED97C90DE95}" name="Column817"/>
    <tableColumn id="832" xr3:uid="{27B4CA4A-196B-44D3-9FF5-05264124A149}" name="Column818"/>
    <tableColumn id="833" xr3:uid="{50A345C3-6C4A-4ED1-AD54-604EEB17D1A0}" name="Column819"/>
    <tableColumn id="834" xr3:uid="{D29E0445-184A-4A12-9929-3E49A82C89AE}" name="Column820"/>
    <tableColumn id="835" xr3:uid="{8D8EEFE2-53A4-40EB-A92C-59B7CA9A624A}" name="Column821"/>
    <tableColumn id="836" xr3:uid="{93C99AEE-91C0-438F-952A-1883C4E58ABC}" name="Column822"/>
    <tableColumn id="837" xr3:uid="{F3C987DB-2C79-4421-A33F-EED64312793C}" name="Column823"/>
    <tableColumn id="838" xr3:uid="{4A628E4D-416B-40C0-B6EF-F81F9C8A0FFB}" name="Column824"/>
    <tableColumn id="839" xr3:uid="{CD20FC89-CF83-4EC8-B937-4EF0452CBD41}" name="Column825"/>
    <tableColumn id="840" xr3:uid="{E0ACEAA2-E112-4586-9952-3EEC1F185B70}" name="Column826"/>
    <tableColumn id="841" xr3:uid="{6C45CD4D-36A5-4585-A1ED-2148EB241FBF}" name="Column827"/>
    <tableColumn id="842" xr3:uid="{46BFFE6B-9C41-47FD-AA4F-86AA8AE8D06E}" name="Column828"/>
    <tableColumn id="843" xr3:uid="{8DF326CA-6839-4D3C-A7B9-DA4F932C62F3}" name="Column829"/>
    <tableColumn id="844" xr3:uid="{B0F2FE21-DF32-4182-B81F-C92B5205A002}" name="Column830"/>
    <tableColumn id="845" xr3:uid="{854C873D-769E-4F36-8565-6B5B061F8751}" name="Column831"/>
    <tableColumn id="846" xr3:uid="{9B985C15-65F8-43E5-917C-62A92D7EA864}" name="Column832"/>
    <tableColumn id="847" xr3:uid="{1CE11C08-9306-41B2-A146-F5635ACE7FB0}" name="Column833"/>
    <tableColumn id="848" xr3:uid="{BB433082-3DDD-4C1D-AFC4-6888F29ED593}" name="Column834"/>
    <tableColumn id="849" xr3:uid="{25BFF360-11AB-4502-B568-13C488F73F3C}" name="Column835"/>
    <tableColumn id="850" xr3:uid="{3DA5B97E-69BE-45EC-AEB0-4488DA482E34}" name="Column836"/>
    <tableColumn id="851" xr3:uid="{65A070F9-80C2-438B-9760-1E5E5BA8B40C}" name="Column837"/>
    <tableColumn id="852" xr3:uid="{A0710E75-E0F7-4637-B1EC-ACA88822E364}" name="Column838"/>
    <tableColumn id="853" xr3:uid="{55D99F3E-AFFC-4956-882B-A550C9AE1ACC}" name="Column839"/>
    <tableColumn id="854" xr3:uid="{CEEB5E5A-C5F6-4809-A181-FFC4A7D12A14}" name="Column840"/>
    <tableColumn id="855" xr3:uid="{B748A713-FA48-499C-84C6-E534454BAC12}" name="Column841"/>
    <tableColumn id="856" xr3:uid="{7D1E76C1-2C89-4E90-A575-343C644DCCF5}" name="Column842"/>
    <tableColumn id="857" xr3:uid="{5C32E349-3E29-459E-BAA8-E23F25AD394B}" name="Column843"/>
    <tableColumn id="858" xr3:uid="{739AA90E-438B-4C56-A329-2D9759EEE05B}" name="Column844"/>
    <tableColumn id="859" xr3:uid="{2EB8ACAB-8662-44F7-8E69-F6EF6EC7787E}" name="Column845"/>
    <tableColumn id="860" xr3:uid="{CBA690E2-582A-4A01-BF76-30D10340A51B}" name="Column846"/>
    <tableColumn id="861" xr3:uid="{9899DB36-356B-4099-858E-A1B29CFF91DE}" name="Column847"/>
    <tableColumn id="862" xr3:uid="{1B1210E9-A9CC-4389-A288-4F3DE4F9D099}" name="Column848"/>
    <tableColumn id="863" xr3:uid="{E119D6C2-4677-4569-B369-993F4F192549}" name="Column849"/>
    <tableColumn id="864" xr3:uid="{66B1FB46-1845-451A-B23B-4852E7CA7DFE}" name="Column850"/>
    <tableColumn id="865" xr3:uid="{2F6E5CFC-7B02-40A3-B9C3-10D5B0020EF0}" name="Column851"/>
    <tableColumn id="866" xr3:uid="{785208ED-6751-45FD-A9BA-3A3910C0D969}" name="Column852"/>
    <tableColumn id="867" xr3:uid="{10EA6BF4-8979-4A55-9732-1470940ED1BB}" name="Column853"/>
    <tableColumn id="868" xr3:uid="{B8A9DBE7-2C82-45E9-A69C-D3755158662E}" name="Column854"/>
    <tableColumn id="869" xr3:uid="{CEE20429-4594-4FFC-886A-279CADE1DA9A}" name="Column855"/>
    <tableColumn id="870" xr3:uid="{8612199C-505B-444D-8CDF-E42515580554}" name="Column856"/>
    <tableColumn id="871" xr3:uid="{AD5562D4-6270-40B4-A341-92C7C10F7DB2}" name="Column857"/>
    <tableColumn id="872" xr3:uid="{F10DCCD6-EC77-4E59-A638-AC41E7D331B7}" name="Column858"/>
    <tableColumn id="873" xr3:uid="{2358AA6E-149C-4CB1-8415-A594F862B1AF}" name="Column859"/>
    <tableColumn id="874" xr3:uid="{66D1C2D7-EED1-4005-92D8-CA28B93061FC}" name="Column860"/>
    <tableColumn id="875" xr3:uid="{088C7F5F-8887-438D-A902-84BD0EAA025A}" name="Column861"/>
    <tableColumn id="876" xr3:uid="{A67FC02A-BB08-4162-90EB-ACBE0A71325B}" name="Column862"/>
    <tableColumn id="877" xr3:uid="{D4996D5E-6E75-46F2-91CA-A2C660822E74}" name="Column863"/>
    <tableColumn id="878" xr3:uid="{8617F356-ADAE-4C21-AF25-8A720D001123}" name="Column864"/>
    <tableColumn id="879" xr3:uid="{4233D4B1-524B-4500-821A-C1C507D94372}" name="Column865"/>
    <tableColumn id="880" xr3:uid="{382FC7EC-B02A-4C73-A4CF-BD5BB2405F26}" name="Column866"/>
    <tableColumn id="881" xr3:uid="{FFE274AA-3908-4ECE-8D15-933ADE2A0270}" name="Column867"/>
    <tableColumn id="882" xr3:uid="{9149C05D-9CEB-4460-825A-0552A7E35B3C}" name="Column868"/>
    <tableColumn id="883" xr3:uid="{5CBDA6D4-4636-433A-BBD2-FC8938A30C6F}" name="Column869"/>
    <tableColumn id="884" xr3:uid="{B9088FE2-EB06-4D00-899A-C3D52942E7D7}" name="Column870"/>
    <tableColumn id="885" xr3:uid="{24BCCDA6-7D47-422E-871A-E0AAAF5B2673}" name="Column871"/>
    <tableColumn id="886" xr3:uid="{7769A543-72AA-4AF9-B531-92AE382803ED}" name="Column872"/>
    <tableColumn id="887" xr3:uid="{D8C354E1-5284-4612-95BA-B564FE89440E}" name="Column873"/>
    <tableColumn id="888" xr3:uid="{1DA93BCA-CA57-4D5D-90F0-63ABB0BFDA8A}" name="Column874"/>
    <tableColumn id="889" xr3:uid="{B7488803-FC63-40EF-BA52-19C8F5270F5D}" name="Column875"/>
    <tableColumn id="890" xr3:uid="{28A8B6EC-24F4-4399-A939-6449ECB6236A}" name="Column876"/>
    <tableColumn id="891" xr3:uid="{54C05DFD-912C-4C23-853D-5EEB2FDDB4BE}" name="Column877"/>
    <tableColumn id="892" xr3:uid="{73629933-9786-49B9-BAAF-CD94A1B4EAC1}" name="Column878"/>
    <tableColumn id="893" xr3:uid="{629A0239-6493-4E8D-808E-E71AD3294EDA}" name="Column879"/>
    <tableColumn id="894" xr3:uid="{394E431C-41DF-4E77-8CAE-2D4A1722CEE3}" name="Column880"/>
    <tableColumn id="895" xr3:uid="{3EDBCDA7-4955-4848-8F0E-385F4E740C99}" name="Column881"/>
    <tableColumn id="896" xr3:uid="{00EAD57B-060B-45CA-913C-60012525042A}" name="Column882"/>
    <tableColumn id="897" xr3:uid="{39B17B95-5953-4A2B-8B44-A39F3B2FC8CE}" name="Column883"/>
    <tableColumn id="898" xr3:uid="{15F14D09-71B2-4781-B07D-C1AFC343539D}" name="Column884"/>
    <tableColumn id="899" xr3:uid="{8BF33931-AC2B-4C1C-B558-92D252F75F1D}" name="Column885"/>
    <tableColumn id="900" xr3:uid="{4EDB21F3-5C64-4D25-82A9-95B51B42ECC3}" name="Column886"/>
    <tableColumn id="901" xr3:uid="{9B435D57-1E40-41C4-9767-CE815F44065A}" name="Column887"/>
    <tableColumn id="902" xr3:uid="{0BCED3A4-5259-4A4A-9B32-BDABD10673AA}" name="Column888"/>
    <tableColumn id="903" xr3:uid="{24B4FA8B-04F1-4957-A143-88257D2D7658}" name="Column889"/>
    <tableColumn id="904" xr3:uid="{6E224331-D7A8-4B20-9AE6-475F38315371}" name="Column890"/>
    <tableColumn id="905" xr3:uid="{A3C671F5-1193-4B64-BFB5-E8336D1CA254}" name="Column891"/>
    <tableColumn id="906" xr3:uid="{A760319E-1702-408B-BEB2-63F8158E1C2D}" name="Column892"/>
    <tableColumn id="907" xr3:uid="{B62A1149-0F9E-495B-94CA-3EF620F2E761}" name="Column893"/>
    <tableColumn id="908" xr3:uid="{0E9BAE79-AB64-4E22-A85E-FC02AAB92F55}" name="Column894"/>
    <tableColumn id="909" xr3:uid="{A6B5AED0-11A2-49BA-8B93-946EA01C186C}" name="Column895"/>
    <tableColumn id="910" xr3:uid="{D679F99B-1F6B-4D81-AD39-46841738BD45}" name="Column896"/>
    <tableColumn id="911" xr3:uid="{2A06CF61-AFCA-4454-BC13-28D1D5453C26}" name="Column897"/>
    <tableColumn id="912" xr3:uid="{9C851932-BDA0-4DC3-861B-D7C47B0C57D2}" name="Column898"/>
    <tableColumn id="913" xr3:uid="{669D9B00-378A-4253-B810-221FCD280189}" name="Column899"/>
    <tableColumn id="914" xr3:uid="{9171EA6C-769F-43C8-8735-C6B763CF63DA}" name="Column900"/>
    <tableColumn id="915" xr3:uid="{90593B60-CD69-40EC-AFEC-3D71DA01B4B0}" name="Column901"/>
    <tableColumn id="916" xr3:uid="{8C7D9271-8822-4919-B0F1-CAA6875398D2}" name="Column902"/>
    <tableColumn id="917" xr3:uid="{F793523F-E22B-4078-A227-ED2E8F33963F}" name="Column903"/>
    <tableColumn id="918" xr3:uid="{A27EC2E0-9F3B-4B41-ACB1-28CE832C98E1}" name="Column904"/>
    <tableColumn id="919" xr3:uid="{F5FF4501-5821-420D-BF1E-A95B94AA6637}" name="Column905"/>
    <tableColumn id="920" xr3:uid="{B1A94D91-ABC4-4C74-980F-79235E66D980}" name="Column906"/>
    <tableColumn id="921" xr3:uid="{C8D2473A-FE7C-4EA1-9D4F-ADA1B125791B}" name="Column907"/>
    <tableColumn id="922" xr3:uid="{4F7D5B4A-0E64-4DE8-9F0C-33704A0159E8}" name="Column908"/>
    <tableColumn id="923" xr3:uid="{5EA9ED02-6BEE-45BC-978D-78797A6FF52D}" name="Column909"/>
    <tableColumn id="924" xr3:uid="{0B1248E4-99A3-4ED2-82A0-AAFDE03BFA9B}" name="Column910"/>
    <tableColumn id="925" xr3:uid="{19323671-100D-46F2-BC31-B24D456718CB}" name="Column911"/>
    <tableColumn id="926" xr3:uid="{D8DBFF89-B301-40FE-9AF2-E0BA85D14C57}" name="Column912"/>
    <tableColumn id="927" xr3:uid="{D0B58022-57F5-44DA-9679-E39AD6EA62C4}" name="Column913"/>
    <tableColumn id="928" xr3:uid="{385D4F33-6688-4337-8738-494B4264CCB9}" name="Column914"/>
    <tableColumn id="929" xr3:uid="{6F34B5C8-1D89-4AE3-BF38-5C08D70D4F51}" name="Column915"/>
    <tableColumn id="930" xr3:uid="{99AF1734-DF0B-4CCF-9EDB-DBB29EDD7C49}" name="Column916"/>
    <tableColumn id="931" xr3:uid="{7B94A43B-52F7-4D6A-8EAD-4DA60083D965}" name="Column917"/>
    <tableColumn id="932" xr3:uid="{D29F3706-BA5A-43E3-A02C-67516F448010}" name="Column918"/>
    <tableColumn id="933" xr3:uid="{66ACB651-B038-4AE6-8F1B-CC18E4B0C391}" name="Column919"/>
    <tableColumn id="934" xr3:uid="{64E01B8F-60D5-4086-BF05-5D8E3A05802C}" name="Column920"/>
    <tableColumn id="935" xr3:uid="{6387F7C1-1E5C-498D-8C42-D883C52E44A5}" name="Column921"/>
    <tableColumn id="936" xr3:uid="{ADF88D1F-9353-48A5-9412-459214FAEDE0}" name="Column922"/>
    <tableColumn id="937" xr3:uid="{26D8F4F0-592B-478F-A4D0-95A60E18EDC5}" name="Column923"/>
    <tableColumn id="938" xr3:uid="{B5B6D862-B2DC-4CF7-A2C7-63013BF5A5CF}" name="Column924"/>
    <tableColumn id="939" xr3:uid="{361B082A-FF42-4DF4-AFD1-0AB17E4D937D}" name="Column925"/>
    <tableColumn id="940" xr3:uid="{77331EB4-FE1D-47B1-B0D5-EC262BF82466}" name="Column926"/>
    <tableColumn id="941" xr3:uid="{98A381F0-62CE-4098-BE89-3C9C1A9D5BF5}" name="Column927"/>
    <tableColumn id="942" xr3:uid="{A5D1A78E-9736-4AA0-9A92-40EBAF2A5553}" name="Column928"/>
    <tableColumn id="943" xr3:uid="{1B19BE4F-F545-43CB-8B2D-EB7429C00E9B}" name="Column929"/>
    <tableColumn id="944" xr3:uid="{6E2BF916-1A73-42E4-9CAB-D59343143E38}" name="Column930"/>
    <tableColumn id="945" xr3:uid="{329D8758-8BA6-445E-879B-FBB4EDEB1718}" name="Column931"/>
    <tableColumn id="946" xr3:uid="{0392E12E-8850-468C-8C6D-D2D3109A1BB1}" name="Column932"/>
    <tableColumn id="947" xr3:uid="{39A673CA-2DBE-44AF-B0B5-8D01F651F2D5}" name="Column933"/>
    <tableColumn id="948" xr3:uid="{9AC7CD82-889D-4699-AF03-3266DC52F9ED}" name="Column934"/>
    <tableColumn id="949" xr3:uid="{3560A30A-C46B-4692-A2E7-5079E94EAC0C}" name="Column935"/>
    <tableColumn id="950" xr3:uid="{8E448A2E-CE34-4094-9B60-BD2CCE7C07BB}" name="Column936"/>
    <tableColumn id="951" xr3:uid="{53490489-F2F1-44D7-AA30-988893106E47}" name="Column937"/>
    <tableColumn id="952" xr3:uid="{B67BC03A-661E-4049-8E22-25577EBF640F}" name="Column938"/>
    <tableColumn id="953" xr3:uid="{C30D7FAC-718A-40F4-A766-694C25C799F1}" name="Column939"/>
    <tableColumn id="954" xr3:uid="{616024BD-06B1-44C5-BE82-0DF3BA80EE39}" name="Column940"/>
    <tableColumn id="955" xr3:uid="{496BB28F-52B8-40DD-BC9F-27C131B7BF87}" name="Column941"/>
    <tableColumn id="956" xr3:uid="{68515562-2AD3-4DE5-8516-B398138F424F}" name="Column942"/>
    <tableColumn id="957" xr3:uid="{886B69A0-B3B1-4C75-B6B8-0F0E1969E88F}" name="Column943"/>
    <tableColumn id="958" xr3:uid="{A0B4F04B-CABC-40D4-8FA4-DAB6061C48F3}" name="Column944"/>
    <tableColumn id="959" xr3:uid="{5464A2AB-5104-48BC-BC7A-F802BED22EFF}" name="Column945"/>
    <tableColumn id="960" xr3:uid="{DEAE5753-F384-4C3C-84A0-142DCFF11F8B}" name="Column946"/>
    <tableColumn id="961" xr3:uid="{F3956704-D39F-4A35-8484-1BAFC8704F55}" name="Column947"/>
    <tableColumn id="962" xr3:uid="{6A61DBED-42EE-4264-8BAE-4546A1A2DF62}" name="Column948"/>
    <tableColumn id="963" xr3:uid="{4441EF65-FB80-4EA7-B2D0-E14BF6746FBD}" name="Column949"/>
    <tableColumn id="964" xr3:uid="{23BF15E7-7151-494F-BCB6-B0C3CCB8C87E}" name="Column950"/>
    <tableColumn id="965" xr3:uid="{FAA69C2C-E938-4F44-81DB-396E650C6068}" name="Column951"/>
    <tableColumn id="966" xr3:uid="{9B9DCD65-F0C0-4D0B-A7FD-27A689B506BB}" name="Column952"/>
    <tableColumn id="967" xr3:uid="{B291BC08-F516-4F7D-9174-78CFB7AD5F00}" name="Column953"/>
    <tableColumn id="968" xr3:uid="{C314232D-F9BD-4C3C-A8AC-611FDCE21FC5}" name="Column954"/>
    <tableColumn id="969" xr3:uid="{A009DE1E-0BEF-4134-87E2-0127E1734D3D}" name="Column955"/>
    <tableColumn id="970" xr3:uid="{EE2DD5D9-E3A2-40CE-B6FD-3810540B7A7B}" name="Column956"/>
    <tableColumn id="971" xr3:uid="{3167CABA-1041-4FA1-AACC-39FBD3D156F4}" name="Column957"/>
    <tableColumn id="972" xr3:uid="{9A3725BC-7362-4377-A6EC-214638B57FA2}" name="Column958"/>
    <tableColumn id="973" xr3:uid="{82A575F1-BC2B-4748-980E-B57A9525C257}" name="Column959"/>
    <tableColumn id="974" xr3:uid="{A08CB0A8-71FB-4735-98EB-B44303D48BBE}" name="Column960"/>
    <tableColumn id="975" xr3:uid="{63F65A76-F134-49F5-81BC-5DD69B25C388}" name="Column961"/>
    <tableColumn id="976" xr3:uid="{6F3FEE36-C1A3-4DB3-B2F0-B1727E3CF12B}" name="Column962"/>
    <tableColumn id="977" xr3:uid="{9864F53A-01DB-483B-A83C-D8522B6AB1A7}" name="Column963"/>
    <tableColumn id="978" xr3:uid="{44703688-3385-4A4F-AB6A-E4C207C60C4D}" name="Column964"/>
    <tableColumn id="979" xr3:uid="{98F98ABC-7852-4C7D-9AF0-B2C20B53AF38}" name="Column965"/>
    <tableColumn id="980" xr3:uid="{FCE46A01-B4D6-4A17-928B-0072A2F8B180}" name="Column966"/>
    <tableColumn id="981" xr3:uid="{58BF5B96-B87A-4346-ADB9-6FBB32FADCA8}" name="Column967"/>
    <tableColumn id="982" xr3:uid="{85C95EC3-D82E-4E68-9377-024697D1ED3C}" name="Column968"/>
    <tableColumn id="983" xr3:uid="{4FECCAB3-9B7E-47D0-B7B5-F18FE73F1A49}" name="Column969"/>
    <tableColumn id="984" xr3:uid="{2C980E38-49E1-47DD-A8FD-077374FBC5BA}" name="Column970"/>
    <tableColumn id="985" xr3:uid="{AB680097-4497-414B-8791-D183D7E4E5B6}" name="Column971"/>
    <tableColumn id="986" xr3:uid="{53A319D1-F6B8-49A2-BB47-BDF34E6BA582}" name="Column972"/>
    <tableColumn id="987" xr3:uid="{3E5246A6-7D40-4F4E-B14C-8BA6D46F6B92}" name="Column973"/>
    <tableColumn id="988" xr3:uid="{D18E9B77-A69F-40C2-B257-6DE0D32466CF}" name="Column974"/>
    <tableColumn id="989" xr3:uid="{62E28D76-F2C1-46C3-BD01-3E23A55062BE}" name="Column975"/>
    <tableColumn id="990" xr3:uid="{5CC78B61-81D3-4370-87FF-9ECD9FE69406}" name="Column976"/>
    <tableColumn id="991" xr3:uid="{CF236BCD-310D-4883-AE04-E3FBBE0105EE}" name="Column977"/>
    <tableColumn id="992" xr3:uid="{E386587C-B384-4466-AC52-9C0F75E6FFE0}" name="Column978"/>
    <tableColumn id="993" xr3:uid="{AF8BDA10-CA6C-4529-8D45-9958FEFAD449}" name="Column979"/>
    <tableColumn id="994" xr3:uid="{4B78CF7B-E8B2-4609-8766-67006B1CF0F2}" name="Column980"/>
    <tableColumn id="995" xr3:uid="{2257EBE4-19C9-4213-939A-997AB28A06FC}" name="Column981"/>
    <tableColumn id="996" xr3:uid="{C0B4923A-AA93-471A-9BFD-BDA2E2C648F5}" name="Column982"/>
    <tableColumn id="997" xr3:uid="{265CA104-A003-460A-B5BC-F7EA4665F456}" name="Column983"/>
    <tableColumn id="998" xr3:uid="{97DB3878-A9D8-4356-9DD6-0799A651FAA5}" name="Column984"/>
    <tableColumn id="999" xr3:uid="{7CBFB0C2-F119-4CFF-8D0E-086F0CF0C320}" name="Column985"/>
    <tableColumn id="1000" xr3:uid="{E414FE8F-1CF4-4B5A-A91C-FA2E63AD48D5}" name="Column986"/>
    <tableColumn id="1001" xr3:uid="{52333425-D29E-4995-A0F6-6C84898E033F}" name="Column987"/>
    <tableColumn id="1002" xr3:uid="{068042B6-6DDE-4D64-A028-B865A0CF5842}" name="Column988"/>
    <tableColumn id="1003" xr3:uid="{EC95F343-062B-41F1-B87D-E7902A195D19}" name="Column989"/>
    <tableColumn id="1004" xr3:uid="{656E8E55-1A4F-4538-B214-9339F7264FBB}" name="Column990"/>
    <tableColumn id="1005" xr3:uid="{9E441C8E-FECF-4583-980C-B5035A7E888E}" name="Column991"/>
    <tableColumn id="1006" xr3:uid="{8C9F6BD4-BB12-43C7-8F05-142237039972}" name="Column992"/>
    <tableColumn id="1007" xr3:uid="{1C828165-DD21-4233-9C3B-D0B87BDE9F5D}" name="Column993"/>
    <tableColumn id="1008" xr3:uid="{7776A3C0-068B-4D16-A74F-B81F35A6499C}" name="Column994"/>
    <tableColumn id="1009" xr3:uid="{D2F17CFA-2F71-454F-ACFF-786846E3A8FC}" name="Column995"/>
    <tableColumn id="1010" xr3:uid="{7A612357-298B-481D-AFAF-65858635F646}" name="Column996"/>
    <tableColumn id="1011" xr3:uid="{3FFF32DE-DA8D-4201-A6C6-9C5D9B0D8E21}" name="Column997"/>
    <tableColumn id="1012" xr3:uid="{41944D3D-B6A5-4DA4-99E8-87838C41B79D}" name="Column998"/>
    <tableColumn id="1013" xr3:uid="{0AEF35FD-2439-41D6-8E6C-1954F74D1EA9}" name="Column999"/>
    <tableColumn id="1014" xr3:uid="{0648E97F-3C59-4F7F-9A66-B506A8F87C8E}" name="Column1000"/>
    <tableColumn id="1015" xr3:uid="{D40F56F5-9FAF-4E9F-A7FB-30E58DAC06D8}" name="Column1001"/>
    <tableColumn id="1016" xr3:uid="{E93030CC-9619-454B-A6B6-E2D83A7CDF94}" name="Column1002"/>
    <tableColumn id="1017" xr3:uid="{F8678CB0-15D8-4EEF-B957-3A445F99A59E}" name="Column1003"/>
    <tableColumn id="1018" xr3:uid="{285FD259-4C02-4A4D-9C74-9D57725028B3}" name="Column1004"/>
    <tableColumn id="1019" xr3:uid="{BFE72D4A-056B-48EF-B410-08A27D0EF7B9}" name="Column1005"/>
    <tableColumn id="1020" xr3:uid="{4CC87717-9297-45AA-AF02-9D8C6EEA8165}" name="Column1006"/>
    <tableColumn id="1021" xr3:uid="{DFC2ADF7-AA49-4A71-923A-F188F0659A29}" name="Column1007"/>
    <tableColumn id="1022" xr3:uid="{D06A4CF4-C173-43E9-A3E7-ABECAC06520C}" name="Column1008"/>
    <tableColumn id="1023" xr3:uid="{F8D899C3-F468-490F-9D5F-EB0C61A2D533}" name="Column1009"/>
    <tableColumn id="1024" xr3:uid="{3EDA11A7-3C4D-41D5-9444-EAED4087C267}" name="Column1010"/>
    <tableColumn id="1025" xr3:uid="{02FAC216-FF44-4366-8775-F668276DC943}" name="Column1011"/>
    <tableColumn id="1026" xr3:uid="{34699A05-E6A3-4511-B605-F9D7A50BB4CF}" name="Column1012"/>
    <tableColumn id="1027" xr3:uid="{51C9699B-2EB4-4B7A-B710-BED92CD91036}" name="Column1013"/>
    <tableColumn id="1028" xr3:uid="{6C004941-E82D-48A5-AAF9-71A8A140112B}" name="Column1014"/>
    <tableColumn id="1029" xr3:uid="{AB6C15DA-0CCD-446F-919B-85C4E557F715}" name="Column1015"/>
    <tableColumn id="1030" xr3:uid="{95B664AE-0D9C-400C-A447-B0569B3D22F8}" name="Column1016"/>
    <tableColumn id="1031" xr3:uid="{6209F208-62FE-4D0F-A0D0-ED69A1352EF4}" name="Column1017"/>
    <tableColumn id="1032" xr3:uid="{DF2A5003-C6C1-439B-961C-8E044E05025F}" name="Column1018"/>
    <tableColumn id="1033" xr3:uid="{FF9E327C-78A3-4332-A73B-D34A1279C4A7}" name="Column1019"/>
    <tableColumn id="1034" xr3:uid="{76E803DE-20DD-4D5E-95B1-6EEDA4B3DBF3}" name="Column1020"/>
    <tableColumn id="1035" xr3:uid="{22A5E001-5BF2-4FC1-B07D-98EACA260DE3}" name="Column1021"/>
    <tableColumn id="1036" xr3:uid="{D16BE9FD-99E0-4A56-AD85-57FFB6E1466E}" name="Column1022"/>
    <tableColumn id="1037" xr3:uid="{D1F251F2-C7BF-438B-9969-5384EB787CC8}" name="Column1023"/>
    <tableColumn id="1038" xr3:uid="{F947C270-6B58-4CC5-8571-1DE4BF8AEC4C}" name="Column1024"/>
    <tableColumn id="1039" xr3:uid="{94B57D56-6EE2-4CE8-98FD-F1CB14E1575E}" name="Column1025"/>
    <tableColumn id="1040" xr3:uid="{3EFEB5BE-7370-45CD-B84A-22D88834F97F}" name="Column1026"/>
    <tableColumn id="1041" xr3:uid="{9C547966-60C6-4370-B9AC-CC49ED174EA8}" name="Column1027"/>
    <tableColumn id="1042" xr3:uid="{80D0A680-3795-47A5-90DE-A9ED170B19AA}" name="Column1028"/>
    <tableColumn id="1043" xr3:uid="{939EA11F-5F4B-4B4F-B1D7-5543428E887D}" name="Column1029"/>
    <tableColumn id="1044" xr3:uid="{AF55A011-01BA-4A4B-9912-6B5CDA55E281}" name="Column1030"/>
    <tableColumn id="1045" xr3:uid="{1485D49C-DA67-4016-95B2-FCF7B0D48BB8}" name="Column1031"/>
    <tableColumn id="1046" xr3:uid="{B6885C32-D084-4BAC-880F-FFFB553DD01E}" name="Column1032"/>
    <tableColumn id="1047" xr3:uid="{8A450C51-339E-41D3-BD46-45E46AB1C46D}" name="Column1033"/>
    <tableColumn id="1048" xr3:uid="{67511E57-7DE7-4193-A43A-9ABDF2870A52}" name="Column1034"/>
    <tableColumn id="1049" xr3:uid="{6E93B9C0-9B1E-4018-B9A1-5C374C3ED2A1}" name="Column1035"/>
    <tableColumn id="1050" xr3:uid="{0B64F5AF-E9D0-4392-A920-EB65ECFD892A}" name="Column1036"/>
    <tableColumn id="1051" xr3:uid="{06C7B0FF-35A4-4F2B-A77A-BC8B64688422}" name="Column1037"/>
    <tableColumn id="1052" xr3:uid="{E0E8BBAB-88C4-4AEC-8BD8-678743F9E81F}" name="Column1038"/>
    <tableColumn id="1053" xr3:uid="{29BD914C-3FD0-42D3-B6CC-4CE0ED7E4EDD}" name="Column1039"/>
    <tableColumn id="1054" xr3:uid="{BEA8B166-70A1-450D-8AB6-D2D2957E694B}" name="Column1040"/>
    <tableColumn id="1055" xr3:uid="{3936FDB8-413A-4AAC-8AA6-C328D7A27AA1}" name="Column1041"/>
    <tableColumn id="1056" xr3:uid="{F0D969FF-020A-4347-8458-AB1B6C1A8EA4}" name="Column1042"/>
    <tableColumn id="1057" xr3:uid="{9A2FE7B1-D072-423F-B518-224D89B17A35}" name="Column1043"/>
    <tableColumn id="1058" xr3:uid="{09B0205C-7F6D-4E85-BE70-1A4AFB991B41}" name="Column1044"/>
    <tableColumn id="1059" xr3:uid="{5AB78959-7450-4667-BC72-6BAFB64AE705}" name="Column1045"/>
    <tableColumn id="1060" xr3:uid="{A62D3090-D2A0-4B6F-BCEE-3EC39CDDBB14}" name="Column1046"/>
    <tableColumn id="1061" xr3:uid="{9B466FEE-676F-4B22-A33C-80936A9837E7}" name="Column1047"/>
    <tableColumn id="1062" xr3:uid="{95D245AA-B8E3-494D-9FD2-11E1B2B68BB9}" name="Column1048"/>
    <tableColumn id="1063" xr3:uid="{F2ED093C-1C56-4EB7-AB18-4A06DAB1556F}" name="Column1049"/>
    <tableColumn id="1064" xr3:uid="{70A1AC91-78E6-478F-B089-3B8A1ADD913F}" name="Column1050"/>
    <tableColumn id="1065" xr3:uid="{E4E4343B-251A-4EA2-84A5-50FED76CF213}" name="Column1051"/>
    <tableColumn id="1066" xr3:uid="{E8B53E17-7CAE-49BA-A215-EE4701E12359}" name="Column1052"/>
    <tableColumn id="1067" xr3:uid="{FA3DA3F0-AEFB-4A1D-ACC4-424CD9520D93}" name="Column1053"/>
    <tableColumn id="1068" xr3:uid="{BF799FA8-0CB0-4859-AA34-9F7F37541A6E}" name="Column1054"/>
    <tableColumn id="1069" xr3:uid="{37C4737E-EBDB-460C-9565-E1BD562E8ADA}" name="Column1055"/>
    <tableColumn id="1070" xr3:uid="{EC6C197F-9263-42B3-93A7-1F9BEAE8FB21}" name="Column1056"/>
    <tableColumn id="1071" xr3:uid="{CB3E14EE-FCA1-4CA9-85B7-30EA2089E90F}" name="Column1057"/>
    <tableColumn id="1072" xr3:uid="{B119A466-9DB1-4E4C-9F48-BD50D418015B}" name="Column1058"/>
    <tableColumn id="1073" xr3:uid="{E4AD2AD6-AB20-4085-8384-C1F6E0F5ADA0}" name="Column1059"/>
    <tableColumn id="1074" xr3:uid="{2C3DEA74-8077-4304-AC33-4415FD8E365E}" name="Column1060"/>
    <tableColumn id="1075" xr3:uid="{7E04838F-7D31-41EE-94A1-57C0613EE827}" name="Column1061"/>
    <tableColumn id="1076" xr3:uid="{6386257C-1ADC-4403-A7AE-230E616C5CAE}" name="Column1062"/>
    <tableColumn id="1077" xr3:uid="{2802D8CF-D8D2-4874-8D46-07A7855AC55B}" name="Column1063"/>
    <tableColumn id="1078" xr3:uid="{04345387-9988-4983-9A4C-A9B3E2645E31}" name="Column1064"/>
    <tableColumn id="1079" xr3:uid="{0B279E01-45E5-4744-B053-010C76CB64BB}" name="Column1065"/>
    <tableColumn id="1080" xr3:uid="{CC0AE2D6-C6E3-41EF-A16E-FB864FAA2F9E}" name="Column1066"/>
    <tableColumn id="1081" xr3:uid="{0BEC64A6-BE5A-49B0-B6D8-E0477D931BB0}" name="Column1067"/>
    <tableColumn id="1082" xr3:uid="{73746CD6-FBC7-470C-BAFE-7B112481820C}" name="Column1068"/>
    <tableColumn id="1083" xr3:uid="{338F38A2-A24E-4879-B2A6-220DA2E81217}" name="Column1069"/>
    <tableColumn id="1084" xr3:uid="{AC7ABAC2-4729-4BDC-A249-82682459962C}" name="Column1070"/>
    <tableColumn id="1085" xr3:uid="{9A8A77A3-C679-4B5A-A3C6-79A9B784BE14}" name="Column1071"/>
    <tableColumn id="1086" xr3:uid="{A8D2886D-DECC-4909-8FD3-8DA06FA07999}" name="Column1072"/>
    <tableColumn id="1087" xr3:uid="{4B1833BC-AD6B-4473-8836-E5F360725D68}" name="Column1073"/>
    <tableColumn id="1088" xr3:uid="{49E94D3C-5BBE-45C7-AFFF-6C08533C4F06}" name="Column1074"/>
    <tableColumn id="1089" xr3:uid="{F08BC0DD-4BFB-408E-A279-D1F781498C1D}" name="Column1075"/>
    <tableColumn id="1090" xr3:uid="{1F36E7AA-B8E3-4CD9-8E1C-1470AA5B8713}" name="Column1076"/>
    <tableColumn id="1091" xr3:uid="{DDC86AD0-5A55-4F09-8561-A63838DAC082}" name="Column1077"/>
    <tableColumn id="1092" xr3:uid="{2BEA2E2E-309F-49B0-BF2A-9D783A4DF873}" name="Column1078"/>
    <tableColumn id="1093" xr3:uid="{993E53E1-7EBA-43A8-9AA6-000BAD5E0226}" name="Column1079"/>
    <tableColumn id="1094" xr3:uid="{EFE54FE8-6CBA-45D2-8EDD-127F6303F785}" name="Column1080"/>
    <tableColumn id="1095" xr3:uid="{C67BFE59-5F32-401F-8EAF-27913C07B61A}" name="Column1081"/>
    <tableColumn id="1096" xr3:uid="{C172A7BF-1AC1-48B9-91B9-FEC50C9414F7}" name="Column1082"/>
    <tableColumn id="1097" xr3:uid="{3D96B6AA-7DA4-4630-9B29-43B2F6BF3642}" name="Column1083"/>
    <tableColumn id="1098" xr3:uid="{10A40561-A8E8-4B0A-8202-26399048A803}" name="Column1084"/>
    <tableColumn id="1099" xr3:uid="{6F3163D8-8DBD-403A-8BE8-6F96CBF78671}" name="Column1085"/>
    <tableColumn id="1100" xr3:uid="{AC8EE0D0-D148-4E7E-AFD4-893A57C259A3}" name="Column1086"/>
    <tableColumn id="1101" xr3:uid="{65279F29-262A-4F32-877D-20E76051322C}" name="Column1087"/>
    <tableColumn id="1102" xr3:uid="{76C1EC27-4568-429E-A935-C6730A4F32AD}" name="Column1088"/>
    <tableColumn id="1103" xr3:uid="{D63EBB95-7F9B-4B6B-9884-A98649012AB8}" name="Column1089"/>
    <tableColumn id="1104" xr3:uid="{AC9B6BF2-6536-44D1-AA76-020F7607FF47}" name="Column1090"/>
    <tableColumn id="1105" xr3:uid="{2E5488DF-F991-4055-A90C-DBDCD9835DB9}" name="Column1091"/>
    <tableColumn id="1106" xr3:uid="{46F3839B-C6B6-4F4B-83A2-F7025C9C152D}" name="Column1092"/>
    <tableColumn id="1107" xr3:uid="{54831299-3087-477B-8491-7E99E3361E63}" name="Column1093"/>
    <tableColumn id="1108" xr3:uid="{A06D7FED-78CA-457E-8A6F-EDB6119D734C}" name="Column1094"/>
    <tableColumn id="1109" xr3:uid="{89B1E69A-2A82-4511-97A1-8B41D0D6E023}" name="Column1095"/>
    <tableColumn id="1110" xr3:uid="{ABDE0B4D-D475-4C46-8089-59EF57A7D496}" name="Column1096"/>
    <tableColumn id="1111" xr3:uid="{18F6A278-CCF3-4625-B211-CF1166694D19}" name="Column1097"/>
    <tableColumn id="1112" xr3:uid="{5BC80C60-8BAF-40F9-81EA-6C62963B0805}" name="Column1098"/>
    <tableColumn id="1113" xr3:uid="{FC171161-9271-4085-83DA-17B0EA2FCB45}" name="Column1099"/>
    <tableColumn id="1114" xr3:uid="{65BC8F19-87AF-4EB8-9186-31F49BDD51EC}" name="Column1100"/>
    <tableColumn id="1115" xr3:uid="{DD87BDCB-B67C-4B47-9873-5E47765B22B4}" name="Column1101"/>
    <tableColumn id="1116" xr3:uid="{EBF727C3-2252-4764-B6E2-08E661BDFE89}" name="Column1102"/>
    <tableColumn id="1117" xr3:uid="{E5E9121E-4E02-4084-B646-47EB961C3FFF}" name="Column1103"/>
    <tableColumn id="1118" xr3:uid="{72966366-417F-4B2C-9234-2FE32CE5E17F}" name="Column1104"/>
    <tableColumn id="1119" xr3:uid="{DAB378C9-88D0-4D10-A4D2-CFFAF7926414}" name="Column1105"/>
    <tableColumn id="1120" xr3:uid="{439E1A60-E4E8-437E-82B9-DFC21C0C6FE1}" name="Column1106"/>
    <tableColumn id="1121" xr3:uid="{A1C4A6FF-F57A-432F-84E9-7329F99B8745}" name="Column1107"/>
    <tableColumn id="1122" xr3:uid="{B874C271-D5B6-4200-A2CC-940762A5AC29}" name="Column1108"/>
    <tableColumn id="1123" xr3:uid="{D3936D66-9D03-4CEC-BB97-B8DADF204F01}" name="Column1109"/>
    <tableColumn id="1124" xr3:uid="{363E8FFB-EB68-41AF-92AE-39B215FC6391}" name="Column1110"/>
    <tableColumn id="1125" xr3:uid="{2A8A4160-4CB8-47F0-B988-B635430B343A}" name="Column1111"/>
    <tableColumn id="1126" xr3:uid="{ED19A001-D9C4-4030-8C3F-FBCFC8E4EE5C}" name="Column1112"/>
    <tableColumn id="1127" xr3:uid="{48BB7A1F-83F9-4984-B92F-C18E8884B44E}" name="Column1113"/>
    <tableColumn id="1128" xr3:uid="{42ABF968-D8E5-4459-B8C3-9FD948A79466}" name="Column1114"/>
    <tableColumn id="1129" xr3:uid="{41CCBD92-CAC8-4C4B-936E-E1947BD8ED7F}" name="Column1115"/>
    <tableColumn id="1130" xr3:uid="{4F52C5A9-D2C4-4268-8E0E-5D2ECEEBFBD0}" name="Column1116"/>
    <tableColumn id="1131" xr3:uid="{0EC7D855-C424-4ECB-84FC-2F8899ED05DD}" name="Column1117"/>
    <tableColumn id="1132" xr3:uid="{78E63C17-1532-420B-8719-9FA60803A642}" name="Column1118"/>
    <tableColumn id="1133" xr3:uid="{CF4E151E-B368-4994-B068-A459728CCC46}" name="Column1119"/>
    <tableColumn id="1134" xr3:uid="{8080962F-45E6-4DAD-A083-B7D747F94787}" name="Column1120"/>
    <tableColumn id="1135" xr3:uid="{5F499552-21F4-4835-AACA-CB92B51F87E2}" name="Column1121"/>
    <tableColumn id="1136" xr3:uid="{D554F2AA-E724-474A-A04B-99583D976CC8}" name="Column1122"/>
    <tableColumn id="1137" xr3:uid="{CBBD1CA6-DEA5-4B4A-AD3D-36BCD09CB72C}" name="Column1123"/>
    <tableColumn id="1138" xr3:uid="{12E78D43-05EB-4262-8E31-F7A5E33080DC}" name="Column1124"/>
    <tableColumn id="1139" xr3:uid="{BD014FE8-CB45-4394-9868-4AD6C37DE552}" name="Column1125"/>
    <tableColumn id="1140" xr3:uid="{E704AD1D-1C45-41DF-873F-1B2F92A195D4}" name="Column1126"/>
    <tableColumn id="1141" xr3:uid="{9F12DE4D-D9B5-4E66-A5FA-50ED77418543}" name="Column1127"/>
    <tableColumn id="1142" xr3:uid="{0BFB9815-2788-47E1-B689-AC9A3C69CCC9}" name="Column1128"/>
    <tableColumn id="1143" xr3:uid="{723FB796-1788-47C0-99DC-D8518A5DEEFC}" name="Column1129"/>
    <tableColumn id="1144" xr3:uid="{0EAD1B3F-51AD-4730-9B5B-436EAD479EDB}" name="Column1130"/>
    <tableColumn id="1145" xr3:uid="{0D21334C-70D3-4214-8CE3-7479066E6F63}" name="Column1131"/>
    <tableColumn id="1146" xr3:uid="{1B08BD0D-2EE3-4787-B944-4D16E5CF7486}" name="Column1132"/>
    <tableColumn id="1147" xr3:uid="{3831489A-38F0-4382-8DEE-A57761DCDCFF}" name="Column1133"/>
    <tableColumn id="1148" xr3:uid="{703BA29E-CFCF-4ECA-BDEB-2466E4734428}" name="Column1134"/>
    <tableColumn id="1149" xr3:uid="{8E4C056F-5CF5-41B0-B900-A2D75486AB1B}" name="Column1135"/>
    <tableColumn id="1150" xr3:uid="{309B5F76-19AE-48B5-9D26-B0DA0F93DF6B}" name="Column1136"/>
    <tableColumn id="1151" xr3:uid="{7B6E0F36-80C4-4F4C-9332-9D425737EDD5}" name="Column1137"/>
    <tableColumn id="1152" xr3:uid="{99BE6401-B7E7-4F9B-BFC1-40BF3F333F7B}" name="Column1138"/>
    <tableColumn id="1153" xr3:uid="{8B223A41-41F6-4B03-BB40-AB5A3FD1E689}" name="Column1139"/>
    <tableColumn id="1154" xr3:uid="{280B542F-C971-4632-9CD6-9DD10BD157BA}" name="Column1140"/>
    <tableColumn id="1155" xr3:uid="{1F096E50-718E-43EA-8ACA-4A77CFFAE226}" name="Column1141"/>
    <tableColumn id="1156" xr3:uid="{6A042B7D-68A1-4C8C-A2CC-57920210C770}" name="Column1142"/>
    <tableColumn id="1157" xr3:uid="{AF374C36-D4AB-4B1B-915E-C17BA9FE06F1}" name="Column1143"/>
    <tableColumn id="1158" xr3:uid="{2ACDA2FC-9C3C-4F70-B26E-E428A8538D15}" name="Column1144"/>
    <tableColumn id="1159" xr3:uid="{DAE8197A-F7E8-457C-AE0C-B899E2F5B634}" name="Column1145"/>
    <tableColumn id="1160" xr3:uid="{B4E9B8FC-FD6C-4526-B8F1-03E87E6A8B6B}" name="Column1146"/>
    <tableColumn id="1161" xr3:uid="{E05619E1-44D6-4657-90A6-7621AD655700}" name="Column1147"/>
    <tableColumn id="1162" xr3:uid="{2FDB191A-249F-4381-BCA1-318F2BED4440}" name="Column1148"/>
    <tableColumn id="1163" xr3:uid="{53C98DEB-DECB-44D4-A621-A689B1FBA149}" name="Column1149"/>
    <tableColumn id="1164" xr3:uid="{EB14507F-8385-4922-9E2E-27D8181A36C1}" name="Column1150"/>
    <tableColumn id="1165" xr3:uid="{D6E75C79-83A9-4FAA-B04C-BA31BED89E4B}" name="Column1151"/>
    <tableColumn id="1166" xr3:uid="{E4919393-4CD3-40B9-BA42-3BD50F8795D6}" name="Column1152"/>
    <tableColumn id="1167" xr3:uid="{9BEB83AB-072E-430A-AA32-E74268A40175}" name="Column1153"/>
    <tableColumn id="1168" xr3:uid="{4A658BF7-6D88-42C5-B643-6DFAFB078FB9}" name="Column1154"/>
    <tableColumn id="1169" xr3:uid="{D89011F0-1077-4DC3-A554-9BF269D21EB7}" name="Column1155"/>
    <tableColumn id="1170" xr3:uid="{7CD614E3-78F8-42FA-BC75-524A234F00EA}" name="Column1156"/>
    <tableColumn id="1171" xr3:uid="{7D59C5AE-C113-480A-8C15-154B93141D89}" name="Column1157"/>
    <tableColumn id="1172" xr3:uid="{33B68BA3-DB9E-4426-8008-7EE22AE95567}" name="Column1158"/>
    <tableColumn id="1173" xr3:uid="{35C07278-830F-4975-A5A7-5C3439A0FFD8}" name="Column1159"/>
    <tableColumn id="1174" xr3:uid="{EBD49AF3-C657-460B-81BB-B1606EA390F3}" name="Column1160"/>
    <tableColumn id="1175" xr3:uid="{98D3F44C-BA83-4C20-A5E1-FA6D0BB6E0FF}" name="Column1161"/>
    <tableColumn id="1176" xr3:uid="{E622A253-B0B5-4BD1-BBC6-D0CD268E9EA9}" name="Column1162"/>
    <tableColumn id="1177" xr3:uid="{F8682913-F168-4988-A3B3-1FA71B0C65F0}" name="Column1163"/>
    <tableColumn id="1178" xr3:uid="{B024327B-EF2C-4410-9F0B-4E760F61A622}" name="Column1164"/>
    <tableColumn id="1179" xr3:uid="{2C12B3F9-1885-44CB-A4FA-F0D2ABB5CBE4}" name="Column1165"/>
    <tableColumn id="1180" xr3:uid="{11BB131F-89AB-4C03-82C6-2314D734C34E}" name="Column1166"/>
    <tableColumn id="1181" xr3:uid="{353E00AA-D63D-48C9-ABFA-4904D1734BE4}" name="Column1167"/>
    <tableColumn id="1182" xr3:uid="{2992E7A7-8F8F-451D-994B-8FE815867E8B}" name="Column1168"/>
    <tableColumn id="1183" xr3:uid="{A0E8A2D6-BB78-4DBD-8921-94F1C7E0EB0A}" name="Column1169"/>
    <tableColumn id="1184" xr3:uid="{16249BBE-C3DC-4F93-990C-3833E26EEE76}" name="Column1170"/>
    <tableColumn id="1185" xr3:uid="{FD0AD192-3CD7-48CA-97EF-702DB9BEE196}" name="Column1171"/>
    <tableColumn id="1186" xr3:uid="{CFE6187B-AB5F-47B1-ADB2-6E27B482B122}" name="Column1172"/>
    <tableColumn id="1187" xr3:uid="{22ACF052-4877-40E4-B2CB-EC1A39396431}" name="Column1173"/>
    <tableColumn id="1188" xr3:uid="{432DB219-EC70-4051-8645-2049D964D9D6}" name="Column1174"/>
    <tableColumn id="1189" xr3:uid="{1BDC0813-68CC-4313-9958-20FA7955A481}" name="Column1175"/>
    <tableColumn id="1190" xr3:uid="{6FC7B8F9-B797-47BE-B1A9-ED263D815EB3}" name="Column1176"/>
    <tableColumn id="1191" xr3:uid="{B1CA6C34-C4D6-49B5-B798-C7C04CBDE302}" name="Column1177"/>
    <tableColumn id="1192" xr3:uid="{695A49FC-921B-4AC4-9982-E792ADB45A82}" name="Column1178"/>
    <tableColumn id="1193" xr3:uid="{8A49AA3B-921A-4A1B-B996-2B64805E4DC8}" name="Column1179"/>
    <tableColumn id="1194" xr3:uid="{FCD98641-724F-42E2-9800-2FC28BAF790D}" name="Column1180"/>
    <tableColumn id="1195" xr3:uid="{35D931EA-9C05-4341-B3FC-5FDD88D2D6DD}" name="Column1181"/>
    <tableColumn id="1196" xr3:uid="{E5AF184C-0BAE-4DD8-898B-949244CFDB2E}" name="Column1182"/>
    <tableColumn id="1197" xr3:uid="{A52A1AB4-03F0-4157-83FB-68ABADEF724E}" name="Column1183"/>
    <tableColumn id="1198" xr3:uid="{75CA00D1-71B7-4B46-A59F-FEB3605AB4BB}" name="Column1184"/>
    <tableColumn id="1199" xr3:uid="{06F36A77-3810-4FB6-B015-F0D4361BADE4}" name="Column1185"/>
    <tableColumn id="1200" xr3:uid="{7B868D07-7C7F-4DBB-A05E-2C952E02713A}" name="Column1186"/>
    <tableColumn id="1201" xr3:uid="{7F576A75-AB9F-4F11-ACF8-6B0A64A85765}" name="Column1187"/>
    <tableColumn id="1202" xr3:uid="{8003B286-EB51-4857-A8C9-E6D5FA174B3F}" name="Column1188"/>
    <tableColumn id="1203" xr3:uid="{685437FF-D7A3-4F01-B6CF-47B12DD2159B}" name="Column1189"/>
    <tableColumn id="1204" xr3:uid="{036703CF-CC0C-44C9-A6FB-D198B4539E23}" name="Column1190"/>
    <tableColumn id="1205" xr3:uid="{521F5620-9E62-4793-B063-57429F80E6C0}" name="Column1191"/>
    <tableColumn id="1206" xr3:uid="{374476A3-B750-418A-9912-0A5646976721}" name="Column1192"/>
    <tableColumn id="1207" xr3:uid="{E26768CE-9DD2-47E1-A33B-59B93D96A437}" name="Column1193"/>
    <tableColumn id="1208" xr3:uid="{25FE3557-5299-4E51-8AD7-CCDD8ADD88E0}" name="Column1194"/>
    <tableColumn id="1209" xr3:uid="{FCFB44A1-9D32-4B2D-969F-40FB7106E877}" name="Column1195"/>
    <tableColumn id="1210" xr3:uid="{C4BB343D-9F55-4FF2-8983-9003401C4875}" name="Column1196"/>
    <tableColumn id="1211" xr3:uid="{9502C883-146E-489D-9D1F-5D35EACCB1BA}" name="Column1197"/>
    <tableColumn id="1212" xr3:uid="{E6587E6F-32A5-4053-86C4-59A9A25F251D}" name="Column1198"/>
    <tableColumn id="1213" xr3:uid="{0B35C6C4-E9FA-4D31-98D9-920FA6805CCC}" name="Column1199"/>
    <tableColumn id="1214" xr3:uid="{9705B2BB-F5B8-4781-8078-55E6B6AE1AAE}" name="Column1200"/>
    <tableColumn id="1215" xr3:uid="{E149FA6D-55BA-4B85-A5F9-423AEE266F6E}" name="Column1201"/>
    <tableColumn id="1216" xr3:uid="{715C9CC5-69A8-438F-B2CC-653F0C07A787}" name="Column1202"/>
    <tableColumn id="1217" xr3:uid="{3BE5A621-C8E3-430F-8675-C7DDAE2AA2B6}" name="Column1203"/>
    <tableColumn id="1218" xr3:uid="{E3279C94-4956-482E-8D41-763CF6641076}" name="Column1204"/>
    <tableColumn id="1219" xr3:uid="{DF787E77-8975-4927-A236-FDED424FDD37}" name="Column1205"/>
    <tableColumn id="1220" xr3:uid="{2D662EF1-8D23-4BC3-86E8-CDA9A7951EE3}" name="Column1206"/>
    <tableColumn id="1221" xr3:uid="{7A9AC95E-595C-4130-B208-8DDB411F05DA}" name="Column1207"/>
    <tableColumn id="1222" xr3:uid="{3AF75A01-18AC-4290-9A8E-1F1805F8FD5B}" name="Column1208"/>
    <tableColumn id="1223" xr3:uid="{FEBD83E6-4779-4216-8CEE-357B9D01A5F3}" name="Column1209"/>
    <tableColumn id="1224" xr3:uid="{29B529A2-ED65-41E6-934D-1B7E032B65F0}" name="Column1210"/>
    <tableColumn id="1225" xr3:uid="{0F7EA65E-2D24-432F-A34E-6D45D56FBA48}" name="Column1211"/>
    <tableColumn id="1226" xr3:uid="{6184FB73-582D-471D-A98E-FF9F57A8EE4B}" name="Column1212"/>
    <tableColumn id="1227" xr3:uid="{C53FDA28-E7E7-4B19-992D-F5AC4A235441}" name="Column1213"/>
    <tableColumn id="1228" xr3:uid="{97E1A748-9961-422A-86AA-59FAE42FBA84}" name="Column1214"/>
    <tableColumn id="1229" xr3:uid="{7DAFDCD6-62A8-4750-BA97-433CCEB2C665}" name="Column1215"/>
    <tableColumn id="1230" xr3:uid="{E75C5F7A-BFCF-43F3-B713-6634DED90AAB}" name="Column1216"/>
    <tableColumn id="1231" xr3:uid="{2F364212-E38E-42D4-B57F-66C571980A46}" name="Column1217"/>
    <tableColumn id="1232" xr3:uid="{A32A44D5-C806-4F7E-B466-9571AC2037C9}" name="Column1218"/>
    <tableColumn id="1233" xr3:uid="{110A09C3-7103-4E66-A281-C2556A03A8F1}" name="Column1219"/>
    <tableColumn id="1234" xr3:uid="{13BA0BE7-CF5E-4B99-82F9-3B57A831389F}" name="Column1220"/>
    <tableColumn id="1235" xr3:uid="{1E28B8B1-7061-4E33-A8F9-DF6D85E0E9B4}" name="Column1221"/>
    <tableColumn id="1236" xr3:uid="{B4F298ED-191D-4007-97D6-13AEC443ECC4}" name="Column1222"/>
    <tableColumn id="1237" xr3:uid="{08C52CB1-2907-49B7-A25A-7D8FD7C65C83}" name="Column1223"/>
    <tableColumn id="1238" xr3:uid="{5F0BF803-AB8A-4D3D-AED5-A998090F8125}" name="Column1224"/>
    <tableColumn id="1239" xr3:uid="{24F8FF34-F051-441A-8521-6700FA4F3511}" name="Column1225"/>
    <tableColumn id="1240" xr3:uid="{6F376BCC-C94C-4FAE-958D-32BF461BA0C7}" name="Column1226"/>
    <tableColumn id="1241" xr3:uid="{9D4C421F-D2B7-4128-ABCD-305113FA4FC9}" name="Column1227"/>
    <tableColumn id="1242" xr3:uid="{D609E83A-E67B-41F5-9C49-4DA5FBCD6B13}" name="Column1228"/>
    <tableColumn id="1243" xr3:uid="{B0F5E424-AB16-45EA-B824-5884D75CAE9F}" name="Column1229"/>
    <tableColumn id="1244" xr3:uid="{9C2989E0-E79D-4A0E-BB12-E1D48963D496}" name="Column1230"/>
    <tableColumn id="1245" xr3:uid="{A1CC2B81-7A60-45B7-A51A-28B7A6FC5B4B}" name="Column1231"/>
    <tableColumn id="1246" xr3:uid="{17DC72BD-E7E7-402E-AEB7-A02C9A6F4568}" name="Column1232"/>
    <tableColumn id="1247" xr3:uid="{3920395A-A03A-490B-9989-16ADEDA00204}" name="Column1233"/>
    <tableColumn id="1248" xr3:uid="{CEDFF8AA-ECF6-47E6-85B0-C2469D640AD6}" name="Column1234"/>
    <tableColumn id="1249" xr3:uid="{7EC95BBA-789D-456C-86E6-D48FAB6885B7}" name="Column1235"/>
    <tableColumn id="1250" xr3:uid="{5E3BE200-34D7-421D-9EA2-DCD8DA1BB3DB}" name="Column1236"/>
    <tableColumn id="1251" xr3:uid="{DF51D25F-27BF-4B20-92DC-231FF5C5A220}" name="Column1237"/>
    <tableColumn id="1252" xr3:uid="{DFD82627-F077-4388-B478-D29CE8200836}" name="Column1238"/>
    <tableColumn id="1253" xr3:uid="{B8FF58DC-9107-4D22-ACD6-B7FC88B37F3B}" name="Column1239"/>
    <tableColumn id="1254" xr3:uid="{DD5FE5DB-DDAF-404B-A871-EE7863BB4751}" name="Column1240"/>
    <tableColumn id="1255" xr3:uid="{266DA41C-AE76-45AE-8502-739D65AF057C}" name="Column1241"/>
    <tableColumn id="1256" xr3:uid="{82C6E72B-6B84-4D85-AFAE-3B657AEFE4ED}" name="Column1242"/>
    <tableColumn id="1257" xr3:uid="{3F49F5AA-4953-4929-87FD-5C6CBF8F63AF}" name="Column1243"/>
    <tableColumn id="1258" xr3:uid="{F3149257-AC15-4FC0-9870-143ED668002A}" name="Column1244"/>
    <tableColumn id="1259" xr3:uid="{49F3673E-7983-4DAB-8D2E-92464049A396}" name="Column1245"/>
    <tableColumn id="1260" xr3:uid="{094AF025-A762-426A-B897-B0FFA6A1FE2C}" name="Column1246"/>
    <tableColumn id="1261" xr3:uid="{AEC5D687-BF40-46C6-B6DF-987361E014D4}" name="Column1247"/>
    <tableColumn id="1262" xr3:uid="{89A912FC-60B5-4717-83A1-2BE27C2BE164}" name="Column1248"/>
    <tableColumn id="1263" xr3:uid="{254739CB-10B0-4F39-972F-A3B8FA0CBB4E}" name="Column1249"/>
    <tableColumn id="1264" xr3:uid="{E8DBE9E9-44B7-4BF4-8432-47C4E7621FD9}" name="Column1250"/>
    <tableColumn id="1265" xr3:uid="{5D85B3FB-F2B8-47E6-85C1-8DA7A7DEC106}" name="Column1251"/>
    <tableColumn id="1266" xr3:uid="{2442D4E0-0458-4585-AA1E-84F861E0C97E}" name="Column1252"/>
    <tableColumn id="1267" xr3:uid="{1478669E-957D-4D28-B5FF-93710D77C49D}" name="Column1253"/>
    <tableColumn id="1268" xr3:uid="{7661A563-6B95-4327-AE4D-9FF8F6EB55D6}" name="Column1254"/>
    <tableColumn id="1269" xr3:uid="{3CD261F3-1250-462C-8107-9B16F6AAB9EF}" name="Column1255"/>
    <tableColumn id="1270" xr3:uid="{13594FCB-4D82-40DF-AF43-00A12FF5A7A1}" name="Column1256"/>
    <tableColumn id="1271" xr3:uid="{761816BA-9491-4AC3-82E6-6D31BDC18047}" name="Column1257"/>
    <tableColumn id="1272" xr3:uid="{AA372E0E-E0BA-4F5A-91BB-DB9460C1F083}" name="Column1258"/>
    <tableColumn id="1273" xr3:uid="{53562A8C-A1AA-49DA-A8D7-5EBFF3036BD3}" name="Column1259"/>
    <tableColumn id="1274" xr3:uid="{91800231-FFB0-48B2-A10E-F961D8A095EF}" name="Column1260"/>
    <tableColumn id="1275" xr3:uid="{59E15B1F-FD6A-453C-9406-FE185E244BB9}" name="Column1261"/>
    <tableColumn id="1276" xr3:uid="{B47212F5-8B26-4E58-B369-284ABD3C5491}" name="Column1262"/>
    <tableColumn id="1277" xr3:uid="{3252FC90-9B24-443B-9425-E407F90BC3F2}" name="Column1263"/>
    <tableColumn id="1278" xr3:uid="{4D878663-8999-4426-A475-B734C47CA25C}" name="Column1264"/>
    <tableColumn id="1279" xr3:uid="{483ACC02-4F61-4AA7-8B0E-FB642A01F424}" name="Column1265"/>
    <tableColumn id="1280" xr3:uid="{F4E93C60-49AD-42F4-BC9A-255D527943E5}" name="Column1266"/>
    <tableColumn id="1281" xr3:uid="{081A3A26-3573-40EE-9E1E-3355EF8B1ABC}" name="Column1267"/>
    <tableColumn id="1282" xr3:uid="{804339E8-B0AF-490C-AD1C-041CC1C0699C}" name="Column1268"/>
    <tableColumn id="1283" xr3:uid="{B0761057-0B8D-4473-AE80-7775B6F8A317}" name="Column1269"/>
    <tableColumn id="1284" xr3:uid="{A9C14781-DC9F-4409-9449-C5EC0C64A309}" name="Column1270"/>
    <tableColumn id="1285" xr3:uid="{6A507387-68B9-4842-BA9E-B053E385C9FA}" name="Column1271"/>
    <tableColumn id="1286" xr3:uid="{B4D91CDC-23B6-4D92-B0DA-879DE864C705}" name="Column1272"/>
    <tableColumn id="1287" xr3:uid="{5B5FB625-96ED-4BD5-BF0D-7420926F2533}" name="Column1273"/>
    <tableColumn id="1288" xr3:uid="{C433EB4C-5D72-47FA-9E44-BAA13CFDCC2B}" name="Column1274"/>
    <tableColumn id="1289" xr3:uid="{CE540E4B-62F8-47D3-8EBD-39159DF636BF}" name="Column1275"/>
    <tableColumn id="1290" xr3:uid="{40B90F59-AE70-42EE-A70A-60A6EAAE3C8E}" name="Column1276"/>
    <tableColumn id="1291" xr3:uid="{EDC5DE74-180F-4F5F-9139-54DB5FE079BC}" name="Column1277"/>
    <tableColumn id="1292" xr3:uid="{BA2249D2-3645-41DE-BBB7-0CC4850E12FF}" name="Column1278"/>
    <tableColumn id="1293" xr3:uid="{14B342E7-75AF-4593-9B50-8124A6425668}" name="Column1279"/>
    <tableColumn id="1294" xr3:uid="{22FC6863-CA42-48B8-9F7B-59CFAC44BBB1}" name="Column1280"/>
    <tableColumn id="1295" xr3:uid="{5E868555-C32C-4C59-8B77-CFE8988D38A3}" name="Column1281"/>
    <tableColumn id="1296" xr3:uid="{89F3DB35-4F92-4458-AC0D-21D2DB2D988D}" name="Column1282"/>
    <tableColumn id="1297" xr3:uid="{31EAC80A-80DC-40D4-91E3-757B440C4E34}" name="Column1283"/>
    <tableColumn id="1298" xr3:uid="{B8AF8CA9-C6FA-4D38-A863-8FF1A0AAF3A0}" name="Column1284"/>
    <tableColumn id="1299" xr3:uid="{1B514822-2F6C-4F50-9C92-CBDDF0D62BCD}" name="Column1285"/>
    <tableColumn id="1300" xr3:uid="{CB635C3E-442C-4089-B2CF-A20C9C55F6B6}" name="Column1286"/>
    <tableColumn id="1301" xr3:uid="{B0C22198-EB12-4FFC-9ECA-857A01F6A0AE}" name="Column1287"/>
    <tableColumn id="1302" xr3:uid="{E7DF24B0-3836-4B7B-B338-E4E389976AE5}" name="Column1288"/>
    <tableColumn id="1303" xr3:uid="{756F1307-1051-4D33-9435-46570E70235D}" name="Column1289"/>
    <tableColumn id="1304" xr3:uid="{801D2DB4-3185-4AB6-B404-FF301EAE4E9B}" name="Column1290"/>
    <tableColumn id="1305" xr3:uid="{AD40826D-5C75-4D03-8C42-B00BFC8572FF}" name="Column1291"/>
    <tableColumn id="1306" xr3:uid="{42234CCD-F423-4B11-83E3-0715972D51A0}" name="Column1292"/>
    <tableColumn id="1307" xr3:uid="{FE667CAD-C9F6-4FD8-9C9C-D0202787670D}" name="Column1293"/>
    <tableColumn id="1308" xr3:uid="{A28F3CD4-7EB8-4119-A4B6-A71E1FB849A8}" name="Column1294"/>
    <tableColumn id="1309" xr3:uid="{79BA3B77-9079-4614-A568-3969D0120376}" name="Column1295"/>
    <tableColumn id="1310" xr3:uid="{FE2F0DFD-9F7F-4BCC-9A8D-2BE678B3F9EA}" name="Column1296"/>
    <tableColumn id="1311" xr3:uid="{1A1D631F-E43A-4748-9F6F-6F61B21FE900}" name="Column1297"/>
    <tableColumn id="1312" xr3:uid="{2D956141-031A-4B82-A8CE-E89979D91D57}" name="Column1298"/>
    <tableColumn id="1313" xr3:uid="{AC70CA6D-3D5D-4D5F-A857-B1BBD397CB83}" name="Column1299"/>
    <tableColumn id="1314" xr3:uid="{D3825881-A313-4272-9786-2A364D263127}" name="Column1300"/>
    <tableColumn id="1315" xr3:uid="{289782C8-4276-4C92-B23A-0C7454675D37}" name="Column1301"/>
    <tableColumn id="1316" xr3:uid="{F77D9640-0A52-4BBD-A622-9F33E3021E06}" name="Column1302"/>
    <tableColumn id="1317" xr3:uid="{17F5AE3B-601E-4CC9-ABD3-4260E6413D93}" name="Column1303"/>
    <tableColumn id="1318" xr3:uid="{C73CF924-D56E-435E-A37A-2EBFF4C61263}" name="Column1304"/>
    <tableColumn id="1319" xr3:uid="{F413A236-A3F1-4087-8EB5-1D98BAF753C3}" name="Column1305"/>
    <tableColumn id="1320" xr3:uid="{7060A60C-E96F-4220-B6B4-2B8FF1219CCE}" name="Column1306"/>
    <tableColumn id="1321" xr3:uid="{1FD60C6A-354E-4257-BA25-718C9695EBEA}" name="Column1307"/>
    <tableColumn id="1322" xr3:uid="{3080611E-090C-484C-B9FB-6AE6ECB21C04}" name="Column1308"/>
    <tableColumn id="1323" xr3:uid="{5D01F6E3-1891-4B54-A243-890C89CCC98C}" name="Column1309"/>
    <tableColumn id="1324" xr3:uid="{741CC83C-7912-4175-A428-E0FB50F0FC23}" name="Column1310"/>
    <tableColumn id="1325" xr3:uid="{8BE3A822-7C66-4F66-BAFC-A1CA1657B99F}" name="Column1311"/>
    <tableColumn id="1326" xr3:uid="{B009BED1-82B6-44D7-A86B-588C47B06DEA}" name="Column1312"/>
    <tableColumn id="1327" xr3:uid="{E8E2F5C5-9E34-4146-9EAE-E42F2873393B}" name="Column1313"/>
    <tableColumn id="1328" xr3:uid="{BF4378CB-E8D3-458A-8080-E6CF12420D5A}" name="Column1314"/>
    <tableColumn id="1329" xr3:uid="{DCD43003-4991-4562-881A-635BA9ECB33A}" name="Column1315"/>
    <tableColumn id="1330" xr3:uid="{5265EFC9-469E-490F-A00F-72D0D0707F3F}" name="Column1316"/>
    <tableColumn id="1331" xr3:uid="{B51F3971-4336-4E32-B45E-A636D2717268}" name="Column1317"/>
    <tableColumn id="1332" xr3:uid="{A0EDAB7D-8A67-4630-937F-3CB5614E03FA}" name="Column1318"/>
    <tableColumn id="1333" xr3:uid="{9D398762-8C7E-4E56-8A06-133B23CC1ED3}" name="Column1319"/>
    <tableColumn id="1334" xr3:uid="{D788FD01-3732-4CC2-B8E8-FB6FBF3F837C}" name="Column1320"/>
    <tableColumn id="1335" xr3:uid="{0D9D326C-9C98-4524-BDA7-9257D24DC79C}" name="Column1321"/>
    <tableColumn id="1336" xr3:uid="{32D26077-BF9F-4B9A-9465-EA24B3FA398E}" name="Column1322"/>
    <tableColumn id="1337" xr3:uid="{99AA45FE-906E-4CC5-9EB5-61C81D52E9C6}" name="Column1323"/>
    <tableColumn id="1338" xr3:uid="{46609FD2-8684-4FA4-9CC2-B651FD19D1F6}" name="Column1324"/>
    <tableColumn id="1339" xr3:uid="{FBB2BA56-15EB-48B5-AF2B-2D77BAE32D92}" name="Column1325"/>
    <tableColumn id="1340" xr3:uid="{51015FEC-CF25-4D48-A7B1-53C88203F465}" name="Column1326"/>
    <tableColumn id="1341" xr3:uid="{73A6D7C2-BE11-4A45-AEBF-351922FF62C5}" name="Column1327"/>
    <tableColumn id="1342" xr3:uid="{DC056890-4FA6-4FE1-8120-550165041F62}" name="Column1328"/>
    <tableColumn id="1343" xr3:uid="{2AD2DDA3-F55A-44C9-829B-9CBB0398491C}" name="Column1329"/>
    <tableColumn id="1344" xr3:uid="{6B1899D5-5CE5-4153-8E52-B8C94F7320E3}" name="Column1330"/>
    <tableColumn id="1345" xr3:uid="{939AAD74-1935-4DE6-8AA0-4F5FD92A8FAF}" name="Column1331"/>
    <tableColumn id="1346" xr3:uid="{26CF8902-1876-421B-98F8-CF8813C20AC6}" name="Column1332"/>
    <tableColumn id="1347" xr3:uid="{83A79E1C-A795-47BA-A8D0-77A82F771FC6}" name="Column1333"/>
    <tableColumn id="1348" xr3:uid="{D21042BD-6ACD-4A62-BB5A-D22CD9DA0143}" name="Column1334"/>
    <tableColumn id="1349" xr3:uid="{01838A23-5F3D-441D-82A1-ED27BE5D36A3}" name="Column1335"/>
    <tableColumn id="1350" xr3:uid="{3C637866-3188-4443-B390-AEAF878B6A1A}" name="Column1336"/>
    <tableColumn id="1351" xr3:uid="{6809EFF0-CE01-413E-9D61-B503793CD6A4}" name="Column1337"/>
    <tableColumn id="1352" xr3:uid="{E249D74D-D1B5-4FC0-8178-4A032B5BBA60}" name="Column1338"/>
    <tableColumn id="1353" xr3:uid="{41CA91C2-C7B1-4A75-9EAC-8FF669C6DDAD}" name="Column1339"/>
    <tableColumn id="1354" xr3:uid="{4951DE59-9CD4-4E46-817A-AC09A4039E7D}" name="Column1340"/>
    <tableColumn id="1355" xr3:uid="{904D560A-EAD9-417E-9574-EAD26137F222}" name="Column1341"/>
    <tableColumn id="1356" xr3:uid="{3979B210-9345-42ED-B048-1B6D69E2F618}" name="Column1342"/>
    <tableColumn id="1357" xr3:uid="{7EE70EC0-ECBF-4251-AAEF-35E937532634}" name="Column1343"/>
    <tableColumn id="1358" xr3:uid="{6C40F657-8F15-42A4-9591-D293B452E5FD}" name="Column1344"/>
    <tableColumn id="1359" xr3:uid="{270DD27E-9DD1-4753-9FE6-4BAFB7168B15}" name="Column1345"/>
    <tableColumn id="1360" xr3:uid="{33753F78-442F-459F-94E2-4A0E94745966}" name="Column1346"/>
    <tableColumn id="1361" xr3:uid="{6534442F-4407-47C7-9488-8685A3DFBFBC}" name="Column1347"/>
    <tableColumn id="1362" xr3:uid="{3E6BBCC4-72FE-478E-AD70-1391B6F0E55B}" name="Column1348"/>
    <tableColumn id="1363" xr3:uid="{00EF2430-8400-4700-996B-52A1AB784517}" name="Column1349"/>
    <tableColumn id="1364" xr3:uid="{DAEB4755-63B1-4287-B154-665694BD30EE}" name="Column1350"/>
    <tableColumn id="1365" xr3:uid="{6AB32C4E-1158-4304-AE5C-61EF6C88A71F}" name="Column1351"/>
    <tableColumn id="1366" xr3:uid="{B96C8504-BB80-47A4-A2A3-8FBED2785A90}" name="Column1352"/>
    <tableColumn id="1367" xr3:uid="{7473BF4D-0F0D-43DC-9E18-E8846CF3BCCC}" name="Column1353"/>
    <tableColumn id="1368" xr3:uid="{F3414372-1847-468E-855B-A124E409FD9D}" name="Column1354"/>
    <tableColumn id="1369" xr3:uid="{FAD56CDF-6925-49F5-A930-3D8C284E0BBE}" name="Column1355"/>
    <tableColumn id="1370" xr3:uid="{AE97B663-291A-4440-9B55-F049DCCC10DA}" name="Column1356"/>
    <tableColumn id="1371" xr3:uid="{565FCAD2-C257-4F73-884B-AD28A6CFBC6F}" name="Column1357"/>
    <tableColumn id="1372" xr3:uid="{ED915A11-634A-4465-84D0-285F2AD5DA30}" name="Column1358"/>
    <tableColumn id="1373" xr3:uid="{5FB13143-82C7-49B3-9768-8968D81424D8}" name="Column1359"/>
    <tableColumn id="1374" xr3:uid="{E55810A6-CA76-428E-8B13-5A52E358C870}" name="Column1360"/>
    <tableColumn id="1375" xr3:uid="{FB3CBB2F-0C43-4490-A806-00E054B26170}" name="Column1361"/>
    <tableColumn id="1376" xr3:uid="{6C0CE9D4-A1AC-493F-9B1A-83D3D801226C}" name="Column1362"/>
    <tableColumn id="1377" xr3:uid="{9CFD2C08-47E7-4FCC-80A5-287A4548A29E}" name="Column1363"/>
    <tableColumn id="1378" xr3:uid="{841767C7-0584-49B8-8C96-673F10726F6C}" name="Column1364"/>
    <tableColumn id="1379" xr3:uid="{A607D0D6-084A-4841-9505-C28943575F01}" name="Column1365"/>
    <tableColumn id="1380" xr3:uid="{B68DF049-D63B-4ADD-B24F-4CA2B43E51C4}" name="Column1366"/>
    <tableColumn id="1381" xr3:uid="{6946D70D-5357-4ACA-92AB-95ADD11ED8CD}" name="Column1367"/>
    <tableColumn id="1382" xr3:uid="{D7951799-98E8-4933-8956-B3E182704BC9}" name="Column1368"/>
    <tableColumn id="1383" xr3:uid="{5BC4F296-DDEB-428D-9F4A-F3395FC187D8}" name="Column1369"/>
    <tableColumn id="1384" xr3:uid="{9EF9922C-CCAA-400E-B3A5-4E7B8BA83DED}" name="Column1370"/>
    <tableColumn id="1385" xr3:uid="{7EF6BC73-DEE4-4DEE-920D-3E8BAD27BE26}" name="Column1371"/>
    <tableColumn id="1386" xr3:uid="{BA516A07-A02B-4206-A088-EDD6541E9F70}" name="Column1372"/>
    <tableColumn id="1387" xr3:uid="{996B1DB1-05D3-4A3F-8196-09FB2EDB7D16}" name="Column1373"/>
    <tableColumn id="1388" xr3:uid="{F79C0CF5-F685-4F7C-BC48-61924F1ED71C}" name="Column1374"/>
    <tableColumn id="1389" xr3:uid="{DDCBEA5A-947E-4CFA-AAD8-9EDF2FFC0C9E}" name="Column1375"/>
    <tableColumn id="1390" xr3:uid="{0DEB59EA-C74E-456C-98C7-1B44F986D03C}" name="Column1376"/>
    <tableColumn id="1391" xr3:uid="{F094F71D-F629-40FB-8198-9D0240EC3E7D}" name="Column1377"/>
    <tableColumn id="1392" xr3:uid="{C265413E-438A-47C5-920B-3F427B771317}" name="Column1378"/>
    <tableColumn id="1393" xr3:uid="{051EE928-77F9-4D9F-852D-DE6BC243913C}" name="Column1379"/>
    <tableColumn id="1394" xr3:uid="{67C1C92C-1A13-4D76-9646-AC9D40B08DDE}" name="Column1380"/>
    <tableColumn id="1395" xr3:uid="{5060D19A-D9F0-494D-9643-ED8E0C5212A8}" name="Column1381"/>
    <tableColumn id="1396" xr3:uid="{BB989F1C-F50A-4BE3-9FD8-5E06B07D9067}" name="Column1382"/>
    <tableColumn id="1397" xr3:uid="{14554608-7C4D-4E7B-931E-A2D5B15863B3}" name="Column1383"/>
    <tableColumn id="1398" xr3:uid="{E0E7172F-54BF-42C6-A65D-5ACAA7089608}" name="Column1384"/>
    <tableColumn id="1399" xr3:uid="{B263F7D9-A8A6-4283-91A0-D8C7AC682894}" name="Column1385"/>
    <tableColumn id="1400" xr3:uid="{7A060EBB-B1EF-4A7F-AA4C-13EE14110863}" name="Column1386"/>
    <tableColumn id="1401" xr3:uid="{CAC98254-9589-441B-A8AB-2AD391D671C4}" name="Column1387"/>
    <tableColumn id="1402" xr3:uid="{8173569A-3AE0-4EDD-BD99-106D48FEC5A1}" name="Column1388"/>
    <tableColumn id="1403" xr3:uid="{93DCF8A1-B09A-4B9E-91DE-0AD4D4DC41ED}" name="Column1389"/>
    <tableColumn id="1404" xr3:uid="{815BB1BF-2D85-4DF5-9119-74AD2B180054}" name="Column1390"/>
    <tableColumn id="1405" xr3:uid="{24F7C295-C782-492E-A634-C0A2AD170FA2}" name="Column1391"/>
    <tableColumn id="1406" xr3:uid="{03F2FADD-6133-4DE2-9C9A-C3AE04E21F7D}" name="Column1392"/>
    <tableColumn id="1407" xr3:uid="{0C514627-3BFA-46B5-BFAC-616B50BE925E}" name="Column1393"/>
    <tableColumn id="1408" xr3:uid="{0B7FA02C-BD53-4324-80B4-97CAF786F242}" name="Column1394"/>
    <tableColumn id="1409" xr3:uid="{6FCED25E-5520-4B11-B3E3-3E2388D7C09A}" name="Column1395"/>
    <tableColumn id="1410" xr3:uid="{F7B2A62A-170F-4041-95ED-2DE31A592015}" name="Column1396"/>
    <tableColumn id="1411" xr3:uid="{14A9B1E7-1DCF-4411-AC08-8ABF2B081ACE}" name="Column1397"/>
    <tableColumn id="1412" xr3:uid="{376EFCCF-D09F-4E8A-9626-0A15F44B9828}" name="Column1398"/>
    <tableColumn id="1413" xr3:uid="{DD4A884F-0444-4334-85EA-E9D5ACB4F3BC}" name="Column1399"/>
    <tableColumn id="1414" xr3:uid="{A627DDC9-A815-4BB3-B5C0-97E893E642D2}" name="Column1400"/>
    <tableColumn id="1415" xr3:uid="{8F091D76-83F3-40A6-A05F-3EA4438704F4}" name="Column1401"/>
    <tableColumn id="1416" xr3:uid="{28F7EFB3-3504-4A63-B79F-F2519F444FD7}" name="Column1402"/>
    <tableColumn id="1417" xr3:uid="{04173A5D-2208-44D7-9AA0-72529AC9DEB8}" name="Column1403"/>
    <tableColumn id="1418" xr3:uid="{DEE1B8B8-C24E-41B2-BE2B-2528403C9640}" name="Column1404"/>
    <tableColumn id="1419" xr3:uid="{4B8E553D-69AD-43AF-A1FE-AAE2641C10E9}" name="Column1405"/>
    <tableColumn id="1420" xr3:uid="{ACC290B3-CC46-41A4-AB34-D4E44F752E58}" name="Column1406"/>
    <tableColumn id="1421" xr3:uid="{4DCE801E-F785-4895-9BC2-CEB6A7B4CB80}" name="Column1407"/>
    <tableColumn id="1422" xr3:uid="{1905F036-7A44-426C-ABAE-88A8171310B5}" name="Column1408"/>
    <tableColumn id="1423" xr3:uid="{7C5C8192-83AE-4292-A7A7-82333B443965}" name="Column1409"/>
    <tableColumn id="1424" xr3:uid="{66FE891C-EA4B-47AD-9E13-47568992CBBD}" name="Column1410"/>
    <tableColumn id="1425" xr3:uid="{EAE67557-1F37-4C08-9A30-9A7E45B9A929}" name="Column1411"/>
    <tableColumn id="1426" xr3:uid="{7337823A-3CBA-43EA-A3C6-02A79094286E}" name="Column1412"/>
    <tableColumn id="1427" xr3:uid="{011E6570-3BFC-4183-ABE7-43393852FD96}" name="Column1413"/>
    <tableColumn id="1428" xr3:uid="{1B41D072-908B-43A8-8D42-1DBCB4F27D8C}" name="Column1414"/>
    <tableColumn id="1429" xr3:uid="{8018FCC6-24D5-4ED5-BD70-21570DB3900F}" name="Column1415"/>
    <tableColumn id="1430" xr3:uid="{385DEB7D-66C9-4396-842D-1582CA18CEE0}" name="Column1416"/>
    <tableColumn id="1431" xr3:uid="{F8CB72F2-E1D8-492B-9CBD-135AA442587D}" name="Column1417"/>
    <tableColumn id="1432" xr3:uid="{3D3EDC08-AD09-429C-A75D-7F6FAE96AFD2}" name="Column1418"/>
    <tableColumn id="1433" xr3:uid="{AF42F26C-3E1B-4581-BACA-082E11D14F9B}" name="Column1419"/>
    <tableColumn id="1434" xr3:uid="{41BA785C-28BD-4958-BFB9-2077416C1CBE}" name="Column1420"/>
    <tableColumn id="1435" xr3:uid="{DFA6D372-AFB9-481E-A5E5-4D4CFA334C6E}" name="Column1421"/>
    <tableColumn id="1436" xr3:uid="{0D1DC8F9-37FF-4B5F-B89E-AFDB03CB077F}" name="Column1422"/>
    <tableColumn id="1437" xr3:uid="{C9622811-F714-4418-8D32-39E07127B448}" name="Column1423"/>
    <tableColumn id="1438" xr3:uid="{9068927A-E008-44E9-B54A-AEEB246555EF}" name="Column1424"/>
    <tableColumn id="1439" xr3:uid="{9D0B8F8B-1ABB-4FD4-85C9-8A04F24B3643}" name="Column1425"/>
    <tableColumn id="1440" xr3:uid="{4DC68182-8052-43B7-B98F-49AA0DBE284A}" name="Column1426"/>
    <tableColumn id="1441" xr3:uid="{6E494AAF-EDE9-42A8-B4A7-CDB37949C7CE}" name="Column1427"/>
    <tableColumn id="1442" xr3:uid="{80561249-2E73-42B0-9AFD-4506807F1615}" name="Column1428"/>
    <tableColumn id="1443" xr3:uid="{28B41AF6-44E2-4245-968C-F07ED9C1C2BF}" name="Column1429"/>
    <tableColumn id="1444" xr3:uid="{25CD69FE-56DB-45DC-BEBD-01C3A0D3B6E8}" name="Column1430"/>
    <tableColumn id="1445" xr3:uid="{3A8D3274-1A49-4D55-8A78-1FD2D4948D56}" name="Column1431"/>
    <tableColumn id="1446" xr3:uid="{28504E8F-0E90-4A59-B8C1-C88C527D8490}" name="Column1432"/>
    <tableColumn id="1447" xr3:uid="{71F2F1C6-6357-4449-9B4C-69AEBA8BED32}" name="Column1433"/>
    <tableColumn id="1448" xr3:uid="{202C5A61-5A26-440C-AFB4-4518EB8E8062}" name="Column1434"/>
    <tableColumn id="1449" xr3:uid="{9B77C8D3-8422-48D1-A4CC-AE614FFC585C}" name="Column1435"/>
    <tableColumn id="1450" xr3:uid="{58B7DC38-0E84-4FDA-B169-CBF315D29FCE}" name="Column1436"/>
    <tableColumn id="1451" xr3:uid="{275F3105-F19F-4FBF-8928-061C5639E49F}" name="Column1437"/>
    <tableColumn id="1452" xr3:uid="{EDF561E7-9F10-4DF5-A3A1-E9002098BA6A}" name="Column1438"/>
    <tableColumn id="1453" xr3:uid="{DE4B66D4-25E2-4E21-A180-6129004E6F2A}" name="Column1439"/>
    <tableColumn id="1454" xr3:uid="{26AB4254-1CDB-4491-93C5-B087852BC4C5}" name="Column1440"/>
    <tableColumn id="1455" xr3:uid="{799E731A-9AEB-41C9-B4FF-80D787B60305}" name="Column1441"/>
    <tableColumn id="1456" xr3:uid="{1F15E3FC-3C35-4198-8F56-7D313758ACDD}" name="Column1442"/>
    <tableColumn id="1457" xr3:uid="{F2052E96-FD5C-4757-A652-83D555B72731}" name="Column1443"/>
    <tableColumn id="1458" xr3:uid="{7D3832BB-3E3D-4529-9219-A8A7271CA4FB}" name="Column1444"/>
    <tableColumn id="1459" xr3:uid="{6B8CCB1C-0B5A-4CA7-80A8-2B783743CF33}" name="Column1445"/>
    <tableColumn id="1460" xr3:uid="{8DE55594-4070-420D-8522-C01B28FC04C5}" name="Column1446"/>
    <tableColumn id="1461" xr3:uid="{3107C196-F810-4FA2-A99A-B3957295E37D}" name="Column1447"/>
    <tableColumn id="1462" xr3:uid="{2265898F-27AA-4D93-812D-2FD61D4E2A7B}" name="Column1448"/>
    <tableColumn id="1463" xr3:uid="{8C9266DC-7086-41B7-BD4A-3E6D7E3AF1E9}" name="Column1449"/>
    <tableColumn id="1464" xr3:uid="{0AD7A08E-9C71-443C-8C6D-A0E576CE3C0C}" name="Column1450"/>
    <tableColumn id="1465" xr3:uid="{A1679758-725F-499F-ACEA-2AEFE9A05EA0}" name="Column1451"/>
    <tableColumn id="1466" xr3:uid="{9B8C73E8-99B9-48C0-98D5-5C0B67AD495A}" name="Column1452"/>
    <tableColumn id="1467" xr3:uid="{5304BF62-7CD5-4C3E-B4D4-B8EC6A0267A7}" name="Column1453"/>
    <tableColumn id="1468" xr3:uid="{C8C7D9FB-2766-4A76-BBD7-3D0FCF181312}" name="Column1454"/>
    <tableColumn id="1469" xr3:uid="{11281EE7-D639-4072-8BC2-E892C3EA8BCF}" name="Column1455"/>
    <tableColumn id="1470" xr3:uid="{D1E757C2-AB7C-4821-950B-D82DA7C4FC74}" name="Column1456"/>
    <tableColumn id="1471" xr3:uid="{CFD05DC1-3E21-4E53-8065-F6A1A6C7A20E}" name="Column1457"/>
    <tableColumn id="1472" xr3:uid="{22AE10A3-5834-4A23-B1CA-284E423EBB33}" name="Column1458"/>
    <tableColumn id="1473" xr3:uid="{FF6E3A37-6E82-42EB-B296-F1B0B8908E4E}" name="Column1459"/>
    <tableColumn id="1474" xr3:uid="{05A63520-031C-4DE0-83BA-A998EE403AC7}" name="Column1460"/>
    <tableColumn id="1475" xr3:uid="{3CB73002-9011-4BB6-BBC7-3B56370D878A}" name="Column1461"/>
    <tableColumn id="1476" xr3:uid="{441844FF-E3FD-4AF8-88EA-C0C4C1411783}" name="Column1462"/>
    <tableColumn id="1477" xr3:uid="{DAC7DA9E-76D2-4A6C-A37F-8C04F115BCD8}" name="Column1463"/>
    <tableColumn id="1478" xr3:uid="{04C3B868-3884-40B8-97B6-2555C67C8F17}" name="Column1464"/>
    <tableColumn id="1479" xr3:uid="{AB5B6957-5A88-4A71-93AC-9A9A2C1EB420}" name="Column1465"/>
    <tableColumn id="1480" xr3:uid="{84FAE5E7-D572-4BDA-9856-E455BEB69D4B}" name="Column1466"/>
    <tableColumn id="1481" xr3:uid="{847212B4-7F8E-4EC4-84AB-1E13AA030936}" name="Column1467"/>
    <tableColumn id="1482" xr3:uid="{B2E988DA-C1FE-4594-9F17-92B72A8897BC}" name="Column1468"/>
    <tableColumn id="1483" xr3:uid="{9CF0F438-DEBF-4920-8B2E-03A2A6536554}" name="Column1469"/>
    <tableColumn id="1484" xr3:uid="{0AF2F3F0-D67F-46C6-B402-E580D8BF6AFD}" name="Column1470"/>
    <tableColumn id="1485" xr3:uid="{3BA76B92-5559-4A11-8833-53A7B441FA62}" name="Column1471"/>
    <tableColumn id="1486" xr3:uid="{C399BBEB-66A9-4F0F-AD4C-DDA6B76B1DCA}" name="Column1472"/>
    <tableColumn id="1487" xr3:uid="{210A8E9D-E4DF-4646-8328-EDBD5B3E6D72}" name="Column1473"/>
    <tableColumn id="1488" xr3:uid="{1377B4F3-A503-4A94-A8C2-25AAD6DD2519}" name="Column1474"/>
    <tableColumn id="1489" xr3:uid="{46DD1E14-15A9-4423-8EEE-4CFEAE7957E7}" name="Column1475"/>
    <tableColumn id="1490" xr3:uid="{EE2F8768-922E-4904-8E73-F0655B808D0B}" name="Column1476"/>
    <tableColumn id="1491" xr3:uid="{258C8D7B-E66B-426F-8131-96C730EF2A2A}" name="Column1477"/>
    <tableColumn id="1492" xr3:uid="{669A8980-D4AC-4393-8EEA-DC5126544E42}" name="Column1478"/>
    <tableColumn id="1493" xr3:uid="{F99607F8-B9F2-4E93-93BC-446760699F05}" name="Column1479"/>
    <tableColumn id="1494" xr3:uid="{9ACAA5AC-4206-4D19-BC29-774CEE9F3259}" name="Column1480"/>
    <tableColumn id="1495" xr3:uid="{C46ACAB8-A8CD-4C19-AAD6-55FB878C4DB9}" name="Column1481"/>
    <tableColumn id="1496" xr3:uid="{9942F8FE-48F2-4F2C-9603-6E1E7AF15593}" name="Column1482"/>
    <tableColumn id="1497" xr3:uid="{CDE014E7-6B41-44C8-96FF-76CA7553A159}" name="Column1483"/>
    <tableColumn id="1498" xr3:uid="{E56066DF-4FCE-4436-8C89-5B77245AE770}" name="Column1484"/>
    <tableColumn id="1499" xr3:uid="{EF47CB90-9695-4C28-B5CC-FE04074B268F}" name="Column1485"/>
    <tableColumn id="1500" xr3:uid="{AEF95028-7B3D-4D74-BEC5-87234B63CF25}" name="Column1486"/>
    <tableColumn id="1501" xr3:uid="{DA060A1C-6540-4037-B64C-0A79BB815E6D}" name="Column1487"/>
    <tableColumn id="1502" xr3:uid="{387E09F2-3A6D-4EC6-BDAE-07FBC725CE0B}" name="Column1488"/>
    <tableColumn id="1503" xr3:uid="{6640B003-10E4-4B2F-BD92-921FACC61921}" name="Column1489"/>
    <tableColumn id="1504" xr3:uid="{4F74BB13-67AB-40C1-AEB5-6FD16C484E37}" name="Column1490"/>
    <tableColumn id="1505" xr3:uid="{60A0D6D6-907C-4584-B3F3-2C322B7949CB}" name="Column1491"/>
    <tableColumn id="1506" xr3:uid="{66B70277-6E7D-4654-8B06-3EC7720BCB96}" name="Column1492"/>
    <tableColumn id="1507" xr3:uid="{5AED2640-2B54-4AFA-8920-24E47EFBFDC9}" name="Column1493"/>
    <tableColumn id="1508" xr3:uid="{77182BD8-E786-47AB-89A9-590C5419599A}" name="Column1494"/>
    <tableColumn id="1509" xr3:uid="{882C252D-EBEB-4130-A601-EC9F648C2C2C}" name="Column1495"/>
    <tableColumn id="1510" xr3:uid="{255F7246-53A6-415C-A3B5-1C442BF8A89A}" name="Column1496"/>
    <tableColumn id="1511" xr3:uid="{59CC1ADF-E930-4F84-8237-3A099DFC5E01}" name="Column1497"/>
    <tableColumn id="1512" xr3:uid="{F5B613D8-9626-4578-B557-27E48E6BE103}" name="Column1498"/>
    <tableColumn id="1513" xr3:uid="{817B5FC7-98E9-4113-ACFC-C155850E6499}" name="Column1499"/>
    <tableColumn id="1514" xr3:uid="{7C03B8A9-86AF-4729-A9CB-7ED2B8C770CB}" name="Column1500"/>
    <tableColumn id="1515" xr3:uid="{C86124E4-B733-48F8-9575-3D0BB06ABF4F}" name="Column1501"/>
    <tableColumn id="1516" xr3:uid="{38A5A6C5-FF1B-4854-B912-B765E39D5C62}" name="Column1502"/>
    <tableColumn id="1517" xr3:uid="{CBD6D4B4-ED18-4C0E-A756-9CA941A9B303}" name="Column1503"/>
    <tableColumn id="1518" xr3:uid="{FB192335-63CC-430A-838A-43590C34F99C}" name="Column1504"/>
    <tableColumn id="1519" xr3:uid="{29B7D17E-CF7A-4C90-B49C-EEB644D73C2E}" name="Column1505"/>
    <tableColumn id="1520" xr3:uid="{67987EB8-1F11-451D-AD37-93BC9E8856AB}" name="Column1506"/>
    <tableColumn id="1521" xr3:uid="{48B790FC-9987-487B-876B-2BC576143724}" name="Column1507"/>
    <tableColumn id="1522" xr3:uid="{22693925-E5BC-47EB-A010-E9B3BC03A8FC}" name="Column1508"/>
    <tableColumn id="1523" xr3:uid="{D0D21DE1-8F2B-4FAB-B248-5FD084BE4C34}" name="Column1509"/>
    <tableColumn id="1524" xr3:uid="{3C828C5C-E0D6-48F3-9178-C38BC229A604}" name="Column1510"/>
    <tableColumn id="1525" xr3:uid="{C8124AA5-5D54-4460-B231-021D8803BFAB}" name="Column1511"/>
    <tableColumn id="1526" xr3:uid="{8EF6748A-A0A0-45C4-A950-9261117576CA}" name="Column1512"/>
    <tableColumn id="1527" xr3:uid="{C0DE8BEB-29F9-437D-8636-79EC1F45146A}" name="Column1513"/>
    <tableColumn id="1528" xr3:uid="{005DD24D-2252-4B31-B57D-B1F80EE40BAD}" name="Column1514"/>
    <tableColumn id="1529" xr3:uid="{7202C2A2-8DD1-4910-80EA-48181E6BAAE5}" name="Column1515"/>
    <tableColumn id="1530" xr3:uid="{9C1FE2A8-5DE0-40B8-B3C5-DDB85C5D4828}" name="Column1516"/>
    <tableColumn id="1531" xr3:uid="{AFA68099-A69F-48B2-83D8-9D421967DC96}" name="Column1517"/>
    <tableColumn id="1532" xr3:uid="{186B329C-A697-4DA0-9B0A-E52B8E6EBA06}" name="Column1518"/>
    <tableColumn id="1533" xr3:uid="{0A96ED7D-D46C-41B9-B625-93F3DEE6B0D1}" name="Column1519"/>
    <tableColumn id="1534" xr3:uid="{5F41402F-446A-4326-819C-8695FCCE7E6C}" name="Column1520"/>
    <tableColumn id="1535" xr3:uid="{BE9E28AD-59BC-4FC0-81C4-ABA1E18C5FF6}" name="Column1521"/>
    <tableColumn id="1536" xr3:uid="{D2669E85-2831-4DCE-BA5A-BA124B0297A2}" name="Column1522"/>
    <tableColumn id="1537" xr3:uid="{D04FA497-5CB5-4C7A-A11C-120B2BEFA623}" name="Column1523"/>
    <tableColumn id="1538" xr3:uid="{262FE943-D5DA-4ED1-B74D-DF85FD1146BE}" name="Column1524"/>
    <tableColumn id="1539" xr3:uid="{DCD732C0-F7B0-4C65-97E9-70A780F5BB3C}" name="Column1525"/>
    <tableColumn id="1540" xr3:uid="{3F94F7F1-3CFD-4CAB-89EB-E336D8766BED}" name="Column1526"/>
    <tableColumn id="1541" xr3:uid="{82B36131-1A0B-470D-BC60-843C3D45CA30}" name="Column1527"/>
    <tableColumn id="1542" xr3:uid="{ACEC0493-683B-4300-99C4-5E807789A01A}" name="Column1528"/>
    <tableColumn id="1543" xr3:uid="{8CBB260E-CDC1-457A-8C5B-77B3043B4402}" name="Column1529"/>
    <tableColumn id="1544" xr3:uid="{E0C2756C-1AFB-4B86-A660-3E47B38B2C13}" name="Column1530"/>
    <tableColumn id="1545" xr3:uid="{35D3DA1D-07A2-4652-AA7D-F9487974597D}" name="Column1531"/>
    <tableColumn id="1546" xr3:uid="{4B586D93-8FA7-43F9-846D-0896B28F8C89}" name="Column1532"/>
    <tableColumn id="1547" xr3:uid="{75C00D5F-39A3-432D-8A27-3B7630F666CD}" name="Column1533"/>
    <tableColumn id="1548" xr3:uid="{802A9BB5-C8BA-4086-BC70-7D031648B23C}" name="Column1534"/>
    <tableColumn id="1549" xr3:uid="{1A3560B7-4E54-4890-A3E2-CA77CDEE8F14}" name="Column1535"/>
    <tableColumn id="1550" xr3:uid="{64B77E52-8307-4499-A6FE-9A82A4FD264D}" name="Column1536"/>
    <tableColumn id="1551" xr3:uid="{3B8D4638-6751-41D4-9CAC-2232A870335B}" name="Column1537"/>
    <tableColumn id="1552" xr3:uid="{ED4530EB-E50A-4827-ACB9-17F0DB17020D}" name="Column1538"/>
    <tableColumn id="1553" xr3:uid="{5F8F9188-59A6-4CE9-8AB7-E7FFF0877D2E}" name="Column1539"/>
    <tableColumn id="1554" xr3:uid="{875826DA-1E89-4D2D-8FCB-7E9DBCD49499}" name="Column1540"/>
    <tableColumn id="1555" xr3:uid="{23581F08-62C5-4658-8E3E-54334B74B757}" name="Column1541"/>
    <tableColumn id="1556" xr3:uid="{54A8D6AB-8A7E-456F-A4A1-B2F72FA3AF99}" name="Column1542"/>
    <tableColumn id="1557" xr3:uid="{DCA8F775-18CE-4077-AB83-03ADF507A0CA}" name="Column1543"/>
    <tableColumn id="1558" xr3:uid="{223191BB-DE9F-4495-A058-88016780F209}" name="Column1544"/>
    <tableColumn id="1559" xr3:uid="{24B33D3D-A82D-4007-B822-4B3A0F69544E}" name="Column1545"/>
    <tableColumn id="1560" xr3:uid="{9F1E8414-CE79-485B-A881-9F1D4FD56B47}" name="Column1546"/>
    <tableColumn id="1561" xr3:uid="{8E5C1CCB-02F6-49CF-BF47-652C5DF5C122}" name="Column1547"/>
    <tableColumn id="1562" xr3:uid="{99BD51C4-1513-4267-82AB-CE65CC2AF9FE}" name="Column1548"/>
    <tableColumn id="1563" xr3:uid="{186E5E6E-FE99-4908-867A-00A3DDBE9077}" name="Column1549"/>
    <tableColumn id="1564" xr3:uid="{07BEB11F-472C-49D9-8DBE-F1F3FF0D9341}" name="Column1550"/>
    <tableColumn id="1565" xr3:uid="{996EEAD2-39E5-4208-A3A1-B3639A502100}" name="Column1551"/>
    <tableColumn id="1566" xr3:uid="{3DA643DE-7B0F-4019-8C69-159069644FF4}" name="Column1552"/>
    <tableColumn id="1567" xr3:uid="{2AAF898E-DC7C-4880-A22B-19FE981B433B}" name="Column1553"/>
    <tableColumn id="1568" xr3:uid="{5216A384-57B9-45CE-8E28-471321F4D68D}" name="Column1554"/>
    <tableColumn id="1569" xr3:uid="{94CBF89C-D95E-4660-9520-13D0DD081223}" name="Column1555"/>
    <tableColumn id="1570" xr3:uid="{E0CBF60A-2D61-4105-ACEB-98E9C85634CD}" name="Column1556"/>
    <tableColumn id="1571" xr3:uid="{9BFF305B-A7AA-4CE9-925B-F5025A105474}" name="Column1557"/>
    <tableColumn id="1572" xr3:uid="{319D20FE-42AE-43B5-BC22-AB23CAB1FFD2}" name="Column1558"/>
    <tableColumn id="1573" xr3:uid="{A06B269C-7836-43F1-AD2D-41C00AE8D9A7}" name="Column1559"/>
    <tableColumn id="1574" xr3:uid="{69E32C57-328D-41C1-ADA0-23C648A65497}" name="Column1560"/>
    <tableColumn id="1575" xr3:uid="{88BD68EC-5BD7-40D4-A0F4-38D39252859F}" name="Column1561"/>
    <tableColumn id="1576" xr3:uid="{E57D7D76-8E3A-44D5-A66F-9E2371F9D0EE}" name="Column1562"/>
    <tableColumn id="1577" xr3:uid="{BDD0DB2A-E14D-4CDD-8CC1-69F30CFE7572}" name="Column1563"/>
    <tableColumn id="1578" xr3:uid="{0DB99283-DB9F-43F4-AEBD-87C8F43E0363}" name="Column1564"/>
    <tableColumn id="1579" xr3:uid="{3161FB34-E45B-46B5-B0F4-D70EAABA76B7}" name="Column1565"/>
    <tableColumn id="1580" xr3:uid="{6506C536-24B1-441A-8E8B-9326C45D8154}" name="Column1566"/>
    <tableColumn id="1581" xr3:uid="{D2D57E01-A88F-4DC5-A1A6-195C1BF4B101}" name="Column1567"/>
    <tableColumn id="1582" xr3:uid="{D7B5B097-22B5-44D2-85D4-E9CE024DF2A2}" name="Column1568"/>
    <tableColumn id="1583" xr3:uid="{2A5E0AFD-DA17-45E0-8189-537F26DDB2D8}" name="Column1569"/>
    <tableColumn id="1584" xr3:uid="{6C5214F9-CE7E-4D71-AE92-F28929692680}" name="Column1570"/>
    <tableColumn id="1585" xr3:uid="{8D22694E-B2FA-47D3-8593-49BF5FA38541}" name="Column1571"/>
    <tableColumn id="1586" xr3:uid="{88F9778D-6535-424C-B2A1-767D17051E3D}" name="Column1572"/>
    <tableColumn id="1587" xr3:uid="{AB959BF4-9DE1-4676-8404-40D41E731566}" name="Column1573"/>
    <tableColumn id="1588" xr3:uid="{5213C434-04AB-4D0A-B59B-1CE2D4191FC4}" name="Column1574"/>
    <tableColumn id="1589" xr3:uid="{C1B820FE-815A-49E4-A5CE-E3C4A4EE84EA}" name="Column1575"/>
    <tableColumn id="1590" xr3:uid="{43238426-F13F-4009-AE13-075ADA151D11}" name="Column1576"/>
    <tableColumn id="1591" xr3:uid="{1F9E3596-05D4-4D35-A208-D8E12DDCA3FE}" name="Column1577"/>
    <tableColumn id="1592" xr3:uid="{E211B75C-11FD-4A01-A275-3ADEC972BBF3}" name="Column1578"/>
    <tableColumn id="1593" xr3:uid="{AD1260D4-9BA5-4261-B6A3-9CE1E954356E}" name="Column1579"/>
    <tableColumn id="1594" xr3:uid="{A7A6E986-892D-4B4C-B55F-3B6CA9E470E5}" name="Column1580"/>
    <tableColumn id="1595" xr3:uid="{4511A3BD-BD5B-4661-A225-39C595A7AD51}" name="Column1581"/>
    <tableColumn id="1596" xr3:uid="{29E16122-C441-4D1C-B1A0-D06BCA2EAF91}" name="Column1582"/>
    <tableColumn id="1597" xr3:uid="{9A24FE83-BE60-416C-BA6E-3BAE7CD8664F}" name="Column1583"/>
    <tableColumn id="1598" xr3:uid="{CAB9717B-9D97-4BC1-9CE6-6F70CC02DD3C}" name="Column1584"/>
    <tableColumn id="1599" xr3:uid="{A335F5C4-59E2-468E-A719-7653B4283A71}" name="Column1585"/>
    <tableColumn id="1600" xr3:uid="{08588EB3-11FF-4115-8E16-32158476DE1C}" name="Column1586"/>
    <tableColumn id="1601" xr3:uid="{5C43C42D-3856-473C-AC00-6E9CD66395E0}" name="Column1587"/>
    <tableColumn id="1602" xr3:uid="{0F506896-CD53-4542-B023-5B0E4A49C22B}" name="Column1588"/>
    <tableColumn id="1603" xr3:uid="{55A84F96-0C6C-4852-AD1B-DD560A43A42B}" name="Column1589"/>
    <tableColumn id="1604" xr3:uid="{3515316C-5B56-477F-A075-23678F9108D3}" name="Column1590"/>
    <tableColumn id="1605" xr3:uid="{BF9BD735-1C5A-4EA8-BFFF-6B5ED0A4B009}" name="Column1591"/>
    <tableColumn id="1606" xr3:uid="{3D077F2F-0625-4EC6-B321-5C3C5798DA87}" name="Column1592"/>
    <tableColumn id="1607" xr3:uid="{7C6E6DDF-490E-4BD4-8977-79B391DB84EF}" name="Column1593"/>
    <tableColumn id="1608" xr3:uid="{429BABE9-FDD6-49A3-875F-59EA3C3A35B0}" name="Column1594"/>
    <tableColumn id="1609" xr3:uid="{F9E6DD6A-EE4C-43C0-9572-1419409839A1}" name="Column1595"/>
    <tableColumn id="1610" xr3:uid="{91BD56FA-D0E0-4BB6-8FBB-C0A5CFDBD614}" name="Column1596"/>
    <tableColumn id="1611" xr3:uid="{C6531778-7FC1-4A2F-80E8-055FF2459D0F}" name="Column1597"/>
    <tableColumn id="1612" xr3:uid="{F7210B31-BE1F-4E5E-AE73-1814DA8F28AA}" name="Column1598"/>
    <tableColumn id="1613" xr3:uid="{4DD3D7A3-A265-4DB3-AE75-E969EBBFECB6}" name="Column1599"/>
    <tableColumn id="1614" xr3:uid="{4B8F4AA5-8A7F-4162-86AE-1982DE5AF815}" name="Column1600"/>
    <tableColumn id="1615" xr3:uid="{8C8BE2DB-1634-4BDD-8871-74E134C2FCA0}" name="Column1601"/>
    <tableColumn id="1616" xr3:uid="{5B7FF4A7-AA1D-4827-AB06-1B3B5695C8BD}" name="Column1602"/>
    <tableColumn id="1617" xr3:uid="{6F991B9D-A196-47B2-84D6-372777EF0D27}" name="Column1603"/>
    <tableColumn id="1618" xr3:uid="{A3DB19B3-7F8C-4C16-BF9F-0CE3DF641DF3}" name="Column1604"/>
    <tableColumn id="1619" xr3:uid="{D251BBF9-1E36-492B-AD78-CB81AC6044F4}" name="Column1605"/>
    <tableColumn id="1620" xr3:uid="{FC21EB63-E487-451D-881C-E586605B6367}" name="Column1606"/>
    <tableColumn id="1621" xr3:uid="{DAC8A70C-F10D-42CF-BB72-9016972E80A9}" name="Column1607"/>
    <tableColumn id="1622" xr3:uid="{0CE9B885-78F6-4EED-986E-1598B5A861DA}" name="Column1608"/>
    <tableColumn id="1623" xr3:uid="{50A5150F-FC30-45A3-93F7-B1E166A947C5}" name="Column1609"/>
    <tableColumn id="1624" xr3:uid="{4512AFB0-7393-473C-843C-411187CB5799}" name="Column1610"/>
    <tableColumn id="1625" xr3:uid="{11F615F5-396D-4A6F-A976-29ED7D7327E0}" name="Column1611"/>
    <tableColumn id="1626" xr3:uid="{EAD19AFC-28AB-4E94-8639-82221FDD4234}" name="Column1612"/>
    <tableColumn id="1627" xr3:uid="{D035EE0E-F12A-4657-9FA1-07BBE857F5BB}" name="Column1613"/>
    <tableColumn id="1628" xr3:uid="{9FDA52E2-2DF9-4A55-AF17-2A3FFF7F3C3F}" name="Column1614"/>
    <tableColumn id="1629" xr3:uid="{DFC3A9DC-A81E-480F-8BE4-45D78F1E124A}" name="Column1615"/>
    <tableColumn id="1630" xr3:uid="{4470ACB1-4314-4959-ADCF-311DFCA40A2F}" name="Column1616"/>
    <tableColumn id="1631" xr3:uid="{CD532E18-A457-4ED4-872B-E3A9EA066D50}" name="Column1617"/>
    <tableColumn id="1632" xr3:uid="{53FC84B1-AFA3-40E6-8F78-CBE1C083AA48}" name="Column1618"/>
    <tableColumn id="1633" xr3:uid="{7CA15FAD-EAB9-4DDC-92C1-51B7C77C51A0}" name="Column1619"/>
    <tableColumn id="1634" xr3:uid="{E5C91AB7-9544-4D5B-B4BD-744652DDE17E}" name="Column1620"/>
    <tableColumn id="1635" xr3:uid="{F88DC88D-017F-4FC3-9FA1-EBC7194EA383}" name="Column1621"/>
    <tableColumn id="1636" xr3:uid="{EB2FFC6F-2DA1-4EE1-BEA2-06950BB0E40D}" name="Column1622"/>
    <tableColumn id="1637" xr3:uid="{8899A883-591E-4C74-9B98-F8E9757C7EBD}" name="Column1623"/>
    <tableColumn id="1638" xr3:uid="{D5D840E7-CDEC-44DB-9CA7-D87BC3B4A613}" name="Column1624"/>
    <tableColumn id="1639" xr3:uid="{8CADEC3D-AD49-46C9-BFBA-EAC6FD068CB6}" name="Column1625"/>
    <tableColumn id="1640" xr3:uid="{473C83FC-3E58-4D52-A45B-E10377AA62F3}" name="Column1626"/>
    <tableColumn id="1641" xr3:uid="{509839AB-5874-4036-9D62-BD018C04F79B}" name="Column1627"/>
    <tableColumn id="1642" xr3:uid="{5FFC0C53-058D-4AA7-B204-21DAFE1D981E}" name="Column1628"/>
    <tableColumn id="1643" xr3:uid="{7EE97BA7-2E29-4FDA-B7B0-CCDAE034FF39}" name="Column1629"/>
    <tableColumn id="1644" xr3:uid="{AE016DA8-4FCB-493A-B3F9-C8591D32AF9B}" name="Column1630"/>
    <tableColumn id="1645" xr3:uid="{4F8E3D31-EAAB-44FB-B286-5C1FCA7FDF66}" name="Column1631"/>
    <tableColumn id="1646" xr3:uid="{3B46DEDA-23BC-4568-853B-5602530B269C}" name="Column1632"/>
    <tableColumn id="1647" xr3:uid="{C0BDAD40-10E4-44E7-A792-3027E7D8BF12}" name="Column1633"/>
    <tableColumn id="1648" xr3:uid="{A1D17592-3962-4156-9B67-060125FB845A}" name="Column1634"/>
    <tableColumn id="1649" xr3:uid="{1C21C298-6E84-4348-8352-8D8E1A256753}" name="Column1635"/>
    <tableColumn id="1650" xr3:uid="{0A20A1AE-B308-4FF1-B133-473FB0979619}" name="Column1636"/>
    <tableColumn id="1651" xr3:uid="{11EC7BBD-596C-44EB-A0E6-63534AE11B2A}" name="Column1637"/>
    <tableColumn id="1652" xr3:uid="{D638D384-CB0A-41A1-BB12-E1D8DC590B07}" name="Column1638"/>
    <tableColumn id="1653" xr3:uid="{FA3EAB84-8F69-48FB-AEC7-1F3DAE2B7BBB}" name="Column1639"/>
    <tableColumn id="1654" xr3:uid="{7DF53EDD-0683-42CA-9416-599AB197B717}" name="Column1640"/>
    <tableColumn id="1655" xr3:uid="{C763A34D-8C6D-4729-B0D7-7AF1EBD92783}" name="Column1641"/>
    <tableColumn id="1656" xr3:uid="{89D1C28E-8A7C-4511-A38C-0081E7295E1D}" name="Column1642"/>
    <tableColumn id="1657" xr3:uid="{CF938D34-DECC-4328-B644-73AC4CB27A8F}" name="Column1643"/>
    <tableColumn id="1658" xr3:uid="{3665A255-DB15-4D9E-8796-DAF697385C28}" name="Column1644"/>
    <tableColumn id="1659" xr3:uid="{DE6829C0-D033-4D9F-B51A-6DD142E59D27}" name="Column1645"/>
    <tableColumn id="1660" xr3:uid="{49633769-A563-44F5-AB18-D4B7CBC80E64}" name="Column1646"/>
    <tableColumn id="1661" xr3:uid="{737774E4-4ED2-4206-AB10-3F52E64D02F9}" name="Column1647"/>
    <tableColumn id="1662" xr3:uid="{8C33D04C-0C93-4469-A1CB-DA65DCD372C6}" name="Column1648"/>
    <tableColumn id="1663" xr3:uid="{78B95C96-D7DD-42D8-BC7B-C5BC92F5A64C}" name="Column1649"/>
    <tableColumn id="1664" xr3:uid="{61EA5B38-D947-48E0-B845-57B03043D99D}" name="Column1650"/>
    <tableColumn id="1665" xr3:uid="{BF51CB8B-4FC5-4D13-A349-ECCB409F86E6}" name="Column1651"/>
    <tableColumn id="1666" xr3:uid="{677BF8EE-6162-41D1-8738-72D8737634EA}" name="Column1652"/>
    <tableColumn id="1667" xr3:uid="{560E968E-24B6-4E46-877E-46223E015331}" name="Column1653"/>
    <tableColumn id="1668" xr3:uid="{B496E276-CAB1-4D09-B01B-5C13CDF30166}" name="Column1654"/>
    <tableColumn id="1669" xr3:uid="{A01984E5-31D7-44A6-83E7-66A435DC2AE8}" name="Column1655"/>
    <tableColumn id="1670" xr3:uid="{13172C8F-7E7F-42E5-A8EC-22340864900E}" name="Column1656"/>
    <tableColumn id="1671" xr3:uid="{BE3B64DE-363D-43A4-ABEB-0C1A7ED773AC}" name="Column1657"/>
    <tableColumn id="1672" xr3:uid="{783D09C2-7994-411F-B15F-E0DDF7A2576E}" name="Column1658"/>
    <tableColumn id="1673" xr3:uid="{70242621-7949-475A-91A1-4DF5B23BB1A0}" name="Column1659"/>
    <tableColumn id="1674" xr3:uid="{12DBCB68-48E7-40DE-AE8F-8A8108725966}" name="Column1660"/>
    <tableColumn id="1675" xr3:uid="{380EADB2-7349-4DD0-89E3-052C2F2E9E18}" name="Column1661"/>
    <tableColumn id="1676" xr3:uid="{AF32AA2C-86F1-46C1-A4AD-CF25DF8DD20E}" name="Column1662"/>
    <tableColumn id="1677" xr3:uid="{5ADE4FC5-0213-4C29-95BC-DAA855FB01ED}" name="Column1663"/>
    <tableColumn id="1678" xr3:uid="{A8CDB388-5772-4B1B-B8EF-CEC29084F675}" name="Column1664"/>
    <tableColumn id="1679" xr3:uid="{B0765F15-A287-4C58-9F26-D13646ACB15C}" name="Column1665"/>
    <tableColumn id="1680" xr3:uid="{3DD128CC-C7A9-4A23-90A2-282ED7A512C2}" name="Column1666"/>
    <tableColumn id="1681" xr3:uid="{C68A4769-2BC5-44C1-BEC7-8D364A4DAD82}" name="Column1667"/>
    <tableColumn id="1682" xr3:uid="{B3A30C86-B570-42C9-B880-4927F97C56BE}" name="Column1668"/>
    <tableColumn id="1683" xr3:uid="{D1D31CF7-B305-4FCD-AF6B-B326C88368E5}" name="Column1669"/>
    <tableColumn id="1684" xr3:uid="{79CA602C-E310-4BE5-8A49-1059A0950B22}" name="Column1670"/>
    <tableColumn id="1685" xr3:uid="{418CC0CB-F13B-49B5-A805-50BC5017EA41}" name="Column1671"/>
    <tableColumn id="1686" xr3:uid="{944ECCE9-3099-442C-A6D3-8566B1044B23}" name="Column1672"/>
    <tableColumn id="1687" xr3:uid="{26015DF3-A56E-4A9A-9080-C00C26817800}" name="Column1673"/>
    <tableColumn id="1688" xr3:uid="{0B7731D8-2AFE-4ACE-896E-1182C8E9AC01}" name="Column1674"/>
    <tableColumn id="1689" xr3:uid="{C71AD239-0CBB-43CA-B352-CD7958EB9C98}" name="Column1675"/>
    <tableColumn id="1690" xr3:uid="{7360057C-5394-412D-A201-1F92F9441AF5}" name="Column1676"/>
    <tableColumn id="1691" xr3:uid="{E15AAF94-B604-48C5-878E-29F468AF3B7F}" name="Column1677"/>
    <tableColumn id="1692" xr3:uid="{11811080-901E-450B-97BA-D2B835A5F2E4}" name="Column1678"/>
    <tableColumn id="1693" xr3:uid="{4691EF78-65E7-422E-A5FD-0C08AC6B5B25}" name="Column1679"/>
    <tableColumn id="1694" xr3:uid="{E1C02310-770C-43F3-B3F9-9EBBD54DB2BE}" name="Column1680"/>
    <tableColumn id="1695" xr3:uid="{6090C0D8-165D-43C2-8362-44F9964356FB}" name="Column1681"/>
    <tableColumn id="1696" xr3:uid="{549621B6-3133-43A3-A014-0D4F90FE5BAD}" name="Column1682"/>
    <tableColumn id="1697" xr3:uid="{D0F53A8E-E39F-4314-A0AB-FFFDD5CBCAFC}" name="Column1683"/>
    <tableColumn id="1698" xr3:uid="{CDE5FCB0-F9C0-4460-86E2-429CA5A8E8B8}" name="Column1684"/>
    <tableColumn id="1699" xr3:uid="{42AFD549-274F-4869-9A03-1AE47C9DCD74}" name="Column1685"/>
    <tableColumn id="1700" xr3:uid="{1A99C7E2-3190-4CAE-9B27-27C533B64562}" name="Column1686"/>
    <tableColumn id="1701" xr3:uid="{A79607B7-064F-4548-91F1-0BCF38A6B37E}" name="Column1687"/>
    <tableColumn id="1702" xr3:uid="{C8841875-35AF-4958-8A06-97504A0A841E}" name="Column1688"/>
    <tableColumn id="1703" xr3:uid="{DC2C1F27-D6CB-4E8B-B03F-B820E4F7D3DD}" name="Column1689"/>
    <tableColumn id="1704" xr3:uid="{0818F444-7E3F-4E3B-8ABA-19B9C38CD26F}" name="Column1690"/>
    <tableColumn id="1705" xr3:uid="{98B8A7C7-69F6-4236-8721-E5B089BC2654}" name="Column1691"/>
    <tableColumn id="1706" xr3:uid="{CC9FE9EB-0B5B-4193-8C93-4342958EEBB1}" name="Column1692"/>
    <tableColumn id="1707" xr3:uid="{DBC5D7FA-732E-4AFC-B918-D85BD3D0BB77}" name="Column1693"/>
    <tableColumn id="1708" xr3:uid="{252C7E95-0E6A-4F08-A3B9-7BBDE657B5F2}" name="Column1694"/>
    <tableColumn id="1709" xr3:uid="{D41FBBC7-3014-4BB6-AD92-A24C8AE63207}" name="Column1695"/>
    <tableColumn id="1710" xr3:uid="{0CC249C0-AFB7-4285-A1A8-B54776883738}" name="Column1696"/>
    <tableColumn id="1711" xr3:uid="{A0975F95-395A-43A6-9D95-8D2DFD828C8E}" name="Column1697"/>
    <tableColumn id="1712" xr3:uid="{4866D2BB-2536-42DF-9906-897EAEAC04BB}" name="Column1698"/>
    <tableColumn id="1713" xr3:uid="{FB3C6931-67C3-4230-A5CB-B8D42CB9C089}" name="Column1699"/>
    <tableColumn id="1714" xr3:uid="{EBFC323B-81CA-49A3-866C-C44A9D664817}" name="Column1700"/>
    <tableColumn id="1715" xr3:uid="{65A59B5D-2AEA-4DF6-B270-A7CA43AA3F2B}" name="Column1701"/>
    <tableColumn id="1716" xr3:uid="{D09E1862-9842-42CB-9E53-E63D91E8AE70}" name="Column1702"/>
    <tableColumn id="1717" xr3:uid="{47BF0C3E-9FD5-48C6-BD0B-490144630C63}" name="Column1703"/>
    <tableColumn id="1718" xr3:uid="{C465D240-7226-4628-B193-48AB5D375B0C}" name="Column1704"/>
    <tableColumn id="1719" xr3:uid="{2D889BE7-6EFE-4104-9AE6-D8B5A2FB5E86}" name="Column1705"/>
    <tableColumn id="1720" xr3:uid="{467F5291-F9AB-49E8-81B5-29D5167D3063}" name="Column1706"/>
    <tableColumn id="1721" xr3:uid="{8F91A51E-9AFE-4AF2-8C48-9D042F7FAD65}" name="Column1707"/>
    <tableColumn id="1722" xr3:uid="{1ECE3A68-5976-4010-9B38-47DE55B502C6}" name="Column1708"/>
    <tableColumn id="1723" xr3:uid="{8F25575F-C09A-4E53-9116-C9A71EDD9585}" name="Column1709"/>
    <tableColumn id="1724" xr3:uid="{AC32D764-F1CB-4BCC-8FCD-2FEDEC12E6E5}" name="Column1710"/>
    <tableColumn id="1725" xr3:uid="{FAAC0634-6546-4469-9641-0FBCC245149F}" name="Column1711"/>
    <tableColumn id="1726" xr3:uid="{CCD3C282-5C01-467C-B422-3B7EB58316AF}" name="Column1712"/>
    <tableColumn id="1727" xr3:uid="{DA92B604-480F-4436-8F01-6FD0A544561A}" name="Column1713"/>
    <tableColumn id="1728" xr3:uid="{4AEFBBAD-12FD-400F-A4C5-790CA61B95FD}" name="Column1714"/>
    <tableColumn id="1729" xr3:uid="{90D78522-6687-466E-BC03-C9E95CA32949}" name="Column1715"/>
    <tableColumn id="1730" xr3:uid="{26012EFE-D1B9-47C9-97CE-FD87F3C54C23}" name="Column1716"/>
    <tableColumn id="1731" xr3:uid="{1787A27F-910F-4BA0-8112-57E13429A988}" name="Column1717"/>
    <tableColumn id="1732" xr3:uid="{17CF7B92-87A9-4222-90DA-34501C987305}" name="Column1718"/>
    <tableColumn id="1733" xr3:uid="{160875BE-E6CF-4CA7-9A50-2C23F5631CFA}" name="Column1719"/>
    <tableColumn id="1734" xr3:uid="{AD877CED-3C58-4234-88FD-7D0DF5A92914}" name="Column1720"/>
    <tableColumn id="1735" xr3:uid="{0C1B4790-C730-47C1-8A9F-5822E908D337}" name="Column1721"/>
    <tableColumn id="1736" xr3:uid="{2124DB07-FB2C-49A6-B458-312B79CCD359}" name="Column1722"/>
    <tableColumn id="1737" xr3:uid="{CC03793C-5083-4265-AD06-04072101E2D9}" name="Column1723"/>
    <tableColumn id="1738" xr3:uid="{BD53D6D8-3E13-4CCB-8851-CF45BF34BB26}" name="Column1724"/>
    <tableColumn id="1739" xr3:uid="{CFF0EED8-C74F-4BED-8F40-7E7518C2566C}" name="Column1725"/>
    <tableColumn id="1740" xr3:uid="{2FB92215-EF4A-475B-BBB6-CFC33FFB3683}" name="Column1726"/>
    <tableColumn id="1741" xr3:uid="{9C54B43C-71FD-48F6-A103-193A7BE8EA2D}" name="Column1727"/>
    <tableColumn id="1742" xr3:uid="{13D37E85-FE2A-4860-B3A6-C008AEE236CB}" name="Column1728"/>
    <tableColumn id="1743" xr3:uid="{500DCA3B-7C14-4FC0-AEB1-A6A17146252E}" name="Column1729"/>
    <tableColumn id="1744" xr3:uid="{FA03D1A7-7180-4639-9ADA-618E6F2C15BD}" name="Column1730"/>
    <tableColumn id="1745" xr3:uid="{0F431E56-F2BA-4E5A-92E0-6339C0711E78}" name="Column1731"/>
    <tableColumn id="1746" xr3:uid="{040A6078-8D93-49E1-857F-4959CBF177F9}" name="Column1732"/>
    <tableColumn id="1747" xr3:uid="{B009E500-3C29-4C84-BB37-EE094F17A0D7}" name="Column1733"/>
    <tableColumn id="1748" xr3:uid="{D2AC29AD-CE69-4B98-81F8-046CDDB3FE50}" name="Column1734"/>
    <tableColumn id="1749" xr3:uid="{6C6705CD-BC05-46EB-B6B1-70B0E228E260}" name="Column1735"/>
    <tableColumn id="1750" xr3:uid="{89C4EF21-D378-43FB-83E5-CAECD5858B37}" name="Column1736"/>
    <tableColumn id="1751" xr3:uid="{B4CA834E-8AD5-4DB5-87E8-C935DD5D5899}" name="Column1737"/>
    <tableColumn id="1752" xr3:uid="{16BF05CF-E73B-4759-BD54-A0AB29D055D8}" name="Column1738"/>
    <tableColumn id="1753" xr3:uid="{AF4604B1-559F-4928-BDF2-ADD6F5F912AF}" name="Column1739"/>
    <tableColumn id="1754" xr3:uid="{07EB52E2-91B7-4C0E-BFDD-0CDD7A930B86}" name="Column1740"/>
    <tableColumn id="1755" xr3:uid="{9C511B89-56CB-4D0B-AB17-AA117C0CF2B9}" name="Column1741"/>
    <tableColumn id="1756" xr3:uid="{651CA724-0909-4A29-83A8-9073A7710C75}" name="Column1742"/>
    <tableColumn id="1757" xr3:uid="{7007CD9A-1E23-4321-821E-520AECF2E549}" name="Column1743"/>
    <tableColumn id="1758" xr3:uid="{4F0869C1-4E70-4EDF-9719-A2C981E12844}" name="Column1744"/>
    <tableColumn id="1759" xr3:uid="{BCBB82F5-0722-4806-94CE-31CCFFD11872}" name="Column1745"/>
    <tableColumn id="1760" xr3:uid="{7BB3645B-04DC-4D65-9F04-C5FCCC52E503}" name="Column1746"/>
    <tableColumn id="1761" xr3:uid="{DAF7BF24-786E-4B90-B1B4-AF5AA39514D0}" name="Column1747"/>
    <tableColumn id="1762" xr3:uid="{D786AAEA-2F79-4D37-B468-2A696FF7D64E}" name="Column1748"/>
    <tableColumn id="1763" xr3:uid="{A7551413-4DB8-4209-AC8B-FABD20D82B73}" name="Column1749"/>
    <tableColumn id="1764" xr3:uid="{B618AD1C-AFCD-4B6B-97FC-593E9F804366}" name="Column1750"/>
    <tableColumn id="1765" xr3:uid="{9840CC05-020D-40FD-8867-276FC2B7C5DC}" name="Column1751"/>
    <tableColumn id="1766" xr3:uid="{D105A28D-199D-47C2-8350-C708EC1D86AE}" name="Column1752"/>
    <tableColumn id="1767" xr3:uid="{9DBE093B-E467-402F-BE44-1E8AD7714505}" name="Column1753"/>
    <tableColumn id="1768" xr3:uid="{FEC3182D-4F7B-4DD3-91E4-96A8C8C861ED}" name="Column1754"/>
    <tableColumn id="1769" xr3:uid="{A1CE0904-644C-4B5D-A9C1-09BB98D21141}" name="Column1755"/>
    <tableColumn id="1770" xr3:uid="{C44E8D0E-F6D0-44BF-A751-7E0150258050}" name="Column1756"/>
    <tableColumn id="1771" xr3:uid="{E01A3DEA-2765-4EB9-B807-3FE5D5CBDE69}" name="Column1757"/>
    <tableColumn id="1772" xr3:uid="{48F213EA-3AA9-4F58-BCD8-52ECF4C3B79D}" name="Column1758"/>
    <tableColumn id="1773" xr3:uid="{736632C3-C6E5-4520-A458-05CAC3D70BF9}" name="Column1759"/>
    <tableColumn id="1774" xr3:uid="{57246728-45F7-4DD8-BBE8-60CEA5ADB678}" name="Column1760"/>
    <tableColumn id="1775" xr3:uid="{657CF692-B41A-455B-BD1E-A1C246279CDF}" name="Column1761"/>
    <tableColumn id="1776" xr3:uid="{CC4F0037-628B-4762-B583-D382461E6BAD}" name="Column1762"/>
    <tableColumn id="1777" xr3:uid="{65A2AFDC-D23C-4C23-B921-C48DA5B141A7}" name="Column1763"/>
    <tableColumn id="1778" xr3:uid="{8196F72F-6F7A-46CF-B88B-8EB4CEC986C5}" name="Column1764"/>
    <tableColumn id="1779" xr3:uid="{4BF62642-45F1-46C5-B21B-D8A3D8F55435}" name="Column1765"/>
    <tableColumn id="1780" xr3:uid="{F524D468-70A2-42A6-A4F4-F2FED01A753C}" name="Column1766"/>
    <tableColumn id="1781" xr3:uid="{FDE9A1B4-FEB7-4C9C-AB51-50B2D86E6671}" name="Column1767"/>
    <tableColumn id="1782" xr3:uid="{DFCCDD04-DA86-4685-9878-947A787A1A7E}" name="Column1768"/>
    <tableColumn id="1783" xr3:uid="{5530DCD4-3570-4A5F-BDA2-6681F7878725}" name="Column1769"/>
    <tableColumn id="1784" xr3:uid="{25A5721B-81F5-4387-AFA6-F293CC1EF141}" name="Column1770"/>
    <tableColumn id="1785" xr3:uid="{93358A4E-A54D-4B65-B8FA-F354432382DE}" name="Column1771"/>
    <tableColumn id="1786" xr3:uid="{8EE4009A-2262-4B12-B2F3-87FDC69D54A7}" name="Column1772"/>
    <tableColumn id="1787" xr3:uid="{E184CE1C-6851-4ED4-B78D-88893563AE3E}" name="Column1773"/>
    <tableColumn id="1788" xr3:uid="{C6D5A39B-43B9-4432-BA97-75CFC618506B}" name="Column1774"/>
    <tableColumn id="1789" xr3:uid="{A58611C4-138B-4729-9444-A05D0411CC68}" name="Column1775"/>
    <tableColumn id="1790" xr3:uid="{688DC44A-F871-4668-911A-D2CFB5755DA8}" name="Column1776"/>
    <tableColumn id="1791" xr3:uid="{9F18BDB3-DD52-4E03-81A3-1848F8540CDE}" name="Column1777"/>
    <tableColumn id="1792" xr3:uid="{D4BD0865-D871-49B6-B066-05BA6BB013E2}" name="Column1778"/>
    <tableColumn id="1793" xr3:uid="{AB80EC57-D7B5-4F35-B42D-EEC6228DB2B8}" name="Column1779"/>
    <tableColumn id="1794" xr3:uid="{72CDF122-3420-404D-9711-EC1F8205576C}" name="Column1780"/>
    <tableColumn id="1795" xr3:uid="{747172D0-5598-4BE4-9996-9FDBF207B562}" name="Column1781"/>
    <tableColumn id="1796" xr3:uid="{8BE21B2D-67AE-4A10-B0CE-39FB2F0FBB48}" name="Column1782"/>
    <tableColumn id="1797" xr3:uid="{4F5EDDE4-9EBE-4DD3-8141-1A308E04C39C}" name="Column1783"/>
    <tableColumn id="1798" xr3:uid="{DEDAC5C9-E9E2-45E2-9E0D-2C07176D6739}" name="Column1784"/>
    <tableColumn id="1799" xr3:uid="{4BD6E59F-3973-47F9-8502-8A7A2CAE0CC4}" name="Column1785"/>
    <tableColumn id="1800" xr3:uid="{E4AAA09E-C1C1-45AA-9D24-C1BCC7FDBEE4}" name="Column1786"/>
    <tableColumn id="1801" xr3:uid="{99F9376F-D88E-45F2-97AA-0C2DB8DB4222}" name="Column1787"/>
    <tableColumn id="1802" xr3:uid="{B6DB355E-35D5-43FC-9EFA-3552A09A584C}" name="Column1788"/>
    <tableColumn id="1803" xr3:uid="{DDA30161-1E69-4FCC-887B-549437099EB3}" name="Column1789"/>
    <tableColumn id="1804" xr3:uid="{29C5669C-8013-44C0-AA6E-81F33914C891}" name="Column1790"/>
    <tableColumn id="1805" xr3:uid="{9993BD23-6D46-42CB-A075-3DB3EED77B9C}" name="Column1791"/>
    <tableColumn id="1806" xr3:uid="{9D02A19B-FC0A-45D2-AD1D-020F8A0D176C}" name="Column1792"/>
    <tableColumn id="1807" xr3:uid="{BF07E9F5-4B3F-4786-80B2-77BE4E0676E0}" name="Column1793"/>
    <tableColumn id="1808" xr3:uid="{B537F795-A77A-47CD-86DF-4D93E8F7F026}" name="Column1794"/>
    <tableColumn id="1809" xr3:uid="{E4ED68FC-DFB0-4F95-A7F6-D561ACB914DE}" name="Column1795"/>
    <tableColumn id="1810" xr3:uid="{4BBC3583-36CC-4868-8B4D-4D104F7D7BB3}" name="Column1796"/>
    <tableColumn id="1811" xr3:uid="{3E6B3955-39A9-4483-ACCC-029D682FDDC8}" name="Column1797"/>
    <tableColumn id="1812" xr3:uid="{DC25939D-1179-44ED-8374-723C8BF12E14}" name="Column1798"/>
    <tableColumn id="1813" xr3:uid="{B95C8AC8-FE7C-475F-AFA0-077B1E2B9622}" name="Column1799"/>
    <tableColumn id="1814" xr3:uid="{B7F8DD8B-3704-4BED-9DA6-9915F7F75C17}" name="Column1800"/>
    <tableColumn id="1815" xr3:uid="{3D0C8819-6505-4291-AA51-EBEDD3BCFFE8}" name="Column1801"/>
    <tableColumn id="1816" xr3:uid="{CB45E881-3123-41A2-A9FF-45EE8E5DC4E8}" name="Column1802"/>
    <tableColumn id="1817" xr3:uid="{7DFECEE3-5729-43EF-935A-EC9854DEB715}" name="Column1803"/>
    <tableColumn id="1818" xr3:uid="{981559BD-0A35-41A0-8A73-CAC63445681F}" name="Column1804"/>
    <tableColumn id="1819" xr3:uid="{FCA39B1C-9229-451A-9672-64B23952F4E6}" name="Column1805"/>
    <tableColumn id="1820" xr3:uid="{870218DF-5EBC-4DD0-8420-B3C53EAD02FA}" name="Column1806"/>
    <tableColumn id="1821" xr3:uid="{C678344B-B493-43C6-B487-7A57C872FB94}" name="Column1807"/>
    <tableColumn id="1822" xr3:uid="{5D454C84-24BA-403F-A724-FB4BD51212C9}" name="Column1808"/>
    <tableColumn id="1823" xr3:uid="{F7D8AF78-B99B-4F8D-A20D-814F8D87793E}" name="Column1809"/>
    <tableColumn id="1824" xr3:uid="{45D31616-D312-4E2E-A63A-B0CBFE7741C0}" name="Column1810"/>
    <tableColumn id="1825" xr3:uid="{CC389093-86EA-4C32-A12F-89ED6D58A151}" name="Column1811"/>
    <tableColumn id="1826" xr3:uid="{D6D7CB3B-BD9D-4CE2-8044-636D571D3693}" name="Column1812"/>
    <tableColumn id="1827" xr3:uid="{E525B561-CC46-4082-930A-017312DB2962}" name="Column1813"/>
    <tableColumn id="1828" xr3:uid="{097E25A3-7E9A-4420-8B7B-B4B0C2CA7637}" name="Column1814"/>
    <tableColumn id="1829" xr3:uid="{35932FFA-0343-4874-9E24-90F2E784B407}" name="Column1815"/>
    <tableColumn id="1830" xr3:uid="{1D4BFADD-66D2-4AB6-9E11-47E3C400F861}" name="Column1816"/>
    <tableColumn id="1831" xr3:uid="{95FBA5DC-50BE-4954-83FD-84522154886D}" name="Column1817"/>
    <tableColumn id="1832" xr3:uid="{A2EC9B64-37D3-4A43-B1D4-CB52575A839F}" name="Column1818"/>
    <tableColumn id="1833" xr3:uid="{9118961C-9961-49E2-8CC4-75B14DF91401}" name="Column1819"/>
    <tableColumn id="1834" xr3:uid="{8009BA52-0CDC-46A4-A117-561778259D15}" name="Column1820"/>
    <tableColumn id="1835" xr3:uid="{0856901C-C6C8-43F9-86C3-94F9C433ECA4}" name="Column1821"/>
    <tableColumn id="1836" xr3:uid="{7CAC9990-A4B2-4A90-B072-F05B6408A4C7}" name="Column1822"/>
    <tableColumn id="1837" xr3:uid="{87A3050B-7DB5-4244-A3D7-E3ACB5ADE9A9}" name="Column1823"/>
    <tableColumn id="1838" xr3:uid="{69D88BA4-4C7D-4D69-AB22-8C5BB7C20B97}" name="Column1824"/>
    <tableColumn id="1839" xr3:uid="{BFA1BE33-C3F4-4D4B-8638-B55EB7CA7899}" name="Column1825"/>
    <tableColumn id="1840" xr3:uid="{7A5B8D0D-C744-4713-8D0F-DEED635D13F5}" name="Column1826"/>
    <tableColumn id="1841" xr3:uid="{BF546741-1ED8-466C-AA28-7E925FAC15EC}" name="Column1827"/>
    <tableColumn id="1842" xr3:uid="{0A18B7F1-E4E1-478B-ADBA-E5D0CA11597B}" name="Column1828"/>
    <tableColumn id="1843" xr3:uid="{0B2E9B31-FE4C-4140-9A3E-686C1C04F6EE}" name="Column1829"/>
    <tableColumn id="1844" xr3:uid="{EF1D1888-ED22-4B88-A911-C5F067C0D278}" name="Column1830"/>
    <tableColumn id="1845" xr3:uid="{8A2A0009-1863-4B9A-9F83-6B47E33D627A}" name="Column1831"/>
    <tableColumn id="1846" xr3:uid="{F1F85DB4-9C14-4A18-8FE9-DD1467436F72}" name="Column1832"/>
    <tableColumn id="1847" xr3:uid="{3373B107-4E14-477B-AECF-A0A669710C0F}" name="Column1833"/>
    <tableColumn id="1848" xr3:uid="{6D72495C-8B48-4B97-9B49-A50530F9ECBE}" name="Column1834"/>
    <tableColumn id="1849" xr3:uid="{25C64798-3303-468C-96AB-4A289A23C7CD}" name="Column1835"/>
    <tableColumn id="1850" xr3:uid="{1EA87AF0-7598-4928-B761-9F0BCA6AEA4E}" name="Column1836"/>
    <tableColumn id="1851" xr3:uid="{57283EB4-6D73-4324-9CE0-72BDF500A0D5}" name="Column1837"/>
    <tableColumn id="1852" xr3:uid="{3C2F579F-9EF4-43EE-AD5D-CED848392729}" name="Column1838"/>
    <tableColumn id="1853" xr3:uid="{C813122C-C303-4D5C-AF02-5FF5C46E74D9}" name="Column1839"/>
    <tableColumn id="1854" xr3:uid="{831FD167-A858-4E1D-849D-BA6477044C41}" name="Column1840"/>
    <tableColumn id="1855" xr3:uid="{81F1C0C8-EF3E-436A-BE57-DFB254BA12CC}" name="Column1841"/>
    <tableColumn id="1856" xr3:uid="{168C958A-7FC1-4658-8F4A-18ECBE78313D}" name="Column1842"/>
    <tableColumn id="1857" xr3:uid="{9091BA9C-0AB9-40AC-A494-0E474DDE24DB}" name="Column1843"/>
    <tableColumn id="1858" xr3:uid="{872301DB-933C-4F69-820E-CBB5F3A7C3AE}" name="Column1844"/>
    <tableColumn id="1859" xr3:uid="{7B42A2EE-69ED-4D16-9026-DCC337444CCB}" name="Column1845"/>
    <tableColumn id="1860" xr3:uid="{AD2AABB6-E89B-4DED-861A-95348E705520}" name="Column1846"/>
    <tableColumn id="1861" xr3:uid="{78B4A93E-D911-44FD-B2FF-135141327F1C}" name="Column1847"/>
    <tableColumn id="1862" xr3:uid="{539A9281-18E3-49B2-BC85-D138EA939CEB}" name="Column1848"/>
    <tableColumn id="1863" xr3:uid="{EECBC534-C09A-4617-BFD1-4081AC4D205B}" name="Column1849"/>
    <tableColumn id="1864" xr3:uid="{D5F7AF34-419D-4C80-B352-8C6CD7587F6F}" name="Column1850"/>
    <tableColumn id="1865" xr3:uid="{8C419F59-035C-4CAC-BE62-D009907ED21E}" name="Column1851"/>
    <tableColumn id="1866" xr3:uid="{1B35E171-888A-493B-8B8A-79D53D327962}" name="Column1852"/>
    <tableColumn id="1867" xr3:uid="{52D50355-BD31-4347-B0AE-41A7F6E26421}" name="Column1853"/>
    <tableColumn id="1868" xr3:uid="{4EE37861-2DD3-4038-9136-E33CDA48874F}" name="Column1854"/>
    <tableColumn id="1869" xr3:uid="{3187E20B-D2D9-412D-9D90-531ECDF99C8B}" name="Column1855"/>
    <tableColumn id="1870" xr3:uid="{14AFB432-330F-41D7-804C-B773FC8B405F}" name="Column1856"/>
    <tableColumn id="1871" xr3:uid="{377FCC22-4CB7-49C4-8488-8AF71F2B59EA}" name="Column1857"/>
    <tableColumn id="1872" xr3:uid="{2B9639A2-7A85-427F-A9E4-94B1109EF30A}" name="Column1858"/>
    <tableColumn id="1873" xr3:uid="{274AE0A1-24E2-4AA8-9C46-3A950867BF71}" name="Column1859"/>
    <tableColumn id="1874" xr3:uid="{B4D1DE0D-A149-4522-9D32-8709BD304355}" name="Column1860"/>
    <tableColumn id="1875" xr3:uid="{9FF3EE7D-38C7-44FB-8169-AB31110EC786}" name="Column1861"/>
    <tableColumn id="1876" xr3:uid="{99BEFE38-0CF2-48BF-925D-B2F8A0B2BF5D}" name="Column1862"/>
    <tableColumn id="1877" xr3:uid="{6634194A-F1E3-49CD-9575-FEADB158F498}" name="Column1863"/>
    <tableColumn id="1878" xr3:uid="{059FAB0E-F691-4824-B915-BA8A6FAB1B29}" name="Column1864"/>
    <tableColumn id="1879" xr3:uid="{726DA3EA-EE3D-4C75-86E7-53EBD8EFC8E4}" name="Column1865"/>
    <tableColumn id="1880" xr3:uid="{1D51F232-526F-4A58-A58C-ACBF37D0E3DF}" name="Column1866"/>
    <tableColumn id="1881" xr3:uid="{E7659744-BC15-44B5-B880-CDE1B6907A57}" name="Column1867"/>
    <tableColumn id="1882" xr3:uid="{7902F27B-0981-4E3F-B352-973BAFB17240}" name="Column1868"/>
    <tableColumn id="1883" xr3:uid="{9FFD8A1C-7827-4667-94F9-70038617BA78}" name="Column1869"/>
    <tableColumn id="1884" xr3:uid="{EF39F928-56D2-41E3-9B44-4CEA91259911}" name="Column1870"/>
    <tableColumn id="1885" xr3:uid="{AA3F75D5-2DE3-4360-8223-5D5CADA952B8}" name="Column1871"/>
    <tableColumn id="1886" xr3:uid="{92961E38-581F-49FA-991D-7E604117EA10}" name="Column1872"/>
    <tableColumn id="1887" xr3:uid="{36E60D35-9B70-4AC9-AEB6-3E1F9C21FD5F}" name="Column1873"/>
    <tableColumn id="1888" xr3:uid="{53B7E09D-B64C-4E75-99D4-046F90AFCC2B}" name="Column1874"/>
    <tableColumn id="1889" xr3:uid="{B02F4E0D-C31E-4CDC-A1DA-36C11750C7B1}" name="Column1875"/>
    <tableColumn id="1890" xr3:uid="{728BD0BC-BA32-41DD-821F-927FA655AE03}" name="Column1876"/>
    <tableColumn id="1891" xr3:uid="{EF492635-BE7C-4C25-A625-361F578A1E02}" name="Column1877"/>
    <tableColumn id="1892" xr3:uid="{7DACD74A-DDFB-4D69-B296-2BA066A15A31}" name="Column1878"/>
    <tableColumn id="1893" xr3:uid="{FDDDF387-686C-4684-B9CD-677C8B5D2777}" name="Column1879"/>
    <tableColumn id="1894" xr3:uid="{F8A116AF-E1BE-40C9-8BB4-BAC09679BF5E}" name="Column1880"/>
    <tableColumn id="1895" xr3:uid="{222C9AE2-0905-4FDC-9B3B-7A8645606C7D}" name="Column1881"/>
    <tableColumn id="1896" xr3:uid="{2F702446-DCDB-451A-8550-F783A5362814}" name="Column1882"/>
    <tableColumn id="1897" xr3:uid="{2166A2C2-DD8E-4CF8-9286-48FA4558E493}" name="Column1883"/>
    <tableColumn id="1898" xr3:uid="{C1E3E18E-23D4-4A8A-99A5-CF1D47CAA227}" name="Column1884"/>
    <tableColumn id="1899" xr3:uid="{2C785DBB-EFDD-4CE7-BD0E-FF33764862B0}" name="Column1885"/>
    <tableColumn id="1900" xr3:uid="{B1DD973D-74D8-4B1C-8A32-CB7DB493CE50}" name="Column1886"/>
    <tableColumn id="1901" xr3:uid="{D3F61DB3-C117-4FB6-AD8B-D5B4693C72A7}" name="Column1887"/>
    <tableColumn id="1902" xr3:uid="{10A03B39-4362-4E99-8914-71413EF6F128}" name="Column1888"/>
    <tableColumn id="1903" xr3:uid="{E5B574FD-3CCF-4262-BBF7-4109C1683FB9}" name="Column1889"/>
    <tableColumn id="1904" xr3:uid="{1F40C9FC-BAE1-473C-9C29-7EF5F8938C9E}" name="Column1890"/>
    <tableColumn id="1905" xr3:uid="{7D252ED5-B994-479F-B166-7F4401DAAE62}" name="Column1891"/>
    <tableColumn id="1906" xr3:uid="{4F212D96-3984-47A2-8A07-3CFC8AA886F8}" name="Column1892"/>
    <tableColumn id="1907" xr3:uid="{76F7268E-1A48-4F5A-B20F-621155648AFD}" name="Column1893"/>
    <tableColumn id="1908" xr3:uid="{712AD916-BA0E-4725-B87A-7D62498C8923}" name="Column1894"/>
    <tableColumn id="1909" xr3:uid="{65AFFA8E-0433-4885-87C4-0C41EFB9FE32}" name="Column1895"/>
    <tableColumn id="1910" xr3:uid="{23B650DF-8808-4CF1-86C1-3C8126087908}" name="Column1896"/>
    <tableColumn id="1911" xr3:uid="{56559697-C435-4D73-A303-CC81764AF1F4}" name="Column1897"/>
    <tableColumn id="1912" xr3:uid="{5ACAC08D-E8BD-4429-AA2E-64708FE1BB77}" name="Column1898"/>
    <tableColumn id="1913" xr3:uid="{E06B6A7E-9F44-44A9-A892-3906FDA8DD33}" name="Column1899"/>
    <tableColumn id="1914" xr3:uid="{8DF34150-5DBB-419A-87C0-FD22C4EAEFC4}" name="Column1900"/>
    <tableColumn id="1915" xr3:uid="{F0A7A46C-2F1A-4A55-8808-23F6129E6CAF}" name="Column1901"/>
    <tableColumn id="1916" xr3:uid="{9735DB87-B33F-48D3-BA0A-31511EB53A2F}" name="Column1902"/>
    <tableColumn id="1917" xr3:uid="{4C80C82A-7203-419E-BDF6-39A7DC576052}" name="Column1903"/>
    <tableColumn id="1918" xr3:uid="{35D7C648-BB8A-4CE7-B32F-7CDA688F2B51}" name="Column1904"/>
    <tableColumn id="1919" xr3:uid="{9F3FB356-6F77-4659-87B6-967A6F64B0F2}" name="Column1905"/>
    <tableColumn id="1920" xr3:uid="{87E31F72-D3E1-4962-8806-D2AF59D97618}" name="Column1906"/>
    <tableColumn id="1921" xr3:uid="{964C8AF0-D7A1-4095-BFCB-430888A715E2}" name="Column1907"/>
    <tableColumn id="1922" xr3:uid="{C22404F2-A8C5-4AE6-B9A9-E111E17B2990}" name="Column1908"/>
    <tableColumn id="1923" xr3:uid="{D282FE56-BBC9-45E2-87C5-0AF86A9D6590}" name="Column1909"/>
    <tableColumn id="1924" xr3:uid="{5569863F-C8CB-429B-98D7-467F5131DB71}" name="Column1910"/>
    <tableColumn id="1925" xr3:uid="{2CF8A6A7-AB32-431F-A2C1-9FEAF47EC362}" name="Column1911"/>
    <tableColumn id="1926" xr3:uid="{63D905B7-D40F-4FBE-8D62-1A5F62B6D32C}" name="Column1912"/>
    <tableColumn id="1927" xr3:uid="{568E790B-A0C2-452D-8AA8-19491A6DEF29}" name="Column1913"/>
    <tableColumn id="1928" xr3:uid="{81D16D15-5A6F-4AD5-809B-C21899EB52FF}" name="Column1914"/>
    <tableColumn id="1929" xr3:uid="{1D9C73F0-4368-4AA9-B6B5-E6CBFDB8FAF0}" name="Column1915"/>
    <tableColumn id="1930" xr3:uid="{414EC4BD-6C88-4E3B-A7D6-A1C480D9617A}" name="Column1916"/>
    <tableColumn id="1931" xr3:uid="{51539909-A490-4C25-9E24-F6CCFA962C53}" name="Column1917"/>
    <tableColumn id="1932" xr3:uid="{34F95D8E-0D1C-4235-A336-4B016108BD42}" name="Column1918"/>
    <tableColumn id="1933" xr3:uid="{DB942E04-9D35-4959-9656-B31E8A0DAE7A}" name="Column1919"/>
    <tableColumn id="1934" xr3:uid="{ED5FCA53-32E8-4640-8B42-4E5A4C5AB04D}" name="Column1920"/>
    <tableColumn id="1935" xr3:uid="{031C4D1E-DBFF-4B88-98F4-3CA24D28B990}" name="Column1921"/>
    <tableColumn id="1936" xr3:uid="{1BB9AB80-3C09-4FE5-8C16-C09C265820FF}" name="Column1922"/>
    <tableColumn id="1937" xr3:uid="{EB89AC2E-8982-488C-A897-82A72F9C9A89}" name="Column1923"/>
    <tableColumn id="1938" xr3:uid="{0E924797-1C23-4A01-8175-76B2FCE93EE3}" name="Column1924"/>
    <tableColumn id="1939" xr3:uid="{504CF38D-5C50-4845-812B-CCDBA26DD823}" name="Column1925"/>
    <tableColumn id="1940" xr3:uid="{093E41A5-FBFB-44D5-8B12-4D38B40411FF}" name="Column1926"/>
    <tableColumn id="1941" xr3:uid="{9D5F4E9C-9696-4A1C-B9F9-06DC572B2889}" name="Column1927"/>
    <tableColumn id="1942" xr3:uid="{5A84BC2B-866A-42F1-BBBB-8833804E972D}" name="Column1928"/>
    <tableColumn id="1943" xr3:uid="{B65EF5B6-D2FF-4291-A3E4-1F0136B1DBA1}" name="Column1929"/>
    <tableColumn id="1944" xr3:uid="{1F8DF05A-B815-4AE6-9A01-6BB79419D2DD}" name="Column1930"/>
    <tableColumn id="1945" xr3:uid="{64DD4651-485A-4C57-97A1-108C6480BDB8}" name="Column1931"/>
    <tableColumn id="1946" xr3:uid="{5626FE59-16C7-4ABA-B43C-E31C37DD679D}" name="Column1932"/>
    <tableColumn id="1947" xr3:uid="{9FD40AB4-9659-4794-A10D-376A9E756F60}" name="Column1933"/>
    <tableColumn id="1948" xr3:uid="{55103FCF-C1A1-4FCA-9AC7-4682BF88F105}" name="Column1934"/>
    <tableColumn id="1949" xr3:uid="{DFFE613F-633D-4494-9DBC-F245E6987858}" name="Column1935"/>
    <tableColumn id="1950" xr3:uid="{A06DCEEC-A3C3-4C5C-8F54-72CFF421EE53}" name="Column1936"/>
    <tableColumn id="1951" xr3:uid="{F93C3EFC-36C8-41D1-B1D6-7245735CB852}" name="Column1937"/>
    <tableColumn id="1952" xr3:uid="{6D612410-C278-46F6-B727-A412107D76A7}" name="Column1938"/>
    <tableColumn id="1953" xr3:uid="{C01C62BE-05CB-459F-9AC5-C5F27B1977CA}" name="Column1939"/>
    <tableColumn id="1954" xr3:uid="{0AAA3D7F-F62C-48F1-879B-A196A852E2BB}" name="Column1940"/>
    <tableColumn id="1955" xr3:uid="{D2CE53E1-21B4-4615-8D10-B693614EE4A8}" name="Column1941"/>
    <tableColumn id="1956" xr3:uid="{AB7D191A-0C73-452A-BD3A-1AE06C9285CE}" name="Column1942"/>
    <tableColumn id="1957" xr3:uid="{53DAF434-D2DF-48EF-8E49-342CD1101957}" name="Column1943"/>
    <tableColumn id="1958" xr3:uid="{F2297AD5-9B3A-4235-8E72-71CCB4BBFE7B}" name="Column1944"/>
    <tableColumn id="1959" xr3:uid="{0D2D4396-85AF-453E-B944-A6A3CED29ACA}" name="Column1945"/>
    <tableColumn id="1960" xr3:uid="{1C667A4D-1083-4435-BCBA-AB21C2C18819}" name="Column1946"/>
    <tableColumn id="1961" xr3:uid="{D7D200B8-DC5F-460A-90DA-B3AC59219DB0}" name="Column1947"/>
    <tableColumn id="1962" xr3:uid="{EB29A34B-BC59-410B-8C19-C5FD89FA5F3E}" name="Column1948"/>
    <tableColumn id="1963" xr3:uid="{8CBC7628-AE08-42BA-8264-CE12A0FC0A2A}" name="Column1949"/>
    <tableColumn id="1964" xr3:uid="{E9149620-B20F-4A96-AA1D-91282D13C08A}" name="Column1950"/>
    <tableColumn id="1965" xr3:uid="{CDF68A35-FBD7-4D5B-AA4B-E5040F049A73}" name="Column1951"/>
    <tableColumn id="1966" xr3:uid="{4016182C-6E35-4E43-BE40-2E2FA6D610C4}" name="Column1952"/>
    <tableColumn id="1967" xr3:uid="{301A00DB-A3E4-4A19-BB20-AA9508D0112E}" name="Column1953"/>
    <tableColumn id="1968" xr3:uid="{05B71AC1-0C55-4797-9417-6783C8740FFE}" name="Column1954"/>
    <tableColumn id="1969" xr3:uid="{F9DDE1E1-ED0B-4D9B-9684-EDDC56796B84}" name="Column1955"/>
    <tableColumn id="1970" xr3:uid="{1486A52D-379E-4BF3-AFD7-F170ACD18653}" name="Column1956"/>
    <tableColumn id="1971" xr3:uid="{28742AF0-29EE-44EF-9500-05EB07B293A6}" name="Column1957"/>
    <tableColumn id="1972" xr3:uid="{F4B23DF0-0843-49DA-98C3-8B24FAB66CCD}" name="Column1958"/>
    <tableColumn id="1973" xr3:uid="{FDE314E8-E735-4954-99D4-E99B55A37A1C}" name="Column1959"/>
    <tableColumn id="1974" xr3:uid="{029CE9D9-872C-4B5F-881E-C47AB9957501}" name="Column1960"/>
    <tableColumn id="1975" xr3:uid="{86229027-ADDC-4D27-98D2-150A23F8FBAB}" name="Column1961"/>
    <tableColumn id="1976" xr3:uid="{C3284E3D-326D-4881-A2D5-A569E5920BD2}" name="Column1962"/>
    <tableColumn id="1977" xr3:uid="{B4A9D723-C28E-4DEB-85C6-966A4AE4FB20}" name="Column1963"/>
    <tableColumn id="1978" xr3:uid="{B6ABABD9-FE94-457D-B658-2ACFB75286E1}" name="Column1964"/>
    <tableColumn id="1979" xr3:uid="{5D2BDFFE-2A30-4BE8-A191-8387B291EE28}" name="Column1965"/>
    <tableColumn id="1980" xr3:uid="{1741A633-8755-4226-9063-29B74861F92D}" name="Column1966"/>
    <tableColumn id="1981" xr3:uid="{B28DDE48-08C0-4671-AE61-E2DBCBE7B248}" name="Column1967"/>
    <tableColumn id="1982" xr3:uid="{F586E1B0-BE44-4A98-A612-5D47FA093109}" name="Column1968"/>
    <tableColumn id="1983" xr3:uid="{E70FC58C-F2F6-488F-AEBE-58F6AB6461D5}" name="Column1969"/>
    <tableColumn id="1984" xr3:uid="{F9955BF8-1DCF-4191-B63E-A9BB19EC6319}" name="Column1970"/>
    <tableColumn id="1985" xr3:uid="{15F49B52-15BA-4C5A-B3CD-2F1B23BF5A27}" name="Column1971"/>
    <tableColumn id="1986" xr3:uid="{537AE64F-7740-4669-AB7F-4413A158132A}" name="Column1972"/>
    <tableColumn id="1987" xr3:uid="{F9B20BBE-02A7-43D8-B003-7F2947111F47}" name="Column1973"/>
    <tableColumn id="1988" xr3:uid="{D704D747-A28D-4D0D-92D0-1E7159CC3F33}" name="Column1974"/>
    <tableColumn id="1989" xr3:uid="{F7F12052-90CD-4384-8D18-1CE70F486985}" name="Column1975"/>
    <tableColumn id="1990" xr3:uid="{0A0BF075-7926-4B0F-A12E-2ECB064D5A8E}" name="Column1976"/>
    <tableColumn id="1991" xr3:uid="{3EFA9655-A252-400F-A053-00072D3AFAA5}" name="Column1977"/>
    <tableColumn id="1992" xr3:uid="{FEAB7346-D513-4594-B078-EB1E5A15E8C8}" name="Column1978"/>
    <tableColumn id="1993" xr3:uid="{6AA26E36-1A12-437E-B440-31654A7343E7}" name="Column1979"/>
    <tableColumn id="1994" xr3:uid="{6202C134-7E82-4C8E-A2A0-1DD659DD3D79}" name="Column1980"/>
    <tableColumn id="1995" xr3:uid="{8EA8D0B4-C8DB-4098-8AA0-DCE9DC06D667}" name="Column1981"/>
    <tableColumn id="1996" xr3:uid="{7A3573AB-76C0-488F-BAFA-CA44E3D158A2}" name="Column1982"/>
    <tableColumn id="1997" xr3:uid="{05370565-71FB-4730-8858-893DF208E8A3}" name="Column1983"/>
    <tableColumn id="1998" xr3:uid="{21DFFB06-EC1D-40FD-B5D3-2F2601C03D80}" name="Column1984"/>
    <tableColumn id="1999" xr3:uid="{7CD4A98F-14E4-4591-AB87-7A1384D9EE4C}" name="Column1985"/>
    <tableColumn id="2000" xr3:uid="{AA9D4442-7093-402F-A1FA-002550AB5E1A}" name="Column1986"/>
    <tableColumn id="2001" xr3:uid="{ECD8BB2D-D8E6-4B51-8BC8-5930309886F7}" name="Column1987"/>
    <tableColumn id="2002" xr3:uid="{C6088D7A-1D32-4D70-B04B-0317546C387A}" name="Column1988"/>
    <tableColumn id="2003" xr3:uid="{0CC55B2A-584F-4ECA-8A4C-A6B1FBB0BB56}" name="Column1989"/>
    <tableColumn id="2004" xr3:uid="{A4A257A8-691C-4D17-BE70-DBEEAD3DBA6B}" name="Column1990"/>
    <tableColumn id="2005" xr3:uid="{A36BB496-75A0-4350-88E8-371627F8D689}" name="Column1991"/>
    <tableColumn id="2006" xr3:uid="{305BAC6B-7181-4DC5-82F8-62860EE2819C}" name="Column1992"/>
    <tableColumn id="2007" xr3:uid="{4B4E0778-3E5C-4A79-8E2F-4756CCBCC9B2}" name="Column1993"/>
    <tableColumn id="2008" xr3:uid="{1C1DA4F8-686E-4959-8CA8-DE429D13F98F}" name="Column1994"/>
    <tableColumn id="2009" xr3:uid="{6674A885-8116-4CB8-8BE7-8A3903CCBAA7}" name="Column1995"/>
    <tableColumn id="2010" xr3:uid="{0B7F5481-A17C-476B-8BEF-8CE3D897F31A}" name="Column1996"/>
    <tableColumn id="2011" xr3:uid="{731E6B36-2D4F-45B6-AB85-0491FDE25376}" name="Column1997"/>
    <tableColumn id="2012" xr3:uid="{D5C65B15-F5FD-4FA7-B419-605348B203F0}" name="Column1998"/>
    <tableColumn id="2013" xr3:uid="{41E44CB4-F237-4EB8-B5F6-D51CDAC47652}" name="Column1999"/>
    <tableColumn id="2014" xr3:uid="{627F767B-F067-4DE1-90ED-07973730CD16}" name="Column2000"/>
    <tableColumn id="2015" xr3:uid="{9E9EF10C-4F6F-4C06-B552-869DAE8B652D}" name="Column2001"/>
    <tableColumn id="2016" xr3:uid="{80816CCB-7CCB-415F-A5C0-1A2CD591D47A}" name="Column2002"/>
    <tableColumn id="2017" xr3:uid="{4DFD7A0D-5DB9-43E6-BBAF-7F783738EF05}" name="Column2003"/>
    <tableColumn id="2018" xr3:uid="{5329F85D-0CC0-44FD-A784-52A378735730}" name="Column2004"/>
    <tableColumn id="2019" xr3:uid="{329B1C15-CDF9-4154-A5A7-D277DBF29020}" name="Column2005"/>
    <tableColumn id="2020" xr3:uid="{7A9315FD-B9B0-429E-B9C7-711478CDF40E}" name="Column2006"/>
    <tableColumn id="2021" xr3:uid="{189800C7-637A-499C-AF73-304F6CFEF723}" name="Column2007"/>
    <tableColumn id="2022" xr3:uid="{B4DD3EB3-E4B2-49CE-8DDF-A3EAB5126B23}" name="Column2008"/>
    <tableColumn id="2023" xr3:uid="{3F3464A5-2B07-46A9-AD75-92C3C6CFBB35}" name="Column2009"/>
    <tableColumn id="2024" xr3:uid="{FECC2DB9-587C-4F40-A870-D5EFCEFAD0E5}" name="Column2010"/>
    <tableColumn id="2025" xr3:uid="{2428371C-0844-42DE-9465-268F689E2D30}" name="Column2011"/>
    <tableColumn id="2026" xr3:uid="{0A40F01A-585A-4D27-B7C0-76EB44CAEBFA}" name="Column2012"/>
    <tableColumn id="2027" xr3:uid="{2FD85A85-72C6-4EB1-8170-95979C4F590C}" name="Column2013"/>
    <tableColumn id="2028" xr3:uid="{A1C443FE-33E2-4D4C-BD5C-C630958A5793}" name="Column2014"/>
    <tableColumn id="2029" xr3:uid="{05A5149C-6235-4F4E-A6A8-6CA8CC7CF235}" name="Column2015"/>
    <tableColumn id="2030" xr3:uid="{802F7C02-99BB-4969-BF32-9072DFFF14C2}" name="Column2016"/>
    <tableColumn id="2031" xr3:uid="{F25938BD-D1FE-48E3-BB56-453AA7551FBE}" name="Column2017"/>
    <tableColumn id="2032" xr3:uid="{521179F5-D9A7-4393-85D7-573919C0AF0F}" name="Column2018"/>
    <tableColumn id="2033" xr3:uid="{8004FD5C-DF5A-42E7-B264-8415795D4810}" name="Column2019"/>
    <tableColumn id="2034" xr3:uid="{7D71AC49-4BE2-416E-9CB6-A9741E3620CD}" name="Column2020"/>
    <tableColumn id="2035" xr3:uid="{D66793CA-001E-4E2F-B7B8-19BF7EA84AAE}" name="Column2021"/>
    <tableColumn id="2036" xr3:uid="{AB740196-77A4-45AB-9AFC-7B2490EC56B0}" name="Column2022"/>
    <tableColumn id="2037" xr3:uid="{138B8065-6310-458C-85FE-04C87019DD65}" name="Column2023"/>
    <tableColumn id="2038" xr3:uid="{50AB2A01-87FD-4EF2-9234-DBE3DFF1D59F}" name="Column2024"/>
    <tableColumn id="2039" xr3:uid="{DB01590D-3898-4BDE-9E4F-5CB8D6F7BC56}" name="Column2025"/>
    <tableColumn id="2040" xr3:uid="{90FD65F6-B605-4C16-871E-E2C7F972FA18}" name="Column2026"/>
    <tableColumn id="2041" xr3:uid="{50B84771-8898-4ED7-9642-38FC604B76C1}" name="Column2027"/>
    <tableColumn id="2042" xr3:uid="{19221D3C-7734-4B0B-B87A-2E19E4C26045}" name="Column2028"/>
    <tableColumn id="2043" xr3:uid="{B0B0B43F-D832-4691-9221-27B65B0C0BE8}" name="Column2029"/>
    <tableColumn id="2044" xr3:uid="{8FAD69D7-2A83-41AA-BEB8-8AA3B8BD49B5}" name="Column2030"/>
    <tableColumn id="2045" xr3:uid="{7C912851-4F50-4932-9FF7-EE179072B16B}" name="Column2031"/>
    <tableColumn id="2046" xr3:uid="{037CB1B5-849D-4324-8B36-94315FBB51B7}" name="Column2032"/>
    <tableColumn id="2047" xr3:uid="{853F6D8A-C87F-432E-B015-B5AE9C3B11E6}" name="Column2033"/>
    <tableColumn id="2048" xr3:uid="{295FE2FD-B1A6-4A5E-90C3-18339B16D55E}" name="Column2034"/>
    <tableColumn id="2049" xr3:uid="{0CBD5181-0A41-464E-94F2-F18F12F55029}" name="Column2035"/>
    <tableColumn id="2050" xr3:uid="{5C6873B9-AAD6-48CF-9148-760348C84DD6}" name="Column2036"/>
    <tableColumn id="2051" xr3:uid="{522892A9-70F5-47AC-9E53-8A06EAFA11EF}" name="Column2037"/>
    <tableColumn id="2052" xr3:uid="{A1AAC7A3-EFA5-4C1B-BD00-5A7BD8859C03}" name="Column2038"/>
    <tableColumn id="2053" xr3:uid="{2D8D6A69-7F05-46F1-833A-FB596B79D037}" name="Column2039"/>
    <tableColumn id="2054" xr3:uid="{EC13B28A-83F2-4F8B-AC4A-D9B485BDF344}" name="Column2040"/>
    <tableColumn id="2055" xr3:uid="{5D71F784-5906-49C5-A2BE-1F92DBC627F1}" name="Column2041"/>
    <tableColumn id="2056" xr3:uid="{6DD8149E-A414-47A4-BADB-7764D7A0E809}" name="Column2042"/>
    <tableColumn id="2057" xr3:uid="{3EDB18E4-788B-461A-A8F5-7710F06A5140}" name="Column2043"/>
    <tableColumn id="2058" xr3:uid="{8A41B374-8120-468E-90CE-4B887337EA96}" name="Column2044"/>
    <tableColumn id="2059" xr3:uid="{C79E3268-D5CF-459F-AA68-0C81BFCA6E10}" name="Column2045"/>
    <tableColumn id="2060" xr3:uid="{930BEFC2-FB9C-4CF4-A679-FFA56CEB73FC}" name="Column2046"/>
    <tableColumn id="2061" xr3:uid="{79F8C3A9-BD20-449F-88CE-E3B19B99493C}" name="Column2047"/>
    <tableColumn id="2062" xr3:uid="{4590F361-1DF3-4F5C-A043-6FED4CBB0A2B}" name="Column2048"/>
    <tableColumn id="2063" xr3:uid="{757BF318-4C98-4C7C-BE62-DBAD6EBBB970}" name="Column2049"/>
    <tableColumn id="2064" xr3:uid="{5E3EAE2A-61C4-4146-A988-E2D77B5EB05D}" name="Column2050"/>
    <tableColumn id="2065" xr3:uid="{5C980364-05BF-4749-AE29-B031AE950908}" name="Column2051"/>
    <tableColumn id="2066" xr3:uid="{5D1D6434-14BD-4C2F-81E5-9F507182CEC8}" name="Column2052"/>
    <tableColumn id="2067" xr3:uid="{02B2EE85-4E90-40E5-A76B-F0093B956A98}" name="Column2053"/>
    <tableColumn id="2068" xr3:uid="{6BBA61F9-DA66-45AF-A2EF-E165842F0A43}" name="Column2054"/>
    <tableColumn id="2069" xr3:uid="{3F899191-2621-472A-A646-765C2F46665E}" name="Column2055"/>
    <tableColumn id="2070" xr3:uid="{EA697DBE-0095-4EC3-BAF6-EFC77A17C4A5}" name="Column2056"/>
    <tableColumn id="2071" xr3:uid="{5495B100-B999-46D3-9280-09062C2C80F2}" name="Column2057"/>
    <tableColumn id="2072" xr3:uid="{E06A7E71-4F60-4FD1-90A9-2B30CBE54BAB}" name="Column2058"/>
    <tableColumn id="2073" xr3:uid="{A4AB6B0F-77D8-4483-A009-484E1BA46CE1}" name="Column2059"/>
    <tableColumn id="2074" xr3:uid="{65C76A3F-47B6-45F7-9CBB-37A14A67FAC4}" name="Column2060"/>
    <tableColumn id="2075" xr3:uid="{ACFDA643-1D28-48DC-9FC4-C9A7EF664076}" name="Column2061"/>
    <tableColumn id="2076" xr3:uid="{56032F2E-FEB6-4D21-946B-D46FE1C426A3}" name="Column2062"/>
    <tableColumn id="2077" xr3:uid="{976EE29C-CB32-491F-8251-D7A06FB8C23A}" name="Column2063"/>
    <tableColumn id="2078" xr3:uid="{680A1E8C-A1B5-496D-81DE-6E6C6A2F6EA0}" name="Column2064"/>
    <tableColumn id="2079" xr3:uid="{75A1BE6B-E6F9-413E-923A-FCCC884747C3}" name="Column2065"/>
    <tableColumn id="2080" xr3:uid="{3675F481-CECA-4434-8AD4-0843104C6C23}" name="Column2066"/>
    <tableColumn id="2081" xr3:uid="{9B2E3405-7F05-4508-B556-4D1CEB4C9507}" name="Column2067"/>
    <tableColumn id="2082" xr3:uid="{77ADF010-48F9-46D8-B2C4-3AFF3FD9B980}" name="Column2068"/>
    <tableColumn id="2083" xr3:uid="{B260227C-9733-47EE-BEAD-EDBD8CFCE141}" name="Column2069"/>
    <tableColumn id="2084" xr3:uid="{31A1A515-771A-4105-93AC-9697C494F0FD}" name="Column2070"/>
    <tableColumn id="2085" xr3:uid="{DACAF450-6F06-47DA-B2A9-0EE93A82676B}" name="Column2071"/>
    <tableColumn id="2086" xr3:uid="{B965DB5E-718C-499D-9C11-D1817DAC37DC}" name="Column2072"/>
    <tableColumn id="2087" xr3:uid="{748693B7-97E7-4F17-BDC7-159EAF7FB219}" name="Column2073"/>
    <tableColumn id="2088" xr3:uid="{F95CF37F-3F9B-4763-A971-096BD3083483}" name="Column2074"/>
    <tableColumn id="2089" xr3:uid="{9994EFA6-C348-4DF8-B219-8FBF3F6972CC}" name="Column2075"/>
    <tableColumn id="2090" xr3:uid="{66F46FB0-8CA4-41E7-92A9-8F8B7363A6E9}" name="Column2076"/>
    <tableColumn id="2091" xr3:uid="{2F01B765-40E8-40B9-BD01-DF5641C1DB9D}" name="Column2077"/>
    <tableColumn id="2092" xr3:uid="{F8619254-E6A4-4507-B214-82D4D23A6143}" name="Column2078"/>
    <tableColumn id="2093" xr3:uid="{B3A57F8A-9B32-41FB-811F-6DB45970E98D}" name="Column2079"/>
    <tableColumn id="2094" xr3:uid="{009721A6-08AF-461A-82EC-C0606D62393E}" name="Column2080"/>
    <tableColumn id="2095" xr3:uid="{936BADCE-A1F1-437F-90D5-3FE0586E1AF2}" name="Column2081"/>
    <tableColumn id="2096" xr3:uid="{44F06128-9806-42D8-AE1D-6655521377E5}" name="Column2082"/>
    <tableColumn id="2097" xr3:uid="{B53D7028-056A-49F0-B942-9489778D35E1}" name="Column2083"/>
    <tableColumn id="2098" xr3:uid="{A09D8BAF-44F6-48FC-BACE-9464820CD989}" name="Column2084"/>
    <tableColumn id="2099" xr3:uid="{47C71F38-FFBE-4FA9-95B6-F393702C2806}" name="Column2085"/>
    <tableColumn id="2100" xr3:uid="{D467D54C-5221-4E35-97C2-1FBA2AF8FA85}" name="Column2086"/>
    <tableColumn id="2101" xr3:uid="{AB81D661-607C-4439-A290-DD6CFE7319DB}" name="Column2087"/>
    <tableColumn id="2102" xr3:uid="{A9BB2293-E493-4F23-B82F-417DBC284413}" name="Column2088"/>
    <tableColumn id="2103" xr3:uid="{2BF2E739-FEC4-4A06-84B7-3DC3921AB263}" name="Column2089"/>
    <tableColumn id="2104" xr3:uid="{DB6F3FCC-6A8E-4D91-8273-C5AC0383137D}" name="Column2090"/>
    <tableColumn id="2105" xr3:uid="{A5DE9986-09CE-4E0A-865E-BD8F8E66EB54}" name="Column2091"/>
    <tableColumn id="2106" xr3:uid="{3625DCFD-DDD3-46C9-B5CD-3A57136DA1A3}" name="Column2092"/>
    <tableColumn id="2107" xr3:uid="{B3487922-FB4D-4588-9C0A-1CB7DFB8DB9A}" name="Column2093"/>
    <tableColumn id="2108" xr3:uid="{388102D0-FE1D-4E16-A216-9E56B82D35F4}" name="Column2094"/>
    <tableColumn id="2109" xr3:uid="{8A41BC1A-52CE-4B0E-AFBF-CFB594529878}" name="Column2095"/>
    <tableColumn id="2110" xr3:uid="{F48D6458-96D7-461C-97AB-C4184BFA29D2}" name="Column2096"/>
    <tableColumn id="2111" xr3:uid="{03AD75FC-A40B-481A-B7B7-1DA0ABA2B138}" name="Column2097"/>
    <tableColumn id="2112" xr3:uid="{10141807-028A-41C6-AB45-4324D3662DA1}" name="Column2098"/>
    <tableColumn id="2113" xr3:uid="{A792B2B5-D92A-4E0E-BDD4-FC4343B17EFB}" name="Column2099"/>
    <tableColumn id="2114" xr3:uid="{11858624-4C82-473F-AE38-5965652A1EC5}" name="Column2100"/>
    <tableColumn id="2115" xr3:uid="{19562CF2-68A4-4597-A5EC-5E2C234CFED0}" name="Column2101"/>
    <tableColumn id="2116" xr3:uid="{197F882B-1814-4234-869E-1E3EC7064E44}" name="Column2102"/>
    <tableColumn id="2117" xr3:uid="{C187E2CF-F2FB-4968-9529-AB93512E41A8}" name="Column2103"/>
    <tableColumn id="2118" xr3:uid="{1C9C8560-3A2B-4D24-9464-098F97A748E4}" name="Column2104"/>
    <tableColumn id="2119" xr3:uid="{E65EB9FB-D592-49F1-8573-12FFD574378B}" name="Column2105"/>
    <tableColumn id="2120" xr3:uid="{AF3DF7B2-1775-4BF0-BF24-254B807B3EC1}" name="Column2106"/>
    <tableColumn id="2121" xr3:uid="{5064485D-D3CE-411A-9BFB-C067E3A28FC2}" name="Column2107"/>
    <tableColumn id="2122" xr3:uid="{39A6A81D-C0DF-4212-830D-90312948E604}" name="Column2108"/>
    <tableColumn id="2123" xr3:uid="{75107159-24FE-49B0-828F-1B2C0AFBD31B}" name="Column2109"/>
    <tableColumn id="2124" xr3:uid="{FC5AABFE-709E-46F1-A8A4-66D20C7D5B12}" name="Column2110"/>
    <tableColumn id="2125" xr3:uid="{8D04F87D-5108-4D57-BB8B-EB3D6208D3B5}" name="Column2111"/>
    <tableColumn id="2126" xr3:uid="{F2EFF8EC-1447-414B-9270-A65BB6BC2F7E}" name="Column2112"/>
    <tableColumn id="2127" xr3:uid="{35CD26C7-EADA-4C2C-BB3E-478E24A6D422}" name="Column2113"/>
    <tableColumn id="2128" xr3:uid="{10754CE5-7E67-40CF-89AB-F66741587985}" name="Column2114"/>
    <tableColumn id="2129" xr3:uid="{C12261A6-F598-4BE5-84CA-E7B77B14C473}" name="Column2115"/>
    <tableColumn id="2130" xr3:uid="{2E9BECC5-D77A-4C87-B00F-19A50E478A76}" name="Column2116"/>
    <tableColumn id="2131" xr3:uid="{AA3B26E8-C36A-446A-9B05-BE4341BBDE42}" name="Column2117"/>
    <tableColumn id="2132" xr3:uid="{45D601AF-2A76-43B3-9C88-84EF5E7F860A}" name="Column2118"/>
    <tableColumn id="2133" xr3:uid="{9A6E989F-CD6C-44EE-A99B-EF852730CCAA}" name="Column2119"/>
    <tableColumn id="2134" xr3:uid="{8A55F324-DDAB-4CFB-B83C-82B2905A83E0}" name="Column2120"/>
    <tableColumn id="2135" xr3:uid="{36298782-5956-4FE1-B968-0C9C2B23CD6C}" name="Column2121"/>
    <tableColumn id="2136" xr3:uid="{EA07F706-A693-4A30-B84E-F6783E607413}" name="Column2122"/>
    <tableColumn id="2137" xr3:uid="{DD790512-B8DC-4645-A675-33841C563AAF}" name="Column2123"/>
    <tableColumn id="2138" xr3:uid="{D5B87AE5-DFE2-4ACD-8C52-B169FC3485CF}" name="Column2124"/>
    <tableColumn id="2139" xr3:uid="{A1FC5E78-EEB1-4A63-88D1-6CCA67E2D612}" name="Column2125"/>
    <tableColumn id="2140" xr3:uid="{E5680291-7641-4A7D-B079-3ACE4F1B22DC}" name="Column2126"/>
    <tableColumn id="2141" xr3:uid="{E3A4FBE5-6167-4CD4-BE07-92C9327473FF}" name="Column2127"/>
    <tableColumn id="2142" xr3:uid="{111BF46E-BAD6-4C3E-8002-253B45A95CA8}" name="Column2128"/>
    <tableColumn id="2143" xr3:uid="{DB300796-DAC3-43A0-967E-BA1AF3D3B2D6}" name="Column2129"/>
    <tableColumn id="2144" xr3:uid="{74C56EEC-4998-4970-BEAA-4F3EDB11E1AF}" name="Column2130"/>
    <tableColumn id="2145" xr3:uid="{8FF49CE5-4518-4B8B-BE01-AC385C64002C}" name="Column2131"/>
    <tableColumn id="2146" xr3:uid="{B3FC6332-AD79-48E8-9C13-A7AB3816C5B4}" name="Column2132"/>
    <tableColumn id="2147" xr3:uid="{2DE5E024-5400-4B9D-8EED-6EE536B87E4B}" name="Column2133"/>
    <tableColumn id="2148" xr3:uid="{4EF1AA12-4707-4B1A-AADE-429CE0909B24}" name="Column2134"/>
    <tableColumn id="2149" xr3:uid="{EB2A423E-609C-4A54-ACE8-FA9C1C4B30B1}" name="Column2135"/>
    <tableColumn id="2150" xr3:uid="{540971DF-C052-4289-B3D1-50F5CA3D950C}" name="Column2136"/>
    <tableColumn id="2151" xr3:uid="{F510695D-AD50-4433-BB9A-DA42A80FC6D9}" name="Column2137"/>
    <tableColumn id="2152" xr3:uid="{22D4BE33-7E21-463C-8B2E-6314F22EB4B6}" name="Column2138"/>
    <tableColumn id="2153" xr3:uid="{3810A761-1640-4C65-80AA-A39A5676FFBA}" name="Column2139"/>
    <tableColumn id="2154" xr3:uid="{ABB34A80-777D-4504-8F85-AFD0DD8017D0}" name="Column2140"/>
    <tableColumn id="2155" xr3:uid="{ACB60E0F-B7D2-4705-A481-C6364EA42D57}" name="Column2141"/>
    <tableColumn id="2156" xr3:uid="{765B0D0E-5FF5-4C5F-BD49-80F1D2629699}" name="Column2142"/>
    <tableColumn id="2157" xr3:uid="{45AB5BA0-D1C4-4E07-8F69-736FF3A90A16}" name="Column2143"/>
    <tableColumn id="2158" xr3:uid="{E80BD54B-44C0-48A2-BDED-3D6CFC0285D3}" name="Column2144"/>
    <tableColumn id="2159" xr3:uid="{1CDB22EE-0331-4A1A-9E6B-0D9E66F5F144}" name="Column2145"/>
    <tableColumn id="2160" xr3:uid="{50F564EF-1823-4FFA-8365-30AFBB3A1FD5}" name="Column2146"/>
    <tableColumn id="2161" xr3:uid="{153361B8-72DC-43DB-B1A2-F2BB50F5219F}" name="Column2147"/>
    <tableColumn id="2162" xr3:uid="{44A29814-F922-40D9-A8D2-9713327423BC}" name="Column2148"/>
    <tableColumn id="2163" xr3:uid="{CECAA32F-3EBE-4273-BCBB-581EFEABD4D6}" name="Column2149"/>
    <tableColumn id="2164" xr3:uid="{B2287D17-2DF8-44FF-91E2-78D9DB445391}" name="Column2150"/>
    <tableColumn id="2165" xr3:uid="{DE77FC5F-901F-434E-9002-DFC7D80D043C}" name="Column2151"/>
    <tableColumn id="2166" xr3:uid="{95C45928-297D-4A34-906C-4A1DAD3F651A}" name="Column2152"/>
    <tableColumn id="2167" xr3:uid="{A0773E70-A378-4F7E-83FB-5FF581A7B1E4}" name="Column2153"/>
    <tableColumn id="2168" xr3:uid="{DA573377-AEE3-4041-9E1F-D8F0295E17B9}" name="Column2154"/>
    <tableColumn id="2169" xr3:uid="{FCFC5713-9592-4301-8191-FF6E9A005A02}" name="Column2155"/>
    <tableColumn id="2170" xr3:uid="{79ABD770-351A-47A4-80D6-D5EDD29C3A5B}" name="Column2156"/>
    <tableColumn id="2171" xr3:uid="{9C39180C-7116-4010-9F89-9554FC4DDBE5}" name="Column2157"/>
    <tableColumn id="2172" xr3:uid="{4F95079A-EE0F-4798-A2CB-BA67DD6A26CF}" name="Column2158"/>
    <tableColumn id="2173" xr3:uid="{8E8E4D5E-61FA-49EF-9303-2D4F4840ADAB}" name="Column2159"/>
    <tableColumn id="2174" xr3:uid="{A9FDE7EF-6DEA-4F18-9038-158ABD10CF0B}" name="Column2160"/>
    <tableColumn id="2175" xr3:uid="{6A969EAA-15AC-458C-A8D9-9986439053A3}" name="Column2161"/>
    <tableColumn id="2176" xr3:uid="{2971414A-4245-405E-89C0-1C8CF352BB02}" name="Column2162"/>
    <tableColumn id="2177" xr3:uid="{E3FFDD72-08D3-40DC-8EFB-B836913002FC}" name="Column2163"/>
    <tableColumn id="2178" xr3:uid="{4F2B9AD9-08D3-4A58-B308-3D7C7E3A7851}" name="Column2164"/>
    <tableColumn id="2179" xr3:uid="{60A8909F-9E86-4745-8D34-F6150E7458E8}" name="Column2165"/>
    <tableColumn id="2180" xr3:uid="{393E880F-F4EA-421B-ABDA-9B47D0C5D9AD}" name="Column2166"/>
    <tableColumn id="2181" xr3:uid="{7FD566AE-35FC-4E9F-A308-38A2F34C794A}" name="Column2167"/>
    <tableColumn id="2182" xr3:uid="{82EA0302-E325-4FE7-BE65-2E830B36E868}" name="Column2168"/>
    <tableColumn id="2183" xr3:uid="{E9B9E2AF-435B-4CC1-9814-82413C5C2D15}" name="Column2169"/>
    <tableColumn id="2184" xr3:uid="{FC9453EA-27F9-4D7F-B224-48792E596A38}" name="Column2170"/>
    <tableColumn id="2185" xr3:uid="{31A6ACCC-41EC-4500-82BC-943EC39FEB89}" name="Column2171"/>
    <tableColumn id="2186" xr3:uid="{A6551225-D93B-4D2B-AC46-29FF941111FB}" name="Column2172"/>
    <tableColumn id="2187" xr3:uid="{B1322ECB-B3BC-4DAF-A42F-778B944B276C}" name="Column2173"/>
    <tableColumn id="2188" xr3:uid="{D03775F7-6239-43E8-B43E-A49C89697FA1}" name="Column2174"/>
    <tableColumn id="2189" xr3:uid="{C97B1D9A-70FF-472E-BD91-06A4999F3973}" name="Column2175"/>
    <tableColumn id="2190" xr3:uid="{6B6D3E74-F4AF-4D4C-89A7-3D6A8CED11BE}" name="Column2176"/>
    <tableColumn id="2191" xr3:uid="{6CF6C336-0E88-4475-A9B4-00B8BCAAC213}" name="Column2177"/>
    <tableColumn id="2192" xr3:uid="{1828E52C-D174-409D-A4F2-2DC2C12020FD}" name="Column2178"/>
    <tableColumn id="2193" xr3:uid="{DA0F6ACB-A527-46EE-A06A-2168DE85247B}" name="Column2179"/>
    <tableColumn id="2194" xr3:uid="{70D4450F-32DA-46E9-A507-E15A6C34F597}" name="Column2180"/>
    <tableColumn id="2195" xr3:uid="{A467F446-0C70-413E-A062-916A0EB57A7B}" name="Column2181"/>
    <tableColumn id="2196" xr3:uid="{1E416AE0-C6E1-41D7-AB9A-EEF45FE57E33}" name="Column2182"/>
    <tableColumn id="2197" xr3:uid="{D0A17858-B63F-4E33-BF83-816AEEF60948}" name="Column2183"/>
    <tableColumn id="2198" xr3:uid="{F7D7F48B-573C-496E-88E8-C405046C21DB}" name="Column2184"/>
    <tableColumn id="2199" xr3:uid="{47FD0263-269A-4A6B-B8B6-AD723A1104D8}" name="Column2185"/>
    <tableColumn id="2200" xr3:uid="{BF04AECE-E4C5-40E6-924A-C449F90A06CB}" name="Column2186"/>
    <tableColumn id="2201" xr3:uid="{7A2F9051-5932-44C6-8C71-1B9A9C9B2EBA}" name="Column2187"/>
    <tableColumn id="2202" xr3:uid="{84563043-3BAE-4D97-830F-27A76969F420}" name="Column2188"/>
    <tableColumn id="2203" xr3:uid="{D4DB811D-9BFA-435D-AB8E-836F7AADE09A}" name="Column2189"/>
    <tableColumn id="2204" xr3:uid="{5DED9115-1643-481E-A331-77A5A62DF412}" name="Column2190"/>
    <tableColumn id="2205" xr3:uid="{E06729D0-C83F-470B-A95C-A623C1D0E808}" name="Column2191"/>
    <tableColumn id="2206" xr3:uid="{357D69D9-0AD3-4D79-9161-67BF8271289B}" name="Column2192"/>
    <tableColumn id="2207" xr3:uid="{9D12DC0F-5664-4C05-8FA7-68AC8D5EE343}" name="Column2193"/>
    <tableColumn id="2208" xr3:uid="{7BD03E96-0459-495B-BF48-CAD2646F393D}" name="Column2194"/>
    <tableColumn id="2209" xr3:uid="{F4CF1A00-47FE-4825-8141-C6F2AD37DFA3}" name="Column2195"/>
    <tableColumn id="2210" xr3:uid="{8AA5EAF3-6E8A-4826-9F14-F77E6E6796D1}" name="Column2196"/>
    <tableColumn id="2211" xr3:uid="{D966EAB0-3F0F-4275-8975-0BEEE61E16BA}" name="Column2197"/>
    <tableColumn id="2212" xr3:uid="{9C4A925A-F215-4186-B36A-350F7042B54D}" name="Column2198"/>
    <tableColumn id="2213" xr3:uid="{33E38626-85F5-4B53-998C-CBD970CF1581}" name="Column2199"/>
    <tableColumn id="2214" xr3:uid="{F248C274-FAC5-4250-8EDE-5A53C6086A59}" name="Column2200"/>
    <tableColumn id="2215" xr3:uid="{ADE151EC-C16E-495C-AB04-BF8530FB67C4}" name="Column2201"/>
    <tableColumn id="2216" xr3:uid="{C41CABD5-941C-4A57-9BB9-13D806B9E53A}" name="Column2202"/>
    <tableColumn id="2217" xr3:uid="{52381B23-6733-4080-B53D-520B12A4F2A4}" name="Column2203"/>
    <tableColumn id="2218" xr3:uid="{A0EDB64F-D62A-4521-9450-56150517D882}" name="Column2204"/>
    <tableColumn id="2219" xr3:uid="{94EF6753-236F-4B1F-A3EA-ACB947FB9C52}" name="Column2205"/>
    <tableColumn id="2220" xr3:uid="{BA5180BD-3956-44A0-8552-1EA56A1621B8}" name="Column2206"/>
    <tableColumn id="2221" xr3:uid="{A1B51876-3457-4514-8E4C-C0AA7214ECCC}" name="Column2207"/>
    <tableColumn id="2222" xr3:uid="{8A726F12-C9D6-4B29-B689-654ECBBC6378}" name="Column2208"/>
    <tableColumn id="2223" xr3:uid="{F668B7BA-6A7B-42A3-B265-4B8EF5FCD77A}" name="Column2209"/>
    <tableColumn id="2224" xr3:uid="{B6628DFE-A9A1-42CA-A1C3-50704E2974C7}" name="Column2210"/>
    <tableColumn id="2225" xr3:uid="{C3F729AA-C6AA-40D1-A5BC-9D042FED4356}" name="Column2211"/>
    <tableColumn id="2226" xr3:uid="{F31EC335-A24F-429B-8DDC-55529F5DD9AC}" name="Column2212"/>
    <tableColumn id="2227" xr3:uid="{6869566D-F8AC-4D1C-95DF-95B3E05C3B97}" name="Column2213"/>
    <tableColumn id="2228" xr3:uid="{3FCFEEAF-97D2-41C8-B792-F289F4BE4B98}" name="Column2214"/>
    <tableColumn id="2229" xr3:uid="{31B978DB-E6FE-4CF8-BD99-EBEDF6207B7D}" name="Column2215"/>
    <tableColumn id="2230" xr3:uid="{A8C44F78-8CA2-4EAB-B6BA-AF1C031A3F59}" name="Column2216"/>
    <tableColumn id="2231" xr3:uid="{60F4B884-0BD3-47FC-9F3F-8865548BF245}" name="Column2217"/>
    <tableColumn id="2232" xr3:uid="{B708F1C7-9A41-4518-A081-77638F24A51F}" name="Column2218"/>
    <tableColumn id="2233" xr3:uid="{C8AB52EF-3EC4-40A5-94BE-AC4141F4C57C}" name="Column2219"/>
    <tableColumn id="2234" xr3:uid="{DCBEA996-48D0-4572-874E-EEDBBCA2032C}" name="Column2220"/>
    <tableColumn id="2235" xr3:uid="{3659BAED-70F1-4C14-828D-97DF6A6C4710}" name="Column2221"/>
    <tableColumn id="2236" xr3:uid="{CF619E05-EB64-4A51-9859-8B156B51C454}" name="Column2222"/>
    <tableColumn id="2237" xr3:uid="{E030E318-2F37-48B1-AD3E-EC33FD53B4FB}" name="Column2223"/>
    <tableColumn id="2238" xr3:uid="{1D391E65-024A-4972-A3A1-00B469C7A3CE}" name="Column2224"/>
    <tableColumn id="2239" xr3:uid="{9208F807-8EBF-4E5D-97D5-313834F01B8F}" name="Column2225"/>
    <tableColumn id="2240" xr3:uid="{72701D78-E02D-4F22-8D5D-94CB6D929D74}" name="Column2226"/>
    <tableColumn id="2241" xr3:uid="{E6EAD1EA-FB26-4C94-914C-12EC4BA23A01}" name="Column2227"/>
    <tableColumn id="2242" xr3:uid="{5D647900-C1E0-474D-A6D7-C1C6D977F221}" name="Column2228"/>
    <tableColumn id="2243" xr3:uid="{35ADBF4B-7F25-4F68-A636-46B8CD2F07CF}" name="Column2229"/>
    <tableColumn id="2244" xr3:uid="{6992898B-3096-444A-AA0B-D4832BD029F2}" name="Column2230"/>
    <tableColumn id="2245" xr3:uid="{3943612F-C2CC-4461-9DFD-18B4B0A67E14}" name="Column2231"/>
    <tableColumn id="2246" xr3:uid="{11099E83-4E30-41D7-9E31-29496CC8C6FC}" name="Column2232"/>
    <tableColumn id="2247" xr3:uid="{4432C032-A838-4651-9C3D-6877216EE97B}" name="Column2233"/>
    <tableColumn id="2248" xr3:uid="{8D8AA8DE-012A-46A5-B252-400C9C3BD151}" name="Column2234"/>
    <tableColumn id="2249" xr3:uid="{8F391753-B98E-4A0C-8BA1-9B54F9ADF08F}" name="Column2235"/>
    <tableColumn id="2250" xr3:uid="{147976DA-25BA-43C5-92DC-93B5E901469F}" name="Column2236"/>
    <tableColumn id="2251" xr3:uid="{FE893E4E-C09E-4B16-B55E-2CC79C7F5E4C}" name="Column2237"/>
    <tableColumn id="2252" xr3:uid="{B3390AF5-9CCA-4BC2-8132-563EE4F99412}" name="Column2238"/>
    <tableColumn id="2253" xr3:uid="{37E0B7A5-E7CE-4A4B-9D8E-640FDBEC1087}" name="Column2239"/>
    <tableColumn id="2254" xr3:uid="{AA546600-D0E9-412D-993D-A512B706BD4D}" name="Column2240"/>
    <tableColumn id="2255" xr3:uid="{ADA47E23-FFBB-4A15-9859-17B1AA933DFD}" name="Column2241"/>
    <tableColumn id="2256" xr3:uid="{5B7F83EA-EAFE-46C8-95D7-F5D2E194E59F}" name="Column2242"/>
    <tableColumn id="2257" xr3:uid="{65748323-1BB7-4B7C-A4CA-4E6E0F08981D}" name="Column2243"/>
    <tableColumn id="2258" xr3:uid="{7F5A5AE6-48C9-4CD4-97B1-DC270721B63A}" name="Column2244"/>
    <tableColumn id="2259" xr3:uid="{A5090977-4585-4E94-A195-C683FFB51CCF}" name="Column2245"/>
    <tableColumn id="2260" xr3:uid="{67EEA786-7AAE-466F-AA42-FA3651BF801A}" name="Column2246"/>
    <tableColumn id="2261" xr3:uid="{C7DF4267-B291-41E7-8B3E-50485BF4C327}" name="Column2247"/>
    <tableColumn id="2262" xr3:uid="{C57EEBC1-4639-41B1-83EF-4A4BB1FD3389}" name="Column2248"/>
    <tableColumn id="2263" xr3:uid="{7DC217AE-CB0D-4188-B9CA-C54534E186EA}" name="Column2249"/>
    <tableColumn id="2264" xr3:uid="{DA645BB7-C02E-4F85-BF5E-A473836333D8}" name="Column2250"/>
    <tableColumn id="2265" xr3:uid="{D1C09C3D-C871-4027-8619-ED9E4BCFE3B8}" name="Column2251"/>
    <tableColumn id="2266" xr3:uid="{7F5FDB2F-8026-43F7-B4E0-BD349E4A16CF}" name="Column2252"/>
    <tableColumn id="2267" xr3:uid="{7438BBC1-C17A-4F15-BF74-AB2BD757AABB}" name="Column2253"/>
    <tableColumn id="2268" xr3:uid="{667A3B79-C4BD-4A94-AF05-E1EC29044D2D}" name="Column2254"/>
    <tableColumn id="2269" xr3:uid="{21875392-430E-48A0-9D70-0D133E36DF67}" name="Column2255"/>
    <tableColumn id="2270" xr3:uid="{A6058998-3169-4141-8292-1A290BD22457}" name="Column2256"/>
    <tableColumn id="2271" xr3:uid="{686D7AE7-5A65-4C15-BEAB-0876181AC674}" name="Column2257"/>
    <tableColumn id="2272" xr3:uid="{3D2132E4-1856-466A-BCE9-964A7564A49E}" name="Column2258"/>
    <tableColumn id="2273" xr3:uid="{7ED275DF-5D20-4208-B082-FE488AE68F56}" name="Column2259"/>
    <tableColumn id="2274" xr3:uid="{98267EF6-5ADC-4EA2-8C6D-F68F5B5D337D}" name="Column2260"/>
    <tableColumn id="2275" xr3:uid="{69EF54E0-33A7-458B-9D5F-744E73B34EA8}" name="Column2261"/>
    <tableColumn id="2276" xr3:uid="{4003728F-1FEE-494B-A6B8-91FB0DC766AC}" name="Column2262"/>
    <tableColumn id="2277" xr3:uid="{EBC250FC-69FA-4889-B6E4-C60AFD27925A}" name="Column2263"/>
    <tableColumn id="2278" xr3:uid="{66C0BC7C-14A3-4766-AFB3-FF26C4EC7DEE}" name="Column2264"/>
    <tableColumn id="2279" xr3:uid="{26721296-3B49-4BC8-85E6-765C52B9F3B6}" name="Column2265"/>
    <tableColumn id="2280" xr3:uid="{E9271E27-A81C-4C36-AE4A-0762AA040573}" name="Column2266"/>
    <tableColumn id="2281" xr3:uid="{EE1931D2-573F-47E5-A4F1-248C676C7B39}" name="Column2267"/>
    <tableColumn id="2282" xr3:uid="{9BE6DE61-22DA-4041-95C8-781FAA8B299E}" name="Column2268"/>
    <tableColumn id="2283" xr3:uid="{AAF43868-1703-4A49-A66A-8CF0E008E36E}" name="Column2269"/>
    <tableColumn id="2284" xr3:uid="{6D64A0FB-3F6F-49CD-85D9-BF7E5F6FDCF3}" name="Column2270"/>
    <tableColumn id="2285" xr3:uid="{CB243F9C-D20C-464A-BA1A-7A824335B66F}" name="Column2271"/>
    <tableColumn id="2286" xr3:uid="{168DC333-C0E7-4898-99A4-8BD3CABC7A3D}" name="Column2272"/>
    <tableColumn id="2287" xr3:uid="{0B9A305C-8BDC-4639-AB64-543252FA92D2}" name="Column2273"/>
    <tableColumn id="2288" xr3:uid="{F391913C-84FA-478B-ACE1-0E828C8DACB5}" name="Column2274"/>
    <tableColumn id="2289" xr3:uid="{371CF7AC-C083-481B-AE5C-FDA72236A8C9}" name="Column2275"/>
    <tableColumn id="2290" xr3:uid="{9E5F5C0B-86D8-4C34-8F45-EA471D6AB6EB}" name="Column2276"/>
    <tableColumn id="2291" xr3:uid="{ADBDA65B-0133-45C9-815C-AFFF7BD4E746}" name="Column2277"/>
    <tableColumn id="2292" xr3:uid="{858A1FCF-0A9B-49DC-AA87-6A6FFD524730}" name="Column2278"/>
    <tableColumn id="2293" xr3:uid="{EDEC1787-110D-4114-882F-CE793645F22C}" name="Column2279"/>
    <tableColumn id="2294" xr3:uid="{BDE2B32A-54A8-497A-A5F0-1F3A9DAF5D55}" name="Column2280"/>
    <tableColumn id="2295" xr3:uid="{FDDF0216-A9D5-4324-934F-94846475F3F3}" name="Column2281"/>
    <tableColumn id="2296" xr3:uid="{345F04DA-7BA1-4398-8DB6-FE34C47220D2}" name="Column2282"/>
    <tableColumn id="2297" xr3:uid="{B9D7AB07-F78D-4164-BDDC-15F909599C45}" name="Column2283"/>
    <tableColumn id="2298" xr3:uid="{7F4A0EAC-9F73-46D3-A990-E17444ECD4AB}" name="Column2284"/>
    <tableColumn id="2299" xr3:uid="{D6AAE491-140A-4134-86B4-8AA765B1E4F4}" name="Column2285"/>
    <tableColumn id="2300" xr3:uid="{85B470E2-CCDE-4874-AB1F-B2F878219108}" name="Column2286"/>
    <tableColumn id="2301" xr3:uid="{CD3132A5-BE52-455E-8B3A-6B61A4C8890A}" name="Column2287"/>
    <tableColumn id="2302" xr3:uid="{0B947386-FA2C-49F2-962F-20370D2431E4}" name="Column2288"/>
    <tableColumn id="2303" xr3:uid="{CAF74DE3-67E8-4613-9609-46C04BF0EDFC}" name="Column2289"/>
    <tableColumn id="2304" xr3:uid="{126BF2E3-2FEE-4B0B-A340-E4D14E131B7F}" name="Column2290"/>
    <tableColumn id="2305" xr3:uid="{5B52E6F6-3FE3-4EF6-8028-360D38D96908}" name="Column2291"/>
    <tableColumn id="2306" xr3:uid="{ED1F7114-EA81-4F2C-9620-75398A524D1C}" name="Column2292"/>
    <tableColumn id="2307" xr3:uid="{FD7A7ED1-DAA2-48AC-8C9D-F982B6BA0680}" name="Column2293"/>
    <tableColumn id="2308" xr3:uid="{E9D6F6DC-11DB-4EF7-9243-180D49630CD7}" name="Column2294"/>
    <tableColumn id="2309" xr3:uid="{B8CACB3D-26B7-40BE-B7E2-85AC918FEF6C}" name="Column2295"/>
    <tableColumn id="2310" xr3:uid="{B93C36D8-C7E0-4E75-A454-757C54642C5D}" name="Column2296"/>
    <tableColumn id="2311" xr3:uid="{C9A5FB10-6B3B-425A-80D7-77D661814C9C}" name="Column2297"/>
    <tableColumn id="2312" xr3:uid="{D116B394-1696-4F60-838E-95D93E966129}" name="Column2298"/>
    <tableColumn id="2313" xr3:uid="{00E54B4D-8B6C-4F43-8F4E-614FB86AE541}" name="Column2299"/>
    <tableColumn id="2314" xr3:uid="{C2374EC8-EDBC-4E20-986F-99FDC9F1D92A}" name="Column2300"/>
    <tableColumn id="2315" xr3:uid="{2411830B-00B5-422D-A733-B953D713B345}" name="Column2301"/>
    <tableColumn id="2316" xr3:uid="{98A4F2C7-7377-4BC6-A94F-4458CE0230DA}" name="Column2302"/>
    <tableColumn id="2317" xr3:uid="{D97D33DD-3233-4F37-9549-B8A39784A029}" name="Column2303"/>
    <tableColumn id="2318" xr3:uid="{2DA995CE-F3B3-4D3E-89CF-509D3BF2E24F}" name="Column2304"/>
    <tableColumn id="2319" xr3:uid="{9A7E0C24-D40B-4D31-AC9A-CE526FFC72EB}" name="Column2305"/>
    <tableColumn id="2320" xr3:uid="{DF21D172-47DF-4346-A760-34020346A98E}" name="Column2306"/>
    <tableColumn id="2321" xr3:uid="{E50D2A82-2275-4E4E-B60C-644F274351D4}" name="Column2307"/>
    <tableColumn id="2322" xr3:uid="{66AEE011-6947-4341-8B71-5FAE06A56386}" name="Column2308"/>
    <tableColumn id="2323" xr3:uid="{0A5E7813-10A3-4BAA-B95B-29D0389B43EA}" name="Column2309"/>
    <tableColumn id="2324" xr3:uid="{78D6A14D-DB02-4A8A-B114-1DEC4982226F}" name="Column2310"/>
    <tableColumn id="2325" xr3:uid="{3ECE347C-AE23-4412-8165-D03C6C499790}" name="Column2311"/>
    <tableColumn id="2326" xr3:uid="{86963216-17D1-4A59-AEB4-739EFA40D36C}" name="Column2312"/>
    <tableColumn id="2327" xr3:uid="{84A5442F-E172-4BEC-A9D6-FE9BB64B319D}" name="Column2313"/>
    <tableColumn id="2328" xr3:uid="{0E9A0503-2170-430D-849E-F1F90BC73753}" name="Column2314"/>
    <tableColumn id="2329" xr3:uid="{90BF34C3-211A-4F1C-9183-BAD37FFFC6E7}" name="Column2315"/>
    <tableColumn id="2330" xr3:uid="{04575633-32FC-439C-97CB-90A933309D3D}" name="Column2316"/>
    <tableColumn id="2331" xr3:uid="{57EA38C2-4DD8-475D-AE2F-836C61F40CC9}" name="Column2317"/>
    <tableColumn id="2332" xr3:uid="{D15AB414-86F3-479D-BBF2-1DA7DB44EC52}" name="Column2318"/>
    <tableColumn id="2333" xr3:uid="{F3A1262C-040E-46A9-BA1C-9BC46CD13961}" name="Column2319"/>
    <tableColumn id="2334" xr3:uid="{831865A6-777B-4136-AA89-CB49E5A625A0}" name="Column2320"/>
    <tableColumn id="2335" xr3:uid="{353B901D-2015-4C7E-BE10-FD738A6D38A2}" name="Column2321"/>
    <tableColumn id="2336" xr3:uid="{F0AC4273-183B-4A38-A678-82B32EC21AE6}" name="Column2322"/>
    <tableColumn id="2337" xr3:uid="{AE8A2CB1-CFFF-4A65-8332-73B730F2ADEC}" name="Column2323"/>
    <tableColumn id="2338" xr3:uid="{82B5232C-3773-4D61-B8E5-E38A7ED679C7}" name="Column2324"/>
    <tableColumn id="2339" xr3:uid="{EC92361A-0B10-4FD3-9ACB-39EDD87A6A32}" name="Column2325"/>
    <tableColumn id="2340" xr3:uid="{1283F91F-03E8-46B6-98FF-2794F8C78A87}" name="Column2326"/>
    <tableColumn id="2341" xr3:uid="{17DFA418-788E-408D-B7C8-AC34503F77EC}" name="Column2327"/>
    <tableColumn id="2342" xr3:uid="{1785D1E8-58C8-492A-8E6A-1D849B3CF6AA}" name="Column2328"/>
    <tableColumn id="2343" xr3:uid="{B2DBDE30-C6C6-43FA-BBE0-E29C4F705333}" name="Column2329"/>
    <tableColumn id="2344" xr3:uid="{078F76FA-7680-497D-A9D3-3AA237412FA2}" name="Column2330"/>
    <tableColumn id="2345" xr3:uid="{39504E33-51E3-4E62-866B-40ADD3D32813}" name="Column2331"/>
    <tableColumn id="2346" xr3:uid="{950DA595-5485-4232-A689-4811BF090AE2}" name="Column2332"/>
    <tableColumn id="2347" xr3:uid="{EB4823F4-6D2D-4DED-AF43-CB862FE22BBF}" name="Column2333"/>
    <tableColumn id="2348" xr3:uid="{3A1060D8-D8DA-42B6-9228-DA50B35A4852}" name="Column2334"/>
    <tableColumn id="2349" xr3:uid="{7647DB93-062C-46CD-B571-FBF512C5CD68}" name="Column2335"/>
    <tableColumn id="2350" xr3:uid="{F4E1C680-366F-43BA-ABA9-08873974DDDE}" name="Column2336"/>
    <tableColumn id="2351" xr3:uid="{C9B98FBA-2788-4CA1-B943-999DCADA1ED2}" name="Column2337"/>
    <tableColumn id="2352" xr3:uid="{83AA479F-FE40-4EEB-AE79-E4CF65711F70}" name="Column2338"/>
    <tableColumn id="2353" xr3:uid="{827299A0-DED0-4DBA-BB48-A38C9DDACD35}" name="Column2339"/>
    <tableColumn id="2354" xr3:uid="{E1FCED71-3B3D-4E6A-A476-D630A4392072}" name="Column2340"/>
    <tableColumn id="2355" xr3:uid="{E466B44F-1EC2-4C7B-B8EE-44CD3D1D0450}" name="Column2341"/>
    <tableColumn id="2356" xr3:uid="{F225786E-78C8-4BB3-B356-F625D7247C80}" name="Column2342"/>
    <tableColumn id="2357" xr3:uid="{C598BAD6-F873-4B78-AEDC-07B9821F3BC6}" name="Column2343"/>
    <tableColumn id="2358" xr3:uid="{B4E6A25F-3300-4309-B3C4-F4092F030325}" name="Column2344"/>
    <tableColumn id="2359" xr3:uid="{B96A15E3-0EF2-485E-85E9-7B13720EEA2B}" name="Column2345"/>
    <tableColumn id="2360" xr3:uid="{3B9E39A0-DC9D-4388-9CFE-498792A32764}" name="Column2346"/>
    <tableColumn id="2361" xr3:uid="{725FFCDF-B634-42D5-92B8-FEA2AFB2AB3C}" name="Column2347"/>
    <tableColumn id="2362" xr3:uid="{8BF12BAB-5AF8-4D41-B3D9-6AB2ADBC45F8}" name="Column2348"/>
    <tableColumn id="2363" xr3:uid="{96BEACFA-A183-4852-9D3E-A8BD9314217C}" name="Column2349"/>
    <tableColumn id="2364" xr3:uid="{9B59DE8B-9D8A-4431-8124-1E498E9E60A3}" name="Column2350"/>
    <tableColumn id="2365" xr3:uid="{9918D99E-981A-478C-8821-9843D3F9DD1E}" name="Column2351"/>
    <tableColumn id="2366" xr3:uid="{C7A2E4D1-01C0-44D0-8F45-DCE4EC42CDA3}" name="Column2352"/>
    <tableColumn id="2367" xr3:uid="{A81C1E3A-6B69-467E-A870-0DE3943AA8CD}" name="Column2353"/>
    <tableColumn id="2368" xr3:uid="{FACF1A3F-6F83-4586-BBB8-091412522739}" name="Column2354"/>
    <tableColumn id="2369" xr3:uid="{4E997371-7838-4B7A-9D3F-E42B4E64BD4A}" name="Column2355"/>
    <tableColumn id="2370" xr3:uid="{B21363DF-BC00-45D3-8CBA-BFBA2AA8747C}" name="Column2356"/>
    <tableColumn id="2371" xr3:uid="{707323C1-5278-4DA4-85C2-98F1C5DAE093}" name="Column2357"/>
    <tableColumn id="2372" xr3:uid="{67BE8B0A-C2C1-4CC3-8B6D-AE1FB8C53CE6}" name="Column2358"/>
    <tableColumn id="2373" xr3:uid="{B75F7F70-5E86-4926-92D1-C9611449A6E9}" name="Column2359"/>
    <tableColumn id="2374" xr3:uid="{ABE3D435-4D7A-4109-9E15-054214B0B94F}" name="Column2360"/>
    <tableColumn id="2375" xr3:uid="{F834D7C0-54B9-4166-A409-6200D34F1319}" name="Column2361"/>
    <tableColumn id="2376" xr3:uid="{C25EA880-6108-4F4F-9EE3-EF6A8B39A691}" name="Column2362"/>
    <tableColumn id="2377" xr3:uid="{80E5F957-38D5-4EB9-9AA8-904C9BC23409}" name="Column2363"/>
    <tableColumn id="2378" xr3:uid="{9FB9CA0E-ADC9-4D50-A00B-449CFDB984A9}" name="Column2364"/>
    <tableColumn id="2379" xr3:uid="{5C1C3066-2E75-48BE-93D4-4F928D143650}" name="Column2365"/>
    <tableColumn id="2380" xr3:uid="{7BB3BE01-C67B-44AC-85EE-5D382A3FE693}" name="Column2366"/>
    <tableColumn id="2381" xr3:uid="{6C769FD9-5F36-4A91-A5CE-45211CB47939}" name="Column2367"/>
    <tableColumn id="2382" xr3:uid="{24021AAF-B422-4357-9FD8-4B843EB9A057}" name="Column2368"/>
    <tableColumn id="2383" xr3:uid="{11FD14A4-14C3-4B5F-BB22-E714F42D5B20}" name="Column2369"/>
    <tableColumn id="2384" xr3:uid="{FD4FEA76-0396-4B4A-8ECD-1510A7956794}" name="Column2370"/>
    <tableColumn id="2385" xr3:uid="{C3ED5954-FFB0-4BFC-8B88-B03B0662DDC0}" name="Column2371"/>
    <tableColumn id="2386" xr3:uid="{7D88C66A-051C-4ECB-9375-A745B0868EB1}" name="Column2372"/>
    <tableColumn id="2387" xr3:uid="{F076439C-6B8D-4E37-BF19-136C12B5FF48}" name="Column2373"/>
    <tableColumn id="2388" xr3:uid="{A7C34061-164B-4E3C-A67B-E725138B51A4}" name="Column2374"/>
    <tableColumn id="2389" xr3:uid="{37DBCD80-843A-458B-8723-76696F749800}" name="Column2375"/>
    <tableColumn id="2390" xr3:uid="{D1935F3A-D449-4BD7-B1B7-13D8B8CA5EFD}" name="Column2376"/>
    <tableColumn id="2391" xr3:uid="{261983B9-4D37-4994-9B9A-45B2441EDF4A}" name="Column2377"/>
    <tableColumn id="2392" xr3:uid="{D9FD687F-A2F3-4F27-88C3-EB0893B687CB}" name="Column2378"/>
    <tableColumn id="2393" xr3:uid="{084C065B-E936-467E-847E-2F8B9FA954C3}" name="Column2379"/>
    <tableColumn id="2394" xr3:uid="{DF74E3A5-4D28-4976-85CC-691E65476E10}" name="Column2380"/>
    <tableColumn id="2395" xr3:uid="{902E3690-3D1D-4CB3-A97D-7FF3952E6837}" name="Column2381"/>
    <tableColumn id="2396" xr3:uid="{DC5F5A35-8966-424C-9441-3499DBDB33E2}" name="Column2382"/>
    <tableColumn id="2397" xr3:uid="{13FCA82D-220E-473E-8F52-52ABC22B9143}" name="Column2383"/>
    <tableColumn id="2398" xr3:uid="{F9C88313-12EB-4DE6-A66E-17F6DF2C2817}" name="Column2384"/>
    <tableColumn id="2399" xr3:uid="{6F04A138-3B89-47D9-AF3D-BDFBAE15E7BD}" name="Column2385"/>
    <tableColumn id="2400" xr3:uid="{366DD70B-11A1-429B-AEA6-9DBDFD3B7011}" name="Column2386"/>
    <tableColumn id="2401" xr3:uid="{6309F249-1066-46CB-8DD9-D544DFCF08C8}" name="Column2387"/>
    <tableColumn id="2402" xr3:uid="{657395B3-8415-444E-978D-D4004B290F2C}" name="Column2388"/>
    <tableColumn id="2403" xr3:uid="{208FC29D-B89A-494E-B891-5351D2579AB8}" name="Column2389"/>
    <tableColumn id="2404" xr3:uid="{77AF9D2B-DCEB-4D66-9A8B-96E825713D03}" name="Column2390"/>
    <tableColumn id="2405" xr3:uid="{C067FD84-A03B-42E1-B517-F8C9ACBB0534}" name="Column2391"/>
    <tableColumn id="2406" xr3:uid="{701CFBC5-56C7-4A55-BD8C-55B66F508E70}" name="Column2392"/>
    <tableColumn id="2407" xr3:uid="{386B7350-75BC-48FF-B6D7-F417E091DB43}" name="Column2393"/>
    <tableColumn id="2408" xr3:uid="{87208570-43B1-4D1C-AFA8-E291BEDF3023}" name="Column2394"/>
    <tableColumn id="2409" xr3:uid="{6E87723C-200E-4C73-864B-272DC9D572EF}" name="Column2395"/>
    <tableColumn id="2410" xr3:uid="{0CC091F2-84CD-4F10-830F-7BFFE3B0F9DE}" name="Column2396"/>
    <tableColumn id="2411" xr3:uid="{858ECF65-4512-45D7-AB73-E1C5D9DFF97A}" name="Column2397"/>
    <tableColumn id="2412" xr3:uid="{5368882E-3920-4B0A-BAE3-ABD282A00FA0}" name="Column2398"/>
    <tableColumn id="2413" xr3:uid="{9FA3E978-0450-49EB-928B-570D890ECE65}" name="Column2399"/>
    <tableColumn id="2414" xr3:uid="{6CD73D8C-2620-4413-9B8D-7FE39C87CDB8}" name="Column2400"/>
    <tableColumn id="2415" xr3:uid="{C7448E6B-BBF3-470E-B2A1-93D5FE37AEE0}" name="Column2401"/>
    <tableColumn id="2416" xr3:uid="{2EE22851-21BB-4879-B583-CE7FD7433FEE}" name="Column2402"/>
    <tableColumn id="2417" xr3:uid="{DD7395CB-C686-4B79-B1C1-9C7A9D165AFB}" name="Column2403"/>
    <tableColumn id="2418" xr3:uid="{93417FEF-6F36-480F-94F7-488ACB1A6967}" name="Column2404"/>
    <tableColumn id="2419" xr3:uid="{88562A3B-3F21-4269-B6C4-738ED563C0A5}" name="Column2405"/>
    <tableColumn id="2420" xr3:uid="{30ADD625-FE4D-42E1-AED0-532727BC5399}" name="Column2406"/>
    <tableColumn id="2421" xr3:uid="{E07F1C2F-6284-44B9-9C20-80C09CE870A9}" name="Column2407"/>
    <tableColumn id="2422" xr3:uid="{5B864EDD-66E4-487D-8563-2E679A62E9B1}" name="Column2408"/>
    <tableColumn id="2423" xr3:uid="{42219E25-FC18-431B-94B8-6F7B5ACF0938}" name="Column2409"/>
    <tableColumn id="2424" xr3:uid="{45A70D67-5960-4F9E-B725-A490CA23FDFE}" name="Column2410"/>
    <tableColumn id="2425" xr3:uid="{4402A623-6299-4D6D-8AE5-CCE18168920E}" name="Column2411"/>
    <tableColumn id="2426" xr3:uid="{12D84747-0874-419B-830C-C5B686B07F6E}" name="Column2412"/>
    <tableColumn id="2427" xr3:uid="{C5DC74CF-A3C5-4691-9563-F8BFEEBDB500}" name="Column2413"/>
    <tableColumn id="2428" xr3:uid="{610963D1-C47F-4854-B5CB-75D617A26D77}" name="Column2414"/>
    <tableColumn id="2429" xr3:uid="{38A7DBD7-679B-4F5F-8DC4-6600093270A0}" name="Column2415"/>
    <tableColumn id="2430" xr3:uid="{AC63286F-341A-49CB-8700-101C3B7E183D}" name="Column2416"/>
    <tableColumn id="2431" xr3:uid="{BECEFB1D-EFA6-4A48-84AA-094480D0FF36}" name="Column2417"/>
    <tableColumn id="2432" xr3:uid="{963EFA12-D6F8-49FC-87DD-6DD512461BB9}" name="Column2418"/>
    <tableColumn id="2433" xr3:uid="{38EAEFA5-5A7D-4EB6-B09A-41FFDDCEB997}" name="Column2419"/>
    <tableColumn id="2434" xr3:uid="{255AEF7D-D17C-4F7B-9D8A-09B26301B535}" name="Column2420"/>
    <tableColumn id="2435" xr3:uid="{77F16970-E0C1-4258-874C-41367EC8C6CB}" name="Column2421"/>
    <tableColumn id="2436" xr3:uid="{C28AC25D-B9F0-471D-AC59-C35765AEA28B}" name="Column2422"/>
    <tableColumn id="2437" xr3:uid="{392A2A7D-4233-4DC8-85FE-A7F70AC94597}" name="Column2423"/>
    <tableColumn id="2438" xr3:uid="{718ACD3A-5AAE-4BE6-8018-62750739BD6D}" name="Column2424"/>
    <tableColumn id="2439" xr3:uid="{4F100497-F80E-45A9-A3D0-FB363FD632F2}" name="Column2425"/>
    <tableColumn id="2440" xr3:uid="{49F37165-0CBB-485E-AB3A-46BF2E6DA3D1}" name="Column2426"/>
    <tableColumn id="2441" xr3:uid="{FCFC209E-ABAB-4103-B9B8-78797C0600F0}" name="Column2427"/>
    <tableColumn id="2442" xr3:uid="{5D4D8D42-46FC-4917-A002-86B65B925DE8}" name="Column2428"/>
    <tableColumn id="2443" xr3:uid="{88B02E30-8C82-47E2-AED6-88B22530FDB7}" name="Column2429"/>
    <tableColumn id="2444" xr3:uid="{3E794C41-CB6F-4BDE-9DC6-D1DEE514794D}" name="Column2430"/>
    <tableColumn id="2445" xr3:uid="{C89EDBFA-FD5B-4769-B58E-46FB6FD85F09}" name="Column2431"/>
    <tableColumn id="2446" xr3:uid="{38F972FA-B0A4-480B-AF90-C76FC7CD851A}" name="Column2432"/>
    <tableColumn id="2447" xr3:uid="{4EEDD434-90A0-4F6F-B17E-68DB519A9F24}" name="Column2433"/>
    <tableColumn id="2448" xr3:uid="{6898E1E0-1EAB-4F21-B115-E82A5FDF9886}" name="Column2434"/>
    <tableColumn id="2449" xr3:uid="{34E298A5-CAC4-46C0-9143-DF9C391B8960}" name="Column2435"/>
    <tableColumn id="2450" xr3:uid="{AC55D036-055F-411D-B35D-F2C88EB095BD}" name="Column2436"/>
    <tableColumn id="2451" xr3:uid="{90C2156C-D1D8-4306-AF72-A15FB43A7EC1}" name="Column2437"/>
    <tableColumn id="2452" xr3:uid="{238198A5-A0CF-431F-9DA7-6C6BDD579728}" name="Column2438"/>
    <tableColumn id="2453" xr3:uid="{159E3FDD-A4D6-404F-927A-87F2808D53AC}" name="Column2439"/>
    <tableColumn id="2454" xr3:uid="{BDE4D480-2898-4D20-A778-333DEDF284F3}" name="Column2440"/>
    <tableColumn id="2455" xr3:uid="{888A5D2B-022C-45A3-ABA7-B7B891EB9809}" name="Column2441"/>
    <tableColumn id="2456" xr3:uid="{846B6B41-FE88-425F-85A8-F9B08029440E}" name="Column2442"/>
    <tableColumn id="2457" xr3:uid="{6ADEA827-B827-4856-A790-23E05DC5ED65}" name="Column2443"/>
    <tableColumn id="2458" xr3:uid="{0266B380-B6E2-4B51-8225-D8E9F4E354BD}" name="Column2444"/>
    <tableColumn id="2459" xr3:uid="{A9AB3270-0956-4606-8342-A31CA1558185}" name="Column2445"/>
    <tableColumn id="2460" xr3:uid="{AA47B792-FD7E-461D-9F2D-C763A5421586}" name="Column2446"/>
    <tableColumn id="2461" xr3:uid="{27976B6D-CA9C-4083-8B91-87CDD81000BA}" name="Column2447"/>
    <tableColumn id="2462" xr3:uid="{9AACDAA6-7D94-48C0-B59D-63A89D2367DF}" name="Column2448"/>
    <tableColumn id="2463" xr3:uid="{D944894A-46A2-4900-AB0F-CB1A3F746C96}" name="Column2449"/>
    <tableColumn id="2464" xr3:uid="{C8D1A8D9-02E6-4657-9655-C7338671A4C7}" name="Column2450"/>
    <tableColumn id="2465" xr3:uid="{C02376E8-5D14-41F9-B7A2-67543070DDA8}" name="Column2451"/>
    <tableColumn id="2466" xr3:uid="{5FC0AF1C-A8A1-45A9-896C-3A5387B90B6E}" name="Column2452"/>
    <tableColumn id="2467" xr3:uid="{C264B968-31ED-44E2-8C9B-D6A39F2D09EB}" name="Column2453"/>
    <tableColumn id="2468" xr3:uid="{FE6229E0-9D0D-48EE-881B-5930C94B25D8}" name="Column2454"/>
    <tableColumn id="2469" xr3:uid="{C8E232C7-A7BB-4E5D-A22C-6A1E3E167147}" name="Column2455"/>
    <tableColumn id="2470" xr3:uid="{48962495-B181-4C18-BA50-29FB2DF7C428}" name="Column2456"/>
    <tableColumn id="2471" xr3:uid="{07B36146-71D0-4702-AF5C-A7DA1500A5C9}" name="Column2457"/>
    <tableColumn id="2472" xr3:uid="{7CCC7A33-F70C-4A90-8DB4-F1E5F1213216}" name="Column2458"/>
    <tableColumn id="2473" xr3:uid="{DFC9FC46-5D35-4F20-8B4E-F2703E13796F}" name="Column2459"/>
    <tableColumn id="2474" xr3:uid="{19D6E851-72E4-4AB4-BB64-73140B8E906D}" name="Column2460"/>
    <tableColumn id="2475" xr3:uid="{6F40F4DE-6EE2-4C76-8E19-531D1943A2BF}" name="Column2461"/>
    <tableColumn id="2476" xr3:uid="{9DCB7175-9682-4679-A371-42DFF0245CBE}" name="Column2462"/>
    <tableColumn id="2477" xr3:uid="{4DBDF0FD-500A-4260-B27A-5632B7549D11}" name="Column2463"/>
    <tableColumn id="2478" xr3:uid="{1DB7B91D-3F2C-4EA9-B863-82B38EB2F152}" name="Column2464"/>
    <tableColumn id="2479" xr3:uid="{9D1ECD83-04D6-40F6-9C1D-32283BC2A159}" name="Column2465"/>
    <tableColumn id="2480" xr3:uid="{0A821FAC-462E-4423-A9B6-54AA6470F376}" name="Column2466"/>
    <tableColumn id="2481" xr3:uid="{730EBFD3-AE67-4F44-876A-FF52C5BCA447}" name="Column2467"/>
    <tableColumn id="2482" xr3:uid="{BECBF12E-0365-44AE-AFA3-5FBF98B8B83A}" name="Column2468"/>
    <tableColumn id="2483" xr3:uid="{33D2677B-903F-450D-8713-01E4B2832A15}" name="Column2469"/>
    <tableColumn id="2484" xr3:uid="{112F6F7A-FA1A-42B4-AEC9-22FA752AE238}" name="Column2470"/>
    <tableColumn id="2485" xr3:uid="{EA6E12F6-59C0-4850-B958-E72D8E8B555E}" name="Column2471"/>
    <tableColumn id="2486" xr3:uid="{FAB2068A-F9FF-4EAF-B5ED-268A335C2A7C}" name="Column2472"/>
    <tableColumn id="2487" xr3:uid="{A8016C75-CEEC-4801-B551-3903ABA4ADB7}" name="Column2473"/>
    <tableColumn id="2488" xr3:uid="{EB7CD240-E3D2-4307-A252-F63679CA72D4}" name="Column2474"/>
    <tableColumn id="2489" xr3:uid="{9A008F0E-40C6-4F47-98CD-C2835213492D}" name="Column2475"/>
    <tableColumn id="2490" xr3:uid="{3C1EDAF9-C113-4DC3-89A2-256961223CF2}" name="Column2476"/>
    <tableColumn id="2491" xr3:uid="{DFD963AF-D7F8-4442-B656-2560030FD0BD}" name="Column2477"/>
    <tableColumn id="2492" xr3:uid="{7EDA4C85-24B3-4AB8-AA8C-2EEF091B3D04}" name="Column2478"/>
    <tableColumn id="2493" xr3:uid="{BB568B30-5548-47DC-8031-7592084CCA51}" name="Column2479"/>
    <tableColumn id="2494" xr3:uid="{383DD974-8C3F-4A02-8E02-7AB76CC66E61}" name="Column2480"/>
    <tableColumn id="2495" xr3:uid="{DD11C62B-9D0B-4FCF-B245-CC01C3ABCC71}" name="Column2481"/>
    <tableColumn id="2496" xr3:uid="{BDC8B137-90B3-4700-B553-A2EEC221A695}" name="Column2482"/>
    <tableColumn id="2497" xr3:uid="{A23A1E6B-DB24-446D-B72E-8D55F89F25EE}" name="Column2483"/>
    <tableColumn id="2498" xr3:uid="{D171B815-721E-44FD-8ADE-0A4FF71F0831}" name="Column2484"/>
    <tableColumn id="2499" xr3:uid="{FA1BCDC7-18E5-4890-B449-B4A78BEA1AEE}" name="Column2485"/>
    <tableColumn id="2500" xr3:uid="{64D57E58-0C41-46F7-9A5E-FBC810866354}" name="Column2486"/>
    <tableColumn id="2501" xr3:uid="{9733C311-F63C-49F2-8EF5-BEAF748B8A72}" name="Column2487"/>
    <tableColumn id="2502" xr3:uid="{EA872363-70B2-4AE3-AD10-AEB366E8C53D}" name="Column2488"/>
    <tableColumn id="2503" xr3:uid="{5A8E1AFF-296C-4DFE-973B-CA3F51EA9DF0}" name="Column2489"/>
    <tableColumn id="2504" xr3:uid="{8E2D4997-52C2-41CB-A683-0F4B12020002}" name="Column2490"/>
    <tableColumn id="2505" xr3:uid="{F7096E55-D7B2-4400-A6DA-3B3D14F53DE1}" name="Column2491"/>
    <tableColumn id="2506" xr3:uid="{C41B602B-09E4-4466-A196-32E7F7664DCE}" name="Column2492"/>
    <tableColumn id="2507" xr3:uid="{A9537497-892B-4E42-96B6-7F8CC1156DE7}" name="Column2493"/>
    <tableColumn id="2508" xr3:uid="{8BBEE915-E7E9-4BDF-A6AB-E5C6AB3BEC06}" name="Column2494"/>
    <tableColumn id="2509" xr3:uid="{E54D880A-0401-4D86-A50B-C4AFABC5B2BB}" name="Column2495"/>
    <tableColumn id="2510" xr3:uid="{A1D6B4A0-176B-40D0-BB38-945D9798445C}" name="Column2496"/>
    <tableColumn id="2511" xr3:uid="{00AC6930-50DF-4514-B1CD-7586FA893482}" name="Column2497"/>
    <tableColumn id="2512" xr3:uid="{76063BEB-56BA-41DA-B2D4-B345C499FD38}" name="Column2498"/>
    <tableColumn id="2513" xr3:uid="{77070FE4-BA8E-4B84-9CB3-52A0A0037FF0}" name="Column2499"/>
    <tableColumn id="2514" xr3:uid="{A6BDADC0-50B8-4FB9-BDAC-2525CBF4E237}" name="Column2500"/>
    <tableColumn id="2515" xr3:uid="{78B2BBF7-FDAF-4437-8527-24BC881C10A1}" name="Column2501"/>
    <tableColumn id="2516" xr3:uid="{58A4CB5A-97C3-4F30-968B-376EA506B44C}" name="Column2502"/>
    <tableColumn id="2517" xr3:uid="{7B5BC86C-BA41-4F98-9459-AF1F797D54E5}" name="Column2503"/>
    <tableColumn id="2518" xr3:uid="{CAFAFBBA-E22E-46E4-9166-DA19406C060A}" name="Column2504"/>
    <tableColumn id="2519" xr3:uid="{8BF77580-A19E-4805-B087-F948E60251EB}" name="Column2505"/>
    <tableColumn id="2520" xr3:uid="{2187C6FD-37E3-4D68-AC36-6B34D3422E2A}" name="Column2506"/>
    <tableColumn id="2521" xr3:uid="{78D8E41D-6599-4F2C-9549-91ED91FC055A}" name="Column2507"/>
    <tableColumn id="2522" xr3:uid="{B1622C88-8162-4134-BF14-E365BE21E176}" name="Column2508"/>
    <tableColumn id="2523" xr3:uid="{C2CBA1E1-17ED-4B33-A83B-E8778ABB7140}" name="Column2509"/>
    <tableColumn id="2524" xr3:uid="{B3D1330A-A99C-4D78-9B6E-C64BC26E4942}" name="Column2510"/>
    <tableColumn id="2525" xr3:uid="{7A612CA6-3032-4D5F-B68B-3676127FFAF6}" name="Column2511"/>
    <tableColumn id="2526" xr3:uid="{C0D62AED-D7BB-42FC-A100-8C057564EE87}" name="Column2512"/>
    <tableColumn id="2527" xr3:uid="{F95ED4B3-0427-4934-8D60-0C74505A7F06}" name="Column2513"/>
    <tableColumn id="2528" xr3:uid="{6073689B-E05D-4CBA-9ABD-6CB0C24E998D}" name="Column2514"/>
    <tableColumn id="2529" xr3:uid="{2C1047F7-CDA1-4EA1-B7DC-A4936AEDFB96}" name="Column2515"/>
    <tableColumn id="2530" xr3:uid="{91B2AC13-F2E0-4C3E-9AC8-C9DEBEB1AA59}" name="Column2516"/>
    <tableColumn id="2531" xr3:uid="{0228B16B-4603-4457-8C17-229CDF0A094F}" name="Column2517"/>
    <tableColumn id="2532" xr3:uid="{845F098B-455F-4240-A577-40B450A787D0}" name="Column2518"/>
    <tableColumn id="2533" xr3:uid="{21D01644-F4CF-46D0-8994-0AFDB8C5349C}" name="Column2519"/>
    <tableColumn id="2534" xr3:uid="{FC92364F-9A4F-4122-BE0E-1DF59D6F8FF5}" name="Column2520"/>
    <tableColumn id="2535" xr3:uid="{2D45BF64-EA2D-45A0-A948-369DC3C50D6E}" name="Column2521"/>
    <tableColumn id="2536" xr3:uid="{8C408FFA-2BA4-4BC3-8B6B-C9BD4D2CA589}" name="Column2522"/>
    <tableColumn id="2537" xr3:uid="{67061510-81D3-407E-A6D2-85EBE9664DAA}" name="Column2523"/>
    <tableColumn id="2538" xr3:uid="{0D7C63B0-4C06-4588-9B29-417347A4E776}" name="Column2524"/>
    <tableColumn id="2539" xr3:uid="{F8DEFAD6-4564-462B-9160-F6D6E23DD7DC}" name="Column2525"/>
    <tableColumn id="2540" xr3:uid="{60E6F793-AD87-45D6-9ECC-9EED8E4EEA73}" name="Column2526"/>
    <tableColumn id="2541" xr3:uid="{BE950464-B4BA-41F4-9D93-41455C572762}" name="Column2527"/>
    <tableColumn id="2542" xr3:uid="{B86FDC08-4CA6-4A04-ADFD-BBF8A76A0A4A}" name="Column2528"/>
    <tableColumn id="2543" xr3:uid="{4E101E7A-B27A-44F7-A08A-E210ED3D231A}" name="Column2529"/>
    <tableColumn id="2544" xr3:uid="{CCF4B2BE-CB55-49EF-AB7D-FE190980A1BD}" name="Column2530"/>
    <tableColumn id="2545" xr3:uid="{D8E532D2-58E8-4CBE-BA76-AFEEEDA1C652}" name="Column2531"/>
    <tableColumn id="2546" xr3:uid="{C279FB76-CD60-4DF6-8460-578F414FF520}" name="Column2532"/>
    <tableColumn id="2547" xr3:uid="{84BA850A-3BA0-4286-A0BA-D733E5729D2F}" name="Column2533"/>
    <tableColumn id="2548" xr3:uid="{3C048B2B-D746-4AF5-A794-5864DBF1F31F}" name="Column2534"/>
    <tableColumn id="2549" xr3:uid="{D3B4A77E-D477-4A17-8082-799FE166FD54}" name="Column2535"/>
    <tableColumn id="2550" xr3:uid="{FFCF36CB-D306-4700-ABFC-9B70C79DE1FA}" name="Column2536"/>
    <tableColumn id="2551" xr3:uid="{ABEBDE09-DF58-410F-A3F6-AE98D58943AF}" name="Column2537"/>
    <tableColumn id="2552" xr3:uid="{345FA97A-7F00-46A4-B2DC-0A7A5D5803C8}" name="Column2538"/>
    <tableColumn id="2553" xr3:uid="{18F6E842-438F-4B6D-95EC-2A00BD4149BC}" name="Column2539"/>
    <tableColumn id="2554" xr3:uid="{B56668C9-853D-45D8-827E-69B0CF407700}" name="Column2540"/>
    <tableColumn id="2555" xr3:uid="{E1402239-1D61-4D13-AFD8-FB0F27181898}" name="Column2541"/>
    <tableColumn id="2556" xr3:uid="{7CB470D2-3459-4040-9806-C2EED83E3BC6}" name="Column2542"/>
    <tableColumn id="2557" xr3:uid="{32246918-F564-4E5B-B1EF-B0E6B1C1957E}" name="Column2543"/>
    <tableColumn id="2558" xr3:uid="{0691D3E3-1DCC-4C2C-A399-3ABA68CAAABC}" name="Column2544"/>
    <tableColumn id="2559" xr3:uid="{65D7B2F7-71F5-4FDC-A35F-3BB8D077C145}" name="Column2545"/>
    <tableColumn id="2560" xr3:uid="{37E237FB-CEF1-45BD-A9CF-6191C2513E7C}" name="Column2546"/>
    <tableColumn id="2561" xr3:uid="{B46E521D-B4FE-4A29-BC1B-5541087277A9}" name="Column2547"/>
    <tableColumn id="2562" xr3:uid="{A7D60DF7-6E7F-4C1F-86DE-D963CB0CB310}" name="Column2548"/>
    <tableColumn id="2563" xr3:uid="{B8B39F95-639C-4EB1-A867-C71C40782139}" name="Column2549"/>
    <tableColumn id="2564" xr3:uid="{12B0910D-2197-4577-B3DD-0D3881F70897}" name="Column2550"/>
    <tableColumn id="2565" xr3:uid="{96AD9513-0DF1-4EEF-83F0-51C4719CBE7D}" name="Column2551"/>
    <tableColumn id="2566" xr3:uid="{AA936FAD-A246-49B5-9EB5-E7408F42D14E}" name="Column2552"/>
    <tableColumn id="2567" xr3:uid="{9EC6B8B5-1E91-4590-AF86-F8BEF1050F40}" name="Column2553"/>
    <tableColumn id="2568" xr3:uid="{08EE513B-0551-44D1-B480-406C44CEB4E4}" name="Column2554"/>
    <tableColumn id="2569" xr3:uid="{65C9A13F-C9A0-4E87-833A-7D51EE376927}" name="Column2555"/>
    <tableColumn id="2570" xr3:uid="{5D0AA9F6-B333-471B-A24D-0735B1F503F3}" name="Column2556"/>
    <tableColumn id="2571" xr3:uid="{F812BC16-BF63-4F23-A4B2-C75DDBBDA292}" name="Column2557"/>
    <tableColumn id="2572" xr3:uid="{A6DF7C02-14FC-4B76-BF5A-11B21CCAF30F}" name="Column2558"/>
    <tableColumn id="2573" xr3:uid="{180AE692-2637-4D0D-91FC-E3AB8502C97D}" name="Column2559"/>
    <tableColumn id="2574" xr3:uid="{2B7FCF70-2502-412F-87E7-891E7625D6B3}" name="Column2560"/>
    <tableColumn id="2575" xr3:uid="{DE771E53-11FD-4B01-AA9B-0C76FF5D96C1}" name="Column2561"/>
    <tableColumn id="2576" xr3:uid="{FC9FEE46-C1C5-4D64-B241-469CADCFD3CF}" name="Column2562"/>
    <tableColumn id="2577" xr3:uid="{AF554887-08E4-4595-AB19-2189C6411376}" name="Column2563"/>
    <tableColumn id="2578" xr3:uid="{1DBA7726-71A5-410E-AAE4-BA3DCAD0B5A1}" name="Column2564"/>
    <tableColumn id="2579" xr3:uid="{B30B590F-E8E2-4B9E-834C-80927A248C60}" name="Column2565"/>
    <tableColumn id="2580" xr3:uid="{5C0A03CF-560B-4EB3-9CC6-08247CC1DE47}" name="Column2566"/>
    <tableColumn id="2581" xr3:uid="{29514EFA-ABCB-4026-AC6A-C35E6922E859}" name="Column2567"/>
    <tableColumn id="2582" xr3:uid="{EFD03FAB-8370-4F8A-9171-1FD8E302B18A}" name="Column2568"/>
    <tableColumn id="2583" xr3:uid="{EB4BFA51-375B-44EE-9376-F39709486645}" name="Column2569"/>
    <tableColumn id="2584" xr3:uid="{BB66BC54-F303-438C-A083-8FDB4C8787D8}" name="Column2570"/>
    <tableColumn id="2585" xr3:uid="{F2ADF7C0-7DC1-4B50-A0EE-03E7432C605F}" name="Column2571"/>
    <tableColumn id="2586" xr3:uid="{7884CB91-D813-426E-B9D3-8CDF6BB85B7A}" name="Column2572"/>
    <tableColumn id="2587" xr3:uid="{0BA22F7B-9E51-44F5-8876-AE5AF57F5D4A}" name="Column2573"/>
    <tableColumn id="2588" xr3:uid="{E7838FF9-C9F4-4A95-82D4-9204CEC69B7B}" name="Column2574"/>
    <tableColumn id="2589" xr3:uid="{027AFC8B-D493-43EF-AE58-84DEC0BEAC2F}" name="Column2575"/>
    <tableColumn id="2590" xr3:uid="{07DA65C4-3D1D-4AB3-88B2-6AE195792713}" name="Column2576"/>
    <tableColumn id="2591" xr3:uid="{D9D4C3B8-7D0D-4430-AC68-8323A847EE97}" name="Column2577"/>
    <tableColumn id="2592" xr3:uid="{26B142B4-FFE8-4C94-9770-C4C780101C37}" name="Column2578"/>
    <tableColumn id="2593" xr3:uid="{04FF1CA6-A995-4F03-92D2-3E1B4D2DB63B}" name="Column2579"/>
    <tableColumn id="2594" xr3:uid="{771C036F-40A7-4565-AF68-03D5C1C801B2}" name="Column2580"/>
    <tableColumn id="2595" xr3:uid="{F87871D4-F486-46C7-9820-52B54A73E8EA}" name="Column2581"/>
    <tableColumn id="2596" xr3:uid="{C955C61D-5842-417C-9EAA-99E4BACA6FA9}" name="Column2582"/>
    <tableColumn id="2597" xr3:uid="{920EDB5E-55E8-491C-BF4D-0B2EDD673828}" name="Column2583"/>
    <tableColumn id="2598" xr3:uid="{26063E7C-84A8-43A2-AC52-CE7E94141160}" name="Column2584"/>
    <tableColumn id="2599" xr3:uid="{C87D754C-6BC0-4514-9403-2D07DEBA53EF}" name="Column2585"/>
    <tableColumn id="2600" xr3:uid="{D335139C-5234-4990-B7D2-43A2547C42AE}" name="Column2586"/>
    <tableColumn id="2601" xr3:uid="{FB621BA6-93C4-4760-BA1E-1A7882BB1A52}" name="Column2587"/>
    <tableColumn id="2602" xr3:uid="{18620A4B-7D64-4276-A29C-AA0EEEC93C0B}" name="Column2588"/>
    <tableColumn id="2603" xr3:uid="{DBA1BE6E-5423-43C8-9589-A80F28364A38}" name="Column2589"/>
    <tableColumn id="2604" xr3:uid="{DCB9FE88-5FE3-4A70-B9E9-763DF8335637}" name="Column2590"/>
    <tableColumn id="2605" xr3:uid="{FCAE0387-C19D-4E54-9C9D-664B1EBF8224}" name="Column2591"/>
    <tableColumn id="2606" xr3:uid="{273D6408-6CE1-4C65-A471-4319ED63C5A3}" name="Column2592"/>
    <tableColumn id="2607" xr3:uid="{3809F24F-9CAC-40E1-BF97-BD445BA9CC4F}" name="Column2593"/>
    <tableColumn id="2608" xr3:uid="{350B0212-1F3E-434D-AA26-86FD04C4B5EE}" name="Column2594"/>
    <tableColumn id="2609" xr3:uid="{D3E9E9AF-14EC-4862-B4CA-3A95ACE3666B}" name="Column2595"/>
    <tableColumn id="2610" xr3:uid="{37643CD6-661A-4D20-B7DC-69F02BAA0F99}" name="Column2596"/>
    <tableColumn id="2611" xr3:uid="{9D53A4A5-7D83-43FA-A260-BD4FA116ADD7}" name="Column2597"/>
    <tableColumn id="2612" xr3:uid="{2C7AA647-FB46-4C5C-A752-EBA9965AF575}" name="Column2598"/>
    <tableColumn id="2613" xr3:uid="{CF5C3A6B-7733-4883-B2F7-147C0E540D46}" name="Column2599"/>
    <tableColumn id="2614" xr3:uid="{D2463C29-514A-439B-8DD5-37FB064C605B}" name="Column2600"/>
    <tableColumn id="2615" xr3:uid="{F9659725-8E56-4786-ABD4-FCA5E8D991A7}" name="Column2601"/>
    <tableColumn id="2616" xr3:uid="{2E7022CC-CEA0-45AE-B6D4-F0D0A1F92AFC}" name="Column2602"/>
    <tableColumn id="2617" xr3:uid="{8F68C416-C0D8-4745-923E-D07DCE50C83F}" name="Column2603"/>
    <tableColumn id="2618" xr3:uid="{469FC2EC-D0A0-4209-8FB6-454AE397F767}" name="Column2604"/>
    <tableColumn id="2619" xr3:uid="{92B69B4A-10AC-4AA1-B513-C728BDF59106}" name="Column2605"/>
    <tableColumn id="2620" xr3:uid="{E4BA08BD-8112-43EC-B91D-2B0F20929507}" name="Column2606"/>
    <tableColumn id="2621" xr3:uid="{ED3B11F4-5030-4A37-A3CD-202E02D9F609}" name="Column2607"/>
    <tableColumn id="2622" xr3:uid="{33E578E1-621D-4ABD-B34F-C17D5397FCC7}" name="Column2608"/>
    <tableColumn id="2623" xr3:uid="{2DC3DB9E-C835-4AAD-8FAF-8F2C04662213}" name="Column2609"/>
    <tableColumn id="2624" xr3:uid="{6593F714-1CC4-42FE-B357-A7A5B0687946}" name="Column2610"/>
    <tableColumn id="2625" xr3:uid="{24402841-6645-4F55-8794-EBAB7954094B}" name="Column2611"/>
    <tableColumn id="2626" xr3:uid="{1BBA3335-DA95-4A2A-B38C-E36ED6299197}" name="Column2612"/>
    <tableColumn id="2627" xr3:uid="{DB0364C1-F526-4262-9FCA-2D76807C01C5}" name="Column2613"/>
    <tableColumn id="2628" xr3:uid="{81F85B5E-172D-4E27-A41B-45A101E10091}" name="Column2614"/>
    <tableColumn id="2629" xr3:uid="{5F152D58-4D04-43FB-9182-0480B50BD023}" name="Column2615"/>
    <tableColumn id="2630" xr3:uid="{4881B4B9-B1F0-40E8-934D-36AC0F395818}" name="Column2616"/>
    <tableColumn id="2631" xr3:uid="{D15C67D0-504C-4D33-8928-0D8FBDA38E1F}" name="Column2617"/>
    <tableColumn id="2632" xr3:uid="{B1C981B2-068E-43E9-B37B-4CF0003CB7CE}" name="Column2618"/>
    <tableColumn id="2633" xr3:uid="{D1C494C9-3979-4130-B7EC-2823594784EB}" name="Column2619"/>
    <tableColumn id="2634" xr3:uid="{0D434159-587B-42BF-8E4C-16875863E963}" name="Column2620"/>
    <tableColumn id="2635" xr3:uid="{4F0FD19C-2D80-4542-8F5E-760FCC5A7F80}" name="Column2621"/>
    <tableColumn id="2636" xr3:uid="{49E38880-53E9-4AE1-A893-6A3B7B6D0748}" name="Column2622"/>
    <tableColumn id="2637" xr3:uid="{1FBBB0E6-3A66-4C92-A207-A959767EF6D8}" name="Column2623"/>
    <tableColumn id="2638" xr3:uid="{A87E32BE-1FE2-4275-89EA-A0DE1DA58247}" name="Column2624"/>
    <tableColumn id="2639" xr3:uid="{4CA743FD-C4B4-4311-82CE-115F682CA738}" name="Column2625"/>
    <tableColumn id="2640" xr3:uid="{56BB3C3D-95CA-42A6-A63E-FD6F8A02A8AE}" name="Column2626"/>
    <tableColumn id="2641" xr3:uid="{B782CDD8-4892-4D84-B561-2D23C28276C9}" name="Column2627"/>
    <tableColumn id="2642" xr3:uid="{01E43260-F928-4B15-9143-53DF7710F2E1}" name="Column2628"/>
    <tableColumn id="2643" xr3:uid="{33A83E36-2C04-4D8A-9CAC-4B353CD419BE}" name="Column2629"/>
    <tableColumn id="2644" xr3:uid="{60FA5CE7-6258-4D1F-9759-C23A50C90B7C}" name="Column2630"/>
    <tableColumn id="2645" xr3:uid="{73F53453-8852-40D1-8D59-F824B17B8D94}" name="Column2631"/>
    <tableColumn id="2646" xr3:uid="{9775F1B3-4036-4B9B-875E-750909AC01AC}" name="Column2632"/>
    <tableColumn id="2647" xr3:uid="{0441523D-B745-4938-B4F0-77CC210BE68C}" name="Column2633"/>
    <tableColumn id="2648" xr3:uid="{C4F71BF4-CC51-4C8E-B5BB-E7B2C2F65A8C}" name="Column2634"/>
    <tableColumn id="2649" xr3:uid="{AB7DA50D-49C9-4ADA-8B4A-D777154697BB}" name="Column2635"/>
    <tableColumn id="2650" xr3:uid="{6B40FFE9-4DBC-4E19-8B14-02E7F7979D79}" name="Column2636"/>
    <tableColumn id="2651" xr3:uid="{C31B90F3-B373-4948-851E-BEB279C6C4DC}" name="Column2637"/>
    <tableColumn id="2652" xr3:uid="{1ABEE245-5BF0-4C2C-99C7-7BC5ABE3B07B}" name="Column2638"/>
    <tableColumn id="2653" xr3:uid="{4B364BFC-AFAB-43CB-BE2B-0961D20621FA}" name="Column2639"/>
    <tableColumn id="2654" xr3:uid="{B5B2CCBA-435D-47F4-8F91-A0A8849931AB}" name="Column2640"/>
    <tableColumn id="2655" xr3:uid="{0554334D-6E9B-4B76-8C76-860A094DE273}" name="Column2641"/>
    <tableColumn id="2656" xr3:uid="{B65BAFD2-90D7-4519-8F08-6D354936152E}" name="Column2642"/>
    <tableColumn id="2657" xr3:uid="{D142B5FA-523B-4E4D-9423-DFD89A21E5C8}" name="Column2643"/>
    <tableColumn id="2658" xr3:uid="{79131050-3278-4A5D-A5C6-6BC22DBE833F}" name="Column2644"/>
    <tableColumn id="2659" xr3:uid="{B02955B4-CEA7-4925-8C68-2CC8CA8AB17A}" name="Column2645"/>
    <tableColumn id="2660" xr3:uid="{91108C6B-D167-42CC-876A-D783AFFA52E8}" name="Column2646"/>
    <tableColumn id="2661" xr3:uid="{2833CE44-AB3C-4C3C-B22D-2BB495EE1D5D}" name="Column2647"/>
    <tableColumn id="2662" xr3:uid="{2A3D3035-1335-47C8-8C28-C0FDC796293F}" name="Column2648"/>
    <tableColumn id="2663" xr3:uid="{730C0976-D891-43A5-BA40-C5B60AF88B3D}" name="Column2649"/>
    <tableColumn id="2664" xr3:uid="{955C72F6-21DF-4D55-B6A8-68FA2166F1EA}" name="Column2650"/>
    <tableColumn id="2665" xr3:uid="{9A909E1B-A54C-46F3-88BF-582760607185}" name="Column2651"/>
    <tableColumn id="2666" xr3:uid="{E435D17E-3565-431F-824E-75187A232233}" name="Column2652"/>
    <tableColumn id="2667" xr3:uid="{AE56BEEB-1C2F-4541-9C7D-040283F582F7}" name="Column2653"/>
    <tableColumn id="2668" xr3:uid="{1DAA0FB2-05C1-4425-9428-7EFE8E9BA4E0}" name="Column2654"/>
    <tableColumn id="2669" xr3:uid="{4E6C3C71-1E73-4B2C-9EB4-4A5BE1066A10}" name="Column2655"/>
    <tableColumn id="2670" xr3:uid="{B4E7DF6A-B2E2-43F6-A4BD-CFAB92B3AD21}" name="Column2656"/>
    <tableColumn id="2671" xr3:uid="{8064B24E-2E6C-43A7-B4E9-56A31F698FFC}" name="Column2657"/>
    <tableColumn id="2672" xr3:uid="{30C79424-E8A7-410A-8292-2214EA10AD11}" name="Column2658"/>
    <tableColumn id="2673" xr3:uid="{B33C7D07-00DC-4CD8-913C-2A1A528B5372}" name="Column2659"/>
    <tableColumn id="2674" xr3:uid="{25F18C6E-E4E2-421E-95A5-830F841977F6}" name="Column2660"/>
    <tableColumn id="2675" xr3:uid="{6C0E685E-85AB-4B2F-B33F-35DCD60C7EA4}" name="Column2661"/>
    <tableColumn id="2676" xr3:uid="{87BD85CD-68A1-4FFE-9922-9DA33E2D06E5}" name="Column2662"/>
    <tableColumn id="2677" xr3:uid="{8A95B7F4-2047-4A74-9E8C-31909EDFDF22}" name="Column2663"/>
    <tableColumn id="2678" xr3:uid="{0D496B29-3B62-4600-AE66-2006D9BD5AA2}" name="Column2664"/>
    <tableColumn id="2679" xr3:uid="{1F557703-CCAC-453F-8652-FE1AC794CE7F}" name="Column2665"/>
    <tableColumn id="2680" xr3:uid="{EF38AE22-6B21-47A4-821D-73D02ADC5056}" name="Column2666"/>
    <tableColumn id="2681" xr3:uid="{54BE644E-9CB1-4D05-A370-0D5A1D805251}" name="Column2667"/>
    <tableColumn id="2682" xr3:uid="{F4294F97-347C-4175-B6AD-EFFE7DA39F2F}" name="Column2668"/>
    <tableColumn id="2683" xr3:uid="{CFDE8D52-2A43-4E06-AAAE-AB3E92439198}" name="Column2669"/>
    <tableColumn id="2684" xr3:uid="{7E8E8DDD-34D9-425F-97AE-8258B599649E}" name="Column2670"/>
    <tableColumn id="2685" xr3:uid="{53389360-141F-4570-B260-F7D3A40C2C72}" name="Column2671"/>
    <tableColumn id="2686" xr3:uid="{F63F9E5B-32EF-4B0D-9976-01AB892ABDCB}" name="Column2672"/>
    <tableColumn id="2687" xr3:uid="{C32CAEE6-9A4C-452E-A69D-DC7C364CBE17}" name="Column2673"/>
    <tableColumn id="2688" xr3:uid="{394487FC-0F16-45D1-A5BA-BDF40E5EE07B}" name="Column2674"/>
    <tableColumn id="2689" xr3:uid="{D8559B78-9C97-4B52-8F6C-844D17C4033F}" name="Column2675"/>
    <tableColumn id="2690" xr3:uid="{7DC09F35-6CD8-43CD-85AB-20C1DCCCD4BA}" name="Column2676"/>
    <tableColumn id="2691" xr3:uid="{E1DCD973-0D0F-45A3-9B8A-B7358F9FB073}" name="Column2677"/>
    <tableColumn id="2692" xr3:uid="{F32B1BEB-9182-4363-B970-613A7F342FF4}" name="Column2678"/>
    <tableColumn id="2693" xr3:uid="{6C59AE7F-AAD1-4549-81E2-08E56CBE768F}" name="Column2679"/>
    <tableColumn id="2694" xr3:uid="{00440758-ED38-4100-9447-0481D69593FC}" name="Column2680"/>
    <tableColumn id="2695" xr3:uid="{F86757C0-BBBE-4A22-87ED-7CED746A8807}" name="Column2681"/>
    <tableColumn id="2696" xr3:uid="{C0D99444-ADFC-4A37-B92A-FE8DF79BFCAE}" name="Column2682"/>
    <tableColumn id="2697" xr3:uid="{DE935E01-0635-41CD-92EA-6C2B81F39700}" name="Column2683"/>
    <tableColumn id="2698" xr3:uid="{3D0045FE-AF02-49C2-AF63-BA62F43D6D82}" name="Column2684"/>
    <tableColumn id="2699" xr3:uid="{3DE66207-19D2-4A72-8E05-003D37F32A07}" name="Column2685"/>
    <tableColumn id="2700" xr3:uid="{7ADF90AB-A054-412D-B1E8-A6F97A2E73CB}" name="Column2686"/>
    <tableColumn id="2701" xr3:uid="{D9E848B4-F0AE-474F-A8C2-422533043484}" name="Column2687"/>
    <tableColumn id="2702" xr3:uid="{DFFC8348-AC25-4686-9F82-54307E1CECDE}" name="Column2688"/>
    <tableColumn id="2703" xr3:uid="{ABFCB620-EDC4-44F6-B81B-FC0EBD64A595}" name="Column2689"/>
    <tableColumn id="2704" xr3:uid="{4DAE5151-CF36-4667-887F-076A4D8825F3}" name="Column2690"/>
    <tableColumn id="2705" xr3:uid="{CCDEDE88-A7A3-4F6E-BBB8-ED7285345A6C}" name="Column2691"/>
    <tableColumn id="2706" xr3:uid="{45A21D90-A5B1-4EB3-BAA8-35E5F0A3C64E}" name="Column2692"/>
    <tableColumn id="2707" xr3:uid="{92A74D4C-F072-41D4-BF98-CC20C8AA17E4}" name="Column2693"/>
    <tableColumn id="2708" xr3:uid="{37EA33C6-149C-412E-B202-3C2349156F39}" name="Column2694"/>
    <tableColumn id="2709" xr3:uid="{B6828B0B-69E7-4504-976E-582A1B2AF6A4}" name="Column2695"/>
    <tableColumn id="2710" xr3:uid="{362389D2-6051-437C-8FA7-064014FFA0A9}" name="Column2696"/>
    <tableColumn id="2711" xr3:uid="{18337211-81B2-4BE2-B09B-CE28A4213B56}" name="Column2697"/>
    <tableColumn id="2712" xr3:uid="{97F64EE2-DD87-4D57-8867-B6A0D6815680}" name="Column2698"/>
    <tableColumn id="2713" xr3:uid="{2511C637-4360-4090-AAFE-BE1FCE320E79}" name="Column2699"/>
    <tableColumn id="2714" xr3:uid="{C7E624D9-E988-498F-9577-BAEA7A48D75A}" name="Column2700"/>
    <tableColumn id="2715" xr3:uid="{C97340F4-EE02-4B4C-A73D-BFEF0D7DEA7F}" name="Column2701"/>
    <tableColumn id="2716" xr3:uid="{85692AAE-1206-4E4D-8FF8-75C13DC8AF7D}" name="Column2702"/>
    <tableColumn id="2717" xr3:uid="{C83549C5-371A-4EC4-9B73-1F1136EA3B36}" name="Column2703"/>
    <tableColumn id="2718" xr3:uid="{C7E20F19-372C-4373-B443-89E576FA567D}" name="Column2704"/>
    <tableColumn id="2719" xr3:uid="{E1D99C77-2BFC-4C46-B317-76D0E9F4F125}" name="Column2705"/>
    <tableColumn id="2720" xr3:uid="{8D5E92A2-72F9-49FC-BE50-07F421DB041F}" name="Column2706"/>
    <tableColumn id="2721" xr3:uid="{CE9E1E62-D34F-4269-BE0C-269A977C8A6E}" name="Column2707"/>
    <tableColumn id="2722" xr3:uid="{2CBCE942-DF0B-4260-9C2D-78FF2D889A42}" name="Column2708"/>
    <tableColumn id="2723" xr3:uid="{55CAB2B4-6557-4D77-8681-B50ECD2AF844}" name="Column2709"/>
    <tableColumn id="2724" xr3:uid="{E8E0EEA6-2156-4B27-888B-610598E6AE2B}" name="Column2710"/>
    <tableColumn id="2725" xr3:uid="{02E6840A-504D-4985-A349-EEE83D697FEC}" name="Column2711"/>
    <tableColumn id="2726" xr3:uid="{26927A8C-7243-478A-84D3-43CC5D0FAA2D}" name="Column2712"/>
    <tableColumn id="2727" xr3:uid="{52765EEB-B0F3-486E-809A-E12373365D09}" name="Column2713"/>
    <tableColumn id="2728" xr3:uid="{2AC0C4F6-BF07-41BB-90B7-CAB4C76285E7}" name="Column2714"/>
    <tableColumn id="2729" xr3:uid="{7131F9C4-CC99-4A6D-AF07-199D2573E1E2}" name="Column2715"/>
    <tableColumn id="2730" xr3:uid="{B9EE3CA8-FBEB-4270-9FCB-E445AC2AE6BF}" name="Column2716"/>
    <tableColumn id="2731" xr3:uid="{BC51682F-87A1-4193-9BC0-C0CE3E3BCFC0}" name="Column2717"/>
    <tableColumn id="2732" xr3:uid="{41B2C983-576B-41D2-AB4E-A1A026A56897}" name="Column2718"/>
    <tableColumn id="2733" xr3:uid="{93795154-800D-43A3-B3CA-574CADCE133B}" name="Column2719"/>
    <tableColumn id="2734" xr3:uid="{8F41584B-2B5B-4C88-A236-1677A2473378}" name="Column2720"/>
    <tableColumn id="2735" xr3:uid="{40925538-0EC7-493C-9157-A29DB3416277}" name="Column2721"/>
    <tableColumn id="2736" xr3:uid="{CE6E19EB-4921-4DFE-94D9-0E2354BB4036}" name="Column2722"/>
    <tableColumn id="2737" xr3:uid="{071A258C-3AE0-4C15-87B6-9199F9AFB25E}" name="Column2723"/>
    <tableColumn id="2738" xr3:uid="{39608399-39AC-4B42-A29B-09824A92074A}" name="Column2724"/>
    <tableColumn id="2739" xr3:uid="{209B5EBF-C7B7-42F8-8386-E84694C7F00A}" name="Column2725"/>
    <tableColumn id="2740" xr3:uid="{20C299B5-3E9A-4E7E-A20C-662FBD46BF09}" name="Column2726"/>
    <tableColumn id="2741" xr3:uid="{245C22AF-DD62-4A48-99D2-E31A70ACCE62}" name="Column2727"/>
    <tableColumn id="2742" xr3:uid="{C7728FEB-A0B3-48A7-994F-BC4EF0F331AA}" name="Column2728"/>
    <tableColumn id="2743" xr3:uid="{8B2D1304-1C84-4C31-93E8-41079C4F4ACC}" name="Column2729"/>
    <tableColumn id="2744" xr3:uid="{DCB897CF-9602-4373-94BF-EA02939F8253}" name="Column2730"/>
    <tableColumn id="2745" xr3:uid="{1CE86B8E-D6C2-4D28-A58F-FB881EECB1B8}" name="Column2731"/>
    <tableColumn id="2746" xr3:uid="{105D3002-D199-4AEA-81C0-F7048B428782}" name="Column2732"/>
    <tableColumn id="2747" xr3:uid="{77D0A782-B923-4FB1-A0BC-7873B2FCDE02}" name="Column2733"/>
    <tableColumn id="2748" xr3:uid="{A5C48D3C-9438-4F02-93B8-42418BABCEB3}" name="Column2734"/>
    <tableColumn id="2749" xr3:uid="{C3ACA494-FA42-43F3-8999-0EDA6BCC42DF}" name="Column2735"/>
    <tableColumn id="2750" xr3:uid="{84C97D28-FA73-464B-92B7-C829360EE8BB}" name="Column2736"/>
    <tableColumn id="2751" xr3:uid="{CEA739E3-DDC7-444E-8826-318DA69384CA}" name="Column2737"/>
    <tableColumn id="2752" xr3:uid="{BAB88533-2F91-40A7-B8B0-DC8A21DAC384}" name="Column2738"/>
    <tableColumn id="2753" xr3:uid="{840162AA-0CD6-4E9F-B150-2C4870F225BE}" name="Column2739"/>
    <tableColumn id="2754" xr3:uid="{B42B8F0E-38BC-4772-A9C8-CEC73F31B10C}" name="Column2740"/>
    <tableColumn id="2755" xr3:uid="{44CA4677-495D-4C68-AC12-5AC2474BCF1E}" name="Column2741"/>
    <tableColumn id="2756" xr3:uid="{1036A960-33E7-48F8-946F-26485C13DE9A}" name="Column2742"/>
    <tableColumn id="2757" xr3:uid="{6DC43C4C-A5AF-423E-A5B7-09F808C1BBF5}" name="Column2743"/>
    <tableColumn id="2758" xr3:uid="{5A5FA588-D065-42A6-8D3E-5C7FD3C295F0}" name="Column2744"/>
    <tableColumn id="2759" xr3:uid="{5F34D078-D17F-465F-BDA2-15B1E357B509}" name="Column2745"/>
    <tableColumn id="2760" xr3:uid="{15870B94-D0CB-4BB3-A796-D9B2D7F22C07}" name="Column2746"/>
    <tableColumn id="2761" xr3:uid="{08D66A70-FFBB-43B2-AE8F-3A134B53A149}" name="Column2747"/>
    <tableColumn id="2762" xr3:uid="{4A942FB6-0B02-4E06-96A3-C4564FC7FFB9}" name="Column2748"/>
    <tableColumn id="2763" xr3:uid="{6D352563-D23D-4126-81ED-AB5928B7545D}" name="Column2749"/>
    <tableColumn id="2764" xr3:uid="{0E562A55-4691-4E73-BFF8-BB55E337B1BD}" name="Column2750"/>
    <tableColumn id="2765" xr3:uid="{69136590-2EFD-4250-A35D-73A252E4537C}" name="Column2751"/>
    <tableColumn id="2766" xr3:uid="{551503DE-C178-4073-9C8E-235E3F800387}" name="Column2752"/>
    <tableColumn id="2767" xr3:uid="{444A12C7-8965-459E-B4F7-D4864402D37D}" name="Column2753"/>
    <tableColumn id="2768" xr3:uid="{DF834E6F-2A9C-44A7-B9C0-8359171FC065}" name="Column2754"/>
    <tableColumn id="2769" xr3:uid="{29987C01-D13D-4F66-870C-D1FBEB355FFC}" name="Column2755"/>
    <tableColumn id="2770" xr3:uid="{FBA24B3C-5850-4C20-A74D-633EF4D1BCBA}" name="Column2756"/>
    <tableColumn id="2771" xr3:uid="{A3D40516-E060-4D48-A7D0-A0955622540C}" name="Column2757"/>
    <tableColumn id="2772" xr3:uid="{A41FA976-6AF4-4EE0-97E4-6C23B6E69745}" name="Column2758"/>
    <tableColumn id="2773" xr3:uid="{38A0F0AB-3C05-4E49-A5A5-3695976B1AE6}" name="Column2759"/>
    <tableColumn id="2774" xr3:uid="{F0ABC118-777F-4704-BBEB-17CA9E83FE3C}" name="Column2760"/>
    <tableColumn id="2775" xr3:uid="{017C6AE0-BB9A-4403-AC6D-BD750EA362CD}" name="Column2761"/>
    <tableColumn id="2776" xr3:uid="{6839163C-931C-46A6-97D1-43BE2E50F507}" name="Column2762"/>
    <tableColumn id="2777" xr3:uid="{93728FA6-C332-481D-A6E9-83FE727EE377}" name="Column2763"/>
    <tableColumn id="2778" xr3:uid="{89A51353-9812-4470-87CF-CA971084DD61}" name="Column2764"/>
    <tableColumn id="2779" xr3:uid="{9CC22F83-AE94-4067-A870-CBA80B247E32}" name="Column2765"/>
    <tableColumn id="2780" xr3:uid="{0F937FE9-41F5-4398-B72F-8B6F82FA7DE6}" name="Column2766"/>
    <tableColumn id="2781" xr3:uid="{27F00506-CB63-4B18-8A50-A8ED14F42310}" name="Column2767"/>
    <tableColumn id="2782" xr3:uid="{C030A63A-04CD-4E86-866D-94090EBED586}" name="Column2768"/>
    <tableColumn id="2783" xr3:uid="{CAB302B1-405F-4011-9BA3-A8257434E93D}" name="Column2769"/>
    <tableColumn id="2784" xr3:uid="{B60AD3A3-7A08-4BAF-8A69-97DBF93EC210}" name="Column2770"/>
    <tableColumn id="2785" xr3:uid="{E345182A-45D5-483A-8E52-CC1551BAA8E2}" name="Column2771"/>
    <tableColumn id="2786" xr3:uid="{7A4A4D9D-8B4F-49EA-8535-7D0BA843DE49}" name="Column2772"/>
    <tableColumn id="2787" xr3:uid="{62A507A0-0CD3-4BBB-A979-ACCF5AC2F69B}" name="Column2773"/>
    <tableColumn id="2788" xr3:uid="{8CE2FE1B-7358-4734-BA68-05E3D7B8FE7D}" name="Column2774"/>
    <tableColumn id="2789" xr3:uid="{DF86F7D5-D544-4679-9E03-2CA5CF4772B1}" name="Column2775"/>
    <tableColumn id="2790" xr3:uid="{D1956175-130C-443B-B5AD-636B8730FF69}" name="Column2776"/>
    <tableColumn id="2791" xr3:uid="{FE25FBF6-7819-470A-81F2-111E9AFE9E21}" name="Column2777"/>
    <tableColumn id="2792" xr3:uid="{3B004C07-29B1-49FD-A61D-53375C485318}" name="Column2778"/>
    <tableColumn id="2793" xr3:uid="{7E029AB5-FED7-48B7-A238-6152A9995162}" name="Column2779"/>
    <tableColumn id="2794" xr3:uid="{C99192A4-5164-4701-A19C-60E5CE29CA4D}" name="Column2780"/>
    <tableColumn id="2795" xr3:uid="{BC616096-2345-40D0-A699-361531363079}" name="Column2781"/>
    <tableColumn id="2796" xr3:uid="{F8D7520F-20B5-4EC7-9A6F-2E527FA0C916}" name="Column2782"/>
    <tableColumn id="2797" xr3:uid="{08D084B6-3D9E-4185-A838-E7CF31F22C76}" name="Column2783"/>
    <tableColumn id="2798" xr3:uid="{2A40C11B-80EF-4DE1-BB48-2F41E4FE831A}" name="Column2784"/>
    <tableColumn id="2799" xr3:uid="{FBBB5DE7-7363-4084-A015-15C560E28741}" name="Column2785"/>
    <tableColumn id="2800" xr3:uid="{71D9AA1B-75B5-4019-A2F9-9BC1D31D6277}" name="Column2786"/>
    <tableColumn id="2801" xr3:uid="{55B074A9-BC28-4F36-BD39-B6CD2A59ABB9}" name="Column2787"/>
    <tableColumn id="2802" xr3:uid="{89E208A5-55D2-4F9F-A795-3B32B6A0A3A0}" name="Column2788"/>
    <tableColumn id="2803" xr3:uid="{7FF335A4-7667-4991-BDE9-92A2CE1900AF}" name="Column2789"/>
    <tableColumn id="2804" xr3:uid="{0B7FE0AD-E070-4F70-A86C-08F46E16F2F8}" name="Column2790"/>
    <tableColumn id="2805" xr3:uid="{4625F488-52F9-487A-B499-BEC4D007AC61}" name="Column2791"/>
    <tableColumn id="2806" xr3:uid="{48D5E627-B29A-4ACF-BE1E-DF34D5CF9DC4}" name="Column2792"/>
    <tableColumn id="2807" xr3:uid="{D92BE70A-9793-4EE6-A36D-8AD6B3328993}" name="Column2793"/>
    <tableColumn id="2808" xr3:uid="{9099B0E6-04C5-44A4-B9CE-D8B40F056A2B}" name="Column2794"/>
    <tableColumn id="2809" xr3:uid="{43F5DC19-6089-410B-9D1B-6E462E160D00}" name="Column2795"/>
    <tableColumn id="2810" xr3:uid="{625A94B0-676D-4DBB-A3F1-BB84E3F47F20}" name="Column2796"/>
    <tableColumn id="2811" xr3:uid="{AD468FE7-9E5E-4114-B776-56C53E8B3478}" name="Column2797"/>
    <tableColumn id="2812" xr3:uid="{BDBB2C74-0A60-4AE7-A91A-5374E6511886}" name="Column2798"/>
    <tableColumn id="2813" xr3:uid="{390450A0-0466-4819-B407-5136B5D51957}" name="Column2799"/>
    <tableColumn id="2814" xr3:uid="{8FF78C6B-8591-43E7-87E9-6AFB2C92874A}" name="Column2800"/>
    <tableColumn id="2815" xr3:uid="{3BCF333C-EFC5-4181-B8CE-DB031E500A81}" name="Column2801"/>
    <tableColumn id="2816" xr3:uid="{E581008D-AABE-4773-9B22-67B223BD306A}" name="Column2802"/>
    <tableColumn id="2817" xr3:uid="{D199C7A9-36DA-45AC-9B3E-BF5F1D149A0E}" name="Column2803"/>
    <tableColumn id="2818" xr3:uid="{F755BBEE-C110-4180-A9B5-8B11512982E4}" name="Column2804"/>
    <tableColumn id="2819" xr3:uid="{9DF713F2-2FFD-4FDC-8E73-97B66E0CF7BB}" name="Column2805"/>
    <tableColumn id="2820" xr3:uid="{D5DB114A-ECEB-4523-ABF1-D374520F0D92}" name="Column2806"/>
    <tableColumn id="2821" xr3:uid="{AEAC1337-3302-47EC-97AF-9384954ACF30}" name="Column2807"/>
    <tableColumn id="2822" xr3:uid="{2A783095-8C66-4959-A1F9-0FBC7DEF3629}" name="Column2808"/>
    <tableColumn id="2823" xr3:uid="{A2FB7EA3-8E54-4BA3-B6E6-9ECA68115DF7}" name="Column2809"/>
    <tableColumn id="2824" xr3:uid="{3CBB75BB-6863-420C-BE7B-26ED67518508}" name="Column2810"/>
    <tableColumn id="2825" xr3:uid="{2BA1FC7D-AEA6-43A1-97C0-C5A34CCEC1FD}" name="Column2811"/>
    <tableColumn id="2826" xr3:uid="{373F1E52-60F7-4580-BA3F-AEDAEDEDB770}" name="Column2812"/>
    <tableColumn id="2827" xr3:uid="{48548C25-6C45-4FBF-A385-5B194BD4A16D}" name="Column2813"/>
    <tableColumn id="2828" xr3:uid="{D9E1BB06-9507-42AF-B5F5-F17B504E5C17}" name="Column2814"/>
    <tableColumn id="2829" xr3:uid="{18FD2C90-A36E-47A8-8611-ACCA0E3D3B6C}" name="Column2815"/>
    <tableColumn id="2830" xr3:uid="{63AF9A9F-941E-4E6D-AF40-7C53E8EF7BC1}" name="Column2816"/>
    <tableColumn id="2831" xr3:uid="{AABB5282-DA41-40DC-AE56-E9F99A156249}" name="Column2817"/>
    <tableColumn id="2832" xr3:uid="{FD8D6C4F-68F9-4E9C-8040-2BBB2044A7F2}" name="Column2818"/>
    <tableColumn id="2833" xr3:uid="{BEFE15ED-D416-469C-998D-2755387B01F6}" name="Column2819"/>
    <tableColumn id="2834" xr3:uid="{E70DCF46-23EC-43B3-95C9-6C9E60B4F9D1}" name="Column2820"/>
    <tableColumn id="2835" xr3:uid="{616DEB1B-79A9-4BD5-89A3-97B873854DFB}" name="Column2821"/>
    <tableColumn id="2836" xr3:uid="{933723D3-C362-47D2-A057-30E636AC4C0A}" name="Column2822"/>
    <tableColumn id="2837" xr3:uid="{42CE3549-4816-4A8F-9142-D4EA09397B2A}" name="Column2823"/>
    <tableColumn id="2838" xr3:uid="{13FB64AA-BFC5-4821-AD47-D51E9BA65412}" name="Column2824"/>
    <tableColumn id="2839" xr3:uid="{CA06E0DB-FC6E-466E-BD3C-F73FCD89AE0A}" name="Column2825"/>
    <tableColumn id="2840" xr3:uid="{45725F58-ACD4-4539-BFE0-D3776B1E396D}" name="Column2826"/>
    <tableColumn id="2841" xr3:uid="{227D0505-5EF8-4AC6-B6EB-CC095B49FB28}" name="Column2827"/>
    <tableColumn id="2842" xr3:uid="{05D2996F-A41F-4F43-9D97-E10F16BDE4B7}" name="Column2828"/>
    <tableColumn id="2843" xr3:uid="{3E2D4BE7-3940-4646-81E4-41E52996ABC7}" name="Column2829"/>
    <tableColumn id="2844" xr3:uid="{9F580C7B-1FEB-4352-8C51-69AB1A8AD3C5}" name="Column2830"/>
    <tableColumn id="2845" xr3:uid="{451A917F-CAAB-4B60-A0CA-AD83492CD80B}" name="Column2831"/>
    <tableColumn id="2846" xr3:uid="{20D1CCBB-D86F-4AFB-AFD3-BE2EB03D6459}" name="Column2832"/>
    <tableColumn id="2847" xr3:uid="{BB9641D8-C8D3-451B-8DAA-21C5A402DCAA}" name="Column2833"/>
    <tableColumn id="2848" xr3:uid="{939F81C0-7A1A-4A67-B6E6-77959F2AB5BA}" name="Column2834"/>
    <tableColumn id="2849" xr3:uid="{56E1D58F-A3A5-44B7-AA81-C1BD5D4C4980}" name="Column2835"/>
    <tableColumn id="2850" xr3:uid="{D79E90DD-EE99-4650-80A2-9A825F0F55EB}" name="Column2836"/>
    <tableColumn id="2851" xr3:uid="{06B36718-32A9-4028-9856-633AC6F96168}" name="Column2837"/>
    <tableColumn id="2852" xr3:uid="{E826CAC7-D0CE-4089-8D69-286697423900}" name="Column2838"/>
    <tableColumn id="2853" xr3:uid="{28DF9567-694E-43AD-A1AC-AC27F0C4C05C}" name="Column2839"/>
    <tableColumn id="2854" xr3:uid="{3572E1FA-9EBD-480F-8DAF-80E5335AAA7E}" name="Column2840"/>
    <tableColumn id="2855" xr3:uid="{1431C276-7981-47D0-AF66-4094EF5B7E9B}" name="Column2841"/>
    <tableColumn id="2856" xr3:uid="{56793C72-8558-41D1-B3C0-267D2671E52B}" name="Column2842"/>
    <tableColumn id="2857" xr3:uid="{04C2D5B1-EBCB-4AAD-A6B8-4E858E826E9D}" name="Column2843"/>
    <tableColumn id="2858" xr3:uid="{6334B0B5-C424-41AE-B979-34C2F7EB2FFD}" name="Column2844"/>
    <tableColumn id="2859" xr3:uid="{7682B23D-C53B-415A-8551-D1C245540286}" name="Column2845"/>
    <tableColumn id="2860" xr3:uid="{CEEFE3C9-97D4-496C-AAB1-2A10F8F62D0F}" name="Column2846"/>
    <tableColumn id="2861" xr3:uid="{5FC2FD9B-E8E7-498E-BCB0-64A8CEA2827B}" name="Column2847"/>
    <tableColumn id="2862" xr3:uid="{F7109E82-B18C-480E-9131-AC7F3175680F}" name="Column2848"/>
    <tableColumn id="2863" xr3:uid="{DBA3022A-3708-4626-8630-DA5C3CDB76A7}" name="Column2849"/>
    <tableColumn id="2864" xr3:uid="{4C262C42-8A33-4DE3-818A-5EEC0E10AC8D}" name="Column2850"/>
    <tableColumn id="2865" xr3:uid="{CD0AE99E-A064-4B8C-96CD-95572F6DE451}" name="Column2851"/>
    <tableColumn id="2866" xr3:uid="{0D644A13-9E33-4ED7-8BE0-0D6012ADB37C}" name="Column2852"/>
    <tableColumn id="2867" xr3:uid="{3D4E83EB-9928-4F34-BDF4-1D5F327DDE14}" name="Column2853"/>
    <tableColumn id="2868" xr3:uid="{A17E2227-37A2-4DB9-97ED-DDDF37748828}" name="Column2854"/>
    <tableColumn id="2869" xr3:uid="{3196942E-2E6A-48CA-B092-BC1361A352F3}" name="Column2855"/>
    <tableColumn id="2870" xr3:uid="{7F9101DE-B8D4-44AB-ACCD-B9C45B7D1ADE}" name="Column2856"/>
    <tableColumn id="2871" xr3:uid="{03D89C8D-B4A5-4E88-A689-1A5F9DB4A4CB}" name="Column2857"/>
    <tableColumn id="2872" xr3:uid="{191FDFCA-B2F2-43B2-9756-CD9BA920F7BE}" name="Column2858"/>
    <tableColumn id="2873" xr3:uid="{4A0DE2EC-F2A9-44FB-B5FF-6315BF9A69C3}" name="Column2859"/>
    <tableColumn id="2874" xr3:uid="{3A68F7AA-5C9E-46C1-A078-D7722AA0035A}" name="Column2860"/>
    <tableColumn id="2875" xr3:uid="{0B3D812B-29B1-43FA-B696-927FF12828E9}" name="Column2861"/>
    <tableColumn id="2876" xr3:uid="{D30D1FEB-C896-4187-B6E3-D7E9AA67835C}" name="Column2862"/>
    <tableColumn id="2877" xr3:uid="{7A453E84-AC41-42EF-9802-8F0390502C0A}" name="Column2863"/>
    <tableColumn id="2878" xr3:uid="{0D93669F-89D9-4A6C-8E1E-A585A9ADE641}" name="Column2864"/>
    <tableColumn id="2879" xr3:uid="{BED9D8D0-EAC5-4841-BA74-7D905DC45CB2}" name="Column2865"/>
    <tableColumn id="2880" xr3:uid="{D1FFDBD6-382B-473B-8225-9A3E23143417}" name="Column2866"/>
    <tableColumn id="2881" xr3:uid="{8B19444A-2D14-4B02-AD9C-0ACB5AD683A3}" name="Column2867"/>
    <tableColumn id="2882" xr3:uid="{ED1A803D-8253-485E-A4BD-D5BE99A692AD}" name="Column2868"/>
    <tableColumn id="2883" xr3:uid="{F154A913-7757-45EB-89AF-59F539B23E12}" name="Column2869"/>
    <tableColumn id="2884" xr3:uid="{1D22A173-CAB9-494B-A247-4AC48D2E2B5A}" name="Column2870"/>
    <tableColumn id="2885" xr3:uid="{423571C5-93B2-4474-ABE2-8CFA83756D3F}" name="Column2871"/>
    <tableColumn id="2886" xr3:uid="{90122C7C-157E-4213-8065-4E4D99A8EFCB}" name="Column2872"/>
    <tableColumn id="2887" xr3:uid="{A9DFADBC-4163-4D6E-830D-FD31F97CA196}" name="Column2873"/>
    <tableColumn id="2888" xr3:uid="{85A5D96E-9BFD-4034-8CCE-C12B9E47808E}" name="Column2874"/>
    <tableColumn id="2889" xr3:uid="{277C35B8-C97B-4260-8F43-527773CB7F84}" name="Column2875"/>
    <tableColumn id="2890" xr3:uid="{BF8C9EFC-A5B2-488F-A282-73FD59100B13}" name="Column2876"/>
    <tableColumn id="2891" xr3:uid="{1E78EE46-8302-48B1-83C5-3832CEFD6EB1}" name="Column2877"/>
    <tableColumn id="2892" xr3:uid="{D1B614B2-D980-4DAF-BEC9-D4F3AD7E08C5}" name="Column2878"/>
    <tableColumn id="2893" xr3:uid="{1EE0A311-DC0A-41C8-8771-68D02C49AEDF}" name="Column2879"/>
    <tableColumn id="2894" xr3:uid="{4AA9D941-15D1-42D9-AFE5-042269BA15C2}" name="Column2880"/>
    <tableColumn id="2895" xr3:uid="{0D42211A-A60C-42A2-82CA-6B449E0EEEA8}" name="Column2881"/>
    <tableColumn id="2896" xr3:uid="{39CB6003-2C4F-4688-996A-C70895033E24}" name="Column2882"/>
    <tableColumn id="2897" xr3:uid="{AF992D85-131F-4C2D-90DC-3F434D243CC9}" name="Column2883"/>
    <tableColumn id="2898" xr3:uid="{66E14D5F-A421-4E3C-A1EA-AFC7C1A153DB}" name="Column2884"/>
    <tableColumn id="2899" xr3:uid="{63125EB7-D513-4E94-8F84-CB78E502BE1E}" name="Column2885"/>
    <tableColumn id="2900" xr3:uid="{6AE2A2AE-B871-457B-BFFA-9AB1C0E5D5FA}" name="Column2886"/>
    <tableColumn id="2901" xr3:uid="{4D4060A5-DDC2-4AF7-9B0F-DB12A2A5B416}" name="Column2887"/>
    <tableColumn id="2902" xr3:uid="{CB59D0FF-3F41-4A11-A4B2-79FC5BCCD802}" name="Column2888"/>
    <tableColumn id="2903" xr3:uid="{EF0C37CA-FE69-4DCE-939C-C84F1FFF3F8D}" name="Column2889"/>
    <tableColumn id="2904" xr3:uid="{6F3BC119-5C41-4E71-A794-146CBF984737}" name="Column2890"/>
    <tableColumn id="2905" xr3:uid="{324778FB-B774-4BDA-8830-7DBC1B4B7649}" name="Column2891"/>
    <tableColumn id="2906" xr3:uid="{9D4051FD-0812-4F8D-B78E-39F52731BDBA}" name="Column2892"/>
    <tableColumn id="2907" xr3:uid="{4811ABD2-1EDE-4A24-AEFD-6ECBC0E639E2}" name="Column2893"/>
    <tableColumn id="2908" xr3:uid="{C9E3B53B-7908-402C-9493-82ADC3E934DD}" name="Column2894"/>
    <tableColumn id="2909" xr3:uid="{83710F81-88F7-4423-AE8C-6BC21939F964}" name="Column2895"/>
    <tableColumn id="2910" xr3:uid="{FDF6CC35-E8C4-4685-B960-74BDBFEA1F1C}" name="Column2896"/>
    <tableColumn id="2911" xr3:uid="{CDB3A358-026E-435B-8511-6ED6A1D6DD0E}" name="Column2897"/>
    <tableColumn id="2912" xr3:uid="{4A33C4CD-DE26-4A4E-9664-6C13B32D6684}" name="Column2898"/>
    <tableColumn id="2913" xr3:uid="{DB7F869D-16B5-4F48-A933-BDF997B9EC4F}" name="Column2899"/>
    <tableColumn id="2914" xr3:uid="{3C521EB7-C5E5-4E08-8C30-ED2C05991332}" name="Column2900"/>
    <tableColumn id="2915" xr3:uid="{820CF231-2E55-4446-ACB3-BF5C23863CFD}" name="Column2901"/>
    <tableColumn id="2916" xr3:uid="{557A91D7-8EB5-4A57-A012-7BEB2E461B3D}" name="Column2902"/>
    <tableColumn id="2917" xr3:uid="{9039A83D-2258-4DC2-B0E1-9F33FAFE0F77}" name="Column2903"/>
    <tableColumn id="2918" xr3:uid="{75C17AB7-1965-4D57-8A72-E0150845523B}" name="Column2904"/>
    <tableColumn id="2919" xr3:uid="{37DF6C52-3C28-40F2-924F-D89640E46510}" name="Column2905"/>
    <tableColumn id="2920" xr3:uid="{80DEA169-4547-446D-8B6C-06EE0C48754B}" name="Column2906"/>
    <tableColumn id="2921" xr3:uid="{6A8A17F1-7697-4056-8023-99361BAEB5F5}" name="Column2907"/>
    <tableColumn id="2922" xr3:uid="{FA1E62F3-485C-464B-8092-B4C10B88D245}" name="Column2908"/>
    <tableColumn id="2923" xr3:uid="{75DCF9FB-970E-486A-A4FA-87EA35AC656F}" name="Column2909"/>
    <tableColumn id="2924" xr3:uid="{BC982A7F-2086-4A14-B800-8C63E985A4CB}" name="Column2910"/>
    <tableColumn id="2925" xr3:uid="{01365722-C957-428C-9C82-C9B61BF1F6CF}" name="Column2911"/>
    <tableColumn id="2926" xr3:uid="{B32E4DEF-CD50-4D7D-9275-EF80B67D9322}" name="Column2912"/>
    <tableColumn id="2927" xr3:uid="{3B488B0B-BBF8-4E24-93F6-6615DC6C08FB}" name="Column2913"/>
    <tableColumn id="2928" xr3:uid="{C82171D3-2003-4DE8-8D99-46A3BF315FA4}" name="Column2914"/>
    <tableColumn id="2929" xr3:uid="{0F664EEE-A540-43A2-A0BD-263D79ED34E3}" name="Column2915"/>
    <tableColumn id="2930" xr3:uid="{8D4B9FF9-B4D5-41BC-B143-C354F285A8CC}" name="Column2916"/>
    <tableColumn id="2931" xr3:uid="{202F15E2-A2A0-4857-92E6-289CDB5C3729}" name="Column2917"/>
    <tableColumn id="2932" xr3:uid="{A3284C34-A811-4FAB-8D93-222CA827CEBB}" name="Column2918"/>
    <tableColumn id="2933" xr3:uid="{007C3FC1-A627-454D-B6E3-4268F8FA028A}" name="Column2919"/>
    <tableColumn id="2934" xr3:uid="{F25DDEC8-0740-42CD-BFD7-C61C084EE03D}" name="Column2920"/>
    <tableColumn id="2935" xr3:uid="{BD011DE4-EE72-407B-9920-0E54CAF4A5C4}" name="Column2921"/>
    <tableColumn id="2936" xr3:uid="{C0C69BAB-1DF2-452F-A2B0-F6E33FE67B49}" name="Column2922"/>
    <tableColumn id="2937" xr3:uid="{23B1652A-B5CB-470C-AEDD-B365A87621CD}" name="Column2923"/>
    <tableColumn id="2938" xr3:uid="{F5575215-EEAF-47D3-9F65-A69CB383B198}" name="Column2924"/>
    <tableColumn id="2939" xr3:uid="{169E4FBB-C8C5-434E-9503-28CC878B179E}" name="Column2925"/>
    <tableColumn id="2940" xr3:uid="{641D997F-FECE-48AF-9872-AA41D0C04C03}" name="Column2926"/>
    <tableColumn id="2941" xr3:uid="{0910556A-529E-4DDB-BF5D-B53B115C29EA}" name="Column2927"/>
    <tableColumn id="2942" xr3:uid="{3B666654-2F03-4052-AB54-193817C45F62}" name="Column2928"/>
    <tableColumn id="2943" xr3:uid="{20A26386-A22E-4C53-B013-575A7CD9D1AF}" name="Column2929"/>
    <tableColumn id="2944" xr3:uid="{E8C351B9-B11C-449C-8193-6F82D3B92F6C}" name="Column2930"/>
    <tableColumn id="2945" xr3:uid="{A8F3ACD6-CFBA-4244-B6DD-05D7A88EFD55}" name="Column2931"/>
    <tableColumn id="2946" xr3:uid="{999207EB-E78B-45EA-9493-D59550D3470F}" name="Column2932"/>
    <tableColumn id="2947" xr3:uid="{C0C89F0C-871F-493E-ADD0-374DA3755FA8}" name="Column2933"/>
    <tableColumn id="2948" xr3:uid="{5D259C92-0B70-42A7-8BD0-6AAC7E532FCE}" name="Column2934"/>
    <tableColumn id="2949" xr3:uid="{F4327725-8F1A-4987-ABEA-039AE239B55D}" name="Column2935"/>
    <tableColumn id="2950" xr3:uid="{4F02F221-C962-4504-8A53-2644694FC793}" name="Column2936"/>
    <tableColumn id="2951" xr3:uid="{0EA10CF3-F13D-4382-A2D7-15BF03906C86}" name="Column2937"/>
    <tableColumn id="2952" xr3:uid="{4A09FA06-3CFA-4EC4-AB53-77F5527AB4E4}" name="Column2938"/>
    <tableColumn id="2953" xr3:uid="{36D35AC4-F0BE-4309-B079-C9EC4E3FAC3B}" name="Column2939"/>
    <tableColumn id="2954" xr3:uid="{6A8A6A3C-46FE-4045-9656-09CE353234A2}" name="Column2940"/>
    <tableColumn id="2955" xr3:uid="{322A05E8-74EE-4BA0-A94B-9AF28DD17CFD}" name="Column2941"/>
    <tableColumn id="2956" xr3:uid="{E4792299-BA66-4F69-8217-82965CE4E2F5}" name="Column2942"/>
    <tableColumn id="2957" xr3:uid="{C2A58519-5552-4529-A763-98D3494FBF0F}" name="Column2943"/>
    <tableColumn id="2958" xr3:uid="{327EB70A-47A9-44FF-AFC5-60C96C3FC32E}" name="Column2944"/>
    <tableColumn id="2959" xr3:uid="{314470C3-4118-4CDD-9F8D-5BA457C1883E}" name="Column2945"/>
    <tableColumn id="2960" xr3:uid="{4A272643-B44C-4254-88A5-23CA60CEF16D}" name="Column2946"/>
    <tableColumn id="2961" xr3:uid="{638CAC76-4DBB-40A8-A47F-04A2C1708D41}" name="Column2947"/>
    <tableColumn id="2962" xr3:uid="{1DB677C3-4BBD-4D32-8F2C-56E4CCE277F5}" name="Column2948"/>
    <tableColumn id="2963" xr3:uid="{9E465048-7063-478D-B2E3-8EB57393314E}" name="Column2949"/>
    <tableColumn id="2964" xr3:uid="{B2EDDA47-406A-4E3C-A51C-AF65AC560DD1}" name="Column2950"/>
    <tableColumn id="2965" xr3:uid="{CC5C3C86-DF66-481D-91AC-7792D3A702F6}" name="Column2951"/>
    <tableColumn id="2966" xr3:uid="{1FE1A534-9BBF-4785-97AF-5A272D7A3DB4}" name="Column2952"/>
    <tableColumn id="2967" xr3:uid="{3213850B-C15A-44AF-A14E-8E81AABD82B1}" name="Column2953"/>
    <tableColumn id="2968" xr3:uid="{E87D4D6D-CB7A-4DAB-8820-1C4E63941380}" name="Column2954"/>
    <tableColumn id="2969" xr3:uid="{48136269-222C-4E41-AC6F-26C8D80FBCCE}" name="Column2955"/>
    <tableColumn id="2970" xr3:uid="{2FE9598C-CBF0-4520-B88F-A5C458F1BACA}" name="Column2956"/>
    <tableColumn id="2971" xr3:uid="{9474F0AD-56B9-4C86-93B1-828152019A5E}" name="Column2957"/>
    <tableColumn id="2972" xr3:uid="{DAE7CBFF-CDA7-4160-8A2F-84C8A7E00507}" name="Column2958"/>
    <tableColumn id="2973" xr3:uid="{CC9D68C3-C1F0-4BF6-AB8C-5EFE6E6BEBD2}" name="Column2959"/>
    <tableColumn id="2974" xr3:uid="{598A58D8-5C63-465A-9D9F-EF374A4367D2}" name="Column2960"/>
    <tableColumn id="2975" xr3:uid="{E4A2DB88-D5E4-4AF2-BF1E-B46D19D95FDA}" name="Column2961"/>
    <tableColumn id="2976" xr3:uid="{5825D325-D79D-4A86-8E01-9789C04C57FA}" name="Column2962"/>
    <tableColumn id="2977" xr3:uid="{86AFA088-D9FF-4783-8EA3-9BA15A714933}" name="Column2963"/>
    <tableColumn id="2978" xr3:uid="{5C153923-5EA5-470F-B2EA-831C991D5DF3}" name="Column2964"/>
    <tableColumn id="2979" xr3:uid="{31E7FB6C-F945-4116-A5D4-002A3484555A}" name="Column2965"/>
    <tableColumn id="2980" xr3:uid="{40F84990-9D5F-4A70-8D90-BA2731419AD4}" name="Column2966"/>
    <tableColumn id="2981" xr3:uid="{412CFB30-0C79-4756-9235-23ADBA8F7464}" name="Column2967"/>
    <tableColumn id="2982" xr3:uid="{D3BDDE8D-585F-4698-98FE-7B685ACB2CEC}" name="Column2968"/>
    <tableColumn id="2983" xr3:uid="{A1669473-F3B0-4AA0-B8F0-1CC248C5BC01}" name="Column2969"/>
    <tableColumn id="2984" xr3:uid="{0520B3D1-3158-4BC3-87B2-F67D04F4BC19}" name="Column2970"/>
    <tableColumn id="2985" xr3:uid="{E843FC63-6090-4577-9405-10127684A9E9}" name="Column2971"/>
    <tableColumn id="2986" xr3:uid="{92740753-4A2F-4CB3-9F5B-67CA19BB8186}" name="Column2972"/>
    <tableColumn id="2987" xr3:uid="{6AC2E786-E45C-4D16-8D71-A70BB87B21B5}" name="Column2973"/>
    <tableColumn id="2988" xr3:uid="{8CCDC4E1-7C67-48D4-822A-903F29ECC631}" name="Column2974"/>
    <tableColumn id="2989" xr3:uid="{13BC3648-0464-4FDA-9917-7AD356F85E8E}" name="Column2975"/>
    <tableColumn id="2990" xr3:uid="{496BA8F1-2D0B-45B7-B22C-B444ABD6FC00}" name="Column2976"/>
    <tableColumn id="2991" xr3:uid="{ABC03BC3-13BD-4A13-A04C-8F2D57442AA3}" name="Column2977"/>
    <tableColumn id="2992" xr3:uid="{F4D08629-F942-4C7E-824E-A058333BBFB8}" name="Column2978"/>
    <tableColumn id="2993" xr3:uid="{3671E8AF-0ADD-40CC-B63C-1EA990361AC7}" name="Column2979"/>
    <tableColumn id="2994" xr3:uid="{1BAFEE52-C397-4E8A-A841-BCD1F39B5D4D}" name="Column2980"/>
    <tableColumn id="2995" xr3:uid="{4AB2C3C5-A1F8-4CBC-B899-668A89D42560}" name="Column2981"/>
    <tableColumn id="2996" xr3:uid="{19784876-C264-4CE0-923F-ABF7315506D1}" name="Column2982"/>
    <tableColumn id="2997" xr3:uid="{90915E26-A172-4273-B338-ABD1364DBC65}" name="Column2983"/>
    <tableColumn id="2998" xr3:uid="{85357B92-706A-4099-A886-4B0F89935CC2}" name="Column2984"/>
    <tableColumn id="2999" xr3:uid="{0F44C11E-08FA-4840-9486-7C7F3E74BC9E}" name="Column2985"/>
    <tableColumn id="3000" xr3:uid="{5F704D49-7A92-4FB4-9809-09392BE2C56C}" name="Column2986"/>
    <tableColumn id="3001" xr3:uid="{453F616C-602E-4F8F-AB5F-017901C4C2A0}" name="Column2987"/>
    <tableColumn id="3002" xr3:uid="{559E72B8-CF48-4921-B4AD-B02560A74323}" name="Column2988"/>
    <tableColumn id="3003" xr3:uid="{1F3615E9-885E-47BF-9651-0BAB24D5C2FC}" name="Column2989"/>
    <tableColumn id="3004" xr3:uid="{A933366F-899C-42B1-8566-9549C6C7AE14}" name="Column2990"/>
    <tableColumn id="3005" xr3:uid="{0B7E2033-A719-4F1B-982F-7C199DADAE2E}" name="Column2991"/>
    <tableColumn id="3006" xr3:uid="{517F9F64-B197-41FE-8387-C1CF1807000C}" name="Column2992"/>
    <tableColumn id="3007" xr3:uid="{3F48A468-B11E-41FF-868A-09871C0CDBD4}" name="Column2993"/>
    <tableColumn id="3008" xr3:uid="{4695968F-4E76-4EC1-839C-639936385210}" name="Column2994"/>
    <tableColumn id="3009" xr3:uid="{A3540490-556B-4E15-9557-D0E7C92DFA8C}" name="Column2995"/>
    <tableColumn id="3010" xr3:uid="{A234E5B6-F07C-4A93-9DEA-D3AEAEC4C2B1}" name="Column2996"/>
    <tableColumn id="3011" xr3:uid="{6411EB3A-BE3C-44E0-8331-E6B7DF75E14A}" name="Column2997"/>
    <tableColumn id="3012" xr3:uid="{7EE624D1-6972-4BC2-BE63-60687D1189F7}" name="Column2998"/>
    <tableColumn id="3013" xr3:uid="{4F451831-4A69-4666-90FE-4A909ED1BC99}" name="Column2999"/>
    <tableColumn id="3014" xr3:uid="{5F207F16-DF9E-47C7-BC53-9B23C46E6F90}" name="Column3000"/>
    <tableColumn id="3015" xr3:uid="{E49878E8-42A7-4EF2-9BD1-E02109D70017}" name="Column3001"/>
    <tableColumn id="3016" xr3:uid="{E2119C5E-2D9B-4A7E-9AB3-D98F71ECBBFF}" name="Column3002"/>
    <tableColumn id="3017" xr3:uid="{78A06774-AAAC-4FCF-A5F4-A5812A1AC01C}" name="Column3003"/>
    <tableColumn id="3018" xr3:uid="{CE057475-416B-4875-B6A7-0929F85B1EA0}" name="Column3004"/>
    <tableColumn id="3019" xr3:uid="{A1285F73-625F-4892-824B-8DAB84ABF452}" name="Column3005"/>
    <tableColumn id="3020" xr3:uid="{354C8CE4-49C6-4085-A6FC-D192DBBCAF1E}" name="Column3006"/>
    <tableColumn id="3021" xr3:uid="{75E325E5-99B3-4DC4-8395-0CA1A5C57D61}" name="Column3007"/>
    <tableColumn id="3022" xr3:uid="{D417D328-7521-470A-880D-6BF6CEB0DF12}" name="Column3008"/>
    <tableColumn id="3023" xr3:uid="{EC5E4B17-7BFF-417B-948E-F86B7A6AB23C}" name="Column3009"/>
    <tableColumn id="3024" xr3:uid="{CA8571F4-30A0-4CF0-9A3E-BB0B1001F5CC}" name="Column3010"/>
    <tableColumn id="3025" xr3:uid="{4942484B-8615-4FDD-8B4C-BF7F8973B102}" name="Column3011"/>
    <tableColumn id="3026" xr3:uid="{60924924-5B42-41B6-B366-8F6EF7D978B7}" name="Column3012"/>
    <tableColumn id="3027" xr3:uid="{4414E2C7-DCC8-4095-85A5-EA990985A351}" name="Column3013"/>
    <tableColumn id="3028" xr3:uid="{86233295-1219-4022-8686-205F08774D1A}" name="Column3014"/>
    <tableColumn id="3029" xr3:uid="{899F665B-D211-41F0-924F-B0521A812C7C}" name="Column3015"/>
    <tableColumn id="3030" xr3:uid="{950A409B-F975-4F6F-A74A-128773E3DE97}" name="Column3016"/>
    <tableColumn id="3031" xr3:uid="{A4EC47E0-05DF-493D-9D2F-01C586E910F4}" name="Column3017"/>
    <tableColumn id="3032" xr3:uid="{6BEFAB90-218C-4C8A-B3E8-85AA94FD8F6B}" name="Column3018"/>
    <tableColumn id="3033" xr3:uid="{834F90F8-48AE-468E-95DF-48885D4E8092}" name="Column3019"/>
    <tableColumn id="3034" xr3:uid="{321AF357-E4D3-4D14-9314-DAE140AA18C4}" name="Column3020"/>
    <tableColumn id="3035" xr3:uid="{3F20F04F-59BA-4B29-9924-121ED86C0046}" name="Column3021"/>
    <tableColumn id="3036" xr3:uid="{6877D74C-DBDC-4BEC-9A7A-1F1FA4DC6FA7}" name="Column3022"/>
    <tableColumn id="3037" xr3:uid="{8493730D-3534-4610-8783-284FEB7CA43D}" name="Column3023"/>
    <tableColumn id="3038" xr3:uid="{D7B4531D-DE66-44AB-B7AB-27D13C112FD8}" name="Column3024"/>
    <tableColumn id="3039" xr3:uid="{80796106-E165-48B3-B256-EB83FA769CC8}" name="Column3025"/>
    <tableColumn id="3040" xr3:uid="{625B1674-37B5-4755-BD28-F410688698F6}" name="Column3026"/>
    <tableColumn id="3041" xr3:uid="{D59BB579-8327-4C7E-A3B7-0A9A04A701B4}" name="Column3027"/>
    <tableColumn id="3042" xr3:uid="{527E8AEC-D798-4025-A34E-8A3054F83C72}" name="Column3028"/>
    <tableColumn id="3043" xr3:uid="{358D401D-594C-4952-B632-0CADB4432B1B}" name="Column3029"/>
    <tableColumn id="3044" xr3:uid="{0D080ADA-A487-47D5-ADAE-631AF96F75B8}" name="Column3030"/>
    <tableColumn id="3045" xr3:uid="{4ACD0A30-1BA6-459A-A346-68F5F98D44E5}" name="Column3031"/>
    <tableColumn id="3046" xr3:uid="{9D5207BA-A6D8-435A-A317-DA6B1432DEBB}" name="Column3032"/>
    <tableColumn id="3047" xr3:uid="{28039861-DB87-45CE-B253-9DB334D18FEE}" name="Column3033"/>
    <tableColumn id="3048" xr3:uid="{F3EECC4E-EDF7-4BB4-B924-82DCC7BCAA2F}" name="Column3034"/>
    <tableColumn id="3049" xr3:uid="{824657EB-D428-4BB3-B51C-E826F720C79E}" name="Column3035"/>
    <tableColumn id="3050" xr3:uid="{0EE675AF-8772-4983-B882-0B9BB478E760}" name="Column3036"/>
    <tableColumn id="3051" xr3:uid="{0EA91608-E282-49F3-A0F2-B12EB90FE674}" name="Column3037"/>
    <tableColumn id="3052" xr3:uid="{1E64BAAA-2C87-4227-869D-E4AFD72351C7}" name="Column3038"/>
    <tableColumn id="3053" xr3:uid="{C99AA16A-0DAB-4CF5-978D-951113739CBD}" name="Column3039"/>
    <tableColumn id="3054" xr3:uid="{9E20F823-F905-4503-BA29-E187BBD26F47}" name="Column3040"/>
    <tableColumn id="3055" xr3:uid="{3CB62782-1A34-4462-A6AA-9948CE549A83}" name="Column3041"/>
    <tableColumn id="3056" xr3:uid="{9C2AF3FC-9E87-4616-85C4-036FA9099C80}" name="Column3042"/>
    <tableColumn id="3057" xr3:uid="{E6BD2CF8-74E5-4CFE-8968-3326F241DA51}" name="Column3043"/>
    <tableColumn id="3058" xr3:uid="{710E3728-1655-4D16-9F39-EEC8D6E73540}" name="Column3044"/>
    <tableColumn id="3059" xr3:uid="{000E8B69-23F6-4F8B-AA69-4751D0ADDE14}" name="Column3045"/>
    <tableColumn id="3060" xr3:uid="{FF233C14-DD3C-4F65-B27F-72D477F66FAB}" name="Column3046"/>
    <tableColumn id="3061" xr3:uid="{F3AA7E42-7393-4583-B6CD-BC76927B983C}" name="Column3047"/>
    <tableColumn id="3062" xr3:uid="{35AF96F4-D963-416A-B2CC-BA9279EBA81E}" name="Column3048"/>
    <tableColumn id="3063" xr3:uid="{ECAA5214-5804-4D5F-8E87-9C004B6A3866}" name="Column3049"/>
    <tableColumn id="3064" xr3:uid="{29D47178-3FF7-4B0B-B7DB-91BD9760912F}" name="Column3050"/>
    <tableColumn id="3065" xr3:uid="{7C982391-8AC4-4F9C-8586-60A097DB4B0C}" name="Column3051"/>
    <tableColumn id="3066" xr3:uid="{1AB1E588-10AD-4291-9B63-D3F210F06D32}" name="Column3052"/>
    <tableColumn id="3067" xr3:uid="{2D91BD7A-F35D-4EA9-8A90-D7CCA4AEAF98}" name="Column3053"/>
    <tableColumn id="3068" xr3:uid="{79D917B5-9BD5-40EE-82FC-F6DE208CBA52}" name="Column3054"/>
    <tableColumn id="3069" xr3:uid="{0D13359A-8A6C-42D8-8A44-D6B71A233ED0}" name="Column3055"/>
    <tableColumn id="3070" xr3:uid="{41CEDDDA-B280-4F76-A403-8E2F78F37B7E}" name="Column3056"/>
    <tableColumn id="3071" xr3:uid="{1B82C068-6744-4813-AF16-A85591E8C686}" name="Column3057"/>
    <tableColumn id="3072" xr3:uid="{28FE5553-B395-45C1-95EB-EFC4FE4F57A1}" name="Column3058"/>
    <tableColumn id="3073" xr3:uid="{57D39759-12AF-49EC-8870-E6EEFB71F94A}" name="Column3059"/>
    <tableColumn id="3074" xr3:uid="{F0DF73CA-6A72-4DE4-825D-7FA566A67891}" name="Column3060"/>
    <tableColumn id="3075" xr3:uid="{24F39011-E7FE-4118-9784-0650BA829965}" name="Column3061"/>
    <tableColumn id="3076" xr3:uid="{06DA6C09-5383-4376-AB74-EA71CA1448F6}" name="Column3062"/>
    <tableColumn id="3077" xr3:uid="{02B75BA8-6762-438F-BA81-0E16FB005F5A}" name="Column3063"/>
    <tableColumn id="3078" xr3:uid="{23226D15-5315-42C2-A82C-027F36811C28}" name="Column3064"/>
    <tableColumn id="3079" xr3:uid="{9CE71284-AE24-4D2D-9AA6-D47EF52BF96D}" name="Column3065"/>
    <tableColumn id="3080" xr3:uid="{B54D4E8C-A4B2-4BE5-B450-5C274BB3343B}" name="Column3066"/>
    <tableColumn id="3081" xr3:uid="{BF94A0B5-AE08-4BE1-88F3-77AD0D56924F}" name="Column3067"/>
    <tableColumn id="3082" xr3:uid="{CE75194A-3673-4A55-87E5-4DDC9A5B9D15}" name="Column3068"/>
    <tableColumn id="3083" xr3:uid="{CE8F7759-2016-4E0B-9746-B3FCC51984A7}" name="Column3069"/>
    <tableColumn id="3084" xr3:uid="{0EABE80B-0358-46A5-9124-D2738762ACBC}" name="Column3070"/>
    <tableColumn id="3085" xr3:uid="{4164C404-2C89-49A7-9C46-2C36F865B402}" name="Column3071"/>
    <tableColumn id="3086" xr3:uid="{561C66E7-CCA5-4E8B-AFB3-0353DFF0A2B5}" name="Column3072"/>
    <tableColumn id="3087" xr3:uid="{DDEE1662-A576-4948-B0A4-30DE1A0A0A8C}" name="Column3073"/>
    <tableColumn id="3088" xr3:uid="{0F76479A-4AF5-4A72-A174-745A9A55C0CC}" name="Column3074"/>
    <tableColumn id="3089" xr3:uid="{6241D791-5F29-499D-B40B-8A4E77431431}" name="Column3075"/>
    <tableColumn id="3090" xr3:uid="{B71A5D26-056D-49D8-BBAE-A64E1E964306}" name="Column3076"/>
    <tableColumn id="3091" xr3:uid="{1F66B546-378A-4412-9020-75021C711A82}" name="Column3077"/>
    <tableColumn id="3092" xr3:uid="{395E0689-0F6D-4C77-8AAE-2F90E021B192}" name="Column3078"/>
    <tableColumn id="3093" xr3:uid="{D5D22052-BFD7-4EB0-BE1E-BD6A6A7388BB}" name="Column3079"/>
    <tableColumn id="3094" xr3:uid="{E1255EAC-3722-4885-A16A-18C4F243F312}" name="Column3080"/>
    <tableColumn id="3095" xr3:uid="{CFF43D55-9A20-43E3-96C6-F4295C74213F}" name="Column3081"/>
    <tableColumn id="3096" xr3:uid="{F60D30B6-70E0-4C8B-821B-8821BC996DFA}" name="Column3082"/>
    <tableColumn id="3097" xr3:uid="{7940CCD8-89F2-484B-8758-1679F0B33077}" name="Column3083"/>
    <tableColumn id="3098" xr3:uid="{DEB40DA3-3EEE-4B7D-839D-E253EAEDA6A2}" name="Column3084"/>
    <tableColumn id="3099" xr3:uid="{56237365-2BEC-42D4-AE63-82102F9EB6AF}" name="Column3085"/>
    <tableColumn id="3100" xr3:uid="{E366EE1E-8AD5-4924-A558-35C986AA7C7A}" name="Column3086"/>
    <tableColumn id="3101" xr3:uid="{3404BCE9-254D-4BB6-B526-7EEBAA499CA9}" name="Column3087"/>
    <tableColumn id="3102" xr3:uid="{FA3A2A16-ABCC-4F8A-91E8-D46E4971A281}" name="Column3088"/>
    <tableColumn id="3103" xr3:uid="{FBCBF288-FBBD-4FCD-BCE0-3D3DB1ABE044}" name="Column3089"/>
    <tableColumn id="3104" xr3:uid="{6482CE65-5F4E-48AD-89CF-45F0EECED79E}" name="Column3090"/>
    <tableColumn id="3105" xr3:uid="{F76A5F1D-085B-4581-AF7D-96C2D1DB0FAE}" name="Column3091"/>
    <tableColumn id="3106" xr3:uid="{96E95BC8-A9C1-4292-8600-F3FD1B1DED60}" name="Column3092"/>
    <tableColumn id="3107" xr3:uid="{A4DC89B2-681E-4C3B-98A9-888C14DEDB5E}" name="Column3093"/>
    <tableColumn id="3108" xr3:uid="{F2AAF7E5-6B79-4330-80B2-78554AFC50A7}" name="Column3094"/>
    <tableColumn id="3109" xr3:uid="{E7900714-752D-45D6-9AD3-4AC5C17C3B6C}" name="Column3095"/>
    <tableColumn id="3110" xr3:uid="{4C14873A-4391-4814-BAE9-9F606D1BDF75}" name="Column3096"/>
    <tableColumn id="3111" xr3:uid="{EFDF3E91-08A7-446F-9A78-F24EB80E86F2}" name="Column3097"/>
    <tableColumn id="3112" xr3:uid="{F9E42BBA-0641-45E8-9C60-E401A48C1DBF}" name="Column3098"/>
    <tableColumn id="3113" xr3:uid="{3C9FCD7A-4708-4EE5-88E9-BD898871649C}" name="Column3099"/>
    <tableColumn id="3114" xr3:uid="{1FBAD9A9-63CF-482F-A0CB-BDE0396841DF}" name="Column3100"/>
    <tableColumn id="3115" xr3:uid="{5036413E-E76F-489D-86C4-F67BFEA9375E}" name="Column3101"/>
    <tableColumn id="3116" xr3:uid="{1F6278FC-AD39-4328-849C-A80959315B44}" name="Column3102"/>
    <tableColumn id="3117" xr3:uid="{141C9628-8D21-49C1-AAA8-410B13ABFE70}" name="Column3103"/>
    <tableColumn id="3118" xr3:uid="{832C67FB-7917-426B-B89D-9203CE3DA1EC}" name="Column3104"/>
    <tableColumn id="3119" xr3:uid="{284FACC6-0988-42E9-BA5E-18F221AEB0EF}" name="Column3105"/>
    <tableColumn id="3120" xr3:uid="{2B789676-3CB2-4233-8EDC-BA64B4E21CCC}" name="Column3106"/>
    <tableColumn id="3121" xr3:uid="{4664C305-7BA3-4FBD-A35A-49812ED48B63}" name="Column3107"/>
    <tableColumn id="3122" xr3:uid="{60AA204D-7906-4913-8375-1277424F5DF5}" name="Column3108"/>
    <tableColumn id="3123" xr3:uid="{A8107904-9026-4900-AFEE-D95DDB489182}" name="Column3109"/>
    <tableColumn id="3124" xr3:uid="{5F2336CE-9F61-4EA3-8937-6345C2501407}" name="Column3110"/>
    <tableColumn id="3125" xr3:uid="{0684424C-66EB-4E8F-9BB5-07773BFC8143}" name="Column3111"/>
    <tableColumn id="3126" xr3:uid="{47E33A74-B8E6-4E9A-AEB5-49A80B6F0737}" name="Column3112"/>
    <tableColumn id="3127" xr3:uid="{4C75747C-A017-4837-A9D2-58322FB4200D}" name="Column3113"/>
    <tableColumn id="3128" xr3:uid="{3C1E1A88-CC91-4AD0-8B6A-0EF7E2028D6B}" name="Column3114"/>
    <tableColumn id="3129" xr3:uid="{2111664A-F694-4509-9E7D-CBA1F477248F}" name="Column3115"/>
    <tableColumn id="3130" xr3:uid="{3FDA62C6-C28C-474B-90B7-036E12E60AEF}" name="Column3116"/>
    <tableColumn id="3131" xr3:uid="{E94248E8-52E7-45DC-89ED-52CDBC1007DA}" name="Column3117"/>
    <tableColumn id="3132" xr3:uid="{6F26F9A1-D86A-4227-8B89-7D229FE569B5}" name="Column3118"/>
    <tableColumn id="3133" xr3:uid="{4A6D3AEE-CB86-4300-8CD3-17149C4D9900}" name="Column3119"/>
    <tableColumn id="3134" xr3:uid="{2BC8A763-4E45-48B2-AFB5-201B40633E1C}" name="Column3120"/>
    <tableColumn id="3135" xr3:uid="{E66081D9-1236-4979-9A24-D988A39BD721}" name="Column3121"/>
    <tableColumn id="3136" xr3:uid="{5C50BA9E-7351-48C6-88D1-811E6E7890C1}" name="Column3122"/>
    <tableColumn id="3137" xr3:uid="{870A073A-9594-4322-A1D1-5BDD6BEFE9A0}" name="Column3123"/>
    <tableColumn id="3138" xr3:uid="{10BA5033-D0C7-4EA2-8BDE-6F6558B74017}" name="Column3124"/>
    <tableColumn id="3139" xr3:uid="{E6A4118B-E6CC-4478-8787-A3BB1356BD4F}" name="Column3125"/>
    <tableColumn id="3140" xr3:uid="{09F432E1-676D-4949-98CF-6D7DE250274E}" name="Column3126"/>
    <tableColumn id="3141" xr3:uid="{5F3FFB0C-7E69-4FFF-BD4A-42F1903008A8}" name="Column3127"/>
    <tableColumn id="3142" xr3:uid="{B5DB92E4-EB48-499A-95BB-3E5D2943BC43}" name="Column3128"/>
    <tableColumn id="3143" xr3:uid="{2F618386-8467-486B-9500-22F4DAB70CE6}" name="Column3129"/>
    <tableColumn id="3144" xr3:uid="{891967E9-3311-46E7-81F1-580A207D6A71}" name="Column3130"/>
    <tableColumn id="3145" xr3:uid="{72B52907-0754-40FA-8567-F23FEECB4EFF}" name="Column3131"/>
    <tableColumn id="3146" xr3:uid="{07439E2B-1EB3-4EA0-8714-6B955F90FCF8}" name="Column3132"/>
    <tableColumn id="3147" xr3:uid="{DA9F82E0-90FA-4374-88A6-E01E0DFD55A7}" name="Column3133"/>
    <tableColumn id="3148" xr3:uid="{439F47AD-4E4D-4AC5-B0AA-DC5CB5AA37B9}" name="Column3134"/>
    <tableColumn id="3149" xr3:uid="{963A4596-8996-4BD8-8970-2E95B9567617}" name="Column3135"/>
    <tableColumn id="3150" xr3:uid="{AA9E86E7-A870-496B-B88C-C640E6E22F86}" name="Column3136"/>
    <tableColumn id="3151" xr3:uid="{7F0EC30C-FB76-44F5-850A-72B130757CD0}" name="Column3137"/>
    <tableColumn id="3152" xr3:uid="{5299C2C8-4792-43A5-ACE4-06C917E6497B}" name="Column3138"/>
    <tableColumn id="3153" xr3:uid="{BE2CC58B-AC93-49BB-ABAC-EC8CC789BE74}" name="Column3139"/>
    <tableColumn id="3154" xr3:uid="{690373B5-EFEF-45E8-85F7-5353345003C6}" name="Column3140"/>
    <tableColumn id="3155" xr3:uid="{BBCAAF25-8985-4E65-805A-ACCB02B70862}" name="Column3141"/>
    <tableColumn id="3156" xr3:uid="{7D8E5016-4A86-4BF6-B055-BE8CCC82116F}" name="Column3142"/>
    <tableColumn id="3157" xr3:uid="{42EF6183-B43D-45FE-8F0B-1AA79C68DAA6}" name="Column3143"/>
    <tableColumn id="3158" xr3:uid="{5B946834-6A95-4403-A11D-99C31EED85B4}" name="Column3144"/>
    <tableColumn id="3159" xr3:uid="{79765A3F-4076-4968-9F22-59C897115482}" name="Column3145"/>
    <tableColumn id="3160" xr3:uid="{400FAE8E-D8ED-4E2F-AC04-288F4C994B52}" name="Column3146"/>
    <tableColumn id="3161" xr3:uid="{9844F6FC-5A8E-4132-AB02-593B37DEEDFD}" name="Column3147"/>
    <tableColumn id="3162" xr3:uid="{15A7BC70-3309-498E-BDFF-867AF3BA6881}" name="Column3148"/>
    <tableColumn id="3163" xr3:uid="{5C37880F-345A-41E4-9784-161EB85569A6}" name="Column3149"/>
    <tableColumn id="3164" xr3:uid="{43287EC1-23CC-46E6-8B46-3867DCFDBA13}" name="Column3150"/>
    <tableColumn id="3165" xr3:uid="{6E03D55C-5D93-4F71-90CE-9A7F142ED62D}" name="Column3151"/>
    <tableColumn id="3166" xr3:uid="{E39EC712-548C-49FE-9241-3118D50D9205}" name="Column3152"/>
    <tableColumn id="3167" xr3:uid="{26A769E1-6D63-4E5D-952F-079B197002DA}" name="Column3153"/>
    <tableColumn id="3168" xr3:uid="{1236B267-C8DA-43EC-85DB-D6D7A0C7C626}" name="Column3154"/>
    <tableColumn id="3169" xr3:uid="{5C85C57F-5D26-4EFB-882F-AEA3840C68E9}" name="Column3155"/>
    <tableColumn id="3170" xr3:uid="{BB655DBC-7574-4B54-B737-51FDADC939FE}" name="Column3156"/>
    <tableColumn id="3171" xr3:uid="{2AFA6B5F-A2B6-42C2-B434-C29C2591A534}" name="Column3157"/>
    <tableColumn id="3172" xr3:uid="{B28AD40B-2DCE-44CD-9A02-85E0A1EA18E8}" name="Column3158"/>
    <tableColumn id="3173" xr3:uid="{2A2F93E6-6911-472F-8FA7-A37EA704AF79}" name="Column3159"/>
    <tableColumn id="3174" xr3:uid="{38B007E7-A90E-4E14-8A14-DEDD21803556}" name="Column3160"/>
    <tableColumn id="3175" xr3:uid="{358B9293-1977-40E7-AFD1-3529B7E6EB20}" name="Column3161"/>
    <tableColumn id="3176" xr3:uid="{24860AC2-63DD-42AC-A8B4-A25EA3E69B3A}" name="Column3162"/>
    <tableColumn id="3177" xr3:uid="{0723DA45-75EC-4136-8011-2048F4B53669}" name="Column3163"/>
    <tableColumn id="3178" xr3:uid="{59BBA068-1141-4F93-9F9A-DEF104B56A43}" name="Column3164"/>
    <tableColumn id="3179" xr3:uid="{94F3FA07-B1F7-42D1-8CB8-292824F95275}" name="Column3165"/>
    <tableColumn id="3180" xr3:uid="{F0FEC7E8-B237-4EDC-A093-BF9BDF64DF4D}" name="Column3166"/>
    <tableColumn id="3181" xr3:uid="{27D92081-A238-46C1-9EA8-31C69A117C84}" name="Column3167"/>
    <tableColumn id="3182" xr3:uid="{312CECBB-7716-48FD-8777-54C68542B184}" name="Column3168"/>
    <tableColumn id="3183" xr3:uid="{7BD2687A-50F0-4ED1-AC84-47A11540F4CF}" name="Column3169"/>
    <tableColumn id="3184" xr3:uid="{57DE0DC9-F3DF-44E5-B1BB-E299C29B2110}" name="Column3170"/>
    <tableColumn id="3185" xr3:uid="{91FB4AA1-5B31-4631-A016-509F565BB428}" name="Column3171"/>
    <tableColumn id="3186" xr3:uid="{A231BE2D-9618-4918-B9EF-C265AE5C1EF8}" name="Column3172"/>
    <tableColumn id="3187" xr3:uid="{09A015EC-D168-45FA-83B7-743C45D43E36}" name="Column3173"/>
    <tableColumn id="3188" xr3:uid="{C8A174FE-84A1-4221-8BE0-489FE29F6D6F}" name="Column3174"/>
    <tableColumn id="3189" xr3:uid="{4FEBA808-D163-4422-9953-5FB15DF55A24}" name="Column3175"/>
    <tableColumn id="3190" xr3:uid="{3D64E779-E38B-4836-94F9-48627A273BF5}" name="Column3176"/>
    <tableColumn id="3191" xr3:uid="{AC96981C-6627-41B5-ACB3-50C857FC6C4D}" name="Column3177"/>
    <tableColumn id="3192" xr3:uid="{81C46DA4-B45E-453A-8787-235228805D58}" name="Column3178"/>
    <tableColumn id="3193" xr3:uid="{7806525B-DE26-4324-976B-CD303E72D538}" name="Column3179"/>
    <tableColumn id="3194" xr3:uid="{11DCF16A-1D13-4AC3-85DA-FD47AF7958F2}" name="Column3180"/>
    <tableColumn id="3195" xr3:uid="{CD2B4775-841F-4C8B-BD57-B73CB9137BCD}" name="Column3181"/>
    <tableColumn id="3196" xr3:uid="{04CC9A3A-98CC-4423-B528-71F63028D727}" name="Column3182"/>
    <tableColumn id="3197" xr3:uid="{611B890F-802F-4004-AEE7-5FA17D9394A4}" name="Column3183"/>
    <tableColumn id="3198" xr3:uid="{8DF92FC5-ABFF-4631-B683-6E54DCD342AE}" name="Column3184"/>
    <tableColumn id="3199" xr3:uid="{E7E05C54-1B5E-404B-A9FD-CCEFCE094D0A}" name="Column3185"/>
    <tableColumn id="3200" xr3:uid="{AB30EFCD-2F64-49DA-86C4-EF4F9274390F}" name="Column3186"/>
    <tableColumn id="3201" xr3:uid="{AED5CC46-C91D-4D25-9CEB-A76C4923DEA0}" name="Column3187"/>
    <tableColumn id="3202" xr3:uid="{18FEDA5C-7981-41C2-9260-C0F310E6409E}" name="Column3188"/>
    <tableColumn id="3203" xr3:uid="{5C66392E-C405-4E41-AC1D-986CE3C37EA6}" name="Column3189"/>
    <tableColumn id="3204" xr3:uid="{EDDF3273-CF4D-419F-962F-B489147FA8E2}" name="Column3190"/>
    <tableColumn id="3205" xr3:uid="{2B8720E8-497B-47F8-8062-7B71EAAA4F93}" name="Column3191"/>
    <tableColumn id="3206" xr3:uid="{19E8F18E-B1B0-4C67-AA02-E68BDBE4E18C}" name="Column3192"/>
    <tableColumn id="3207" xr3:uid="{12236C59-4A09-4694-839B-EB705E0C8E50}" name="Column3193"/>
    <tableColumn id="3208" xr3:uid="{FD57B825-B78A-4399-8622-2AD8A9CC4504}" name="Column3194"/>
    <tableColumn id="3209" xr3:uid="{B1EE0188-F106-4DD4-A36E-B8E7D6D97A6C}" name="Column3195"/>
    <tableColumn id="3210" xr3:uid="{69916ABB-CB78-4CA8-AAE8-BCC52C7B29A4}" name="Column3196"/>
    <tableColumn id="3211" xr3:uid="{2912C852-9D09-454D-90BB-B60C842BCD14}" name="Column3197"/>
    <tableColumn id="3212" xr3:uid="{21E0C101-1D98-451C-A7FD-A2D60D1C0ACE}" name="Column3198"/>
    <tableColumn id="3213" xr3:uid="{63B28AD6-733D-44CE-BF9D-673CAAE46D61}" name="Column3199"/>
    <tableColumn id="3214" xr3:uid="{5A81C335-9934-4D8C-8DB0-9631B017F3AD}" name="Column3200"/>
    <tableColumn id="3215" xr3:uid="{D121E977-8399-4951-9AD5-AB8D56F1DF7E}" name="Column3201"/>
    <tableColumn id="3216" xr3:uid="{56F2A47D-6296-4A42-867E-ECFCD813C564}" name="Column3202"/>
    <tableColumn id="3217" xr3:uid="{12078ED6-1DD0-4F75-8BC7-01702F7CA3E3}" name="Column3203"/>
    <tableColumn id="3218" xr3:uid="{55566ECD-4BB3-4C41-B440-06D1C0C7BCAF}" name="Column3204"/>
    <tableColumn id="3219" xr3:uid="{34C5D71C-52CB-457A-9F32-993FD9CA2014}" name="Column3205"/>
    <tableColumn id="3220" xr3:uid="{1F29B786-D625-4BFA-B50E-83E4D8AAD286}" name="Column3206"/>
    <tableColumn id="3221" xr3:uid="{774E2E74-0BF6-4310-95D5-1F790225D77B}" name="Column3207"/>
    <tableColumn id="3222" xr3:uid="{05528F63-ABF1-4717-8C2F-C90D96D0B189}" name="Column3208"/>
    <tableColumn id="3223" xr3:uid="{37339C92-19EF-4406-8BA8-BA72A0412F42}" name="Column3209"/>
    <tableColumn id="3224" xr3:uid="{6F3603C7-BE44-4F8F-A4B0-40798CA9A45E}" name="Column3210"/>
    <tableColumn id="3225" xr3:uid="{CE5F5407-B51F-4507-8B56-4937FFE5DF8E}" name="Column3211"/>
    <tableColumn id="3226" xr3:uid="{550E307F-7578-463F-BDDD-6D14281A934D}" name="Column3212"/>
    <tableColumn id="3227" xr3:uid="{D52A15F4-B599-4F1D-8533-621DDB7D72B9}" name="Column3213"/>
    <tableColumn id="3228" xr3:uid="{DB456E14-2267-42C1-87CB-13EA9C8AE820}" name="Column3214"/>
    <tableColumn id="3229" xr3:uid="{2A1CD70C-7207-47EF-8229-F561B5C67882}" name="Column3215"/>
    <tableColumn id="3230" xr3:uid="{93445B65-DFDA-4BD6-B607-81C1F59F36EF}" name="Column3216"/>
    <tableColumn id="3231" xr3:uid="{73747239-5485-4251-BFE1-DAAD67F2CDFE}" name="Column3217"/>
    <tableColumn id="3232" xr3:uid="{096E8213-2454-4876-8B55-094925311870}" name="Column3218"/>
    <tableColumn id="3233" xr3:uid="{683B2E70-6B2A-41C1-8039-0B0B30536785}" name="Column3219"/>
    <tableColumn id="3234" xr3:uid="{DE60B052-A604-4EF8-8ED4-38B948040FAA}" name="Column3220"/>
    <tableColumn id="3235" xr3:uid="{05D77524-8AD2-4137-BECE-63E541746769}" name="Column3221"/>
    <tableColumn id="3236" xr3:uid="{F29759F9-7708-4CCF-AD0B-EDEC2DDCCF51}" name="Column3222"/>
    <tableColumn id="3237" xr3:uid="{D062148E-CA6F-4634-AC65-C37DA6293F87}" name="Column3223"/>
    <tableColumn id="3238" xr3:uid="{0AE6C87C-8C75-420D-9A33-C003630FE87E}" name="Column3224"/>
    <tableColumn id="3239" xr3:uid="{49D59047-73E7-45DB-BE17-75E48D85BBEF}" name="Column3225"/>
    <tableColumn id="3240" xr3:uid="{B8D2866B-050E-4598-92B6-CEDE12BEED70}" name="Column3226"/>
    <tableColumn id="3241" xr3:uid="{BAADA6F0-2674-4029-9C21-AF222C8CBC1E}" name="Column3227"/>
    <tableColumn id="3242" xr3:uid="{B82E8B13-CCAA-4E73-BF65-1C1BF036BFBE}" name="Column3228"/>
    <tableColumn id="3243" xr3:uid="{9D41838D-AE2B-4AB4-BC26-25483281BADF}" name="Column3229"/>
    <tableColumn id="3244" xr3:uid="{3C949D37-A8B8-45A7-8829-4D2A65CECE8E}" name="Column3230"/>
    <tableColumn id="3245" xr3:uid="{C7E0EDB1-B0B5-4C04-B020-28E4667904B9}" name="Column3231"/>
    <tableColumn id="3246" xr3:uid="{4FB4E343-9D4E-4A38-A540-B9E46EAE9DBC}" name="Column3232"/>
    <tableColumn id="3247" xr3:uid="{54312EE5-7C74-431C-9178-E240F296B367}" name="Column3233"/>
    <tableColumn id="3248" xr3:uid="{39E107BF-0204-46C7-AE15-458E523AA394}" name="Column3234"/>
    <tableColumn id="3249" xr3:uid="{E5A84596-2574-402C-BB7F-776F6AAE16C8}" name="Column3235"/>
    <tableColumn id="3250" xr3:uid="{430365C4-77FC-4307-8BE6-9F80EA4E1139}" name="Column3236"/>
    <tableColumn id="3251" xr3:uid="{4A5C91DE-8263-4FBF-BE85-0C01696548D1}" name="Column3237"/>
    <tableColumn id="3252" xr3:uid="{3163C4F1-1482-4968-BAB9-FAE34916A7A0}" name="Column3238"/>
    <tableColumn id="3253" xr3:uid="{E33943AD-0126-4FB5-8628-64DFFA822E8A}" name="Column3239"/>
    <tableColumn id="3254" xr3:uid="{88023CF6-2880-4F39-95A8-A2CDA6E8081F}" name="Column3240"/>
    <tableColumn id="3255" xr3:uid="{C953E3B6-8F49-4117-98C6-F4F0273A5627}" name="Column3241"/>
    <tableColumn id="3256" xr3:uid="{E8151BA0-B99E-4AF5-8146-411238C250EF}" name="Column3242"/>
    <tableColumn id="3257" xr3:uid="{F6C1F667-BF22-47CB-BC05-B8657B777D9F}" name="Column3243"/>
    <tableColumn id="3258" xr3:uid="{69F9D920-8289-4E30-AEC2-4D4A4CBAB956}" name="Column3244"/>
    <tableColumn id="3259" xr3:uid="{48EBBBBB-4E11-458F-BEA8-37525B9E6AB9}" name="Column3245"/>
    <tableColumn id="3260" xr3:uid="{625F428E-DD1D-4701-BC1F-7AD3D87EB8F7}" name="Column3246"/>
    <tableColumn id="3261" xr3:uid="{AE566DF2-E411-45C6-8BE7-81C5D629CFF3}" name="Column3247"/>
    <tableColumn id="3262" xr3:uid="{354DC27F-4907-498C-8C35-11CA25C84735}" name="Column3248"/>
    <tableColumn id="3263" xr3:uid="{25EDFA3A-42F6-47D6-AD9E-42D9878480CA}" name="Column3249"/>
    <tableColumn id="3264" xr3:uid="{C7EFC6EB-DB38-472D-9DF8-E4BDE7D57AFC}" name="Column3250"/>
    <tableColumn id="3265" xr3:uid="{5507183B-136A-434A-9203-889F452840D2}" name="Column3251"/>
    <tableColumn id="3266" xr3:uid="{B3362405-E97B-4B09-A506-6822C83F523B}" name="Column3252"/>
    <tableColumn id="3267" xr3:uid="{FBCDA555-E845-4776-AEEA-8313463611FB}" name="Column3253"/>
    <tableColumn id="3268" xr3:uid="{29234E01-5EA8-4622-B80A-B245DB3A8BBA}" name="Column3254"/>
    <tableColumn id="3269" xr3:uid="{1A8CB4A2-C502-49D8-82DD-777718BDB8D5}" name="Column3255"/>
    <tableColumn id="3270" xr3:uid="{D9D196C3-8F06-45B5-BA99-1C02049134FA}" name="Column3256"/>
    <tableColumn id="3271" xr3:uid="{709B0518-9D0F-419D-B663-CD2E7ED0890E}" name="Column3257"/>
    <tableColumn id="3272" xr3:uid="{F8210982-D823-4387-8EB4-E03E2494C7C6}" name="Column3258"/>
    <tableColumn id="3273" xr3:uid="{4AAD545C-2BCA-476C-88C0-FA6E34C70B46}" name="Column3259"/>
    <tableColumn id="3274" xr3:uid="{749ABE08-9840-4161-8D5F-D2050CD42B09}" name="Column3260"/>
    <tableColumn id="3275" xr3:uid="{E399F532-0D0B-424F-A6FB-DEAC36DB5DD5}" name="Column3261"/>
    <tableColumn id="3276" xr3:uid="{77022749-D4D0-4A65-94B9-04262F69BA34}" name="Column3262"/>
    <tableColumn id="3277" xr3:uid="{3029932E-9A9A-4AEC-B8AB-D6E6C6C8EE40}" name="Column3263"/>
    <tableColumn id="3278" xr3:uid="{042FA590-027A-49FE-9F7E-84B203D70A35}" name="Column3264"/>
    <tableColumn id="3279" xr3:uid="{DF2A1741-07F2-402F-AADC-D32734B97A4C}" name="Column3265"/>
    <tableColumn id="3280" xr3:uid="{F47BF58A-43A7-4607-8A20-84B21CD61DD7}" name="Column3266"/>
    <tableColumn id="3281" xr3:uid="{4AD84AA3-4D10-46A0-9C8B-7247F271BADF}" name="Column3267"/>
    <tableColumn id="3282" xr3:uid="{875E5748-2BF9-41D1-A14D-EF430E0EA6CC}" name="Column3268"/>
    <tableColumn id="3283" xr3:uid="{580CB8BC-3EF1-4BDC-9272-66A4F47A346B}" name="Column3269"/>
    <tableColumn id="3284" xr3:uid="{E4638EC6-283A-4425-B29A-D0CDED95E993}" name="Column3270"/>
    <tableColumn id="3285" xr3:uid="{8454613B-4B94-401B-AFD9-E50EFE67A247}" name="Column3271"/>
    <tableColumn id="3286" xr3:uid="{2EE0A9F2-EE3D-48FC-847D-FFD56D7A5152}" name="Column3272"/>
    <tableColumn id="3287" xr3:uid="{B09107B4-397F-44B8-B4C0-457A76531131}" name="Column3273"/>
    <tableColumn id="3288" xr3:uid="{7F518463-C37B-439E-8C3C-A70CDC4BE8D1}" name="Column3274"/>
    <tableColumn id="3289" xr3:uid="{393DCDF3-77E0-40DB-BB26-CDF70F5EA368}" name="Column3275"/>
    <tableColumn id="3290" xr3:uid="{145C1D95-DC9B-40AC-ABD1-49594657242E}" name="Column3276"/>
    <tableColumn id="3291" xr3:uid="{AD9C7688-D8DF-4E56-9206-0B7CAF08BB02}" name="Column3277"/>
    <tableColumn id="3292" xr3:uid="{B5D199E4-AEB4-430D-9637-387E701A31BF}" name="Column3278"/>
    <tableColumn id="3293" xr3:uid="{B889DEB8-1011-41E5-8B09-F51575BC8141}" name="Column3279"/>
    <tableColumn id="3294" xr3:uid="{24CC2A58-A417-49CA-A754-698C994AAB07}" name="Column3280"/>
    <tableColumn id="3295" xr3:uid="{12CBEC3E-577D-49BE-9E26-104FAE6212DC}" name="Column3281"/>
    <tableColumn id="3296" xr3:uid="{D976002D-8A82-4439-81E7-98ECC53E4794}" name="Column3282"/>
    <tableColumn id="3297" xr3:uid="{8D32485D-C391-4CD9-8A7B-3F1DC74585AF}" name="Column3283"/>
    <tableColumn id="3298" xr3:uid="{BB009DAA-88FA-4DFE-84E6-DF624EC35C0F}" name="Column3284"/>
    <tableColumn id="3299" xr3:uid="{DF9E5E7C-8A4C-48E0-9B99-21BD07875854}" name="Column3285"/>
    <tableColumn id="3300" xr3:uid="{93A0EBC6-E885-4932-9565-E22552F586CD}" name="Column3286"/>
    <tableColumn id="3301" xr3:uid="{6FCE66B4-514C-40D2-923F-F565192B7669}" name="Column3287"/>
    <tableColumn id="3302" xr3:uid="{71148F21-5F93-4E83-A3FC-721ED84330DA}" name="Column3288"/>
    <tableColumn id="3303" xr3:uid="{6B2D5489-0104-423E-A8D0-69DC88F239E1}" name="Column3289"/>
    <tableColumn id="3304" xr3:uid="{D571710F-5913-4981-93E2-F8092FB90084}" name="Column3290"/>
    <tableColumn id="3305" xr3:uid="{2A285EDC-E8D1-47DC-A84D-814AC7691958}" name="Column3291"/>
    <tableColumn id="3306" xr3:uid="{B97A5DA4-1539-4D12-87BB-E55D35E63624}" name="Column3292"/>
    <tableColumn id="3307" xr3:uid="{49A5E35C-6D0C-48B1-9F26-47073C955613}" name="Column3293"/>
    <tableColumn id="3308" xr3:uid="{D6BFF5E0-CB4F-4438-9388-8481C3255AA6}" name="Column3294"/>
    <tableColumn id="3309" xr3:uid="{7D0BE5F1-CF07-4E14-9A70-D1B57D0CAB22}" name="Column3295"/>
    <tableColumn id="3310" xr3:uid="{DC332380-09B8-4006-B46F-56A9E03B63E9}" name="Column3296"/>
    <tableColumn id="3311" xr3:uid="{CE66E97B-C0B8-4FDC-9FB7-8ED1B8C9C336}" name="Column3297"/>
    <tableColumn id="3312" xr3:uid="{F9C9CC92-423F-4F47-B0D6-01D25CC2CCC3}" name="Column3298"/>
    <tableColumn id="3313" xr3:uid="{9EF47B23-79C6-4128-BB7E-C158DE0C630C}" name="Column3299"/>
    <tableColumn id="3314" xr3:uid="{1BFF59DB-21C9-4913-AEE0-7CE77719584F}" name="Column3300"/>
    <tableColumn id="3315" xr3:uid="{D26CB327-D23B-47C8-B8B0-4852DD607098}" name="Column3301"/>
    <tableColumn id="3316" xr3:uid="{16C23D17-9DEF-4D30-957C-EEBC4A90765C}" name="Column3302"/>
    <tableColumn id="3317" xr3:uid="{927C03DF-AAAE-480A-AC4C-AD0A735FC881}" name="Column3303"/>
    <tableColumn id="3318" xr3:uid="{89022ECC-AFE1-4234-B367-43AF88A30C34}" name="Column3304"/>
    <tableColumn id="3319" xr3:uid="{CBC12F61-2B8E-4385-8D0C-E466DAEFFC4E}" name="Column3305"/>
    <tableColumn id="3320" xr3:uid="{78DEB111-65EA-403F-B3B8-E2CB389795A2}" name="Column3306"/>
    <tableColumn id="3321" xr3:uid="{70A912AE-9DEA-46D8-9878-FA49EA36F15A}" name="Column3307"/>
    <tableColumn id="3322" xr3:uid="{EB2699A4-2758-4D9A-9CE8-A05865676541}" name="Column3308"/>
    <tableColumn id="3323" xr3:uid="{AF429651-B06A-4139-9865-F1DD06D98067}" name="Column3309"/>
    <tableColumn id="3324" xr3:uid="{D7639CCD-24CB-4A89-A435-56AEF91091B1}" name="Column3310"/>
    <tableColumn id="3325" xr3:uid="{C7A343AE-858A-4B61-B2A4-64D6730D4BC7}" name="Column3311"/>
    <tableColumn id="3326" xr3:uid="{BFB9C9F4-1770-4491-B5CD-A07BA727F22B}" name="Column3312"/>
    <tableColumn id="3327" xr3:uid="{9AC3AA53-6260-4942-8B75-DDEBEB0ED604}" name="Column3313"/>
    <tableColumn id="3328" xr3:uid="{99031F78-FFE9-4496-8A87-8A7034E841D7}" name="Column3314"/>
    <tableColumn id="3329" xr3:uid="{E3922B6A-2945-4E27-AE43-5352FF9CC999}" name="Column3315"/>
    <tableColumn id="3330" xr3:uid="{FC2D2804-0DAF-43FA-96FA-0EA44C23DC4D}" name="Column3316"/>
    <tableColumn id="3331" xr3:uid="{49B8E506-61DF-4731-8F82-E905B7354347}" name="Column3317"/>
    <tableColumn id="3332" xr3:uid="{1427737E-740C-4ABA-A240-FDB0084D6B60}" name="Column3318"/>
    <tableColumn id="3333" xr3:uid="{43EE153A-9884-44EF-94FB-E443B7EF1426}" name="Column3319"/>
    <tableColumn id="3334" xr3:uid="{77167FD9-AE92-486D-B87D-04C6878CA772}" name="Column3320"/>
    <tableColumn id="3335" xr3:uid="{25768E08-0A51-4575-BE2C-E5B441BA5AE4}" name="Column3321"/>
    <tableColumn id="3336" xr3:uid="{73714218-6D84-4E68-8582-288BFBD28F7E}" name="Column3322"/>
    <tableColumn id="3337" xr3:uid="{59281853-D6B8-4D96-93C4-EA18D94C22CD}" name="Column3323"/>
    <tableColumn id="3338" xr3:uid="{EC702F10-7D37-4289-BCF0-5E07B1AC1103}" name="Column3324"/>
    <tableColumn id="3339" xr3:uid="{DE55A0EE-8648-447F-A6B6-4B185BB45D39}" name="Column3325"/>
    <tableColumn id="3340" xr3:uid="{5EAA73E8-2AC9-4689-B269-E2EB5394C400}" name="Column3326"/>
    <tableColumn id="3341" xr3:uid="{46010390-A51E-4FE6-A06E-FF9BF2453F28}" name="Column3327"/>
    <tableColumn id="3342" xr3:uid="{980FACC6-09B7-41E2-9CB1-386BE9A9D7E6}" name="Column3328"/>
    <tableColumn id="3343" xr3:uid="{1BDBCBDB-398A-4A37-9547-EF87BD6E0827}" name="Column3329"/>
    <tableColumn id="3344" xr3:uid="{06ACA11C-339E-4B9C-BAB2-78DABF373A06}" name="Column3330"/>
    <tableColumn id="3345" xr3:uid="{790401E2-F4D3-4622-8DA7-102FC50AF13D}" name="Column3331"/>
    <tableColumn id="3346" xr3:uid="{848BB590-DDE6-47D9-8C44-1F8168465369}" name="Column3332"/>
    <tableColumn id="3347" xr3:uid="{D426C8AA-2289-4680-B2B6-1CD010877A5F}" name="Column3333"/>
    <tableColumn id="3348" xr3:uid="{167C9363-5962-4159-AE78-C005DA5D8B00}" name="Column3334"/>
    <tableColumn id="3349" xr3:uid="{3FDF63F7-84E0-4C74-BD5F-480930F0ED4D}" name="Column3335"/>
    <tableColumn id="3350" xr3:uid="{1BD88E9F-C7D7-4800-9018-2AFCA6223EDD}" name="Column3336"/>
    <tableColumn id="3351" xr3:uid="{FC04CAB6-9C09-4BCD-9DBC-B184778D56DB}" name="Column3337"/>
    <tableColumn id="3352" xr3:uid="{F0EF0AE3-C91A-434C-AF3C-2D22E19A9E16}" name="Column3338"/>
    <tableColumn id="3353" xr3:uid="{B3748A46-F663-4834-AC8A-26CC20CBD626}" name="Column3339"/>
    <tableColumn id="3354" xr3:uid="{7F26EA63-A5D4-448E-A60D-D8E453D17D65}" name="Column3340"/>
    <tableColumn id="3355" xr3:uid="{CD0483D8-D0D5-469D-B51A-7EAE0336E039}" name="Column3341"/>
    <tableColumn id="3356" xr3:uid="{35D7D60A-CFF6-4368-AE65-7F3DFBC97613}" name="Column3342"/>
    <tableColumn id="3357" xr3:uid="{BE048E21-9FD0-4517-A538-903AC5BF86ED}" name="Column3343"/>
    <tableColumn id="3358" xr3:uid="{2474672A-9B29-4CC7-8AE0-F55D645A54A2}" name="Column3344"/>
    <tableColumn id="3359" xr3:uid="{A04C1924-765F-4F4C-BE1E-ABA6DA87DAEA}" name="Column3345"/>
    <tableColumn id="3360" xr3:uid="{2550ADB8-DBF0-4A7F-B2BD-10B853230620}" name="Column3346"/>
    <tableColumn id="3361" xr3:uid="{8E0F2AED-2023-4877-A26E-7EDFBEC219F9}" name="Column3347"/>
    <tableColumn id="3362" xr3:uid="{2DEBBEDE-C81C-4D0D-9963-6A15A4883DBB}" name="Column3348"/>
    <tableColumn id="3363" xr3:uid="{39FA3DD0-7777-481E-975A-64A19EF39F82}" name="Column3349"/>
    <tableColumn id="3364" xr3:uid="{87CC11F8-8390-48FC-8425-4AA701D9D998}" name="Column3350"/>
    <tableColumn id="3365" xr3:uid="{E25216AC-D402-43A1-AA38-DC2DCE449396}" name="Column3351"/>
    <tableColumn id="3366" xr3:uid="{19D7F6B0-1341-4B59-BA5F-1A5E24BB60B2}" name="Column3352"/>
    <tableColumn id="3367" xr3:uid="{AFF4C18C-CBFC-4B18-A7E1-02F4A348C524}" name="Column3353"/>
    <tableColumn id="3368" xr3:uid="{CA72410D-3011-40BB-B160-7A4D84913473}" name="Column3354"/>
    <tableColumn id="3369" xr3:uid="{590E3065-2C95-4EF5-BA6F-589B16B1688B}" name="Column3355"/>
    <tableColumn id="3370" xr3:uid="{4C056E58-8270-4AE8-924B-902B2E79F6BC}" name="Column3356"/>
    <tableColumn id="3371" xr3:uid="{E7024036-BF59-4CC0-B8DE-B01ED0E36564}" name="Column3357"/>
    <tableColumn id="3372" xr3:uid="{E7778DB4-F522-44EF-8B47-F262BEBE283E}" name="Column3358"/>
    <tableColumn id="3373" xr3:uid="{C020C5B1-EA43-49BF-885A-D01D5661A9C3}" name="Column3359"/>
    <tableColumn id="3374" xr3:uid="{640320FB-EC03-462D-80BE-7CE724D56B30}" name="Column3360"/>
    <tableColumn id="3375" xr3:uid="{D80D2960-2F72-4DE2-9E22-1F47CAAF1C05}" name="Column3361"/>
    <tableColumn id="3376" xr3:uid="{F64944E2-9674-4B59-9612-BC61743A3049}" name="Column3362"/>
    <tableColumn id="3377" xr3:uid="{153B6F06-2AE6-4449-BDD3-72E784ACFA08}" name="Column3363"/>
    <tableColumn id="3378" xr3:uid="{5AE24F73-C893-4D9C-9969-EE8DBD44155A}" name="Column3364"/>
    <tableColumn id="3379" xr3:uid="{E4BA43ED-C342-4728-9D82-E17D8266578A}" name="Column3365"/>
    <tableColumn id="3380" xr3:uid="{5C32DE83-238B-4B30-AAF9-870A6384EF38}" name="Column3366"/>
    <tableColumn id="3381" xr3:uid="{6CACE339-DF84-43FC-BA33-BE7304D73FCF}" name="Column3367"/>
    <tableColumn id="3382" xr3:uid="{5EB91C67-C954-4C5B-8785-6C92DB6344F1}" name="Column3368"/>
    <tableColumn id="3383" xr3:uid="{B6381E81-4A22-4C7B-BB65-2134853CC949}" name="Column3369"/>
    <tableColumn id="3384" xr3:uid="{EDF72E74-A130-4A5D-9C0A-19A1C47AC562}" name="Column3370"/>
    <tableColumn id="3385" xr3:uid="{1DACFBA3-E1F7-40ED-9C33-2356FB39BBD5}" name="Column3371"/>
    <tableColumn id="3386" xr3:uid="{E3748F64-8D61-49A4-AA30-D4422F6D106E}" name="Column3372"/>
    <tableColumn id="3387" xr3:uid="{D2050007-5D6E-48E8-A889-7CFD96F61BCF}" name="Column3373"/>
    <tableColumn id="3388" xr3:uid="{106A62ED-4D05-4CE6-8D22-DCB45B15B86A}" name="Column3374"/>
    <tableColumn id="3389" xr3:uid="{53ED5F76-9AD7-4A11-B08E-64625A968DB1}" name="Column3375"/>
    <tableColumn id="3390" xr3:uid="{248293C7-BFD8-4F9B-96E3-2897A3774F37}" name="Column3376"/>
    <tableColumn id="3391" xr3:uid="{914A7DD5-94F7-4912-8200-85B7360E3A13}" name="Column3377"/>
    <tableColumn id="3392" xr3:uid="{244422DB-3F65-4970-A224-B4A370B005FA}" name="Column3378"/>
    <tableColumn id="3393" xr3:uid="{D1BE3698-36E4-4D5A-8349-53C38F31802F}" name="Column3379"/>
    <tableColumn id="3394" xr3:uid="{1CB14CCD-0812-4B96-ABBC-EFFC483151B0}" name="Column3380"/>
    <tableColumn id="3395" xr3:uid="{98DEF17D-224A-43BB-BDA7-65F534FFB5E7}" name="Column3381"/>
    <tableColumn id="3396" xr3:uid="{712EE245-A678-4F7B-8068-265B6D90CBCB}" name="Column3382"/>
    <tableColumn id="3397" xr3:uid="{23E0ED13-E9F3-44FD-86B9-ACF43D755265}" name="Column3383"/>
    <tableColumn id="3398" xr3:uid="{5838ABB5-197E-4D38-9628-513D02FBFEBB}" name="Column3384"/>
    <tableColumn id="3399" xr3:uid="{B97EFF7D-0768-439C-BA24-88F8E8B2F659}" name="Column3385"/>
    <tableColumn id="3400" xr3:uid="{9922D11D-EE25-4410-AF05-D059171C0FFF}" name="Column3386"/>
    <tableColumn id="3401" xr3:uid="{602C5107-E3C1-40F2-8F39-6E3148F7DB7C}" name="Column3387"/>
    <tableColumn id="3402" xr3:uid="{239709AC-34AB-4C19-8213-ECD76FA7AED7}" name="Column3388"/>
    <tableColumn id="3403" xr3:uid="{CAF8CAE8-C0FB-4CAB-BD0C-0E508079CD43}" name="Column3389"/>
    <tableColumn id="3404" xr3:uid="{6C2D3366-5FEA-4FA7-B7D8-96B682040F65}" name="Column3390"/>
    <tableColumn id="3405" xr3:uid="{778FA95B-7606-4724-B945-689B31D0FF82}" name="Column3391"/>
    <tableColumn id="3406" xr3:uid="{E570911B-A8CC-46A6-A7E9-04B88013C2E5}" name="Column3392"/>
    <tableColumn id="3407" xr3:uid="{4B36FD0A-1265-4278-B1F4-CEAA9FD05C36}" name="Column3393"/>
    <tableColumn id="3408" xr3:uid="{932C9ECF-DECA-4091-8609-23060A012780}" name="Column3394"/>
    <tableColumn id="3409" xr3:uid="{5EE2BB8D-6A93-4E43-B50F-720B5E0087BD}" name="Column3395"/>
    <tableColumn id="3410" xr3:uid="{45CD53F8-EB9E-40B8-93E0-A0B5E765A973}" name="Column3396"/>
    <tableColumn id="3411" xr3:uid="{DAD970E9-EFDA-48C1-8B0E-27B99A4E8C74}" name="Column3397"/>
    <tableColumn id="3412" xr3:uid="{DEC0EFF6-08CF-42BC-A5CA-3B38E52EEA19}" name="Column3398"/>
    <tableColumn id="3413" xr3:uid="{0833338E-ACD1-41C4-A8A6-1ED996ACE352}" name="Column3399"/>
    <tableColumn id="3414" xr3:uid="{D0644DB0-E2F2-40C1-92B5-7580331511BF}" name="Column3400"/>
    <tableColumn id="3415" xr3:uid="{8EA650AD-05DF-4EB7-A380-AC243BD01BB2}" name="Column3401"/>
    <tableColumn id="3416" xr3:uid="{D63B98BD-6D05-4369-9D90-3EBE1462C4D5}" name="Column3402"/>
    <tableColumn id="3417" xr3:uid="{AF534FFA-74AD-4D61-84EE-2BB96F9BB2F3}" name="Column3403"/>
    <tableColumn id="3418" xr3:uid="{877BC4E0-AC79-483E-8207-DF01168096F5}" name="Column3404"/>
    <tableColumn id="3419" xr3:uid="{07F168C0-34D7-470A-AE62-26DB34C39862}" name="Column3405"/>
    <tableColumn id="3420" xr3:uid="{9290FCFC-63D1-47BC-A165-E4EAF04EE1F6}" name="Column3406"/>
    <tableColumn id="3421" xr3:uid="{580D7CF5-68F5-402E-BDE8-09CCBDFBE98D}" name="Column3407"/>
    <tableColumn id="3422" xr3:uid="{67E207F8-70DE-42A3-B4BB-19CBD7F6C686}" name="Column3408"/>
    <tableColumn id="3423" xr3:uid="{39F1B153-6E57-4120-AC1F-66FCECBE341E}" name="Column3409"/>
    <tableColumn id="3424" xr3:uid="{5C0A4D13-3DA4-4395-A054-90F106768730}" name="Column3410"/>
    <tableColumn id="3425" xr3:uid="{D6D605D4-639E-4998-9F92-DFB087DC4213}" name="Column3411"/>
    <tableColumn id="3426" xr3:uid="{9AFDBCA7-8D0E-49F4-A52D-4CDEB6EFE847}" name="Column3412"/>
    <tableColumn id="3427" xr3:uid="{2FB26A40-2F48-4E74-BD04-81E56906F589}" name="Column3413"/>
    <tableColumn id="3428" xr3:uid="{3B42060B-DF0B-4DEC-BBCB-BB73C0D6E707}" name="Column3414"/>
    <tableColumn id="3429" xr3:uid="{1F34B973-4474-4757-AE87-AB7266CFA6BD}" name="Column3415"/>
    <tableColumn id="3430" xr3:uid="{A09C7A0C-9C15-46B4-B9C3-3D1D9BC9BF89}" name="Column3416"/>
    <tableColumn id="3431" xr3:uid="{5AA17F2C-ACF5-44B9-9C23-B8D58E1A0D62}" name="Column3417"/>
    <tableColumn id="3432" xr3:uid="{3EC93469-CD66-485B-AFC3-268DC59FDC72}" name="Column3418"/>
    <tableColumn id="3433" xr3:uid="{70533A5A-B40F-4F29-8C34-87B5A1CB6401}" name="Column3419"/>
    <tableColumn id="3434" xr3:uid="{429DA1CE-4CDE-4FA4-B45D-09B45114AEFF}" name="Column3420"/>
    <tableColumn id="3435" xr3:uid="{2E614B7C-D627-44B1-88BC-9F1F22C218D8}" name="Column3421"/>
    <tableColumn id="3436" xr3:uid="{16ABB234-6751-480C-9474-57277900065B}" name="Column3422"/>
    <tableColumn id="3437" xr3:uid="{56F2403E-15E4-49AD-81CD-00289EDF1BD2}" name="Column3423"/>
    <tableColumn id="3438" xr3:uid="{73FFDE28-424B-4EBF-8327-4DE951D05648}" name="Column3424"/>
    <tableColumn id="3439" xr3:uid="{185CCC85-9E4D-4114-AA48-E4789298FC0E}" name="Column3425"/>
    <tableColumn id="3440" xr3:uid="{6F44A11E-63E2-4915-A136-5F49258CB48B}" name="Column3426"/>
    <tableColumn id="3441" xr3:uid="{AC3388D1-4B3A-42A1-B0AE-17B08BE1F4A4}" name="Column3427"/>
    <tableColumn id="3442" xr3:uid="{3F4C6A2E-0AC5-4FDD-8BE7-C53C761F6740}" name="Column3428"/>
    <tableColumn id="3443" xr3:uid="{E6D8A20F-DA0F-463B-A31E-98D28F43597B}" name="Column3429"/>
    <tableColumn id="3444" xr3:uid="{8F295710-6D26-4BD0-9534-331E5C94F025}" name="Column3430"/>
    <tableColumn id="3445" xr3:uid="{A696F801-CA39-4513-B2B2-AC1BA7EF7353}" name="Column3431"/>
    <tableColumn id="3446" xr3:uid="{7DEC1AB9-AB2C-4CC3-8C5C-CAE0A9A7204F}" name="Column3432"/>
    <tableColumn id="3447" xr3:uid="{BCA884DF-7886-4467-A336-C44C9E913A2A}" name="Column3433"/>
    <tableColumn id="3448" xr3:uid="{B2C672CB-1E3F-4B9E-8E06-D025F34D694F}" name="Column3434"/>
    <tableColumn id="3449" xr3:uid="{418B013B-619E-45EE-9274-41BFC8D461B8}" name="Column3435"/>
    <tableColumn id="3450" xr3:uid="{909E043D-8BEF-4305-AC07-CC4C5006150B}" name="Column3436"/>
    <tableColumn id="3451" xr3:uid="{4A956241-4ACB-4D85-92F1-001584AB78D6}" name="Column3437"/>
    <tableColumn id="3452" xr3:uid="{FDD046B3-8B1E-4441-ADEF-D934489BD302}" name="Column3438"/>
    <tableColumn id="3453" xr3:uid="{7015BFDD-898B-4D57-BEA4-67591DD24239}" name="Column3439"/>
    <tableColumn id="3454" xr3:uid="{A1A92C87-A223-455F-917A-FD111514EEE5}" name="Column3440"/>
    <tableColumn id="3455" xr3:uid="{6F31BED5-E8EF-4806-8A81-019F79C704D6}" name="Column3441"/>
    <tableColumn id="3456" xr3:uid="{7D4780E6-95AD-4244-945F-973EC8B28C43}" name="Column3442"/>
    <tableColumn id="3457" xr3:uid="{40B6EC02-0D9B-41B7-9ED7-225ECFD16200}" name="Column3443"/>
    <tableColumn id="3458" xr3:uid="{20147281-73D7-4613-A431-E7D064CB9BFD}" name="Column3444"/>
    <tableColumn id="3459" xr3:uid="{920BF28C-9721-44DF-B871-D63D7A006131}" name="Column3445"/>
    <tableColumn id="3460" xr3:uid="{6B4844D0-960E-4392-A9CD-95FFA36BB67A}" name="Column3446"/>
    <tableColumn id="3461" xr3:uid="{079C2732-AC58-45CB-85A2-91D66DD291A3}" name="Column3447"/>
    <tableColumn id="3462" xr3:uid="{707A551D-8A03-41CD-B153-30AA35260873}" name="Column3448"/>
    <tableColumn id="3463" xr3:uid="{F6D6FB1C-8899-46DD-975B-28D846F5E1E2}" name="Column3449"/>
    <tableColumn id="3464" xr3:uid="{AB8FB0FF-ADE6-4CDE-8E83-8D8F1B8B8BB7}" name="Column3450"/>
    <tableColumn id="3465" xr3:uid="{22E46098-F0B2-4877-9D2D-D8F2D02B8913}" name="Column3451"/>
    <tableColumn id="3466" xr3:uid="{3B096F12-DA0C-4D0A-B918-9DB2F1ABC752}" name="Column3452"/>
    <tableColumn id="3467" xr3:uid="{2BE703B3-CCE5-497A-9A40-6CA283AEEDC2}" name="Column3453"/>
    <tableColumn id="3468" xr3:uid="{AD420635-8E99-408C-BA7C-72AC71E7EF4F}" name="Column3454"/>
    <tableColumn id="3469" xr3:uid="{08BE0A0E-A2F8-4D50-84D4-EB5FFCA8B8FF}" name="Column3455"/>
    <tableColumn id="3470" xr3:uid="{C340BDEE-B397-4C77-A51E-EBDF2DF0532A}" name="Column3456"/>
    <tableColumn id="3471" xr3:uid="{6F0CAC23-138C-4DF8-9CFD-C06C603A44D4}" name="Column3457"/>
    <tableColumn id="3472" xr3:uid="{A82057AA-DE3B-436B-A8CD-031A84E07EC2}" name="Column3458"/>
    <tableColumn id="3473" xr3:uid="{82BC6314-6C9E-45D7-BA0C-2A665AFC81D6}" name="Column3459"/>
    <tableColumn id="3474" xr3:uid="{96163AE2-E6C4-4FF3-92E9-7232831F7441}" name="Column3460"/>
    <tableColumn id="3475" xr3:uid="{68B84DAF-E20D-4A08-944A-15200F8ADAA0}" name="Column3461"/>
    <tableColumn id="3476" xr3:uid="{C4A63CE1-21D3-42BD-B1FA-F22E010C2783}" name="Column3462"/>
    <tableColumn id="3477" xr3:uid="{880C2837-0536-48FF-9639-10566009EC8A}" name="Column3463"/>
    <tableColumn id="3478" xr3:uid="{B88B7EF1-B2A6-471E-86D3-6D0105DFA535}" name="Column3464"/>
    <tableColumn id="3479" xr3:uid="{1A349928-FE19-4FDF-992D-BD3864C6426D}" name="Column3465"/>
    <tableColumn id="3480" xr3:uid="{BAD7B949-CB8A-4012-B5BA-4FB9F721AD46}" name="Column3466"/>
    <tableColumn id="3481" xr3:uid="{818C6BA3-9A25-4185-87C8-D8E5DF9DFF0B}" name="Column3467"/>
    <tableColumn id="3482" xr3:uid="{27D0E602-8410-4B9E-86B7-804B3AF3D011}" name="Column3468"/>
    <tableColumn id="3483" xr3:uid="{1DB22AA9-1859-4806-B1DB-A8F0D11973C7}" name="Column3469"/>
    <tableColumn id="3484" xr3:uid="{69CD1239-6A06-449D-A1D7-E593DC2B154B}" name="Column3470"/>
    <tableColumn id="3485" xr3:uid="{14C1FF4C-822F-4291-91B1-4C1DA581361A}" name="Column3471"/>
    <tableColumn id="3486" xr3:uid="{2CB40227-904A-4492-9D69-CE8A4DFAB49C}" name="Column3472"/>
    <tableColumn id="3487" xr3:uid="{C01AFBEC-1FF9-4C6B-94FE-B1BBED359E2C}" name="Column3473"/>
    <tableColumn id="3488" xr3:uid="{75800A6C-4EA1-45CF-A506-17375A6F4AC7}" name="Column3474"/>
    <tableColumn id="3489" xr3:uid="{7CD640E1-0973-409E-B4A0-4FAFD038F35F}" name="Column3475"/>
    <tableColumn id="3490" xr3:uid="{A0942BA9-60B4-44BB-8032-B4E89DBBD5CB}" name="Column3476"/>
    <tableColumn id="3491" xr3:uid="{F30DDACC-7CAB-4116-97B7-F1AC9F6064A8}" name="Column3477"/>
    <tableColumn id="3492" xr3:uid="{F4D2A43F-620E-48A7-B6BC-2DEE867F0D7F}" name="Column3478"/>
    <tableColumn id="3493" xr3:uid="{A6C7BB8B-E525-4128-A7BE-15DD7529C7BE}" name="Column3479"/>
    <tableColumn id="3494" xr3:uid="{F61B0EA4-6DDA-4C5B-8F5D-1D17C7EBDE66}" name="Column3480"/>
    <tableColumn id="3495" xr3:uid="{9D9947F4-36E0-437E-BD67-439DA33FC959}" name="Column3481"/>
    <tableColumn id="3496" xr3:uid="{FC977C3C-BE26-4180-8C46-B98F354D4137}" name="Column3482"/>
    <tableColumn id="3497" xr3:uid="{FD8EA155-6BEE-4F31-8F0D-988440EB86AA}" name="Column3483"/>
    <tableColumn id="3498" xr3:uid="{3C9C21F9-A697-48D1-BA7D-5469BEE27059}" name="Column3484"/>
    <tableColumn id="3499" xr3:uid="{6AF4EE6D-1176-4DC3-AEDF-6B834B63CC59}" name="Column3485"/>
    <tableColumn id="3500" xr3:uid="{6E2DDF27-437E-412E-961D-15F317BD34CE}" name="Column3486"/>
    <tableColumn id="3501" xr3:uid="{EBD4BDA7-99CA-4C9D-A638-42A982BAF6FA}" name="Column3487"/>
    <tableColumn id="3502" xr3:uid="{35A6122E-1DA2-4984-8ED7-F25C23CBA9EE}" name="Column3488"/>
    <tableColumn id="3503" xr3:uid="{C870E179-F37A-4254-A233-8B96BF89688E}" name="Column3489"/>
    <tableColumn id="3504" xr3:uid="{9C3A6E59-926B-478C-B205-4A456EE3EECF}" name="Column3490"/>
    <tableColumn id="3505" xr3:uid="{31D444C3-16F5-440F-BC43-F2E02F5A4469}" name="Column3491"/>
    <tableColumn id="3506" xr3:uid="{CF98D308-E469-4A1A-AA04-30030EECEE13}" name="Column3492"/>
    <tableColumn id="3507" xr3:uid="{01CAABE8-AAF8-4F2A-8158-F26D2216DBFC}" name="Column3493"/>
    <tableColumn id="3508" xr3:uid="{185C58D1-AD34-4A9F-AE25-9CA712022CED}" name="Column3494"/>
    <tableColumn id="3509" xr3:uid="{3082E5A1-EC02-45EF-839F-75FCAD69E756}" name="Column3495"/>
    <tableColumn id="3510" xr3:uid="{F3217F22-1365-42A2-BAB1-F032CB690E3D}" name="Column3496"/>
    <tableColumn id="3511" xr3:uid="{488F59FE-5D10-471B-9385-563786716442}" name="Column3497"/>
    <tableColumn id="3512" xr3:uid="{908E32A9-6113-40E2-9776-0FE564EF9227}" name="Column3498"/>
    <tableColumn id="3513" xr3:uid="{7380013C-6D51-4164-A548-7CC646940084}" name="Column3499"/>
    <tableColumn id="3514" xr3:uid="{C253DA4B-F971-431C-9359-8D9BDAFAAB30}" name="Column3500"/>
    <tableColumn id="3515" xr3:uid="{D7191CD4-0B53-4F4B-B3A0-491E5428447D}" name="Column3501"/>
    <tableColumn id="3516" xr3:uid="{026B22CF-2E85-409B-BFE5-239F09DE32D0}" name="Column3502"/>
    <tableColumn id="3517" xr3:uid="{337930E9-5F70-4978-AE48-EBFDB05565D2}" name="Column3503"/>
    <tableColumn id="3518" xr3:uid="{D5F95050-D775-402F-8FDB-A76E1CFCC935}" name="Column3504"/>
    <tableColumn id="3519" xr3:uid="{900BB944-7766-4368-92BC-F2C597C2F5BF}" name="Column3505"/>
    <tableColumn id="3520" xr3:uid="{B04344C7-273F-45AE-B901-0F2345AC6B35}" name="Column3506"/>
    <tableColumn id="3521" xr3:uid="{A52559D5-8584-487B-8276-C6F8AE73D48B}" name="Column3507"/>
    <tableColumn id="3522" xr3:uid="{9980E3BD-0429-4452-9D7A-7037814FCBCA}" name="Column3508"/>
    <tableColumn id="3523" xr3:uid="{449A0FBF-6B9E-45F9-A7D6-F93444DC7E76}" name="Column3509"/>
    <tableColumn id="3524" xr3:uid="{17B064D5-A077-4BA5-B75A-88D1DAE87165}" name="Column3510"/>
    <tableColumn id="3525" xr3:uid="{3281B5E7-6B31-4231-987C-D3188D524C75}" name="Column3511"/>
    <tableColumn id="3526" xr3:uid="{51920A69-2E5C-4C19-A56F-D9562FF41D7E}" name="Column3512"/>
    <tableColumn id="3527" xr3:uid="{8397202D-E975-48B1-8B35-9E95E976360D}" name="Column3513"/>
    <tableColumn id="3528" xr3:uid="{2B7943F8-674D-444A-B9C3-222D56597164}" name="Column3514"/>
    <tableColumn id="3529" xr3:uid="{92E01FA6-F671-4781-9816-02D318A2A739}" name="Column3515"/>
    <tableColumn id="3530" xr3:uid="{EAD24398-87B4-438D-8807-C1BC4E03DA6D}" name="Column3516"/>
    <tableColumn id="3531" xr3:uid="{B3450D44-BD16-45C4-B204-4DD407CC20B7}" name="Column3517"/>
    <tableColumn id="3532" xr3:uid="{EAAC8CCA-2EC8-4FE5-BBA0-96D68986C5A8}" name="Column3518"/>
    <tableColumn id="3533" xr3:uid="{3A208F38-CDF6-4FF4-9A93-CA7796E81636}" name="Column3519"/>
    <tableColumn id="3534" xr3:uid="{92EEFBC1-058A-4E49-B7A5-7D33DFA4ADD0}" name="Column3520"/>
    <tableColumn id="3535" xr3:uid="{35861AF4-40D8-4866-89DA-BFCF16878874}" name="Column3521"/>
    <tableColumn id="3536" xr3:uid="{99CD0E45-8CF0-4F65-BBB9-BA21D54CC284}" name="Column3522"/>
    <tableColumn id="3537" xr3:uid="{DA6C52DF-4BA9-4045-A049-16B8C5C34AF7}" name="Column3523"/>
    <tableColumn id="3538" xr3:uid="{EA4BF7CC-F256-43EB-A505-54DAC302F42E}" name="Column3524"/>
    <tableColumn id="3539" xr3:uid="{9A9930A6-BB89-41A3-8913-4A65AA0B8BA2}" name="Column3525"/>
    <tableColumn id="3540" xr3:uid="{23434ACC-4D82-46AD-B7BD-A4D4BDA9CAFF}" name="Column3526"/>
    <tableColumn id="3541" xr3:uid="{FD0020F9-EC01-4B10-8DC9-A8CFAB944CC5}" name="Column3527"/>
    <tableColumn id="3542" xr3:uid="{729E9422-A7F8-4B42-B1AB-050F3C5AE34C}" name="Column3528"/>
    <tableColumn id="3543" xr3:uid="{A015E4F8-DA19-4745-89AA-7038D29F1881}" name="Column3529"/>
    <tableColumn id="3544" xr3:uid="{89C96829-46F8-4FEA-9AC1-E5A1AC410570}" name="Column3530"/>
    <tableColumn id="3545" xr3:uid="{DB4557A7-3362-4A2D-A3EB-A98F191AC56E}" name="Column3531"/>
    <tableColumn id="3546" xr3:uid="{5C2013C2-455F-483F-A49C-8563673FF7B5}" name="Column3532"/>
    <tableColumn id="3547" xr3:uid="{7AF93260-C03E-4149-B6A1-077D596A2217}" name="Column3533"/>
    <tableColumn id="3548" xr3:uid="{8D197077-8783-4970-B90C-2F2320684BE0}" name="Column3534"/>
    <tableColumn id="3549" xr3:uid="{0147A42B-7E07-4617-B6D4-BB53A07811FF}" name="Column3535"/>
    <tableColumn id="3550" xr3:uid="{CA2E4D68-5375-43ED-9C50-DCA2D442685A}" name="Column3536"/>
    <tableColumn id="3551" xr3:uid="{F3C0209D-B904-4504-822B-9DBC681D0BA0}" name="Column3537"/>
    <tableColumn id="3552" xr3:uid="{64F188A9-C955-418D-AD49-359E9EA3BBB3}" name="Column3538"/>
    <tableColumn id="3553" xr3:uid="{C3DF9EAE-A3D2-48DF-B8E2-22EE032159C5}" name="Column3539"/>
    <tableColumn id="3554" xr3:uid="{77B5ED1B-9AF7-4D92-92AD-F333667471CD}" name="Column3540"/>
    <tableColumn id="3555" xr3:uid="{FD608A4E-897B-46F7-B61E-E6A15B6FFCE6}" name="Column3541"/>
    <tableColumn id="3556" xr3:uid="{AC5F0B44-9F56-49FF-AD99-011D07AA332C}" name="Column3542"/>
    <tableColumn id="3557" xr3:uid="{4D6728C8-2A87-4FA6-A743-1BC9AB573BF5}" name="Column3543"/>
    <tableColumn id="3558" xr3:uid="{1D58A34B-6F47-421C-92CD-222E0743B5B3}" name="Column3544"/>
    <tableColumn id="3559" xr3:uid="{888E222A-E845-4022-A404-943FE7DF137F}" name="Column3545"/>
    <tableColumn id="3560" xr3:uid="{1637C810-BD54-4DE0-8A37-C850380539F9}" name="Column3546"/>
    <tableColumn id="3561" xr3:uid="{843EF59A-C7F8-40CD-9C8A-C4794ED7D482}" name="Column3547"/>
    <tableColumn id="3562" xr3:uid="{45D10597-0E5B-4451-9F3A-2C2B8540E441}" name="Column3548"/>
    <tableColumn id="3563" xr3:uid="{2D3464B7-4C5E-42FB-89EB-AD0DFE9F4B38}" name="Column3549"/>
    <tableColumn id="3564" xr3:uid="{D9F47885-9E8B-4363-9D57-345FA4AAD5A7}" name="Column3550"/>
    <tableColumn id="3565" xr3:uid="{34271B03-6AA8-49A2-A66C-F09C8ECD09AF}" name="Column3551"/>
    <tableColumn id="3566" xr3:uid="{A201AC8F-01CA-4EFA-AD09-974CF58483B8}" name="Column3552"/>
    <tableColumn id="3567" xr3:uid="{E1B62961-0BA2-4B81-81E7-7ADFDC46F3D9}" name="Column3553"/>
    <tableColumn id="3568" xr3:uid="{6AF7BDCF-F282-4EAE-9DC6-6C228210840D}" name="Column3554"/>
    <tableColumn id="3569" xr3:uid="{F4603DEF-B4EC-46C4-BDA0-B10911FDD43E}" name="Column3555"/>
    <tableColumn id="3570" xr3:uid="{569BC25C-B5F7-4B37-A3E8-27187FA80D58}" name="Column3556"/>
    <tableColumn id="3571" xr3:uid="{07F26003-1AA9-40F7-8253-77C38FE7814A}" name="Column3557"/>
    <tableColumn id="3572" xr3:uid="{EDC42B1A-6FEC-4ABC-847B-7D383D9FD606}" name="Column3558"/>
    <tableColumn id="3573" xr3:uid="{2B1DE536-8280-4B2D-90F9-F5B7823D750F}" name="Column3559"/>
    <tableColumn id="3574" xr3:uid="{F02E80D6-CA9B-434B-B2C6-1051E1F2C9EF}" name="Column3560"/>
    <tableColumn id="3575" xr3:uid="{04D4D343-55E5-4490-B1F3-CE9859A8374F}" name="Column3561"/>
    <tableColumn id="3576" xr3:uid="{0B18B22D-63EA-4B30-ADED-12B624205BD6}" name="Column3562"/>
    <tableColumn id="3577" xr3:uid="{7B47765A-5760-4A6E-B3DB-4136E1F1F445}" name="Column3563"/>
    <tableColumn id="3578" xr3:uid="{8E67605C-EA5B-494C-A979-C0F90C0C291B}" name="Column3564"/>
    <tableColumn id="3579" xr3:uid="{0A394C97-1240-4424-9D63-04D750E72BFC}" name="Column3565"/>
    <tableColumn id="3580" xr3:uid="{D3EF6FE8-FC14-4162-9743-1EB072006796}" name="Column3566"/>
    <tableColumn id="3581" xr3:uid="{8B142F61-509B-419F-882E-DB5FD7687E9E}" name="Column3567"/>
    <tableColumn id="3582" xr3:uid="{FA8F9E26-4732-4299-9106-45DAECE69E25}" name="Column3568"/>
    <tableColumn id="3583" xr3:uid="{602E032B-7D3F-4AB0-BE0A-2555CCB4902D}" name="Column3569"/>
    <tableColumn id="3584" xr3:uid="{3152755B-9447-4C98-A4E4-69BA9F60226D}" name="Column3570"/>
    <tableColumn id="3585" xr3:uid="{8CAE0386-4A9F-4CA7-895C-DF92EAB42AD8}" name="Column3571"/>
    <tableColumn id="3586" xr3:uid="{CEB940CF-F73E-4329-9117-86D17BB7C6B6}" name="Column3572"/>
    <tableColumn id="3587" xr3:uid="{3FD8CB93-154D-4676-8F96-C67CF1C1A9B9}" name="Column3573"/>
    <tableColumn id="3588" xr3:uid="{0F250439-5C3B-4038-A713-053AC8214170}" name="Column3574"/>
    <tableColumn id="3589" xr3:uid="{90C09A2B-FD8C-4F59-A7D3-71A1E2C61DC2}" name="Column3575"/>
    <tableColumn id="3590" xr3:uid="{97E2C168-3AD5-49F2-8D56-4E76963F9A81}" name="Column3576"/>
    <tableColumn id="3591" xr3:uid="{5D8B7342-6FB4-4D15-8875-70C8A8319624}" name="Column3577"/>
    <tableColumn id="3592" xr3:uid="{32DCA929-FEF9-4C61-B3C6-F68194C91075}" name="Column3578"/>
    <tableColumn id="3593" xr3:uid="{EBA40AF7-671F-49C9-A808-85079E80174F}" name="Column3579"/>
    <tableColumn id="3594" xr3:uid="{E2250B26-DEC5-444F-A2FB-F4CF786B8145}" name="Column3580"/>
    <tableColumn id="3595" xr3:uid="{7433003A-72CE-4DFA-A162-A10B209F467D}" name="Column3581"/>
    <tableColumn id="3596" xr3:uid="{6E9A0A32-C626-4204-B7E2-BAC015E136CA}" name="Column3582"/>
    <tableColumn id="3597" xr3:uid="{50386195-451F-4857-BEE6-43DED1E2CCF0}" name="Column3583"/>
    <tableColumn id="3598" xr3:uid="{80A26EB1-8ACC-46DE-8566-610EA6B32559}" name="Column3584"/>
    <tableColumn id="3599" xr3:uid="{32473081-0E03-40C4-AC19-EB6FE55D84E2}" name="Column3585"/>
    <tableColumn id="3600" xr3:uid="{C416A37A-B44E-4541-86DC-47E51368ACAA}" name="Column3586"/>
    <tableColumn id="3601" xr3:uid="{283B2144-A241-4618-99AE-CAF2DCA1A3EF}" name="Column3587"/>
    <tableColumn id="3602" xr3:uid="{DD097097-015A-4A12-91E1-872E5D93DBCF}" name="Column3588"/>
    <tableColumn id="3603" xr3:uid="{ADD2ED2D-286B-4FDB-B625-E5AAAEF3626B}" name="Column3589"/>
    <tableColumn id="3604" xr3:uid="{D557CFA2-5A4A-4D14-A0CC-FEFD0CDEB824}" name="Column3590"/>
    <tableColumn id="3605" xr3:uid="{05FF0F2A-C4FD-445C-AD47-B70CE700D96F}" name="Column3591"/>
    <tableColumn id="3606" xr3:uid="{899BD494-19CB-452F-8D94-48AA6FD48D06}" name="Column3592"/>
    <tableColumn id="3607" xr3:uid="{F57063ED-1689-4491-ABA5-30E6509228F3}" name="Column3593"/>
    <tableColumn id="3608" xr3:uid="{0D953D19-A2FB-4683-B3BD-00D4BEBACE09}" name="Column3594"/>
    <tableColumn id="3609" xr3:uid="{B87D739E-9212-4B51-9205-4DA736D88C46}" name="Column3595"/>
    <tableColumn id="3610" xr3:uid="{8A647CD8-3C40-4066-A0E7-58C95210D9C6}" name="Column3596"/>
    <tableColumn id="3611" xr3:uid="{17509E87-A87D-455E-AC7C-D5D6FD531504}" name="Column3597"/>
    <tableColumn id="3612" xr3:uid="{60BB600F-1C10-4496-90B2-D1B4A9DA4C18}" name="Column3598"/>
    <tableColumn id="3613" xr3:uid="{6C80709B-D1A7-48F5-BB0B-3A6391EC8FDD}" name="Column3599"/>
    <tableColumn id="3614" xr3:uid="{4F9E7C07-39A0-4A5F-BE55-A16BD72ADE1C}" name="Column3600"/>
    <tableColumn id="3615" xr3:uid="{C674C2FB-7F22-47B9-B3A2-35478CAD4F23}" name="Column3601"/>
    <tableColumn id="3616" xr3:uid="{19B8A5DE-1CE6-4474-A728-1D4F4985AEC0}" name="Column3602"/>
    <tableColumn id="3617" xr3:uid="{821735A8-D747-45AD-A9B4-2E3ABABF1604}" name="Column3603"/>
    <tableColumn id="3618" xr3:uid="{AE9DC38E-AEE8-47DF-8ACA-22EFC0E7FDFE}" name="Column3604"/>
    <tableColumn id="3619" xr3:uid="{97A7A4F3-324E-4123-B59E-1814BA5300F3}" name="Column3605"/>
    <tableColumn id="3620" xr3:uid="{64A6185A-A269-45F5-8D68-A32F60B7599C}" name="Column3606"/>
    <tableColumn id="3621" xr3:uid="{E7CE77DC-B258-4E48-B060-CD3A1F95BED9}" name="Column3607"/>
    <tableColumn id="3622" xr3:uid="{C750ED69-D36C-43F2-A01E-4A5C90B31D10}" name="Column3608"/>
    <tableColumn id="3623" xr3:uid="{DCE5CF21-41BD-4E16-8B33-02333E341AE9}" name="Column3609"/>
    <tableColumn id="3624" xr3:uid="{6E4866D4-2BC5-46C0-9035-68F3C9482A2E}" name="Column3610"/>
    <tableColumn id="3625" xr3:uid="{8ED3D586-3C98-4D71-ACF2-FA924D681C9C}" name="Column3611"/>
    <tableColumn id="3626" xr3:uid="{DD1575EB-8CDE-4F05-9291-31CD9CEC7512}" name="Column3612"/>
    <tableColumn id="3627" xr3:uid="{8AB8AB70-1CF6-45C8-87CA-FBA543286321}" name="Column3613"/>
    <tableColumn id="3628" xr3:uid="{38AB2E56-A654-4633-A182-105114898340}" name="Column3614"/>
    <tableColumn id="3629" xr3:uid="{3CE02143-BD4F-4B03-975D-943B0710A2ED}" name="Column3615"/>
    <tableColumn id="3630" xr3:uid="{9798CB4A-F507-451F-83CE-EEE81C421602}" name="Column3616"/>
    <tableColumn id="3631" xr3:uid="{29394DB4-19C8-4A9D-9952-3163F4E1C71F}" name="Column3617"/>
    <tableColumn id="3632" xr3:uid="{07397D39-BC98-4AC6-9F24-80A6BECBCFA7}" name="Column3618"/>
    <tableColumn id="3633" xr3:uid="{A3D017D3-EDB4-4AFE-A740-9F476BA72655}" name="Column3619"/>
    <tableColumn id="3634" xr3:uid="{A23A9AA9-D0EA-484D-B1D9-22DE9CF3BA39}" name="Column3620"/>
    <tableColumn id="3635" xr3:uid="{6E44ECF4-4136-4F1F-B5D9-176E58271EE1}" name="Column3621"/>
    <tableColumn id="3636" xr3:uid="{D24BBE14-7B0A-4EB6-A8FD-1523FFA3AD7B}" name="Column3622"/>
    <tableColumn id="3637" xr3:uid="{12687EB0-430B-4284-A3F4-EEF81A7578D0}" name="Column3623"/>
    <tableColumn id="3638" xr3:uid="{1B289131-96D0-4BED-974E-2C250CDAAF1C}" name="Column3624"/>
    <tableColumn id="3639" xr3:uid="{4B10D480-405E-4B87-B889-E7558B006004}" name="Column3625"/>
    <tableColumn id="3640" xr3:uid="{EC09C1E4-13AB-4811-9E20-86EFD148BF16}" name="Column3626"/>
    <tableColumn id="3641" xr3:uid="{FFA174E8-EEBE-40E3-8471-AB7C364EA893}" name="Column3627"/>
    <tableColumn id="3642" xr3:uid="{CA68595E-495A-4D2A-8E6F-CE4349018725}" name="Column3628"/>
    <tableColumn id="3643" xr3:uid="{B9EE5DD3-C0E4-4B6D-A2EB-0BD7E155142B}" name="Column3629"/>
    <tableColumn id="3644" xr3:uid="{886A1E34-B084-4699-888D-1B342AB7B66D}" name="Column3630"/>
    <tableColumn id="3645" xr3:uid="{43955367-E7A8-4851-8318-09F20520A529}" name="Column3631"/>
    <tableColumn id="3646" xr3:uid="{C1ADB6F4-A25B-4712-81DB-C864B5B79D63}" name="Column3632"/>
    <tableColumn id="3647" xr3:uid="{87577D6C-70F5-40C4-A995-079C3758CD8D}" name="Column3633"/>
    <tableColumn id="3648" xr3:uid="{3D6FB924-749C-4DF6-BCEB-3F89764BA3CE}" name="Column3634"/>
    <tableColumn id="3649" xr3:uid="{F55DEAB7-E186-4D23-916C-0B03E26A5364}" name="Column3635"/>
    <tableColumn id="3650" xr3:uid="{8D597EBB-8C0F-4DEF-9F6C-A530CE26D4D2}" name="Column3636"/>
    <tableColumn id="3651" xr3:uid="{A6FAB56C-62B2-4FF3-80B3-EB9E77B22125}" name="Column3637"/>
    <tableColumn id="3652" xr3:uid="{2EDF48D9-72A7-4AA6-BD21-2FE456A9717F}" name="Column3638"/>
    <tableColumn id="3653" xr3:uid="{E797123A-5128-4969-922A-CD5E296AD2BE}" name="Column3639"/>
    <tableColumn id="3654" xr3:uid="{445567A9-6B7C-40C5-AEC8-46E3FDC93859}" name="Column3640"/>
    <tableColumn id="3655" xr3:uid="{000A4231-FDFB-4918-A5B6-67AEF9C5DDA4}" name="Column3641"/>
    <tableColumn id="3656" xr3:uid="{F2E08386-C5E3-4E71-ADDD-3AC9A0EDEBE1}" name="Column3642"/>
    <tableColumn id="3657" xr3:uid="{24711575-9A10-4DFA-AC69-AE67CF720441}" name="Column3643"/>
    <tableColumn id="3658" xr3:uid="{EA523F5F-EFD5-414B-BBF8-49410B667454}" name="Column3644"/>
    <tableColumn id="3659" xr3:uid="{08C391BF-B8AD-42FA-A758-98A0F7910514}" name="Column3645"/>
    <tableColumn id="3660" xr3:uid="{1DAD8A3C-4263-47BE-A6A8-681D55646B46}" name="Column3646"/>
    <tableColumn id="3661" xr3:uid="{64EAB31E-2011-45C2-B010-009F645BFC20}" name="Column3647"/>
    <tableColumn id="3662" xr3:uid="{8BDA3E28-5B52-48C2-9335-496CC1B60CAC}" name="Column3648"/>
    <tableColumn id="3663" xr3:uid="{9F104D7C-F3BB-4EC4-BDB0-2F18449FB6E5}" name="Column3649"/>
    <tableColumn id="3664" xr3:uid="{AAD52628-E8F0-4D30-884D-2F9AD4634903}" name="Column3650"/>
    <tableColumn id="3665" xr3:uid="{E292FD43-1261-474E-8533-91C627061E32}" name="Column3651"/>
    <tableColumn id="3666" xr3:uid="{B52B0DFC-8DE7-49EB-9DA5-A28378126110}" name="Column3652"/>
    <tableColumn id="3667" xr3:uid="{D0E4A79C-4060-4269-9204-176479FF8561}" name="Column3653"/>
    <tableColumn id="3668" xr3:uid="{99535D43-9EEE-4255-846F-6B7B61702A0B}" name="Column3654"/>
    <tableColumn id="3669" xr3:uid="{62A6D5A7-7658-4012-9FB5-1A25F9AD1641}" name="Column3655"/>
    <tableColumn id="3670" xr3:uid="{5CCE5C2A-21FF-41BA-B020-AFA95AFAB8E8}" name="Column3656"/>
    <tableColumn id="3671" xr3:uid="{51F3EB90-3A5D-43E7-954E-5063D642CCD6}" name="Column3657"/>
    <tableColumn id="3672" xr3:uid="{63120F66-06AD-41BB-B4FD-2431D7A6DFD8}" name="Column3658"/>
    <tableColumn id="3673" xr3:uid="{3FD3355D-AB22-46C1-80B7-1874229BDE4E}" name="Column3659"/>
    <tableColumn id="3674" xr3:uid="{1491699B-4295-46F2-8FD4-ABC3AA775400}" name="Column3660"/>
    <tableColumn id="3675" xr3:uid="{32ECDC6E-48B9-42D9-88AF-3AE032908377}" name="Column3661"/>
    <tableColumn id="3676" xr3:uid="{182E04EF-2AA1-476D-8C4F-9554F42884BA}" name="Column3662"/>
    <tableColumn id="3677" xr3:uid="{FE6CEAA7-67E3-43AB-B243-B17BA56D6AB3}" name="Column3663"/>
    <tableColumn id="3678" xr3:uid="{E934E657-A979-435B-B53B-75FB8B8B4227}" name="Column3664"/>
    <tableColumn id="3679" xr3:uid="{925A19FD-1632-4B0B-A169-778D0924BE12}" name="Column3665"/>
    <tableColumn id="3680" xr3:uid="{99BC00D5-AF45-4047-93FB-A00590F21708}" name="Column3666"/>
    <tableColumn id="3681" xr3:uid="{C45DAFD5-AD89-4C89-97A4-B1B7B593EFCE}" name="Column3667"/>
    <tableColumn id="3682" xr3:uid="{40540AE1-68FB-442C-80EB-BDA09FA9784B}" name="Column3668"/>
    <tableColumn id="3683" xr3:uid="{8D43A12E-7083-4F53-BB80-B7FE774F4680}" name="Column3669"/>
    <tableColumn id="3684" xr3:uid="{484FF459-6B92-49C8-B2A3-B53617BF6E36}" name="Column3670"/>
    <tableColumn id="3685" xr3:uid="{B4ADD33A-BBAE-46E5-89C9-EFA90C1EB8E2}" name="Column3671"/>
    <tableColumn id="3686" xr3:uid="{625B6513-3719-46A9-8CE8-08FDC22B2A9C}" name="Column3672"/>
    <tableColumn id="3687" xr3:uid="{752279CF-F93E-4D25-8B0D-D35A616893BE}" name="Column3673"/>
    <tableColumn id="3688" xr3:uid="{E34B9195-5E88-4734-91F4-0413E50C2961}" name="Column3674"/>
    <tableColumn id="3689" xr3:uid="{AB3F51A7-07E2-49B5-80DC-16496CD2DC19}" name="Column3675"/>
    <tableColumn id="3690" xr3:uid="{F33FB8C5-D668-42E1-9CD5-6A4F37D103E2}" name="Column3676"/>
    <tableColumn id="3691" xr3:uid="{5DE436B6-F91B-46A2-806F-8F70B19AFCD1}" name="Column3677"/>
    <tableColumn id="3692" xr3:uid="{2D869040-6A97-48DC-8506-C4267F95EE4B}" name="Column3678"/>
    <tableColumn id="3693" xr3:uid="{1C5A5858-E6CD-4F09-BD1A-BF9DDC70EECD}" name="Column3679"/>
    <tableColumn id="3694" xr3:uid="{7BD61DC9-CD0D-44CC-99D5-5DBDD0F812C3}" name="Column3680"/>
    <tableColumn id="3695" xr3:uid="{CC6E45DE-839A-48AE-8FDF-9A8149EF1440}" name="Column3681"/>
    <tableColumn id="3696" xr3:uid="{483FF9B5-20C3-488C-8788-A01BF0456FD9}" name="Column3682"/>
    <tableColumn id="3697" xr3:uid="{4C990C35-0A9A-44EB-A726-62AF72387F67}" name="Column3683"/>
    <tableColumn id="3698" xr3:uid="{09F5E94C-E5AE-40D7-ACCF-7007146F0983}" name="Column3684"/>
    <tableColumn id="3699" xr3:uid="{33236797-506A-4D68-BBFE-B89407C6A0D0}" name="Column3685"/>
    <tableColumn id="3700" xr3:uid="{D45BC623-0539-42CC-A59B-F5719B8F7C9C}" name="Column3686"/>
    <tableColumn id="3701" xr3:uid="{F0BC121A-6B97-4138-96B2-5D8B4CCA9B94}" name="Column3687"/>
    <tableColumn id="3702" xr3:uid="{DEF9FD5E-748B-4047-97B8-DDDB2C17D680}" name="Column3688"/>
    <tableColumn id="3703" xr3:uid="{9E05D74D-610F-4F9E-B1DB-1C0B13D32592}" name="Column3689"/>
    <tableColumn id="3704" xr3:uid="{58711638-7EE7-4556-A731-18B26DFD6E95}" name="Column3690"/>
    <tableColumn id="3705" xr3:uid="{E3AABAAD-30E4-45A7-943F-62BA6F0927A8}" name="Column3691"/>
    <tableColumn id="3706" xr3:uid="{5564D818-4C03-43AD-9624-09D177710D8C}" name="Column3692"/>
    <tableColumn id="3707" xr3:uid="{719CFF22-0D6F-47C5-BD86-1BAE602087CC}" name="Column3693"/>
    <tableColumn id="3708" xr3:uid="{9D6C5731-F5C3-4105-A232-F7A2E262831A}" name="Column3694"/>
    <tableColumn id="3709" xr3:uid="{F22B9FB5-A780-42A8-BE46-D8929D679A95}" name="Column3695"/>
    <tableColumn id="3710" xr3:uid="{75B6806C-3057-4A8D-9CEE-7EF2F1B14BF2}" name="Column3696"/>
    <tableColumn id="3711" xr3:uid="{F1F29A1E-0207-446E-8E60-97CB78B547DD}" name="Column3697"/>
    <tableColumn id="3712" xr3:uid="{6CBDEEEB-9962-4041-BB7C-4BA6E79BA30F}" name="Column3698"/>
    <tableColumn id="3713" xr3:uid="{EC319D28-E720-41CC-8340-AB69A4485C55}" name="Column3699"/>
    <tableColumn id="3714" xr3:uid="{BF71FF2A-9EE6-4BA2-8413-07CAE67F2F8B}" name="Column3700"/>
    <tableColumn id="3715" xr3:uid="{675CBE80-F3B0-4619-83BC-0C5FB9E26CC3}" name="Column3701"/>
    <tableColumn id="3716" xr3:uid="{0A632BA3-7760-4074-B581-210F25FCC823}" name="Column3702"/>
    <tableColumn id="3717" xr3:uid="{1E765A3F-10F3-4D45-B4F1-88C6C7F7E42F}" name="Column3703"/>
    <tableColumn id="3718" xr3:uid="{B2E30209-1A7A-4DAC-89B1-1BC3EFD2E924}" name="Column3704"/>
    <tableColumn id="3719" xr3:uid="{8F23AFC5-635F-449B-BA01-05A8FF956421}" name="Column3705"/>
    <tableColumn id="3720" xr3:uid="{61C26757-83AD-4221-8B35-94B55AFD6E2E}" name="Column3706"/>
    <tableColumn id="3721" xr3:uid="{D0491A77-F8E5-432B-8689-367D3BC3B0D9}" name="Column3707"/>
    <tableColumn id="3722" xr3:uid="{8DF90845-BDBA-4504-B146-9F74964AEC5A}" name="Column3708"/>
    <tableColumn id="3723" xr3:uid="{36AC8B9E-AB86-43A2-9FDF-19F7FB094C35}" name="Column3709"/>
    <tableColumn id="3724" xr3:uid="{F164089A-0575-4316-BB6A-49C1D85D9142}" name="Column3710"/>
    <tableColumn id="3725" xr3:uid="{C346347A-592B-4EE1-B012-A6364A6CBCFB}" name="Column3711"/>
    <tableColumn id="3726" xr3:uid="{993E84A6-EA50-47D2-930E-B392CAACAB38}" name="Column3712"/>
    <tableColumn id="3727" xr3:uid="{7015E8E0-4722-4104-B7D8-C3E84BFA16E6}" name="Column3713"/>
    <tableColumn id="3728" xr3:uid="{71669A98-711E-4C11-B8AD-26BCAE15CA90}" name="Column3714"/>
    <tableColumn id="3729" xr3:uid="{8CCB84C4-8977-416A-9DD1-41C5D0B9DBC2}" name="Column3715"/>
    <tableColumn id="3730" xr3:uid="{38E7E51A-F26A-4838-AB7D-B2562D989F1C}" name="Column3716"/>
    <tableColumn id="3731" xr3:uid="{5ED41113-E74B-44C8-93BF-E9CAE9009B08}" name="Column3717"/>
    <tableColumn id="3732" xr3:uid="{9C066B36-62C1-441C-B6A6-6BA945525305}" name="Column3718"/>
    <tableColumn id="3733" xr3:uid="{43A7169F-EC24-4EEC-886E-6A92E18D9360}" name="Column3719"/>
    <tableColumn id="3734" xr3:uid="{23AC8B3C-376D-4AD5-98A2-CA73395A3951}" name="Column3720"/>
    <tableColumn id="3735" xr3:uid="{41746C30-032A-4EBF-A3C4-DD1814035CEF}" name="Column3721"/>
    <tableColumn id="3736" xr3:uid="{70D058FE-9F70-41EF-8296-B88D0627056A}" name="Column3722"/>
    <tableColumn id="3737" xr3:uid="{D3564995-FD11-487F-8CA0-3F1C654378BE}" name="Column3723"/>
    <tableColumn id="3738" xr3:uid="{910B0042-E164-42D3-8DDE-9564DBB0DF42}" name="Column3724"/>
    <tableColumn id="3739" xr3:uid="{07F80C75-D127-41B2-9AC4-7A84B2AB08F8}" name="Column3725"/>
    <tableColumn id="3740" xr3:uid="{93E60D7E-3D1E-4885-91A6-F4BF53B45760}" name="Column3726"/>
    <tableColumn id="3741" xr3:uid="{F98ABECF-C08B-4C12-99D3-3E9FB4E5E030}" name="Column3727"/>
    <tableColumn id="3742" xr3:uid="{83F9561B-C0E3-431A-8DDA-34F587E7B6E8}" name="Column3728"/>
    <tableColumn id="3743" xr3:uid="{7D84009A-B6A9-45E9-9A92-DD713D6450EC}" name="Column3729"/>
    <tableColumn id="3744" xr3:uid="{A794D1D8-1FB6-4F08-9A87-4035A6181FBB}" name="Column3730"/>
    <tableColumn id="3745" xr3:uid="{EC6F97DB-FF64-4C8B-A1F8-DA429F6967AD}" name="Column3731"/>
    <tableColumn id="3746" xr3:uid="{3C81E259-6809-4CDE-AD95-91CA5320FB3A}" name="Column3732"/>
    <tableColumn id="3747" xr3:uid="{5916451E-2B6E-4ABD-BD4A-D57FF2DD5271}" name="Column3733"/>
    <tableColumn id="3748" xr3:uid="{86AC1E5E-B1C9-4C71-A74C-BB7D47145F16}" name="Column3734"/>
    <tableColumn id="3749" xr3:uid="{8B0D258F-EFF6-4FB1-A48A-B78ED6D1B901}" name="Column3735"/>
    <tableColumn id="3750" xr3:uid="{809C1276-23E5-4F3A-A3BD-06031EB29F6E}" name="Column3736"/>
    <tableColumn id="3751" xr3:uid="{4DC4744B-4260-4FF5-B7B5-8922C17D5843}" name="Column3737"/>
    <tableColumn id="3752" xr3:uid="{9FE5113D-754A-4531-8287-99D1F4F87A79}" name="Column3738"/>
    <tableColumn id="3753" xr3:uid="{F2F8CF9A-475F-4FD3-B9EA-D8F6CC39B93A}" name="Column3739"/>
    <tableColumn id="3754" xr3:uid="{01E49B65-0F27-44FD-B343-8C46F8CF3F21}" name="Column3740"/>
    <tableColumn id="3755" xr3:uid="{600D54E9-163E-4465-8404-D77D1499275A}" name="Column3741"/>
    <tableColumn id="3756" xr3:uid="{F7FE59B6-BE28-4F27-922E-3DD9C8CA825E}" name="Column3742"/>
    <tableColumn id="3757" xr3:uid="{CD66C582-DEDB-42BA-8C1C-6E39D896CB63}" name="Column3743"/>
    <tableColumn id="3758" xr3:uid="{143B9A63-BED2-4534-8AB9-5422A1D2974A}" name="Column3744"/>
    <tableColumn id="3759" xr3:uid="{3E29BA06-F5B1-4231-8F86-DEEA6F0689E1}" name="Column3745"/>
    <tableColumn id="3760" xr3:uid="{A6E1A983-91AF-4AC6-A167-2C8EF8D0668A}" name="Column3746"/>
    <tableColumn id="3761" xr3:uid="{AE3C5D07-15C8-403F-ADC7-C8CA314D96B1}" name="Column3747"/>
    <tableColumn id="3762" xr3:uid="{6B8B9C13-4B67-44FB-B420-CCE194123682}" name="Column3748"/>
    <tableColumn id="3763" xr3:uid="{4204B1FB-0A7B-4EB9-B3BD-8938A161FE3A}" name="Column3749"/>
    <tableColumn id="3764" xr3:uid="{7C65CA35-10BF-4738-AA31-8F3033C361CD}" name="Column3750"/>
    <tableColumn id="3765" xr3:uid="{932493F4-7C28-44A0-8718-62CB02BEA76C}" name="Column3751"/>
    <tableColumn id="3766" xr3:uid="{68E5F224-8767-4645-90AE-5C14CD8FCC4F}" name="Column3752"/>
    <tableColumn id="3767" xr3:uid="{7C54BFC0-22B9-4773-AF5A-F134344F6F38}" name="Column3753"/>
    <tableColumn id="3768" xr3:uid="{4A19B951-782F-46C2-9C51-4EDA7AD087F9}" name="Column3754"/>
    <tableColumn id="3769" xr3:uid="{AEF64E16-1B55-41CF-8086-C6319FB63E74}" name="Column3755"/>
    <tableColumn id="3770" xr3:uid="{B45D5DDF-C453-4BC5-99BD-4CE839459F56}" name="Column3756"/>
    <tableColumn id="3771" xr3:uid="{1292506C-286B-4CEA-B816-E172B340543B}" name="Column3757"/>
    <tableColumn id="3772" xr3:uid="{9702D2C6-D40B-434D-9B49-57CAAC7C1D8E}" name="Column3758"/>
    <tableColumn id="3773" xr3:uid="{10E9E7FB-962D-440B-B0DD-F2CFA3D4E1D0}" name="Column3759"/>
    <tableColumn id="3774" xr3:uid="{51CA72CD-E4DC-48D5-8CB1-CF71B638C1D4}" name="Column3760"/>
    <tableColumn id="3775" xr3:uid="{E108BBEE-E57F-443C-948F-C5395945544D}" name="Column3761"/>
    <tableColumn id="3776" xr3:uid="{B1220804-5090-44D3-B43E-565C4AF2E943}" name="Column3762"/>
    <tableColumn id="3777" xr3:uid="{45A15638-3508-4128-A339-287110398D05}" name="Column3763"/>
    <tableColumn id="3778" xr3:uid="{5100D62D-3F94-445E-81AE-655746A61338}" name="Column3764"/>
    <tableColumn id="3779" xr3:uid="{D1D4F4BA-2BDE-42FC-8DA9-92FCF35A669F}" name="Column3765"/>
    <tableColumn id="3780" xr3:uid="{CB87FF05-A8B5-47A5-8CC7-C3972B76C751}" name="Column3766"/>
    <tableColumn id="3781" xr3:uid="{07E179FE-F32D-4393-828E-C7AC6CAA2EAF}" name="Column3767"/>
    <tableColumn id="3782" xr3:uid="{EB1E983A-CE62-4543-BF8B-C0AE99F603BD}" name="Column3768"/>
    <tableColumn id="3783" xr3:uid="{775DC0F8-F634-4CAE-BA47-EBEDF8F22346}" name="Column3769"/>
    <tableColumn id="3784" xr3:uid="{0F1BCDFD-ADDE-4CDE-8C5E-A5D55FCBFDAE}" name="Column3770"/>
    <tableColumn id="3785" xr3:uid="{6C68B7F8-F78F-40D4-9356-5C646B8936F1}" name="Column3771"/>
    <tableColumn id="3786" xr3:uid="{D2A88E50-781D-4FC1-94E4-7953A088DEDD}" name="Column3772"/>
    <tableColumn id="3787" xr3:uid="{5BA4157B-DCF6-4116-AF41-490CA28BCEB0}" name="Column3773"/>
    <tableColumn id="3788" xr3:uid="{8E4DC779-AE7F-449B-AA13-8FF5FF457E19}" name="Column3774"/>
    <tableColumn id="3789" xr3:uid="{95DF6619-3B5A-47B8-A1E2-2A8EF880C54B}" name="Column3775"/>
    <tableColumn id="3790" xr3:uid="{8B55EF32-480B-41EC-9E5D-92A641EF99E0}" name="Column3776"/>
    <tableColumn id="3791" xr3:uid="{4B454190-7763-486D-B842-2A22ABBD5B01}" name="Column3777"/>
    <tableColumn id="3792" xr3:uid="{03015948-DB65-487A-8A40-E89FFCE16794}" name="Column3778"/>
    <tableColumn id="3793" xr3:uid="{480D88A1-3F72-4F2F-9616-ADCD21143A59}" name="Column3779"/>
    <tableColumn id="3794" xr3:uid="{BC4118F0-CE19-4BCB-994A-79269DE34028}" name="Column3780"/>
    <tableColumn id="3795" xr3:uid="{D4891C05-BC5E-4818-B17F-023A3724AF0E}" name="Column3781"/>
    <tableColumn id="3796" xr3:uid="{36A739E2-398C-481F-8FFF-6F7025DD6BEF}" name="Column3782"/>
    <tableColumn id="3797" xr3:uid="{FEF27326-EDBB-41A5-87FB-1AF79B79C972}" name="Column3783"/>
    <tableColumn id="3798" xr3:uid="{3F7E2AD6-B79D-41F1-BC79-CAAE0FAD99E6}" name="Column3784"/>
    <tableColumn id="3799" xr3:uid="{588904BF-D2E4-4B0F-AAE2-6253961D4C30}" name="Column3785"/>
    <tableColumn id="3800" xr3:uid="{E3AD1560-A6D3-4923-B175-FF895A58578F}" name="Column3786"/>
    <tableColumn id="3801" xr3:uid="{A683336C-00BB-415A-8159-B5240A26DA4A}" name="Column3787"/>
    <tableColumn id="3802" xr3:uid="{0AB5B756-956A-48F3-8F61-DEC87993953C}" name="Column3788"/>
    <tableColumn id="3803" xr3:uid="{59A3B4FE-7359-4211-BA05-C8368B89E8B4}" name="Column3789"/>
    <tableColumn id="3804" xr3:uid="{993E3688-FA10-4446-8D25-477FC453FAAA}" name="Column3790"/>
    <tableColumn id="3805" xr3:uid="{24F8C5DC-C9A4-4A2A-8910-319789622D98}" name="Column3791"/>
    <tableColumn id="3806" xr3:uid="{9ED0F621-04E8-4CD8-81EB-88B8685A6897}" name="Column3792"/>
    <tableColumn id="3807" xr3:uid="{D145CB47-F726-48ED-AE7C-3A6B398EE240}" name="Column3793"/>
    <tableColumn id="3808" xr3:uid="{A5813468-B2C5-4AB2-A1D6-83726DEA217B}" name="Column3794"/>
    <tableColumn id="3809" xr3:uid="{4DAF2A8A-E88C-46B0-996E-1FE1BF5CB7EF}" name="Column3795"/>
    <tableColumn id="3810" xr3:uid="{B1B2D6F5-DC6A-4951-9BBA-8569CD039DF0}" name="Column3796"/>
    <tableColumn id="3811" xr3:uid="{A7BF02FD-1D87-43AC-8B52-A9FC15573504}" name="Column3797"/>
    <tableColumn id="3812" xr3:uid="{60EA5556-9E47-4D82-92BA-DA8A053BC505}" name="Column3798"/>
    <tableColumn id="3813" xr3:uid="{51D386AB-32B0-42C3-BA1E-996166B28DEE}" name="Column3799"/>
    <tableColumn id="3814" xr3:uid="{AA2AB715-80FA-4FE3-B6C0-5B66D40C3B3A}" name="Column3800"/>
    <tableColumn id="3815" xr3:uid="{9B495475-1AE1-4180-87A7-340321CEEE51}" name="Column3801"/>
    <tableColumn id="3816" xr3:uid="{047DD8E8-EA28-4C76-8A6C-5FDFC17198BF}" name="Column3802"/>
    <tableColumn id="3817" xr3:uid="{D24A8986-51C7-484F-94FE-4904AE663DA5}" name="Column3803"/>
    <tableColumn id="3818" xr3:uid="{DBEB6CC1-1E0F-4739-BC8E-6B8ACF0A2D16}" name="Column3804"/>
    <tableColumn id="3819" xr3:uid="{C09C9A1D-5C4C-45E7-B910-340ED69EB4DD}" name="Column3805"/>
    <tableColumn id="3820" xr3:uid="{59DBE7FD-34D2-41FB-B3A8-FF19AEB9A907}" name="Column3806"/>
    <tableColumn id="3821" xr3:uid="{DFF130E8-BFC3-473A-8ED3-7655B281590E}" name="Column3807"/>
    <tableColumn id="3822" xr3:uid="{1BAB04D6-E43A-44DD-B2E9-4DF7B568F95D}" name="Column3808"/>
    <tableColumn id="3823" xr3:uid="{A76B0641-CA98-4C65-901F-C32C7A129843}" name="Column3809"/>
    <tableColumn id="3824" xr3:uid="{26B3F7F5-018C-4F90-AF67-6F333BA4C196}" name="Column3810"/>
    <tableColumn id="3825" xr3:uid="{8AB1C6E3-2A6E-40B9-A54A-11B5A3A6070E}" name="Column3811"/>
    <tableColumn id="3826" xr3:uid="{272C13E2-84DF-4556-B585-00B6F021D62B}" name="Column3812"/>
    <tableColumn id="3827" xr3:uid="{8335236D-B18E-4449-8929-2D89C160D539}" name="Column3813"/>
    <tableColumn id="3828" xr3:uid="{7B84AC56-41D3-4996-9AE4-6956E3E7EE73}" name="Column3814"/>
    <tableColumn id="3829" xr3:uid="{D53FBC7A-A41D-459B-91F8-DD03092375CA}" name="Column3815"/>
    <tableColumn id="3830" xr3:uid="{44767212-B1CE-404A-A9EF-5A26750E32DE}" name="Column3816"/>
    <tableColumn id="3831" xr3:uid="{DFD3BA51-E1E2-44D6-A2A5-DEFE38302B4E}" name="Column3817"/>
    <tableColumn id="3832" xr3:uid="{489B5EC7-6D1B-4A25-BBF2-51FC2C39E522}" name="Column3818"/>
    <tableColumn id="3833" xr3:uid="{8F336F7E-C035-44FC-BB72-7441DF42955B}" name="Column3819"/>
    <tableColumn id="3834" xr3:uid="{0B4705A2-294A-42D9-8F7C-151FB77FEDB1}" name="Column3820"/>
    <tableColumn id="3835" xr3:uid="{F2CD9EF5-4194-4732-A6A1-C811DA185EDD}" name="Column3821"/>
    <tableColumn id="3836" xr3:uid="{78D6336B-32D6-41C1-A788-DCACEEB5F8A5}" name="Column3822"/>
    <tableColumn id="3837" xr3:uid="{46BE5142-05CF-48ED-8463-9D8453B827DC}" name="Column3823"/>
    <tableColumn id="3838" xr3:uid="{3B44A7DD-6087-4536-A4C7-11A352470AE3}" name="Column3824"/>
    <tableColumn id="3839" xr3:uid="{6454F69C-1DF8-44A3-8E09-B13BCF2479CA}" name="Column3825"/>
    <tableColumn id="3840" xr3:uid="{B1C16CD7-6178-43DA-BA87-A7C8D1E413EF}" name="Column3826"/>
    <tableColumn id="3841" xr3:uid="{8279285B-7B81-4160-A72B-83BF88ED57B2}" name="Column3827"/>
    <tableColumn id="3842" xr3:uid="{FF650862-E0B3-4382-857D-625B36A61876}" name="Column3828"/>
    <tableColumn id="3843" xr3:uid="{B5A30439-91EC-4FF6-9EE6-AFFA556EAC02}" name="Column3829"/>
    <tableColumn id="3844" xr3:uid="{DB107B82-495A-4CF9-8C1B-8FC68DBDE268}" name="Column3830"/>
    <tableColumn id="3845" xr3:uid="{D3120342-B798-4014-B997-2B3B41D050F7}" name="Column3831"/>
    <tableColumn id="3846" xr3:uid="{CE5764BC-E13B-4DC4-B372-7638580FA1D7}" name="Column3832"/>
    <tableColumn id="3847" xr3:uid="{023FE114-0C9B-4656-9E8F-7227C5326598}" name="Column3833"/>
    <tableColumn id="3848" xr3:uid="{090EA73F-BD5D-4B97-A113-0DD96E15B2F0}" name="Column3834"/>
    <tableColumn id="3849" xr3:uid="{CF9D093A-2980-455E-8ADD-293FFC8B07D1}" name="Column3835"/>
    <tableColumn id="3850" xr3:uid="{12917FB9-DA99-4555-86B1-3DE4AC71C71B}" name="Column3836"/>
    <tableColumn id="3851" xr3:uid="{7176B841-4F28-4E3A-85C7-A50CA847C5B0}" name="Column3837"/>
    <tableColumn id="3852" xr3:uid="{7C75744A-D54A-473F-89AB-76DB02A8DA10}" name="Column3838"/>
    <tableColumn id="3853" xr3:uid="{DCAB5124-E666-4068-BE0C-D4B63A4BEA34}" name="Column3839"/>
    <tableColumn id="3854" xr3:uid="{1627D424-1896-4A57-A033-0492E8FA8222}" name="Column3840"/>
    <tableColumn id="3855" xr3:uid="{85DC37F3-2AE9-4C53-88A0-9C8B8402F378}" name="Column3841"/>
    <tableColumn id="3856" xr3:uid="{5FB2F775-C325-45F6-A082-CAA3671FEE5C}" name="Column3842"/>
    <tableColumn id="3857" xr3:uid="{1CE52850-FA1A-4690-A684-5389CD7CB9A0}" name="Column3843"/>
    <tableColumn id="3858" xr3:uid="{7F267626-E7FB-4D68-898C-139EFC98F4CC}" name="Column3844"/>
    <tableColumn id="3859" xr3:uid="{40AA7253-61BC-4884-9C2F-70C4660137FF}" name="Column3845"/>
    <tableColumn id="3860" xr3:uid="{0C0CAF2B-6781-4406-B992-2D9842132674}" name="Column3846"/>
    <tableColumn id="3861" xr3:uid="{C871BE70-6295-41AD-825D-6F3DAEFAC326}" name="Column3847"/>
    <tableColumn id="3862" xr3:uid="{28E12BFB-232C-4C99-BCBD-CBBBBA1EBDE7}" name="Column3848"/>
    <tableColumn id="3863" xr3:uid="{994E945B-3827-413C-9B39-029F9D6807D4}" name="Column3849"/>
    <tableColumn id="3864" xr3:uid="{0F9FE7F5-7BD6-439E-8909-695763AF3AA1}" name="Column3850"/>
    <tableColumn id="3865" xr3:uid="{2A36B5C8-F2A4-401D-A94B-A64AC9998887}" name="Column3851"/>
    <tableColumn id="3866" xr3:uid="{B415EA6E-2CA8-435B-872F-443004CA1DD5}" name="Column3852"/>
    <tableColumn id="3867" xr3:uid="{DE859D58-2BE6-486C-A5BD-6F9A06F70305}" name="Column3853"/>
    <tableColumn id="3868" xr3:uid="{3B59B5F4-90EC-4443-938D-F43FE26ACA9C}" name="Column3854"/>
    <tableColumn id="3869" xr3:uid="{950583EF-9B6B-4B09-A462-3F75EE53D7AB}" name="Column3855"/>
    <tableColumn id="3870" xr3:uid="{21040A78-7D09-403A-82AD-B9C95F4D6FEA}" name="Column3856"/>
    <tableColumn id="3871" xr3:uid="{41D9657E-5CB7-4E89-A4A7-9C8628D7497E}" name="Column3857"/>
    <tableColumn id="3872" xr3:uid="{9548528B-4A33-4CDA-A64F-755157F1EC69}" name="Column3858"/>
    <tableColumn id="3873" xr3:uid="{773E8509-FA6B-4E46-9F71-C7004C9F7F69}" name="Column3859"/>
    <tableColumn id="3874" xr3:uid="{3F1D3152-82B9-4DC3-B72E-34CBD81B040A}" name="Column3860"/>
    <tableColumn id="3875" xr3:uid="{8B846CEB-F5E0-4137-A783-D6BB4571AEF9}" name="Column3861"/>
    <tableColumn id="3876" xr3:uid="{BE08256F-C2F8-4C9B-8CED-E52C16E53262}" name="Column3862"/>
    <tableColumn id="3877" xr3:uid="{F913DCE9-9A97-4DB2-8562-413626441E40}" name="Column3863"/>
    <tableColumn id="3878" xr3:uid="{E6D6BAA6-6930-4597-8FCF-0D3C3E065A77}" name="Column3864"/>
    <tableColumn id="3879" xr3:uid="{BB2690E6-8DA7-4142-8370-751FA973E389}" name="Column3865"/>
    <tableColumn id="3880" xr3:uid="{CC88600E-BB9F-4783-A54B-CB445106A9B9}" name="Column3866"/>
    <tableColumn id="3881" xr3:uid="{04B9B86B-5D45-4811-BDC2-EB6A7933E9D1}" name="Column3867"/>
    <tableColumn id="3882" xr3:uid="{6831C739-BAF0-41AA-858C-1F121F5A1621}" name="Column3868"/>
    <tableColumn id="3883" xr3:uid="{0FF0117C-EE1E-486A-822D-249AA5A1C5BF}" name="Column3869"/>
    <tableColumn id="3884" xr3:uid="{0FC78296-3729-49F7-90F8-3F3F3BD75434}" name="Column3870"/>
    <tableColumn id="3885" xr3:uid="{1E7C392A-E027-4D62-8865-F98AE676B3D6}" name="Column3871"/>
    <tableColumn id="3886" xr3:uid="{B2511C8A-B82E-4AF8-A4E1-AFE0E7E95767}" name="Column3872"/>
    <tableColumn id="3887" xr3:uid="{64EAEDAD-AE56-435C-83BA-F1F0EF0BC96C}" name="Column3873"/>
    <tableColumn id="3888" xr3:uid="{70236C63-DFEC-4A46-BEE9-80085A693888}" name="Column3874"/>
    <tableColumn id="3889" xr3:uid="{CE925027-147C-4119-B17E-06E6596A91CA}" name="Column3875"/>
    <tableColumn id="3890" xr3:uid="{364F4169-DAC9-4B8F-898A-3028BDB10D18}" name="Column3876"/>
    <tableColumn id="3891" xr3:uid="{8FCF21A1-6692-4F71-81CA-131F277AFABC}" name="Column3877"/>
    <tableColumn id="3892" xr3:uid="{78292662-93C2-49CE-9541-C5A25374CA46}" name="Column3878"/>
    <tableColumn id="3893" xr3:uid="{38931B57-FD80-4238-A5F9-ED33E7778DE4}" name="Column3879"/>
    <tableColumn id="3894" xr3:uid="{85B14C3E-EBE3-4E21-ABF2-1EE9819C839E}" name="Column3880"/>
    <tableColumn id="3895" xr3:uid="{052356CA-B77C-4051-B66A-EF4567046E1A}" name="Column3881"/>
    <tableColumn id="3896" xr3:uid="{074B2515-962F-4B75-89AB-7A6CE14BE0E4}" name="Column3882"/>
    <tableColumn id="3897" xr3:uid="{E9AB3192-DE4E-431C-9A37-D4816B22E341}" name="Column3883"/>
    <tableColumn id="3898" xr3:uid="{6212B5B6-0CB4-4870-8F6A-5351C2E28D18}" name="Column3884"/>
    <tableColumn id="3899" xr3:uid="{8E36E1B9-5B13-4B5E-B3F3-D8B07EB17F0B}" name="Column3885"/>
    <tableColumn id="3900" xr3:uid="{BE5188A2-55A9-447E-975F-66EFF526ABF8}" name="Column3886"/>
    <tableColumn id="3901" xr3:uid="{22E2D6B9-CEB1-4639-AFF5-FF9C9067184D}" name="Column3887"/>
    <tableColumn id="3902" xr3:uid="{FFC419B5-1E09-4697-81D0-D1C54F7E6B14}" name="Column3888"/>
    <tableColumn id="3903" xr3:uid="{E9AA7A55-49E3-4992-A339-772DC21F9EA2}" name="Column3889"/>
    <tableColumn id="3904" xr3:uid="{E3876BEA-5750-4BEF-BABD-1D64C0937834}" name="Column3890"/>
    <tableColumn id="3905" xr3:uid="{811E4581-72A9-4A17-916D-8F1AE6555EEE}" name="Column3891"/>
    <tableColumn id="3906" xr3:uid="{8A842641-CD6E-48FB-90CB-6A474997478E}" name="Column3892"/>
    <tableColumn id="3907" xr3:uid="{A05F81FA-5272-4250-B878-D2F52EA46AA9}" name="Column3893"/>
    <tableColumn id="3908" xr3:uid="{380D843D-D56F-4592-95FF-5A43D78B638C}" name="Column3894"/>
    <tableColumn id="3909" xr3:uid="{7373259D-0B68-4B0D-A0DF-55D7001CE6E9}" name="Column3895"/>
    <tableColumn id="3910" xr3:uid="{63B2E572-70D8-41E3-A755-44C7B51A2CA9}" name="Column3896"/>
    <tableColumn id="3911" xr3:uid="{E6F71910-92C7-40AF-B7DE-5B6FDE911798}" name="Column3897"/>
    <tableColumn id="3912" xr3:uid="{BAF116B0-45B6-4E79-AD59-AC40BC69B7C7}" name="Column3898"/>
    <tableColumn id="3913" xr3:uid="{0EC49798-E9FC-4B63-AEA9-8B1CB13DE866}" name="Column3899"/>
    <tableColumn id="3914" xr3:uid="{E8C07AB5-B107-4B3F-B79D-75766FEB369D}" name="Column3900"/>
    <tableColumn id="3915" xr3:uid="{6ECE8BA1-9C73-4C1B-A2B7-8FE20B1C281D}" name="Column3901"/>
    <tableColumn id="3916" xr3:uid="{EF7F656D-B73D-4720-B430-5ADC9F63B0E8}" name="Column3902"/>
    <tableColumn id="3917" xr3:uid="{1E2AEB7A-8286-46CB-95F1-572B5C044431}" name="Column3903"/>
    <tableColumn id="3918" xr3:uid="{0DB8FE24-F819-40D2-9A41-A65E2F42F145}" name="Column3904"/>
    <tableColumn id="3919" xr3:uid="{B35D6D16-D717-4258-9CF2-2EA6376B27F7}" name="Column3905"/>
    <tableColumn id="3920" xr3:uid="{787F72B6-A92C-4646-94C1-A69363EDF5E7}" name="Column3906"/>
    <tableColumn id="3921" xr3:uid="{3A2FF38B-A31F-4307-A833-BA9262C8F325}" name="Column3907"/>
    <tableColumn id="3922" xr3:uid="{1554F0E6-EE3D-4192-8406-3083779158B8}" name="Column3908"/>
    <tableColumn id="3923" xr3:uid="{EAB4E619-7C06-4A3E-A954-5BA0041D94C2}" name="Column3909"/>
    <tableColumn id="3924" xr3:uid="{A880D9F2-7534-47EC-8D01-F6E76F83CD82}" name="Column3910"/>
    <tableColumn id="3925" xr3:uid="{632A1E79-8803-4E27-A3D8-00ABB9913975}" name="Column3911"/>
    <tableColumn id="3926" xr3:uid="{F204C7C5-6AE1-4CDB-9556-A4551E216FEA}" name="Column3912"/>
    <tableColumn id="3927" xr3:uid="{2BD509C9-1B6D-44D4-8C8D-A4E8460E1745}" name="Column3913"/>
    <tableColumn id="3928" xr3:uid="{2E81405B-D82B-4059-823B-CBC819706BBD}" name="Column3914"/>
    <tableColumn id="3929" xr3:uid="{41501E3F-EE54-4A62-971B-FC1A26A60E73}" name="Column3915"/>
    <tableColumn id="3930" xr3:uid="{54E44213-BDDD-4C3F-B9BC-8EC142FFEC5B}" name="Column3916"/>
    <tableColumn id="3931" xr3:uid="{1C0FED1F-7F2E-49CF-A337-3AB3FCD5A5A8}" name="Column3917"/>
    <tableColumn id="3932" xr3:uid="{0E67DB9E-1506-463A-B378-A547BB3F98AD}" name="Column3918"/>
    <tableColumn id="3933" xr3:uid="{AAA870C4-D9D8-4244-A41C-F914F763E478}" name="Column3919"/>
    <tableColumn id="3934" xr3:uid="{10FC8B88-51CA-4977-BB76-471A953D8B14}" name="Column3920"/>
    <tableColumn id="3935" xr3:uid="{F3557DAE-AAFB-4670-89D2-835A945DB914}" name="Column3921"/>
    <tableColumn id="3936" xr3:uid="{748C4BE4-4973-4235-9CEC-A81A38A22991}" name="Column3922"/>
    <tableColumn id="3937" xr3:uid="{660DF060-0722-4C42-99FA-CA06818721F0}" name="Column3923"/>
    <tableColumn id="3938" xr3:uid="{F975D7D3-6DBD-459E-BA7D-7EC79EF857AB}" name="Column3924"/>
    <tableColumn id="3939" xr3:uid="{7EC6E140-C7AE-4262-8698-268CC0BD9717}" name="Column3925"/>
    <tableColumn id="3940" xr3:uid="{681CEB17-46E0-49BB-8006-1205278F6E8B}" name="Column3926"/>
    <tableColumn id="3941" xr3:uid="{5ADC121A-417F-4F64-A04C-301F40D2AF06}" name="Column3927"/>
    <tableColumn id="3942" xr3:uid="{F35C1C4A-3B3B-4B71-9CA6-1AB08B961B84}" name="Column3928"/>
    <tableColumn id="3943" xr3:uid="{09150274-4024-45FF-B067-BD7D785C6092}" name="Column3929"/>
    <tableColumn id="3944" xr3:uid="{DFE38614-E639-4B47-B445-B9E0AF6BB33A}" name="Column3930"/>
    <tableColumn id="3945" xr3:uid="{99584DAA-3705-4FF5-9ABC-859FEE2C52FE}" name="Column3931"/>
    <tableColumn id="3946" xr3:uid="{1B0DE4D1-80C0-40D0-8462-78D023810DF6}" name="Column3932"/>
    <tableColumn id="3947" xr3:uid="{46A61838-B7E5-4BE5-AC71-CF28F2F6B6C0}" name="Column3933"/>
    <tableColumn id="3948" xr3:uid="{8E57A771-38F0-41B1-8551-404C9BAE7B90}" name="Column3934"/>
    <tableColumn id="3949" xr3:uid="{871BBD17-6D29-423B-9F4A-DFE09CA4F15F}" name="Column3935"/>
    <tableColumn id="3950" xr3:uid="{F6BF6894-D717-4B7F-9515-D00C3DBDA91A}" name="Column3936"/>
    <tableColumn id="3951" xr3:uid="{8659CBD2-B82E-439B-A382-DD4342A8D631}" name="Column3937"/>
    <tableColumn id="3952" xr3:uid="{0AA0B9CB-56F3-4329-ABD2-DF3B6CA68D78}" name="Column3938"/>
    <tableColumn id="3953" xr3:uid="{F1B818F0-70B5-476D-A291-1E74A6701F65}" name="Column3939"/>
    <tableColumn id="3954" xr3:uid="{9C562DDA-C9CA-4FEF-9975-279759601CCC}" name="Column3940"/>
    <tableColumn id="3955" xr3:uid="{44854A42-30A7-4B07-97B0-C4B75D258890}" name="Column3941"/>
    <tableColumn id="3956" xr3:uid="{A15D9F09-87C5-4213-9828-15F35DD33672}" name="Column3942"/>
    <tableColumn id="3957" xr3:uid="{0C5F32DA-3EF1-42E4-8068-27D52BC2033D}" name="Column3943"/>
    <tableColumn id="3958" xr3:uid="{66FC21BE-592A-432A-B54D-57470C96059B}" name="Column3944"/>
    <tableColumn id="3959" xr3:uid="{7A294030-6172-410B-A193-821AAB07BE11}" name="Column3945"/>
    <tableColumn id="3960" xr3:uid="{651654BC-561A-47D7-8E98-EA7D6149E8E3}" name="Column3946"/>
    <tableColumn id="3961" xr3:uid="{3F27699F-8817-4CB4-B03E-0739D729BA78}" name="Column3947"/>
    <tableColumn id="3962" xr3:uid="{41C6BDD4-1F22-4243-934B-C94BA798D50E}" name="Column3948"/>
    <tableColumn id="3963" xr3:uid="{D5CDC798-03EA-4155-9D77-19031EF4B570}" name="Column3949"/>
    <tableColumn id="3964" xr3:uid="{1304D164-8D5D-41FC-998C-81F72B2BAA0A}" name="Column3950"/>
    <tableColumn id="3965" xr3:uid="{8F5B7AE9-2502-4A0D-9E61-6E0A245F2B56}" name="Column3951"/>
    <tableColumn id="3966" xr3:uid="{91E63C17-7EC1-44EA-9A53-1953606BDB83}" name="Column3952"/>
    <tableColumn id="3967" xr3:uid="{D8136BEB-68AF-4CBE-859A-94F9F2EF1B86}" name="Column3953"/>
    <tableColumn id="3968" xr3:uid="{E5F8FCA2-2575-4A2F-9977-8E335271AD0C}" name="Column3954"/>
    <tableColumn id="3969" xr3:uid="{3E476983-A467-4F90-9B2E-5DFD6469BDA5}" name="Column3955"/>
    <tableColumn id="3970" xr3:uid="{238354F1-967B-43BB-AD3D-9099991D5E31}" name="Column3956"/>
    <tableColumn id="3971" xr3:uid="{8E24B966-1481-4AF0-A21E-32E278DE772D}" name="Column3957"/>
    <tableColumn id="3972" xr3:uid="{EBAD6A4D-85A2-4256-BD8B-443AE36127F8}" name="Column3958"/>
    <tableColumn id="3973" xr3:uid="{D11A7AAD-76E6-4FB0-A65C-DEC28E63429D}" name="Column3959"/>
    <tableColumn id="3974" xr3:uid="{4BA81F0C-CF36-4C69-9CA5-E36CFF29BA6C}" name="Column3960"/>
    <tableColumn id="3975" xr3:uid="{2481C766-FE5F-4040-A37B-0FB75F63E449}" name="Column3961"/>
    <tableColumn id="3976" xr3:uid="{0652DE0F-3CE6-4CD1-8A73-DE926BF2D6FC}" name="Column3962"/>
    <tableColumn id="3977" xr3:uid="{9A9F4832-87B0-4F68-97FD-0BABB186FCDF}" name="Column3963"/>
    <tableColumn id="3978" xr3:uid="{00D9F5B5-6ECF-4D22-84B7-8DBC1DEC9528}" name="Column3964"/>
    <tableColumn id="3979" xr3:uid="{54FAFEFA-7FAC-492D-AB57-9AABC99F9A4D}" name="Column3965"/>
    <tableColumn id="3980" xr3:uid="{F97F58F7-191F-4AEA-990F-4027ED7CCC9E}" name="Column3966"/>
    <tableColumn id="3981" xr3:uid="{A86BA703-8B14-473D-BA15-628A863EA2AD}" name="Column3967"/>
    <tableColumn id="3982" xr3:uid="{C61AE9C5-5D54-4BDE-8CC1-EC2343F75BF8}" name="Column3968"/>
    <tableColumn id="3983" xr3:uid="{C8F1185B-3059-4356-A130-B7C3169CB22A}" name="Column3969"/>
    <tableColumn id="3984" xr3:uid="{3B2D3F17-FC55-4EEA-A20F-E54DE14A6C3C}" name="Column3970"/>
    <tableColumn id="3985" xr3:uid="{2AAAA894-2DB7-48AE-8C26-6550C3AA741F}" name="Column3971"/>
    <tableColumn id="3986" xr3:uid="{123AED6C-C413-4BC2-B57F-8BC4C817476D}" name="Column3972"/>
    <tableColumn id="3987" xr3:uid="{E50BB1F7-6903-4332-B59A-16AF74A6F4FA}" name="Column3973"/>
    <tableColumn id="3988" xr3:uid="{9060F238-EF8C-4511-8AB6-16BB17AF0116}" name="Column3974"/>
    <tableColumn id="3989" xr3:uid="{4A3A3E2C-A6C4-4246-9C56-C8F04EBC5C7E}" name="Column3975"/>
    <tableColumn id="3990" xr3:uid="{FBF51A61-81D8-40A3-B5B8-AD644668BD17}" name="Column3976"/>
    <tableColumn id="3991" xr3:uid="{268111F1-66AF-44E0-BF0D-CCABCE7D53D8}" name="Column3977"/>
    <tableColumn id="3992" xr3:uid="{2EC6E0F6-C015-4C4D-B7AE-01E0B735247F}" name="Column3978"/>
    <tableColumn id="3993" xr3:uid="{7B3BB8D6-3128-4BFE-9030-31A513F73878}" name="Column3979"/>
    <tableColumn id="3994" xr3:uid="{CCEF1615-7293-4C8F-8E70-1B130D7A68FC}" name="Column3980"/>
    <tableColumn id="3995" xr3:uid="{B30AA40A-70F7-4D41-A409-C7A511251C31}" name="Column3981"/>
    <tableColumn id="3996" xr3:uid="{617CC198-06F6-4EC9-B6D6-60399C261710}" name="Column3982"/>
    <tableColumn id="3997" xr3:uid="{73E6779E-66B1-4F30-95FE-A33F7C5E07E5}" name="Column3983"/>
    <tableColumn id="3998" xr3:uid="{E8840BA5-F280-4B3F-9B50-F521BD580992}" name="Column3984"/>
    <tableColumn id="3999" xr3:uid="{F0ECEB78-1FD6-4EF5-B139-0847E6DD57A4}" name="Column3985"/>
    <tableColumn id="4000" xr3:uid="{0F603297-798F-425C-81B9-5F366FA58AAA}" name="Column3986"/>
    <tableColumn id="4001" xr3:uid="{183EE90A-13A7-4822-B10E-A864FB1634D3}" name="Column3987"/>
    <tableColumn id="4002" xr3:uid="{309C29DF-E8AB-4633-BEA0-0615217635FF}" name="Column3988"/>
    <tableColumn id="4003" xr3:uid="{ABCC8896-B27C-48D7-8B39-2C99A5C227BC}" name="Column3989"/>
    <tableColumn id="4004" xr3:uid="{EDAF0B7D-4D08-4A78-8A2F-BE0C1DAECE3C}" name="Column3990"/>
    <tableColumn id="4005" xr3:uid="{72DD51B2-77B2-4171-92C6-C817F5E99524}" name="Column3991"/>
    <tableColumn id="4006" xr3:uid="{9AE72CF9-77E5-467C-AAF6-8C9AFBB37D1B}" name="Column3992"/>
    <tableColumn id="4007" xr3:uid="{90A451FB-A2E6-45A1-9C3A-0EB88489D2D2}" name="Column3993"/>
    <tableColumn id="4008" xr3:uid="{90CE1839-38EC-4589-AE8B-BA38A66B8951}" name="Column3994"/>
    <tableColumn id="4009" xr3:uid="{6E0D0436-E346-4F49-A011-29B4F03E3728}" name="Column3995"/>
    <tableColumn id="4010" xr3:uid="{0FEAA20C-635B-4F0B-8F5E-2308A4F29273}" name="Column3996"/>
    <tableColumn id="4011" xr3:uid="{D9848D56-7C87-4D28-872C-638DF6D7F42B}" name="Column3997"/>
    <tableColumn id="4012" xr3:uid="{9061A766-40E3-4DEB-AD39-8C6953D2214F}" name="Column3998"/>
    <tableColumn id="4013" xr3:uid="{77930167-1428-44AE-B08C-A45A7ED2B23D}" name="Column3999"/>
    <tableColumn id="4014" xr3:uid="{D95A97D1-C27D-4833-8646-3D634CA038D3}" name="Column4000"/>
    <tableColumn id="4015" xr3:uid="{85F1C870-C521-4C93-B4ED-F39488B13415}" name="Column4001"/>
    <tableColumn id="4016" xr3:uid="{B9012465-D9EE-4510-B225-E9059E120FE9}" name="Column4002"/>
    <tableColumn id="4017" xr3:uid="{D26E146E-F60E-4C11-9F27-8B9F3574C70E}" name="Column4003"/>
    <tableColumn id="4018" xr3:uid="{204C1361-C03F-4FA3-BCDF-8DA61F9B80AE}" name="Column4004"/>
    <tableColumn id="4019" xr3:uid="{9D232174-5DB6-4860-AA23-6A68C456B906}" name="Column4005"/>
    <tableColumn id="4020" xr3:uid="{05F3699B-552C-4B8C-A20C-A57A59EF8340}" name="Column4006"/>
    <tableColumn id="4021" xr3:uid="{42CAA6AC-E50B-4073-B9A3-3F3877E128CB}" name="Column4007"/>
    <tableColumn id="4022" xr3:uid="{BAB724D9-A619-4943-96E6-AEF671FCEA0E}" name="Column4008"/>
    <tableColumn id="4023" xr3:uid="{3CABD882-64C4-4D25-B6C9-74AD3401A0C9}" name="Column4009"/>
    <tableColumn id="4024" xr3:uid="{E6F17D3B-3566-46CE-B7FB-760CA999FADC}" name="Column4010"/>
    <tableColumn id="4025" xr3:uid="{9429AE23-E54E-4582-AF0D-ECCE297B668C}" name="Column4011"/>
    <tableColumn id="4026" xr3:uid="{617B7CD1-A337-4789-AC5A-1B8746C83B51}" name="Column4012"/>
    <tableColumn id="4027" xr3:uid="{DE504750-F933-469D-9106-A3D99D799B2B}" name="Column4013"/>
    <tableColumn id="4028" xr3:uid="{D0A0470F-B938-4F16-8924-E91448724C82}" name="Column4014"/>
    <tableColumn id="4029" xr3:uid="{E0432B18-F484-4C23-9300-B16F1BCA098F}" name="Column4015"/>
    <tableColumn id="4030" xr3:uid="{1F8CB43F-0F34-4049-96DF-9AABF0C6A291}" name="Column4016"/>
    <tableColumn id="4031" xr3:uid="{EFEBCFFD-EB61-41D7-AD86-E50C35766FAC}" name="Column4017"/>
    <tableColumn id="4032" xr3:uid="{8CD462A4-2E5A-49E3-8D14-308F5D6C5B5E}" name="Column4018"/>
    <tableColumn id="4033" xr3:uid="{F3A36C44-277F-4B18-A28A-5A460FD8DC74}" name="Column4019"/>
    <tableColumn id="4034" xr3:uid="{5F8A5EDF-9845-47E3-975E-F0458D4838BA}" name="Column4020"/>
    <tableColumn id="4035" xr3:uid="{9BA5BD6A-6E24-40C4-94C2-506614BD4B48}" name="Column4021"/>
    <tableColumn id="4036" xr3:uid="{29A0553D-6695-49A2-859A-5329602B3986}" name="Column4022"/>
    <tableColumn id="4037" xr3:uid="{2BAF2C3B-97E2-487C-809C-798999F7539E}" name="Column4023"/>
    <tableColumn id="4038" xr3:uid="{E5702F99-0718-4123-B222-25A1DB6B3E0B}" name="Column4024"/>
    <tableColumn id="4039" xr3:uid="{14DD76AC-ED3F-4157-9B01-C41176538E75}" name="Column4025"/>
    <tableColumn id="4040" xr3:uid="{5EB55AD2-7725-4C7B-A871-4720283399AE}" name="Column4026"/>
    <tableColumn id="4041" xr3:uid="{3FFB1003-940C-48DC-B923-6EABA552B510}" name="Column4027"/>
    <tableColumn id="4042" xr3:uid="{905FE407-F0A7-4113-B098-A7A6EC3CEC20}" name="Column4028"/>
    <tableColumn id="4043" xr3:uid="{373230CB-5095-4F18-9F20-8ED399A4EAA4}" name="Column4029"/>
    <tableColumn id="4044" xr3:uid="{D4219D3C-89A3-4F84-8669-A7C43C69A048}" name="Column4030"/>
    <tableColumn id="4045" xr3:uid="{4A63675E-226B-415E-ADE8-4D10237EC62D}" name="Column4031"/>
    <tableColumn id="4046" xr3:uid="{92CF7E9D-F5B5-4E37-858F-113C8C78B56D}" name="Column4032"/>
    <tableColumn id="4047" xr3:uid="{77CF5C3D-8517-485C-BBD3-2EC682AF111C}" name="Column4033"/>
    <tableColumn id="4048" xr3:uid="{C54D75B5-13BA-427D-9D91-57D9B539D1C0}" name="Column4034"/>
    <tableColumn id="4049" xr3:uid="{190496F3-1FB1-449F-AA81-AD0BEB16A8DA}" name="Column4035"/>
    <tableColumn id="4050" xr3:uid="{E0453BD9-1A63-4E8A-9E6C-577B22277A25}" name="Column4036"/>
    <tableColumn id="4051" xr3:uid="{83F82791-1C40-4CC2-B358-2909AF1F3051}" name="Column4037"/>
    <tableColumn id="4052" xr3:uid="{DABEA401-47D2-44E6-8B7F-BF983AA20FBF}" name="Column4038"/>
    <tableColumn id="4053" xr3:uid="{4DDAD659-B30B-428B-B465-98DDDE9E0FC8}" name="Column4039"/>
    <tableColumn id="4054" xr3:uid="{8B76CA41-5F60-4491-BC7B-221E554EA1D4}" name="Column4040"/>
    <tableColumn id="4055" xr3:uid="{29566AB1-C8BD-4527-B9EA-ADFCC774FD14}" name="Column4041"/>
    <tableColumn id="4056" xr3:uid="{B638C737-DB86-451F-A863-D37322F58B6F}" name="Column4042"/>
    <tableColumn id="4057" xr3:uid="{4358AA1C-DA91-4B55-97C1-F585BB520682}" name="Column4043"/>
    <tableColumn id="4058" xr3:uid="{50C737DA-9D21-4D51-A7DB-B3BC9C321D64}" name="Column4044"/>
    <tableColumn id="4059" xr3:uid="{097A6C7D-0FAB-4126-A60B-6A81DCB94C67}" name="Column4045"/>
    <tableColumn id="4060" xr3:uid="{F282E662-ED43-4A0B-9594-0DDF8A77BF2A}" name="Column4046"/>
    <tableColumn id="4061" xr3:uid="{8295B846-CF74-4919-A09D-9BD84BABF64E}" name="Column4047"/>
    <tableColumn id="4062" xr3:uid="{880610C0-3031-4D93-BEAA-8B351E26A69C}" name="Column4048"/>
    <tableColumn id="4063" xr3:uid="{2A56B394-1DC2-4C5D-B379-11053BC893AC}" name="Column4049"/>
    <tableColumn id="4064" xr3:uid="{7FD57ED7-E436-47F5-B681-DE02F99F984D}" name="Column4050"/>
    <tableColumn id="4065" xr3:uid="{4D4F596B-2EE8-4D6B-B2E3-A24EDAE19A28}" name="Column4051"/>
    <tableColumn id="4066" xr3:uid="{ED432BD9-692C-4BD4-98B9-064880750B84}" name="Column4052"/>
    <tableColumn id="4067" xr3:uid="{CEC2C692-3D47-4DDF-B83F-33C8310EFAA3}" name="Column4053"/>
    <tableColumn id="4068" xr3:uid="{4B949DAA-228D-4E56-9AE0-87B68E6B096E}" name="Column4054"/>
    <tableColumn id="4069" xr3:uid="{E58E1A6A-4BED-4F7D-ADD6-12D768D9CF77}" name="Column4055"/>
    <tableColumn id="4070" xr3:uid="{946720E5-0BE1-431B-89A8-E04DF1520E73}" name="Column4056"/>
    <tableColumn id="4071" xr3:uid="{B95DBF96-A8AA-4DCA-97B5-8250DA5A0549}" name="Column4057"/>
    <tableColumn id="4072" xr3:uid="{23153D1B-FA34-4F84-9938-A60550D58021}" name="Column4058"/>
    <tableColumn id="4073" xr3:uid="{C9229B0E-C223-44EF-8430-81C0082AACEF}" name="Column4059"/>
    <tableColumn id="4074" xr3:uid="{E6601EB1-A3BA-4C2B-AF1D-68AC8B9E572D}" name="Column4060"/>
    <tableColumn id="4075" xr3:uid="{A9307AF9-F25E-417E-BD42-314DACC98A1F}" name="Column4061"/>
    <tableColumn id="4076" xr3:uid="{3BCAD498-81CA-403B-9D19-043DFB181F88}" name="Column4062"/>
    <tableColumn id="4077" xr3:uid="{24851393-E962-476F-BBDC-24FA57399C2E}" name="Column4063"/>
    <tableColumn id="4078" xr3:uid="{8B53554E-D802-43FD-9093-B513D6FC571C}" name="Column4064"/>
    <tableColumn id="4079" xr3:uid="{CFF0CCFF-C434-4FA2-BD67-1EAC87DAFA43}" name="Column4065"/>
    <tableColumn id="4080" xr3:uid="{1E773EEA-D31D-4CF1-83BF-C298B0343CB2}" name="Column4066"/>
    <tableColumn id="4081" xr3:uid="{E4EBE87D-AD6B-4162-8C35-5F1CE0CB211C}" name="Column4067"/>
    <tableColumn id="4082" xr3:uid="{671F7158-47FC-4B4A-A0A0-A19C2748CE4C}" name="Column4068"/>
    <tableColumn id="4083" xr3:uid="{93380438-F44A-4A36-97F0-B63A747029CF}" name="Column4069"/>
    <tableColumn id="4084" xr3:uid="{80C90F62-BF3F-416C-8D14-959290F8157B}" name="Column4070"/>
    <tableColumn id="4085" xr3:uid="{FE6250FC-EFC9-48C2-BD9F-E2A7C14BE1C1}" name="Column4071"/>
    <tableColumn id="4086" xr3:uid="{EDD31FA6-D8BC-44E5-8769-9CA4323E9892}" name="Column4072"/>
    <tableColumn id="4087" xr3:uid="{DE3783CA-3DA4-498F-8B3C-FADDCAC7BF62}" name="Column4073"/>
    <tableColumn id="4088" xr3:uid="{D1AAFBDA-C0A6-4F7C-891E-6D803C9FE3F6}" name="Column4074"/>
    <tableColumn id="4089" xr3:uid="{FC9E12DB-B41C-4183-82D9-E57F436556A6}" name="Column4075"/>
    <tableColumn id="4090" xr3:uid="{D7842E3A-830B-41EC-B36A-1A5994E2A0AF}" name="Column4076"/>
    <tableColumn id="4091" xr3:uid="{096C6658-6815-4F38-8501-4287DA2F7DFC}" name="Column4077"/>
    <tableColumn id="4092" xr3:uid="{B7D4FDAB-FCC4-4E5D-B99D-2C421BC6A2B8}" name="Column4078"/>
    <tableColumn id="4093" xr3:uid="{45059E67-DD1B-42C8-B23B-B9291204C2AD}" name="Column4079"/>
    <tableColumn id="4094" xr3:uid="{176FE3F8-B948-4BA6-86DF-EC59C976604A}" name="Column4080"/>
    <tableColumn id="4095" xr3:uid="{AB71B27C-0A5B-4C2D-BA55-26ACFB97217C}" name="Column4081"/>
    <tableColumn id="4096" xr3:uid="{5CCA7F18-0758-4905-8197-C3565E74575F}" name="Column4082"/>
    <tableColumn id="4097" xr3:uid="{078E8EBF-25C1-422D-B9F5-849AB1A63558}" name="Column4083"/>
    <tableColumn id="4098" xr3:uid="{2FBE0F68-BB7D-4ECA-AFBE-BCE6F472CA0F}" name="Column4084"/>
    <tableColumn id="4099" xr3:uid="{C43B8358-B2F4-4265-8A2A-8557FD6BB5CC}" name="Column4085"/>
    <tableColumn id="4100" xr3:uid="{629C7738-9D77-4B24-9D06-996383702CDB}" name="Column4086"/>
    <tableColumn id="4101" xr3:uid="{E84E2628-4CBD-47BB-BB44-E50CCE98E6A9}" name="Column4087"/>
    <tableColumn id="4102" xr3:uid="{C5AA88BE-6130-4FD1-9C10-9A551B45F09B}" name="Column4088"/>
    <tableColumn id="4103" xr3:uid="{61FA8EBB-19FC-4EAE-BDDF-402DB88825E8}" name="Column4089"/>
    <tableColumn id="4104" xr3:uid="{041C399C-07DC-407F-B601-B37493F70675}" name="Column4090"/>
    <tableColumn id="4105" xr3:uid="{64F6F9C4-6E02-4A58-B852-9CEB9897D9D2}" name="Column4091"/>
    <tableColumn id="4106" xr3:uid="{C6F57BCB-7561-429C-9096-22F6F543D502}" name="Column4092"/>
    <tableColumn id="4107" xr3:uid="{45AE6F97-20C4-40C1-973B-DEBA376777BC}" name="Column4093"/>
    <tableColumn id="4108" xr3:uid="{51C3EA4A-579E-4BAB-B58D-F8768FAFC2BD}" name="Column4094"/>
    <tableColumn id="4109" xr3:uid="{ABF885F7-F9F5-41B3-BC7E-6A1A25DC7608}" name="Column4095"/>
    <tableColumn id="4110" xr3:uid="{31C2F566-57B4-41C5-ACE6-E2079D3F25A6}" name="Column4096"/>
    <tableColumn id="4111" xr3:uid="{4645454C-144C-415C-8BF9-D9E92233F727}" name="Column4097"/>
    <tableColumn id="4112" xr3:uid="{228F0C4C-E7B5-4432-908D-581253BFD133}" name="Column4098"/>
    <tableColumn id="4113" xr3:uid="{818484D8-12E0-489B-A0EE-778905895FE3}" name="Column4099"/>
    <tableColumn id="4114" xr3:uid="{332D6130-FB4B-471F-A86F-C5E156F24719}" name="Column4100"/>
    <tableColumn id="4115" xr3:uid="{C6582CC2-8050-46F4-A496-EAB9D9735B3F}" name="Column4101"/>
    <tableColumn id="4116" xr3:uid="{667A05EC-1453-4122-A5E6-30CAB4A9DB23}" name="Column4102"/>
    <tableColumn id="4117" xr3:uid="{B7A28B02-DA68-4D1E-A63F-E2F260A8F271}" name="Column4103"/>
    <tableColumn id="4118" xr3:uid="{4A4CBBC6-0333-41CF-83AA-44AF7901094A}" name="Column4104"/>
    <tableColumn id="4119" xr3:uid="{0EBCCA83-C66A-42BD-918C-E3FC3BC25E4B}" name="Column4105"/>
    <tableColumn id="4120" xr3:uid="{307C25C6-A56A-484D-8A17-B2BBD6EA0B37}" name="Column4106"/>
    <tableColumn id="4121" xr3:uid="{67EA0E58-CD98-406B-829A-436B996C3F7C}" name="Column4107"/>
    <tableColumn id="4122" xr3:uid="{9FAF938F-A4F1-49E7-870A-AFEF9E51A572}" name="Column4108"/>
    <tableColumn id="4123" xr3:uid="{6E70BF9C-1629-4507-8969-C7D8208B3FBA}" name="Column4109"/>
    <tableColumn id="4124" xr3:uid="{78685A39-2C4C-4B26-9B45-53AB411C6784}" name="Column4110"/>
    <tableColumn id="4125" xr3:uid="{A64A7EA6-1CDF-4ADB-9BE5-09EEF6012510}" name="Column4111"/>
    <tableColumn id="4126" xr3:uid="{2CAB4EDB-8599-454B-A520-23865B95A1A5}" name="Column4112"/>
    <tableColumn id="4127" xr3:uid="{F0E7F4A8-D346-43A5-B678-1B1A606EBEBA}" name="Column4113"/>
    <tableColumn id="4128" xr3:uid="{7C4E1DF4-6A03-473F-8F87-BA075EAE2904}" name="Column4114"/>
    <tableColumn id="4129" xr3:uid="{74CB1507-81AC-4805-915F-39CE7DDC91E4}" name="Column4115"/>
    <tableColumn id="4130" xr3:uid="{60946A6A-87FB-4FC3-9D97-660D8D8E1AE8}" name="Column4116"/>
    <tableColumn id="4131" xr3:uid="{B1EADDDA-8BD5-445B-85F0-D697E13782FE}" name="Column4117"/>
    <tableColumn id="4132" xr3:uid="{BF36DD8B-F477-4E98-84ED-5DDAC93BD981}" name="Column4118"/>
    <tableColumn id="4133" xr3:uid="{4DF9FA37-7D03-407E-999E-6475D74CBB1B}" name="Column4119"/>
    <tableColumn id="4134" xr3:uid="{2BCA1E4C-925E-4B2F-93AA-D51E7F444A2D}" name="Column4120"/>
    <tableColumn id="4135" xr3:uid="{390A3BFF-3528-4B47-90B9-F380E9F75C78}" name="Column4121"/>
    <tableColumn id="4136" xr3:uid="{4F5228B7-9F5C-4B7A-9FD1-7A1E2A998CB3}" name="Column4122"/>
    <tableColumn id="4137" xr3:uid="{D13DA97D-4E74-4C7F-913C-DBE9ABE14F42}" name="Column4123"/>
    <tableColumn id="4138" xr3:uid="{E3B4E0D3-5A20-44E1-87CB-204FFB7FF331}" name="Column4124"/>
    <tableColumn id="4139" xr3:uid="{83C40A0C-4DB3-45E9-BF65-DB0C690CB337}" name="Column4125"/>
    <tableColumn id="4140" xr3:uid="{A4EF17B8-7A4F-4709-AF51-7AB8F305380E}" name="Column4126"/>
    <tableColumn id="4141" xr3:uid="{DB0E0E2D-99AF-4C9F-96DF-81EDA1C486A4}" name="Column4127"/>
    <tableColumn id="4142" xr3:uid="{9A239301-632E-4D98-A9F3-92C254951BAA}" name="Column4128"/>
    <tableColumn id="4143" xr3:uid="{5D6E1B2F-29F9-43F2-815A-05BC24ACB631}" name="Column4129"/>
    <tableColumn id="4144" xr3:uid="{35759931-758C-4D36-BC92-24C0009FE9A6}" name="Column4130"/>
    <tableColumn id="4145" xr3:uid="{F5971FD5-3C46-4F82-878B-A7B85382E78A}" name="Column4131"/>
    <tableColumn id="4146" xr3:uid="{E1799FAE-2801-4404-99A2-3640A1A313BE}" name="Column4132"/>
    <tableColumn id="4147" xr3:uid="{2811BE21-D832-49E0-B29E-D17EC2AE7638}" name="Column4133"/>
    <tableColumn id="4148" xr3:uid="{25ACD1A6-66BA-4ACC-83E6-BA634B1532D3}" name="Column4134"/>
    <tableColumn id="4149" xr3:uid="{92429ECD-9EAD-44BB-A9DE-44FC5A0CFFE2}" name="Column4135"/>
    <tableColumn id="4150" xr3:uid="{36825631-EB3B-4E1B-A116-37EB64DD1717}" name="Column4136"/>
    <tableColumn id="4151" xr3:uid="{A34C5B02-67C3-42EF-8E5B-5BC4AFA8E991}" name="Column4137"/>
    <tableColumn id="4152" xr3:uid="{7675B466-784D-4070-8BFC-ED04E7FB61BC}" name="Column4138"/>
    <tableColumn id="4153" xr3:uid="{7D99C79C-52AE-4E7C-B2DB-E26A8AE74B26}" name="Column4139"/>
    <tableColumn id="4154" xr3:uid="{624E5A5F-EF68-4797-B6E6-0FFA0385C9C9}" name="Column4140"/>
    <tableColumn id="4155" xr3:uid="{9FE44106-090F-4A4F-9983-81ADBC2A6E27}" name="Column4141"/>
    <tableColumn id="4156" xr3:uid="{70F84BD6-6B9F-47BE-965B-7C58FF4C2DC7}" name="Column4142"/>
    <tableColumn id="4157" xr3:uid="{24E3845D-7A86-486D-855B-5839842CD8EB}" name="Column4143"/>
    <tableColumn id="4158" xr3:uid="{805B1085-5653-45EC-A4A7-F7CA71260DB6}" name="Column4144"/>
    <tableColumn id="4159" xr3:uid="{454A776F-8AD3-4D72-AF8C-FE7A99314611}" name="Column4145"/>
    <tableColumn id="4160" xr3:uid="{F7941E65-B1B5-4E8A-A0F1-351E5DD87BCF}" name="Column4146"/>
    <tableColumn id="4161" xr3:uid="{F683D832-E78D-41E3-AC1F-D981F94F8D2F}" name="Column4147"/>
    <tableColumn id="4162" xr3:uid="{CF6DC37C-9666-4095-8A23-D7B2A2AAF609}" name="Column4148"/>
    <tableColumn id="4163" xr3:uid="{C28B8467-3ED5-4DC0-988F-07260C686FFC}" name="Column4149"/>
    <tableColumn id="4164" xr3:uid="{E852971D-8323-4F9E-A1EC-708CF97CB5D8}" name="Column4150"/>
    <tableColumn id="4165" xr3:uid="{BE5359C8-B82E-4E41-9F24-7965BA63D6C2}" name="Column4151"/>
    <tableColumn id="4166" xr3:uid="{3A94985F-B95E-4889-96B9-307260B651A9}" name="Column4152"/>
    <tableColumn id="4167" xr3:uid="{F876A2A3-F53B-43FE-B2F1-D21382E52DD6}" name="Column4153"/>
    <tableColumn id="4168" xr3:uid="{09CA13DA-4B5B-4301-86AA-29598CA20D7D}" name="Column4154"/>
    <tableColumn id="4169" xr3:uid="{0A62FAAA-353B-4C36-86E4-476ED2BE2AFC}" name="Column4155"/>
    <tableColumn id="4170" xr3:uid="{2842DC4B-23EB-477F-AAD8-378C92C1F195}" name="Column4156"/>
    <tableColumn id="4171" xr3:uid="{0234AE7E-953C-49B1-9A89-4CABAB5114DD}" name="Column4157"/>
    <tableColumn id="4172" xr3:uid="{CF88B6E2-AC6F-445B-ABE9-192D43642413}" name="Column4158"/>
    <tableColumn id="4173" xr3:uid="{BF01713C-8F58-4A83-8B68-E1DAA0686FDE}" name="Column4159"/>
    <tableColumn id="4174" xr3:uid="{B64A6A8B-E529-4386-AC65-D75018386AF5}" name="Column4160"/>
    <tableColumn id="4175" xr3:uid="{08B8E72B-F9E7-4AA0-8B2C-D0B9590AB5D8}" name="Column4161"/>
    <tableColumn id="4176" xr3:uid="{89E94C51-E3BC-436C-92B7-E1AE609648A0}" name="Column4162"/>
    <tableColumn id="4177" xr3:uid="{30F8DEFD-0349-47B9-9C44-31519E03083F}" name="Column4163"/>
    <tableColumn id="4178" xr3:uid="{E3906463-0387-4AE7-A178-A62F3DEC4F10}" name="Column4164"/>
    <tableColumn id="4179" xr3:uid="{C72419CE-E23C-46BD-91A7-E526C5D957DB}" name="Column4165"/>
    <tableColumn id="4180" xr3:uid="{0166A6A3-CBB9-47DB-90E8-68A2BEBF4118}" name="Column4166"/>
    <tableColumn id="4181" xr3:uid="{696D138A-3C7B-481A-921C-B7CE726782EB}" name="Column4167"/>
    <tableColumn id="4182" xr3:uid="{0A10861C-C635-49BE-966F-1C866A898E8A}" name="Column4168"/>
    <tableColumn id="4183" xr3:uid="{31AB631A-5FC0-471A-922D-184220A80480}" name="Column4169"/>
    <tableColumn id="4184" xr3:uid="{9700B57A-1AAF-4E7D-A089-817F48F393B4}" name="Column4170"/>
    <tableColumn id="4185" xr3:uid="{CC212E71-D159-495A-A341-D3F5BA72E810}" name="Column4171"/>
    <tableColumn id="4186" xr3:uid="{F3F13DCE-2103-45F6-ADEB-9F35FACDC14F}" name="Column4172"/>
    <tableColumn id="4187" xr3:uid="{0B7F2E7A-E7EA-4740-8F07-297394E016BE}" name="Column4173"/>
    <tableColumn id="4188" xr3:uid="{6A974C06-056B-4EB8-8056-C4AF80C24155}" name="Column4174"/>
    <tableColumn id="4189" xr3:uid="{26148AB8-9A1C-4505-B07E-04D11ED528A3}" name="Column4175"/>
    <tableColumn id="4190" xr3:uid="{61F61EA1-C2EA-4BC3-836A-8AC31265B6EE}" name="Column4176"/>
    <tableColumn id="4191" xr3:uid="{E9C7670C-E5C1-4553-A8CE-E69AB02A16C0}" name="Column4177"/>
    <tableColumn id="4192" xr3:uid="{CB80D11C-E471-4340-A1AB-4363DE1B83E7}" name="Column4178"/>
    <tableColumn id="4193" xr3:uid="{7B502E23-3E31-400A-A664-66969460AC8F}" name="Column4179"/>
    <tableColumn id="4194" xr3:uid="{BB7203D4-3FF4-4C65-960C-F921D3891C2F}" name="Column4180"/>
    <tableColumn id="4195" xr3:uid="{3F17759C-638E-4084-AFC9-E51995D74769}" name="Column4181"/>
    <tableColumn id="4196" xr3:uid="{69E0D71B-B22A-4138-91F4-5908F5BBB0D6}" name="Column4182"/>
    <tableColumn id="4197" xr3:uid="{F44648AC-4171-4A67-9E9B-E803335E8D14}" name="Column4183"/>
    <tableColumn id="4198" xr3:uid="{8151A196-FA47-453F-A8BF-1856FBABCE6A}" name="Column4184"/>
    <tableColumn id="4199" xr3:uid="{2EEEAC27-861E-47DD-8059-E760D0E4080F}" name="Column4185"/>
    <tableColumn id="4200" xr3:uid="{99516132-1515-4137-99B1-D13312960EE1}" name="Column4186"/>
    <tableColumn id="4201" xr3:uid="{53B3AAE7-4D1B-420B-B580-FA60D44D74E3}" name="Column4187"/>
    <tableColumn id="4202" xr3:uid="{DF4137F3-6B61-42C1-9638-5A1E95424EC0}" name="Column4188"/>
    <tableColumn id="4203" xr3:uid="{6A4DE1A4-6248-42DB-BE5D-7B9735180910}" name="Column4189"/>
    <tableColumn id="4204" xr3:uid="{ECF5897A-92E5-4D0C-80DF-00FA35626D2F}" name="Column4190"/>
    <tableColumn id="4205" xr3:uid="{ED22A964-268E-4138-8CCE-3B956CB2FCF5}" name="Column4191"/>
    <tableColumn id="4206" xr3:uid="{C15D02C8-3C9F-4BC0-AFB5-D85BF22F45F2}" name="Column4192"/>
    <tableColumn id="4207" xr3:uid="{4018DE6D-E1B1-4E76-8B6A-609659E1B901}" name="Column4193"/>
    <tableColumn id="4208" xr3:uid="{61863472-70F9-4C2B-BE7F-0073588D4E50}" name="Column4194"/>
    <tableColumn id="4209" xr3:uid="{092B34E5-2CDE-4A8B-A6B9-8DBBFD0E60FC}" name="Column4195"/>
    <tableColumn id="4210" xr3:uid="{197F011A-691C-4781-A4CF-C078222B12EC}" name="Column4196"/>
    <tableColumn id="4211" xr3:uid="{FD8D0887-45B0-4BD5-BA77-5CEC6014B7E7}" name="Column4197"/>
    <tableColumn id="4212" xr3:uid="{3AF185A2-0549-4EDF-9CEE-AFAD81602284}" name="Column4198"/>
    <tableColumn id="4213" xr3:uid="{4ADC53D0-6305-4723-A798-1DE8C60BD05D}" name="Column4199"/>
    <tableColumn id="4214" xr3:uid="{DACA1FB4-4C1A-4242-B11A-DC96090F3AB8}" name="Column4200"/>
    <tableColumn id="4215" xr3:uid="{F403FBDD-F90F-460E-AE37-A72593892B14}" name="Column4201"/>
    <tableColumn id="4216" xr3:uid="{FF79058C-5652-41BD-B304-4169168C82AB}" name="Column4202"/>
    <tableColumn id="4217" xr3:uid="{F908FA40-845A-424B-BCDB-A78F62B3789C}" name="Column4203"/>
    <tableColumn id="4218" xr3:uid="{3FB9C9AD-CFE9-4F29-99D4-0F04858F3FB4}" name="Column4204"/>
    <tableColumn id="4219" xr3:uid="{79C397B9-4516-4AE3-A366-0DC2FA203E57}" name="Column4205"/>
    <tableColumn id="4220" xr3:uid="{0171DBD1-56E6-459D-B573-F7B7F7EB973E}" name="Column4206"/>
    <tableColumn id="4221" xr3:uid="{AED764FC-49F1-479F-A9C3-BDEAD41F68D3}" name="Column4207"/>
    <tableColumn id="4222" xr3:uid="{6882D0A1-53D3-47D6-AD58-D5B0CCDDA5EE}" name="Column4208"/>
    <tableColumn id="4223" xr3:uid="{FD8C423E-5ECF-440B-801A-B6107FE1223F}" name="Column4209"/>
    <tableColumn id="4224" xr3:uid="{9830FFB5-BC3B-4AD5-A4C3-A631374478DA}" name="Column4210"/>
    <tableColumn id="4225" xr3:uid="{7239D925-6F32-43B3-99C7-B198E0FE01D9}" name="Column4211"/>
    <tableColumn id="4226" xr3:uid="{6005DCAD-4E09-42C6-B3A5-0A8C8F286FEA}" name="Column4212"/>
    <tableColumn id="4227" xr3:uid="{13201338-4B58-4099-9AE6-5401530183AF}" name="Column4213"/>
    <tableColumn id="4228" xr3:uid="{64DA9F81-6223-4277-BE38-DF8D7689F279}" name="Column4214"/>
    <tableColumn id="4229" xr3:uid="{83FF75B3-6FF6-4F57-9027-985582FC5187}" name="Column4215"/>
    <tableColumn id="4230" xr3:uid="{B74194AE-2B8E-4223-B0B2-98CA3CFD2167}" name="Column4216"/>
    <tableColumn id="4231" xr3:uid="{87E64B6D-9EE4-4F47-9760-5E4FD0BA53F8}" name="Column4217"/>
    <tableColumn id="4232" xr3:uid="{A7D657CD-5A7F-4742-9868-DDFBDFEFA8D9}" name="Column4218"/>
    <tableColumn id="4233" xr3:uid="{DE04737F-1302-4EA2-B91B-8106387B771A}" name="Column4219"/>
    <tableColumn id="4234" xr3:uid="{8EB68120-306C-43B9-8749-FFCD3E14A72D}" name="Column4220"/>
    <tableColumn id="4235" xr3:uid="{394AB06F-F39F-4114-8425-EBD591B65B23}" name="Column4221"/>
    <tableColumn id="4236" xr3:uid="{EA533214-4851-4B4E-8064-A1AB729C2AD0}" name="Column4222"/>
    <tableColumn id="4237" xr3:uid="{316D890A-91C5-403E-AEB9-5C7366B90BFC}" name="Column4223"/>
    <tableColumn id="4238" xr3:uid="{A1D7576C-83D3-43F5-9336-D24DA2EF3F85}" name="Column4224"/>
    <tableColumn id="4239" xr3:uid="{AD45772C-11A7-444C-9046-CC501F70239D}" name="Column4225"/>
    <tableColumn id="4240" xr3:uid="{294D1803-6C5C-4874-8DFD-4C49DC3E63A1}" name="Column4226"/>
    <tableColumn id="4241" xr3:uid="{8D35CB6D-DC82-4FC5-AAE0-E91DAFA6C232}" name="Column4227"/>
    <tableColumn id="4242" xr3:uid="{2E953F54-A334-46A1-9D1B-1C1EAF3E5C0F}" name="Column4228"/>
    <tableColumn id="4243" xr3:uid="{043D9A13-E08A-42E8-87CF-43D0FE0F682B}" name="Column4229"/>
    <tableColumn id="4244" xr3:uid="{B9ADBB47-CBEE-4DBF-A95C-0F29B4E6D7B3}" name="Column4230"/>
    <tableColumn id="4245" xr3:uid="{515443AE-E40F-48AF-8060-4DA97B5FBC64}" name="Column4231"/>
    <tableColumn id="4246" xr3:uid="{F573FB62-B60B-4F67-8FA9-458E9D6CD610}" name="Column4232"/>
    <tableColumn id="4247" xr3:uid="{B5D85506-E69F-4AE6-8CE8-9BBEEA33577F}" name="Column4233"/>
    <tableColumn id="4248" xr3:uid="{668665A9-4238-468B-B94D-F8D7D8B68EC4}" name="Column4234"/>
    <tableColumn id="4249" xr3:uid="{702940FC-6D44-4780-9AA7-7A756AF8D05E}" name="Column4235"/>
    <tableColumn id="4250" xr3:uid="{F4366DD9-EB27-4E50-8CD9-317F6AE3F170}" name="Column4236"/>
    <tableColumn id="4251" xr3:uid="{92BE8527-4BCC-4D5B-8BCA-9CD309BF98D2}" name="Column4237"/>
    <tableColumn id="4252" xr3:uid="{8211131F-BDB8-4FB2-B903-0F3D3EC76599}" name="Column4238"/>
    <tableColumn id="4253" xr3:uid="{F5594994-B6BC-4941-90AE-E4D8C9E12DFA}" name="Column4239"/>
    <tableColumn id="4254" xr3:uid="{576652E1-E6A5-4551-896E-E7D1C3974C5D}" name="Column4240"/>
    <tableColumn id="4255" xr3:uid="{BF374859-641C-400B-9394-73F3564660B6}" name="Column4241"/>
    <tableColumn id="4256" xr3:uid="{4A49EB75-5CC7-4530-91DA-1592DF707DEF}" name="Column4242"/>
    <tableColumn id="4257" xr3:uid="{C5AED5B1-9C80-43BE-8675-59AE0CD79A5B}" name="Column4243"/>
    <tableColumn id="4258" xr3:uid="{8EBC1C7D-994B-4F16-94D4-5102D835D757}" name="Column4244"/>
    <tableColumn id="4259" xr3:uid="{7C0D121E-0653-4489-81EA-F20A532ED551}" name="Column4245"/>
    <tableColumn id="4260" xr3:uid="{DCA4A6D1-443F-4476-9F63-158E085693AA}" name="Column4246"/>
    <tableColumn id="4261" xr3:uid="{BD5EFE0B-5E6D-42D7-816F-EC4A20DA404D}" name="Column4247"/>
    <tableColumn id="4262" xr3:uid="{91EDAE42-FBCA-413C-AE2A-5C30161A5162}" name="Column4248"/>
    <tableColumn id="4263" xr3:uid="{B5D7E472-69A7-4CED-ADAE-0CF56187A264}" name="Column4249"/>
    <tableColumn id="4264" xr3:uid="{6CF0B764-1E00-4A21-840A-7EDF19882905}" name="Column4250"/>
    <tableColumn id="4265" xr3:uid="{2883938A-DAB1-4D37-B9EF-4C9D5EF32CA0}" name="Column4251"/>
    <tableColumn id="4266" xr3:uid="{50930D04-8043-4FF2-A611-06AF4BE9BE0A}" name="Column4252"/>
    <tableColumn id="4267" xr3:uid="{7830226E-740B-4F9C-A440-C865006EB1F6}" name="Column4253"/>
    <tableColumn id="4268" xr3:uid="{0D7AE979-3673-401A-83CE-57545FAD764F}" name="Column4254"/>
    <tableColumn id="4269" xr3:uid="{2C3125C3-76EE-4D16-9E2E-E37A505C1F1A}" name="Column4255"/>
    <tableColumn id="4270" xr3:uid="{7B629946-940A-4B33-B70E-56D3C512C4FB}" name="Column4256"/>
    <tableColumn id="4271" xr3:uid="{E78ACAED-0402-4533-9B36-5C2B2F6139DC}" name="Column4257"/>
    <tableColumn id="4272" xr3:uid="{096C35B4-F397-47CD-8948-BDFB4FF53A83}" name="Column4258"/>
    <tableColumn id="4273" xr3:uid="{52281E7D-FF1F-4035-AE50-6A73A7C313CE}" name="Column4259"/>
    <tableColumn id="4274" xr3:uid="{9070A141-5B43-4D45-A9FA-AC84DCFC6774}" name="Column4260"/>
    <tableColumn id="4275" xr3:uid="{FFE5838C-4B3B-420C-B678-BC9D2F7067D2}" name="Column4261"/>
    <tableColumn id="4276" xr3:uid="{CCC16485-8BBD-4681-B97B-9B866F352F80}" name="Column4262"/>
    <tableColumn id="4277" xr3:uid="{6007E147-F31F-440B-9D73-3423572FB243}" name="Column4263"/>
    <tableColumn id="4278" xr3:uid="{9E5F2DC1-AB18-4233-8E77-3A561ECDFAB3}" name="Column4264"/>
    <tableColumn id="4279" xr3:uid="{B1B8C5D2-B465-4C27-AACD-2D4C8FF21972}" name="Column4265"/>
    <tableColumn id="4280" xr3:uid="{81D2704D-5625-4ACD-99B7-4E7EC432F53F}" name="Column4266"/>
    <tableColumn id="4281" xr3:uid="{E2D686B2-9C0B-4B03-853C-A43D7B21B9E0}" name="Column4267"/>
    <tableColumn id="4282" xr3:uid="{3CFA8DCF-A64F-4AA8-9483-27388EAE8DDD}" name="Column4268"/>
    <tableColumn id="4283" xr3:uid="{02AF9EE0-2630-434E-ACDB-76755B00CABC}" name="Column4269"/>
    <tableColumn id="4284" xr3:uid="{8687D042-416B-44A0-BB8C-808BE039B2CA}" name="Column4270"/>
    <tableColumn id="4285" xr3:uid="{2CDC87FD-4C5D-48F4-9599-B17E546C4DAF}" name="Column4271"/>
    <tableColumn id="4286" xr3:uid="{20DA3B02-7B25-47F0-855A-557C01355295}" name="Column4272"/>
    <tableColumn id="4287" xr3:uid="{79650B07-963B-4468-9B20-4C5933295E66}" name="Column4273"/>
    <tableColumn id="4288" xr3:uid="{3E48D4E4-76E9-435E-BC59-F254102A51B9}" name="Column4274"/>
    <tableColumn id="4289" xr3:uid="{25C9D1A8-9F14-472F-A1B1-E5B3C8456419}" name="Column4275"/>
    <tableColumn id="4290" xr3:uid="{925D944D-4D30-4928-A77E-E2ACF9FAD32A}" name="Column4276"/>
    <tableColumn id="4291" xr3:uid="{34E1F5A8-552B-48FC-88AD-4B084EC4A74B}" name="Column4277"/>
    <tableColumn id="4292" xr3:uid="{02B5D700-A263-4ECD-9C3E-6E348383C59E}" name="Column4278"/>
    <tableColumn id="4293" xr3:uid="{BF264154-C3E7-4088-AA0F-81BC9761F4C4}" name="Column4279"/>
    <tableColumn id="4294" xr3:uid="{41A68997-D024-461D-8FB6-F8B04D930668}" name="Column4280"/>
    <tableColumn id="4295" xr3:uid="{4C972046-AD6E-48EC-A49A-61234978C8C6}" name="Column4281"/>
    <tableColumn id="4296" xr3:uid="{1EDD2E49-4DC5-470D-80AB-1C20D6FCABCC}" name="Column4282"/>
    <tableColumn id="4297" xr3:uid="{360961FF-09ED-4C75-B7A6-1867C1736147}" name="Column4283"/>
    <tableColumn id="4298" xr3:uid="{43527454-32A6-4287-B0DA-A53C4FEA4957}" name="Column4284"/>
    <tableColumn id="4299" xr3:uid="{300F4128-9566-4E65-9C30-7872E784A877}" name="Column4285"/>
    <tableColumn id="4300" xr3:uid="{BA4440F7-4AD8-45E9-BA89-690B74051274}" name="Column4286"/>
    <tableColumn id="4301" xr3:uid="{9AE1A664-D1DB-42B7-995A-3647F7E203C1}" name="Column4287"/>
    <tableColumn id="4302" xr3:uid="{2C04061D-D0ED-490A-AB42-FEA0475DFFDA}" name="Column4288"/>
    <tableColumn id="4303" xr3:uid="{B7065EF4-925F-4196-A6F2-F73BB074706C}" name="Column4289"/>
    <tableColumn id="4304" xr3:uid="{A904E8CC-D688-4B9C-969A-806CC349AE65}" name="Column4290"/>
    <tableColumn id="4305" xr3:uid="{3A272C06-964A-4203-A052-B69101EF6D26}" name="Column4291"/>
    <tableColumn id="4306" xr3:uid="{C183E1AD-31D1-4F60-B472-95B5B38E2E9C}" name="Column4292"/>
    <tableColumn id="4307" xr3:uid="{CB8ACCF6-CD53-4CA3-9E21-40998F1854C8}" name="Column4293"/>
    <tableColumn id="4308" xr3:uid="{746300B5-B9D8-4E44-8C05-510398F3AB67}" name="Column4294"/>
    <tableColumn id="4309" xr3:uid="{3D15638D-06D8-42C0-8EAB-594214EA71E3}" name="Column4295"/>
    <tableColumn id="4310" xr3:uid="{9856B1CB-DA18-462C-9B4F-1E01A6F35724}" name="Column4296"/>
    <tableColumn id="4311" xr3:uid="{33FD9AE7-EB05-4E69-9299-6BFD25D3DFCE}" name="Column4297"/>
    <tableColumn id="4312" xr3:uid="{5260E458-5492-4E38-9F0B-642091A664B3}" name="Column4298"/>
    <tableColumn id="4313" xr3:uid="{EC1E48C8-08D8-4BE1-B43C-32B452A5CAF3}" name="Column4299"/>
    <tableColumn id="4314" xr3:uid="{4C09E725-262A-4BCE-93A7-BB80ABCE9464}" name="Column4300"/>
    <tableColumn id="4315" xr3:uid="{F4F90253-D074-4465-B677-D903746369A7}" name="Column4301"/>
    <tableColumn id="4316" xr3:uid="{BA526530-065C-49A1-A55F-DC3974200441}" name="Column4302"/>
    <tableColumn id="4317" xr3:uid="{969DDA9F-CDDA-48D3-BB6D-B36085249D3B}" name="Column4303"/>
    <tableColumn id="4318" xr3:uid="{F9B7F7A1-7149-4D2D-9D7E-6EF0ECCB5F76}" name="Column4304"/>
    <tableColumn id="4319" xr3:uid="{14898B86-7FA8-41B0-9D34-7A73BC843E37}" name="Column4305"/>
    <tableColumn id="4320" xr3:uid="{39CA2DF8-9EA0-43A3-AE63-6E83EDDA2B1D}" name="Column4306"/>
    <tableColumn id="4321" xr3:uid="{5BBB45B0-078D-4274-967C-A17A7DF094E8}" name="Column4307"/>
    <tableColumn id="4322" xr3:uid="{07D4BBD7-660B-43F1-933C-E28A683D40D8}" name="Column4308"/>
    <tableColumn id="4323" xr3:uid="{64AEA369-B725-4487-B8D9-8C52A22097E6}" name="Column4309"/>
    <tableColumn id="4324" xr3:uid="{99421237-4D26-4925-AC02-ADF9099A0C3B}" name="Column4310"/>
    <tableColumn id="4325" xr3:uid="{B2AA1EB1-5931-4DF4-BCE5-592D618C9E5A}" name="Column4311"/>
    <tableColumn id="4326" xr3:uid="{063D0D3E-C504-4C46-AD71-587F23787A62}" name="Column4312"/>
    <tableColumn id="4327" xr3:uid="{017A735E-3110-467F-AF17-63C07F4BF058}" name="Column4313"/>
    <tableColumn id="4328" xr3:uid="{39AC5C1A-2361-4F0C-B13D-CCF49EF647CA}" name="Column4314"/>
    <tableColumn id="4329" xr3:uid="{D63AC6AF-D1AF-4BB8-B660-FC2F2C64AD76}" name="Column4315"/>
    <tableColumn id="4330" xr3:uid="{BFD61113-6436-4397-9D9C-3DCA6BA0FA29}" name="Column4316"/>
    <tableColumn id="4331" xr3:uid="{93919F55-C457-4F0D-A9A2-3496DCF38184}" name="Column4317"/>
    <tableColumn id="4332" xr3:uid="{2E2C09B8-9BF6-4454-8BA5-4EC241072B88}" name="Column4318"/>
    <tableColumn id="4333" xr3:uid="{8995B87A-C8C1-4E17-BF74-B2AF678EA5E9}" name="Column4319"/>
    <tableColumn id="4334" xr3:uid="{9B95E722-7721-41CB-A250-7E81274DF0BB}" name="Column4320"/>
    <tableColumn id="4335" xr3:uid="{97DCC554-FE90-4BD1-8A30-E42CEE7BF5F6}" name="Column4321"/>
    <tableColumn id="4336" xr3:uid="{803A8269-1708-4E06-9A47-5F576F4FEC4E}" name="Column4322"/>
    <tableColumn id="4337" xr3:uid="{D9C9F795-CD44-49A5-92A3-DC76A7625E4F}" name="Column4323"/>
    <tableColumn id="4338" xr3:uid="{9285C4B9-6EF8-4B8F-99F5-876EA774791E}" name="Column4324"/>
    <tableColumn id="4339" xr3:uid="{4D148C18-5B79-4EA4-8258-DDA3B7510161}" name="Column4325"/>
    <tableColumn id="4340" xr3:uid="{BA12686E-1F43-4D12-9C3C-506A5356E6DB}" name="Column4326"/>
    <tableColumn id="4341" xr3:uid="{5476FA42-0F7F-4175-BC9F-5B7F0A908A70}" name="Column4327"/>
    <tableColumn id="4342" xr3:uid="{53F0076D-1DDD-4F38-B931-E2B1787997DC}" name="Column4328"/>
    <tableColumn id="4343" xr3:uid="{F4CC9F4B-DE65-4E38-8BA4-EBF846E88F31}" name="Column4329"/>
    <tableColumn id="4344" xr3:uid="{5A0850EC-38B7-4A7C-93A2-33D46F7E32FA}" name="Column4330"/>
    <tableColumn id="4345" xr3:uid="{51C9D6C8-EBF8-443A-A17A-DA2E98AED78F}" name="Column4331"/>
    <tableColumn id="4346" xr3:uid="{D3F56F41-39D2-48A5-B44E-D5C9DFB30CDF}" name="Column4332"/>
    <tableColumn id="4347" xr3:uid="{96BACB69-30BB-4D08-A50B-4EA47E6C7D75}" name="Column4333"/>
    <tableColumn id="4348" xr3:uid="{1C27AB69-07F6-46C3-AF0C-411B1FB16DDE}" name="Column4334"/>
    <tableColumn id="4349" xr3:uid="{14267227-647F-426F-AE1C-E9BC04FD30B2}" name="Column4335"/>
    <tableColumn id="4350" xr3:uid="{30A8139D-8A73-42BA-A97A-9C322F326370}" name="Column4336"/>
    <tableColumn id="4351" xr3:uid="{6E7C9B1B-C5B6-4DA6-9EC8-A7085E936811}" name="Column4337"/>
    <tableColumn id="4352" xr3:uid="{92EC43F2-FB89-4470-8943-275213BD97B7}" name="Column4338"/>
    <tableColumn id="4353" xr3:uid="{DCB71CE9-85EB-4E79-9612-441B15444EDA}" name="Column4339"/>
    <tableColumn id="4354" xr3:uid="{2602D9E7-0EBD-4B2A-B86E-EE41C49400E8}" name="Column4340"/>
    <tableColumn id="4355" xr3:uid="{ED0D80E6-BEE6-4A32-8F18-99AC0F570396}" name="Column4341"/>
    <tableColumn id="4356" xr3:uid="{9245729C-606A-438C-A677-97BCD5CFF21E}" name="Column4342"/>
    <tableColumn id="4357" xr3:uid="{A5306959-D103-4A6E-B725-0F414CC55679}" name="Column4343"/>
    <tableColumn id="4358" xr3:uid="{DFD91F82-2FC7-472F-AC77-49578E506A40}" name="Column4344"/>
    <tableColumn id="4359" xr3:uid="{F871888E-0774-4EFF-A044-BA91A232DCF4}" name="Column4345"/>
    <tableColumn id="4360" xr3:uid="{5CBEA05E-5F1B-44D3-B900-40CC2DBC2C48}" name="Column4346"/>
    <tableColumn id="4361" xr3:uid="{A2331A0D-1D5F-4668-9A75-A58BBE3A6176}" name="Column4347"/>
    <tableColumn id="4362" xr3:uid="{F46250A1-1949-4BAB-8EC7-D1266000B4D1}" name="Column4348"/>
    <tableColumn id="4363" xr3:uid="{561B5FEF-B6D8-494E-8DE5-3D66D9927F7D}" name="Column4349"/>
    <tableColumn id="4364" xr3:uid="{F4A031DF-3DF1-4D11-BCB4-511D2BF20F22}" name="Column4350"/>
    <tableColumn id="4365" xr3:uid="{CB2866C0-0557-4311-9992-D2BC9AC6675C}" name="Column4351"/>
    <tableColumn id="4366" xr3:uid="{5BF3F975-8296-444D-877E-CD3CB5689235}" name="Column4352"/>
    <tableColumn id="4367" xr3:uid="{288FA347-B38E-4F42-AD8C-47B79C5C3310}" name="Column4353"/>
    <tableColumn id="4368" xr3:uid="{60983867-F3F1-4F59-8CE8-FF7938885465}" name="Column4354"/>
    <tableColumn id="4369" xr3:uid="{2E052FFB-8E17-4682-8F66-B7F4EE0F4F52}" name="Column4355"/>
    <tableColumn id="4370" xr3:uid="{0CA506C9-846F-4711-8722-CA52D87D5CD4}" name="Column4356"/>
    <tableColumn id="4371" xr3:uid="{EFB1A8ED-533D-4AAB-9905-EAB9BBB6990E}" name="Column4357"/>
    <tableColumn id="4372" xr3:uid="{9F34305A-0316-46BB-B5AA-5F8129FABC89}" name="Column4358"/>
    <tableColumn id="4373" xr3:uid="{CD3FC36A-0A66-475A-93C7-3206B868CC51}" name="Column4359"/>
    <tableColumn id="4374" xr3:uid="{A907C176-7E29-48A5-97B4-E92A21C9092E}" name="Column4360"/>
    <tableColumn id="4375" xr3:uid="{07DBDDA4-1666-4B5F-BD98-B5B7E717E291}" name="Column4361"/>
    <tableColumn id="4376" xr3:uid="{4F02BFD0-A756-43A9-AECD-2A29A5D1FD0D}" name="Column4362"/>
    <tableColumn id="4377" xr3:uid="{339574AE-B3B2-4E38-A680-513E09D0F817}" name="Column4363"/>
    <tableColumn id="4378" xr3:uid="{A1ED230E-9BC5-4B03-B03A-F52EE2991457}" name="Column4364"/>
    <tableColumn id="4379" xr3:uid="{A0FC9150-2E72-4722-8CA1-93557B7089D0}" name="Column4365"/>
    <tableColumn id="4380" xr3:uid="{0E870C8B-AD2F-4CBB-B691-EF5B3180D854}" name="Column4366"/>
    <tableColumn id="4381" xr3:uid="{4C3BC018-0F9E-4242-8B55-1EF1A03E8C00}" name="Column4367"/>
    <tableColumn id="4382" xr3:uid="{05649D21-83BA-4EDC-B5BE-4EEC75DE3F88}" name="Column4368"/>
    <tableColumn id="4383" xr3:uid="{C5B495FC-C35B-4ACA-B7D2-6E948686BDA7}" name="Column4369"/>
    <tableColumn id="4384" xr3:uid="{4981F18D-FBE9-4304-8E36-8352F2EBEA06}" name="Column4370"/>
    <tableColumn id="4385" xr3:uid="{0EB9D5ED-823D-4046-B296-F7DF573B33B3}" name="Column4371"/>
    <tableColumn id="4386" xr3:uid="{176DB8C4-B0DC-4AAE-B2C8-5104451144DF}" name="Column4372"/>
    <tableColumn id="4387" xr3:uid="{8491CDB6-AD3D-4277-9C28-DDF5B39DFA11}" name="Column4373"/>
    <tableColumn id="4388" xr3:uid="{BD42921A-E3E3-4908-A9DA-6653F0930284}" name="Column4374"/>
    <tableColumn id="4389" xr3:uid="{71761513-789A-4A8F-9884-F39D067E92D4}" name="Column4375"/>
    <tableColumn id="4390" xr3:uid="{A165029D-B632-4EA6-BE81-D87FEEA4D207}" name="Column4376"/>
    <tableColumn id="4391" xr3:uid="{6A7CC627-0320-4828-89D0-B5FBAFA613A6}" name="Column4377"/>
    <tableColumn id="4392" xr3:uid="{D604A79E-095C-4444-89E9-0134F884F145}" name="Column4378"/>
    <tableColumn id="4393" xr3:uid="{8D0FE81F-6268-4347-B924-9542176BC9E0}" name="Column4379"/>
    <tableColumn id="4394" xr3:uid="{E4126684-2801-4E91-B6FC-894C99A925DC}" name="Column4380"/>
    <tableColumn id="4395" xr3:uid="{634CE603-37D1-4C7A-B4FC-EAB75A830019}" name="Column4381"/>
    <tableColumn id="4396" xr3:uid="{37690E71-FA74-4C80-A597-7CFF2129795C}" name="Column4382"/>
    <tableColumn id="4397" xr3:uid="{885FB997-48AB-4AC1-BCB1-9DEAE6F9327F}" name="Column4383"/>
    <tableColumn id="4398" xr3:uid="{8D76B47E-83AA-4B1E-BF0F-FD724C6A40CC}" name="Column4384"/>
    <tableColumn id="4399" xr3:uid="{5400303B-AAC7-4478-B616-D78DEF28D9E5}" name="Column4385"/>
    <tableColumn id="4400" xr3:uid="{21341E02-DCBB-46AC-9D31-530C3AD456F5}" name="Column4386"/>
    <tableColumn id="4401" xr3:uid="{1B79F323-E721-4DF8-8301-B1B49EE0268E}" name="Column4387"/>
    <tableColumn id="4402" xr3:uid="{AA75F68B-CD0E-4B2A-B838-4336653DBCF9}" name="Column4388"/>
    <tableColumn id="4403" xr3:uid="{93440A5C-48A8-48E6-9662-61E38D5A9E25}" name="Column4389"/>
    <tableColumn id="4404" xr3:uid="{CA4E72C5-0B6E-459C-90AC-B5F65D58AE3A}" name="Column4390"/>
    <tableColumn id="4405" xr3:uid="{810CE822-98F2-4FFF-ADF4-622DB930729F}" name="Column4391"/>
    <tableColumn id="4406" xr3:uid="{03777295-5DAC-4AA6-BF06-04FEA15A9C43}" name="Column4392"/>
    <tableColumn id="4407" xr3:uid="{9B6F52EE-E2D2-4044-B3DE-2BAF22CA63D9}" name="Column4393"/>
    <tableColumn id="4408" xr3:uid="{2047F61B-5073-4D62-ACCF-4694FF623118}" name="Column4394"/>
    <tableColumn id="4409" xr3:uid="{DEEA561E-48ED-4D29-A3DB-581C2A34EDF4}" name="Column4395"/>
    <tableColumn id="4410" xr3:uid="{0F71E09B-437C-4A2B-8A0A-413C551D8D13}" name="Column4396"/>
    <tableColumn id="4411" xr3:uid="{CDC905D0-B9AB-4AD0-ACC6-C8043A762B06}" name="Column4397"/>
    <tableColumn id="4412" xr3:uid="{FFF6D5B5-26F0-43A0-9751-034BB2DC3B0A}" name="Column4398"/>
    <tableColumn id="4413" xr3:uid="{BC3E427A-2FF3-4093-AAFB-ABF34E5E73B5}" name="Column4399"/>
    <tableColumn id="4414" xr3:uid="{B752DBE7-BA31-49F6-AAB5-E722F99332D5}" name="Column4400"/>
    <tableColumn id="4415" xr3:uid="{77137E2A-84ED-446F-A948-A3065D0ADE58}" name="Column4401"/>
    <tableColumn id="4416" xr3:uid="{BD468A02-30EC-430C-8FDE-69166C06ED71}" name="Column4402"/>
    <tableColumn id="4417" xr3:uid="{7F6DCB02-9F9A-4591-98B5-5D5EDB1AC36B}" name="Column4403"/>
    <tableColumn id="4418" xr3:uid="{15D920F2-E82E-4359-8C49-38B689C6829D}" name="Column4404"/>
    <tableColumn id="4419" xr3:uid="{DCF2E32D-6A60-42B2-BB22-D452BE089123}" name="Column4405"/>
    <tableColumn id="4420" xr3:uid="{966CBBB8-E72E-4143-9F95-4B1AC69B764F}" name="Column4406"/>
    <tableColumn id="4421" xr3:uid="{9C609AA7-2C86-457B-B8EB-D3CF761B1874}" name="Column4407"/>
    <tableColumn id="4422" xr3:uid="{BD9CBE21-DB87-41F1-8012-7BADF2D56C87}" name="Column4408"/>
    <tableColumn id="4423" xr3:uid="{F1B41D16-ED1E-46F1-9E41-3AC0EBCDD69D}" name="Column4409"/>
    <tableColumn id="4424" xr3:uid="{29B08158-0C8C-4B23-91AB-B5F9372EC82E}" name="Column4410"/>
    <tableColumn id="4425" xr3:uid="{79DF24A5-18DD-4145-B7C9-7722D6ABCC77}" name="Column4411"/>
    <tableColumn id="4426" xr3:uid="{5C1DB171-71EA-43B4-A84B-7B50B1ECCBE5}" name="Column4412"/>
    <tableColumn id="4427" xr3:uid="{3BD86214-4696-4C7B-88F1-21DD467C3253}" name="Column4413"/>
    <tableColumn id="4428" xr3:uid="{0FC30883-088C-47E6-95BB-4A3C21943DF9}" name="Column4414"/>
    <tableColumn id="4429" xr3:uid="{256CE61A-9E55-4C95-8306-57BEC010E9A7}" name="Column4415"/>
    <tableColumn id="4430" xr3:uid="{4B1CC023-5ECB-4917-8ECD-35A395AB5A5D}" name="Column4416"/>
    <tableColumn id="4431" xr3:uid="{47163AC9-82E7-4225-AFCA-58D85A19EF9B}" name="Column4417"/>
    <tableColumn id="4432" xr3:uid="{D1F6E697-D50D-4C87-9846-30C17B8BB64B}" name="Column4418"/>
    <tableColumn id="4433" xr3:uid="{A020F942-8FD4-4083-BE23-4055C2CCD0DB}" name="Column4419"/>
    <tableColumn id="4434" xr3:uid="{A880685E-3813-4F58-B5BF-23D835A93CF5}" name="Column4420"/>
    <tableColumn id="4435" xr3:uid="{04ACB0E8-930A-40CE-A231-9492562200F4}" name="Column4421"/>
    <tableColumn id="4436" xr3:uid="{96671CD5-D295-4154-984D-0113AD842243}" name="Column4422"/>
    <tableColumn id="4437" xr3:uid="{1940BDF9-3509-4C14-9A4C-C2E7E1C5CF96}" name="Column4423"/>
    <tableColumn id="4438" xr3:uid="{4481D196-AC05-4B87-BBD7-231ED73F2AE7}" name="Column4424"/>
    <tableColumn id="4439" xr3:uid="{99D38FF8-9C1C-45C5-9196-E516D386DBBA}" name="Column4425"/>
    <tableColumn id="4440" xr3:uid="{C7D2C91B-7BF6-40BE-A7A3-BDE2A06B0E42}" name="Column4426"/>
    <tableColumn id="4441" xr3:uid="{87733DC6-07DD-4FEE-BED0-B3490025D801}" name="Column4427"/>
    <tableColumn id="4442" xr3:uid="{558393A7-87F5-4B0C-A68C-50B4831932AE}" name="Column4428"/>
    <tableColumn id="4443" xr3:uid="{D3B040FB-24AC-4570-A9DB-0E859604B289}" name="Column4429"/>
    <tableColumn id="4444" xr3:uid="{00FF169F-D2FD-4DA8-A997-0A20E47E0298}" name="Column4430"/>
    <tableColumn id="4445" xr3:uid="{DE1B9C7E-A4D7-4DE1-A91C-E593A9B5A5BB}" name="Column4431"/>
    <tableColumn id="4446" xr3:uid="{823BB74F-C4C3-4D2A-9336-99A58D21E655}" name="Column4432"/>
    <tableColumn id="4447" xr3:uid="{B4A3B804-16C5-4C4F-A1E2-3090E2150FEF}" name="Column4433"/>
    <tableColumn id="4448" xr3:uid="{94B022C1-BEC1-4BE6-9A57-AF51AB6F24BB}" name="Column4434"/>
    <tableColumn id="4449" xr3:uid="{0286F618-EBF1-40C6-93E1-18CD5D7FFC3E}" name="Column4435"/>
    <tableColumn id="4450" xr3:uid="{6B091C3C-344C-4E7E-BB74-D7B51800607D}" name="Column4436"/>
    <tableColumn id="4451" xr3:uid="{FC24E431-FC03-4687-9315-C33DFBCE5B40}" name="Column4437"/>
    <tableColumn id="4452" xr3:uid="{D6AA460A-D8DF-438D-AEB6-44971FE3EBA1}" name="Column4438"/>
    <tableColumn id="4453" xr3:uid="{021315E8-D1DD-446C-BE45-17B899C9B409}" name="Column4439"/>
    <tableColumn id="4454" xr3:uid="{B8446B27-AECE-4CD5-9707-70B2726114D6}" name="Column4440"/>
    <tableColumn id="4455" xr3:uid="{1CE739CF-02B4-4A83-8975-30179F2C4C9B}" name="Column4441"/>
    <tableColumn id="4456" xr3:uid="{A46D9A0A-DB81-4F57-8DCA-B0A98F2541F6}" name="Column4442"/>
    <tableColumn id="4457" xr3:uid="{3AD12FE9-2CC6-49D1-AEB6-11AE122AC893}" name="Column4443"/>
    <tableColumn id="4458" xr3:uid="{761AB86B-2598-494F-BD61-DD7C6E2CDF9C}" name="Column4444"/>
    <tableColumn id="4459" xr3:uid="{A9856B23-4CBD-4FB3-AAC9-8E508B3358B4}" name="Column4445"/>
    <tableColumn id="4460" xr3:uid="{4DA84897-60F2-4908-A9F7-908F518E2FEC}" name="Column4446"/>
    <tableColumn id="4461" xr3:uid="{40DC92D0-D8A8-4163-B528-73EA3831CDE1}" name="Column4447"/>
    <tableColumn id="4462" xr3:uid="{8DD1CBB0-087C-412E-A2A7-8A2140E8936D}" name="Column4448"/>
    <tableColumn id="4463" xr3:uid="{AFF8C05F-C4DF-4FAB-AEAD-8A79F3FD38DA}" name="Column4449"/>
    <tableColumn id="4464" xr3:uid="{E861C821-50A4-4BF0-BB37-693998F06D51}" name="Column4450"/>
    <tableColumn id="4465" xr3:uid="{773EFF46-EB6B-4023-A922-BAF2CDC217FB}" name="Column4451"/>
    <tableColumn id="4466" xr3:uid="{2B699D36-2D6B-4274-9057-8C17DEF3CF62}" name="Column4452"/>
    <tableColumn id="4467" xr3:uid="{6B69F495-E2C9-477D-B45C-66288324B096}" name="Column4453"/>
    <tableColumn id="4468" xr3:uid="{3BF5FA49-4FFE-4BBE-8589-170821A3FC30}" name="Column4454"/>
    <tableColumn id="4469" xr3:uid="{CD87BDD5-D2A3-4352-9996-1262EF87A36A}" name="Column4455"/>
    <tableColumn id="4470" xr3:uid="{F66F8AEC-6B67-4117-A5A2-70896C1851A4}" name="Column4456"/>
    <tableColumn id="4471" xr3:uid="{7D919B52-D451-4207-A9F8-7E55E85717B5}" name="Column4457"/>
    <tableColumn id="4472" xr3:uid="{20CE2246-6175-4457-BD8B-BFA37EDB9FFF}" name="Column4458"/>
    <tableColumn id="4473" xr3:uid="{C2A8DC01-ED71-46B2-BBAB-783B6251F5CD}" name="Column4459"/>
    <tableColumn id="4474" xr3:uid="{DF8B535F-D80A-487D-9069-BE25AD875F31}" name="Column4460"/>
    <tableColumn id="4475" xr3:uid="{527CB409-6D04-40FE-9C75-34831A5215ED}" name="Column4461"/>
    <tableColumn id="4476" xr3:uid="{F49C2B62-4AC2-4E44-A3A5-D060C1A39BCE}" name="Column4462"/>
    <tableColumn id="4477" xr3:uid="{4E821452-167C-4137-A649-A36E34358D64}" name="Column4463"/>
    <tableColumn id="4478" xr3:uid="{3EB5D2CF-5FF9-487C-8EFD-9EF2990C7289}" name="Column4464"/>
    <tableColumn id="4479" xr3:uid="{91F51B5F-5063-46F4-808C-E2B5FEC5E848}" name="Column4465"/>
    <tableColumn id="4480" xr3:uid="{B24299D8-680C-4762-AD25-CFF867893695}" name="Column4466"/>
    <tableColumn id="4481" xr3:uid="{F426AFF7-FF49-4785-AABE-293B795715F4}" name="Column4467"/>
    <tableColumn id="4482" xr3:uid="{477E08C5-71ED-4F65-86E9-77C50FFA9647}" name="Column4468"/>
    <tableColumn id="4483" xr3:uid="{AFB434B9-F6EA-41DD-A929-B107AB314A02}" name="Column4469"/>
    <tableColumn id="4484" xr3:uid="{8C6B117F-6DDB-4077-8534-C714BADDBAFE}" name="Column4470"/>
    <tableColumn id="4485" xr3:uid="{27848C21-26CC-4D15-B31A-15B58ECC46FE}" name="Column4471"/>
    <tableColumn id="4486" xr3:uid="{97F27C67-0991-4830-81DC-FA250E841268}" name="Column4472"/>
    <tableColumn id="4487" xr3:uid="{74F5B564-F0F8-4CD2-8FE9-47CB9EAD30DB}" name="Column4473"/>
    <tableColumn id="4488" xr3:uid="{964791AF-5A13-4186-AF6A-7786603C38A5}" name="Column4474"/>
    <tableColumn id="4489" xr3:uid="{F1FCD615-EB00-4D94-97AE-FE9586556D65}" name="Column4475"/>
    <tableColumn id="4490" xr3:uid="{969FD121-0EE6-43F1-A2A3-A83039799FDC}" name="Column4476"/>
    <tableColumn id="4491" xr3:uid="{A5E4B078-9B66-4B3E-884B-6C2FF24D3F1C}" name="Column4477"/>
    <tableColumn id="4492" xr3:uid="{0FD4ED27-11AE-4476-993D-375C7F466E09}" name="Column4478"/>
    <tableColumn id="4493" xr3:uid="{A45490A7-7F04-496F-BDEA-3AAA0B338E75}" name="Column4479"/>
    <tableColumn id="4494" xr3:uid="{85258BAC-3A08-40DF-AD4F-9E7A202345BF}" name="Column4480"/>
    <tableColumn id="4495" xr3:uid="{244691F7-8F1C-448F-90FE-D3190A1F0BE7}" name="Column4481"/>
    <tableColumn id="4496" xr3:uid="{19594F93-DC7F-4797-B3AF-0A8564859610}" name="Column4482"/>
    <tableColumn id="4497" xr3:uid="{A06CC3A0-C3AF-42E7-8C3B-7333CDB0F0C5}" name="Column4483"/>
    <tableColumn id="4498" xr3:uid="{A0A5E749-B64C-4228-B0A6-1A6187C131BA}" name="Column4484"/>
    <tableColumn id="4499" xr3:uid="{94C00B10-3B07-4DDD-BB8E-A9DE2C5F5C09}" name="Column4485"/>
    <tableColumn id="4500" xr3:uid="{B0C32BB7-9B4B-4A08-9387-D2DFDFB00A1A}" name="Column4486"/>
    <tableColumn id="4501" xr3:uid="{5575D5E6-FCD9-43FE-890C-CDDBADDCD383}" name="Column4487"/>
    <tableColumn id="4502" xr3:uid="{FB3DE852-CAAC-45A0-91AE-E162A32FBD56}" name="Column4488"/>
    <tableColumn id="4503" xr3:uid="{B4717F03-A0BA-4A16-828F-2A9AA04674E0}" name="Column4489"/>
    <tableColumn id="4504" xr3:uid="{91757E4A-5783-4C10-8B59-CCDF0D87BD7F}" name="Column4490"/>
    <tableColumn id="4505" xr3:uid="{31B96899-4A7C-4B58-885E-EE94F9E3EFA4}" name="Column4491"/>
    <tableColumn id="4506" xr3:uid="{DE020C39-9F2D-4C48-9137-6649BD0C00D3}" name="Column4492"/>
    <tableColumn id="4507" xr3:uid="{A6CE80CF-3DBF-4B14-A29E-AF1EFF1746BF}" name="Column4493"/>
    <tableColumn id="4508" xr3:uid="{9C866AAC-BE23-4DF5-BD98-12D3DE363E8C}" name="Column4494"/>
    <tableColumn id="4509" xr3:uid="{FA570281-11BC-4163-A5C4-F4CD57518557}" name="Column4495"/>
    <tableColumn id="4510" xr3:uid="{26DB04A1-9286-45CD-AD2C-361ECC1CD503}" name="Column4496"/>
    <tableColumn id="4511" xr3:uid="{63EC2877-2A05-4B2E-B418-02A54B09EF08}" name="Column4497"/>
    <tableColumn id="4512" xr3:uid="{B61610E7-13CC-4687-979C-13574C4F3354}" name="Column4498"/>
    <tableColumn id="4513" xr3:uid="{5874CD2D-9436-4D5B-B36B-EB446C028B63}" name="Column4499"/>
    <tableColumn id="4514" xr3:uid="{70E8EA5D-C5D1-4EB8-840A-DE7080A8422E}" name="Column4500"/>
    <tableColumn id="4515" xr3:uid="{9B6D21EB-815D-4198-9A94-8F87B162141F}" name="Column4501"/>
    <tableColumn id="4516" xr3:uid="{D5189D1D-074E-4B28-A645-09A556CDE68F}" name="Column4502"/>
    <tableColumn id="4517" xr3:uid="{3099D430-E341-41D3-90A6-00C34BDF3767}" name="Column4503"/>
    <tableColumn id="4518" xr3:uid="{70CC6448-8D7B-47FC-9009-A19F2B0C47E9}" name="Column4504"/>
    <tableColumn id="4519" xr3:uid="{A6FE3776-C1C4-4E7F-9F40-9D2E1B43637D}" name="Column4505"/>
    <tableColumn id="4520" xr3:uid="{E72D3029-FF2C-4679-8AC9-B03B10E24F28}" name="Column4506"/>
    <tableColumn id="4521" xr3:uid="{D27165D9-D5B7-4CFC-AC87-41C321BD613B}" name="Column4507"/>
    <tableColumn id="4522" xr3:uid="{18C1BFD9-977B-41D1-AAC9-3A6A6447FA77}" name="Column4508"/>
    <tableColumn id="4523" xr3:uid="{021F5C68-D7B7-4B18-98E8-C59272EEFD82}" name="Column4509"/>
    <tableColumn id="4524" xr3:uid="{D6402496-020D-44B4-B811-98CDACC486AE}" name="Column4510"/>
    <tableColumn id="4525" xr3:uid="{24740CE8-AC05-4525-BB5B-4987EE514350}" name="Column4511"/>
    <tableColumn id="4526" xr3:uid="{23136734-AE6A-4659-99D4-C9C9F77A431A}" name="Column4512"/>
    <tableColumn id="4527" xr3:uid="{C9E78B80-A62C-4108-86DE-EF6D6343B629}" name="Column4513"/>
    <tableColumn id="4528" xr3:uid="{1A1CD9E9-E482-4B27-83DE-952B300DB732}" name="Column4514"/>
    <tableColumn id="4529" xr3:uid="{7AA25DD4-0ED9-4E6F-AC10-1D2A4CDBCEBE}" name="Column4515"/>
    <tableColumn id="4530" xr3:uid="{02E0C8B1-EDB2-4E84-997B-2A388FEBE300}" name="Column4516"/>
    <tableColumn id="4531" xr3:uid="{DCE2FFB4-4624-4E91-898C-64D9C7CAC621}" name="Column4517"/>
    <tableColumn id="4532" xr3:uid="{2638B582-F70B-4CD8-ACCE-41802C0D7759}" name="Column4518"/>
    <tableColumn id="4533" xr3:uid="{19FA36C8-3244-4A00-95BA-EB7CB59277C6}" name="Column4519"/>
    <tableColumn id="4534" xr3:uid="{829970B0-1F10-4E46-B92E-9520B57EB70B}" name="Column4520"/>
    <tableColumn id="4535" xr3:uid="{9F3B9850-F05F-4994-8263-D05B1F6E1596}" name="Column4521"/>
    <tableColumn id="4536" xr3:uid="{A31A54F7-0D63-4CBC-979C-BCA06EE2BBEB}" name="Column4522"/>
    <tableColumn id="4537" xr3:uid="{04913AEE-6AFD-46D9-A1F6-BE410862DA34}" name="Column4523"/>
    <tableColumn id="4538" xr3:uid="{45F86E9C-A936-4F3C-9D0E-B03298723F94}" name="Column4524"/>
    <tableColumn id="4539" xr3:uid="{2127CD83-A490-4063-8B0A-0FCFAF712465}" name="Column4525"/>
    <tableColumn id="4540" xr3:uid="{48FF1942-BC3B-4F91-B534-6BD1A763BA88}" name="Column4526"/>
    <tableColumn id="4541" xr3:uid="{564841FA-7832-46A3-8585-D8EEB43F97E3}" name="Column4527"/>
    <tableColumn id="4542" xr3:uid="{3FFAB690-CEF2-4D6C-B728-DAB389A1C541}" name="Column4528"/>
    <tableColumn id="4543" xr3:uid="{695B7E77-3044-496F-9B05-0828B6D2015E}" name="Column4529"/>
    <tableColumn id="4544" xr3:uid="{224FC938-6274-4338-BEB3-F6396C68A8E2}" name="Column4530"/>
    <tableColumn id="4545" xr3:uid="{7686AEE9-0F09-40FF-9669-4E3133FD179E}" name="Column4531"/>
    <tableColumn id="4546" xr3:uid="{F409F026-0E2C-4E95-AA87-BE7796AE3113}" name="Column4532"/>
    <tableColumn id="4547" xr3:uid="{267A6005-23FA-42ED-AF4E-EA109C0EB667}" name="Column4533"/>
    <tableColumn id="4548" xr3:uid="{1CC51A56-39FB-4413-BD71-6410E8590C59}" name="Column4534"/>
    <tableColumn id="4549" xr3:uid="{6C763E6D-F7B5-4C8E-B33E-F9FD1C8D17EB}" name="Column4535"/>
    <tableColumn id="4550" xr3:uid="{33E413D3-94E1-482B-AE5E-7A55E7EFC0B3}" name="Column4536"/>
    <tableColumn id="4551" xr3:uid="{09DB7EE8-A795-4FF9-BA2E-950265083B7F}" name="Column4537"/>
    <tableColumn id="4552" xr3:uid="{37270FE7-2445-45C7-84DE-F5AC7053856F}" name="Column4538"/>
    <tableColumn id="4553" xr3:uid="{2463C7B2-A6C2-481F-9B35-34DA1BDE92CA}" name="Column4539"/>
    <tableColumn id="4554" xr3:uid="{3D6DC78D-E857-43E7-B5EE-1BFD3BD02BD7}" name="Column4540"/>
    <tableColumn id="4555" xr3:uid="{A4A7BB3F-BB3C-46EF-AC55-9019A921A8B7}" name="Column4541"/>
    <tableColumn id="4556" xr3:uid="{2B0E4367-9A50-46E1-B509-ADE43220A7B0}" name="Column4542"/>
    <tableColumn id="4557" xr3:uid="{13F140DF-8B2B-4583-9091-2FAE799EB083}" name="Column4543"/>
    <tableColumn id="4558" xr3:uid="{D9664B25-5504-4AA9-A516-7EB8C36CB415}" name="Column4544"/>
    <tableColumn id="4559" xr3:uid="{0D7D6963-E37D-4427-8712-535F24A5C7DF}" name="Column4545"/>
    <tableColumn id="4560" xr3:uid="{63BCD135-1E0A-4B3C-8366-1251B57034B9}" name="Column4546"/>
    <tableColumn id="4561" xr3:uid="{2F31CA57-B92C-4FD0-B62B-BCBE2F0C0FC8}" name="Column4547"/>
    <tableColumn id="4562" xr3:uid="{7282C5FE-3662-4467-9777-F338A55E131D}" name="Column4548"/>
    <tableColumn id="4563" xr3:uid="{05F7AA98-E7BA-42CC-ADF0-FF4D64DCA86F}" name="Column4549"/>
    <tableColumn id="4564" xr3:uid="{9A337D22-E0BE-40C5-A8D7-3B683C02C7B3}" name="Column4550"/>
    <tableColumn id="4565" xr3:uid="{F468F116-D0B2-458F-8696-D84AB5D29B9E}" name="Column4551"/>
    <tableColumn id="4566" xr3:uid="{3FB9697F-5163-406C-831E-94C569E2283D}" name="Column4552"/>
    <tableColumn id="4567" xr3:uid="{8F26AB4F-531B-44C0-AA49-0F7ABC646A1C}" name="Column4553"/>
    <tableColumn id="4568" xr3:uid="{6BBE8276-F676-4E89-8D9D-2A9A7F6E7FF0}" name="Column4554"/>
    <tableColumn id="4569" xr3:uid="{3131DC13-17AC-4A3E-824B-CDB812BADBEA}" name="Column4555"/>
    <tableColumn id="4570" xr3:uid="{84165CAA-2066-47BD-B47F-285D64A2D67C}" name="Column4556"/>
    <tableColumn id="4571" xr3:uid="{7B1CE2DB-76E6-49DD-9BDF-D9BF08F8F7AE}" name="Column4557"/>
    <tableColumn id="4572" xr3:uid="{CF4E8895-B652-477F-873D-0FA399CBEA2C}" name="Column4558"/>
    <tableColumn id="4573" xr3:uid="{212F9E74-BA30-47F1-A031-AF5D99A5CD25}" name="Column4559"/>
    <tableColumn id="4574" xr3:uid="{5C09D327-E597-42C5-B084-CB6484E0917D}" name="Column4560"/>
    <tableColumn id="4575" xr3:uid="{80A4B1F6-A7E7-434D-98DD-725C261042C5}" name="Column4561"/>
    <tableColumn id="4576" xr3:uid="{E0FC0356-C48D-4DAC-9BAE-6294C79A2306}" name="Column4562"/>
    <tableColumn id="4577" xr3:uid="{2B576C3A-9625-4BF2-BAB2-1F4865A287F1}" name="Column4563"/>
    <tableColumn id="4578" xr3:uid="{AF5D6150-EB51-4D20-B698-4D38A6193914}" name="Column4564"/>
    <tableColumn id="4579" xr3:uid="{BA775016-4718-4A58-AD1C-6CCDF2B78EE5}" name="Column4565"/>
    <tableColumn id="4580" xr3:uid="{41030056-26E6-4FD6-BC55-F4E11C4FAE77}" name="Column4566"/>
    <tableColumn id="4581" xr3:uid="{7E1144E9-F775-4FBB-B4AB-31AA9742324B}" name="Column4567"/>
    <tableColumn id="4582" xr3:uid="{2C38229E-9D02-4BBF-9BCA-19911326499E}" name="Column4568"/>
    <tableColumn id="4583" xr3:uid="{F1142FFA-269E-4A0C-B64F-6A775F87D6A9}" name="Column4569"/>
    <tableColumn id="4584" xr3:uid="{ED5F8F2D-EBC3-42A7-8E98-B1CBE62F217C}" name="Column4570"/>
    <tableColumn id="4585" xr3:uid="{50971513-041F-4CD4-8CB0-B368F205BE61}" name="Column4571"/>
    <tableColumn id="4586" xr3:uid="{90986966-AA07-471E-B01F-EC138B308AF1}" name="Column4572"/>
    <tableColumn id="4587" xr3:uid="{00D845EA-0EB7-4798-B8B0-FA5D7F4AC033}" name="Column4573"/>
    <tableColumn id="4588" xr3:uid="{A487AF49-932A-46EA-9255-BC7F483A71F8}" name="Column4574"/>
    <tableColumn id="4589" xr3:uid="{9B67A60B-2C0B-41C5-9AC2-00AE4885135D}" name="Column4575"/>
    <tableColumn id="4590" xr3:uid="{E5609CD9-D16B-4BCE-9367-641EB1C6BE3B}" name="Column4576"/>
    <tableColumn id="4591" xr3:uid="{E36A6A02-A6EB-412B-90B8-2D9AD10774CC}" name="Column4577"/>
    <tableColumn id="4592" xr3:uid="{CE8BDC63-591B-4251-9145-09214547CA08}" name="Column4578"/>
    <tableColumn id="4593" xr3:uid="{30AE019C-BF2D-4CA0-990A-B7DAC1E4A8DB}" name="Column4579"/>
    <tableColumn id="4594" xr3:uid="{6D445FCF-9B8E-4D24-B2BA-D94F1428FA10}" name="Column4580"/>
    <tableColumn id="4595" xr3:uid="{903C9A33-7277-4390-A9C5-97C173AF5326}" name="Column4581"/>
    <tableColumn id="4596" xr3:uid="{E69954C1-C2E3-4E18-92BD-C1DD018DBDC3}" name="Column4582"/>
    <tableColumn id="4597" xr3:uid="{BF6351EB-CF29-44B0-93EF-D44FCE5E9C12}" name="Column4583"/>
    <tableColumn id="4598" xr3:uid="{513CD719-0F74-4628-A04D-09FCD6894DC5}" name="Column4584"/>
    <tableColumn id="4599" xr3:uid="{DA0F0510-D0EB-4018-9A22-AD30C5B24F4C}" name="Column4585"/>
    <tableColumn id="4600" xr3:uid="{BFCC4240-A129-4B1A-BE90-E7951CE12479}" name="Column4586"/>
    <tableColumn id="4601" xr3:uid="{58CC6A1B-338A-4C65-828B-67F788859AA1}" name="Column4587"/>
    <tableColumn id="4602" xr3:uid="{FED6546A-0DF4-4E53-822A-6DB26FEA47FC}" name="Column4588"/>
    <tableColumn id="4603" xr3:uid="{A26AE9F3-FC86-45D7-96E0-46FB8C95B799}" name="Column4589"/>
    <tableColumn id="4604" xr3:uid="{326EE838-D879-4A33-914C-8DF8A201FA3B}" name="Column4590"/>
    <tableColumn id="4605" xr3:uid="{75E733F2-7B48-4DCB-9413-54A38877DC3F}" name="Column4591"/>
    <tableColumn id="4606" xr3:uid="{E9C7CC74-AE7D-4E2E-98E8-6E29AD49471E}" name="Column4592"/>
    <tableColumn id="4607" xr3:uid="{394CF0A3-DE49-4791-9EA1-BAFFC42FFDDD}" name="Column4593"/>
    <tableColumn id="4608" xr3:uid="{2EFB6A54-1AE3-40BB-8810-934FD2AC5C8B}" name="Column4594"/>
    <tableColumn id="4609" xr3:uid="{CC7B6FBB-C5D2-4F2B-BFA0-057375B3D792}" name="Column4595"/>
    <tableColumn id="4610" xr3:uid="{AC58DD3B-BEA2-450B-8096-F23FB2FD94FB}" name="Column4596"/>
    <tableColumn id="4611" xr3:uid="{24D8CEA5-CD9E-4DDB-AB2B-36F6FD5BC861}" name="Column4597"/>
    <tableColumn id="4612" xr3:uid="{47F3EEEF-BAAF-4546-8313-204F930E4E23}" name="Column4598"/>
    <tableColumn id="4613" xr3:uid="{8EA0D998-8BCA-48DB-9B1F-10197E254559}" name="Column4599"/>
    <tableColumn id="4614" xr3:uid="{7F54F224-AB06-4103-81DC-FD22D0BE2B30}" name="Column4600"/>
    <tableColumn id="4615" xr3:uid="{A0845FEF-3857-4D69-96DB-6F0DBBED6400}" name="Column4601"/>
    <tableColumn id="4616" xr3:uid="{08FB6293-5614-43BD-A2D4-9358DBA0BA17}" name="Column4602"/>
    <tableColumn id="4617" xr3:uid="{0120F7E8-2CB2-4474-827C-BE8937AEADE4}" name="Column4603"/>
    <tableColumn id="4618" xr3:uid="{6261E2F0-5424-47BC-BAD8-B40259C5E183}" name="Column4604"/>
    <tableColumn id="4619" xr3:uid="{385211AB-8F3E-437A-9EB1-17702D5281D7}" name="Column4605"/>
    <tableColumn id="4620" xr3:uid="{FEA059B8-457B-4705-99D4-81173374A134}" name="Column4606"/>
    <tableColumn id="4621" xr3:uid="{2EA00067-A211-456C-9F31-666351CF6872}" name="Column4607"/>
    <tableColumn id="4622" xr3:uid="{5E562886-D8EC-41DE-A2B1-3B3B7358EC84}" name="Column4608"/>
    <tableColumn id="4623" xr3:uid="{58434CE7-9ED0-4EAC-9A12-4F20DFC39EEA}" name="Column4609"/>
    <tableColumn id="4624" xr3:uid="{0EABAC2B-1520-4874-A5EF-E242D34FAE36}" name="Column4610"/>
    <tableColumn id="4625" xr3:uid="{9D2AAA46-34E9-4A1F-AF64-3422B8A1114D}" name="Column4611"/>
    <tableColumn id="4626" xr3:uid="{29BEB16E-39A4-48E8-81F1-17ADF4C09113}" name="Column4612"/>
    <tableColumn id="4627" xr3:uid="{9F056DDB-8921-4B75-8B85-259F9DA8C46C}" name="Column4613"/>
    <tableColumn id="4628" xr3:uid="{5720A9A1-986A-40B4-8A5E-2290F291F29A}" name="Column4614"/>
    <tableColumn id="4629" xr3:uid="{ED9F6DA9-0055-40AE-A3D1-A3C3F9105E8A}" name="Column4615"/>
    <tableColumn id="4630" xr3:uid="{CBD380CA-16AD-4482-8D8A-4FA89FAC7F7E}" name="Column4616"/>
    <tableColumn id="4631" xr3:uid="{D1DBE3F0-6914-4773-B5AB-E63F7C84E833}" name="Column4617"/>
    <tableColumn id="4632" xr3:uid="{20A940C1-2DFB-4E94-A247-792FC4395432}" name="Column4618"/>
    <tableColumn id="4633" xr3:uid="{912FCD2F-CACB-47C1-A4C9-5CEEC9D131C1}" name="Column4619"/>
    <tableColumn id="4634" xr3:uid="{2B2B31F0-BAB0-4522-AF5E-F89278407F95}" name="Column4620"/>
    <tableColumn id="4635" xr3:uid="{2570B7B7-A3BD-46BB-9E6D-5C66E658763F}" name="Column4621"/>
    <tableColumn id="4636" xr3:uid="{02F3D92C-08F5-4259-BB5D-8FBA656C9D5E}" name="Column4622"/>
    <tableColumn id="4637" xr3:uid="{F72B5F2E-D56E-45B2-B6F6-26BC95FCE533}" name="Column4623"/>
    <tableColumn id="4638" xr3:uid="{BC34EB84-1FAB-45D6-9067-8079C85C0539}" name="Column4624"/>
    <tableColumn id="4639" xr3:uid="{0D3988FD-54DF-4696-AD9C-729376B30F4A}" name="Column4625"/>
    <tableColumn id="4640" xr3:uid="{967F5B06-F0A5-4F7B-B220-C7F620EBCF7B}" name="Column4626"/>
    <tableColumn id="4641" xr3:uid="{B76A4DFE-C905-4E46-A52A-79A7314968BE}" name="Column4627"/>
    <tableColumn id="4642" xr3:uid="{1E848D42-5A61-4F43-B2CC-F36689E0E18C}" name="Column4628"/>
    <tableColumn id="4643" xr3:uid="{4F60FF45-F40B-4626-A0DB-86639FAA600A}" name="Column4629"/>
    <tableColumn id="4644" xr3:uid="{5B458D76-183B-41B3-BB9A-1181A853000C}" name="Column4630"/>
    <tableColumn id="4645" xr3:uid="{5301D6D4-36F2-408C-A347-69892BFD77B2}" name="Column4631"/>
    <tableColumn id="4646" xr3:uid="{31AB2E99-4549-462B-8123-66DD8F388ABA}" name="Column4632"/>
    <tableColumn id="4647" xr3:uid="{90103B61-E371-4C4E-B44C-3AA87DAEC64B}" name="Column4633"/>
    <tableColumn id="4648" xr3:uid="{5655C958-81A3-446A-B872-5DF46C323CF6}" name="Column4634"/>
    <tableColumn id="4649" xr3:uid="{ACF5EB2B-D36C-449C-8184-5805F5C3FE88}" name="Column4635"/>
    <tableColumn id="4650" xr3:uid="{3F45655E-BAC0-4A19-9277-9896EAA77DB4}" name="Column4636"/>
    <tableColumn id="4651" xr3:uid="{86E7D4F4-5B41-47A6-8A3B-DA5865C42E71}" name="Column4637"/>
    <tableColumn id="4652" xr3:uid="{7EC5E53F-69BA-4C25-87FF-DD46139D9F37}" name="Column4638"/>
    <tableColumn id="4653" xr3:uid="{E34A3267-2EF6-4133-9C15-69106FE25F67}" name="Column4639"/>
    <tableColumn id="4654" xr3:uid="{EB2D8088-49B4-486A-8F37-360D3F8FF67D}" name="Column4640"/>
    <tableColumn id="4655" xr3:uid="{B24231D5-6531-480F-ACA5-E094297EF04A}" name="Column4641"/>
    <tableColumn id="4656" xr3:uid="{0193F739-BD9D-4304-9618-F2EDB444831E}" name="Column4642"/>
    <tableColumn id="4657" xr3:uid="{B48A76A0-3715-4A66-805A-735AB11837F8}" name="Column4643"/>
    <tableColumn id="4658" xr3:uid="{582BE723-AC5E-4D7E-AC62-854A3255E9E0}" name="Column4644"/>
    <tableColumn id="4659" xr3:uid="{46B1EDB0-5586-4E23-A6F5-5DB5C7F94BC2}" name="Column4645"/>
    <tableColumn id="4660" xr3:uid="{00585583-A6B9-42D4-A081-21DB2C2F430E}" name="Column4646"/>
    <tableColumn id="4661" xr3:uid="{8D2C9F72-0192-440F-B81A-789CE9A9A9CD}" name="Column4647"/>
    <tableColumn id="4662" xr3:uid="{113E23EA-E0B3-4F10-90BB-8BB6F72273FC}" name="Column4648"/>
    <tableColumn id="4663" xr3:uid="{0E1EF9CC-0200-4D7F-9279-C008372CB3FC}" name="Column4649"/>
    <tableColumn id="4664" xr3:uid="{24DBFC56-10E5-4165-B72E-DBE55926D6EF}" name="Column4650"/>
    <tableColumn id="4665" xr3:uid="{8D4DD3A1-9739-45C1-B221-6367BB859AFF}" name="Column4651"/>
    <tableColumn id="4666" xr3:uid="{5BBD3B5B-B21B-451C-A937-2FFC37BD9AF6}" name="Column4652"/>
    <tableColumn id="4667" xr3:uid="{8B1A3FD9-FECF-496E-8918-425398C96601}" name="Column4653"/>
    <tableColumn id="4668" xr3:uid="{C8F98565-F14C-4337-A7C0-D9B9CBCA5F36}" name="Column4654"/>
    <tableColumn id="4669" xr3:uid="{99DDA6B7-14DC-4B89-9669-73DB69F6E2AA}" name="Column4655"/>
    <tableColumn id="4670" xr3:uid="{6C68AD4E-270E-407D-BC9F-FE9E25F110D2}" name="Column4656"/>
    <tableColumn id="4671" xr3:uid="{8C02C00E-97DF-44F4-A135-D5E25ABC218C}" name="Column4657"/>
    <tableColumn id="4672" xr3:uid="{D83BD315-7416-4799-B29A-759116B37C60}" name="Column4658"/>
    <tableColumn id="4673" xr3:uid="{BC8F019E-50D0-4968-B437-8903412104E4}" name="Column4659"/>
    <tableColumn id="4674" xr3:uid="{14FC2202-7F17-46BB-880B-897222E39AC7}" name="Column4660"/>
    <tableColumn id="4675" xr3:uid="{4A3B6DFD-692D-4892-BE0C-1481131FEB84}" name="Column4661"/>
    <tableColumn id="4676" xr3:uid="{3D0D0DD0-AFC1-4642-B90A-9EE86C00D974}" name="Column4662"/>
    <tableColumn id="4677" xr3:uid="{44E69400-3B6A-4487-8BBB-56A059B580CF}" name="Column4663"/>
    <tableColumn id="4678" xr3:uid="{81DB4DF4-93A4-456E-A153-954AF6179580}" name="Column4664"/>
    <tableColumn id="4679" xr3:uid="{B20286F5-90DB-4110-A04C-73BD7006B510}" name="Column4665"/>
    <tableColumn id="4680" xr3:uid="{6EBEA654-FFE5-4264-877E-1DB020743B29}" name="Column4666"/>
    <tableColumn id="4681" xr3:uid="{27D9EBBB-90B6-4273-9B9B-1902ED9AF2BE}" name="Column4667"/>
    <tableColumn id="4682" xr3:uid="{6D41FFBB-0F08-4355-8290-80D03BEC92DB}" name="Column4668"/>
    <tableColumn id="4683" xr3:uid="{4C0A3741-19AA-4E35-B318-4EF032E30AD0}" name="Column4669"/>
    <tableColumn id="4684" xr3:uid="{282A9B22-50A8-4E19-8A47-850C008671B1}" name="Column4670"/>
    <tableColumn id="4685" xr3:uid="{CCE0115B-3859-42A5-A18F-DEFF528A19C5}" name="Column4671"/>
    <tableColumn id="4686" xr3:uid="{08657671-1691-470B-8775-BD5CB96C9E30}" name="Column4672"/>
    <tableColumn id="4687" xr3:uid="{D2DB5641-9610-4A8B-97DF-BC357564422E}" name="Column4673"/>
    <tableColumn id="4688" xr3:uid="{F687BC1C-95D6-4052-AA7E-E99C49818986}" name="Column4674"/>
    <tableColumn id="4689" xr3:uid="{8F68CE34-BEC0-4434-98B3-328B31B0C333}" name="Column4675"/>
    <tableColumn id="4690" xr3:uid="{B314A28B-9DBD-45AF-9E52-E86F307395FE}" name="Column4676"/>
    <tableColumn id="4691" xr3:uid="{4538D914-2FD8-40E4-8C13-31277798C6BE}" name="Column4677"/>
    <tableColumn id="4692" xr3:uid="{2967EE35-880E-4556-B98C-0BFA8DF93553}" name="Column4678"/>
    <tableColumn id="4693" xr3:uid="{CE60E8CA-6889-412C-A974-9B6D065BC1A2}" name="Column4679"/>
    <tableColumn id="4694" xr3:uid="{F5B427CF-4702-4159-B313-F8D3EC05210C}" name="Column4680"/>
    <tableColumn id="4695" xr3:uid="{FCEBC94C-B97D-4FEE-BCF6-79AC87A54936}" name="Column4681"/>
    <tableColumn id="4696" xr3:uid="{FFFAE447-FBB9-4FA3-9F58-7E881BA0BFD7}" name="Column4682"/>
    <tableColumn id="4697" xr3:uid="{D3171312-EDBC-4801-A461-E9ECFC31AA78}" name="Column4683"/>
    <tableColumn id="4698" xr3:uid="{D9E19C6B-CF60-44F9-9099-4E29D0867D42}" name="Column4684"/>
    <tableColumn id="4699" xr3:uid="{B83EE0F0-00DA-42F0-AAB5-118DE6E0793D}" name="Column4685"/>
    <tableColumn id="4700" xr3:uid="{7468414A-8ABF-467E-8A74-BEC70263EB51}" name="Column4686"/>
    <tableColumn id="4701" xr3:uid="{B5DF4891-69E7-4603-A694-F5686118FC49}" name="Column4687"/>
    <tableColumn id="4702" xr3:uid="{2C9175B4-E878-4C07-842B-8F1567C34AF4}" name="Column4688"/>
    <tableColumn id="4703" xr3:uid="{57194FA6-1C1C-43FD-88FE-F91E24BBD6F9}" name="Column4689"/>
    <tableColumn id="4704" xr3:uid="{DD2009CE-815F-4A46-886D-4F11C2D390F0}" name="Column4690"/>
    <tableColumn id="4705" xr3:uid="{ABFFD5BF-AD9F-4BCE-AEC5-681E229A9E16}" name="Column4691"/>
    <tableColumn id="4706" xr3:uid="{1F06B8D6-945E-450E-AF6A-54B18A70FE82}" name="Column4692"/>
    <tableColumn id="4707" xr3:uid="{423BA323-0DAA-4795-86C5-B060BCBFC62D}" name="Column4693"/>
    <tableColumn id="4708" xr3:uid="{F9D41133-3EEC-4E28-98CA-F6FD4CD1DAAA}" name="Column4694"/>
    <tableColumn id="4709" xr3:uid="{8C5E7E83-B847-429D-855D-48A1A524CB9E}" name="Column4695"/>
    <tableColumn id="4710" xr3:uid="{59E2E2DE-5905-4629-9619-49411768F5E3}" name="Column4696"/>
    <tableColumn id="4711" xr3:uid="{3DC8AF88-D14F-40C5-A34B-ED3C0592974A}" name="Column4697"/>
    <tableColumn id="4712" xr3:uid="{49496D1D-A511-46C7-88DD-E312E4D096BF}" name="Column4698"/>
    <tableColumn id="4713" xr3:uid="{C658D71A-E5A7-48F8-8C92-267507DDE9C2}" name="Column4699"/>
    <tableColumn id="4714" xr3:uid="{C47BA1EE-3CCF-4B98-84EC-1578CC1BB606}" name="Column4700"/>
    <tableColumn id="4715" xr3:uid="{7E6B053B-BC1D-4BB9-A136-5701565DD390}" name="Column4701"/>
    <tableColumn id="4716" xr3:uid="{96408875-0D24-430B-AECD-382D1994C9D5}" name="Column4702"/>
    <tableColumn id="4717" xr3:uid="{CA272020-3F14-42E7-B6AF-E34DF20C69AF}" name="Column4703"/>
    <tableColumn id="4718" xr3:uid="{0C5424BA-EDCB-4DC2-85F4-79E65FD8A73E}" name="Column4704"/>
    <tableColumn id="4719" xr3:uid="{8A1CAE76-AB7D-4E41-B304-5C81666FD6E7}" name="Column4705"/>
    <tableColumn id="4720" xr3:uid="{8116F466-CBD4-42F7-A68D-864FAC53ECD4}" name="Column4706"/>
    <tableColumn id="4721" xr3:uid="{3E95132E-E9EE-40D7-9E7B-6DE80B25F057}" name="Column4707"/>
    <tableColumn id="4722" xr3:uid="{8B859A3D-AF22-46C8-A630-29BBCF1B2CCC}" name="Column4708"/>
    <tableColumn id="4723" xr3:uid="{A4234B8F-A61C-44FC-9B52-28F9C53E322B}" name="Column4709"/>
    <tableColumn id="4724" xr3:uid="{A44BA843-4B53-43E5-B780-BA50E6D17DA0}" name="Column4710"/>
    <tableColumn id="4725" xr3:uid="{CBC707BA-DB5F-4322-B835-49EC171C536E}" name="Column4711"/>
    <tableColumn id="4726" xr3:uid="{C7563E56-0EE1-456D-B2A3-E5C2F5AE3BA9}" name="Column4712"/>
    <tableColumn id="4727" xr3:uid="{97C3FA1A-4501-4647-9CD5-96BA956058AB}" name="Column4713"/>
    <tableColumn id="4728" xr3:uid="{A5A50DA1-D060-46FF-AE3B-5AFA29E8E4D0}" name="Column4714"/>
    <tableColumn id="4729" xr3:uid="{7410A5FC-4825-4CE9-8E8A-943F3BDE86DF}" name="Column4715"/>
    <tableColumn id="4730" xr3:uid="{E91680DC-F5BD-4500-9645-F4053F45A24F}" name="Column4716"/>
    <tableColumn id="4731" xr3:uid="{63B2175B-5EB4-4A73-9C0E-1854880D46DB}" name="Column4717"/>
    <tableColumn id="4732" xr3:uid="{4919D6CB-7C22-4F11-A32D-A0D996879979}" name="Column4718"/>
    <tableColumn id="4733" xr3:uid="{6EBDF96F-C40E-407F-9961-F126D595E891}" name="Column4719"/>
    <tableColumn id="4734" xr3:uid="{177B732D-A047-4FA7-8B61-9365B6793159}" name="Column4720"/>
    <tableColumn id="4735" xr3:uid="{A4ED6331-927C-42C1-A84E-9C425A743859}" name="Column4721"/>
    <tableColumn id="4736" xr3:uid="{0D0FEB67-C84E-4557-BBA1-983339BA1B9D}" name="Column4722"/>
    <tableColumn id="4737" xr3:uid="{1082A75F-3A06-42F7-8148-DBA63F4B87A2}" name="Column4723"/>
    <tableColumn id="4738" xr3:uid="{53A3187E-2A18-4AF4-85F8-3CB5ADBAF13B}" name="Column4724"/>
    <tableColumn id="4739" xr3:uid="{E44D8EBC-3CE8-4052-96B3-ECE028AE6DB6}" name="Column4725"/>
    <tableColumn id="4740" xr3:uid="{41E65F07-C7AE-4ACF-A705-DA07363508EF}" name="Column4726"/>
    <tableColumn id="4741" xr3:uid="{0ED6FD84-0D43-436C-B034-F7E631BC4D16}" name="Column4727"/>
    <tableColumn id="4742" xr3:uid="{CEC788E6-407A-4EC0-AFC7-A616E2504F0B}" name="Column4728"/>
    <tableColumn id="4743" xr3:uid="{CD667691-C130-4C2F-B917-122A8D383DDF}" name="Column4729"/>
    <tableColumn id="4744" xr3:uid="{66D1B517-D9D8-47CE-B1A9-81BD26CCF73B}" name="Column4730"/>
    <tableColumn id="4745" xr3:uid="{77D118E3-AD0A-4A23-902D-4A5DA8363D6C}" name="Column4731"/>
    <tableColumn id="4746" xr3:uid="{5AE814C7-B02C-4529-81F8-F8A736269AC6}" name="Column4732"/>
    <tableColumn id="4747" xr3:uid="{2BC53B02-0FA0-4726-BAC1-CE0916C6C39E}" name="Column4733"/>
    <tableColumn id="4748" xr3:uid="{02A39D1D-B0AF-4CDF-A944-1D5A8778ADFD}" name="Column4734"/>
    <tableColumn id="4749" xr3:uid="{12D0F8CC-CDBB-4AFF-A7B4-BB2A6DB0FF0D}" name="Column4735"/>
    <tableColumn id="4750" xr3:uid="{E691E60E-03F2-482E-8C27-B1E5599381A6}" name="Column4736"/>
    <tableColumn id="4751" xr3:uid="{F55C63C1-E2D2-4A89-AE13-B1B3954623DD}" name="Column4737"/>
    <tableColumn id="4752" xr3:uid="{405783D5-654D-4C4E-8BA9-5885D4376396}" name="Column4738"/>
    <tableColumn id="4753" xr3:uid="{BA9EA1D6-D582-4EA6-AFF8-871FA745111B}" name="Column4739"/>
    <tableColumn id="4754" xr3:uid="{D06C60C6-A03C-467F-96D3-A3962405AB5B}" name="Column4740"/>
    <tableColumn id="4755" xr3:uid="{4D201C2E-937C-4701-A7D0-CA54DCA925C6}" name="Column4741"/>
    <tableColumn id="4756" xr3:uid="{069C9EB3-3E70-4BD4-821C-C361DC1A7FC9}" name="Column4742"/>
    <tableColumn id="4757" xr3:uid="{B403E8D1-49AE-4C3F-A749-CFA368A7AA46}" name="Column4743"/>
    <tableColumn id="4758" xr3:uid="{B9155829-1D41-4A9E-AA29-8FF3E506D2ED}" name="Column4744"/>
    <tableColumn id="4759" xr3:uid="{4FB87B99-C076-4DF2-BB6D-C14448C94C95}" name="Column4745"/>
    <tableColumn id="4760" xr3:uid="{548B1B5A-FFF0-43C8-ADBE-10BC3826774F}" name="Column4746"/>
    <tableColumn id="4761" xr3:uid="{E7234B11-049C-490F-87AB-CB0CF99C75F9}" name="Column4747"/>
    <tableColumn id="4762" xr3:uid="{B3EC0A76-0CC6-4987-B823-28569C063382}" name="Column4748"/>
    <tableColumn id="4763" xr3:uid="{8549C280-3545-4761-9D9A-66BB01849405}" name="Column4749"/>
    <tableColumn id="4764" xr3:uid="{E55EF292-169E-46D6-9B31-B4C04B37854D}" name="Column4750"/>
    <tableColumn id="4765" xr3:uid="{399F19E2-EF78-4696-97B7-62D6F58D5661}" name="Column4751"/>
    <tableColumn id="4766" xr3:uid="{812A8CB6-59E2-4F3B-A958-FC2103AE900A}" name="Column4752"/>
    <tableColumn id="4767" xr3:uid="{3DB72413-5D1E-44F8-BF63-7CDC520FB950}" name="Column4753"/>
    <tableColumn id="4768" xr3:uid="{2AD8F8ED-86AC-495F-82F6-D49F79F55817}" name="Column4754"/>
    <tableColumn id="4769" xr3:uid="{1DFD9DAE-0B5F-4324-9555-B68AB8BF4C52}" name="Column4755"/>
    <tableColumn id="4770" xr3:uid="{FBA759D7-17C1-45B1-8CB4-F5C28B728ABD}" name="Column4756"/>
    <tableColumn id="4771" xr3:uid="{7E2FA50E-47FC-4489-A48C-4A3C0B5520D5}" name="Column4757"/>
    <tableColumn id="4772" xr3:uid="{6F8DE935-BD4C-469F-B4D6-6C8EE8C4A3CA}" name="Column4758"/>
    <tableColumn id="4773" xr3:uid="{2A870825-3340-42CB-8061-EC084BA9283D}" name="Column4759"/>
    <tableColumn id="4774" xr3:uid="{0EB74506-80A9-4680-85DD-3AD36BFC9AF3}" name="Column4760"/>
    <tableColumn id="4775" xr3:uid="{BF4E0D5D-3112-4213-943F-E41E626B1ED4}" name="Column4761"/>
    <tableColumn id="4776" xr3:uid="{6693333B-F5B2-44D0-A78E-50C764362903}" name="Column4762"/>
    <tableColumn id="4777" xr3:uid="{9636772A-E3B4-4465-9847-D4F6CE8D4115}" name="Column4763"/>
    <tableColumn id="4778" xr3:uid="{20186A1F-72D0-4556-93CC-F49F5A3F8493}" name="Column4764"/>
    <tableColumn id="4779" xr3:uid="{E94E4639-F6DF-49EF-84B3-1A5016D5834F}" name="Column4765"/>
    <tableColumn id="4780" xr3:uid="{DBED63FE-8D67-4CA4-BF91-99A4222A9782}" name="Column4766"/>
    <tableColumn id="4781" xr3:uid="{67F053FD-4ED9-4613-B8FD-ECF34E70BB5C}" name="Column4767"/>
    <tableColumn id="4782" xr3:uid="{C4133335-3AFC-4E9E-9628-98DD2EA54020}" name="Column4768"/>
    <tableColumn id="4783" xr3:uid="{725391AA-ABB1-4C24-8AEA-973A17959057}" name="Column4769"/>
    <tableColumn id="4784" xr3:uid="{8516E584-7B32-4806-BCEE-DA1535578F60}" name="Column4770"/>
    <tableColumn id="4785" xr3:uid="{CE58E6C5-D752-432D-868C-4FE4C707B6B9}" name="Column4771"/>
    <tableColumn id="4786" xr3:uid="{27D49F20-8DBD-4E04-87EC-98388177CCD3}" name="Column4772"/>
    <tableColumn id="4787" xr3:uid="{0C7B84D9-B9BB-4FD5-B388-9FABAEF22E66}" name="Column4773"/>
    <tableColumn id="4788" xr3:uid="{47A72675-D332-49EA-96C8-6FB6B0638277}" name="Column4774"/>
    <tableColumn id="4789" xr3:uid="{BD3D61ED-2D5B-4497-8821-570EA885394C}" name="Column4775"/>
    <tableColumn id="4790" xr3:uid="{A59221C0-86B2-41BA-82BA-A3DF077FEC8F}" name="Column4776"/>
    <tableColumn id="4791" xr3:uid="{A499AB15-AD18-4A43-B3F2-E16E3A53049C}" name="Column4777"/>
    <tableColumn id="4792" xr3:uid="{B4178FCA-C713-417E-A454-C568BCCBA113}" name="Column4778"/>
    <tableColumn id="4793" xr3:uid="{46CC35F3-0DE4-4D10-89FE-53CFCFD511B9}" name="Column4779"/>
    <tableColumn id="4794" xr3:uid="{F6D23DB3-0695-4F6D-A827-308536F8FDFD}" name="Column4780"/>
    <tableColumn id="4795" xr3:uid="{DACE3090-0DD4-454B-AE38-D2D8752185DD}" name="Column4781"/>
    <tableColumn id="4796" xr3:uid="{CA69EBE9-B18D-4CC4-B059-11EE501A337B}" name="Column4782"/>
    <tableColumn id="4797" xr3:uid="{ED1B4233-DA91-4FE9-901D-BC321364A573}" name="Column4783"/>
    <tableColumn id="4798" xr3:uid="{DCE876D6-2C4C-4358-8786-17530D9C1134}" name="Column4784"/>
    <tableColumn id="4799" xr3:uid="{5E1597AA-0000-4304-BC5A-796B4E1D643B}" name="Column4785"/>
    <tableColumn id="4800" xr3:uid="{753608F2-D3FA-4B31-823E-78E119806FC8}" name="Column4786"/>
    <tableColumn id="4801" xr3:uid="{724A788C-0145-4B4A-9E91-CB5D887E80D7}" name="Column4787"/>
    <tableColumn id="4802" xr3:uid="{110F6D34-0BB4-4719-8EF1-15855FC1D5A6}" name="Column4788"/>
    <tableColumn id="4803" xr3:uid="{838885A6-F699-4AA5-A554-396F35009621}" name="Column4789"/>
    <tableColumn id="4804" xr3:uid="{34D4367D-80F0-48A7-A12F-16742A847406}" name="Column4790"/>
    <tableColumn id="4805" xr3:uid="{87F7E30F-E66E-4821-AD75-A71AF1B3239D}" name="Column4791"/>
    <tableColumn id="4806" xr3:uid="{F0E79062-F153-4FD2-A43B-8B2E9A7C2D57}" name="Column4792"/>
    <tableColumn id="4807" xr3:uid="{46CF123B-106E-4D23-8C79-73A55D3193A6}" name="Column4793"/>
    <tableColumn id="4808" xr3:uid="{93D00CFD-BC09-46F3-BBCD-8401065F09AF}" name="Column4794"/>
    <tableColumn id="4809" xr3:uid="{A34C6E62-8A30-4B9C-80D8-2F5B37E25A99}" name="Column4795"/>
    <tableColumn id="4810" xr3:uid="{4B0A4439-F143-4139-8B44-B5A6DEEF34D8}" name="Column4796"/>
    <tableColumn id="4811" xr3:uid="{CB6A10E9-B875-4F72-9DEA-4C056D67558B}" name="Column4797"/>
    <tableColumn id="4812" xr3:uid="{BD61CFBF-99D0-4A9E-AA82-DE923F486ABF}" name="Column4798"/>
    <tableColumn id="4813" xr3:uid="{61BB1B8F-9229-4DD5-94B3-91D4613F4094}" name="Column4799"/>
    <tableColumn id="4814" xr3:uid="{2D262EE0-925F-4AAD-B518-A81F8ECF5B35}" name="Column4800"/>
    <tableColumn id="4815" xr3:uid="{3B4B8496-E379-420B-93A1-14899C068935}" name="Column4801"/>
    <tableColumn id="4816" xr3:uid="{08C59D62-52C1-4B91-BDA8-3B15F1F598DD}" name="Column4802"/>
    <tableColumn id="4817" xr3:uid="{107BFEDD-5916-4295-A307-C49C5A437FE6}" name="Column4803"/>
    <tableColumn id="4818" xr3:uid="{E8AE1BD6-37D4-483C-8F23-2BD91E846562}" name="Column4804"/>
    <tableColumn id="4819" xr3:uid="{09202470-9CD3-422A-9F9D-0B24573B08A4}" name="Column4805"/>
    <tableColumn id="4820" xr3:uid="{2E16E3AE-AAED-4DE6-8886-206E02B2ABB6}" name="Column4806"/>
    <tableColumn id="4821" xr3:uid="{7FE14E94-F75D-471E-9C08-054DC2500BBE}" name="Column4807"/>
    <tableColumn id="4822" xr3:uid="{F29C5FA9-0826-4A13-B111-DA3E6B1782C7}" name="Column4808"/>
    <tableColumn id="4823" xr3:uid="{04F7B572-587F-4820-89A5-1EF0659E2A71}" name="Column4809"/>
    <tableColumn id="4824" xr3:uid="{258EA76A-01FA-4F9B-B0D8-A2E05F2A7E80}" name="Column4810"/>
    <tableColumn id="4825" xr3:uid="{4D298832-2931-47D0-8165-77656768B280}" name="Column4811"/>
    <tableColumn id="4826" xr3:uid="{17593861-AB90-4CCC-83C5-CA3D63B2A352}" name="Column4812"/>
    <tableColumn id="4827" xr3:uid="{94E4772C-3E6F-4D73-809D-9B371C508ACA}" name="Column4813"/>
    <tableColumn id="4828" xr3:uid="{747D9F7E-26FA-436D-93F7-174D0C96EBD4}" name="Column4814"/>
    <tableColumn id="4829" xr3:uid="{33B6FBC6-92EF-4E93-AF7A-60E15BCDEC3B}" name="Column4815"/>
    <tableColumn id="4830" xr3:uid="{3F409ABA-B336-418E-8822-FD2E9315373C}" name="Column4816"/>
    <tableColumn id="4831" xr3:uid="{28E021B8-30B9-4EBB-B424-FBF9CC1C2D18}" name="Column4817"/>
    <tableColumn id="4832" xr3:uid="{83FF4917-4249-4490-AE9B-D0F10366ECF8}" name="Column4818"/>
    <tableColumn id="4833" xr3:uid="{245F587A-A8B5-4682-B7A9-3961FAB326AE}" name="Column4819"/>
    <tableColumn id="4834" xr3:uid="{2CB15D5D-DFF6-4E4B-A92A-5E4311047F80}" name="Column4820"/>
    <tableColumn id="4835" xr3:uid="{337FA1EE-AED7-467D-86BA-8FFA874F8ADC}" name="Column4821"/>
    <tableColumn id="4836" xr3:uid="{4531AF35-1AD5-47AB-8EC9-6D994A90FFB3}" name="Column4822"/>
    <tableColumn id="4837" xr3:uid="{637B36C2-44CC-43C7-B416-4A16D894CC2C}" name="Column4823"/>
    <tableColumn id="4838" xr3:uid="{FA8B199C-A4AD-4EB2-A60C-FEBA1F13FA8A}" name="Column4824"/>
    <tableColumn id="4839" xr3:uid="{BC22D3CB-95DE-4F48-9220-8698C63AA34F}" name="Column4825"/>
    <tableColumn id="4840" xr3:uid="{A7BCCE97-280D-49C0-96B3-363A8F078A5D}" name="Column4826"/>
    <tableColumn id="4841" xr3:uid="{44BFF560-756A-4A6F-9B24-03A167FDE015}" name="Column4827"/>
    <tableColumn id="4842" xr3:uid="{897AB9D2-B969-4A0E-B3F8-24822D1C59FD}" name="Column4828"/>
    <tableColumn id="4843" xr3:uid="{38DC94AB-8231-487E-95FC-02257B1CB2E6}" name="Column4829"/>
    <tableColumn id="4844" xr3:uid="{C6C3D04D-43E5-4656-B3CE-23E7570E394B}" name="Column4830"/>
    <tableColumn id="4845" xr3:uid="{FA02890A-40A3-4DF2-BE6B-DF1262822263}" name="Column4831"/>
    <tableColumn id="4846" xr3:uid="{201F4825-A6A6-4B17-B7EB-E23EEF79C0A3}" name="Column4832"/>
    <tableColumn id="4847" xr3:uid="{FFDBA30A-55D6-4E91-864E-9BF754A1FCFC}" name="Column4833"/>
    <tableColumn id="4848" xr3:uid="{2477A492-934D-49B9-A647-61FF035A7DCA}" name="Column4834"/>
    <tableColumn id="4849" xr3:uid="{0F7C1DC7-4FB3-45A3-BC28-9EBA795A979E}" name="Column4835"/>
    <tableColumn id="4850" xr3:uid="{C6289764-E417-450F-92FE-C8326CFD8D94}" name="Column4836"/>
    <tableColumn id="4851" xr3:uid="{CAAECA3C-9ED2-49B1-A4DB-A6971EE20007}" name="Column4837"/>
    <tableColumn id="4852" xr3:uid="{58A1A65C-7955-492E-B7CA-765226F5806A}" name="Column4838"/>
    <tableColumn id="4853" xr3:uid="{4F9DC23A-13BD-42FC-BA3E-55845F3D4F3A}" name="Column4839"/>
    <tableColumn id="4854" xr3:uid="{8A66C723-DD28-42B4-81B1-9944202BAB5F}" name="Column4840"/>
    <tableColumn id="4855" xr3:uid="{78A3C9A8-8C50-4D22-80EB-0E773CD2541C}" name="Column4841"/>
    <tableColumn id="4856" xr3:uid="{89CAF937-346B-496A-8720-4DA666796141}" name="Column4842"/>
    <tableColumn id="4857" xr3:uid="{E1E82630-D171-47DE-A4C2-7E0A35981B23}" name="Column4843"/>
    <tableColumn id="4858" xr3:uid="{D8A2EEC4-F4D4-463A-9390-41682719F2E6}" name="Column4844"/>
    <tableColumn id="4859" xr3:uid="{829791FE-5527-4E38-9A85-759349061C31}" name="Column4845"/>
    <tableColumn id="4860" xr3:uid="{05C0E58C-E756-4D57-B426-D27C7C141EB4}" name="Column4846"/>
    <tableColumn id="4861" xr3:uid="{EA026D4C-80F5-412F-A44E-1DF97081B5AC}" name="Column4847"/>
    <tableColumn id="4862" xr3:uid="{CB05F4A9-AC92-43C1-9185-CCEF7BFD021F}" name="Column4848"/>
    <tableColumn id="4863" xr3:uid="{CB544F7C-FEA6-48BC-814D-E40238666644}" name="Column4849"/>
    <tableColumn id="4864" xr3:uid="{D1AA8E29-2091-44D1-87F4-C7F8925DE06F}" name="Column4850"/>
    <tableColumn id="4865" xr3:uid="{7BBFB64B-C04A-43D7-835F-FAA946CADE74}" name="Column4851"/>
    <tableColumn id="4866" xr3:uid="{6D9AD5A1-69DF-4489-8E65-D797391B120D}" name="Column4852"/>
    <tableColumn id="4867" xr3:uid="{B61315E5-B4C4-4F25-BD5E-BCFCD22306CE}" name="Column4853"/>
    <tableColumn id="4868" xr3:uid="{7541A4B7-FFB4-4E15-871E-B542240C9D86}" name="Column4854"/>
    <tableColumn id="4869" xr3:uid="{98ECA8E6-5701-4A7F-8364-6CB9B3ACC661}" name="Column4855"/>
    <tableColumn id="4870" xr3:uid="{7F9E6664-DC2A-4BD6-80A3-EE8119C750D9}" name="Column4856"/>
    <tableColumn id="4871" xr3:uid="{5D255D40-AE1D-44B5-AD54-802E57FD6E2D}" name="Column4857"/>
    <tableColumn id="4872" xr3:uid="{6709C3C1-98BD-4F3E-A2EC-172865A120F8}" name="Column4858"/>
    <tableColumn id="4873" xr3:uid="{3668E202-2EDD-4B02-B0D3-9554E6AC09BA}" name="Column4859"/>
    <tableColumn id="4874" xr3:uid="{0EFBF285-2297-48FE-B6A8-597FB18A8182}" name="Column4860"/>
    <tableColumn id="4875" xr3:uid="{2F927271-6338-401A-93A6-9D2713DCF6AC}" name="Column4861"/>
    <tableColumn id="4876" xr3:uid="{2C14C1BB-A06F-472D-9BDE-79113AD66E5F}" name="Column4862"/>
    <tableColumn id="4877" xr3:uid="{42311E2E-63C6-4B91-9563-BC802FA8D16B}" name="Column4863"/>
    <tableColumn id="4878" xr3:uid="{41FACA4D-59D7-4D58-A72F-49EAEDB69BFF}" name="Column4864"/>
    <tableColumn id="4879" xr3:uid="{CA8E1089-18A6-405B-A95C-D498D0553BE2}" name="Column4865"/>
    <tableColumn id="4880" xr3:uid="{B16EEED9-6011-4F29-B235-FF2F8AE9A13D}" name="Column4866"/>
    <tableColumn id="4881" xr3:uid="{51D7EABB-0AD8-4969-AA2F-A135498A3D8C}" name="Column4867"/>
    <tableColumn id="4882" xr3:uid="{6A316938-0DEB-45BC-9E70-EA02F9CE4772}" name="Column4868"/>
    <tableColumn id="4883" xr3:uid="{2307AB2F-B0AB-4DC9-A5EE-DAEB9AA246CE}" name="Column4869"/>
    <tableColumn id="4884" xr3:uid="{6F9444D1-9E99-41A5-A641-F1E4B99DCCC6}" name="Column4870"/>
    <tableColumn id="4885" xr3:uid="{9A133746-1D19-4476-B256-43F33CB933BC}" name="Column4871"/>
    <tableColumn id="4886" xr3:uid="{5A7FE698-4BF0-4CB5-8526-2DA6C708CB17}" name="Column4872"/>
    <tableColumn id="4887" xr3:uid="{373AEC77-17DE-4F80-984C-0E04EDEA0758}" name="Column4873"/>
    <tableColumn id="4888" xr3:uid="{838D64D1-6A70-4A9E-8930-EF54899BED19}" name="Column4874"/>
    <tableColumn id="4889" xr3:uid="{7FD136F7-7CFB-44E9-9E8F-490B4A6D7934}" name="Column4875"/>
    <tableColumn id="4890" xr3:uid="{119B24D6-2EEA-450A-8507-EADBDC71A9BF}" name="Column4876"/>
    <tableColumn id="4891" xr3:uid="{0B4230B8-F351-4888-961C-506E53703486}" name="Column4877"/>
    <tableColumn id="4892" xr3:uid="{D10936BF-B05F-411E-95A0-759F7FD3AC8A}" name="Column4878"/>
    <tableColumn id="4893" xr3:uid="{4B3FB259-D1D8-47C5-8FBA-C31EF52E77C3}" name="Column4879"/>
    <tableColumn id="4894" xr3:uid="{466B9B87-71F3-4AE4-A1A6-1A1BB2FD6DA1}" name="Column4880"/>
    <tableColumn id="4895" xr3:uid="{E5DA3B33-6993-488E-AB96-F041DB21CE58}" name="Column4881"/>
    <tableColumn id="4896" xr3:uid="{7BB57A7B-0DF3-406E-AA44-ABDC8DB7AF82}" name="Column4882"/>
    <tableColumn id="4897" xr3:uid="{F824A50F-7A9A-4D66-8B09-6DB3941914BD}" name="Column4883"/>
    <tableColumn id="4898" xr3:uid="{5A4DA377-4F49-45DC-815E-300B78D06503}" name="Column4884"/>
    <tableColumn id="4899" xr3:uid="{85B114EC-96B0-44EA-9D30-1C1F4670DBA6}" name="Column4885"/>
    <tableColumn id="4900" xr3:uid="{8582FB6E-3FF5-474E-8C6D-1E1ADAF601FB}" name="Column4886"/>
    <tableColumn id="4901" xr3:uid="{E469EA83-A4AE-4DCB-978B-68E267A501DF}" name="Column4887"/>
    <tableColumn id="4902" xr3:uid="{A7DF530A-17EA-4413-8707-9A41DA843454}" name="Column4888"/>
    <tableColumn id="4903" xr3:uid="{02BB0F49-27CA-4A2A-9872-56111BB2764F}" name="Column4889"/>
    <tableColumn id="4904" xr3:uid="{40EB9AE8-2613-4695-833F-B8E35C339B92}" name="Column4890"/>
    <tableColumn id="4905" xr3:uid="{714ED6F4-EF6D-47DE-A7B9-A36C443FFC56}" name="Column4891"/>
    <tableColumn id="4906" xr3:uid="{F8B2B14E-C026-46FE-A3BD-AC727E81ADFD}" name="Column4892"/>
    <tableColumn id="4907" xr3:uid="{7105088C-FCD4-4BEB-B120-33C72A438747}" name="Column4893"/>
    <tableColumn id="4908" xr3:uid="{4887571D-60DC-406C-A290-2F37C42DD8DA}" name="Column4894"/>
    <tableColumn id="4909" xr3:uid="{207E4261-6F51-4073-BB03-B747D15C7B82}" name="Column4895"/>
    <tableColumn id="4910" xr3:uid="{E0970060-A52E-4916-934B-6614EA1B2D74}" name="Column4896"/>
    <tableColumn id="4911" xr3:uid="{5EB7D01F-4D3E-4701-9C54-5A678B5A4E30}" name="Column4897"/>
    <tableColumn id="4912" xr3:uid="{A021AF11-54E4-43AB-8893-8FADD6EA8E3A}" name="Column4898"/>
    <tableColumn id="4913" xr3:uid="{6011405A-B833-479B-978A-51E61318D315}" name="Column4899"/>
    <tableColumn id="4914" xr3:uid="{E11D9BB2-1B42-47F7-A577-9C39B24BD8E2}" name="Column4900"/>
    <tableColumn id="4915" xr3:uid="{BDC3AFA3-420B-4C73-8C59-3D80EE5B6BBB}" name="Column4901"/>
    <tableColumn id="4916" xr3:uid="{66216617-2B2E-496A-AB08-357FAA75D0A4}" name="Column4902"/>
    <tableColumn id="4917" xr3:uid="{9B51CEC5-49F2-467F-B4AC-6BF8F3CB9D96}" name="Column4903"/>
    <tableColumn id="4918" xr3:uid="{5870CD45-E2AD-423B-85EB-F0E90E869246}" name="Column4904"/>
    <tableColumn id="4919" xr3:uid="{07D1FD9E-1EE1-4D95-A9C0-87462745C242}" name="Column4905"/>
    <tableColumn id="4920" xr3:uid="{BAD632A4-ED8B-403D-B4BB-B3CF3C49F165}" name="Column4906"/>
    <tableColumn id="4921" xr3:uid="{EF194FBC-01B8-43B8-97C0-274F5C7F0EB9}" name="Column4907"/>
    <tableColumn id="4922" xr3:uid="{0A2E46EA-A8CB-4C47-B906-092F37CED820}" name="Column4908"/>
    <tableColumn id="4923" xr3:uid="{F4136861-1847-4FD3-9EF7-F1933BFB053E}" name="Column4909"/>
    <tableColumn id="4924" xr3:uid="{23390F2D-9328-4BEF-A719-D37DB36CFA96}" name="Column4910"/>
    <tableColumn id="4925" xr3:uid="{7367660C-8B2C-4453-953D-29C1BCC0EB7B}" name="Column4911"/>
    <tableColumn id="4926" xr3:uid="{7FBD58ED-9CE4-4AB6-9224-148CE39AF873}" name="Column4912"/>
    <tableColumn id="4927" xr3:uid="{EF91C2F4-0DD1-43ED-829D-75A1A932DB6F}" name="Column4913"/>
    <tableColumn id="4928" xr3:uid="{2BF3A865-EE86-42B4-A02F-5271B49D7907}" name="Column4914"/>
    <tableColumn id="4929" xr3:uid="{CE450674-BB7A-4332-B8ED-C53C65140E71}" name="Column4915"/>
    <tableColumn id="4930" xr3:uid="{D65D8935-204D-4D7C-AD34-07A9BEBBD5E6}" name="Column4916"/>
    <tableColumn id="4931" xr3:uid="{31E81EE2-79AE-4795-9479-2AB50AE1F84C}" name="Column4917"/>
    <tableColumn id="4932" xr3:uid="{FC0C061C-4E3F-495F-BDE7-24761D4C81CA}" name="Column4918"/>
    <tableColumn id="4933" xr3:uid="{7EC53000-8BC8-43E4-8741-C910A48619E2}" name="Column4919"/>
    <tableColumn id="4934" xr3:uid="{283D0411-7F82-4408-B648-4D807EA96D31}" name="Column4920"/>
    <tableColumn id="4935" xr3:uid="{982C3149-A484-4595-ABAE-F319F4307941}" name="Column4921"/>
    <tableColumn id="4936" xr3:uid="{51F56829-68DE-4578-BEB9-7FA17512E3B6}" name="Column4922"/>
    <tableColumn id="4937" xr3:uid="{1A45ED85-7CF8-4ED0-8311-8CAC534E7C4C}" name="Column4923"/>
    <tableColumn id="4938" xr3:uid="{01C09BA6-6301-4EB5-A104-D068A1BB54FD}" name="Column4924"/>
    <tableColumn id="4939" xr3:uid="{18DBF370-0636-435D-A1B5-52BC63031A76}" name="Column4925"/>
    <tableColumn id="4940" xr3:uid="{071203BE-CA1F-4F61-A417-1147D4A1F487}" name="Column4926"/>
    <tableColumn id="4941" xr3:uid="{69105860-5B83-42AC-BEB5-7AA8D2824DAB}" name="Column4927"/>
    <tableColumn id="4942" xr3:uid="{70FD6AA1-1B7D-44E4-9949-FC983F0DBDED}" name="Column4928"/>
    <tableColumn id="4943" xr3:uid="{24C0470F-A75B-4679-A93B-FEE6EB95F0DA}" name="Column4929"/>
    <tableColumn id="4944" xr3:uid="{162C2457-69CB-4F0A-96EA-184CDABE12EF}" name="Column4930"/>
    <tableColumn id="4945" xr3:uid="{A4FC61DB-9E14-4F13-A302-FD66DEC8792C}" name="Column4931"/>
    <tableColumn id="4946" xr3:uid="{460EBAD8-1002-4B68-B417-F5B14F66D970}" name="Column4932"/>
    <tableColumn id="4947" xr3:uid="{557C26C0-98E2-4AB2-ACDA-BFDE997D6CB1}" name="Column4933"/>
    <tableColumn id="4948" xr3:uid="{C7EF1407-1078-4738-AD28-02EFA993EBEF}" name="Column4934"/>
    <tableColumn id="4949" xr3:uid="{6BA5154A-88A0-4099-850D-422000992041}" name="Column4935"/>
    <tableColumn id="4950" xr3:uid="{59155F8E-DC8A-4694-9CED-BA068E7CBF51}" name="Column4936"/>
    <tableColumn id="4951" xr3:uid="{AF12BD39-37D1-41CB-8D94-BC32BC59DF10}" name="Column4937"/>
    <tableColumn id="4952" xr3:uid="{68B0667D-6FFB-4BF2-9361-ED92B96AC5DC}" name="Column4938"/>
    <tableColumn id="4953" xr3:uid="{1AC87D16-4035-4423-B28A-A7B8CFE0C003}" name="Column4939"/>
    <tableColumn id="4954" xr3:uid="{0A6F3F21-C527-41B0-B1D2-4324B2E66F8B}" name="Column4940"/>
    <tableColumn id="4955" xr3:uid="{269FC709-473F-49BC-B56F-402642BA0890}" name="Column4941"/>
    <tableColumn id="4956" xr3:uid="{83942EBE-6080-438D-A77C-A925D04CD73A}" name="Column4942"/>
    <tableColumn id="4957" xr3:uid="{A6F81D71-FA7A-413C-B54A-149D04F4803B}" name="Column4943"/>
    <tableColumn id="4958" xr3:uid="{8B050B8B-26C3-4380-9B4D-918B6D0A00E9}" name="Column4944"/>
    <tableColumn id="4959" xr3:uid="{071062D5-2A6F-41B5-AA89-3A6EE9DB0454}" name="Column4945"/>
    <tableColumn id="4960" xr3:uid="{1184CFB9-1454-4FF1-A755-B6D37CE2D9BE}" name="Column4946"/>
    <tableColumn id="4961" xr3:uid="{2D0ED121-F70B-4F8D-B864-463F56F21ADE}" name="Column4947"/>
    <tableColumn id="4962" xr3:uid="{483B083F-DE3D-4468-807B-306FF3D973D7}" name="Column4948"/>
    <tableColumn id="4963" xr3:uid="{C930D62C-E98D-4E2D-A1D6-8E9B93000ACF}" name="Column4949"/>
    <tableColumn id="4964" xr3:uid="{159D3B2F-B701-40F1-AB6C-9A4FCE961398}" name="Column4950"/>
    <tableColumn id="4965" xr3:uid="{D692E522-F233-4BC5-AEA0-21A8A3FF1AF7}" name="Column4951"/>
    <tableColumn id="4966" xr3:uid="{B30F9F4C-1BFA-45F5-BD70-5580B161E259}" name="Column4952"/>
    <tableColumn id="4967" xr3:uid="{14223852-8951-49B0-9015-4EB492920B48}" name="Column4953"/>
    <tableColumn id="4968" xr3:uid="{478DEA5B-398B-4D11-A4BE-A07151F70D44}" name="Column4954"/>
    <tableColumn id="4969" xr3:uid="{9244FFA4-8738-4693-95CA-5F66B6AD08D8}" name="Column4955"/>
    <tableColumn id="4970" xr3:uid="{92F5EF61-A132-4A15-9A77-2EECC290747B}" name="Column4956"/>
    <tableColumn id="4971" xr3:uid="{BCC21C6C-F0FB-468F-BB28-4C2B84BFA9DD}" name="Column4957"/>
    <tableColumn id="4972" xr3:uid="{4EA6A3DF-1AFC-4C78-A556-99A56C8ED261}" name="Column4958"/>
    <tableColumn id="4973" xr3:uid="{65A92A81-D9C9-4464-AB58-2A5F0DEED98D}" name="Column4959"/>
    <tableColumn id="4974" xr3:uid="{A52259BC-8D18-4465-97D9-1CD22B1EA640}" name="Column4960"/>
    <tableColumn id="4975" xr3:uid="{F43CFEBA-437F-435C-8A24-EFD47BD96770}" name="Column4961"/>
    <tableColumn id="4976" xr3:uid="{05066048-05DE-4729-A220-8BEF81D968BF}" name="Column4962"/>
    <tableColumn id="4977" xr3:uid="{D166F110-1AD8-4EE7-9CFF-137436F6BF66}" name="Column4963"/>
    <tableColumn id="4978" xr3:uid="{954FF313-59B7-4FA7-8E10-021ECE082867}" name="Column4964"/>
    <tableColumn id="4979" xr3:uid="{9F6032FB-128A-431D-B6BB-5A3B1D9BBE5C}" name="Column4965"/>
    <tableColumn id="4980" xr3:uid="{F4050C99-11CE-4757-9F19-26569D334129}" name="Column4966"/>
    <tableColumn id="4981" xr3:uid="{A4235045-1F25-4739-95E1-9FD4E69A8FA2}" name="Column4967"/>
    <tableColumn id="4982" xr3:uid="{AA6342B5-B9BE-4100-90A2-E8452C5E0BD6}" name="Column4968"/>
    <tableColumn id="4983" xr3:uid="{9C441003-F1C5-4879-88BE-2415E364C217}" name="Column4969"/>
    <tableColumn id="4984" xr3:uid="{74405313-5E45-4626-BC00-95F25EFB5AD2}" name="Column4970"/>
    <tableColumn id="4985" xr3:uid="{DF26972F-F61F-498D-A863-5FF835794B50}" name="Column4971"/>
    <tableColumn id="4986" xr3:uid="{F24BD718-367C-42EB-B5F6-C0E573099287}" name="Column4972"/>
    <tableColumn id="4987" xr3:uid="{8974FA6D-21AB-427A-A48F-33FE7B0EC297}" name="Column4973"/>
    <tableColumn id="4988" xr3:uid="{456D21B9-12E9-47FE-B95F-12AA0B420DB8}" name="Column4974"/>
    <tableColumn id="4989" xr3:uid="{67160908-58CD-4B8A-A368-60B287A30C44}" name="Column4975"/>
    <tableColumn id="4990" xr3:uid="{F37E243B-8FF1-4C5C-B83C-39168B59E3A7}" name="Column4976"/>
    <tableColumn id="4991" xr3:uid="{EF318AB2-8AFE-4378-912C-22A156FC3DF0}" name="Column4977"/>
    <tableColumn id="4992" xr3:uid="{6F597760-55F6-4514-91E0-F6FC35A0A801}" name="Column4978"/>
    <tableColumn id="4993" xr3:uid="{F4B2E457-A1F1-4AE0-9643-73A6E7C4B129}" name="Column4979"/>
    <tableColumn id="4994" xr3:uid="{737D581F-7F8F-4890-A33C-3783F709450E}" name="Column4980"/>
    <tableColumn id="4995" xr3:uid="{FB3E07BC-687A-4FE8-9CFF-F37A58CB1443}" name="Column4981"/>
    <tableColumn id="4996" xr3:uid="{C544C5EF-0A93-4A80-B323-A60C3828D858}" name="Column4982"/>
    <tableColumn id="4997" xr3:uid="{DC3AA09A-8E5F-4282-AA10-74B04DB3F11C}" name="Column4983"/>
    <tableColumn id="4998" xr3:uid="{74B8CEA1-255B-4191-AA6E-E1080799E6E2}" name="Column4984"/>
    <tableColumn id="4999" xr3:uid="{FB3A2E6D-0D47-4354-8EEF-55D93FDB35F4}" name="Column4985"/>
    <tableColumn id="5000" xr3:uid="{1B4AD28B-F678-4881-B524-40A197B5C0A4}" name="Column4986"/>
    <tableColumn id="5001" xr3:uid="{52391B9F-884E-47AF-96B5-0C73C6BF6898}" name="Column4987"/>
    <tableColumn id="5002" xr3:uid="{D2AFA06D-FC0F-4319-9023-99D997C5EE49}" name="Column4988"/>
    <tableColumn id="5003" xr3:uid="{B6F105FD-B87E-4AC4-A3E3-A4BB63CDCB2B}" name="Column4989"/>
    <tableColumn id="5004" xr3:uid="{DE42D7FE-7152-4D4D-BFFA-A267CFCFCA28}" name="Column4990"/>
    <tableColumn id="5005" xr3:uid="{3AB3C429-5D0E-4EED-80BD-D6EB634EB749}" name="Column4991"/>
    <tableColumn id="5006" xr3:uid="{A5C08BBD-F250-4368-8E96-127E5C43C2EB}" name="Column4992"/>
    <tableColumn id="5007" xr3:uid="{5AED4A86-1A52-495A-A5C1-BC7853555D9E}" name="Column4993"/>
    <tableColumn id="5008" xr3:uid="{EB40F03D-A6F9-476B-875E-1F17A944A507}" name="Column4994"/>
    <tableColumn id="5009" xr3:uid="{06527842-FDAB-4049-9526-7747F2E46275}" name="Column4995"/>
    <tableColumn id="5010" xr3:uid="{74BFA61C-0EA1-47FF-B2A9-2CE6A5986DD5}" name="Column4996"/>
    <tableColumn id="5011" xr3:uid="{791258FE-6DAC-4B83-AE5D-61AAB59B609B}" name="Column4997"/>
    <tableColumn id="5012" xr3:uid="{4DE5D948-E2A0-4841-A821-37F46070E779}" name="Column4998"/>
    <tableColumn id="5013" xr3:uid="{F720D028-D0BD-404A-9A74-B093DE87CCF0}" name="Column4999"/>
    <tableColumn id="5014" xr3:uid="{C5B27B3D-1049-4B2D-91E4-54A8258E90A0}" name="Column5000"/>
    <tableColumn id="5015" xr3:uid="{9592A7D4-914F-4397-893B-434F504DC226}" name="Column5001"/>
    <tableColumn id="5016" xr3:uid="{22F9CAAC-B8E4-4011-9B12-5E1D299D8D24}" name="Column5002"/>
    <tableColumn id="5017" xr3:uid="{9EF68F3E-1EF3-45E0-8260-1A0CCFB6975A}" name="Column5003"/>
    <tableColumn id="5018" xr3:uid="{936B7610-5D45-4DC3-BDF2-7924177FEBA1}" name="Column5004"/>
    <tableColumn id="5019" xr3:uid="{DB918AC0-C2A6-4EA5-AA6C-D136B5AF4E16}" name="Column5005"/>
    <tableColumn id="5020" xr3:uid="{C3C29ADC-2A9D-466B-B5EA-57A934017BFF}" name="Column5006"/>
    <tableColumn id="5021" xr3:uid="{F9F86E47-3033-48C9-92D4-513F9D63D3D0}" name="Column5007"/>
    <tableColumn id="5022" xr3:uid="{E25338A8-8D84-4EEA-978C-46BBDCDEC9CB}" name="Column5008"/>
    <tableColumn id="5023" xr3:uid="{AAB5F20F-B860-4FFF-836F-5AC883C8A47F}" name="Column5009"/>
    <tableColumn id="5024" xr3:uid="{11C5BA9B-1850-4BB5-A5AE-8F94DEF5E61C}" name="Column5010"/>
    <tableColumn id="5025" xr3:uid="{76BB19B9-FBBB-49B2-B6DF-D4183D069F25}" name="Column5011"/>
    <tableColumn id="5026" xr3:uid="{6DA86774-140D-4790-9BA0-BCF8604AA18C}" name="Column5012"/>
    <tableColumn id="5027" xr3:uid="{FAB3CE73-A3CA-4D67-8C92-12963352A67F}" name="Column5013"/>
    <tableColumn id="5028" xr3:uid="{D6C468B4-6868-4470-9480-213E0E5D89D2}" name="Column5014"/>
    <tableColumn id="5029" xr3:uid="{BBAD6A55-D8EC-471B-8C44-D03B08A593A4}" name="Column5015"/>
    <tableColumn id="5030" xr3:uid="{42F491F9-7520-4687-B362-A04DEB3C1048}" name="Column5016"/>
    <tableColumn id="5031" xr3:uid="{55225C12-4841-4B2E-8762-5A9B64770EC4}" name="Column5017"/>
    <tableColumn id="5032" xr3:uid="{8663E0DF-AE83-4AA5-9642-B6DB414D328E}" name="Column5018"/>
    <tableColumn id="5033" xr3:uid="{D8BC4BAB-6103-4D85-8CA1-E6DFF0EF0E17}" name="Column5019"/>
    <tableColumn id="5034" xr3:uid="{BF08EE3B-862D-428E-9126-42EDEFC17210}" name="Column5020"/>
    <tableColumn id="5035" xr3:uid="{40C78601-13AB-4DCF-BFBD-D74FF878B716}" name="Column5021"/>
    <tableColumn id="5036" xr3:uid="{42FA7B74-2F5B-4F19-BE3B-6DB3234E7ABC}" name="Column5022"/>
    <tableColumn id="5037" xr3:uid="{E0BBF627-8DB3-48FC-B16B-B89BDC822863}" name="Column5023"/>
    <tableColumn id="5038" xr3:uid="{39B51FBB-8709-4782-8492-9900231007C8}" name="Column5024"/>
    <tableColumn id="5039" xr3:uid="{62A43F1C-B018-4A75-9F8B-9C7D3BD2EC47}" name="Column5025"/>
    <tableColumn id="5040" xr3:uid="{D145C8E8-797A-4ADA-BEEE-AE5F4836826C}" name="Column5026"/>
    <tableColumn id="5041" xr3:uid="{F8FB0215-6107-4D80-BF6E-888CBD94F54B}" name="Column5027"/>
    <tableColumn id="5042" xr3:uid="{89F88C7B-D749-437A-B121-33DAD4092DFB}" name="Column5028"/>
    <tableColumn id="5043" xr3:uid="{2ED75788-1E9E-4FC8-8DB9-42ECDF6806F2}" name="Column5029"/>
    <tableColumn id="5044" xr3:uid="{FF694CE9-6EC7-4DA3-821C-35A40EE22882}" name="Column5030"/>
    <tableColumn id="5045" xr3:uid="{B6AA742D-5203-4035-90B1-A4839588B696}" name="Column5031"/>
    <tableColumn id="5046" xr3:uid="{280551CE-6D96-426B-8705-29749075327B}" name="Column5032"/>
    <tableColumn id="5047" xr3:uid="{091E77A0-4E5C-49E4-AECB-E64D196AFA67}" name="Column5033"/>
    <tableColumn id="5048" xr3:uid="{3F09361C-0203-4322-B25D-6F1D5E6F58E1}" name="Column5034"/>
    <tableColumn id="5049" xr3:uid="{6A27DA30-6FD6-421F-9AFC-69CCE3B9E77D}" name="Column5035"/>
    <tableColumn id="5050" xr3:uid="{AE30F43C-ED03-4CB5-B89B-8BA5633D2696}" name="Column5036"/>
    <tableColumn id="5051" xr3:uid="{7780A5E9-2C97-42FE-A044-17CBD7F073EE}" name="Column5037"/>
    <tableColumn id="5052" xr3:uid="{CD59BBB3-77DD-4863-BC1E-65EA49CEB88A}" name="Column5038"/>
    <tableColumn id="5053" xr3:uid="{36BCEB88-2E6A-48B6-8D3F-AAD3920529D4}" name="Column5039"/>
    <tableColumn id="5054" xr3:uid="{2257A421-11A6-4223-A462-12090ACA15F4}" name="Column5040"/>
    <tableColumn id="5055" xr3:uid="{A4224672-054C-43C5-A2C9-37DA08E0F9C3}" name="Column5041"/>
    <tableColumn id="5056" xr3:uid="{9C02B5E0-DDF8-4674-BD15-891A207B2537}" name="Column5042"/>
    <tableColumn id="5057" xr3:uid="{E12CC83E-3214-4414-903E-B08D41544761}" name="Column5043"/>
    <tableColumn id="5058" xr3:uid="{3F70F73A-F642-4CAA-81BF-5D7A4B097728}" name="Column5044"/>
    <tableColumn id="5059" xr3:uid="{F73F32BC-694E-4E9F-8D02-F16389D160A3}" name="Column5045"/>
    <tableColumn id="5060" xr3:uid="{411173A9-CC25-4599-A2ED-9DA4B7053D25}" name="Column5046"/>
    <tableColumn id="5061" xr3:uid="{9B69CD78-ACD7-4297-B1D9-46682D275ED6}" name="Column5047"/>
    <tableColumn id="5062" xr3:uid="{5E5DB04D-830A-449C-919B-354971435757}" name="Column5048"/>
    <tableColumn id="5063" xr3:uid="{024B0B8B-E7AA-43FF-86B7-42D3EF08059D}" name="Column5049"/>
    <tableColumn id="5064" xr3:uid="{8DD7C010-BD1F-41D1-AD7D-8859DDC0E01F}" name="Column5050"/>
    <tableColumn id="5065" xr3:uid="{373683E1-96A5-4E9F-B947-9528EB4209BB}" name="Column5051"/>
    <tableColumn id="5066" xr3:uid="{7D00C5B4-558E-4A72-9EC7-3DB753B67E42}" name="Column5052"/>
    <tableColumn id="5067" xr3:uid="{3B08E981-836C-45E4-9365-BC1AE99B0ED4}" name="Column5053"/>
    <tableColumn id="5068" xr3:uid="{ECA035D3-A10C-4334-9EF3-07EFC8C76A36}" name="Column5054"/>
    <tableColumn id="5069" xr3:uid="{D909C0B7-4C1E-4A2E-9068-86E1B9AFAEC4}" name="Column5055"/>
    <tableColumn id="5070" xr3:uid="{AAB26BF4-8D87-4C7C-9F8A-19AF6FDBC7B2}" name="Column5056"/>
    <tableColumn id="5071" xr3:uid="{BB4665FE-7F2B-4EE8-9C6D-54CC1F8CA052}" name="Column5057"/>
    <tableColumn id="5072" xr3:uid="{97BAB077-60BA-4281-8276-B7EE6C6986CC}" name="Column5058"/>
    <tableColumn id="5073" xr3:uid="{5AE2FF6C-284D-4865-A208-DD8096CC72A7}" name="Column5059"/>
    <tableColumn id="5074" xr3:uid="{F3880504-0EC1-4B5C-9F20-FE72F74C00F1}" name="Column5060"/>
    <tableColumn id="5075" xr3:uid="{023071D8-D9CF-4475-81FA-00DBEF99A4FC}" name="Column5061"/>
    <tableColumn id="5076" xr3:uid="{7919D717-A410-4810-8E99-A6A44C824065}" name="Column5062"/>
    <tableColumn id="5077" xr3:uid="{04A99C88-B889-41F7-ADDD-09020D8E33DB}" name="Column5063"/>
    <tableColumn id="5078" xr3:uid="{9740EF73-0B79-4B79-8B5C-3916FB9BD4BE}" name="Column5064"/>
    <tableColumn id="5079" xr3:uid="{299BA4EE-5E15-4EB5-9287-AA680EDF2E23}" name="Column5065"/>
    <tableColumn id="5080" xr3:uid="{BCD6DD1E-D132-4AC1-A687-C6F545BE8559}" name="Column5066"/>
    <tableColumn id="5081" xr3:uid="{3BB2EC8D-C5A7-4A40-AA41-00BEB4E37F07}" name="Column5067"/>
    <tableColumn id="5082" xr3:uid="{6D81B936-F9A4-4DBB-BF35-A0295160A867}" name="Column5068"/>
    <tableColumn id="5083" xr3:uid="{066DB267-A5D7-41A2-95D8-3972B7CCB112}" name="Column5069"/>
    <tableColumn id="5084" xr3:uid="{F9450469-CBF8-4F3A-B4A6-C0B8AFC38534}" name="Column5070"/>
    <tableColumn id="5085" xr3:uid="{6970ECC1-D025-46DC-920F-42D66B8CAEB4}" name="Column5071"/>
    <tableColumn id="5086" xr3:uid="{031147ED-B1E0-40F3-B035-C0504F8740E4}" name="Column5072"/>
    <tableColumn id="5087" xr3:uid="{353D0F85-C957-4B86-A7F6-60F66DC65886}" name="Column5073"/>
    <tableColumn id="5088" xr3:uid="{9009446F-3E2D-49C1-B40A-226E40F50FB7}" name="Column5074"/>
    <tableColumn id="5089" xr3:uid="{8F0D3BE2-2EE1-4A55-96C0-55B68A797D5D}" name="Column5075"/>
    <tableColumn id="5090" xr3:uid="{162160ED-7C75-4B4D-9EE5-D8C42196B300}" name="Column5076"/>
    <tableColumn id="5091" xr3:uid="{14E7BC9A-C79B-422B-9E04-6D4D3D6233AF}" name="Column5077"/>
    <tableColumn id="5092" xr3:uid="{A1CE9FF7-BF05-430A-981B-604CA13371E2}" name="Column5078"/>
    <tableColumn id="5093" xr3:uid="{6DDE4EA6-88D8-446D-A97B-DC1D4AD84D73}" name="Column5079"/>
    <tableColumn id="5094" xr3:uid="{014B0A89-F27E-485F-861B-326C5841A0D2}" name="Column5080"/>
    <tableColumn id="5095" xr3:uid="{F2780546-4428-4BFB-BFA2-440EC45F6ABD}" name="Column5081"/>
    <tableColumn id="5096" xr3:uid="{8B2C8325-17A9-4911-B2ED-5D48FFE7E048}" name="Column5082"/>
    <tableColumn id="5097" xr3:uid="{501CF115-25FD-4F1D-B99D-2D65A632D6D1}" name="Column5083"/>
    <tableColumn id="5098" xr3:uid="{46EE508C-773E-4276-A29D-0552E7B698F0}" name="Column5084"/>
    <tableColumn id="5099" xr3:uid="{F7987713-7DAE-47C3-A853-BEE9DF8AA98C}" name="Column5085"/>
    <tableColumn id="5100" xr3:uid="{1C33645E-2D01-42A9-AC7A-B3B9073C5906}" name="Column5086"/>
    <tableColumn id="5101" xr3:uid="{47056855-32A7-451A-8973-991EE07B0D1F}" name="Column5087"/>
    <tableColumn id="5102" xr3:uid="{D2E4C6C8-22A2-4521-B7B8-8733356AD912}" name="Column5088"/>
    <tableColumn id="5103" xr3:uid="{2F2D11FF-AE6B-45D1-A0BB-7C2A077EFEC4}" name="Column5089"/>
    <tableColumn id="5104" xr3:uid="{E5C077EE-E1BE-4ECF-863A-795C7100CC51}" name="Column5090"/>
    <tableColumn id="5105" xr3:uid="{1EF8B5ED-4B02-4763-AEBB-6ED67141760C}" name="Column5091"/>
    <tableColumn id="5106" xr3:uid="{7A584220-1293-41A8-B323-6BEE5808AB68}" name="Column5092"/>
    <tableColumn id="5107" xr3:uid="{1AF6544C-D0B3-4574-9964-D23EFF0B4475}" name="Column5093"/>
    <tableColumn id="5108" xr3:uid="{913F8984-FDEE-4CEE-98A1-CB3ED86A2B96}" name="Column5094"/>
    <tableColumn id="5109" xr3:uid="{CAC30AB7-7C48-429C-8F77-3CD7284BD88F}" name="Column5095"/>
    <tableColumn id="5110" xr3:uid="{BE8F372B-0897-4419-B9B6-CC4AC9470362}" name="Column5096"/>
    <tableColumn id="5111" xr3:uid="{104C3C8D-4AB6-48F0-87F7-2CC090DC0F25}" name="Column5097"/>
    <tableColumn id="5112" xr3:uid="{F8BE1688-0AE3-4099-BAAE-9AA02C59FB81}" name="Column5098"/>
    <tableColumn id="5113" xr3:uid="{6A951FE9-04B6-44D7-B4BA-1C30D67FA0EE}" name="Column5099"/>
    <tableColumn id="5114" xr3:uid="{2B030827-6C06-4E3B-BB7A-8064B7287C1F}" name="Column5100"/>
    <tableColumn id="5115" xr3:uid="{7C0DA6AA-086A-45AE-9199-D803E5A7F888}" name="Column5101"/>
    <tableColumn id="5116" xr3:uid="{482C574E-8CD6-450D-954A-A99D705E983A}" name="Column5102"/>
    <tableColumn id="5117" xr3:uid="{28A2F79B-D7CC-4929-8121-FBBE5F684616}" name="Column5103"/>
    <tableColumn id="5118" xr3:uid="{31C6EA28-24B9-4E00-BCFD-3B7EA54EA8A9}" name="Column5104"/>
    <tableColumn id="5119" xr3:uid="{A606C0B5-D101-457A-8523-1755751B7960}" name="Column5105"/>
    <tableColumn id="5120" xr3:uid="{89F4C075-707D-4E2F-AA72-70EB3DD44685}" name="Column5106"/>
    <tableColumn id="5121" xr3:uid="{E44762CD-3789-4AB0-8C87-D0DE567C87E2}" name="Column5107"/>
    <tableColumn id="5122" xr3:uid="{703243F4-9F3F-4746-A25D-21C8ADBE6456}" name="Column5108"/>
    <tableColumn id="5123" xr3:uid="{B8B9EF08-740C-45AE-B170-A5FE697B23D8}" name="Column5109"/>
    <tableColumn id="5124" xr3:uid="{653C521B-1167-4826-AC37-603F100AC9E2}" name="Column5110"/>
    <tableColumn id="5125" xr3:uid="{FFD1FA3F-47E6-4F24-AA12-9B9D1738D642}" name="Column5111"/>
    <tableColumn id="5126" xr3:uid="{943065A3-57CC-48B2-A6BF-B981CF14D0DF}" name="Column5112"/>
    <tableColumn id="5127" xr3:uid="{A9E7FE81-F63D-4441-8C0C-65CD4D35A5EF}" name="Column5113"/>
    <tableColumn id="5128" xr3:uid="{8D91D461-AC6B-493D-B3A9-553C29DA468A}" name="Column5114"/>
    <tableColumn id="5129" xr3:uid="{329E5B87-E441-4B18-BD00-89843FA46EC0}" name="Column5115"/>
    <tableColumn id="5130" xr3:uid="{2F8CEC3B-E263-4C4F-BC4D-85A44871407E}" name="Column5116"/>
    <tableColumn id="5131" xr3:uid="{41B74829-FE41-4229-AABB-80C9313FC298}" name="Column5117"/>
    <tableColumn id="5132" xr3:uid="{37373153-E657-4E8E-B980-3227AD210F34}" name="Column5118"/>
    <tableColumn id="5133" xr3:uid="{332630FC-B778-449B-AB11-8E3E1C17FA0F}" name="Column5119"/>
    <tableColumn id="5134" xr3:uid="{12F6E0F2-3D20-4DFC-9C49-AF7D6FB7695A}" name="Column5120"/>
    <tableColumn id="5135" xr3:uid="{5B91A011-019A-4CA6-8934-E4731147E4B0}" name="Column5121"/>
    <tableColumn id="5136" xr3:uid="{5F967F15-7EFC-4FF0-BA49-6B02F009EE97}" name="Column5122"/>
    <tableColumn id="5137" xr3:uid="{D2BF5764-E4B9-4564-A6D5-403BAA898B32}" name="Column5123"/>
    <tableColumn id="5138" xr3:uid="{E873B691-70EA-4C79-8F62-0516693AAFAA}" name="Column5124"/>
    <tableColumn id="5139" xr3:uid="{09DAFD43-587E-47BF-B24A-9F026D00A88C}" name="Column5125"/>
    <tableColumn id="5140" xr3:uid="{6932B160-9B77-4155-AEAB-24EBDD29926C}" name="Column5126"/>
    <tableColumn id="5141" xr3:uid="{F2744442-A45F-41B4-AFDF-D4C11FEAA943}" name="Column5127"/>
    <tableColumn id="5142" xr3:uid="{B9935E4F-0FB5-4F79-B966-86DB2A20B397}" name="Column5128"/>
    <tableColumn id="5143" xr3:uid="{F448FE32-ED56-4B9D-846C-A301B26E4FB5}" name="Column5129"/>
    <tableColumn id="5144" xr3:uid="{22674B90-E55E-45F0-BBB5-9B9F65F8A704}" name="Column5130"/>
    <tableColumn id="5145" xr3:uid="{6FD2A2D2-D6C0-453D-8DAF-E79DAFC1F8FA}" name="Column5131"/>
    <tableColumn id="5146" xr3:uid="{8EE225E5-3A7C-482E-BDC6-3B2FB1B6B38D}" name="Column5132"/>
    <tableColumn id="5147" xr3:uid="{0119A6A3-4823-4F07-AC39-4B1659C56E7A}" name="Column5133"/>
    <tableColumn id="5148" xr3:uid="{60223950-5929-4196-8B62-2B9938F23AA0}" name="Column5134"/>
    <tableColumn id="5149" xr3:uid="{9B829816-2AD0-4757-B320-BF4F14DF1294}" name="Column5135"/>
    <tableColumn id="5150" xr3:uid="{127425E0-27E3-453F-8D57-1CA5231850B6}" name="Column5136"/>
    <tableColumn id="5151" xr3:uid="{EE39D29D-D23D-4297-95D2-43C506660A10}" name="Column5137"/>
    <tableColumn id="5152" xr3:uid="{81B25F37-B86D-4253-8ADE-95BCA8255EEB}" name="Column5138"/>
    <tableColumn id="5153" xr3:uid="{8C784CE9-FDC0-4E5F-8B84-21A328241E09}" name="Column5139"/>
    <tableColumn id="5154" xr3:uid="{69954FBC-F7BC-427E-A95F-376EAEA6EE44}" name="Column5140"/>
    <tableColumn id="5155" xr3:uid="{E0764E54-D90C-4DB7-967B-7EFA7173DE78}" name="Column5141"/>
    <tableColumn id="5156" xr3:uid="{ABF492B4-ABD9-40ED-BC85-39DFB8655105}" name="Column5142"/>
    <tableColumn id="5157" xr3:uid="{8E1CEF33-62EE-42DE-BF0F-B69D04E9D0AC}" name="Column5143"/>
    <tableColumn id="5158" xr3:uid="{FE3C542E-8E1A-4FA4-9099-3009BE3CB7F0}" name="Column5144"/>
    <tableColumn id="5159" xr3:uid="{04B94F0A-D307-49D7-8C08-6C5AE9DEFF1A}" name="Column5145"/>
    <tableColumn id="5160" xr3:uid="{B5846AEA-36AD-4A31-9063-8C064D99A189}" name="Column5146"/>
    <tableColumn id="5161" xr3:uid="{11B13184-1D84-463B-B9FF-B8C353731895}" name="Column5147"/>
    <tableColumn id="5162" xr3:uid="{D4D90962-A7F1-46B6-B6F9-884FA90342A5}" name="Column5148"/>
    <tableColumn id="5163" xr3:uid="{3370A0B5-D2CE-48D0-8778-5F78272A46C4}" name="Column5149"/>
    <tableColumn id="5164" xr3:uid="{BC00C787-5407-4911-8D79-EB7FE81DE7C5}" name="Column5150"/>
    <tableColumn id="5165" xr3:uid="{EB5074D4-FB2F-4DCD-B992-44243E2F2E64}" name="Column5151"/>
    <tableColumn id="5166" xr3:uid="{75284A20-587F-40F1-B685-AD7D91E75460}" name="Column5152"/>
    <tableColumn id="5167" xr3:uid="{19F820E1-A1D8-4B3D-B4C2-0BA045D0A9DC}" name="Column5153"/>
    <tableColumn id="5168" xr3:uid="{5237DADD-85F7-4CDF-AF91-42141862A19D}" name="Column5154"/>
    <tableColumn id="5169" xr3:uid="{996CC6F8-0C5E-4C9B-810F-EC0CEF4CBC72}" name="Column5155"/>
    <tableColumn id="5170" xr3:uid="{EB39A1E5-D3B3-4D5B-9790-40E756F3B5A2}" name="Column5156"/>
    <tableColumn id="5171" xr3:uid="{F481645E-2EC7-4150-8C2D-5FE257EB4B96}" name="Column5157"/>
    <tableColumn id="5172" xr3:uid="{A00E3E17-8600-447E-B48E-CF49EE74B3EC}" name="Column5158"/>
    <tableColumn id="5173" xr3:uid="{A1BF42B9-493A-4778-BF70-F7B4F4CD57DB}" name="Column5159"/>
    <tableColumn id="5174" xr3:uid="{9BD42663-144D-4121-B770-3F0828D63AD5}" name="Column5160"/>
    <tableColumn id="5175" xr3:uid="{ECDD4A13-74DB-4E49-A6BD-54F643CC5779}" name="Column5161"/>
    <tableColumn id="5176" xr3:uid="{1A744C34-F02B-4662-B288-8D71A72F5A3D}" name="Column5162"/>
    <tableColumn id="5177" xr3:uid="{EB30A025-3202-46F1-A901-37BDA13DB041}" name="Column5163"/>
    <tableColumn id="5178" xr3:uid="{8571A47E-E835-424D-8A13-F3106C60DD9C}" name="Column5164"/>
    <tableColumn id="5179" xr3:uid="{3A644A80-B1BD-49CC-9DE1-7ECFDD268679}" name="Column5165"/>
    <tableColumn id="5180" xr3:uid="{59F6BA1A-C1D6-4709-B1BD-FB4175D2A35D}" name="Column5166"/>
    <tableColumn id="5181" xr3:uid="{E1786C0F-E213-4FB3-93D7-6437F95400C2}" name="Column5167"/>
    <tableColumn id="5182" xr3:uid="{0B7B71B5-64BE-45B3-B489-5AC1985B6873}" name="Column5168"/>
    <tableColumn id="5183" xr3:uid="{62F6F7DD-DF07-43AF-A7A2-1D679C6268A4}" name="Column5169"/>
    <tableColumn id="5184" xr3:uid="{29425B35-9129-49A5-9CE6-CF0B7FD6D1B4}" name="Column5170"/>
    <tableColumn id="5185" xr3:uid="{923E516F-CA63-4C42-ADED-5FA1E735A960}" name="Column5171"/>
    <tableColumn id="5186" xr3:uid="{5293421B-CDB5-444A-B5C2-6703CB8CDDE4}" name="Column5172"/>
    <tableColumn id="5187" xr3:uid="{0B5F7C84-89F4-49A3-8CF8-05425C186128}" name="Column5173"/>
    <tableColumn id="5188" xr3:uid="{490C2744-9367-4300-8576-53F345A2F460}" name="Column5174"/>
    <tableColumn id="5189" xr3:uid="{849C292E-F137-4211-878C-1CDE02B42A13}" name="Column5175"/>
    <tableColumn id="5190" xr3:uid="{0B788834-692E-4532-8661-6C04CCD0F6B3}" name="Column5176"/>
    <tableColumn id="5191" xr3:uid="{2DF9D692-EEAE-4059-A644-02570B3C0BEC}" name="Column5177"/>
    <tableColumn id="5192" xr3:uid="{B3FE1FF3-6287-4CB5-AE29-0394E8F9343D}" name="Column5178"/>
    <tableColumn id="5193" xr3:uid="{54EDD779-3583-47E6-A736-5A6A2F90B8F9}" name="Column5179"/>
    <tableColumn id="5194" xr3:uid="{61420760-FB9B-4DD0-BA82-2CB0A0015A83}" name="Column5180"/>
    <tableColumn id="5195" xr3:uid="{C830C522-5350-48A2-A412-24CA5CE4984F}" name="Column5181"/>
    <tableColumn id="5196" xr3:uid="{984C8F7B-DDB2-4281-A529-C6B39BC8FDCF}" name="Column5182"/>
    <tableColumn id="5197" xr3:uid="{9B4A080F-193C-4ADE-BA90-19516BD03DAE}" name="Column5183"/>
    <tableColumn id="5198" xr3:uid="{09EE155D-5690-4B5D-9D94-AB80D47D073F}" name="Column5184"/>
    <tableColumn id="5199" xr3:uid="{9DEEA45D-98A9-4759-8271-46D9CC2323B2}" name="Column5185"/>
    <tableColumn id="5200" xr3:uid="{25D43539-48E3-4BD0-A95E-179FF3765832}" name="Column5186"/>
    <tableColumn id="5201" xr3:uid="{78E1A583-8C1F-4358-B9C6-5AACC8D139BB}" name="Column5187"/>
    <tableColumn id="5202" xr3:uid="{11EB0250-6583-47F2-BFBD-F2D2A47FDD0D}" name="Column5188"/>
    <tableColumn id="5203" xr3:uid="{C00575AF-4807-42C0-8458-BCBFF9A8655B}" name="Column5189"/>
    <tableColumn id="5204" xr3:uid="{92AAB4A1-C0C2-4B5E-B58D-FB7344A431DB}" name="Column5190"/>
    <tableColumn id="5205" xr3:uid="{B691CC8D-C3E9-455A-8693-CCF03CE38544}" name="Column5191"/>
    <tableColumn id="5206" xr3:uid="{2B7DE63E-8C48-438F-99F0-DFA4DD3459C6}" name="Column5192"/>
    <tableColumn id="5207" xr3:uid="{D669E6BD-574A-4560-9258-3069B001B043}" name="Column5193"/>
    <tableColumn id="5208" xr3:uid="{4649A79E-7148-4B5C-8021-2EFEA8DEF2F2}" name="Column5194"/>
    <tableColumn id="5209" xr3:uid="{194DE8E9-5F20-4CD0-A8AE-D5B216245887}" name="Column5195"/>
    <tableColumn id="5210" xr3:uid="{7C62E60A-48BD-45B3-AD7C-30C214EDE53C}" name="Column5196"/>
    <tableColumn id="5211" xr3:uid="{AC40223D-10C7-495F-9DE8-623EB869F154}" name="Column5197"/>
    <tableColumn id="5212" xr3:uid="{A4FD4E70-6892-401D-81ED-4EB08530F4D0}" name="Column5198"/>
    <tableColumn id="5213" xr3:uid="{5D5F1669-4800-4DAF-87DE-809DA229BD49}" name="Column5199"/>
    <tableColumn id="5214" xr3:uid="{13F2C642-BDC2-44F4-8862-2DB9B059FFCE}" name="Column5200"/>
    <tableColumn id="5215" xr3:uid="{7E53B22E-074A-429C-8BEE-956A715EE6B5}" name="Column5201"/>
    <tableColumn id="5216" xr3:uid="{3229F9B4-BB76-45A1-B8E2-A22E80CD6170}" name="Column5202"/>
    <tableColumn id="5217" xr3:uid="{256F7CA8-1912-4BA6-A659-A9C173CAC5F6}" name="Column5203"/>
    <tableColumn id="5218" xr3:uid="{69AB3B34-756D-4802-801A-58025BA271E7}" name="Column5204"/>
    <tableColumn id="5219" xr3:uid="{678B95BE-22E6-4AD5-A6F5-821D47E26CCD}" name="Column5205"/>
    <tableColumn id="5220" xr3:uid="{AE785C6D-7859-48FC-8946-417A2B2237C1}" name="Column5206"/>
    <tableColumn id="5221" xr3:uid="{95AC0D47-45E2-46EE-8C67-4E333AF78456}" name="Column5207"/>
    <tableColumn id="5222" xr3:uid="{222EC24D-B2F3-4AD0-8CFC-44CE51C78C1D}" name="Column5208"/>
    <tableColumn id="5223" xr3:uid="{545C63EE-B1E9-4254-8B9A-44075BB9F32A}" name="Column5209"/>
    <tableColumn id="5224" xr3:uid="{D64F5203-E2FC-45B7-B999-F81B3305B013}" name="Column5210"/>
    <tableColumn id="5225" xr3:uid="{24837E7C-5F3F-4285-8E9D-5BEC41ED6B71}" name="Column5211"/>
    <tableColumn id="5226" xr3:uid="{9D54E692-1ADE-48A2-B3D0-674FD92E19A6}" name="Column5212"/>
    <tableColumn id="5227" xr3:uid="{38ED8542-22A2-4DC7-81CC-6470BE7C52D9}" name="Column5213"/>
    <tableColumn id="5228" xr3:uid="{746CE896-0A46-4621-AE3F-9CAFC5F61055}" name="Column5214"/>
    <tableColumn id="5229" xr3:uid="{D89D74A2-DD88-4DEF-A48A-8FBAA0F5E31B}" name="Column5215"/>
    <tableColumn id="5230" xr3:uid="{97EE6474-A406-47D0-A6C2-58C735388FD1}" name="Column5216"/>
    <tableColumn id="5231" xr3:uid="{AD6E29B2-4C96-467A-A874-08003F8BA1C1}" name="Column5217"/>
    <tableColumn id="5232" xr3:uid="{7680D36F-5207-43EC-A629-A66D6E1DE165}" name="Column5218"/>
    <tableColumn id="5233" xr3:uid="{EE1BA3E0-C25D-4570-810E-A72034D26376}" name="Column5219"/>
    <tableColumn id="5234" xr3:uid="{5875935A-A994-4B8A-BC21-0B7D271B08FB}" name="Column5220"/>
    <tableColumn id="5235" xr3:uid="{36ED71D5-CA80-466F-86CE-0B5FF5E4284D}" name="Column5221"/>
    <tableColumn id="5236" xr3:uid="{932EB5CA-0474-4191-B360-E16F76E5F469}" name="Column5222"/>
    <tableColumn id="5237" xr3:uid="{F333A83F-8EB7-4439-AC07-56AA046215F9}" name="Column5223"/>
    <tableColumn id="5238" xr3:uid="{B58E37FB-9FEE-430B-BC61-A84DD349FB4D}" name="Column5224"/>
    <tableColumn id="5239" xr3:uid="{707EFE77-211D-4A2A-AF5D-2836977A8C4F}" name="Column5225"/>
    <tableColumn id="5240" xr3:uid="{224BD21C-5023-403B-93FB-3E4103069FBD}" name="Column5226"/>
    <tableColumn id="5241" xr3:uid="{DC381CB6-4CDE-413F-82C2-A21FF03AFC45}" name="Column5227"/>
    <tableColumn id="5242" xr3:uid="{492BE265-9FDD-489B-B48E-44D3C60DBB12}" name="Column5228"/>
    <tableColumn id="5243" xr3:uid="{DD18A295-0D54-4597-A8C3-E9C6E4471E64}" name="Column5229"/>
    <tableColumn id="5244" xr3:uid="{E5E67BFB-C9AD-4C4E-996B-14064CFE01A1}" name="Column5230"/>
    <tableColumn id="5245" xr3:uid="{0B06FBF3-9963-49B5-BBAD-07204DAB1EC9}" name="Column5231"/>
    <tableColumn id="5246" xr3:uid="{42025D77-251D-485E-8E0D-1AC47F6A3EDC}" name="Column5232"/>
    <tableColumn id="5247" xr3:uid="{EE55104F-4326-4E65-B33A-FA9E281B4F49}" name="Column5233"/>
    <tableColumn id="5248" xr3:uid="{37B1FA1C-0752-467B-B622-B1F5907E06B0}" name="Column5234"/>
    <tableColumn id="5249" xr3:uid="{65AC5124-62C6-4771-B4A5-EEA74FDECC17}" name="Column5235"/>
    <tableColumn id="5250" xr3:uid="{7D56453D-E91B-4512-8BC9-CEFCB19FC4DD}" name="Column5236"/>
    <tableColumn id="5251" xr3:uid="{CCD5036A-4939-48C6-8620-B88AE0943CA6}" name="Column5237"/>
    <tableColumn id="5252" xr3:uid="{619C1C6E-750B-41C4-8F31-DD3E31A68305}" name="Column5238"/>
    <tableColumn id="5253" xr3:uid="{AB59DB82-780F-4B02-8C39-F71770135FBE}" name="Column5239"/>
    <tableColumn id="5254" xr3:uid="{D3A63A60-AF70-4CCB-A7CC-9EFFE977D432}" name="Column5240"/>
    <tableColumn id="5255" xr3:uid="{A60D3196-A292-4BC4-8FCC-CD8ACA8BD8EA}" name="Column5241"/>
    <tableColumn id="5256" xr3:uid="{ED097142-E20C-4448-9891-B647095E98E9}" name="Column5242"/>
    <tableColumn id="5257" xr3:uid="{AD92C88C-806E-442E-9560-328C44E55120}" name="Column5243"/>
    <tableColumn id="5258" xr3:uid="{51DBC859-F255-4F08-9341-9AB10A1C7649}" name="Column5244"/>
    <tableColumn id="5259" xr3:uid="{0507BD40-25C3-4C69-A721-04E583E284DC}" name="Column5245"/>
    <tableColumn id="5260" xr3:uid="{4F8C1427-8400-4642-B6C9-76598BD66CB2}" name="Column5246"/>
    <tableColumn id="5261" xr3:uid="{D9128563-312A-4820-8F1E-B59E76C3D0D2}" name="Column5247"/>
    <tableColumn id="5262" xr3:uid="{5CB87631-FE10-493E-9090-E487FB1579B5}" name="Column5248"/>
    <tableColumn id="5263" xr3:uid="{3F1F78FD-2A06-4D94-B211-3F45E35AD495}" name="Column5249"/>
    <tableColumn id="5264" xr3:uid="{62EB82AF-546A-4382-B835-229E171A87BC}" name="Column5250"/>
    <tableColumn id="5265" xr3:uid="{7DCD43C1-016B-482E-94A0-3323083BD232}" name="Column5251"/>
    <tableColumn id="5266" xr3:uid="{9B77F0A7-C217-41F8-9D45-07849444E27E}" name="Column5252"/>
    <tableColumn id="5267" xr3:uid="{909D050D-25FA-4941-BB92-4F002EE81861}" name="Column5253"/>
    <tableColumn id="5268" xr3:uid="{E624D708-3D49-43C8-A2ED-4CB2539AA134}" name="Column5254"/>
    <tableColumn id="5269" xr3:uid="{642A33BC-B9AD-4DB6-9176-B95FF736E569}" name="Column5255"/>
    <tableColumn id="5270" xr3:uid="{C3FA0AB6-CA4C-497A-8302-B1058EBA7272}" name="Column5256"/>
    <tableColumn id="5271" xr3:uid="{D966D43D-CA45-452E-B144-AE7D15AC3CCC}" name="Column5257"/>
    <tableColumn id="5272" xr3:uid="{8663861C-7C51-464E-B0C1-4F876A3D105B}" name="Column5258"/>
    <tableColumn id="5273" xr3:uid="{E1BCF0B4-2484-4F8A-87B3-2F177DB5529D}" name="Column5259"/>
    <tableColumn id="5274" xr3:uid="{06480D8C-8FCE-4D25-ADF9-FEBA80C8AA6F}" name="Column5260"/>
    <tableColumn id="5275" xr3:uid="{635CF3D2-A62B-42F6-A98A-020227CEBF68}" name="Column5261"/>
    <tableColumn id="5276" xr3:uid="{1D934288-4B14-43A1-B2C7-8CB7F96D9D6D}" name="Column5262"/>
    <tableColumn id="5277" xr3:uid="{988EC90B-BA95-4155-BFF7-C740EDC79537}" name="Column5263"/>
    <tableColumn id="5278" xr3:uid="{2D428848-A137-41C7-8285-1BC27023B59E}" name="Column5264"/>
    <tableColumn id="5279" xr3:uid="{3DA4998E-2C8E-48B3-95D8-597EBF5822AA}" name="Column5265"/>
    <tableColumn id="5280" xr3:uid="{E7E4BC79-2FCA-4D94-9AC8-EE7B7834D972}" name="Column5266"/>
    <tableColumn id="5281" xr3:uid="{B51B50E3-BF91-454F-8EAC-6C214A010A1F}" name="Column5267"/>
    <tableColumn id="5282" xr3:uid="{330D6720-3DD8-4BA0-8F19-86AE686DEBF8}" name="Column5268"/>
    <tableColumn id="5283" xr3:uid="{1A1E4694-C54F-4FD4-80D0-54A9001DA76B}" name="Column5269"/>
    <tableColumn id="5284" xr3:uid="{D117C921-64EB-481B-9503-B84A07FC8810}" name="Column5270"/>
    <tableColumn id="5285" xr3:uid="{2A0AE710-BD33-4EDA-BF90-978240ECA2A5}" name="Column5271"/>
    <tableColumn id="5286" xr3:uid="{31576FE5-D223-4DD0-9FDA-18538178D987}" name="Column5272"/>
    <tableColumn id="5287" xr3:uid="{4A12043B-5D8A-4032-9676-FB1D1E7C5564}" name="Column5273"/>
    <tableColumn id="5288" xr3:uid="{9E80B510-19E4-4D82-8288-BB644E904B84}" name="Column5274"/>
    <tableColumn id="5289" xr3:uid="{13760C29-9742-4C2B-985F-550196BB2089}" name="Column5275"/>
    <tableColumn id="5290" xr3:uid="{8AFB28EF-0EC6-48AB-924F-C8BCB7ED6043}" name="Column5276"/>
    <tableColumn id="5291" xr3:uid="{B513F3A5-AF61-49F2-86B1-4A8DDFF78BF7}" name="Column5277"/>
    <tableColumn id="5292" xr3:uid="{37DA47C3-251C-4285-AE03-50D505E7307C}" name="Column5278"/>
    <tableColumn id="5293" xr3:uid="{1357938C-7536-4339-9820-584A8A44203A}" name="Column5279"/>
    <tableColumn id="5294" xr3:uid="{035E3828-EF53-442A-8257-BB1948F76A8E}" name="Column5280"/>
    <tableColumn id="5295" xr3:uid="{DD7AA823-DDF5-493A-B163-784E9F8C4CB0}" name="Column5281"/>
    <tableColumn id="5296" xr3:uid="{E87FD337-6028-4355-8713-034D6D4BF775}" name="Column5282"/>
    <tableColumn id="5297" xr3:uid="{DA2D2645-FF36-4581-A9C8-4CA417B04F8A}" name="Column5283"/>
    <tableColumn id="5298" xr3:uid="{B85258B1-E588-4D94-951D-20971DFB7BC7}" name="Column5284"/>
    <tableColumn id="5299" xr3:uid="{94455568-A6DA-4FE5-9514-77D0540884D7}" name="Column5285"/>
    <tableColumn id="5300" xr3:uid="{6C3DFEC7-C8E3-4AFA-97C0-343D9B358E0E}" name="Column5286"/>
    <tableColumn id="5301" xr3:uid="{5FDB847E-C908-4115-8379-B2D320B5FBB4}" name="Column5287"/>
    <tableColumn id="5302" xr3:uid="{6CD8C3BA-735E-4184-BD61-D90063BFDAF5}" name="Column5288"/>
    <tableColumn id="5303" xr3:uid="{1F22E480-7B12-4042-8F4B-8FF7F7A40A62}" name="Column5289"/>
    <tableColumn id="5304" xr3:uid="{0C8896E7-EEB0-4D2E-818C-39EE94E27E1E}" name="Column5290"/>
    <tableColumn id="5305" xr3:uid="{F342BCC1-CA7F-47A1-A155-11E098568CA6}" name="Column5291"/>
    <tableColumn id="5306" xr3:uid="{E7E64D94-9225-412D-A731-D7C496B465DC}" name="Column5292"/>
    <tableColumn id="5307" xr3:uid="{E4961FA0-4A4D-478C-BFF5-3C8EB688C5D0}" name="Column5293"/>
    <tableColumn id="5308" xr3:uid="{14D0188E-41F3-4BFD-A955-5641FB6E551E}" name="Column5294"/>
    <tableColumn id="5309" xr3:uid="{43421A49-BF69-44F3-A949-89A856F963CC}" name="Column5295"/>
    <tableColumn id="5310" xr3:uid="{1553D180-AE65-47F9-8FCE-A2BE1862B178}" name="Column5296"/>
    <tableColumn id="5311" xr3:uid="{FBC7A3A1-4924-4C11-9462-E1DE28D82011}" name="Column5297"/>
    <tableColumn id="5312" xr3:uid="{4B8A6C65-B727-4EC5-B1B2-11A9ACAB3828}" name="Column5298"/>
    <tableColumn id="5313" xr3:uid="{228F7CAD-CAFA-4783-9BA2-D5909A5CC773}" name="Column5299"/>
    <tableColumn id="5314" xr3:uid="{8E2BC5B6-6E95-4967-92FA-B03098F55A2B}" name="Column5300"/>
    <tableColumn id="5315" xr3:uid="{9FC07AF4-336C-438F-8595-33F3207EB18B}" name="Column5301"/>
    <tableColumn id="5316" xr3:uid="{D93FD259-3184-4447-9DC8-E2218915AB17}" name="Column5302"/>
    <tableColumn id="5317" xr3:uid="{F057E714-3F2C-459B-8646-61406D4ECACF}" name="Column5303"/>
    <tableColumn id="5318" xr3:uid="{D6DFA27E-883D-4A8D-80C8-AF14DC85AFCC}" name="Column5304"/>
    <tableColumn id="5319" xr3:uid="{F70C28C1-7B23-4B77-97F1-6A44D3DA55B6}" name="Column5305"/>
    <tableColumn id="5320" xr3:uid="{1CC3E9B6-285A-45A7-98D5-975944F8CED3}" name="Column5306"/>
    <tableColumn id="5321" xr3:uid="{E359BCC1-0233-4D6A-AA84-30ADD6255C04}" name="Column5307"/>
    <tableColumn id="5322" xr3:uid="{F8C04205-216A-4776-A3BC-BA823304DC5D}" name="Column5308"/>
    <tableColumn id="5323" xr3:uid="{C8AC1FE1-4080-4CD8-99FB-153034DFC48D}" name="Column5309"/>
    <tableColumn id="5324" xr3:uid="{033F8478-8F2E-4EC6-BBED-C8BF6CE4C23B}" name="Column5310"/>
    <tableColumn id="5325" xr3:uid="{97909517-599D-40A9-BB9D-CEDDBD4E0ED6}" name="Column5311"/>
    <tableColumn id="5326" xr3:uid="{00952087-D8E5-4C9E-8650-EE5E2EDA99D8}" name="Column5312"/>
    <tableColumn id="5327" xr3:uid="{53848FEB-F3E8-4E47-BE8D-248A840F4718}" name="Column5313"/>
    <tableColumn id="5328" xr3:uid="{688D3616-DF4E-4807-A736-C5E6AA2D7E8A}" name="Column5314"/>
    <tableColumn id="5329" xr3:uid="{AA829586-ABFE-4D36-8755-7E37B5E3AACD}" name="Column5315"/>
    <tableColumn id="5330" xr3:uid="{CB024A28-F09D-4AB4-AED5-F1ED63A3A78D}" name="Column5316"/>
    <tableColumn id="5331" xr3:uid="{1220D0BB-065A-48FB-A49D-D947C79F6372}" name="Column5317"/>
    <tableColumn id="5332" xr3:uid="{4681D6F6-43B3-4878-8DE2-1626863AA814}" name="Column5318"/>
    <tableColumn id="5333" xr3:uid="{F470FFF2-0E17-4EB6-863D-2BAF2F6FF828}" name="Column5319"/>
    <tableColumn id="5334" xr3:uid="{FBF92DA5-90AE-40C9-B513-5FD2EA5AE754}" name="Column5320"/>
    <tableColumn id="5335" xr3:uid="{8E57B724-2E9C-49DA-8F2C-3135A39F0EC4}" name="Column5321"/>
    <tableColumn id="5336" xr3:uid="{7C3EBF9C-F8D0-44EB-9064-22923A6C2C88}" name="Column5322"/>
    <tableColumn id="5337" xr3:uid="{770B1B4F-F57B-42F8-87B2-FD1164DEE97B}" name="Column5323"/>
    <tableColumn id="5338" xr3:uid="{90052CE7-14F5-4425-9D9A-275D068DEE52}" name="Column5324"/>
    <tableColumn id="5339" xr3:uid="{164A414B-9C50-4265-87D0-702F527ABD4C}" name="Column5325"/>
    <tableColumn id="5340" xr3:uid="{C78E0062-12DD-4AA7-80C3-36C4ADE79587}" name="Column5326"/>
    <tableColumn id="5341" xr3:uid="{9226D462-3F71-4C02-9F83-DD5E54C7CF2F}" name="Column5327"/>
    <tableColumn id="5342" xr3:uid="{3E62EA4B-30AF-4274-9CBF-C08F231DDCC4}" name="Column5328"/>
    <tableColumn id="5343" xr3:uid="{4C38D6EA-49EC-4464-A8E7-0F2820B4C8B0}" name="Column5329"/>
    <tableColumn id="5344" xr3:uid="{E2EB8252-4F18-4656-9565-787BAB8D889B}" name="Column5330"/>
    <tableColumn id="5345" xr3:uid="{1BE54E53-9512-40DB-94BD-E20A0F8DF9E4}" name="Column5331"/>
    <tableColumn id="5346" xr3:uid="{836B8EB3-C514-4D2E-965C-7325311BA9E8}" name="Column5332"/>
    <tableColumn id="5347" xr3:uid="{0680F924-B320-49D3-AEA2-D764C1636518}" name="Column5333"/>
    <tableColumn id="5348" xr3:uid="{83AE26B0-50A1-4AFC-B05B-2E3AF7F96A16}" name="Column5334"/>
    <tableColumn id="5349" xr3:uid="{91BBDE0E-0CC8-4676-A4B0-7A5CC4D1517D}" name="Column5335"/>
    <tableColumn id="5350" xr3:uid="{BBDB43D3-E57D-4AFB-AC4D-E4DFECCA4519}" name="Column5336"/>
    <tableColumn id="5351" xr3:uid="{E1AC98CB-7742-4D6F-B612-9F3235A8368C}" name="Column5337"/>
    <tableColumn id="5352" xr3:uid="{451BA82A-6818-44E6-AB32-03903596C9B4}" name="Column5338"/>
    <tableColumn id="5353" xr3:uid="{B4682ACF-EA4F-4136-BDEF-4DC0125EB73B}" name="Column5339"/>
    <tableColumn id="5354" xr3:uid="{E7E9F0F7-0A51-4BCC-92F1-73A8DABD205C}" name="Column5340"/>
    <tableColumn id="5355" xr3:uid="{9C948A4D-1AEA-4083-954A-44579D6E2870}" name="Column5341"/>
    <tableColumn id="5356" xr3:uid="{391FCD8C-3021-406A-8322-B072C4E430BD}" name="Column5342"/>
    <tableColumn id="5357" xr3:uid="{A0ED6FA0-FE8E-4018-BC3D-C27AB9D53357}" name="Column5343"/>
    <tableColumn id="5358" xr3:uid="{D029797D-5840-4A25-96AB-83A7282DFFE1}" name="Column5344"/>
    <tableColumn id="5359" xr3:uid="{1A0B7810-3005-4458-A2FE-78F375416722}" name="Column5345"/>
    <tableColumn id="5360" xr3:uid="{2C0E4DB2-1BA4-49A0-8E9D-975322C14717}" name="Column5346"/>
    <tableColumn id="5361" xr3:uid="{0791985D-2E15-458D-8DAF-884112073515}" name="Column5347"/>
    <tableColumn id="5362" xr3:uid="{74F85DED-333B-468F-A003-94580F4BC1A1}" name="Column5348"/>
    <tableColumn id="5363" xr3:uid="{6019903F-68FB-454E-A3D6-E24A59A99C3B}" name="Column5349"/>
    <tableColumn id="5364" xr3:uid="{52154677-729E-4663-A4C9-1F043184D3B9}" name="Column5350"/>
    <tableColumn id="5365" xr3:uid="{77ECFEC9-DB62-4BDD-8363-9ADB96B5782D}" name="Column5351"/>
    <tableColumn id="5366" xr3:uid="{E5DDCD62-7A52-480C-AA4A-59E2B7388F06}" name="Column5352"/>
    <tableColumn id="5367" xr3:uid="{C50BA9F5-0350-4D7D-A886-91CB16D66F24}" name="Column5353"/>
    <tableColumn id="5368" xr3:uid="{764B2945-0CB2-4C1B-95B8-31877A41A06E}" name="Column5354"/>
    <tableColumn id="5369" xr3:uid="{8BCBADCC-8357-4FFA-88D8-65DB728EE5B5}" name="Column5355"/>
    <tableColumn id="5370" xr3:uid="{AB66E7AC-62B4-44F7-8132-9894E9E0C979}" name="Column5356"/>
    <tableColumn id="5371" xr3:uid="{A3AF9F97-8784-4E93-B43B-8BC18DE394E2}" name="Column5357"/>
    <tableColumn id="5372" xr3:uid="{9235CFF7-5137-46BB-BABA-64685CF0898A}" name="Column5358"/>
    <tableColumn id="5373" xr3:uid="{512A1C49-3F96-46E8-8920-426729D70433}" name="Column5359"/>
    <tableColumn id="5374" xr3:uid="{5DF64083-20C7-494A-873A-77A1B6EF9BA5}" name="Column5360"/>
    <tableColumn id="5375" xr3:uid="{7A0386A4-A32D-4297-87CB-902A619370F0}" name="Column5361"/>
    <tableColumn id="5376" xr3:uid="{3674E2D1-537B-4233-802A-C245C72145E2}" name="Column5362"/>
    <tableColumn id="5377" xr3:uid="{D4E2AE53-4361-4E5C-8ACA-50FFFF1B266C}" name="Column5363"/>
    <tableColumn id="5378" xr3:uid="{52EB5C24-CAFA-44FF-BB0B-8C1285B20254}" name="Column5364"/>
    <tableColumn id="5379" xr3:uid="{8A25AF54-E557-40A5-9A26-54B1DC4106FD}" name="Column5365"/>
    <tableColumn id="5380" xr3:uid="{1187C4AC-C087-46DD-A9EF-31BD88281697}" name="Column5366"/>
    <tableColumn id="5381" xr3:uid="{53CB338F-2A02-4D02-85CC-6C7ACC5A1C14}" name="Column5367"/>
    <tableColumn id="5382" xr3:uid="{BC7769E2-E9F6-4622-B33E-FABFE06C116C}" name="Column5368"/>
    <tableColumn id="5383" xr3:uid="{2D099944-3E2E-4225-BCEF-CB3A8CD69300}" name="Column5369"/>
    <tableColumn id="5384" xr3:uid="{8380159F-45A1-417E-A786-325A2AEB88AE}" name="Column5370"/>
    <tableColumn id="5385" xr3:uid="{90C897BE-F059-446C-991E-0AE7E5BF40A8}" name="Column5371"/>
    <tableColumn id="5386" xr3:uid="{24D9E688-196F-4BCE-BF81-0AA21448F3EA}" name="Column5372"/>
    <tableColumn id="5387" xr3:uid="{280EA79C-1F17-414B-9B81-19FC046244EF}" name="Column5373"/>
    <tableColumn id="5388" xr3:uid="{033B8DD4-29AF-4333-BD3F-89A08BA80CBA}" name="Column5374"/>
    <tableColumn id="5389" xr3:uid="{24F1BDCE-9F88-45CE-82A4-EFEAFBC4B6E3}" name="Column5375"/>
    <tableColumn id="5390" xr3:uid="{5BC65172-A619-470A-BF74-324757B43400}" name="Column5376"/>
    <tableColumn id="5391" xr3:uid="{FDB5897D-23DC-493C-B17A-5A8F5D53D317}" name="Column5377"/>
    <tableColumn id="5392" xr3:uid="{1F964D77-32F2-4308-9456-7716BF4A87F4}" name="Column5378"/>
    <tableColumn id="5393" xr3:uid="{0BB24A21-6C80-4799-AEE1-E2DD6B40B823}" name="Column5379"/>
    <tableColumn id="5394" xr3:uid="{C3C7A05B-B96E-49E2-BDFC-44A6E9059B70}" name="Column5380"/>
    <tableColumn id="5395" xr3:uid="{E88419BF-91CA-42C5-AE66-CFE87F549766}" name="Column5381"/>
    <tableColumn id="5396" xr3:uid="{131CE7F1-4F59-490D-A4D7-6FA47CA8062C}" name="Column5382"/>
    <tableColumn id="5397" xr3:uid="{A0BB6095-7AFA-41C0-A2FC-127588A6B274}" name="Column5383"/>
    <tableColumn id="5398" xr3:uid="{7D6136EE-E783-48BC-B437-E265301D26E9}" name="Column5384"/>
    <tableColumn id="5399" xr3:uid="{41952D0C-1639-4550-85CE-DB4EEABDE206}" name="Column5385"/>
    <tableColumn id="5400" xr3:uid="{5E1841E3-7EAF-4D7C-B694-3FF4A28C925C}" name="Column5386"/>
    <tableColumn id="5401" xr3:uid="{27E345B8-70E5-4473-B43D-74A84C7D6157}" name="Column5387"/>
    <tableColumn id="5402" xr3:uid="{ED8460EA-9514-4D8B-9206-346FA9AF84F4}" name="Column5388"/>
    <tableColumn id="5403" xr3:uid="{F233634A-2C1F-4F8F-A634-F673AF10FC5C}" name="Column5389"/>
    <tableColumn id="5404" xr3:uid="{CB85C96B-E6F7-4207-AD16-B5B01ECE0B59}" name="Column5390"/>
    <tableColumn id="5405" xr3:uid="{DF7684FC-BFBB-4AAA-A066-F8ED7990EAEC}" name="Column5391"/>
    <tableColumn id="5406" xr3:uid="{83E1B169-3AC5-441D-A3F0-0C0DE0D1C174}" name="Column5392"/>
    <tableColumn id="5407" xr3:uid="{84B1E1B0-3842-4166-9EA5-5E5972BD3F8A}" name="Column5393"/>
    <tableColumn id="5408" xr3:uid="{4B68D537-4742-4D1C-8A2F-9AEF31E77A4E}" name="Column5394"/>
    <tableColumn id="5409" xr3:uid="{08651151-D3AE-460A-93D8-885E3BC7362E}" name="Column5395"/>
    <tableColumn id="5410" xr3:uid="{303F20E6-FD60-4401-BFBB-7354E9684C58}" name="Column5396"/>
    <tableColumn id="5411" xr3:uid="{DB407192-96AB-4E0A-8563-A9946275F09F}" name="Column5397"/>
    <tableColumn id="5412" xr3:uid="{ED0A6162-5307-40A9-B2FF-66D06017F70F}" name="Column5398"/>
    <tableColumn id="5413" xr3:uid="{632E2754-89C8-49BA-A345-85F2D3A0EE28}" name="Column5399"/>
    <tableColumn id="5414" xr3:uid="{B4653988-99C4-4552-9FFE-CC747A3C7BAE}" name="Column5400"/>
    <tableColumn id="5415" xr3:uid="{D8E828DA-E68C-433F-9343-EF739762E4C8}" name="Column5401"/>
    <tableColumn id="5416" xr3:uid="{4BBECB0F-315A-41D2-B8E0-498A8A4F65AE}" name="Column5402"/>
    <tableColumn id="5417" xr3:uid="{17366CCC-25BB-4E19-82E0-2B7979016A8F}" name="Column5403"/>
    <tableColumn id="5418" xr3:uid="{57D39070-5E03-4AD3-8EF6-CC554D11649A}" name="Column5404"/>
    <tableColumn id="5419" xr3:uid="{9959D46B-6F8F-4493-8AA0-B9BA0C710EE2}" name="Column5405"/>
    <tableColumn id="5420" xr3:uid="{10E7CBE3-ABE0-439D-9D35-A66F8E44386C}" name="Column5406"/>
    <tableColumn id="5421" xr3:uid="{775296F2-F25A-4C14-91D4-983B6E6A7706}" name="Column5407"/>
    <tableColumn id="5422" xr3:uid="{9A4CCCFD-B5F2-46F7-B5C5-54844F07588D}" name="Column5408"/>
    <tableColumn id="5423" xr3:uid="{53B27EE7-8E2C-485A-9F9B-ACF198DC48D8}" name="Column5409"/>
    <tableColumn id="5424" xr3:uid="{D5A2E134-2C97-47F9-8A30-BC0277DC85A3}" name="Column5410"/>
    <tableColumn id="5425" xr3:uid="{5DE599D1-9478-465A-B8CB-0B41845D2DF6}" name="Column5411"/>
    <tableColumn id="5426" xr3:uid="{3F0B0B02-D2C1-462A-A1A0-5A5138AEA27C}" name="Column5412"/>
    <tableColumn id="5427" xr3:uid="{4310EF81-BB16-46A9-BDEC-38F20C548EF7}" name="Column5413"/>
    <tableColumn id="5428" xr3:uid="{9EAC9378-A376-478C-AFAC-13FF77504EB0}" name="Column5414"/>
    <tableColumn id="5429" xr3:uid="{C701518F-D873-44BE-A5ED-5B5B83CC934F}" name="Column5415"/>
    <tableColumn id="5430" xr3:uid="{9451A9C9-020A-4FC7-9BEA-7BA6D08137F4}" name="Column5416"/>
    <tableColumn id="5431" xr3:uid="{8415C680-E81E-4878-B36D-14F952201750}" name="Column5417"/>
    <tableColumn id="5432" xr3:uid="{202A5A4B-5C65-401D-A374-CC1E47730751}" name="Column5418"/>
    <tableColumn id="5433" xr3:uid="{57CDCE80-241D-4B92-BBC0-1F668885C1E9}" name="Column5419"/>
    <tableColumn id="5434" xr3:uid="{16927AF0-9949-4BBF-95DA-B6F367D6CA6D}" name="Column5420"/>
    <tableColumn id="5435" xr3:uid="{67BF9CF6-C767-4367-98BC-9008702BBD3E}" name="Column5421"/>
    <tableColumn id="5436" xr3:uid="{CFA8F7D6-FDF0-4AE0-9F68-D6DC5CBAD473}" name="Column5422"/>
    <tableColumn id="5437" xr3:uid="{5BF3F17C-C454-4110-A683-950D378971ED}" name="Column5423"/>
    <tableColumn id="5438" xr3:uid="{94A5B1AE-B16F-43BC-8373-6D1BE932622B}" name="Column5424"/>
    <tableColumn id="5439" xr3:uid="{ED21E9CA-E83B-483E-8116-9A843AF93947}" name="Column5425"/>
    <tableColumn id="5440" xr3:uid="{EF716A37-5B3F-4294-B6A1-5BAEADA13979}" name="Column5426"/>
    <tableColumn id="5441" xr3:uid="{878907F2-3282-4FFC-AB0E-D2EFF8B48BBD}" name="Column5427"/>
    <tableColumn id="5442" xr3:uid="{01F898DD-B1E0-467B-AA9B-0275E31E8106}" name="Column5428"/>
    <tableColumn id="5443" xr3:uid="{415645D6-DDE2-479A-B429-800A5EAEEC22}" name="Column5429"/>
    <tableColumn id="5444" xr3:uid="{F0436BA0-153F-498F-8335-C347B67A1CAA}" name="Column5430"/>
    <tableColumn id="5445" xr3:uid="{6EA04CC8-D452-4254-9079-2C609A8EB100}" name="Column5431"/>
    <tableColumn id="5446" xr3:uid="{F250EB08-4450-4051-AE15-EB9794D06038}" name="Column5432"/>
    <tableColumn id="5447" xr3:uid="{4BE30B13-D58A-4027-BECC-FE9437129ED7}" name="Column5433"/>
    <tableColumn id="5448" xr3:uid="{F88D85ED-0895-4B97-B6F8-56EDF21AE774}" name="Column5434"/>
    <tableColumn id="5449" xr3:uid="{AE215608-F7AC-4119-8467-D5FD4D1BE1AE}" name="Column5435"/>
    <tableColumn id="5450" xr3:uid="{BBAA5F27-2BEC-49F7-BA34-345638B48112}" name="Column5436"/>
    <tableColumn id="5451" xr3:uid="{8E858A1F-258B-4B3A-82B6-3C0C5BC78118}" name="Column5437"/>
    <tableColumn id="5452" xr3:uid="{34A27407-9DBD-42C8-90E2-A01E260CCEA8}" name="Column5438"/>
    <tableColumn id="5453" xr3:uid="{96DC0875-5AEB-4A52-8EF0-309FD6D164E9}" name="Column5439"/>
    <tableColumn id="5454" xr3:uid="{9E14ACDD-EB65-403D-8487-3434DD77DCBE}" name="Column5440"/>
    <tableColumn id="5455" xr3:uid="{37C38B65-316D-4988-A211-E88497E9F1F9}" name="Column5441"/>
    <tableColumn id="5456" xr3:uid="{E8BBE679-85CA-4E8C-9D88-F6FFC7F22871}" name="Column5442"/>
    <tableColumn id="5457" xr3:uid="{A9EA055F-BC8F-4A38-92E7-24EAE25E6F89}" name="Column5443"/>
    <tableColumn id="5458" xr3:uid="{E99A3973-64AC-4F55-A26F-508F75794189}" name="Column5444"/>
    <tableColumn id="5459" xr3:uid="{D78DCBD2-2737-43AA-8F63-46FB58846C61}" name="Column5445"/>
    <tableColumn id="5460" xr3:uid="{79F7CE9A-7082-4FA4-8570-827E8920B345}" name="Column5446"/>
    <tableColumn id="5461" xr3:uid="{A3B80B57-C5A5-4F8F-B605-929195E7148E}" name="Column5447"/>
    <tableColumn id="5462" xr3:uid="{83F3170F-1227-4E14-A1C9-66D28953B4D8}" name="Column5448"/>
    <tableColumn id="5463" xr3:uid="{7FEB49A7-65A8-46F6-BB85-51B98C91AC28}" name="Column5449"/>
    <tableColumn id="5464" xr3:uid="{2783B7DD-FE5F-4B24-A464-97F8EAF8C552}" name="Column5450"/>
    <tableColumn id="5465" xr3:uid="{50ABE3DD-B1B7-44CF-989A-38AD39EB1EDE}" name="Column5451"/>
    <tableColumn id="5466" xr3:uid="{66CAF02D-13AD-4B35-A061-105E2E8EA56A}" name="Column5452"/>
    <tableColumn id="5467" xr3:uid="{983F512A-5A76-4E82-896D-E411EACED016}" name="Column5453"/>
    <tableColumn id="5468" xr3:uid="{9F1E09D6-0419-482A-BBA6-BFB2E659503B}" name="Column5454"/>
    <tableColumn id="5469" xr3:uid="{33129248-C51E-4B86-BACD-101895097784}" name="Column5455"/>
    <tableColumn id="5470" xr3:uid="{4F4B174D-34AA-442C-A588-140144ED53EF}" name="Column5456"/>
    <tableColumn id="5471" xr3:uid="{D3FB0583-64D9-408C-AAD8-9B89F3D0D755}" name="Column5457"/>
    <tableColumn id="5472" xr3:uid="{556E08EE-EF9A-49E3-BADD-59F01179495D}" name="Column5458"/>
    <tableColumn id="5473" xr3:uid="{7DFA0109-0138-4123-B679-49CD055594DD}" name="Column5459"/>
    <tableColumn id="5474" xr3:uid="{6797DD2C-7D5D-4407-A9C9-22D8B8ABDF2A}" name="Column5460"/>
    <tableColumn id="5475" xr3:uid="{677A9BD8-0C80-46EA-919E-9804ECB7574C}" name="Column5461"/>
    <tableColumn id="5476" xr3:uid="{D932F801-90BA-45C8-AF3E-60E8606ABEF6}" name="Column5462"/>
    <tableColumn id="5477" xr3:uid="{2E9707A2-381A-4614-B2CE-3E439DEE7D65}" name="Column5463"/>
    <tableColumn id="5478" xr3:uid="{2645928C-29C6-4316-8461-A7EA1B7C76A1}" name="Column5464"/>
    <tableColumn id="5479" xr3:uid="{736DDC4B-9249-4E63-804E-8E648734489B}" name="Column5465"/>
    <tableColumn id="5480" xr3:uid="{0041B7F1-F154-45D0-98E3-0AB256665634}" name="Column5466"/>
    <tableColumn id="5481" xr3:uid="{E14E0BBD-674E-43DF-B88D-CC94C93D56D1}" name="Column5467"/>
    <tableColumn id="5482" xr3:uid="{0F057FFA-0A6B-453B-B3B4-E1106E1FC233}" name="Column5468"/>
    <tableColumn id="5483" xr3:uid="{4C88ACBF-BB98-424C-B7FA-5FC6CFC6D022}" name="Column5469"/>
    <tableColumn id="5484" xr3:uid="{E3822057-8644-434E-BA8C-524FF6C88A62}" name="Column5470"/>
    <tableColumn id="5485" xr3:uid="{92FB9202-E738-4E9A-A11C-C8CDC8694812}" name="Column5471"/>
    <tableColumn id="5486" xr3:uid="{037DF3BF-8972-4871-9372-63B66734DCD1}" name="Column5472"/>
    <tableColumn id="5487" xr3:uid="{B8186CA7-37F4-4489-A82D-1A10496C9802}" name="Column5473"/>
    <tableColumn id="5488" xr3:uid="{FE36E309-A371-4108-9FF1-F4D5D8584E5D}" name="Column5474"/>
    <tableColumn id="5489" xr3:uid="{7FD9CA08-D670-4E2A-9ACE-83611D54D82D}" name="Column5475"/>
    <tableColumn id="5490" xr3:uid="{726B3D37-9CA5-48C4-A4C0-352A7010DA1A}" name="Column5476"/>
    <tableColumn id="5491" xr3:uid="{C653FC58-9E3D-4DE4-8C14-46C30A9C7A3A}" name="Column5477"/>
    <tableColumn id="5492" xr3:uid="{5F09EFE3-9D56-4086-AAE4-3D7C1408A37B}" name="Column5478"/>
    <tableColumn id="5493" xr3:uid="{B024C13D-4FBD-4AE6-BB89-556BBFD9C722}" name="Column5479"/>
    <tableColumn id="5494" xr3:uid="{6DAE29B6-AF2B-49C1-8C62-729877722836}" name="Column5480"/>
    <tableColumn id="5495" xr3:uid="{21814C5A-79F0-47E8-AAB0-5D94C348B533}" name="Column5481"/>
    <tableColumn id="5496" xr3:uid="{1E05FEC1-B7D4-4398-B2A3-541C0758C816}" name="Column5482"/>
    <tableColumn id="5497" xr3:uid="{AB488A03-9DD4-4521-B54D-69B25570025C}" name="Column5483"/>
    <tableColumn id="5498" xr3:uid="{076027CC-75A6-4F4F-A865-B7114EBC7F49}" name="Column5484"/>
    <tableColumn id="5499" xr3:uid="{D8771134-D832-4A5F-B7AF-0A14ED010B5F}" name="Column5485"/>
    <tableColumn id="5500" xr3:uid="{274BFE34-C3AF-4086-B9A9-42EBAB61BA6D}" name="Column5486"/>
    <tableColumn id="5501" xr3:uid="{2E68E366-2B97-461B-A3AE-70D4126C840C}" name="Column5487"/>
    <tableColumn id="5502" xr3:uid="{2C5DD943-92E3-412D-9B80-BCC00BEAF25A}" name="Column5488"/>
    <tableColumn id="5503" xr3:uid="{5A413268-30C1-4BAE-A509-D19148192D31}" name="Column5489"/>
    <tableColumn id="5504" xr3:uid="{D75A15C9-B282-414F-93E1-00197E8BD3DE}" name="Column5490"/>
    <tableColumn id="5505" xr3:uid="{B11EA802-02BE-4AC8-9C9F-F760FE062129}" name="Column5491"/>
    <tableColumn id="5506" xr3:uid="{478474B5-20CF-43F7-9CF7-F17271E7FBF4}" name="Column5492"/>
    <tableColumn id="5507" xr3:uid="{96E0150F-8BC0-4DDE-968C-C7DA4977ABCD}" name="Column5493"/>
    <tableColumn id="5508" xr3:uid="{8ACA836A-88F8-40A1-BCD0-8B36E04A260D}" name="Column5494"/>
    <tableColumn id="5509" xr3:uid="{AB0632C1-0283-4202-8E1A-4BE65E12CFDA}" name="Column5495"/>
    <tableColumn id="5510" xr3:uid="{65D98AE8-97D1-4B67-B464-23CFE2958673}" name="Column5496"/>
    <tableColumn id="5511" xr3:uid="{00D3F900-4B62-483F-98C4-7AC9D0D196E6}" name="Column5497"/>
    <tableColumn id="5512" xr3:uid="{BB5ECF08-C032-4230-A638-8915935CD469}" name="Column5498"/>
    <tableColumn id="5513" xr3:uid="{909BA9F7-28D4-4910-9D18-1DE664736D87}" name="Column5499"/>
    <tableColumn id="5514" xr3:uid="{D12A24F4-1903-42D9-AEFB-DF0CCAA22045}" name="Column5500"/>
    <tableColumn id="5515" xr3:uid="{92D396A4-5334-4723-8E5D-442E7AE9D78D}" name="Column5501"/>
    <tableColumn id="5516" xr3:uid="{05D03003-208B-41C7-B662-3524695BFC33}" name="Column5502"/>
    <tableColumn id="5517" xr3:uid="{AC04AC54-18FE-4A27-83B6-B08407317A38}" name="Column5503"/>
    <tableColumn id="5518" xr3:uid="{F76007E6-B14E-4BF2-99A2-1B7E164A4FFD}" name="Column5504"/>
    <tableColumn id="5519" xr3:uid="{33AF185C-FC91-4B99-939B-84EAA8CB6F2F}" name="Column5505"/>
    <tableColumn id="5520" xr3:uid="{91674A58-B868-439A-A437-18D7AAC1FEDA}" name="Column5506"/>
    <tableColumn id="5521" xr3:uid="{18DF43F6-449A-4F6A-BDCD-8962E27ECF68}" name="Column5507"/>
    <tableColumn id="5522" xr3:uid="{E32F9837-B63B-4F5D-86B1-6D9B184CE62E}" name="Column5508"/>
    <tableColumn id="5523" xr3:uid="{203F0CFF-9A90-4A2F-96EB-0ADE5372F124}" name="Column5509"/>
    <tableColumn id="5524" xr3:uid="{D58F523C-9BA7-4438-9B72-B6FAD27A07A6}" name="Column5510"/>
    <tableColumn id="5525" xr3:uid="{79F5C06A-DBFA-43A7-9576-B079B94C6B35}" name="Column5511"/>
    <tableColumn id="5526" xr3:uid="{AA2C6415-995F-49F9-BA72-E23785F81C90}" name="Column5512"/>
    <tableColumn id="5527" xr3:uid="{E4A27904-FF08-45D8-AF4D-0BFBBEB46939}" name="Column5513"/>
    <tableColumn id="5528" xr3:uid="{E99B786C-9B30-402D-9BFE-E91BA5963855}" name="Column5514"/>
    <tableColumn id="5529" xr3:uid="{FD37D163-3751-47A0-8289-1ECFAAE4A8E6}" name="Column5515"/>
    <tableColumn id="5530" xr3:uid="{661DD66E-00CE-47AD-946E-3DAB22A38824}" name="Column5516"/>
    <tableColumn id="5531" xr3:uid="{3BED19F1-AC98-4A0F-AD1A-41B470B88B2E}" name="Column5517"/>
    <tableColumn id="5532" xr3:uid="{B309C2F9-84FC-434A-BAFB-54D194FB6D4A}" name="Column5518"/>
    <tableColumn id="5533" xr3:uid="{4833EAB5-E636-496A-BBE5-6D41353728CA}" name="Column5519"/>
    <tableColumn id="5534" xr3:uid="{C19F806E-BE14-425A-8588-11191AF50427}" name="Column5520"/>
    <tableColumn id="5535" xr3:uid="{A02CC20E-7BCA-4A32-A2F0-BC10C08DB6BE}" name="Column5521"/>
    <tableColumn id="5536" xr3:uid="{260BB588-AF3C-4A19-8E2E-7F7E6013A3D7}" name="Column5522"/>
    <tableColumn id="5537" xr3:uid="{A61E48FD-AAB5-4794-9328-6A8B449AAAB0}" name="Column5523"/>
    <tableColumn id="5538" xr3:uid="{6D036C4F-D826-47BB-B349-DA6240D75BA9}" name="Column5524"/>
    <tableColumn id="5539" xr3:uid="{1A306799-4F5C-4F2E-B986-C527378FAFEA}" name="Column5525"/>
    <tableColumn id="5540" xr3:uid="{EA9DC1F9-EBF9-44BF-886D-B2548A3F6A34}" name="Column5526"/>
    <tableColumn id="5541" xr3:uid="{257AADE9-F70D-483F-B145-5F0EC9C5C0F0}" name="Column5527"/>
    <tableColumn id="5542" xr3:uid="{10A3783A-3DB8-4FB7-895D-DCD490D0A737}" name="Column5528"/>
    <tableColumn id="5543" xr3:uid="{053F796C-1D69-42C0-89EA-F6B2E458D9A6}" name="Column5529"/>
    <tableColumn id="5544" xr3:uid="{97DB529A-0FC6-4C9F-9475-DC1F673C24E3}" name="Column5530"/>
    <tableColumn id="5545" xr3:uid="{BBD8A8A4-8730-423D-90F5-7F5479871E79}" name="Column5531"/>
    <tableColumn id="5546" xr3:uid="{2A53DC88-79B5-4989-ADAF-D2F624CC2FC1}" name="Column5532"/>
    <tableColumn id="5547" xr3:uid="{0C80E970-2FF1-4356-9955-E0EC840A4A7F}" name="Column5533"/>
    <tableColumn id="5548" xr3:uid="{EB8D2422-6061-4D91-8781-FDF9291579D4}" name="Column5534"/>
    <tableColumn id="5549" xr3:uid="{918FBF6E-2D66-460C-8896-B5EB4BE3F7F9}" name="Column5535"/>
    <tableColumn id="5550" xr3:uid="{30843AAF-9D5D-48C9-9F8B-169B741E9139}" name="Column5536"/>
    <tableColumn id="5551" xr3:uid="{C02F8968-5719-4A0F-8A45-59F4A1D10A68}" name="Column5537"/>
    <tableColumn id="5552" xr3:uid="{B8539D25-F7D3-4438-A1E3-4B21C829116C}" name="Column5538"/>
    <tableColumn id="5553" xr3:uid="{B4C99B68-3C4A-49BB-BAF2-49C489720322}" name="Column5539"/>
    <tableColumn id="5554" xr3:uid="{F657B972-5A1A-40FA-B80C-5D09C077CEDD}" name="Column5540"/>
    <tableColumn id="5555" xr3:uid="{C2BD5AC2-DF74-4461-B390-1CB53CF8F55E}" name="Column5541"/>
    <tableColumn id="5556" xr3:uid="{0259B37F-B533-4617-845E-F9A7470937E2}" name="Column5542"/>
    <tableColumn id="5557" xr3:uid="{2E50EE78-E2FE-499E-A7F3-0E7593689D6F}" name="Column5543"/>
    <tableColumn id="5558" xr3:uid="{906BB677-068B-4452-AEE5-D3E61C0C2D93}" name="Column5544"/>
    <tableColumn id="5559" xr3:uid="{2B940765-B62C-4444-97D4-13FABD509E26}" name="Column5545"/>
    <tableColumn id="5560" xr3:uid="{B902E314-9CC9-4A07-A935-129E880A9A0C}" name="Column5546"/>
    <tableColumn id="5561" xr3:uid="{CD28A5E8-0DC4-4C1C-802E-3A3C3BCD3D87}" name="Column5547"/>
    <tableColumn id="5562" xr3:uid="{ACA1F51A-5F93-4E44-A674-10E3DD9F88F6}" name="Column5548"/>
    <tableColumn id="5563" xr3:uid="{69B8FC7F-6D20-4D85-A238-CEAA11721D1D}" name="Column5549"/>
    <tableColumn id="5564" xr3:uid="{F3C89F36-D004-436E-BE11-517DD2EFE8C0}" name="Column5550"/>
    <tableColumn id="5565" xr3:uid="{02CED513-E201-4D31-BB57-571AEDB080A5}" name="Column5551"/>
    <tableColumn id="5566" xr3:uid="{D21E2246-9C74-4895-82B5-59629B6FE813}" name="Column5552"/>
    <tableColumn id="5567" xr3:uid="{0DF9EFDD-338F-4A1C-8A29-006309E37AD7}" name="Column5553"/>
    <tableColumn id="5568" xr3:uid="{E8FE6740-3077-456F-9678-34EF9904E838}" name="Column5554"/>
    <tableColumn id="5569" xr3:uid="{E5A9C1D5-B3EA-431E-A740-4D3ECCC87DA3}" name="Column5555"/>
    <tableColumn id="5570" xr3:uid="{B009F69F-FB94-4F25-8B9B-711CB7A00662}" name="Column5556"/>
    <tableColumn id="5571" xr3:uid="{BBD2A1A5-092C-4171-89CD-C54757EEFD0D}" name="Column5557"/>
    <tableColumn id="5572" xr3:uid="{88598078-DBF9-4739-8420-0D7F167277BF}" name="Column5558"/>
    <tableColumn id="5573" xr3:uid="{A8E76AC0-0C0C-496D-8372-D0F3585D2429}" name="Column5559"/>
    <tableColumn id="5574" xr3:uid="{ECFBD4D1-81AA-4F76-8104-7FBD72BE11E4}" name="Column5560"/>
    <tableColumn id="5575" xr3:uid="{B32E364B-7AEC-4519-8F26-D945B6D3ECCB}" name="Column5561"/>
    <tableColumn id="5576" xr3:uid="{446DEEF2-4AB7-4FA3-A0F6-42879241E5A4}" name="Column5562"/>
    <tableColumn id="5577" xr3:uid="{F4CF7B71-AA66-4A81-AB3F-73AA5B263660}" name="Column5563"/>
    <tableColumn id="5578" xr3:uid="{E4AACB17-DF1C-4B01-9DF4-5831096B8DBB}" name="Column5564"/>
    <tableColumn id="5579" xr3:uid="{82DF4BE5-DCEE-42BC-A6BB-9AC20202D28C}" name="Column5565"/>
    <tableColumn id="5580" xr3:uid="{63AB1297-6343-4495-A856-76A9535C0E7F}" name="Column5566"/>
    <tableColumn id="5581" xr3:uid="{A15DC51B-6F8F-4498-AED1-21436A0B93CF}" name="Column5567"/>
    <tableColumn id="5582" xr3:uid="{76773B07-289A-4776-B07C-06FEDEA7D063}" name="Column5568"/>
    <tableColumn id="5583" xr3:uid="{50E11DE2-5266-4FCA-A819-A78A5803986D}" name="Column5569"/>
    <tableColumn id="5584" xr3:uid="{1A3815C5-8A54-4318-B4BE-F65A44C3EC2C}" name="Column5570"/>
    <tableColumn id="5585" xr3:uid="{0AB490E8-9C5D-47D6-A80E-A97F7D266CC3}" name="Column5571"/>
    <tableColumn id="5586" xr3:uid="{FB011E88-4FB3-47D9-AF6B-D3606FE32BAA}" name="Column5572"/>
    <tableColumn id="5587" xr3:uid="{F5FAFE38-C162-40E3-BCE3-614945A25927}" name="Column5573"/>
    <tableColumn id="5588" xr3:uid="{C70985FD-47E1-4248-B63D-D2BC986A9572}" name="Column5574"/>
    <tableColumn id="5589" xr3:uid="{DF4AFD50-B646-4805-A7BF-4B66531BD115}" name="Column5575"/>
    <tableColumn id="5590" xr3:uid="{FDE8EA79-19E2-4388-B0C1-485FB706532C}" name="Column5576"/>
    <tableColumn id="5591" xr3:uid="{C5D531D2-26BD-4CE3-B881-F04671D73C65}" name="Column5577"/>
    <tableColumn id="5592" xr3:uid="{C410596D-5C99-46C9-BAAE-4138B3E22568}" name="Column5578"/>
    <tableColumn id="5593" xr3:uid="{B2238CBA-A7B9-4DFF-9FC7-3E1DFE3BA239}" name="Column5579"/>
    <tableColumn id="5594" xr3:uid="{4166EAFB-E346-48EE-89EF-F0AC8801FDCD}" name="Column5580"/>
    <tableColumn id="5595" xr3:uid="{7A278554-E231-47D3-94CD-692F9F9895BE}" name="Column5581"/>
    <tableColumn id="5596" xr3:uid="{5DD3107F-9131-44CF-821A-DF9F86DC7257}" name="Column5582"/>
    <tableColumn id="5597" xr3:uid="{BC6386BB-5248-4913-A633-0BE100A59562}" name="Column5583"/>
    <tableColumn id="5598" xr3:uid="{8B96D170-1017-4FFA-869F-D66AA483DAFF}" name="Column5584"/>
    <tableColumn id="5599" xr3:uid="{EC10D1ED-9907-48AF-8B87-EC3B142A4B6B}" name="Column5585"/>
    <tableColumn id="5600" xr3:uid="{C1D6B49D-3CDF-44EA-AC80-F584D38683D2}" name="Column5586"/>
    <tableColumn id="5601" xr3:uid="{D52B05ED-A8EF-4D0C-AF08-F634D3328ACE}" name="Column5587"/>
    <tableColumn id="5602" xr3:uid="{C2522DC6-8E72-4683-B38B-AB36CE63396A}" name="Column5588"/>
    <tableColumn id="5603" xr3:uid="{849316E9-95EB-4AAB-9E64-8C1300B59337}" name="Column5589"/>
    <tableColumn id="5604" xr3:uid="{FE3A4A36-6D92-4F12-932D-60CFD3B8D3B8}" name="Column5590"/>
    <tableColumn id="5605" xr3:uid="{69B2A517-BE63-4F7F-AE5F-D6E631D8BB09}" name="Column5591"/>
    <tableColumn id="5606" xr3:uid="{6295A04D-142A-4D63-9EFA-484B463F0B49}" name="Column5592"/>
    <tableColumn id="5607" xr3:uid="{C9F1B00C-69B2-4D01-91E7-2AE064BBC287}" name="Column5593"/>
    <tableColumn id="5608" xr3:uid="{5C250836-824F-4387-A56E-63B1409FC8CE}" name="Column5594"/>
    <tableColumn id="5609" xr3:uid="{4F669E68-D0F5-4B4F-9767-F746A2046682}" name="Column5595"/>
    <tableColumn id="5610" xr3:uid="{24D753AC-60FC-4865-A77D-92B859FDDAD9}" name="Column5596"/>
    <tableColumn id="5611" xr3:uid="{4E9A8E09-3C86-480A-9858-2E194892994E}" name="Column5597"/>
    <tableColumn id="5612" xr3:uid="{AC682139-7D0E-4A70-9631-52CCFFEA93E0}" name="Column5598"/>
    <tableColumn id="5613" xr3:uid="{B938B267-ABED-4B8A-92BE-8A92B7F65483}" name="Column5599"/>
    <tableColumn id="5614" xr3:uid="{7998209F-B005-4A0C-A3AC-36137F766758}" name="Column5600"/>
    <tableColumn id="5615" xr3:uid="{5DE5D4AF-2BBA-4002-8E5C-9D2C02ACBA38}" name="Column5601"/>
    <tableColumn id="5616" xr3:uid="{024EB847-3F0C-45A7-A04C-A4C8A69B572E}" name="Column5602"/>
    <tableColumn id="5617" xr3:uid="{339EE332-5F39-44E6-B268-591B8517F32A}" name="Column5603"/>
    <tableColumn id="5618" xr3:uid="{B6957AA1-59CC-475F-9289-9F5798D2C0AA}" name="Column5604"/>
    <tableColumn id="5619" xr3:uid="{E2F5A10E-BA33-47A2-B1A0-BFBBEB4F7972}" name="Column5605"/>
    <tableColumn id="5620" xr3:uid="{B514D769-E378-47A2-B375-0D673AE5E722}" name="Column5606"/>
    <tableColumn id="5621" xr3:uid="{1CB5084A-685F-4218-BD86-2303403650F9}" name="Column5607"/>
    <tableColumn id="5622" xr3:uid="{96BDA437-6F17-469A-9BCE-B5F41C5A9A6D}" name="Column5608"/>
    <tableColumn id="5623" xr3:uid="{B128FFC8-5082-492A-AC8C-E52B85D1BA22}" name="Column5609"/>
    <tableColumn id="5624" xr3:uid="{9F1E9E49-1C75-4012-98DB-1F2585AF0A24}" name="Column5610"/>
    <tableColumn id="5625" xr3:uid="{ED2D0426-C692-4212-B49A-98570D03D5F3}" name="Column5611"/>
    <tableColumn id="5626" xr3:uid="{F2819D3F-3192-4452-AD3F-0B5843C7BFBE}" name="Column5612"/>
    <tableColumn id="5627" xr3:uid="{A51E8979-89C8-4CBD-83C9-5F8EF70C2120}" name="Column5613"/>
    <tableColumn id="5628" xr3:uid="{C68BBE80-534F-4010-8D89-1B5868EB13C7}" name="Column5614"/>
    <tableColumn id="5629" xr3:uid="{7101D0D1-B4CF-461C-881D-E53CAAF09301}" name="Column5615"/>
    <tableColumn id="5630" xr3:uid="{452C9B47-80EB-4D6D-990C-2017C76D1A16}" name="Column5616"/>
    <tableColumn id="5631" xr3:uid="{0AC24BC3-2F23-4330-B733-A199840449ED}" name="Column5617"/>
    <tableColumn id="5632" xr3:uid="{8452E6D7-396C-4EB9-8633-183CE107F503}" name="Column5618"/>
    <tableColumn id="5633" xr3:uid="{5FA44A17-566C-47B0-90D0-2DFF289A93E1}" name="Column5619"/>
    <tableColumn id="5634" xr3:uid="{B613E683-9A04-4F1C-92DD-D30A7F53AE44}" name="Column5620"/>
    <tableColumn id="5635" xr3:uid="{CF21A821-84B9-4941-BD37-19B5EF0B9EB0}" name="Column5621"/>
    <tableColumn id="5636" xr3:uid="{A9B73798-B0A5-48C9-9BFC-7CB0DE0A5251}" name="Column5622"/>
    <tableColumn id="5637" xr3:uid="{1CB06158-6F09-4B6F-A034-CEAA6249520E}" name="Column5623"/>
    <tableColumn id="5638" xr3:uid="{C50D1EB0-7E44-4189-8C91-DFF8A363D187}" name="Column5624"/>
    <tableColumn id="5639" xr3:uid="{A2898A79-B666-404E-968F-4EE0FFA92633}" name="Column5625"/>
    <tableColumn id="5640" xr3:uid="{B214326E-DF19-4374-AC80-C9044A6B9ED2}" name="Column5626"/>
    <tableColumn id="5641" xr3:uid="{66ACF056-398D-4761-8E61-84944CDB3FAC}" name="Column5627"/>
    <tableColumn id="5642" xr3:uid="{0EA46AA1-2C5F-48E2-9EFE-B2B45193BB5C}" name="Column5628"/>
    <tableColumn id="5643" xr3:uid="{A64D043F-CAD2-4D9F-89C9-8D1712A611CD}" name="Column5629"/>
    <tableColumn id="5644" xr3:uid="{0D9B90E9-7C5D-48FD-917D-45A9F80C444A}" name="Column5630"/>
    <tableColumn id="5645" xr3:uid="{3C7DF65D-2319-4963-AF0A-4B7A50F034B3}" name="Column5631"/>
    <tableColumn id="5646" xr3:uid="{066CAB53-C03E-4CBC-9A30-E6C73760443D}" name="Column5632"/>
    <tableColumn id="5647" xr3:uid="{2D74BA88-E3D5-4318-BC5A-9C4008B26EDD}" name="Column5633"/>
    <tableColumn id="5648" xr3:uid="{B542067D-66FB-46AC-8F1F-EFEC9C8F4948}" name="Column5634"/>
    <tableColumn id="5649" xr3:uid="{0CCCA825-066B-438A-8BA3-B069FC20F3C6}" name="Column5635"/>
    <tableColumn id="5650" xr3:uid="{8C1D9AA4-CE38-4174-894C-0FDD88D3AD56}" name="Column5636"/>
    <tableColumn id="5651" xr3:uid="{A8046ABC-9056-4913-BF62-4D0C8B6BCD32}" name="Column5637"/>
    <tableColumn id="5652" xr3:uid="{81B0A5DE-0AB1-46A7-9CF4-0AE3E30F4A9A}" name="Column5638"/>
    <tableColumn id="5653" xr3:uid="{B7306A06-9780-4785-BBB1-35E508FD3415}" name="Column5639"/>
    <tableColumn id="5654" xr3:uid="{438EA4AC-9E85-432B-95F1-C792C0437081}" name="Column5640"/>
    <tableColumn id="5655" xr3:uid="{28F42420-9BC9-4C8C-81FF-5993606B8F01}" name="Column5641"/>
    <tableColumn id="5656" xr3:uid="{B29C270A-BA43-448F-BF63-1E7D6FF4D1BC}" name="Column5642"/>
    <tableColumn id="5657" xr3:uid="{D230F27C-03FE-49EF-8034-D2CB398D5819}" name="Column5643"/>
    <tableColumn id="5658" xr3:uid="{45D30DE6-1F60-484F-A9F8-4A041EDE1904}" name="Column5644"/>
    <tableColumn id="5659" xr3:uid="{C62655DD-AF42-4B74-A774-199A4B3D8680}" name="Column5645"/>
    <tableColumn id="5660" xr3:uid="{48F443F0-D9B2-4297-8E2A-CAE928860A06}" name="Column5646"/>
    <tableColumn id="5661" xr3:uid="{20BDF19C-5B90-42FA-9C53-5384A6EFA8C3}" name="Column5647"/>
    <tableColumn id="5662" xr3:uid="{449EB8DA-841C-46EF-AB70-6ADB49EF61B6}" name="Column5648"/>
    <tableColumn id="5663" xr3:uid="{7B283553-30C2-48FC-ADC9-2D8DF18EA026}" name="Column5649"/>
    <tableColumn id="5664" xr3:uid="{310E3C99-E1B0-49DC-86B9-7080FEC92D3A}" name="Column5650"/>
    <tableColumn id="5665" xr3:uid="{4271DB09-7E32-4803-8BC1-B77123307DAD}" name="Column5651"/>
    <tableColumn id="5666" xr3:uid="{08189420-4482-4BB9-9A0A-4968089D7854}" name="Column5652"/>
    <tableColumn id="5667" xr3:uid="{93A9EECD-D7F8-40F7-AE0B-7389579A1ABE}" name="Column5653"/>
    <tableColumn id="5668" xr3:uid="{743CF75F-408E-43D6-993F-CDC520049CAC}" name="Column5654"/>
    <tableColumn id="5669" xr3:uid="{18486CEF-5777-488E-A62C-8ED25446F91C}" name="Column5655"/>
    <tableColumn id="5670" xr3:uid="{94325ECE-BE5C-4039-A8C6-899012D0A85D}" name="Column5656"/>
    <tableColumn id="5671" xr3:uid="{E1923069-E0FC-486A-BEF6-6B39D7785251}" name="Column5657"/>
    <tableColumn id="5672" xr3:uid="{0D96DF89-CE9A-43B0-9CA2-48110C184D9B}" name="Column5658"/>
    <tableColumn id="5673" xr3:uid="{6F8106F1-DC53-461F-B7B7-2B18D6982836}" name="Column5659"/>
    <tableColumn id="5674" xr3:uid="{070CA06F-B5DA-4CA6-B1DF-1FABCFFCAC4A}" name="Column5660"/>
    <tableColumn id="5675" xr3:uid="{BC872C80-2711-44C2-B414-66EED723DB03}" name="Column5661"/>
    <tableColumn id="5676" xr3:uid="{EC1BFBE2-35B8-44B7-8287-69B7DA1CCEAB}" name="Column5662"/>
    <tableColumn id="5677" xr3:uid="{09FC2CEC-C2D7-406A-B235-5A9D3C6CA48D}" name="Column5663"/>
    <tableColumn id="5678" xr3:uid="{85CFAC08-3267-4295-A1C8-F9D53F185CE3}" name="Column5664"/>
    <tableColumn id="5679" xr3:uid="{098F7DC6-CBE0-4BDD-ADD3-A981EDCAD9FF}" name="Column5665"/>
    <tableColumn id="5680" xr3:uid="{4E51C688-F21C-4A61-9592-768F28637BB7}" name="Column5666"/>
    <tableColumn id="5681" xr3:uid="{B04AD0F0-4557-44D5-841E-8B87629D16DA}" name="Column5667"/>
    <tableColumn id="5682" xr3:uid="{1C7BE055-2455-4DE7-96A2-C626C0F97161}" name="Column5668"/>
    <tableColumn id="5683" xr3:uid="{57A4FE3C-D740-42BE-AB9A-16C984E949CC}" name="Column5669"/>
    <tableColumn id="5684" xr3:uid="{E4504D81-68F1-4A58-93BD-814C4E56F378}" name="Column5670"/>
    <tableColumn id="5685" xr3:uid="{7DBD905A-A7D5-4B8E-9B9E-0E0D400BA5D5}" name="Column5671"/>
    <tableColumn id="5686" xr3:uid="{0FB171BD-36DC-4C32-A009-B9AE74C66C08}" name="Column5672"/>
    <tableColumn id="5687" xr3:uid="{5E69D935-F5B6-4105-B9BA-A07F4A84CAD0}" name="Column5673"/>
    <tableColumn id="5688" xr3:uid="{D7C4A900-7C5D-4E7D-82D5-016E292E7D88}" name="Column5674"/>
    <tableColumn id="5689" xr3:uid="{A4FB89AB-71D9-4B12-9FA6-A13A751A0190}" name="Column5675"/>
    <tableColumn id="5690" xr3:uid="{63CBB0F9-84F2-4FC0-8804-C83BB9713407}" name="Column5676"/>
    <tableColumn id="5691" xr3:uid="{C911710E-1A29-487A-86DE-44DA37A2A4AA}" name="Column5677"/>
    <tableColumn id="5692" xr3:uid="{6CEDDFD8-4511-404A-A2C8-6E29966C680E}" name="Column5678"/>
    <tableColumn id="5693" xr3:uid="{CAC8968C-A40E-4A92-90DD-392D9E7B8E69}" name="Column5679"/>
    <tableColumn id="5694" xr3:uid="{7FDA7461-F253-4998-BB1A-AB1826F640F7}" name="Column5680"/>
    <tableColumn id="5695" xr3:uid="{1732C6D5-C244-48A9-8B33-8DC8EED96D9D}" name="Column5681"/>
    <tableColumn id="5696" xr3:uid="{4A3B974C-D576-4E25-90AC-631B3F6DEAD0}" name="Column5682"/>
    <tableColumn id="5697" xr3:uid="{ACA4A964-15E2-48C9-869C-FBC0FB1A2953}" name="Column5683"/>
    <tableColumn id="5698" xr3:uid="{A67D896E-5FA4-488B-B79D-4A9883124672}" name="Column5684"/>
    <tableColumn id="5699" xr3:uid="{AC9F5E52-447B-40FE-9A49-6BFB970E344F}" name="Column5685"/>
    <tableColumn id="5700" xr3:uid="{45F82CBC-F0FC-44A4-89EB-70A00AD804C7}" name="Column5686"/>
    <tableColumn id="5701" xr3:uid="{12EE536E-37AC-4247-831A-FA2618EF51B6}" name="Column5687"/>
    <tableColumn id="5702" xr3:uid="{53DEE45E-7245-4764-8CE1-CEE7E6EDFEE8}" name="Column5688"/>
    <tableColumn id="5703" xr3:uid="{8D7D0A1E-6E9E-4E42-AF66-8050AA1DAAC4}" name="Column5689"/>
    <tableColumn id="5704" xr3:uid="{81744396-C89C-44A7-8EE9-E68E8CA3669D}" name="Column5690"/>
    <tableColumn id="5705" xr3:uid="{0893EB49-D4FE-4D91-AE83-D09C31594ADE}" name="Column5691"/>
    <tableColumn id="5706" xr3:uid="{424FC438-FE62-4233-8FB8-531850FCA876}" name="Column5692"/>
    <tableColumn id="5707" xr3:uid="{43323D4A-4821-4699-B19E-AD1B2FFD4529}" name="Column5693"/>
    <tableColumn id="5708" xr3:uid="{B40A243F-5687-4B19-9B63-EEFF60A741D3}" name="Column5694"/>
    <tableColumn id="5709" xr3:uid="{5694453F-CD93-4016-B4E2-4F3250D3E6A6}" name="Column5695"/>
    <tableColumn id="5710" xr3:uid="{9EC69A62-8615-4950-A064-B253D387E4B3}" name="Column5696"/>
    <tableColumn id="5711" xr3:uid="{6F743513-7FC0-463B-B556-544CCE63835F}" name="Column5697"/>
    <tableColumn id="5712" xr3:uid="{EA702F49-BFAD-4C4C-8FD7-3D3E9F14C5A8}" name="Column5698"/>
    <tableColumn id="5713" xr3:uid="{92CDAC34-3E5B-4D54-85C7-B801ACAE249D}" name="Column5699"/>
    <tableColumn id="5714" xr3:uid="{2912AF32-558D-4489-8AB6-EE4CC773BF51}" name="Column5700"/>
    <tableColumn id="5715" xr3:uid="{E6B53E95-63B3-4111-AC06-C7E7081EE2E0}" name="Column5701"/>
    <tableColumn id="5716" xr3:uid="{E6E555C6-1C39-4AA6-A454-D4ED0E05399A}" name="Column5702"/>
    <tableColumn id="5717" xr3:uid="{4F086592-D67D-4601-80B7-F7B916666DAA}" name="Column5703"/>
    <tableColumn id="5718" xr3:uid="{014DCACE-91C0-473F-8FE0-1677B886BBA6}" name="Column5704"/>
    <tableColumn id="5719" xr3:uid="{43214934-AF7E-4F9C-A49C-E98EA41DBCF8}" name="Column5705"/>
    <tableColumn id="5720" xr3:uid="{03D32125-67FB-4F84-B6BD-ECD3F18AA275}" name="Column5706"/>
    <tableColumn id="5721" xr3:uid="{AC4F8959-7F23-4CA8-91D9-E71FF009AC32}" name="Column5707"/>
    <tableColumn id="5722" xr3:uid="{1234DD30-20F7-41D2-A5E7-A2A760B3C2EA}" name="Column5708"/>
    <tableColumn id="5723" xr3:uid="{E3CFC58D-F427-4E9E-9D25-0459E94E377F}" name="Column5709"/>
    <tableColumn id="5724" xr3:uid="{4F8F6139-440B-4237-A747-6520A789FD51}" name="Column5710"/>
    <tableColumn id="5725" xr3:uid="{1882AC10-9F71-41AC-8276-D09275417C22}" name="Column5711"/>
    <tableColumn id="5726" xr3:uid="{4B81180A-17A5-4F3D-B990-AE2272A77918}" name="Column5712"/>
    <tableColumn id="5727" xr3:uid="{33E3D9BC-1D2C-4537-A478-F267BAAD554A}" name="Column5713"/>
    <tableColumn id="5728" xr3:uid="{1C5315CF-049F-4DBC-89F1-623728DD1608}" name="Column5714"/>
    <tableColumn id="5729" xr3:uid="{E011A364-D9A5-41B8-9E30-F4192E6FFB43}" name="Column5715"/>
    <tableColumn id="5730" xr3:uid="{66644C6D-8C5E-4FBB-A94E-653C383235E3}" name="Column5716"/>
    <tableColumn id="5731" xr3:uid="{1894C69B-9781-461F-9D59-AE55EA63280D}" name="Column5717"/>
    <tableColumn id="5732" xr3:uid="{80B29D1C-DA82-44F8-B0A6-1F77D98B4B9A}" name="Column5718"/>
    <tableColumn id="5733" xr3:uid="{88275B55-A794-412E-BB51-1227AED7A41F}" name="Column5719"/>
    <tableColumn id="5734" xr3:uid="{67E9E9E9-BB8F-4B08-A919-1C27720D1B9E}" name="Column5720"/>
    <tableColumn id="5735" xr3:uid="{C1AC9DA8-A7A6-499C-8F60-B6259310CD80}" name="Column5721"/>
    <tableColumn id="5736" xr3:uid="{9E95FC97-E9E9-4CB4-94F6-F58A8DDF06B8}" name="Column5722"/>
    <tableColumn id="5737" xr3:uid="{40811E76-CF91-4E8E-B065-C94A732B22F7}" name="Column5723"/>
    <tableColumn id="5738" xr3:uid="{EB477ED0-D6D7-4F5D-901F-14B4DB8A2F2E}" name="Column5724"/>
    <tableColumn id="5739" xr3:uid="{DF433066-6ED4-4B3D-B782-CA7F07C2C2B9}" name="Column5725"/>
    <tableColumn id="5740" xr3:uid="{F1C55B83-AA03-4350-A6DB-1708809094BA}" name="Column5726"/>
    <tableColumn id="5741" xr3:uid="{CEB150B8-FE2F-4784-93A4-54AF7A72FB9B}" name="Column5727"/>
    <tableColumn id="5742" xr3:uid="{86DA6075-CE5C-4309-B0DF-908263B47513}" name="Column5728"/>
    <tableColumn id="5743" xr3:uid="{CC6F6ECD-0BE6-427C-B3D9-C479AB4A0703}" name="Column5729"/>
    <tableColumn id="5744" xr3:uid="{9F6E10A3-9167-46E5-844D-37C106A24BEC}" name="Column5730"/>
    <tableColumn id="5745" xr3:uid="{C6D0FFAC-0B61-4CE4-B917-B4AEA720E367}" name="Column5731"/>
    <tableColumn id="5746" xr3:uid="{DD735B96-EDAC-4BE3-A02B-247D58A57F05}" name="Column5732"/>
    <tableColumn id="5747" xr3:uid="{3F32A61C-E2F4-4FDE-8BC7-7A9500809E42}" name="Column5733"/>
    <tableColumn id="5748" xr3:uid="{7F3CE7F5-8505-4200-AD43-BB890F85E2C6}" name="Column5734"/>
    <tableColumn id="5749" xr3:uid="{A6827852-BA7D-45BA-8798-540AB455D817}" name="Column5735"/>
    <tableColumn id="5750" xr3:uid="{D164586E-EDFC-42E8-A34F-59167CDAAE50}" name="Column5736"/>
    <tableColumn id="5751" xr3:uid="{19DC67E1-68CF-416E-ACAC-8931F3E2AA1B}" name="Column5737"/>
    <tableColumn id="5752" xr3:uid="{DDFD28C6-C3C5-4C06-984F-E64D7CD27080}" name="Column5738"/>
    <tableColumn id="5753" xr3:uid="{5C7051CE-AC34-42D5-BC11-FE097FCA101C}" name="Column5739"/>
    <tableColumn id="5754" xr3:uid="{C6A466A0-3D7B-48B8-9013-0B0A5FF69CA9}" name="Column5740"/>
    <tableColumn id="5755" xr3:uid="{6D307477-478E-4CB6-A7E5-61AF44C4C12C}" name="Column5741"/>
    <tableColumn id="5756" xr3:uid="{EC949B79-1E10-4C51-9D4A-2DFEBCADDF80}" name="Column5742"/>
    <tableColumn id="5757" xr3:uid="{E6D43811-886C-4D04-868C-C90FF78BBDFA}" name="Column5743"/>
    <tableColumn id="5758" xr3:uid="{BD97435C-A843-402F-9C93-53A1D1E5DA4D}" name="Column5744"/>
    <tableColumn id="5759" xr3:uid="{3C43680A-7A98-4906-BDF7-E1863407654C}" name="Column5745"/>
    <tableColumn id="5760" xr3:uid="{A936AE3C-94BE-46FE-B991-4A0AA3506A75}" name="Column5746"/>
    <tableColumn id="5761" xr3:uid="{B4FA4AB7-B165-470B-BF65-5EA3271BBDB8}" name="Column5747"/>
    <tableColumn id="5762" xr3:uid="{61392E28-9849-49A4-8DAC-356029050F5E}" name="Column5748"/>
    <tableColumn id="5763" xr3:uid="{FD9D7ECB-B687-4521-907C-E6E70A93731C}" name="Column5749"/>
    <tableColumn id="5764" xr3:uid="{DD267E1D-EC41-4471-8236-16FD3B9DDFDC}" name="Column5750"/>
    <tableColumn id="5765" xr3:uid="{7D9FE650-A2CE-4A50-88B7-D7E0E92E288C}" name="Column5751"/>
    <tableColumn id="5766" xr3:uid="{5F2A4C7E-C18E-4769-A8A5-39D2D3D45721}" name="Column5752"/>
    <tableColumn id="5767" xr3:uid="{B1A4DC11-874A-4F78-AE10-CF9EBB8DA4F4}" name="Column5753"/>
    <tableColumn id="5768" xr3:uid="{61551359-86D7-4DA1-B2C3-9C0109B2AF4C}" name="Column5754"/>
    <tableColumn id="5769" xr3:uid="{E49EE65E-B95A-4807-8A5C-3D320C90915F}" name="Column5755"/>
    <tableColumn id="5770" xr3:uid="{8F0890C0-6080-4411-A390-807FE08D4F6F}" name="Column5756"/>
    <tableColumn id="5771" xr3:uid="{9A11D5EC-4A8F-4D7B-A85B-4A3A457EE056}" name="Column5757"/>
    <tableColumn id="5772" xr3:uid="{8B1AEC21-7446-4EBE-BB22-6F3C036E37E6}" name="Column5758"/>
    <tableColumn id="5773" xr3:uid="{17B691BE-C66A-45E3-817A-271B94EF9DFD}" name="Column5759"/>
    <tableColumn id="5774" xr3:uid="{600D57EC-45D3-4390-BC83-232B264FB38D}" name="Column5760"/>
    <tableColumn id="5775" xr3:uid="{23DEFB70-769E-4894-B8E9-E72C06860746}" name="Column5761"/>
    <tableColumn id="5776" xr3:uid="{C3ECB3F2-43D3-4B3E-8A75-04F9EF6A4A44}" name="Column5762"/>
    <tableColumn id="5777" xr3:uid="{B26BC014-D840-4E88-BF5F-0DBDB283F64F}" name="Column5763"/>
    <tableColumn id="5778" xr3:uid="{B013264D-0BC4-4439-B067-CDD748C29F7B}" name="Column5764"/>
    <tableColumn id="5779" xr3:uid="{2E74C2F1-D225-40B8-BA55-E43976121372}" name="Column5765"/>
    <tableColumn id="5780" xr3:uid="{DAE88FF3-9FED-47A8-9390-03DD86765569}" name="Column5766"/>
    <tableColumn id="5781" xr3:uid="{178BAC7C-8E77-4E4C-823D-B93D865C023D}" name="Column5767"/>
    <tableColumn id="5782" xr3:uid="{A7208CCA-C804-4C94-8DDD-DD3414F66E6E}" name="Column5768"/>
    <tableColumn id="5783" xr3:uid="{82A1B6FE-ECA1-4154-915D-D1A72DC0D06B}" name="Column5769"/>
    <tableColumn id="5784" xr3:uid="{5806830E-0036-4628-B96D-E3741D3673ED}" name="Column5770"/>
    <tableColumn id="5785" xr3:uid="{E1185C74-964D-430C-9F55-8FDDC8A76F31}" name="Column5771"/>
    <tableColumn id="5786" xr3:uid="{9522BFF0-070E-40AA-9C2D-B3D58519CACC}" name="Column5772"/>
    <tableColumn id="5787" xr3:uid="{2D891676-50A0-4176-8506-A907752F2B23}" name="Column5773"/>
    <tableColumn id="5788" xr3:uid="{649DB63A-CF70-4BB5-868D-E4B23F11F1EF}" name="Column5774"/>
    <tableColumn id="5789" xr3:uid="{674D906E-C517-4B59-8337-B69AE8424973}" name="Column5775"/>
    <tableColumn id="5790" xr3:uid="{C433BF45-5497-4FCA-924E-5D3B9C0521B7}" name="Column5776"/>
    <tableColumn id="5791" xr3:uid="{0A551AE9-2CF8-411F-8138-96E81F3ED80D}" name="Column5777"/>
    <tableColumn id="5792" xr3:uid="{89AEAD94-9FF9-4EB4-9349-CDAA31A5853E}" name="Column5778"/>
    <tableColumn id="5793" xr3:uid="{DE918157-9793-4869-B48C-C1B840B17663}" name="Column5779"/>
    <tableColumn id="5794" xr3:uid="{1DD90922-8DA7-4431-9E24-142498777586}" name="Column5780"/>
    <tableColumn id="5795" xr3:uid="{6529F289-7320-45B5-9F65-29F3D659527D}" name="Column5781"/>
    <tableColumn id="5796" xr3:uid="{96C6EE04-4774-4D15-AD76-17D8950F9F8D}" name="Column5782"/>
    <tableColumn id="5797" xr3:uid="{2E58F184-E918-4F57-9A10-8606CAD6625B}" name="Column5783"/>
    <tableColumn id="5798" xr3:uid="{87CB88E2-DE50-4B0B-BD8E-2EFAD063E054}" name="Column5784"/>
    <tableColumn id="5799" xr3:uid="{3C0175E9-2342-4F32-9693-657D602B073A}" name="Column5785"/>
    <tableColumn id="5800" xr3:uid="{0FA0D4A7-D559-421A-981C-FD6E6525BB95}" name="Column5786"/>
    <tableColumn id="5801" xr3:uid="{E1FCA97E-30B0-46F2-B514-98AD1E12E1F7}" name="Column5787"/>
    <tableColumn id="5802" xr3:uid="{CF3B6D1A-18AE-4011-AD70-4566177E34FB}" name="Column5788"/>
    <tableColumn id="5803" xr3:uid="{FF906B01-0B0B-40EF-80BC-E2E86FB95A9E}" name="Column5789"/>
    <tableColumn id="5804" xr3:uid="{4D1DDAB9-B145-4B29-931C-E6D3DE36BCBE}" name="Column5790"/>
    <tableColumn id="5805" xr3:uid="{814D9F00-255B-4AA3-96B6-57FE9FF99A3C}" name="Column5791"/>
    <tableColumn id="5806" xr3:uid="{E7B841D9-DDCC-440E-BAE3-37272F341E08}" name="Column5792"/>
    <tableColumn id="5807" xr3:uid="{5D2F08E0-AED5-4075-AF15-0DA5C8351478}" name="Column5793"/>
    <tableColumn id="5808" xr3:uid="{9BF7FE8D-1D0A-4235-8D75-3E4D8FACA30B}" name="Column5794"/>
    <tableColumn id="5809" xr3:uid="{E557F5B9-97D9-4DDF-8A0B-E060698FDA87}" name="Column5795"/>
    <tableColumn id="5810" xr3:uid="{BC557612-BE66-4D4C-8B23-A078E7D193DA}" name="Column5796"/>
    <tableColumn id="5811" xr3:uid="{B8C955A6-D0B6-449C-A3CF-EC5130EB469B}" name="Column5797"/>
    <tableColumn id="5812" xr3:uid="{158256FB-2370-4D2F-B02F-33061B144464}" name="Column5798"/>
    <tableColumn id="5813" xr3:uid="{B1DC3AB6-33A2-4D93-A7F3-7EEAF6645CEC}" name="Column5799"/>
    <tableColumn id="5814" xr3:uid="{53FC8502-E516-4455-95A4-F8BCE58C65D7}" name="Column5800"/>
    <tableColumn id="5815" xr3:uid="{62B0D11A-BA51-453B-A8AA-35225C09A897}" name="Column5801"/>
    <tableColumn id="5816" xr3:uid="{B9303C53-9CB8-4BC5-B9C3-3B9AE80DECA8}" name="Column5802"/>
    <tableColumn id="5817" xr3:uid="{3BAA747E-262D-4CCC-8684-2B895A3FBBB2}" name="Column5803"/>
    <tableColumn id="5818" xr3:uid="{4FB72CD0-03EC-44C3-A4D4-B782227AD85B}" name="Column5804"/>
    <tableColumn id="5819" xr3:uid="{CD46842A-4AAA-4F15-89C2-166C6D44BE76}" name="Column5805"/>
    <tableColumn id="5820" xr3:uid="{7EDDB5F6-D890-48CE-A6D7-D73D92BB239D}" name="Column5806"/>
    <tableColumn id="5821" xr3:uid="{8E5D664C-BC31-4123-9A31-1F75583895F1}" name="Column5807"/>
    <tableColumn id="5822" xr3:uid="{0A90F149-763B-407F-8DCF-D56DDBE50CA2}" name="Column5808"/>
    <tableColumn id="5823" xr3:uid="{34507C62-7071-489E-AA72-798555548F29}" name="Column5809"/>
    <tableColumn id="5824" xr3:uid="{59D50F2A-8D04-4485-A9AF-2224E4428177}" name="Column5810"/>
    <tableColumn id="5825" xr3:uid="{B4B9F781-7FE6-4CE2-BADE-47783F7867E9}" name="Column5811"/>
    <tableColumn id="5826" xr3:uid="{DE6976E0-0421-4D61-8862-F3DAAE2DC905}" name="Column5812"/>
    <tableColumn id="5827" xr3:uid="{C796924A-D4E5-4295-B616-699427000457}" name="Column5813"/>
    <tableColumn id="5828" xr3:uid="{4AFA6F7C-8E27-4F27-A911-DAA1B357B9EE}" name="Column5814"/>
    <tableColumn id="5829" xr3:uid="{05ABD3E3-D05B-4C40-9443-2B4AEAF0DCB3}" name="Column5815"/>
    <tableColumn id="5830" xr3:uid="{ED263A80-0656-4410-9427-17A5D5439105}" name="Column5816"/>
    <tableColumn id="5831" xr3:uid="{AFEC78D4-DE40-4DA2-9051-BA74CE32DCD4}" name="Column5817"/>
    <tableColumn id="5832" xr3:uid="{9BFBE7DC-83EE-4D77-ADBE-9673DB75EF57}" name="Column5818"/>
    <tableColumn id="5833" xr3:uid="{43EA4462-FFE9-41C2-B539-A59EB10B57B4}" name="Column5819"/>
    <tableColumn id="5834" xr3:uid="{0438C768-83C7-459C-AD47-374495862EA8}" name="Column5820"/>
    <tableColumn id="5835" xr3:uid="{0AA21FC9-93CD-4764-ACB0-5364E5A4E91C}" name="Column5821"/>
    <tableColumn id="5836" xr3:uid="{BC46F383-3C9B-4EBA-8BF9-ACFE4F1CA5AF}" name="Column5822"/>
    <tableColumn id="5837" xr3:uid="{AE8E4CA7-175C-40D0-8D0E-AC5ACDB50BBE}" name="Column5823"/>
    <tableColumn id="5838" xr3:uid="{1DF532AA-246A-4875-906D-E372276DCAE1}" name="Column5824"/>
    <tableColumn id="5839" xr3:uid="{C09F2530-C910-42D9-BB5D-CADA1D8F7A6C}" name="Column5825"/>
    <tableColumn id="5840" xr3:uid="{EF022C9A-8376-453D-9042-D6AED0A50C1C}" name="Column5826"/>
    <tableColumn id="5841" xr3:uid="{B2BA00E6-381B-4D00-9FEC-8CBEB3099E1C}" name="Column5827"/>
    <tableColumn id="5842" xr3:uid="{E2A57998-1A9B-4ADF-87F4-84845428437E}" name="Column5828"/>
    <tableColumn id="5843" xr3:uid="{A28275B6-DE50-4CD8-BD44-A060177E93B2}" name="Column5829"/>
    <tableColumn id="5844" xr3:uid="{DFA4299F-2D44-470E-B426-6B746A55279D}" name="Column5830"/>
    <tableColumn id="5845" xr3:uid="{10780DDF-741E-40EB-9B66-378964E76CB3}" name="Column5831"/>
    <tableColumn id="5846" xr3:uid="{C52132CD-A0C4-4BA4-9B66-EC3FE9BAF853}" name="Column5832"/>
    <tableColumn id="5847" xr3:uid="{4AB973E0-74CD-4F04-8C3B-68160863177F}" name="Column5833"/>
    <tableColumn id="5848" xr3:uid="{E4B8BB84-E996-4A06-B12D-C466591ABDBE}" name="Column5834"/>
    <tableColumn id="5849" xr3:uid="{79954A2F-32D9-4735-9B98-8100D96AF333}" name="Column5835"/>
    <tableColumn id="5850" xr3:uid="{4391B57A-D35E-433F-B5E4-00BF987F93F3}" name="Column5836"/>
    <tableColumn id="5851" xr3:uid="{AB4D0C26-5E62-447E-B5AA-BAF6B5644DE8}" name="Column5837"/>
    <tableColumn id="5852" xr3:uid="{0E8E476F-6DF3-4AF1-9E98-085303F9878A}" name="Column5838"/>
    <tableColumn id="5853" xr3:uid="{9CFC43B5-4B49-484C-B719-2726486ACC4D}" name="Column5839"/>
    <tableColumn id="5854" xr3:uid="{AB7A33CE-5142-412E-ACD1-CB492B44631E}" name="Column5840"/>
    <tableColumn id="5855" xr3:uid="{21D7E02B-5C8F-493B-9CEC-897B9120365C}" name="Column5841"/>
    <tableColumn id="5856" xr3:uid="{AA1E61B8-F589-4916-BCE9-DC5A3F2A6AAD}" name="Column5842"/>
    <tableColumn id="5857" xr3:uid="{3D03E762-5580-4538-852C-65ACB81160CB}" name="Column5843"/>
    <tableColumn id="5858" xr3:uid="{AF16E784-0B62-4930-ABA4-C117635110A0}" name="Column5844"/>
    <tableColumn id="5859" xr3:uid="{5D88F504-66B1-4CE8-ABDB-9746F5B98DC9}" name="Column5845"/>
    <tableColumn id="5860" xr3:uid="{CF4CC188-D04F-43BF-8426-C9B069F24B33}" name="Column5846"/>
    <tableColumn id="5861" xr3:uid="{27E0B522-67C7-48E5-8E1F-5EB2C7F2BF84}" name="Column5847"/>
    <tableColumn id="5862" xr3:uid="{D1933A04-DE21-45E8-AA70-656E6787453E}" name="Column5848"/>
    <tableColumn id="5863" xr3:uid="{824DC92E-931E-4D60-9903-CE0E56A21BAA}" name="Column5849"/>
    <tableColumn id="5864" xr3:uid="{92A4AB18-9D0B-48B8-BF2A-E8D92DC8E699}" name="Column5850"/>
    <tableColumn id="5865" xr3:uid="{383F2E75-8B65-42C9-B577-55BC99E51F74}" name="Column5851"/>
    <tableColumn id="5866" xr3:uid="{09B7D444-DBC5-4E3D-90F0-E49883038A10}" name="Column5852"/>
    <tableColumn id="5867" xr3:uid="{340D8F11-502E-4F1D-8ECE-9448412974B8}" name="Column5853"/>
    <tableColumn id="5868" xr3:uid="{F27B1E48-702B-413F-9FC2-F5E82585EFAF}" name="Column5854"/>
    <tableColumn id="5869" xr3:uid="{AD181B03-6F01-4512-A977-0D7B976E0EDA}" name="Column5855"/>
    <tableColumn id="5870" xr3:uid="{BD4C3072-78F8-47B0-A8EC-C04537C3D8F4}" name="Column5856"/>
    <tableColumn id="5871" xr3:uid="{C13B0F7C-A180-47DC-8323-F4C4788A8789}" name="Column5857"/>
    <tableColumn id="5872" xr3:uid="{13709C05-AEB7-4DE7-8EAA-BDC721D96AC5}" name="Column5858"/>
    <tableColumn id="5873" xr3:uid="{725CDDE7-EE58-431A-9380-44AE4C814B97}" name="Column5859"/>
    <tableColumn id="5874" xr3:uid="{ED5888BB-8766-4B94-B6C4-31AFC9FBFF82}" name="Column5860"/>
    <tableColumn id="5875" xr3:uid="{F7C5B5D2-DB9A-49BA-986C-5BF0B6DB2E3D}" name="Column5861"/>
    <tableColumn id="5876" xr3:uid="{20027F9E-25AE-4253-98EE-E0789503CFFA}" name="Column5862"/>
    <tableColumn id="5877" xr3:uid="{9374A10C-F78B-4155-B5EF-3E03B9DF48E5}" name="Column5863"/>
    <tableColumn id="5878" xr3:uid="{462857C9-7C7D-4590-A9CC-385D6CBFF5D7}" name="Column5864"/>
    <tableColumn id="5879" xr3:uid="{F4B2B88C-6908-4A12-8D94-FF98E5DCFC2D}" name="Column5865"/>
    <tableColumn id="5880" xr3:uid="{20E56094-121C-4E19-A123-4046C891EC16}" name="Column5866"/>
    <tableColumn id="5881" xr3:uid="{1F271F2F-5BA9-446C-BF5A-3DE184FBD44D}" name="Column5867"/>
    <tableColumn id="5882" xr3:uid="{F38CA366-B45B-4B02-B06B-2F6FFFD82E0F}" name="Column5868"/>
    <tableColumn id="5883" xr3:uid="{B46A0425-12B8-449B-B832-6652F567F5BD}" name="Column5869"/>
    <tableColumn id="5884" xr3:uid="{FD6DBB46-2E1E-4169-8180-C336B293871D}" name="Column5870"/>
    <tableColumn id="5885" xr3:uid="{16B5B54D-B117-4A1C-B22F-CE7914E5EB8F}" name="Column5871"/>
    <tableColumn id="5886" xr3:uid="{769FFBD9-285F-4DAC-8278-87A08D8D30D9}" name="Column5872"/>
    <tableColumn id="5887" xr3:uid="{2A1BDF11-E098-41D0-AF4A-3AFE3152A48B}" name="Column5873"/>
    <tableColumn id="5888" xr3:uid="{96DF949F-8325-43CD-A0E5-B3B6A62DEE27}" name="Column5874"/>
    <tableColumn id="5889" xr3:uid="{24C7CA5F-F4EB-4B72-938D-E504B63920E5}" name="Column5875"/>
    <tableColumn id="5890" xr3:uid="{B6112323-B01F-4B51-945B-2891A353AE8A}" name="Column5876"/>
    <tableColumn id="5891" xr3:uid="{C7331198-4663-4C80-955D-D6A7557888BC}" name="Column5877"/>
    <tableColumn id="5892" xr3:uid="{0708DCBC-2D78-4281-8F4D-0D8146DAE237}" name="Column5878"/>
    <tableColumn id="5893" xr3:uid="{8DA54107-DCE5-484A-92FD-F2BA56072B74}" name="Column5879"/>
    <tableColumn id="5894" xr3:uid="{7D4C7F6A-08DE-4108-B4D6-8921661A54D4}" name="Column5880"/>
    <tableColumn id="5895" xr3:uid="{A7AA664E-57EE-412B-9C34-77D14267C84F}" name="Column5881"/>
    <tableColumn id="5896" xr3:uid="{6C0BF82F-10F7-4CC4-8176-9BA3C2F0DECD}" name="Column5882"/>
    <tableColumn id="5897" xr3:uid="{55619D59-1410-43D1-9ECE-36C6C0DD2341}" name="Column5883"/>
    <tableColumn id="5898" xr3:uid="{B5AC3AED-C22A-4FB5-ABB5-222F20C656BE}" name="Column5884"/>
    <tableColumn id="5899" xr3:uid="{A0A1721D-D935-41FD-B48C-C714EE0DAC1B}" name="Column5885"/>
    <tableColumn id="5900" xr3:uid="{B4BCEF8B-6770-4822-BAD7-9BE21C0ADD76}" name="Column5886"/>
    <tableColumn id="5901" xr3:uid="{812BD18E-5FE0-4916-97C8-C034B2215770}" name="Column5887"/>
    <tableColumn id="5902" xr3:uid="{2B60B679-B9B3-433C-879A-3220AE43B1AA}" name="Column5888"/>
    <tableColumn id="5903" xr3:uid="{FE3A299D-9A14-43AE-BA01-34933EDD9E41}" name="Column5889"/>
    <tableColumn id="5904" xr3:uid="{DBDB4F02-072E-4D61-9D9D-B18C67ABBACB}" name="Column5890"/>
    <tableColumn id="5905" xr3:uid="{D5BDE366-3ACA-42E0-937F-DCEA06E880E4}" name="Column5891"/>
    <tableColumn id="5906" xr3:uid="{100D5E2D-9172-448B-AA64-2F5EEC695FC8}" name="Column5892"/>
    <tableColumn id="5907" xr3:uid="{A6BA5566-EE09-40B3-8F9A-96578C0CC7A7}" name="Column5893"/>
    <tableColumn id="5908" xr3:uid="{FF93DFC1-9458-4970-B212-58A835DB09DF}" name="Column5894"/>
    <tableColumn id="5909" xr3:uid="{D21EED7D-12CB-4983-803B-9AAA594D3462}" name="Column5895"/>
    <tableColumn id="5910" xr3:uid="{98ED97D0-A0D2-4268-979A-4C4406795E55}" name="Column5896"/>
    <tableColumn id="5911" xr3:uid="{83C65A73-00C9-4972-B4C3-5D04CABA91CF}" name="Column5897"/>
    <tableColumn id="5912" xr3:uid="{ED1221E4-4653-4D8B-A601-A4F3EC1C9A4E}" name="Column5898"/>
    <tableColumn id="5913" xr3:uid="{88DF8EBB-A8A8-4D79-82B3-C45D69AF833B}" name="Column5899"/>
    <tableColumn id="5914" xr3:uid="{86E96792-FBA1-4A12-8052-84C8CF830224}" name="Column5900"/>
    <tableColumn id="5915" xr3:uid="{BE138E6D-488E-4521-B293-566480E2F725}" name="Column5901"/>
    <tableColumn id="5916" xr3:uid="{2BF0C609-A938-4D75-80E2-854F48EB5201}" name="Column5902"/>
    <tableColumn id="5917" xr3:uid="{6F69E14C-1F2A-45F5-AC24-FEA12A383013}" name="Column5903"/>
    <tableColumn id="5918" xr3:uid="{76F0EB72-9EFE-41E5-ACB1-DB18C6FE06CF}" name="Column5904"/>
    <tableColumn id="5919" xr3:uid="{A572D181-C241-48E2-8581-06D31C2AF4A0}" name="Column5905"/>
    <tableColumn id="5920" xr3:uid="{23215E2A-76BE-441C-B189-FDFD05CAA378}" name="Column5906"/>
    <tableColumn id="5921" xr3:uid="{8D4C1133-A051-4E57-BA59-C12D41CA1225}" name="Column5907"/>
    <tableColumn id="5922" xr3:uid="{99F85BED-B008-4910-B374-225E490D0B29}" name="Column5908"/>
    <tableColumn id="5923" xr3:uid="{122D0CAE-D931-4E11-BDDE-10C1FBFEBE22}" name="Column5909"/>
    <tableColumn id="5924" xr3:uid="{460ECF73-DC3A-471E-990F-B5CD9B4089C7}" name="Column5910"/>
    <tableColumn id="5925" xr3:uid="{34E08568-94CA-4A6E-8857-EA93B03BFF3E}" name="Column5911"/>
    <tableColumn id="5926" xr3:uid="{E4169912-5A89-409F-B275-C39F2DE8955D}" name="Column5912"/>
    <tableColumn id="5927" xr3:uid="{503D6DB7-2071-48AC-A83C-03B3E7181C71}" name="Column5913"/>
    <tableColumn id="5928" xr3:uid="{ADE6CD89-336A-4C7C-9150-385318182895}" name="Column5914"/>
    <tableColumn id="5929" xr3:uid="{B620FEC4-EBE7-4CE0-AD6F-B7388F261428}" name="Column5915"/>
    <tableColumn id="5930" xr3:uid="{6B566CC7-5F44-48C1-BDF3-BE0893D5E886}" name="Column5916"/>
    <tableColumn id="5931" xr3:uid="{A3A9DD97-582C-4B8B-A912-1EE74D5ED9A3}" name="Column5917"/>
    <tableColumn id="5932" xr3:uid="{9018110A-3224-4B32-934A-196917406988}" name="Column5918"/>
    <tableColumn id="5933" xr3:uid="{28FF6CFC-2E4E-4DB7-908B-E9BFAD868059}" name="Column5919"/>
    <tableColumn id="5934" xr3:uid="{C0812356-128F-4932-B49F-21003B0C9EC6}" name="Column5920"/>
    <tableColumn id="5935" xr3:uid="{B8A511C1-CA5D-414C-ACBA-EACE99036E21}" name="Column5921"/>
    <tableColumn id="5936" xr3:uid="{1F18E5A2-9DE5-4D1E-BF47-7BE0E3CDF0A1}" name="Column5922"/>
    <tableColumn id="5937" xr3:uid="{AE9C22C0-28A5-4DC8-BE64-495B04B42012}" name="Column5923"/>
    <tableColumn id="5938" xr3:uid="{F9F2BAEB-6B35-4563-89B4-FE28ABD874C6}" name="Column5924"/>
    <tableColumn id="5939" xr3:uid="{D1363246-A45C-4CE6-86D4-28E018F7AA63}" name="Column5925"/>
    <tableColumn id="5940" xr3:uid="{0660CE2F-BC7E-437B-8666-1A2D18B3EEC2}" name="Column5926"/>
    <tableColumn id="5941" xr3:uid="{75BD84AA-601B-43D3-B3F6-E01515B98743}" name="Column5927"/>
    <tableColumn id="5942" xr3:uid="{02CCDDA0-AC53-4938-ADFA-0CC55B6547B4}" name="Column5928"/>
    <tableColumn id="5943" xr3:uid="{FBB977E0-0D5B-4426-8BEF-B1A0DA81A04D}" name="Column5929"/>
    <tableColumn id="5944" xr3:uid="{9FF6EF7C-7847-421E-83EE-D54A578D69E2}" name="Column5930"/>
    <tableColumn id="5945" xr3:uid="{03063283-215A-423D-8174-55148BE36375}" name="Column5931"/>
    <tableColumn id="5946" xr3:uid="{F4A9F96E-3E53-4C2B-9C36-392C75860286}" name="Column5932"/>
    <tableColumn id="5947" xr3:uid="{A1D511D5-E5DA-4443-8485-F4D14C62AA13}" name="Column5933"/>
    <tableColumn id="5948" xr3:uid="{BBEE5C9C-7D6C-4DD4-AEC3-8BE728075DEA}" name="Column5934"/>
    <tableColumn id="5949" xr3:uid="{7CAE306E-7E99-48BF-AC35-24E90C596DB7}" name="Column5935"/>
    <tableColumn id="5950" xr3:uid="{1DA3B348-5CD8-476B-8675-DD76AE31B049}" name="Column5936"/>
    <tableColumn id="5951" xr3:uid="{3704CC22-CE9F-4727-A52C-3C9E2D85A498}" name="Column5937"/>
    <tableColumn id="5952" xr3:uid="{80C075B8-92E7-4587-BA47-3AA4F653C7E6}" name="Column5938"/>
    <tableColumn id="5953" xr3:uid="{C9A80368-7E65-4072-87E4-380AEADBC353}" name="Column5939"/>
    <tableColumn id="5954" xr3:uid="{63D31F1D-09DC-4A09-BC63-C9C4371B27BC}" name="Column5940"/>
    <tableColumn id="5955" xr3:uid="{A0CA30E4-4516-4198-9219-209F9BDCCD83}" name="Column5941"/>
    <tableColumn id="5956" xr3:uid="{A15BCFE1-FB4E-45C7-A0AD-5364BCB9ABF0}" name="Column5942"/>
    <tableColumn id="5957" xr3:uid="{77170234-0467-4481-B380-4B2115048D35}" name="Column5943"/>
    <tableColumn id="5958" xr3:uid="{2FA4396A-4A13-46DB-BD6A-0CE09F72C6E3}" name="Column5944"/>
    <tableColumn id="5959" xr3:uid="{11A03867-E74C-47BB-A21E-C8952890BB1D}" name="Column5945"/>
    <tableColumn id="5960" xr3:uid="{4431B764-31CD-4FFC-8E29-FA088A0A1746}" name="Column5946"/>
    <tableColumn id="5961" xr3:uid="{6B0FC458-BA61-4EE8-9505-2247B9E321DE}" name="Column5947"/>
    <tableColumn id="5962" xr3:uid="{207BFA8E-555A-4933-84BF-E6FC130E4B44}" name="Column5948"/>
    <tableColumn id="5963" xr3:uid="{6C365FDD-BE4E-4D6D-9E6E-93ECF65CEC5D}" name="Column5949"/>
    <tableColumn id="5964" xr3:uid="{134D0C44-7455-4381-B326-503539B471BD}" name="Column5950"/>
    <tableColumn id="5965" xr3:uid="{B050A31D-1328-4241-9F28-F6EC6ED38649}" name="Column5951"/>
    <tableColumn id="5966" xr3:uid="{5B2D9C9C-2012-496E-B2B4-DA2B7BAAB845}" name="Column5952"/>
    <tableColumn id="5967" xr3:uid="{23E7CBB8-E766-4D65-A572-4B600EECE201}" name="Column5953"/>
    <tableColumn id="5968" xr3:uid="{51321A87-C505-4DAD-830C-16FBF9E3B215}" name="Column5954"/>
    <tableColumn id="5969" xr3:uid="{4F96AC5C-78D5-4705-8915-6FBE5D77BD43}" name="Column5955"/>
    <tableColumn id="5970" xr3:uid="{55040B8F-0011-4EA9-9BA4-E77193B48668}" name="Column5956"/>
    <tableColumn id="5971" xr3:uid="{F045068D-3A37-43CA-9F90-EA3D988255EB}" name="Column5957"/>
    <tableColumn id="5972" xr3:uid="{7C3B1B32-0804-4769-A5D9-AFB563142169}" name="Column5958"/>
    <tableColumn id="5973" xr3:uid="{AEE421EF-C4AC-46B4-B51E-0B661B6A9E6E}" name="Column5959"/>
    <tableColumn id="5974" xr3:uid="{2C30080F-9CEA-4B02-A60E-3F57FA83B879}" name="Column5960"/>
    <tableColumn id="5975" xr3:uid="{27DEE498-0849-42AA-B80E-E8D1DEF1CFC1}" name="Column5961"/>
    <tableColumn id="5976" xr3:uid="{47F1570B-2622-4655-B0DA-DCEA7AE9E095}" name="Column5962"/>
    <tableColumn id="5977" xr3:uid="{55F53574-1484-4DA4-B419-B248F2FA96E2}" name="Column5963"/>
    <tableColumn id="5978" xr3:uid="{DFCE9C39-6B6B-461F-B7D0-0E0EC28660B8}" name="Column5964"/>
    <tableColumn id="5979" xr3:uid="{FF35CA87-EC55-4AAC-A053-DAD600EACCCC}" name="Column5965"/>
    <tableColumn id="5980" xr3:uid="{72D45BFC-1356-4ECB-9D80-DF4E03D8438D}" name="Column5966"/>
    <tableColumn id="5981" xr3:uid="{D5CC7CF8-5C45-49A4-8FDD-EAB0A97656B0}" name="Column5967"/>
    <tableColumn id="5982" xr3:uid="{9D39E71C-7B89-44EF-9C83-6CD667FE7445}" name="Column5968"/>
    <tableColumn id="5983" xr3:uid="{F830D483-8B1D-437F-991D-10C73D768E6F}" name="Column5969"/>
    <tableColumn id="5984" xr3:uid="{52ECFD53-C409-4FB4-9ED4-60E3A50F7297}" name="Column5970"/>
    <tableColumn id="5985" xr3:uid="{6BE4E2EA-314D-4294-9494-02FA57A75479}" name="Column5971"/>
    <tableColumn id="5986" xr3:uid="{33D2479E-55E9-491E-9779-7255A59141B8}" name="Column5972"/>
    <tableColumn id="5987" xr3:uid="{C2298DAF-8825-4FB8-A004-2A6760A42FBD}" name="Column5973"/>
    <tableColumn id="5988" xr3:uid="{B3A4CFBD-4919-4D3D-A291-31BE71D82E62}" name="Column5974"/>
    <tableColumn id="5989" xr3:uid="{BEEA5199-F09C-4E69-A9C5-0664510A1460}" name="Column5975"/>
    <tableColumn id="5990" xr3:uid="{FB1388F4-0A44-4C0C-A851-79CA7A1719B8}" name="Column5976"/>
    <tableColumn id="5991" xr3:uid="{7BA80A75-5806-41C4-AA1C-78409263F75F}" name="Column5977"/>
    <tableColumn id="5992" xr3:uid="{EA5AF2DB-4EE9-491C-AA48-D1F074678C2F}" name="Column5978"/>
    <tableColumn id="5993" xr3:uid="{C1E28381-9D80-4FE8-9C1E-31E5007980CA}" name="Column5979"/>
    <tableColumn id="5994" xr3:uid="{CCA47E32-2E1E-4403-BAC5-51ED744B7A28}" name="Column5980"/>
    <tableColumn id="5995" xr3:uid="{FF411A60-51F6-4917-BAB1-BE1E5516DDAF}" name="Column5981"/>
    <tableColumn id="5996" xr3:uid="{D8CE7FB4-F4E6-48D3-95B0-15697C83603E}" name="Column5982"/>
    <tableColumn id="5997" xr3:uid="{D914DDA0-7F0B-4154-86C9-5B969D03A8D8}" name="Column5983"/>
    <tableColumn id="5998" xr3:uid="{63C55E4F-CABF-43B5-BFF3-3FCA3ED8685A}" name="Column5984"/>
    <tableColumn id="5999" xr3:uid="{9F1AA3A7-F4E6-438F-AC26-B3CE4599D009}" name="Column5985"/>
    <tableColumn id="6000" xr3:uid="{5740C993-7F5D-46E1-8B40-BF243D635B35}" name="Column5986"/>
    <tableColumn id="6001" xr3:uid="{C0129763-EF12-4F45-8B9B-3296F7B7E4BF}" name="Column5987"/>
    <tableColumn id="6002" xr3:uid="{B1CEBFBD-8CFC-484A-A12A-E0995CD53B91}" name="Column5988"/>
    <tableColumn id="6003" xr3:uid="{A5AC7CFC-B93D-4F01-AFB5-D547059633D6}" name="Column5989"/>
    <tableColumn id="6004" xr3:uid="{CD5EAE81-B960-4947-B2FD-28C3B6E534A4}" name="Column5990"/>
    <tableColumn id="6005" xr3:uid="{C0B00ABD-C280-4A56-AFC4-D3C3DC8D5171}" name="Column5991"/>
    <tableColumn id="6006" xr3:uid="{DAE229F9-844B-4555-8006-F74430D38807}" name="Column5992"/>
    <tableColumn id="6007" xr3:uid="{1E151B9F-2FA1-4896-8CB1-03737FD2E221}" name="Column5993"/>
    <tableColumn id="6008" xr3:uid="{A97F7CE9-7194-43C6-B6EA-610E9908C6A7}" name="Column5994"/>
    <tableColumn id="6009" xr3:uid="{D3A65F6D-A91F-4D1F-901C-4CBFC411C834}" name="Column5995"/>
    <tableColumn id="6010" xr3:uid="{ADDC48CC-8E8E-4718-89BA-5B5C80C5CB14}" name="Column5996"/>
    <tableColumn id="6011" xr3:uid="{427958CE-F83B-484B-B061-01FB25F2A91F}" name="Column5997"/>
    <tableColumn id="6012" xr3:uid="{2150DD6D-3CF3-4C2A-B6C0-2B5131D24369}" name="Column5998"/>
    <tableColumn id="6013" xr3:uid="{B7F48051-0A5B-49EA-9A66-7B82696CE173}" name="Column5999"/>
    <tableColumn id="6014" xr3:uid="{063C1C24-0267-4932-999E-FE87D4CD7622}" name="Column6000"/>
    <tableColumn id="6015" xr3:uid="{6EFAC3C2-18CA-4487-AC87-6311E3CCE8FE}" name="Column6001"/>
    <tableColumn id="6016" xr3:uid="{4FE2A998-392A-4C43-A3F9-FA3C454BE487}" name="Column6002"/>
    <tableColumn id="6017" xr3:uid="{7CEBAA7E-43A0-4D3B-ADEC-DD15A8D67233}" name="Column6003"/>
    <tableColumn id="6018" xr3:uid="{ABA1A6AE-7B0A-4063-A50E-A0BFC1C469A4}" name="Column6004"/>
    <tableColumn id="6019" xr3:uid="{4CC89228-2637-4E6E-888B-6716F7F901B7}" name="Column6005"/>
    <tableColumn id="6020" xr3:uid="{BC4EA00B-2206-426F-B662-75391FBB8356}" name="Column6006"/>
    <tableColumn id="6021" xr3:uid="{C7AF2DE8-1FCD-43BC-A3A4-1FF5EB552B76}" name="Column6007"/>
    <tableColumn id="6022" xr3:uid="{779B6023-7E33-491A-AE38-2E5F78358CCB}" name="Column6008"/>
    <tableColumn id="6023" xr3:uid="{24EA4DA3-DF3F-4716-ADBE-CA0F444A39BB}" name="Column6009"/>
    <tableColumn id="6024" xr3:uid="{6EB7F924-86C5-4DD6-B103-0DF6799804CA}" name="Column6010"/>
    <tableColumn id="6025" xr3:uid="{2D0E637E-7B41-4DE4-BE97-C315DE6EA92F}" name="Column6011"/>
    <tableColumn id="6026" xr3:uid="{7CDC83F4-0C27-40E1-A38F-37184DAE4DA3}" name="Column6012"/>
    <tableColumn id="6027" xr3:uid="{4A837FE0-C04E-41E8-BAC9-D0F97B375C1D}" name="Column6013"/>
    <tableColumn id="6028" xr3:uid="{2AC9E9BE-F20A-4D2B-B7A3-575DE1330117}" name="Column6014"/>
    <tableColumn id="6029" xr3:uid="{464CC2C9-489F-46BF-81B7-06DCAEB52741}" name="Column6015"/>
    <tableColumn id="6030" xr3:uid="{9846B7EB-3772-44C7-913F-4ADE26D49BE1}" name="Column6016"/>
    <tableColumn id="6031" xr3:uid="{1B440333-E614-4F08-8B45-C21C9143283A}" name="Column6017"/>
    <tableColumn id="6032" xr3:uid="{584A2987-40C7-4B01-8A1D-427059EC97E0}" name="Column6018"/>
    <tableColumn id="6033" xr3:uid="{80CF7E4D-881E-4AC9-AB4D-147D642E6795}" name="Column6019"/>
    <tableColumn id="6034" xr3:uid="{09401A77-CFD9-4E47-BAAD-3C5477EE3674}" name="Column6020"/>
    <tableColumn id="6035" xr3:uid="{CDEAA4A0-5085-494B-87CE-B670D0755848}" name="Column6021"/>
    <tableColumn id="6036" xr3:uid="{478FC673-646F-4BBE-BA39-B78AC0B9C8B5}" name="Column6022"/>
    <tableColumn id="6037" xr3:uid="{7040E2F6-9652-451B-863E-BD6C1D8A02D2}" name="Column6023"/>
    <tableColumn id="6038" xr3:uid="{A4DC3216-C371-4421-B1ED-5F812A05EB54}" name="Column6024"/>
    <tableColumn id="6039" xr3:uid="{CC67F34B-C074-48DF-BFC1-C2B71826FFB7}" name="Column6025"/>
    <tableColumn id="6040" xr3:uid="{EFC8736E-064D-44F4-95A4-EBDC861F8B34}" name="Column6026"/>
    <tableColumn id="6041" xr3:uid="{AD954042-0E0D-49CE-A9FA-71B06ACBFE03}" name="Column6027"/>
    <tableColumn id="6042" xr3:uid="{E8E9D1D2-404A-4AEB-9712-C0B060BCDB23}" name="Column6028"/>
    <tableColumn id="6043" xr3:uid="{30EE8108-93C3-4F7B-A2F4-AF9850235027}" name="Column6029"/>
    <tableColumn id="6044" xr3:uid="{82B63337-521D-4469-849D-46237A7A95A7}" name="Column6030"/>
    <tableColumn id="6045" xr3:uid="{20482C9E-3A65-4AAE-A034-3B46DE47045D}" name="Column6031"/>
    <tableColumn id="6046" xr3:uid="{8E19E7EA-143A-40E2-BFD8-C99BC8B0CE70}" name="Column6032"/>
    <tableColumn id="6047" xr3:uid="{86EBACEA-B0DB-4362-BCE6-980A36FAFA8A}" name="Column6033"/>
    <tableColumn id="6048" xr3:uid="{DFCAD446-DD73-4298-8163-9F8E703BF227}" name="Column6034"/>
    <tableColumn id="6049" xr3:uid="{FEE8B59F-78ED-435A-B5D9-5C8A9E47DB50}" name="Column6035"/>
    <tableColumn id="6050" xr3:uid="{8285281B-6E87-400E-8578-AFEF9145193C}" name="Column6036"/>
    <tableColumn id="6051" xr3:uid="{B06C7A86-CCC1-4C77-A477-A35D9CAB80AC}" name="Column6037"/>
    <tableColumn id="6052" xr3:uid="{00EC3D05-C2D2-4742-9B51-BB0901ABB4A3}" name="Column6038"/>
    <tableColumn id="6053" xr3:uid="{CDAB53C8-18BF-4E9A-A4A6-E9B37D20434A}" name="Column6039"/>
    <tableColumn id="6054" xr3:uid="{94F6AA60-D2BE-418C-BBE8-55361BB8E72A}" name="Column6040"/>
    <tableColumn id="6055" xr3:uid="{0CBB96D8-C7D3-40AD-9D35-C658C3E4EF09}" name="Column6041"/>
    <tableColumn id="6056" xr3:uid="{E02FDFA8-0EA3-4121-B29C-B9B7A5A72263}" name="Column6042"/>
    <tableColumn id="6057" xr3:uid="{A8DEF766-F81C-4BC4-8223-102536F552B6}" name="Column6043"/>
    <tableColumn id="6058" xr3:uid="{236CE6ED-F274-4C26-8110-C6DC117AF27C}" name="Column6044"/>
    <tableColumn id="6059" xr3:uid="{6D576653-4503-4AF4-924D-B3BF81733CA3}" name="Column6045"/>
    <tableColumn id="6060" xr3:uid="{518CA788-7AF9-472E-ACB0-4BD8A4C06E69}" name="Column6046"/>
    <tableColumn id="6061" xr3:uid="{1E85FAF6-DD6A-482D-91C6-E8F2397F75AB}" name="Column6047"/>
    <tableColumn id="6062" xr3:uid="{831B9620-B1E7-42E7-B45B-A831C160BF96}" name="Column6048"/>
    <tableColumn id="6063" xr3:uid="{9514E65C-D7C2-4E99-8BC3-A7AAE68080BA}" name="Column6049"/>
    <tableColumn id="6064" xr3:uid="{A8DCE15A-82D9-4F33-9141-4F7A3B5579CE}" name="Column6050"/>
    <tableColumn id="6065" xr3:uid="{C1FBE89E-A8D6-4F86-AD29-77B829EABD3F}" name="Column6051"/>
    <tableColumn id="6066" xr3:uid="{887BDE8B-DDD5-43B4-BB22-962F4B68C034}" name="Column6052"/>
    <tableColumn id="6067" xr3:uid="{C05BB174-6E90-458E-90A4-5DC391B798FB}" name="Column6053"/>
    <tableColumn id="6068" xr3:uid="{B3827FBD-ACBA-4836-9A40-1D4E9FA212A0}" name="Column6054"/>
    <tableColumn id="6069" xr3:uid="{16967910-5EC0-4F54-AFED-B73D6B348064}" name="Column6055"/>
    <tableColumn id="6070" xr3:uid="{CC919624-3400-4564-AAEE-96455C72A495}" name="Column6056"/>
    <tableColumn id="6071" xr3:uid="{55640985-E769-4F19-A5D5-23DEB09D8AE4}" name="Column6057"/>
    <tableColumn id="6072" xr3:uid="{A3BF609B-1E89-489B-8BDF-A901830FB4D1}" name="Column6058"/>
    <tableColumn id="6073" xr3:uid="{A92B243C-856E-4832-9545-8AA993FE533B}" name="Column6059"/>
    <tableColumn id="6074" xr3:uid="{4553F7C1-998C-4E20-96C9-E17DF9D35F76}" name="Column6060"/>
    <tableColumn id="6075" xr3:uid="{5886D939-AC92-4DEA-9C16-AD6BB008363A}" name="Column6061"/>
    <tableColumn id="6076" xr3:uid="{38D908EB-EAAD-41DC-A342-8D577ABACC31}" name="Column6062"/>
    <tableColumn id="6077" xr3:uid="{BD384A9D-D888-45F2-A58F-C858BD850433}" name="Column6063"/>
    <tableColumn id="6078" xr3:uid="{B949DCB9-F02D-4163-BDA5-BB1C943F7387}" name="Column6064"/>
    <tableColumn id="6079" xr3:uid="{81F6DBAB-1DB0-44F8-8D44-6C7866E6BC70}" name="Column6065"/>
    <tableColumn id="6080" xr3:uid="{307A2329-7378-48B5-9C71-11BD9101C571}" name="Column6066"/>
    <tableColumn id="6081" xr3:uid="{013980F4-DE18-4CFB-B376-7ED496045547}" name="Column6067"/>
    <tableColumn id="6082" xr3:uid="{52B615A9-07C0-4688-AAB4-D94E3716E94D}" name="Column6068"/>
    <tableColumn id="6083" xr3:uid="{7C8B69EF-D032-49C1-9916-1F26B14E2A1E}" name="Column6069"/>
    <tableColumn id="6084" xr3:uid="{564B2C43-3EC6-42C5-83B2-C92F8AACC560}" name="Column6070"/>
    <tableColumn id="6085" xr3:uid="{8229E693-7A83-4466-829C-4630520E7839}" name="Column6071"/>
    <tableColumn id="6086" xr3:uid="{A87C6B0D-8DCC-4A9F-A5F1-D9A9C806197A}" name="Column6072"/>
    <tableColumn id="6087" xr3:uid="{9B36E3D2-4F84-46DA-8D6A-D1E85D494355}" name="Column6073"/>
    <tableColumn id="6088" xr3:uid="{B4D11DC1-1052-41FD-B362-01002309A510}" name="Column6074"/>
    <tableColumn id="6089" xr3:uid="{D46801AC-A8DB-4671-BF13-C8AAEFD631D1}" name="Column6075"/>
    <tableColumn id="6090" xr3:uid="{74CA6794-D68E-422D-A4C2-2E0B37902067}" name="Column6076"/>
    <tableColumn id="6091" xr3:uid="{C0DEDC53-39C1-4D07-9823-D1F8504D2A2D}" name="Column6077"/>
    <tableColumn id="6092" xr3:uid="{79D85198-F8C6-43F3-9709-AA34DD34B2CB}" name="Column6078"/>
    <tableColumn id="6093" xr3:uid="{2F992E75-1E16-49A4-A512-121434836200}" name="Column6079"/>
    <tableColumn id="6094" xr3:uid="{6EF4AAB9-582B-4498-8EDA-01E0B7887FB3}" name="Column6080"/>
    <tableColumn id="6095" xr3:uid="{1B9C014B-F10E-4C3F-99F5-67FAFF2613C6}" name="Column6081"/>
    <tableColumn id="6096" xr3:uid="{BD44D7FE-813D-46B9-B28E-5E85AF279D36}" name="Column6082"/>
    <tableColumn id="6097" xr3:uid="{DBA8130A-0FD9-4282-B21C-93D2C103D8FC}" name="Column6083"/>
    <tableColumn id="6098" xr3:uid="{2A0BDA07-3FEE-4AB9-BD7E-46CAD1F385CB}" name="Column6084"/>
    <tableColumn id="6099" xr3:uid="{A6FD173D-7D67-44CB-A9D7-97B7C85F9904}" name="Column6085"/>
    <tableColumn id="6100" xr3:uid="{79D14B80-7025-4901-8AB7-50E5FCB0B7AF}" name="Column6086"/>
    <tableColumn id="6101" xr3:uid="{5C3D6FDB-FB34-46B6-A2D7-D483EB205743}" name="Column6087"/>
    <tableColumn id="6102" xr3:uid="{75AF1D26-B4EB-451A-9A95-80ABE5D77FD9}" name="Column6088"/>
    <tableColumn id="6103" xr3:uid="{4DCAE566-A3DF-4149-A512-90AFB6A11853}" name="Column6089"/>
    <tableColumn id="6104" xr3:uid="{E2302443-DB1F-4300-B310-5B9D17241606}" name="Column6090"/>
    <tableColumn id="6105" xr3:uid="{98901549-F87B-400F-9F2D-C4C7D71E19E3}" name="Column6091"/>
    <tableColumn id="6106" xr3:uid="{94A3C742-D65D-49EA-AFA8-B1123EAFEECA}" name="Column6092"/>
    <tableColumn id="6107" xr3:uid="{F43A163B-9DB1-4069-962F-87033D69ED04}" name="Column6093"/>
    <tableColumn id="6108" xr3:uid="{7F7B312C-8D48-4522-9674-0B9CA195EB39}" name="Column6094"/>
    <tableColumn id="6109" xr3:uid="{23712A2D-DAA8-450E-9348-064BABA11C68}" name="Column6095"/>
    <tableColumn id="6110" xr3:uid="{039C522E-4CB0-498B-8310-BB493CF1C62B}" name="Column6096"/>
    <tableColumn id="6111" xr3:uid="{C3EC3B7A-251B-4853-A2BD-036FCA8FB595}" name="Column6097"/>
    <tableColumn id="6112" xr3:uid="{B22252D1-5BC1-4FB6-9BAF-5152E487CB09}" name="Column6098"/>
    <tableColumn id="6113" xr3:uid="{41D1A727-825B-4E72-986F-CED1FDE0FAF1}" name="Column6099"/>
    <tableColumn id="6114" xr3:uid="{2BD25315-D8D2-44C4-9C73-B60430A2BC03}" name="Column6100"/>
    <tableColumn id="6115" xr3:uid="{906B0CE7-1C7C-4125-89FE-6FE9FB187452}" name="Column6101"/>
    <tableColumn id="6116" xr3:uid="{BFE19917-18D6-4129-8B36-E53588071A53}" name="Column6102"/>
    <tableColumn id="6117" xr3:uid="{07A2B05F-0420-4ABD-ABEB-A98BED53B0E7}" name="Column6103"/>
    <tableColumn id="6118" xr3:uid="{2F5DFBCB-95FC-406A-A4F5-8EB7F30F7998}" name="Column6104"/>
    <tableColumn id="6119" xr3:uid="{51D3CD9C-211A-488E-BE58-2AF72D6F3CFF}" name="Column6105"/>
    <tableColumn id="6120" xr3:uid="{9225C435-C301-4345-B05B-51ABF21C3893}" name="Column6106"/>
    <tableColumn id="6121" xr3:uid="{3D61980F-8D0F-4188-BD85-A7A9AE5B13F8}" name="Column6107"/>
    <tableColumn id="6122" xr3:uid="{7E46B22C-939F-4293-88D9-15F4879A17D3}" name="Column6108"/>
    <tableColumn id="6123" xr3:uid="{127AC564-0E50-46D4-9B60-66BF6246A0F5}" name="Column6109"/>
    <tableColumn id="6124" xr3:uid="{143B0F99-9448-42A1-9E4C-56906D413D4C}" name="Column6110"/>
    <tableColumn id="6125" xr3:uid="{AB33BDD0-CC60-43EE-B59E-A73D225D2809}" name="Column6111"/>
    <tableColumn id="6126" xr3:uid="{61B7C534-7143-4194-B8D1-8E8F94A08B0D}" name="Column6112"/>
    <tableColumn id="6127" xr3:uid="{F7749217-8B62-4822-91C4-8183670F7395}" name="Column6113"/>
    <tableColumn id="6128" xr3:uid="{D0F47D5F-4A0F-4E07-A69E-9D194D3EEA20}" name="Column6114"/>
    <tableColumn id="6129" xr3:uid="{8B153EEB-8BD0-4BCD-B5D4-E5CB54D9F83D}" name="Column6115"/>
    <tableColumn id="6130" xr3:uid="{76181B7B-69A9-4269-9C4A-DEE64F3E8E58}" name="Column6116"/>
    <tableColumn id="6131" xr3:uid="{CF777A7C-BEF5-4704-8440-7A18AD74AC64}" name="Column6117"/>
    <tableColumn id="6132" xr3:uid="{C7DBC8E2-BD12-47AF-8BE8-86889587E3CF}" name="Column6118"/>
    <tableColumn id="6133" xr3:uid="{07521AD3-BD41-4275-9919-F36E64095DB9}" name="Column6119"/>
    <tableColumn id="6134" xr3:uid="{E931E564-E3D7-43A5-AA96-109D6F4BBDD1}" name="Column6120"/>
    <tableColumn id="6135" xr3:uid="{DA398789-508F-4063-BB83-879F463AC105}" name="Column6121"/>
    <tableColumn id="6136" xr3:uid="{5B0A132F-08D8-4933-B34A-1751DD804D43}" name="Column6122"/>
    <tableColumn id="6137" xr3:uid="{B20826DA-B290-4A64-9933-90B605C62033}" name="Column6123"/>
    <tableColumn id="6138" xr3:uid="{C8D22270-C874-482F-A7E5-1011AFCB8536}" name="Column6124"/>
    <tableColumn id="6139" xr3:uid="{5E923A07-1865-4DEB-AA5F-83A5560796B5}" name="Column6125"/>
    <tableColumn id="6140" xr3:uid="{0BC6AA8F-F548-4D16-8CFA-1B85375C2729}" name="Column6126"/>
    <tableColumn id="6141" xr3:uid="{53DF9891-578A-49C9-BE6B-17077867C784}" name="Column6127"/>
    <tableColumn id="6142" xr3:uid="{1BB4E9F7-2E7E-4549-A643-E43C7FD32479}" name="Column6128"/>
    <tableColumn id="6143" xr3:uid="{AD48627C-7914-4C66-9227-F53AFBCAB531}" name="Column6129"/>
    <tableColumn id="6144" xr3:uid="{24B2E3C1-1D62-45DE-AA1D-2290048E3F7F}" name="Column6130"/>
    <tableColumn id="6145" xr3:uid="{BD110598-81E3-44B0-915D-BE05EA6017CC}" name="Column6131"/>
    <tableColumn id="6146" xr3:uid="{68F067A7-F875-4F95-9082-C8C75E9967A6}" name="Column6132"/>
    <tableColumn id="6147" xr3:uid="{46D2F350-A5BA-4B7C-9018-CBED1B110508}" name="Column6133"/>
    <tableColumn id="6148" xr3:uid="{3B288955-01EC-4E2E-BFAA-668518EE77AA}" name="Column6134"/>
    <tableColumn id="6149" xr3:uid="{166D1BAD-71A9-4381-BFF6-2DE2E78127F6}" name="Column6135"/>
    <tableColumn id="6150" xr3:uid="{A0A8D908-4733-4174-B90F-4D2327375F42}" name="Column6136"/>
    <tableColumn id="6151" xr3:uid="{BAD1D8F0-4122-491D-846F-80D78392893D}" name="Column6137"/>
    <tableColumn id="6152" xr3:uid="{1462F707-B93C-45FE-B197-76A0AB90C9E9}" name="Column6138"/>
    <tableColumn id="6153" xr3:uid="{324C7BC2-1368-454F-919B-08F0115B5841}" name="Column6139"/>
    <tableColumn id="6154" xr3:uid="{4D2D0648-B971-471F-B806-54AF6A31655B}" name="Column6140"/>
    <tableColumn id="6155" xr3:uid="{727F186B-B77F-497F-BBF6-8E31C3B497E2}" name="Column6141"/>
    <tableColumn id="6156" xr3:uid="{97A8A19A-8148-4700-84E6-9157A71FA609}" name="Column6142"/>
    <tableColumn id="6157" xr3:uid="{C4C4BAEE-071D-44FA-8196-F392008A6F82}" name="Column6143"/>
    <tableColumn id="6158" xr3:uid="{451CDDDA-B353-4C49-A82C-3E0335B4A7BD}" name="Column6144"/>
    <tableColumn id="6159" xr3:uid="{EB2FE458-E93A-45DE-980D-6C6B0DA53E20}" name="Column6145"/>
    <tableColumn id="6160" xr3:uid="{C0393AD5-4083-484D-ABED-CFB91F28280E}" name="Column6146"/>
    <tableColumn id="6161" xr3:uid="{EE7BA5BB-9339-4F98-889A-1F9B63D4A93A}" name="Column6147"/>
    <tableColumn id="6162" xr3:uid="{BD55A01E-6A2B-43B4-87B5-4C51D976B2FF}" name="Column6148"/>
    <tableColumn id="6163" xr3:uid="{4F0FDA8A-D3CB-49BF-A64D-F2541D0B6391}" name="Column6149"/>
    <tableColumn id="6164" xr3:uid="{61158A6B-19A9-41DF-8982-18C968EAD425}" name="Column6150"/>
    <tableColumn id="6165" xr3:uid="{7BF1B47D-2531-408E-BFFB-F15B55E7930B}" name="Column6151"/>
    <tableColumn id="6166" xr3:uid="{06A718A8-26AF-4FA1-BC75-2E92C227E8AF}" name="Column6152"/>
    <tableColumn id="6167" xr3:uid="{2B8899C5-F289-4B10-88CA-DC1C6F0661C0}" name="Column6153"/>
    <tableColumn id="6168" xr3:uid="{3001EA29-AB18-4C4F-BF8D-D0ECEB56B8CA}" name="Column6154"/>
    <tableColumn id="6169" xr3:uid="{FCB145E4-36AD-4516-B714-DFB0B2B0CDA2}" name="Column6155"/>
    <tableColumn id="6170" xr3:uid="{EF33A811-EF09-4CE2-A347-172544751013}" name="Column6156"/>
    <tableColumn id="6171" xr3:uid="{4B7949A5-A9E0-4DC3-853B-F598301363D5}" name="Column6157"/>
    <tableColumn id="6172" xr3:uid="{4CE82CC8-3164-4CF6-806A-0B751F40BC53}" name="Column6158"/>
    <tableColumn id="6173" xr3:uid="{42E24A3A-B127-4425-9FD5-4AFD6C9B98A1}" name="Column6159"/>
    <tableColumn id="6174" xr3:uid="{8181CB7E-8FF6-4996-9CE9-DA39F2843236}" name="Column6160"/>
    <tableColumn id="6175" xr3:uid="{0F640428-59FA-400E-9D30-3BC8F44ADBFC}" name="Column6161"/>
    <tableColumn id="6176" xr3:uid="{5F1D6259-106B-46EB-BA0E-C821C971B2CA}" name="Column6162"/>
    <tableColumn id="6177" xr3:uid="{93B17725-9741-45EE-9912-7D48B395D53C}" name="Column6163"/>
    <tableColumn id="6178" xr3:uid="{CC4E2875-6881-4954-B3D6-14CEA2DE75FC}" name="Column6164"/>
    <tableColumn id="6179" xr3:uid="{61EF00AD-0741-4561-B0E0-86016A9F9C92}" name="Column6165"/>
    <tableColumn id="6180" xr3:uid="{DC1C57CC-BB84-448B-8D5E-3D4129342547}" name="Column6166"/>
    <tableColumn id="6181" xr3:uid="{FF9AA775-93FA-40C2-B7A2-C7D9CD490469}" name="Column6167"/>
    <tableColumn id="6182" xr3:uid="{157161FF-9B48-4DD2-BB01-1A9D1EA0660D}" name="Column6168"/>
    <tableColumn id="6183" xr3:uid="{9224DBBD-C8B7-458A-B85F-07996A4A2BF2}" name="Column6169"/>
    <tableColumn id="6184" xr3:uid="{60DB987D-16A5-4633-867E-306AFD7F4F36}" name="Column6170"/>
    <tableColumn id="6185" xr3:uid="{B925A688-7194-4443-AB86-38FDE987F28D}" name="Column6171"/>
    <tableColumn id="6186" xr3:uid="{AA96A406-5224-40DB-981F-F629CD3962DE}" name="Column6172"/>
    <tableColumn id="6187" xr3:uid="{0F8DBCFC-17D2-4636-8FFC-18DFD50B92AD}" name="Column6173"/>
    <tableColumn id="6188" xr3:uid="{0B3180FB-73FA-4C41-8E12-FBB145D484D8}" name="Column6174"/>
    <tableColumn id="6189" xr3:uid="{AB303A85-5AAC-40A4-A53A-3687046CCD19}" name="Column6175"/>
    <tableColumn id="6190" xr3:uid="{340096F6-6147-4CA2-BB76-4605B042615A}" name="Column6176"/>
    <tableColumn id="6191" xr3:uid="{7E72BF46-2A13-469C-91D0-1BB246D259A2}" name="Column6177"/>
    <tableColumn id="6192" xr3:uid="{EFB024A7-55FB-4B66-9CED-AAEAFE6EF327}" name="Column6178"/>
    <tableColumn id="6193" xr3:uid="{FEB0CCC4-2257-4099-963B-EE42A00C4577}" name="Column6179"/>
    <tableColumn id="6194" xr3:uid="{7271FE8E-73A2-47B9-A40F-454371E152CF}" name="Column6180"/>
    <tableColumn id="6195" xr3:uid="{2BF193D4-9712-4496-BC74-72E90EEB38BB}" name="Column6181"/>
    <tableColumn id="6196" xr3:uid="{0B3D7461-6EB8-4511-B87C-B516AED8132B}" name="Column6182"/>
    <tableColumn id="6197" xr3:uid="{C46F597C-80A8-4BE3-88CA-B6CFF066CC6C}" name="Column6183"/>
    <tableColumn id="6198" xr3:uid="{D70240F8-4DD6-46DA-B2BB-3962AA15EF93}" name="Column6184"/>
    <tableColumn id="6199" xr3:uid="{3FD1B7F5-D992-4D69-B625-BB87564C1BC3}" name="Column6185"/>
    <tableColumn id="6200" xr3:uid="{F81705EF-50AB-490A-B660-35ADCEA109CB}" name="Column6186"/>
    <tableColumn id="6201" xr3:uid="{0F870076-4D1A-401A-B701-2B7EB081CF03}" name="Column6187"/>
    <tableColumn id="6202" xr3:uid="{54C96068-AA7F-49CD-AE7E-C8334BC2EF90}" name="Column6188"/>
    <tableColumn id="6203" xr3:uid="{EBDE78A8-512B-4355-80E8-78DB11BA82D5}" name="Column6189"/>
    <tableColumn id="6204" xr3:uid="{3C15A804-32EE-4215-A5C5-E5E4E54BBC14}" name="Column6190"/>
    <tableColumn id="6205" xr3:uid="{D712E9AA-3CD6-48B5-A52B-E552F2386D74}" name="Column6191"/>
    <tableColumn id="6206" xr3:uid="{A131D0BA-E3A5-4163-9EAD-49DB04BB5587}" name="Column6192"/>
    <tableColumn id="6207" xr3:uid="{C763A8DE-0358-4E54-933B-8BC5C20E2616}" name="Column6193"/>
    <tableColumn id="6208" xr3:uid="{8DAB25E9-5152-48DD-976B-AA8A5CC47FB7}" name="Column6194"/>
    <tableColumn id="6209" xr3:uid="{AA9183AA-23C8-420E-B848-358CF7ABE899}" name="Column6195"/>
    <tableColumn id="6210" xr3:uid="{F847CDDE-18AF-4664-AC7A-80EF692C259E}" name="Column6196"/>
    <tableColumn id="6211" xr3:uid="{B61F2842-FB8E-45F5-A098-FB25E7F9B451}" name="Column6197"/>
    <tableColumn id="6212" xr3:uid="{35707810-F049-40C4-B2DE-0B8786E7543E}" name="Column6198"/>
    <tableColumn id="6213" xr3:uid="{7880475A-4B0F-44F9-99E8-7A154C518F93}" name="Column6199"/>
    <tableColumn id="6214" xr3:uid="{29A2E065-E409-46AE-8021-1B0D2DD054B3}" name="Column6200"/>
    <tableColumn id="6215" xr3:uid="{49CEA19F-7BE0-4350-AAF2-48096E0FD223}" name="Column6201"/>
    <tableColumn id="6216" xr3:uid="{7C187BA0-6D8D-4C8A-BAD2-90BD0C4F4CBD}" name="Column6202"/>
    <tableColumn id="6217" xr3:uid="{D404244E-39EF-47B9-BF9C-26485FB19204}" name="Column6203"/>
    <tableColumn id="6218" xr3:uid="{B057BE49-4FF7-452B-BA28-C6D357774DA9}" name="Column6204"/>
    <tableColumn id="6219" xr3:uid="{EC11833E-DF73-4FE6-A79E-8904D454B96B}" name="Column6205"/>
    <tableColumn id="6220" xr3:uid="{E6EBBF1B-CCBA-4AE4-9967-D8431C4827D1}" name="Column6206"/>
    <tableColumn id="6221" xr3:uid="{0C0DF272-1089-4BAD-B5BD-FE0D4F3D45C1}" name="Column6207"/>
    <tableColumn id="6222" xr3:uid="{E0EEEC10-972A-4412-ADF2-11B51CA694B5}" name="Column6208"/>
    <tableColumn id="6223" xr3:uid="{DFA906CF-8FEE-4C68-B72F-4B7D3C9CAC0E}" name="Column6209"/>
    <tableColumn id="6224" xr3:uid="{E275A0B1-0F68-4059-837B-6FC8BFF5AA3D}" name="Column6210"/>
    <tableColumn id="6225" xr3:uid="{CFF54BA3-FE1A-463D-9970-1A127C687ED3}" name="Column6211"/>
    <tableColumn id="6226" xr3:uid="{ACEE6B03-B016-4306-B5DE-F886585A7203}" name="Column6212"/>
    <tableColumn id="6227" xr3:uid="{6906915A-BB42-4800-B0DB-2F2D24B450FE}" name="Column6213"/>
    <tableColumn id="6228" xr3:uid="{6D23A58F-6720-4B08-87CB-36F0D04CBFEF}" name="Column6214"/>
    <tableColumn id="6229" xr3:uid="{9875685D-E680-46D7-975E-FC6B1E6ABB7E}" name="Column6215"/>
    <tableColumn id="6230" xr3:uid="{38692151-1920-4542-B8E7-CAE0B4E52FB7}" name="Column6216"/>
    <tableColumn id="6231" xr3:uid="{102502B7-6C42-4F6A-9D15-B447893D1E49}" name="Column6217"/>
    <tableColumn id="6232" xr3:uid="{507A7E6C-F9F4-4C17-BF58-EF7247FCE8BB}" name="Column6218"/>
    <tableColumn id="6233" xr3:uid="{FA2B10D0-59CC-46DC-A312-15D7EC881BAE}" name="Column6219"/>
    <tableColumn id="6234" xr3:uid="{8D5B445C-F64B-4A62-893C-6208104F3948}" name="Column6220"/>
    <tableColumn id="6235" xr3:uid="{BCAF84BD-D0C2-4B4E-87BD-552C7E3EF329}" name="Column6221"/>
    <tableColumn id="6236" xr3:uid="{3CE8D5FA-A10C-4F59-8266-9DE3F05EE509}" name="Column6222"/>
    <tableColumn id="6237" xr3:uid="{A42CE67D-1B17-4FD3-A414-A2A45AF12875}" name="Column6223"/>
    <tableColumn id="6238" xr3:uid="{6796D25B-D416-4D12-9F0C-AC6154F24DF6}" name="Column6224"/>
    <tableColumn id="6239" xr3:uid="{EE426F40-BA07-4377-8FC5-8CB7E261951C}" name="Column6225"/>
    <tableColumn id="6240" xr3:uid="{1215A97F-344D-4B09-8712-28C320DFE249}" name="Column6226"/>
    <tableColumn id="6241" xr3:uid="{39415C15-7C8E-4FB8-B206-03EA47D435EC}" name="Column6227"/>
    <tableColumn id="6242" xr3:uid="{0DA16397-4981-4440-924A-967CDA13126E}" name="Column6228"/>
    <tableColumn id="6243" xr3:uid="{12CEABE6-A72A-4916-A5A6-6156F66D4ADA}" name="Column6229"/>
    <tableColumn id="6244" xr3:uid="{6ACCD09D-293E-4472-9B66-FED2117960CE}" name="Column6230"/>
    <tableColumn id="6245" xr3:uid="{7099E9D8-8B80-4670-9297-619458BC146D}" name="Column6231"/>
    <tableColumn id="6246" xr3:uid="{942A2684-05F1-4266-8877-95F0C43D4FD5}" name="Column6232"/>
    <tableColumn id="6247" xr3:uid="{424BC438-A9A6-4F09-A677-5314825CE1BA}" name="Column6233"/>
    <tableColumn id="6248" xr3:uid="{D183FB84-04C8-4F4A-A898-64358E03B0A2}" name="Column6234"/>
    <tableColumn id="6249" xr3:uid="{3FC02862-DA9A-41E6-83DB-D3E4D5580A6B}" name="Column6235"/>
    <tableColumn id="6250" xr3:uid="{8700AAD7-BC03-499D-8009-FE7628A852C6}" name="Column6236"/>
    <tableColumn id="6251" xr3:uid="{57FB46A0-48E7-49A4-8EAC-C91109AE808A}" name="Column6237"/>
    <tableColumn id="6252" xr3:uid="{D31001CB-173F-4056-9216-6F10EDCB9217}" name="Column6238"/>
    <tableColumn id="6253" xr3:uid="{341467AF-5E8A-4E48-97E7-36E1BDD3C660}" name="Column6239"/>
    <tableColumn id="6254" xr3:uid="{0BC9E37F-DB20-4023-A1D3-243FE98BC55A}" name="Column6240"/>
    <tableColumn id="6255" xr3:uid="{41AF8C1A-2F0B-4A4B-918F-9D5633AD3E4A}" name="Column6241"/>
    <tableColumn id="6256" xr3:uid="{5A82D3DE-6C78-4DBD-AE5B-3CDB4AFAAD4D}" name="Column6242"/>
    <tableColumn id="6257" xr3:uid="{1D4CE0DF-91F6-4DAB-959C-CB6853D2712A}" name="Column6243"/>
    <tableColumn id="6258" xr3:uid="{C42920F5-0328-4C3D-A5BD-13742B1EBF84}" name="Column6244"/>
    <tableColumn id="6259" xr3:uid="{80B5EB36-3CF9-4989-B360-E08D91FE2D06}" name="Column6245"/>
    <tableColumn id="6260" xr3:uid="{C203F939-B34E-46EE-83BF-8336020B7E7E}" name="Column6246"/>
    <tableColumn id="6261" xr3:uid="{52F07C6A-5792-4647-B562-5408515775B9}" name="Column6247"/>
    <tableColumn id="6262" xr3:uid="{9DDF6F45-B8F2-431A-AA1D-7B47F8FEEE3F}" name="Column6248"/>
    <tableColumn id="6263" xr3:uid="{5E886AA3-C14E-4B42-B824-31A81B6E9CCE}" name="Column6249"/>
    <tableColumn id="6264" xr3:uid="{710CF544-8A2D-43D5-8671-15376CE8AAF3}" name="Column6250"/>
    <tableColumn id="6265" xr3:uid="{FB5567DE-EDC7-4FA9-B80C-D94837E1928B}" name="Column6251"/>
    <tableColumn id="6266" xr3:uid="{646762A5-ECE4-456F-85CC-92593DDC0B9E}" name="Column6252"/>
    <tableColumn id="6267" xr3:uid="{ED8BAE72-9813-4641-A0C6-B94E5C565B1F}" name="Column6253"/>
    <tableColumn id="6268" xr3:uid="{0D4EE504-0003-463D-BAB6-366AE3362777}" name="Column6254"/>
    <tableColumn id="6269" xr3:uid="{AEAD8FCD-9A65-474D-8521-416E8E687EB6}" name="Column6255"/>
    <tableColumn id="6270" xr3:uid="{2186B4EC-E9F7-4C0E-BA16-314659DDA221}" name="Column6256"/>
    <tableColumn id="6271" xr3:uid="{B801A2E2-09BC-4E66-A9C2-06D4B3D534B3}" name="Column6257"/>
    <tableColumn id="6272" xr3:uid="{13CA7F8C-8D93-41D3-95AD-70F4919E75AF}" name="Column6258"/>
    <tableColumn id="6273" xr3:uid="{A6D830E0-59C1-4189-8055-CFCAEA8DC19A}" name="Column6259"/>
    <tableColumn id="6274" xr3:uid="{C9C0DBD5-6657-4437-BD02-7A962FFD720D}" name="Column6260"/>
    <tableColumn id="6275" xr3:uid="{1241E13F-5868-4D3D-8905-999B036BA469}" name="Column6261"/>
    <tableColumn id="6276" xr3:uid="{78E17E9E-F799-4CC7-B8F0-C162DF0F3DCC}" name="Column6262"/>
    <tableColumn id="6277" xr3:uid="{34FBCC8E-15E4-4E28-992E-8FFF104F08C0}" name="Column6263"/>
    <tableColumn id="6278" xr3:uid="{7F0318F2-551D-4944-838A-3AB39025DA3A}" name="Column6264"/>
    <tableColumn id="6279" xr3:uid="{1B205BD5-8DC0-4CDE-B2E3-CC627C8E8A7B}" name="Column6265"/>
    <tableColumn id="6280" xr3:uid="{9AC2AFA1-FD92-4CB3-9CEF-B1DBFFD540B7}" name="Column6266"/>
    <tableColumn id="6281" xr3:uid="{BC83AC0E-2481-40B6-B93B-E0F0CA660757}" name="Column6267"/>
    <tableColumn id="6282" xr3:uid="{84AF26E3-4ABD-448C-8C1F-E0DF4507E5A2}" name="Column6268"/>
    <tableColumn id="6283" xr3:uid="{9244805C-382C-44B0-8478-928A3E2F82DF}" name="Column6269"/>
    <tableColumn id="6284" xr3:uid="{A8FDAA50-951F-4F83-8B89-CF6AB81F2280}" name="Column6270"/>
    <tableColumn id="6285" xr3:uid="{372A9064-820A-44B3-9DC8-4DE96F1EC994}" name="Column6271"/>
    <tableColumn id="6286" xr3:uid="{03B782B6-E90B-4983-AFB7-635EB756BE86}" name="Column6272"/>
    <tableColumn id="6287" xr3:uid="{C46EA7B1-CD1F-45E4-9A48-CED923D6DFF5}" name="Column6273"/>
    <tableColumn id="6288" xr3:uid="{A9E9C067-F3A3-4FEB-AB50-C7D7197AD426}" name="Column6274"/>
    <tableColumn id="6289" xr3:uid="{69677D11-25D7-4E4D-B040-FC8131F9E802}" name="Column6275"/>
    <tableColumn id="6290" xr3:uid="{B59CF767-AF15-4B3F-8B0B-752A7EB8C062}" name="Column6276"/>
    <tableColumn id="6291" xr3:uid="{12C2A795-85CC-482D-86A6-B2B81ED3E56B}" name="Column6277"/>
    <tableColumn id="6292" xr3:uid="{8E8BB9E4-E0D6-406A-8DD8-89F9CF7EA859}" name="Column6278"/>
    <tableColumn id="6293" xr3:uid="{69428A58-D10F-4D51-80B6-47BEC7207207}" name="Column6279"/>
    <tableColumn id="6294" xr3:uid="{37F7FD01-B4A9-4628-A5E7-F706F40EEAF9}" name="Column6280"/>
    <tableColumn id="6295" xr3:uid="{F80E1B9D-19C1-48B6-83A2-0B2AF8BBAA70}" name="Column6281"/>
    <tableColumn id="6296" xr3:uid="{B26D1DEF-97D7-4EA1-9E33-C51FB0A0C6CB}" name="Column6282"/>
    <tableColumn id="6297" xr3:uid="{D770ABFD-6484-4C1D-B86F-2C6197127EA2}" name="Column6283"/>
    <tableColumn id="6298" xr3:uid="{1C7C5B58-349C-47CC-AB21-AF7F663DC198}" name="Column6284"/>
    <tableColumn id="6299" xr3:uid="{88D4D228-98AE-4A0C-BA5E-86AF1143E979}" name="Column6285"/>
    <tableColumn id="6300" xr3:uid="{8AFA0F3D-DE40-4B1D-9F9F-6D4FA207593D}" name="Column6286"/>
    <tableColumn id="6301" xr3:uid="{323BE873-D70B-47AA-A5C6-0D91CD28DA8C}" name="Column6287"/>
    <tableColumn id="6302" xr3:uid="{3F6C3EB9-8E54-449E-AE9D-61C4B2D93F99}" name="Column6288"/>
    <tableColumn id="6303" xr3:uid="{DAF5B159-64F5-4C6A-93C5-A20CAA4701A2}" name="Column6289"/>
    <tableColumn id="6304" xr3:uid="{991D2504-586E-474F-93BF-EABDAD17EFFE}" name="Column6290"/>
    <tableColumn id="6305" xr3:uid="{40AC88D7-553B-40BB-A5E8-38A3D692AD76}" name="Column6291"/>
    <tableColumn id="6306" xr3:uid="{3C7FA5FE-9EC5-4930-8F89-6A02DF965138}" name="Column6292"/>
    <tableColumn id="6307" xr3:uid="{9F015075-7302-4D20-B005-7C854F4D1A3B}" name="Column6293"/>
    <tableColumn id="6308" xr3:uid="{00A9CCB5-3A5F-4FB7-8517-50B4BFED0011}" name="Column6294"/>
    <tableColumn id="6309" xr3:uid="{AF8E9D90-6088-4D18-9E7A-35BA57380A11}" name="Column6295"/>
    <tableColumn id="6310" xr3:uid="{6F103116-BF2E-4220-9415-F68FC7F5B135}" name="Column6296"/>
    <tableColumn id="6311" xr3:uid="{A2F2EA39-6591-410E-AAC0-15EEC731ABB0}" name="Column6297"/>
    <tableColumn id="6312" xr3:uid="{F5B2CBFC-670D-4CD6-B223-4F585A8DE647}" name="Column6298"/>
    <tableColumn id="6313" xr3:uid="{D4E7006C-F4DE-4B75-81BB-8B730E6A1A60}" name="Column6299"/>
    <tableColumn id="6314" xr3:uid="{28C358EF-1559-4081-ABBE-0CAC50A8DA2F}" name="Column6300"/>
    <tableColumn id="6315" xr3:uid="{A278DDEE-7102-4F2E-BF71-C347B1D32576}" name="Column6301"/>
    <tableColumn id="6316" xr3:uid="{93C222A2-9E18-47BD-8F2A-B6FB389D9C90}" name="Column6302"/>
    <tableColumn id="6317" xr3:uid="{DE45A305-D31E-4266-9125-9166A96A2DC2}" name="Column6303"/>
    <tableColumn id="6318" xr3:uid="{7952A3C3-1782-45FD-BA13-84076EB6762B}" name="Column6304"/>
    <tableColumn id="6319" xr3:uid="{BA775213-C17C-47CB-AF09-7D6FE61CF8EF}" name="Column6305"/>
    <tableColumn id="6320" xr3:uid="{87346E16-A6B3-4E26-9613-42C799DD712A}" name="Column6306"/>
    <tableColumn id="6321" xr3:uid="{E1B91B48-ABFE-4012-93A0-B6A6A3DCED7B}" name="Column6307"/>
    <tableColumn id="6322" xr3:uid="{B22A2F92-7D4A-4B6D-BA63-6B2D8AFC3855}" name="Column6308"/>
    <tableColumn id="6323" xr3:uid="{8ADB8BC7-AC83-4F14-B424-23A134E5C62F}" name="Column6309"/>
    <tableColumn id="6324" xr3:uid="{678CC041-2D79-4A93-BE83-0C46570FC273}" name="Column6310"/>
    <tableColumn id="6325" xr3:uid="{04266B56-BD8F-429C-A08C-1E8259DBB0AC}" name="Column6311"/>
    <tableColumn id="6326" xr3:uid="{3322FA52-49BD-4DDA-B7D7-A7B0AAB20452}" name="Column6312"/>
    <tableColumn id="6327" xr3:uid="{F8544F56-E76A-45AE-A888-FF9A3B133806}" name="Column6313"/>
    <tableColumn id="6328" xr3:uid="{003C1027-F7F5-4FFF-96A7-22D89B2D81F0}" name="Column6314"/>
    <tableColumn id="6329" xr3:uid="{412BB891-B95E-4AD0-AE02-D997D969440C}" name="Column6315"/>
    <tableColumn id="6330" xr3:uid="{9D6ADE7D-70EF-46F8-891A-2267A986A92D}" name="Column6316"/>
    <tableColumn id="6331" xr3:uid="{DE02C915-5C9F-4543-887B-17B0130A172C}" name="Column6317"/>
    <tableColumn id="6332" xr3:uid="{A89DC4A9-7B86-439D-AF9C-2997A3284F5D}" name="Column6318"/>
    <tableColumn id="6333" xr3:uid="{995B7DAD-9814-4E3E-A8C1-35E8F0D07F47}" name="Column6319"/>
    <tableColumn id="6334" xr3:uid="{98728289-A24D-416F-851E-D9E6B41AA3B0}" name="Column6320"/>
    <tableColumn id="6335" xr3:uid="{D4312F19-C01B-4DB8-B450-84A2407917A1}" name="Column6321"/>
    <tableColumn id="6336" xr3:uid="{313C5CE4-9456-4103-B221-69504D3C094A}" name="Column6322"/>
    <tableColumn id="6337" xr3:uid="{341914A6-A33E-4336-A6EF-A20B761E93E1}" name="Column6323"/>
    <tableColumn id="6338" xr3:uid="{3AD27E5A-30C2-4A84-8B34-6EE899CEEAF2}" name="Column6324"/>
    <tableColumn id="6339" xr3:uid="{2A0C0EA0-7923-44C2-AD4D-E1CD7F828F17}" name="Column6325"/>
    <tableColumn id="6340" xr3:uid="{FB6B6312-D7CD-46D1-870B-FD8EA6092C0A}" name="Column6326"/>
    <tableColumn id="6341" xr3:uid="{7424C902-D148-41CF-9598-DF600303C9B0}" name="Column6327"/>
    <tableColumn id="6342" xr3:uid="{266699CE-E0CE-47FD-BC6E-1AF5C6F3FE44}" name="Column6328"/>
    <tableColumn id="6343" xr3:uid="{CEA59C7F-F4EC-4BAD-B70F-A4EF7D6D4E36}" name="Column6329"/>
    <tableColumn id="6344" xr3:uid="{C094F5E4-7E61-4036-AC2D-20040949DBF3}" name="Column6330"/>
    <tableColumn id="6345" xr3:uid="{C89E1C78-997A-4DDA-A1F3-4E86C0182015}" name="Column6331"/>
    <tableColumn id="6346" xr3:uid="{183FD941-0BCE-4743-8632-BEA701543481}" name="Column6332"/>
    <tableColumn id="6347" xr3:uid="{E1726ECF-CFA2-431A-A011-39DBC0A3BB8D}" name="Column6333"/>
    <tableColumn id="6348" xr3:uid="{DC826FDD-C262-4B00-80C7-2378E03D8B60}" name="Column6334"/>
    <tableColumn id="6349" xr3:uid="{F349A2D0-2422-4B00-9866-DE51C0E2AA1F}" name="Column6335"/>
    <tableColumn id="6350" xr3:uid="{6E4429CA-6B0E-46FB-A881-956013495401}" name="Column6336"/>
    <tableColumn id="6351" xr3:uid="{1CBFD1A3-03C8-49EA-93E6-98EA1BBBFC62}" name="Column6337"/>
    <tableColumn id="6352" xr3:uid="{F506472B-23C1-4704-82F9-E0833DD599CF}" name="Column6338"/>
    <tableColumn id="6353" xr3:uid="{9360103C-C0B6-4DB1-BC07-4FDAB449AC31}" name="Column6339"/>
    <tableColumn id="6354" xr3:uid="{618AFA59-ADCE-4E2E-9B73-9ED355048FD9}" name="Column6340"/>
    <tableColumn id="6355" xr3:uid="{1C7F52DC-A6C0-4D09-B232-C75E39E08CC8}" name="Column6341"/>
    <tableColumn id="6356" xr3:uid="{F7306B0B-40F6-45A2-A44D-2DBBABC69EA7}" name="Column6342"/>
    <tableColumn id="6357" xr3:uid="{96A76733-455F-473F-874A-A2D719DF5382}" name="Column6343"/>
    <tableColumn id="6358" xr3:uid="{DC3A3089-3591-445F-AA3A-6C56797A8E91}" name="Column6344"/>
    <tableColumn id="6359" xr3:uid="{C7D572E7-B6E2-424B-837F-AD8BBA22CFFA}" name="Column6345"/>
    <tableColumn id="6360" xr3:uid="{FC260DFD-ED40-483E-A499-A8E9864864DA}" name="Column6346"/>
    <tableColumn id="6361" xr3:uid="{EE192D43-DA26-4729-9463-7AB8797572FA}" name="Column6347"/>
    <tableColumn id="6362" xr3:uid="{1AE2A568-98BC-4D5E-9716-5E03ED0DB3B4}" name="Column6348"/>
    <tableColumn id="6363" xr3:uid="{4DFF8374-369B-4821-B7E7-1698EBFB7196}" name="Column6349"/>
    <tableColumn id="6364" xr3:uid="{FC8409F2-02E6-4D85-85E8-6342E1F78B09}" name="Column6350"/>
    <tableColumn id="6365" xr3:uid="{74182430-4430-43D2-AAEC-113A565FB32B}" name="Column6351"/>
    <tableColumn id="6366" xr3:uid="{F2522635-B55D-422A-BB52-3B44B8D11FC0}" name="Column6352"/>
    <tableColumn id="6367" xr3:uid="{9C9E36E2-E049-4AE9-845B-1DC86C9FE9D5}" name="Column6353"/>
    <tableColumn id="6368" xr3:uid="{098AB298-C619-4714-B58E-A2FC83833BB6}" name="Column6354"/>
    <tableColumn id="6369" xr3:uid="{D463459D-CCB4-4647-AE8A-4006E3DD8713}" name="Column6355"/>
    <tableColumn id="6370" xr3:uid="{BEB69AED-EE65-4372-8482-D2128C8C3886}" name="Column6356"/>
    <tableColumn id="6371" xr3:uid="{79012DDB-477E-46CE-87A3-D68B8DB343EF}" name="Column6357"/>
    <tableColumn id="6372" xr3:uid="{EAC2D2C7-AF40-4EEA-9117-740A47708463}" name="Column6358"/>
    <tableColumn id="6373" xr3:uid="{DAB7AA07-40C3-4F1D-A79C-4E1680FCE94D}" name="Column6359"/>
    <tableColumn id="6374" xr3:uid="{A60CFF0F-DAEF-4D16-9F3E-AF13FE676839}" name="Column6360"/>
    <tableColumn id="6375" xr3:uid="{EA00287D-2658-46D0-AEDC-FF7831036C2E}" name="Column6361"/>
    <tableColumn id="6376" xr3:uid="{CA063D6D-9F71-4BCD-8397-A604115E8498}" name="Column6362"/>
    <tableColumn id="6377" xr3:uid="{350AEB20-E6C2-40DA-865F-C19E41CBE28C}" name="Column6363"/>
    <tableColumn id="6378" xr3:uid="{0656BDEB-7344-475A-A6DC-F3437FAC962A}" name="Column6364"/>
    <tableColumn id="6379" xr3:uid="{392B49A2-DED6-474B-B455-148D29EF2B66}" name="Column6365"/>
    <tableColumn id="6380" xr3:uid="{97902006-551B-4F4B-9B6E-4A4895C2AA16}" name="Column6366"/>
    <tableColumn id="6381" xr3:uid="{910CEA6E-F032-4669-AA09-6A3127C9A9D3}" name="Column6367"/>
    <tableColumn id="6382" xr3:uid="{4624E165-E53A-4556-A516-9DF9EA27BCC6}" name="Column6368"/>
    <tableColumn id="6383" xr3:uid="{271A952F-CD03-457A-B77D-EAF9A255997B}" name="Column6369"/>
    <tableColumn id="6384" xr3:uid="{D93C1503-0194-451D-B8D0-10C9D1E227BB}" name="Column6370"/>
    <tableColumn id="6385" xr3:uid="{52620B51-5A45-405E-9183-4C767CFBB086}" name="Column6371"/>
    <tableColumn id="6386" xr3:uid="{59618224-26E6-4396-A75E-9EB69B5D5827}" name="Column6372"/>
    <tableColumn id="6387" xr3:uid="{4737BB86-5AA5-4566-973F-62D151CC7073}" name="Column6373"/>
    <tableColumn id="6388" xr3:uid="{4E070F80-161F-4DF3-89A6-C251E6589059}" name="Column6374"/>
    <tableColumn id="6389" xr3:uid="{FFC7043A-2EEE-43BB-838F-7359369E0208}" name="Column6375"/>
    <tableColumn id="6390" xr3:uid="{4DC01EAC-DA19-4B56-BD7C-34C4C58C3400}" name="Column6376"/>
    <tableColumn id="6391" xr3:uid="{45098F9D-6A25-4788-907D-2E407ABF99C1}" name="Column6377"/>
    <tableColumn id="6392" xr3:uid="{CA04514C-A8A2-4BA6-B9E9-850698FC0764}" name="Column6378"/>
    <tableColumn id="6393" xr3:uid="{670B5981-1812-4D53-9127-7A0E6875AFF7}" name="Column6379"/>
    <tableColumn id="6394" xr3:uid="{E7E08D8B-72C1-4B9F-AE10-6F55BA082277}" name="Column6380"/>
    <tableColumn id="6395" xr3:uid="{4A598D0F-7B92-46FA-B779-4EF7771F51D6}" name="Column6381"/>
    <tableColumn id="6396" xr3:uid="{D1C5DD8B-4225-4CBF-B84D-EDFFD7F78889}" name="Column6382"/>
    <tableColumn id="6397" xr3:uid="{01ADDC43-634C-4D2C-B9AC-64CC49B01A0F}" name="Column6383"/>
    <tableColumn id="6398" xr3:uid="{83A2264B-0269-43EC-90D0-84206C59C762}" name="Column6384"/>
    <tableColumn id="6399" xr3:uid="{A40D7C8A-40A8-47E2-BE3F-AECB9C8B5C96}" name="Column6385"/>
    <tableColumn id="6400" xr3:uid="{29762982-9FB3-4170-B701-8D9C9E711BF3}" name="Column6386"/>
    <tableColumn id="6401" xr3:uid="{B0FAC223-DAB3-4316-ADB4-E2299B6B0E9B}" name="Column6387"/>
    <tableColumn id="6402" xr3:uid="{30A4C783-530C-438D-BC93-50CE5393E01D}" name="Column6388"/>
    <tableColumn id="6403" xr3:uid="{34B50317-63E5-4BB5-AD32-043B22DF12FD}" name="Column6389"/>
    <tableColumn id="6404" xr3:uid="{75BD93C8-07AA-425D-B4C6-0E6BA3830263}" name="Column6390"/>
    <tableColumn id="6405" xr3:uid="{E4650AA1-530C-4E61-9474-B6B348D8A699}" name="Column6391"/>
    <tableColumn id="6406" xr3:uid="{7502A0FD-6AA8-4893-84CB-35C2DB436F5A}" name="Column6392"/>
    <tableColumn id="6407" xr3:uid="{A49526DA-2A81-4591-B6E8-3B8916585F42}" name="Column6393"/>
    <tableColumn id="6408" xr3:uid="{1380F00A-F5F9-455C-883C-419D5603FC08}" name="Column6394"/>
    <tableColumn id="6409" xr3:uid="{B1688F57-1756-4AA8-A7B4-036C673385DB}" name="Column6395"/>
    <tableColumn id="6410" xr3:uid="{3D3968FD-0BA3-4006-BE21-70D62B8820A5}" name="Column6396"/>
    <tableColumn id="6411" xr3:uid="{480B4D17-0642-4D7A-A3E7-50BB6F6EFAB4}" name="Column6397"/>
    <tableColumn id="6412" xr3:uid="{8C5532A5-C427-45A8-AF44-371B0EEDE0B6}" name="Column6398"/>
    <tableColumn id="6413" xr3:uid="{ABA2CA24-5DDD-45BA-9936-D2654EAB21B0}" name="Column6399"/>
    <tableColumn id="6414" xr3:uid="{DB1E311F-29D3-4264-BD0F-0D44971F0D19}" name="Column6400"/>
    <tableColumn id="6415" xr3:uid="{AFE193DC-C328-4648-8998-29CAD5AFA2B3}" name="Column6401"/>
    <tableColumn id="6416" xr3:uid="{49C9253F-B6FC-4317-98DF-41BCC3217B8F}" name="Column6402"/>
    <tableColumn id="6417" xr3:uid="{B8758B87-1CEF-45FA-A8C1-5C572C3F2033}" name="Column6403"/>
    <tableColumn id="6418" xr3:uid="{D9A9CE97-C3D8-4AFE-BA3E-55E257BE23C5}" name="Column6404"/>
    <tableColumn id="6419" xr3:uid="{A4F0DE80-0A9F-49E2-8C18-B20E102BF97D}" name="Column6405"/>
    <tableColumn id="6420" xr3:uid="{933E226A-3E76-47B7-9263-6FDABF0019C2}" name="Column6406"/>
    <tableColumn id="6421" xr3:uid="{353D156F-7113-4D06-A758-A939CC28DBA4}" name="Column6407"/>
    <tableColumn id="6422" xr3:uid="{DA48A008-09C2-4901-93D1-5696E98FD00A}" name="Column6408"/>
    <tableColumn id="6423" xr3:uid="{A7CF37D0-4402-4B0D-928A-BEE3BAE2B634}" name="Column6409"/>
    <tableColumn id="6424" xr3:uid="{CC236A23-6352-41BA-B8C5-6ECB788A7F59}" name="Column6410"/>
    <tableColumn id="6425" xr3:uid="{531E4605-E9F2-47AE-9083-F298F1BEFA8D}" name="Column6411"/>
    <tableColumn id="6426" xr3:uid="{990A363F-B4C0-44C8-8FDF-E2DDF67933DF}" name="Column6412"/>
    <tableColumn id="6427" xr3:uid="{CE8D9CD8-3D48-4798-95E3-798A56F9BDC9}" name="Column6413"/>
    <tableColumn id="6428" xr3:uid="{A8E8CBB2-A7B0-4583-A627-C139A7F21939}" name="Column6414"/>
    <tableColumn id="6429" xr3:uid="{67F5354A-C94E-4262-B507-940DCB91ABCC}" name="Column6415"/>
    <tableColumn id="6430" xr3:uid="{5F8AF669-27C9-4A4F-94C7-D0EF48E507EC}" name="Column6416"/>
    <tableColumn id="6431" xr3:uid="{F73D1B9B-8B6A-41E2-BFAC-1FD0D9A02FA9}" name="Column6417"/>
    <tableColumn id="6432" xr3:uid="{386FB783-55E3-409D-B456-2FCD9B33CB07}" name="Column6418"/>
    <tableColumn id="6433" xr3:uid="{5408742A-249D-4433-86EC-67B05D2AC92D}" name="Column6419"/>
    <tableColumn id="6434" xr3:uid="{3EE0E22D-0620-49FD-80BC-ED546604FAB9}" name="Column6420"/>
    <tableColumn id="6435" xr3:uid="{AAFC35F7-E4F9-475D-A1E7-9D326FFE0521}" name="Column6421"/>
    <tableColumn id="6436" xr3:uid="{974E85B2-4C41-4B6C-B309-E9379E1C1FB3}" name="Column6422"/>
    <tableColumn id="6437" xr3:uid="{609E2E6B-9B91-43B7-8451-0830A4A63F8D}" name="Column6423"/>
    <tableColumn id="6438" xr3:uid="{9AE0CA1C-7858-4F5A-B069-51795E411F6C}" name="Column6424"/>
    <tableColumn id="6439" xr3:uid="{9C1374F9-0021-45C4-8EF8-6868114AC6B5}" name="Column6425"/>
    <tableColumn id="6440" xr3:uid="{BAECB8AA-F2FA-4F41-AC22-607892799EE3}" name="Column6426"/>
    <tableColumn id="6441" xr3:uid="{484FA46C-3620-4BF4-97EF-99F7E78F7609}" name="Column6427"/>
    <tableColumn id="6442" xr3:uid="{54C4AE9A-4AE7-4F07-A557-2DB71CDFCA1B}" name="Column6428"/>
    <tableColumn id="6443" xr3:uid="{FC72A80D-E31E-41E1-865B-A78CF723249C}" name="Column6429"/>
    <tableColumn id="6444" xr3:uid="{F64B5AB8-5D31-4079-9E6F-4A144031987B}" name="Column6430"/>
    <tableColumn id="6445" xr3:uid="{F700BE17-3325-4B02-A21F-86E5FBA9B8FC}" name="Column6431"/>
    <tableColumn id="6446" xr3:uid="{28CCAF68-7CE4-4975-9845-00FAE2D49ABC}" name="Column6432"/>
    <tableColumn id="6447" xr3:uid="{CF5214E9-7D19-49B4-B4D0-842475CEA66B}" name="Column6433"/>
    <tableColumn id="6448" xr3:uid="{0899AE95-F47E-473D-A9DF-BD3A57548FD0}" name="Column6434"/>
    <tableColumn id="6449" xr3:uid="{994CD94D-E473-466B-997F-BCC1949E05DA}" name="Column6435"/>
    <tableColumn id="6450" xr3:uid="{1B0BFFCC-AD1D-4FC6-B5F6-06FB1B2F5FF5}" name="Column6436"/>
    <tableColumn id="6451" xr3:uid="{59657DFF-A356-44E7-B22D-4AE5377D0182}" name="Column6437"/>
    <tableColumn id="6452" xr3:uid="{9C883CC8-C9A3-4A16-98E0-67066DF156FE}" name="Column6438"/>
    <tableColumn id="6453" xr3:uid="{82D624AD-FC87-439E-84E7-5B4A3AD4F6D8}" name="Column6439"/>
    <tableColumn id="6454" xr3:uid="{3CD4E217-8601-412B-93C0-27CA7129209E}" name="Column6440"/>
    <tableColumn id="6455" xr3:uid="{AF417B7F-0B88-4D01-8268-69500E35FD96}" name="Column6441"/>
    <tableColumn id="6456" xr3:uid="{358B5D49-D3E5-4A90-96FC-BEE8DCF645DD}" name="Column6442"/>
    <tableColumn id="6457" xr3:uid="{5F7ED3F6-C4AD-4624-85D6-19E90816E21E}" name="Column6443"/>
    <tableColumn id="6458" xr3:uid="{9F8779A9-C6BC-4231-AADC-AAC7F0F14B7D}" name="Column6444"/>
    <tableColumn id="6459" xr3:uid="{37F2E26B-A77D-44DD-9BC9-25EE48BEB04F}" name="Column6445"/>
    <tableColumn id="6460" xr3:uid="{6BD5EC9E-596A-4C5D-BAAD-26CD5B6AB024}" name="Column6446"/>
    <tableColumn id="6461" xr3:uid="{1EBBB420-CDC3-4F44-B63D-79396873F12B}" name="Column6447"/>
    <tableColumn id="6462" xr3:uid="{D780E374-562D-4748-AB7A-3AF0EA0E31F7}" name="Column6448"/>
    <tableColumn id="6463" xr3:uid="{6FB5E097-F5AD-4A17-BF52-882E92063B72}" name="Column6449"/>
    <tableColumn id="6464" xr3:uid="{CBD848AB-2216-4255-A5A5-F00CA3B9C26B}" name="Column6450"/>
    <tableColumn id="6465" xr3:uid="{EB340123-6179-4706-BCB6-60EAA11F00EE}" name="Column6451"/>
    <tableColumn id="6466" xr3:uid="{09568494-55F5-4399-B45C-8BAAB4FED0B1}" name="Column6452"/>
    <tableColumn id="6467" xr3:uid="{4C9622FF-6563-4C93-933C-7440984C8BD0}" name="Column6453"/>
    <tableColumn id="6468" xr3:uid="{D508DDAE-096C-47EC-8043-8A3FCA1BC5E6}" name="Column6454"/>
    <tableColumn id="6469" xr3:uid="{A75D26F5-2AD9-4A90-B074-2E8D433A1AA1}" name="Column6455"/>
    <tableColumn id="6470" xr3:uid="{0F41859F-DCC4-4EC7-8446-E41F678F40DD}" name="Column6456"/>
    <tableColumn id="6471" xr3:uid="{EEFEB7BB-4F61-4E8B-AD36-2ABDC410F0A0}" name="Column6457"/>
    <tableColumn id="6472" xr3:uid="{AE1E4EC1-E994-4693-8851-C86717D58473}" name="Column6458"/>
    <tableColumn id="6473" xr3:uid="{B832E2B9-6DEF-48A7-A027-32ED5B390D1E}" name="Column6459"/>
    <tableColumn id="6474" xr3:uid="{B3A7D706-15BD-4662-A8E1-A0B912E38F4C}" name="Column6460"/>
    <tableColumn id="6475" xr3:uid="{9C0D9F1E-4DFB-4ADF-8143-5BF39475E068}" name="Column6461"/>
    <tableColumn id="6476" xr3:uid="{2018B7A5-5B67-450A-8085-4FCA86B81671}" name="Column6462"/>
    <tableColumn id="6477" xr3:uid="{42B89984-5FA4-45C8-AF5F-519ABFA54F6F}" name="Column6463"/>
    <tableColumn id="6478" xr3:uid="{961E389E-173A-437A-85EB-AF5F8DD92BF5}" name="Column6464"/>
    <tableColumn id="6479" xr3:uid="{BE56C5F4-8008-4E26-B817-BFE3DAC18C3C}" name="Column6465"/>
    <tableColumn id="6480" xr3:uid="{880A8360-7E5E-4538-A01E-E1B956A36969}" name="Column6466"/>
    <tableColumn id="6481" xr3:uid="{03F533D5-2600-40CD-B2AF-2AFA6C1207BB}" name="Column6467"/>
    <tableColumn id="6482" xr3:uid="{D3A26578-57FC-4F7F-A3FC-7E266397F840}" name="Column6468"/>
    <tableColumn id="6483" xr3:uid="{2FB7256C-4514-4298-B164-6A56500623DC}" name="Column6469"/>
    <tableColumn id="6484" xr3:uid="{25248792-30D0-488A-BC45-E4C3831F783A}" name="Column6470"/>
    <tableColumn id="6485" xr3:uid="{AE7EE26C-FE47-445F-9DAD-810C6B2ABEE0}" name="Column6471"/>
    <tableColumn id="6486" xr3:uid="{B736EC3F-A994-42C2-BB16-26E27D3B47B3}" name="Column6472"/>
    <tableColumn id="6487" xr3:uid="{D45379EA-D55B-4BB8-BDDA-4834014D1FDD}" name="Column6473"/>
    <tableColumn id="6488" xr3:uid="{2EA2E1DE-8376-4312-B13C-FEEA4ED645B4}" name="Column6474"/>
    <tableColumn id="6489" xr3:uid="{A5A9B86E-28E0-4BD1-AA58-178C095E8888}" name="Column6475"/>
    <tableColumn id="6490" xr3:uid="{48F89A66-BDEA-4CFA-8557-EEEE40EE68AF}" name="Column6476"/>
    <tableColumn id="6491" xr3:uid="{B30ED8F4-0094-4885-8A37-8868C2E1D34A}" name="Column6477"/>
    <tableColumn id="6492" xr3:uid="{CCA0FECD-2C2D-4DDD-9EED-F40DECB05ECF}" name="Column6478"/>
    <tableColumn id="6493" xr3:uid="{0E3721F2-4E04-4ED6-933D-93CBA9AE1137}" name="Column6479"/>
    <tableColumn id="6494" xr3:uid="{74474CC5-0CED-4A12-995F-B0F26688A964}" name="Column6480"/>
    <tableColumn id="6495" xr3:uid="{1F9308B4-D366-440F-8472-7EAD4EC02E96}" name="Column6481"/>
    <tableColumn id="6496" xr3:uid="{856D6467-382C-44E9-B9F7-2C64BFB10255}" name="Column6482"/>
    <tableColumn id="6497" xr3:uid="{F764B53A-68B3-4C7E-97E5-437E17DBDDF3}" name="Column6483"/>
    <tableColumn id="6498" xr3:uid="{47D91DB4-131B-4D0F-946E-49155FFA5EB5}" name="Column6484"/>
    <tableColumn id="6499" xr3:uid="{AE6B2CA4-7466-49D6-924D-19206180CC78}" name="Column6485"/>
    <tableColumn id="6500" xr3:uid="{D449080B-80A4-4916-A1BC-C53FF0FE785C}" name="Column6486"/>
    <tableColumn id="6501" xr3:uid="{38A951CF-0611-427D-B8A9-90E1760AC124}" name="Column6487"/>
    <tableColumn id="6502" xr3:uid="{56FDB802-E2D4-489B-9A0C-FE6393B5E417}" name="Column6488"/>
    <tableColumn id="6503" xr3:uid="{C456F9DA-8753-4404-9C84-924A27025257}" name="Column6489"/>
    <tableColumn id="6504" xr3:uid="{AE1AB64B-5A07-4151-ADD9-E488485E994C}" name="Column6490"/>
    <tableColumn id="6505" xr3:uid="{0084ECC5-9BD2-477F-8BE8-A680310E897A}" name="Column6491"/>
    <tableColumn id="6506" xr3:uid="{B3A53B85-89D5-4683-B3F3-C44669DDF755}" name="Column6492"/>
    <tableColumn id="6507" xr3:uid="{4D32554B-0B34-4A69-A39B-829E5FA9A383}" name="Column6493"/>
    <tableColumn id="6508" xr3:uid="{254550BC-0BF2-4291-95BF-97498EFD0C3C}" name="Column6494"/>
    <tableColumn id="6509" xr3:uid="{17B625E4-03BD-4C44-A4C0-EC7448B4AB99}" name="Column6495"/>
    <tableColumn id="6510" xr3:uid="{E6627685-002F-424E-8AF4-BAC7AFEC47CB}" name="Column6496"/>
    <tableColumn id="6511" xr3:uid="{511E5C35-47BC-4AAB-9B21-286D53C67B19}" name="Column6497"/>
    <tableColumn id="6512" xr3:uid="{502505F3-66E8-4B37-88F2-FF473CBD475F}" name="Column6498"/>
    <tableColumn id="6513" xr3:uid="{E7BC4361-BE53-4BF3-9285-9A37C564E865}" name="Column6499"/>
    <tableColumn id="6514" xr3:uid="{EC3BBE1C-163F-48BB-87C6-DA31D1E6B379}" name="Column6500"/>
    <tableColumn id="6515" xr3:uid="{1FFA9E1C-C200-44C4-BBAC-937195294C5D}" name="Column6501"/>
    <tableColumn id="6516" xr3:uid="{BED92823-9881-4736-82C2-9583A2EA3202}" name="Column6502"/>
    <tableColumn id="6517" xr3:uid="{09B6403B-6D07-4E9D-9319-753C8D0745B6}" name="Column6503"/>
    <tableColumn id="6518" xr3:uid="{3A4CC44E-4F3A-4C01-B50E-B9D293EDD884}" name="Column6504"/>
    <tableColumn id="6519" xr3:uid="{DAD49362-5DFE-4B32-A2B8-8EFB7D95C11D}" name="Column6505"/>
    <tableColumn id="6520" xr3:uid="{EB3E3C39-625C-4CEC-88F2-28B0EA434DE3}" name="Column6506"/>
    <tableColumn id="6521" xr3:uid="{F023D46D-8A1F-4688-89D1-D969473655DF}" name="Column6507"/>
    <tableColumn id="6522" xr3:uid="{F98DB033-9F4C-407F-80FC-547FECCD8592}" name="Column6508"/>
    <tableColumn id="6523" xr3:uid="{AB827EB0-3823-49DB-B982-70B490D44376}" name="Column6509"/>
    <tableColumn id="6524" xr3:uid="{01093BA1-EF50-402F-9735-FA30CA62B585}" name="Column6510"/>
    <tableColumn id="6525" xr3:uid="{D346E39D-5F4E-4ADC-98EF-5E5F567D4AEF}" name="Column6511"/>
    <tableColumn id="6526" xr3:uid="{F08498A9-3953-41C4-92C5-A1326EAE43C7}" name="Column6512"/>
    <tableColumn id="6527" xr3:uid="{3A6BFAEA-526B-450E-A531-2258DD13B6E0}" name="Column6513"/>
    <tableColumn id="6528" xr3:uid="{FCB56E9B-6881-4120-B116-37F391776BAE}" name="Column6514"/>
    <tableColumn id="6529" xr3:uid="{E9BAF466-E139-46E4-8F47-D40B6CCE70F0}" name="Column6515"/>
    <tableColumn id="6530" xr3:uid="{4BC2C9D4-6C4B-40FC-8C2F-D2CCA1001062}" name="Column6516"/>
    <tableColumn id="6531" xr3:uid="{F53B9EE0-3F1D-42B1-A5EA-7AE8801BC98E}" name="Column6517"/>
    <tableColumn id="6532" xr3:uid="{16DCDB44-19A3-4785-9882-C3ECCF306311}" name="Column6518"/>
    <tableColumn id="6533" xr3:uid="{73C0587B-6AED-4D7D-93F7-243513E1F3FB}" name="Column6519"/>
    <tableColumn id="6534" xr3:uid="{CB1E293A-844F-4A0A-972C-7898C029C41A}" name="Column6520"/>
    <tableColumn id="6535" xr3:uid="{D884DA08-255E-4D30-82CA-E5CB9BDDA903}" name="Column6521"/>
    <tableColumn id="6536" xr3:uid="{27C553EA-9855-49AE-B89F-E22E102909B4}" name="Column6522"/>
    <tableColumn id="6537" xr3:uid="{7F0B8843-0F0F-454D-AEF2-C5BD8E4CB2F5}" name="Column6523"/>
    <tableColumn id="6538" xr3:uid="{86F8A3E3-E8FE-4AD1-93C5-63173AAC5761}" name="Column6524"/>
    <tableColumn id="6539" xr3:uid="{5FAFA95F-5DCB-4C63-A80E-190A532DF391}" name="Column6525"/>
    <tableColumn id="6540" xr3:uid="{0B91432D-F0C0-4F88-8FAA-B9AF42CE8191}" name="Column6526"/>
    <tableColumn id="6541" xr3:uid="{4DE76E83-5FC8-4777-8485-8282154F85C3}" name="Column6527"/>
    <tableColumn id="6542" xr3:uid="{E129F031-1F7C-458E-9B20-0333B8B2AB68}" name="Column6528"/>
    <tableColumn id="6543" xr3:uid="{2F338C6A-A9FE-4315-AC52-8896751989C9}" name="Column6529"/>
    <tableColumn id="6544" xr3:uid="{A4A74E06-30F4-4B7D-9D6D-2A1026C91AD2}" name="Column6530"/>
    <tableColumn id="6545" xr3:uid="{F75C6598-AF2D-4F18-A07A-C1BCE30CBB0E}" name="Column6531"/>
    <tableColumn id="6546" xr3:uid="{2EF480B9-DE55-4A1F-802B-36AE4A3E762F}" name="Column6532"/>
    <tableColumn id="6547" xr3:uid="{3AD6F407-A1B6-4790-BDD0-59E7BD56A7BF}" name="Column6533"/>
    <tableColumn id="6548" xr3:uid="{B3D2DC0B-9F55-40E7-9CBE-58C9CFF33CCE}" name="Column6534"/>
    <tableColumn id="6549" xr3:uid="{7DD71C2E-AC7E-4002-A263-0AA86D956131}" name="Column6535"/>
    <tableColumn id="6550" xr3:uid="{A6548E5A-71A0-48B9-9CBB-777FB6FD4807}" name="Column6536"/>
    <tableColumn id="6551" xr3:uid="{5EDFAB5E-D299-4139-9CAD-5944D9A45C34}" name="Column6537"/>
    <tableColumn id="6552" xr3:uid="{1BAF3EA5-CF2F-48E8-9315-0540F6F10076}" name="Column6538"/>
    <tableColumn id="6553" xr3:uid="{5BA5C1C2-5FB9-4D2B-9B86-A3A11C304203}" name="Column6539"/>
    <tableColumn id="6554" xr3:uid="{7F81CB90-8DD7-4D12-B661-4ED46E15013C}" name="Column6540"/>
    <tableColumn id="6555" xr3:uid="{3A49643A-D76F-421E-8B21-5AA1BB34061A}" name="Column6541"/>
    <tableColumn id="6556" xr3:uid="{8DD84989-9AB8-42C6-841D-5D0B404BD72A}" name="Column6542"/>
    <tableColumn id="6557" xr3:uid="{931A1A2F-75BF-4A11-B97C-116448E18CA5}" name="Column6543"/>
    <tableColumn id="6558" xr3:uid="{B7049BCD-D3D1-4A48-9CD5-8989A431B431}" name="Column6544"/>
    <tableColumn id="6559" xr3:uid="{F465E389-B5B5-415A-9A75-8CE00849F910}" name="Column6545"/>
    <tableColumn id="6560" xr3:uid="{B36CAFD1-A900-4FD0-A953-EFAB5E2CAF90}" name="Column6546"/>
    <tableColumn id="6561" xr3:uid="{53B53CC7-E3DF-40E9-8C75-4C90BC05A878}" name="Column6547"/>
    <tableColumn id="6562" xr3:uid="{1E7F0871-7319-476F-86F2-4EF0AA3750A6}" name="Column6548"/>
    <tableColumn id="6563" xr3:uid="{3669046D-6A49-45CD-8696-4A498E51F3F1}" name="Column6549"/>
    <tableColumn id="6564" xr3:uid="{F119E233-E940-4B37-A2B0-012D8EF74F12}" name="Column6550"/>
    <tableColumn id="6565" xr3:uid="{3E6BAA00-2B10-478E-93ED-0DE2A25EA92B}" name="Column6551"/>
    <tableColumn id="6566" xr3:uid="{143DCE81-AAC7-4A02-9C0B-32ADEEA78B4E}" name="Column6552"/>
    <tableColumn id="6567" xr3:uid="{BA10E5A9-4157-4633-9D34-203EB5746B57}" name="Column6553"/>
    <tableColumn id="6568" xr3:uid="{78829E18-59F8-493D-BCE6-896347292E51}" name="Column6554"/>
    <tableColumn id="6569" xr3:uid="{EA13A9A3-592E-44A8-9E35-4A924FB84B68}" name="Column6555"/>
    <tableColumn id="6570" xr3:uid="{157A665C-0A34-4A8D-BFC0-9C82134B8422}" name="Column6556"/>
    <tableColumn id="6571" xr3:uid="{A9CA9870-F11C-462D-B41D-192FAA6B0C05}" name="Column6557"/>
    <tableColumn id="6572" xr3:uid="{F5905E48-1844-438A-B9DC-C44EC84F2F60}" name="Column6558"/>
    <tableColumn id="6573" xr3:uid="{9162B362-AFB0-4F0B-A9BE-EF016D6A6675}" name="Column6559"/>
    <tableColumn id="6574" xr3:uid="{5F5D93CA-A604-4F0D-95C7-CBE712F8ADB0}" name="Column6560"/>
    <tableColumn id="6575" xr3:uid="{B7A06A0E-364C-4F2A-B915-5C62560A2C15}" name="Column6561"/>
    <tableColumn id="6576" xr3:uid="{92AB28FD-F4C3-448A-93BA-65FDEA8FFCAE}" name="Column6562"/>
    <tableColumn id="6577" xr3:uid="{D0C1077F-4505-42B6-8CEA-B37567E39AE6}" name="Column6563"/>
    <tableColumn id="6578" xr3:uid="{2013E9CF-FC18-4C51-9353-0631054A25D0}" name="Column6564"/>
    <tableColumn id="6579" xr3:uid="{F54BA441-0DAB-4D9B-9901-7B6020270D89}" name="Column6565"/>
    <tableColumn id="6580" xr3:uid="{ABC9C488-2D65-4FBB-8697-652179DB13F7}" name="Column6566"/>
    <tableColumn id="6581" xr3:uid="{852364B7-1768-47BC-90B1-E13DD8BA4C07}" name="Column6567"/>
    <tableColumn id="6582" xr3:uid="{0BCDDFF3-A036-433E-B2AF-6D001A976AC5}" name="Column6568"/>
    <tableColumn id="6583" xr3:uid="{4FF21021-85DB-4A23-A744-562EE66965DD}" name="Column6569"/>
    <tableColumn id="6584" xr3:uid="{C01D4E08-56C3-4209-9439-51620E4D3226}" name="Column6570"/>
    <tableColumn id="6585" xr3:uid="{FC29B2A0-0455-4FE5-A91B-FDC6A451AB05}" name="Column6571"/>
    <tableColumn id="6586" xr3:uid="{D372670D-FACF-4734-A25D-A1406519B9BB}" name="Column6572"/>
    <tableColumn id="6587" xr3:uid="{E776D000-5A11-4F54-BF84-30BD353BC459}" name="Column6573"/>
    <tableColumn id="6588" xr3:uid="{76733097-E3D4-4CE6-8E46-5BEA2E7B41DA}" name="Column6574"/>
    <tableColumn id="6589" xr3:uid="{A39223F5-A8DC-48C8-9282-B2045EF62EF7}" name="Column6575"/>
    <tableColumn id="6590" xr3:uid="{E5C9AB5C-8700-4978-856E-3C4AB41F8507}" name="Column6576"/>
    <tableColumn id="6591" xr3:uid="{3915309A-A34F-4D2D-8512-3AAD91461055}" name="Column6577"/>
    <tableColumn id="6592" xr3:uid="{7E9AC24F-A950-489C-9BC8-8F4C3B7733E4}" name="Column6578"/>
    <tableColumn id="6593" xr3:uid="{F0C64CA2-DA48-4C25-A9AB-A5F39552646C}" name="Column6579"/>
    <tableColumn id="6594" xr3:uid="{911D5190-504E-4F16-9B1A-E7D00460B957}" name="Column6580"/>
    <tableColumn id="6595" xr3:uid="{645896A2-77C7-40A0-90DF-0C4186C99B3E}" name="Column6581"/>
    <tableColumn id="6596" xr3:uid="{B2530255-D70F-4832-9D3C-B50BD6130265}" name="Column6582"/>
    <tableColumn id="6597" xr3:uid="{AFC2328F-A805-446A-B6D7-64291A296944}" name="Column6583"/>
    <tableColumn id="6598" xr3:uid="{E0F37D65-0906-4EDB-BC44-1E32EEFFD8C6}" name="Column6584"/>
    <tableColumn id="6599" xr3:uid="{1856917C-ECF0-4D84-8A60-1A4AF5CF4B6B}" name="Column6585"/>
    <tableColumn id="6600" xr3:uid="{62F60427-5871-4B2A-91A7-1E3BE4F4FB24}" name="Column6586"/>
    <tableColumn id="6601" xr3:uid="{FDBB94EB-2F4F-469C-ADFD-87A9C00C3192}" name="Column6587"/>
    <tableColumn id="6602" xr3:uid="{74AD3034-9EDD-4334-A096-17DEE884F802}" name="Column6588"/>
    <tableColumn id="6603" xr3:uid="{32ADA0DE-CE84-4ACC-AFB9-0BDC968377ED}" name="Column6589"/>
    <tableColumn id="6604" xr3:uid="{70EE5335-1DC4-44BE-8529-D6326C07B063}" name="Column6590"/>
    <tableColumn id="6605" xr3:uid="{F1D27A08-FB61-4F0A-A6C9-9BA34A71CAA0}" name="Column6591"/>
    <tableColumn id="6606" xr3:uid="{5E6C75E5-C3B1-48BF-B365-E3F67102FB57}" name="Column6592"/>
    <tableColumn id="6607" xr3:uid="{BE379563-4F77-4D02-9FAA-37950AB67017}" name="Column6593"/>
    <tableColumn id="6608" xr3:uid="{CEAF4917-1951-440F-B079-9347C81EDEF8}" name="Column6594"/>
    <tableColumn id="6609" xr3:uid="{41683129-297B-4290-9A35-5755E4133135}" name="Column6595"/>
    <tableColumn id="6610" xr3:uid="{E6687D1E-F540-48DA-AB12-A534B9DA6B61}" name="Column6596"/>
    <tableColumn id="6611" xr3:uid="{E8F69E1A-A674-43F4-9B7E-913968DB717D}" name="Column6597"/>
    <tableColumn id="6612" xr3:uid="{74BCAF62-4504-4BC2-8285-1E48EEBF8E0F}" name="Column6598"/>
    <tableColumn id="6613" xr3:uid="{2299661B-F462-4E7C-9AC0-4380307A54FA}" name="Column6599"/>
    <tableColumn id="6614" xr3:uid="{4C5FE1D9-0104-4C6D-B07B-C1AD8D26C731}" name="Column6600"/>
    <tableColumn id="6615" xr3:uid="{EB7AE1A5-D916-4451-A216-A8EB50C51B83}" name="Column6601"/>
    <tableColumn id="6616" xr3:uid="{CC3062DE-FC74-4625-87C3-6D9F683D7EBA}" name="Column6602"/>
    <tableColumn id="6617" xr3:uid="{1612AF15-E5BE-4807-AEC6-65205DBC0164}" name="Column6603"/>
    <tableColumn id="6618" xr3:uid="{9CC16169-885D-4263-AAA7-128452801B66}" name="Column6604"/>
    <tableColumn id="6619" xr3:uid="{3EB2DA07-E603-46FD-974D-68FEDDA27C1F}" name="Column6605"/>
    <tableColumn id="6620" xr3:uid="{433F2C12-68CD-43F5-9B95-1CA1218426AE}" name="Column6606"/>
    <tableColumn id="6621" xr3:uid="{EA7C84CB-2F72-4CBD-B737-8A30835E873C}" name="Column6607"/>
    <tableColumn id="6622" xr3:uid="{43620C05-9C95-4472-8818-BCAC69E64CAD}" name="Column6608"/>
    <tableColumn id="6623" xr3:uid="{138ADED5-B6B3-4CBE-B180-A4596E63A068}" name="Column6609"/>
    <tableColumn id="6624" xr3:uid="{B4167965-E742-49AB-AF4A-5995430F7015}" name="Column6610"/>
    <tableColumn id="6625" xr3:uid="{F02529CF-381B-4F00-B383-FABDA182C4AB}" name="Column6611"/>
    <tableColumn id="6626" xr3:uid="{E9C2CAF6-E5FF-4849-8FCE-BF71C9F77C3C}" name="Column6612"/>
    <tableColumn id="6627" xr3:uid="{1E08D383-5C2C-4B1F-A8B9-CE9517E1A8B4}" name="Column6613"/>
    <tableColumn id="6628" xr3:uid="{19853E7C-164B-4FA1-9FA0-B3E9AD98C637}" name="Column6614"/>
    <tableColumn id="6629" xr3:uid="{C755650F-FB4D-4096-ABDA-D36A07AC07AE}" name="Column6615"/>
    <tableColumn id="6630" xr3:uid="{CA60971B-2B60-4B74-9724-37D92FCDA4A9}" name="Column6616"/>
    <tableColumn id="6631" xr3:uid="{4B2BB6BA-1713-4387-AA0D-BB7DF6DD01F1}" name="Column6617"/>
    <tableColumn id="6632" xr3:uid="{41283207-1195-4708-B522-B63AF9AC684A}" name="Column6618"/>
    <tableColumn id="6633" xr3:uid="{6F6C8ADD-6B20-43E4-96BA-E04FC3A586E9}" name="Column6619"/>
    <tableColumn id="6634" xr3:uid="{154DBD16-8D7E-43DC-97C3-8A5B0F0D98DF}" name="Column6620"/>
    <tableColumn id="6635" xr3:uid="{973B3274-A12A-46BE-B7AE-E2877FA4B062}" name="Column6621"/>
    <tableColumn id="6636" xr3:uid="{F236898D-DD0A-4539-836B-13609BC9AC90}" name="Column6622"/>
    <tableColumn id="6637" xr3:uid="{AF664B5B-7B2D-4CD8-BE96-D54DCDBFAEBD}" name="Column6623"/>
    <tableColumn id="6638" xr3:uid="{082893F5-575B-4F2E-8B39-3191285291A2}" name="Column6624"/>
    <tableColumn id="6639" xr3:uid="{31BF356E-16F6-410B-AA07-4F5AA2774DBD}" name="Column6625"/>
    <tableColumn id="6640" xr3:uid="{011760E4-5501-45AF-87F2-A684606C73CD}" name="Column6626"/>
    <tableColumn id="6641" xr3:uid="{DC3DE304-9F66-4F18-95F8-802250487558}" name="Column6627"/>
    <tableColumn id="6642" xr3:uid="{3337C945-04DB-4B61-B7A3-9C968CAFE5F3}" name="Column6628"/>
    <tableColumn id="6643" xr3:uid="{EF30F94D-9D5D-4288-B085-7FF972322CA1}" name="Column6629"/>
    <tableColumn id="6644" xr3:uid="{9FE1780B-ECFE-4300-9925-E787FCDF8FA0}" name="Column6630"/>
    <tableColumn id="6645" xr3:uid="{A4F3ACD9-35A4-4830-8343-A3A132DCFF3C}" name="Column6631"/>
    <tableColumn id="6646" xr3:uid="{3E148F51-DA0C-4D70-8EF6-02EC5C125830}" name="Column6632"/>
    <tableColumn id="6647" xr3:uid="{A587D0EB-180C-4785-AA2E-4DFE42845913}" name="Column6633"/>
    <tableColumn id="6648" xr3:uid="{363446FD-9BF2-474F-8B31-DF1874A1CD70}" name="Column6634"/>
    <tableColumn id="6649" xr3:uid="{F5B9284A-2518-4E93-9D6B-9D2323C3864C}" name="Column6635"/>
    <tableColumn id="6650" xr3:uid="{2670D5C9-2FD0-45F4-AD20-F45DBF639AC9}" name="Column6636"/>
    <tableColumn id="6651" xr3:uid="{098C217F-F8F2-41B4-88C7-5401ECB6946E}" name="Column6637"/>
    <tableColumn id="6652" xr3:uid="{B2E937A0-D3FA-4C56-8FE4-066C71D4257E}" name="Column6638"/>
    <tableColumn id="6653" xr3:uid="{DFFD14EA-9A9A-4829-B777-DDA55480B99F}" name="Column6639"/>
    <tableColumn id="6654" xr3:uid="{47C72A0E-C549-4734-B977-96839AB4CC39}" name="Column6640"/>
    <tableColumn id="6655" xr3:uid="{6FD28250-0519-4383-BEF1-9EFC77E0F19E}" name="Column6641"/>
    <tableColumn id="6656" xr3:uid="{EE1D5259-BE62-4CF5-A31D-26CB9BFF8750}" name="Column6642"/>
    <tableColumn id="6657" xr3:uid="{0787292B-A6C1-4D2D-9FF5-66766009A7AD}" name="Column6643"/>
    <tableColumn id="6658" xr3:uid="{2EA2AEA0-200B-46CD-95F8-01DD673E1F82}" name="Column6644"/>
    <tableColumn id="6659" xr3:uid="{0CA8EAE3-6921-42D4-91FF-D551ABCAAFE7}" name="Column6645"/>
    <tableColumn id="6660" xr3:uid="{DD553D45-7E1D-4FC9-8465-ADD6B3EA188E}" name="Column6646"/>
    <tableColumn id="6661" xr3:uid="{5EDAFF1F-033E-4FBB-9D42-FA207CF09DA8}" name="Column6647"/>
    <tableColumn id="6662" xr3:uid="{0F45F74B-7B0C-4516-9BF1-A734844D1736}" name="Column6648"/>
    <tableColumn id="6663" xr3:uid="{E7EEF3B3-7780-41BE-A4E8-B69FDEEE077F}" name="Column6649"/>
    <tableColumn id="6664" xr3:uid="{5E9A7127-303B-4B44-B715-89C4986937D1}" name="Column6650"/>
    <tableColumn id="6665" xr3:uid="{3880FCAD-ED54-49BE-87B2-73947029F5F2}" name="Column6651"/>
    <tableColumn id="6666" xr3:uid="{D884EE39-0CEA-4531-A76B-7A87EFF1B4C8}" name="Column6652"/>
    <tableColumn id="6667" xr3:uid="{57CC0DE2-1DAE-4DB9-ADE5-6D2C2779D380}" name="Column6653"/>
    <tableColumn id="6668" xr3:uid="{44EB6366-9AC0-4282-A3D3-53F5474ED025}" name="Column6654"/>
    <tableColumn id="6669" xr3:uid="{E0EA0A74-A651-4D10-8A9E-0B5E6984D6A6}" name="Column6655"/>
    <tableColumn id="6670" xr3:uid="{DCFEC887-748A-4067-9B9A-DE17EDE63E6C}" name="Column6656"/>
    <tableColumn id="6671" xr3:uid="{0C858132-C31B-475B-95FA-6B86EC2B5633}" name="Column6657"/>
    <tableColumn id="6672" xr3:uid="{3BC5142D-4021-4FA9-B9BF-4D7789F18A23}" name="Column6658"/>
    <tableColumn id="6673" xr3:uid="{E3D72592-228F-413A-97BB-B152C19A9707}" name="Column6659"/>
    <tableColumn id="6674" xr3:uid="{E3580F79-ED8E-4E28-9A6A-8DD45E37BFC3}" name="Column6660"/>
    <tableColumn id="6675" xr3:uid="{BB441488-1897-4FD4-82C3-25E5BFE25FF6}" name="Column6661"/>
    <tableColumn id="6676" xr3:uid="{37C80554-9A0B-489A-B76E-87A65468DD25}" name="Column6662"/>
    <tableColumn id="6677" xr3:uid="{9D51DF95-CA68-4A61-A34A-0B141F6288AE}" name="Column6663"/>
    <tableColumn id="6678" xr3:uid="{4F1901BA-D1A8-4E04-A117-63BA569CB3F7}" name="Column6664"/>
    <tableColumn id="6679" xr3:uid="{23A8749A-46E1-49EE-80E6-06811EC4EB14}" name="Column6665"/>
    <tableColumn id="6680" xr3:uid="{3188D21E-F2BA-47D6-A4B4-E0A4F1F14603}" name="Column6666"/>
    <tableColumn id="6681" xr3:uid="{800C5ECC-0874-4C19-8AD5-CDB87883FE3A}" name="Column6667"/>
    <tableColumn id="6682" xr3:uid="{DC2DCE90-F9D9-4DC6-9CB4-A69924DB4BAE}" name="Column6668"/>
    <tableColumn id="6683" xr3:uid="{1AB0D631-629F-475F-9F19-10CF41905A1C}" name="Column6669"/>
    <tableColumn id="6684" xr3:uid="{9EC36A98-BB25-4BB8-A805-0625D7843C3D}" name="Column6670"/>
    <tableColumn id="6685" xr3:uid="{A27430FD-F882-4AC5-84AC-2B02701AAAFA}" name="Column6671"/>
    <tableColumn id="6686" xr3:uid="{410B0FDA-4145-4B85-A74B-6A76BC0393DB}" name="Column6672"/>
    <tableColumn id="6687" xr3:uid="{FABE1D79-CC69-4321-BC2C-395AE78BADCA}" name="Column6673"/>
    <tableColumn id="6688" xr3:uid="{4C1ADC36-57D1-4B4E-9A83-76FC3511894D}" name="Column6674"/>
    <tableColumn id="6689" xr3:uid="{E95BB1B9-1E86-4E15-A6E5-D810850B3935}" name="Column6675"/>
    <tableColumn id="6690" xr3:uid="{1F8E32C7-116F-4BF2-AE5F-0EB3B60C0ABC}" name="Column6676"/>
    <tableColumn id="6691" xr3:uid="{AD00C27F-818F-4273-9CC8-2B5E8132D0D4}" name="Column6677"/>
    <tableColumn id="6692" xr3:uid="{A64B9C7A-504C-4566-8C04-880558421834}" name="Column6678"/>
    <tableColumn id="6693" xr3:uid="{71167B96-68AC-4BA3-A634-AD2C535747F6}" name="Column6679"/>
    <tableColumn id="6694" xr3:uid="{B23825ED-A83F-4512-980C-05617D985F2A}" name="Column6680"/>
    <tableColumn id="6695" xr3:uid="{D3A09939-81A5-42ED-8749-565AF04C8E70}" name="Column6681"/>
    <tableColumn id="6696" xr3:uid="{584BBF70-DF90-4501-908B-5E3ABE88BBD2}" name="Column6682"/>
    <tableColumn id="6697" xr3:uid="{549DE40A-9935-4077-9BCD-76295C04432D}" name="Column6683"/>
    <tableColumn id="6698" xr3:uid="{B8EEF2B4-BD78-4E17-B2D7-0CEE37A74C5C}" name="Column6684"/>
    <tableColumn id="6699" xr3:uid="{78CFACE6-FADB-40A9-A611-E2F9F6DB5645}" name="Column6685"/>
    <tableColumn id="6700" xr3:uid="{D1423151-B825-456B-97D9-CEA34F737C34}" name="Column6686"/>
    <tableColumn id="6701" xr3:uid="{7008CE57-A655-4046-815C-82596860B255}" name="Column6687"/>
    <tableColumn id="6702" xr3:uid="{1A451126-87A7-4394-98A7-CE04975E5A1C}" name="Column6688"/>
    <tableColumn id="6703" xr3:uid="{C43EE2BF-8C6B-446C-AA57-D1183BB13F22}" name="Column6689"/>
    <tableColumn id="6704" xr3:uid="{252C13D8-AFA7-4B95-B023-2402D2018018}" name="Column6690"/>
    <tableColumn id="6705" xr3:uid="{0F3F602F-AFEB-4275-A8A3-581E831CDB06}" name="Column6691"/>
    <tableColumn id="6706" xr3:uid="{9CEFEDA1-47F7-4AB8-A4DB-8FF4CEA8DE74}" name="Column6692"/>
    <tableColumn id="6707" xr3:uid="{848C54DC-5B2E-48FC-90A0-E705DD6F2C68}" name="Column6693"/>
    <tableColumn id="6708" xr3:uid="{7EE24CBF-72AE-42B5-B3B7-1E0380129BD8}" name="Column6694"/>
    <tableColumn id="6709" xr3:uid="{D3FF959C-5EF9-4CB4-AAB3-6A524D25DA20}" name="Column6695"/>
    <tableColumn id="6710" xr3:uid="{E54039AB-F68E-4569-AAEB-633D68B7B6ED}" name="Column6696"/>
    <tableColumn id="6711" xr3:uid="{4AFA24F0-62CB-47ED-8F22-7D90F42C00AF}" name="Column6697"/>
    <tableColumn id="6712" xr3:uid="{A02DFC3A-0F18-4F2D-9F8C-7F70CF8D3B95}" name="Column6698"/>
    <tableColumn id="6713" xr3:uid="{AAB96853-7D3A-4365-A23E-05296A2579B3}" name="Column6699"/>
    <tableColumn id="6714" xr3:uid="{5056861C-0C06-41D6-AAEF-771F79FD0615}" name="Column6700"/>
    <tableColumn id="6715" xr3:uid="{59899FC4-A895-45FA-AE12-E0F582067534}" name="Column6701"/>
    <tableColumn id="6716" xr3:uid="{79F8C214-70EC-4CC6-A0D2-3C9C47606841}" name="Column6702"/>
    <tableColumn id="6717" xr3:uid="{5C1B636A-4DB8-48CA-977F-08ED98F62181}" name="Column6703"/>
    <tableColumn id="6718" xr3:uid="{F7713FF4-F09D-4893-98E9-83720C00758F}" name="Column6704"/>
    <tableColumn id="6719" xr3:uid="{23D52A2B-6883-45C7-903C-3D28A2201A73}" name="Column6705"/>
    <tableColumn id="6720" xr3:uid="{089A4EFA-B4AB-4FFF-99AF-BC431C0DF01F}" name="Column6706"/>
    <tableColumn id="6721" xr3:uid="{4F816961-BDC5-4F8A-A9DF-5BB3B564ED9A}" name="Column6707"/>
    <tableColumn id="6722" xr3:uid="{8E0C944D-82B3-4963-B5BF-1D84B61EA477}" name="Column6708"/>
    <tableColumn id="6723" xr3:uid="{3FE0E8CA-1CB6-4316-B5C7-31F362F999CA}" name="Column6709"/>
    <tableColumn id="6724" xr3:uid="{75C97F33-E008-4FAB-AA42-44900A3024DC}" name="Column6710"/>
    <tableColumn id="6725" xr3:uid="{ED4B2D2D-699D-433A-870F-D2F379BD3480}" name="Column6711"/>
    <tableColumn id="6726" xr3:uid="{5D55A8A0-919D-4672-A879-8C18DBD8A365}" name="Column6712"/>
    <tableColumn id="6727" xr3:uid="{BFAE56CA-63B8-4B14-B2FA-2CB56B74A7EB}" name="Column6713"/>
    <tableColumn id="6728" xr3:uid="{93583013-EB0C-4B82-9B6B-F7B9C293F69D}" name="Column6714"/>
    <tableColumn id="6729" xr3:uid="{95DF2BD7-A5E5-47D0-94FF-9E5A6DA7871F}" name="Column6715"/>
    <tableColumn id="6730" xr3:uid="{92167D73-0B0E-44D1-B5E1-AAB26940ECBD}" name="Column6716"/>
    <tableColumn id="6731" xr3:uid="{8601ADBE-1D90-464D-8DAB-A14E4C8A46A9}" name="Column6717"/>
    <tableColumn id="6732" xr3:uid="{B09D14AD-C67B-42A9-911D-C1001C0E7623}" name="Column6718"/>
    <tableColumn id="6733" xr3:uid="{67E3C3BF-4C93-4EED-A600-2C695CDF1744}" name="Column6719"/>
    <tableColumn id="6734" xr3:uid="{F1A53DE8-4536-483F-9409-F4330F626C97}" name="Column6720"/>
    <tableColumn id="6735" xr3:uid="{8FB0F8CD-42F2-4D30-A30D-A37E40DBF9A2}" name="Column6721"/>
    <tableColumn id="6736" xr3:uid="{CC7F1459-2958-4BB6-9A74-41E255A15B7A}" name="Column6722"/>
    <tableColumn id="6737" xr3:uid="{CE9A7BE5-52BD-4F7D-BCEC-A319416B4FCA}" name="Column6723"/>
    <tableColumn id="6738" xr3:uid="{0DAF3209-DB13-49DF-A19C-6F079E2DF517}" name="Column6724"/>
    <tableColumn id="6739" xr3:uid="{45275D01-9F6F-4B8C-9CA9-6621A796A5C3}" name="Column6725"/>
    <tableColumn id="6740" xr3:uid="{739A7D36-4484-4E1E-B5E5-94A1DD798F31}" name="Column6726"/>
    <tableColumn id="6741" xr3:uid="{1CCBBE9C-DEAA-4E88-9D96-75C6D07002E9}" name="Column6727"/>
    <tableColumn id="6742" xr3:uid="{39BA5189-3CAB-4061-9B93-7CEC6F8A4ADC}" name="Column6728"/>
    <tableColumn id="6743" xr3:uid="{6FD2EB87-C5A8-4A73-B20D-685E12A9889B}" name="Column6729"/>
    <tableColumn id="6744" xr3:uid="{10BABD85-AECD-4412-AEED-63601D0E8486}" name="Column6730"/>
    <tableColumn id="6745" xr3:uid="{5B6AB21A-1269-49AC-9729-DDC32A13AD18}" name="Column6731"/>
    <tableColumn id="6746" xr3:uid="{7836F954-CDD4-496A-9FEB-2FA8769D91B9}" name="Column6732"/>
    <tableColumn id="6747" xr3:uid="{476726ED-4468-4CAB-BFD2-1B1E09CE6823}" name="Column6733"/>
    <tableColumn id="6748" xr3:uid="{0EB0607C-0435-438B-A5F5-9DF777C8B4FC}" name="Column6734"/>
    <tableColumn id="6749" xr3:uid="{5EF7B025-2920-4E08-BF0A-DC85D7316C62}" name="Column6735"/>
    <tableColumn id="6750" xr3:uid="{08749297-F243-4B02-ADC4-B7EC597DB811}" name="Column6736"/>
    <tableColumn id="6751" xr3:uid="{B7C2CBE0-F909-485E-9ED5-CCA666625C11}" name="Column6737"/>
    <tableColumn id="6752" xr3:uid="{01801905-0C95-4342-8EA2-C2F05A1850D4}" name="Column6738"/>
    <tableColumn id="6753" xr3:uid="{98DFA4B3-C0FE-4203-9B48-374D4237A304}" name="Column6739"/>
    <tableColumn id="6754" xr3:uid="{3B4329D1-7198-440C-AD8D-0F1744D4E4C5}" name="Column6740"/>
    <tableColumn id="6755" xr3:uid="{19D20FC0-F227-429F-BC0E-BFA6FA8D896E}" name="Column6741"/>
    <tableColumn id="6756" xr3:uid="{9199C9E9-BD3A-48D1-9CCF-B2C318B776E0}" name="Column6742"/>
    <tableColumn id="6757" xr3:uid="{27BC7845-CBED-474A-8745-F9EF245A2B82}" name="Column6743"/>
    <tableColumn id="6758" xr3:uid="{6EA52836-C91B-499C-9AD6-77C9A7A1FEF5}" name="Column6744"/>
    <tableColumn id="6759" xr3:uid="{18325F8B-E9CD-4E4E-964C-2A488B5D4643}" name="Column6745"/>
    <tableColumn id="6760" xr3:uid="{3E52BAFA-2B58-4B92-BCF4-FB42220951BC}" name="Column6746"/>
    <tableColumn id="6761" xr3:uid="{4B16363F-B7DA-49B5-B2FE-868DC092E9BD}" name="Column6747"/>
    <tableColumn id="6762" xr3:uid="{7ED379B2-B43A-46BE-86DC-DF6A0D252928}" name="Column6748"/>
    <tableColumn id="6763" xr3:uid="{DE6B9F5D-8F94-4C98-97CC-65D0BE26C171}" name="Column6749"/>
    <tableColumn id="6764" xr3:uid="{62A7ABAF-5FB2-414C-BAF9-7DA5FF5A791C}" name="Column6750"/>
    <tableColumn id="6765" xr3:uid="{8FF95D2F-2DA7-468D-8B15-17EEA6D541C8}" name="Column6751"/>
    <tableColumn id="6766" xr3:uid="{6C6AE022-7960-45E9-9056-1B7C301B6C22}" name="Column6752"/>
    <tableColumn id="6767" xr3:uid="{532A0702-E86C-414F-BE14-45180157F843}" name="Column6753"/>
    <tableColumn id="6768" xr3:uid="{207194A6-3F7E-43C1-B0CC-32A1D8DDFDB2}" name="Column6754"/>
    <tableColumn id="6769" xr3:uid="{8DD4691D-9FC5-4FE6-BC60-F9852B1A6DA6}" name="Column6755"/>
    <tableColumn id="6770" xr3:uid="{36CF7169-A6E9-4BEA-B9FB-092A2CC7A920}" name="Column6756"/>
    <tableColumn id="6771" xr3:uid="{710A429E-3EF5-4479-8F5F-8A8FE6258AC0}" name="Column6757"/>
    <tableColumn id="6772" xr3:uid="{10198C81-6A96-47B9-9CA5-A694276326EB}" name="Column6758"/>
    <tableColumn id="6773" xr3:uid="{09743880-7028-4FB7-AEC1-D7A544D05623}" name="Column6759"/>
    <tableColumn id="6774" xr3:uid="{144F2A21-C9E4-46D9-AC10-C82D9EE3F5B6}" name="Column6760"/>
    <tableColumn id="6775" xr3:uid="{7C24B761-BA4F-4E94-99A4-E908A073A691}" name="Column6761"/>
    <tableColumn id="6776" xr3:uid="{6AFE36EB-BFD7-4DA2-B4DA-F8FB908647F1}" name="Column6762"/>
    <tableColumn id="6777" xr3:uid="{6F0E2931-6170-4AFB-B63A-50F1C5B09D21}" name="Column6763"/>
    <tableColumn id="6778" xr3:uid="{B73BE776-4647-41AE-B130-52F9E6A272F5}" name="Column6764"/>
    <tableColumn id="6779" xr3:uid="{AB8069DC-7E1F-4F7E-AC07-F83A6ED58471}" name="Column6765"/>
    <tableColumn id="6780" xr3:uid="{4D407BEB-4B26-4DC2-B072-F4EA5A84BFA3}" name="Column6766"/>
    <tableColumn id="6781" xr3:uid="{EB9348ED-56A4-4C79-A3C6-A12EC16DE339}" name="Column6767"/>
    <tableColumn id="6782" xr3:uid="{136B8ADD-4183-45A7-985B-B21307084D9A}" name="Column6768"/>
    <tableColumn id="6783" xr3:uid="{A05DD118-8FAD-4EEE-95F5-A1DCA4BD9667}" name="Column6769"/>
    <tableColumn id="6784" xr3:uid="{6B99BF0B-EDD1-4A9A-A802-97A5B5EB99FF}" name="Column6770"/>
    <tableColumn id="6785" xr3:uid="{D2424C33-B218-49BB-B586-6A6C6A8D8917}" name="Column6771"/>
    <tableColumn id="6786" xr3:uid="{FFF82592-2F7F-4A44-BBEB-B9AE4DA48F3C}" name="Column6772"/>
    <tableColumn id="6787" xr3:uid="{1D77861B-675E-4711-A314-7A8E4CA004EE}" name="Column6773"/>
    <tableColumn id="6788" xr3:uid="{57B744C1-EBBC-4831-A3B1-EF8BA4A049CE}" name="Column6774"/>
    <tableColumn id="6789" xr3:uid="{FAC29240-C918-4279-B098-E73AA5D4C96A}" name="Column6775"/>
    <tableColumn id="6790" xr3:uid="{55881CD8-E00F-4987-A7B6-92A63967BC81}" name="Column6776"/>
    <tableColumn id="6791" xr3:uid="{2E3EAFBF-B4F9-4DE0-876E-44ACE207C0DA}" name="Column6777"/>
    <tableColumn id="6792" xr3:uid="{82C61605-4DEF-4EE2-B7C4-6DCD0A07544B}" name="Column6778"/>
    <tableColumn id="6793" xr3:uid="{0CD7A065-9C5F-4E41-8B28-DB77050DEB95}" name="Column6779"/>
    <tableColumn id="6794" xr3:uid="{769DC127-E487-49FC-87FC-3C6588E2D9D0}" name="Column6780"/>
    <tableColumn id="6795" xr3:uid="{27BAEE7B-E351-49C0-AA4C-1BD0A492683A}" name="Column6781"/>
    <tableColumn id="6796" xr3:uid="{37305C12-93ED-4B67-9E67-FB9FF0DAB24B}" name="Column6782"/>
    <tableColumn id="6797" xr3:uid="{5E40CA42-6907-44B9-A877-6F4A30373510}" name="Column6783"/>
    <tableColumn id="6798" xr3:uid="{03BD79C8-4E39-4F18-A163-644A63BCD45D}" name="Column6784"/>
    <tableColumn id="6799" xr3:uid="{B692D779-40FC-4166-8D8D-F4593AB09A04}" name="Column6785"/>
    <tableColumn id="6800" xr3:uid="{BEBB58C8-7649-416D-80FB-C56FE2BB24AD}" name="Column6786"/>
    <tableColumn id="6801" xr3:uid="{9BDFF7A8-E201-4A58-8C08-DB8B18A1CD75}" name="Column6787"/>
    <tableColumn id="6802" xr3:uid="{92CA73D4-4BD6-4156-AA87-2B1FBD924556}" name="Column6788"/>
    <tableColumn id="6803" xr3:uid="{C36970C4-5DEA-4A35-8DB0-7A8C0A2DF7F1}" name="Column6789"/>
    <tableColumn id="6804" xr3:uid="{5F8ED617-512C-49F5-8F0A-9986BD3260A2}" name="Column6790"/>
    <tableColumn id="6805" xr3:uid="{6FAEEC33-B622-47D8-97CF-AC9808A560CF}" name="Column6791"/>
    <tableColumn id="6806" xr3:uid="{DB0C310F-3060-4073-B709-3F350E1B4E9C}" name="Column6792"/>
    <tableColumn id="6807" xr3:uid="{1AA88743-51F0-41A9-AE74-D0405C045BE6}" name="Column6793"/>
    <tableColumn id="6808" xr3:uid="{1A9541FF-F09C-4713-AC14-195F7F42B74D}" name="Column6794"/>
    <tableColumn id="6809" xr3:uid="{B54B61CF-1C7E-4A12-B68D-6A3E2949881B}" name="Column6795"/>
    <tableColumn id="6810" xr3:uid="{1852872A-F427-4661-9BE1-E37250879186}" name="Column6796"/>
    <tableColumn id="6811" xr3:uid="{CBF55AB4-F86C-4537-8A5D-11F7B322D893}" name="Column6797"/>
    <tableColumn id="6812" xr3:uid="{BFC7607A-FB58-488B-BD2B-38528CF7E267}" name="Column6798"/>
    <tableColumn id="6813" xr3:uid="{B1D1F735-FA27-4AC2-8658-B1E2BA38EE1B}" name="Column6799"/>
    <tableColumn id="6814" xr3:uid="{D49B9A07-B4C2-4601-8B49-B2BFE5199E1B}" name="Column6800"/>
    <tableColumn id="6815" xr3:uid="{D7947019-022F-4820-9477-AC3334BEF9EF}" name="Column6801"/>
    <tableColumn id="6816" xr3:uid="{DF48FB45-DA74-4D34-8B82-5E5EE1D7F60D}" name="Column6802"/>
    <tableColumn id="6817" xr3:uid="{619B9AF1-6477-45E4-BCCF-20408EDDD38F}" name="Column6803"/>
    <tableColumn id="6818" xr3:uid="{6A339797-E68F-493D-A03F-7EFA482667E2}" name="Column6804"/>
    <tableColumn id="6819" xr3:uid="{D48B3E5C-D38C-47E7-9F55-6692C1C45E43}" name="Column6805"/>
    <tableColumn id="6820" xr3:uid="{0BB777F7-76E2-4A0E-B0CF-A0019297078D}" name="Column6806"/>
    <tableColumn id="6821" xr3:uid="{305BD43B-7C09-4E6A-BE8E-61BF88103A55}" name="Column6807"/>
    <tableColumn id="6822" xr3:uid="{B5998024-BA88-432F-8F8B-EE665DF02664}" name="Column6808"/>
    <tableColumn id="6823" xr3:uid="{23A5C85B-A203-4235-917C-B7944ED8AB8D}" name="Column6809"/>
    <tableColumn id="6824" xr3:uid="{C205203D-B02A-4B46-8B97-F8031B2D2D60}" name="Column6810"/>
    <tableColumn id="6825" xr3:uid="{E43FA971-F43D-4C86-ADF3-6AA3CD4369B0}" name="Column6811"/>
    <tableColumn id="6826" xr3:uid="{524C5FDF-D790-46C5-9C04-C7C91FB5FD05}" name="Column6812"/>
    <tableColumn id="6827" xr3:uid="{B16DCC93-5D1C-433F-8972-079FE4A4DB1B}" name="Column6813"/>
    <tableColumn id="6828" xr3:uid="{A28E3643-93BD-461F-88CC-07CAD8DA7C99}" name="Column6814"/>
    <tableColumn id="6829" xr3:uid="{AC2692E2-FA26-4F8A-9F93-E2D09231EC61}" name="Column6815"/>
    <tableColumn id="6830" xr3:uid="{B20090D4-E53C-440A-A373-0D05C7CCF049}" name="Column6816"/>
    <tableColumn id="6831" xr3:uid="{338EB3D2-4AA7-4B31-B453-E823DE54D80D}" name="Column6817"/>
    <tableColumn id="6832" xr3:uid="{21BE83F2-DFC2-46A9-8097-59DC5B16F1FE}" name="Column6818"/>
    <tableColumn id="6833" xr3:uid="{1A741287-34EA-4ADE-9E3D-29BB83990B0F}" name="Column6819"/>
    <tableColumn id="6834" xr3:uid="{6F87F38A-002F-4B5E-8919-F8600AE52350}" name="Column6820"/>
    <tableColumn id="6835" xr3:uid="{FCE63DA7-0169-41E7-AE05-0D23C0246AD8}" name="Column6821"/>
    <tableColumn id="6836" xr3:uid="{9D30E865-EB1A-4B49-B212-943314BB5B11}" name="Column6822"/>
    <tableColumn id="6837" xr3:uid="{07DB5C18-0E90-4117-9766-3A3186581788}" name="Column6823"/>
    <tableColumn id="6838" xr3:uid="{D210EB99-C6F2-4CE0-B61D-30FF088BFE85}" name="Column6824"/>
    <tableColumn id="6839" xr3:uid="{6606EA1B-10A8-46CD-849F-92E703FDA6F9}" name="Column6825"/>
    <tableColumn id="6840" xr3:uid="{29EA0F20-F3DC-4007-9F46-5817D6CDD7ED}" name="Column6826"/>
    <tableColumn id="6841" xr3:uid="{66A365EE-A68D-4BC1-953B-E5F5E010058D}" name="Column6827"/>
    <tableColumn id="6842" xr3:uid="{7DFAE622-C60B-4986-BC6F-F3BA51FA65E2}" name="Column6828"/>
    <tableColumn id="6843" xr3:uid="{FD96DF3B-5500-430F-947F-4B2B8B8555FE}" name="Column6829"/>
    <tableColumn id="6844" xr3:uid="{5EB02743-2D01-4E1F-A9E8-A07306BC39E6}" name="Column6830"/>
    <tableColumn id="6845" xr3:uid="{90B47575-1FC7-45DE-A934-F2C78738AADB}" name="Column6831"/>
    <tableColumn id="6846" xr3:uid="{5638713A-02A2-4593-AE4A-1AE02E049B65}" name="Column6832"/>
    <tableColumn id="6847" xr3:uid="{D7E08B9B-E43F-4DA5-A42B-8C0D2FA59175}" name="Column6833"/>
    <tableColumn id="6848" xr3:uid="{F389BC79-ADB1-427B-8ACE-441CDC22EA14}" name="Column6834"/>
    <tableColumn id="6849" xr3:uid="{23F9D981-CCB8-4ACF-9937-084079B4A82F}" name="Column6835"/>
    <tableColumn id="6850" xr3:uid="{A490DD06-C121-4E4F-B88E-65A65CEA919A}" name="Column6836"/>
    <tableColumn id="6851" xr3:uid="{FEC24FB8-2247-4408-9716-6D73AE182E00}" name="Column6837"/>
    <tableColumn id="6852" xr3:uid="{EF7179C1-FA9C-474C-9CA9-C526304099CF}" name="Column6838"/>
    <tableColumn id="6853" xr3:uid="{9660BD2A-5EF2-47EF-A7BA-33755E37477C}" name="Column6839"/>
    <tableColumn id="6854" xr3:uid="{EF1CA6DB-D79B-43CE-87FA-B21D2B3A9BC4}" name="Column6840"/>
    <tableColumn id="6855" xr3:uid="{CF6329A4-F562-429A-BE73-B6153CD9C8A3}" name="Column6841"/>
    <tableColumn id="6856" xr3:uid="{42CDC16F-0702-4814-872C-4F53A9C297CC}" name="Column6842"/>
    <tableColumn id="6857" xr3:uid="{4FE874D6-374D-46DE-BC1E-E0CB51660E2A}" name="Column6843"/>
    <tableColumn id="6858" xr3:uid="{949E8C06-510F-4D6F-B58D-4FDE700D5A66}" name="Column6844"/>
    <tableColumn id="6859" xr3:uid="{39731DB9-7FBC-454E-A499-6AC9DAA4F0DE}" name="Column6845"/>
    <tableColumn id="6860" xr3:uid="{918924C2-56F7-45FD-8D0B-0CEF60A7C133}" name="Column6846"/>
    <tableColumn id="6861" xr3:uid="{7BA6C834-9D51-4A1F-9CD5-0E71C9F60654}" name="Column6847"/>
    <tableColumn id="6862" xr3:uid="{91F590F5-6E34-4A51-85D5-53D5632393DA}" name="Column6848"/>
    <tableColumn id="6863" xr3:uid="{CA874F6D-E030-4E6E-A10B-4BA90C1426FF}" name="Column6849"/>
    <tableColumn id="6864" xr3:uid="{BC5FD6A6-12E7-4566-A4A7-AB72D2C5D2EB}" name="Column6850"/>
    <tableColumn id="6865" xr3:uid="{6AA19ECF-1A21-4B3E-BDCD-F4E57AB85BDE}" name="Column6851"/>
    <tableColumn id="6866" xr3:uid="{F03AA546-9E4D-4C3E-9F89-CD266126C7FC}" name="Column6852"/>
    <tableColumn id="6867" xr3:uid="{C12A781F-7F78-415D-9648-1289F6181589}" name="Column6853"/>
    <tableColumn id="6868" xr3:uid="{5464EB64-8F6D-4E96-B425-91BB68AE767A}" name="Column6854"/>
    <tableColumn id="6869" xr3:uid="{43D48E4A-EBF8-44B1-AB96-21E783DCDCFF}" name="Column6855"/>
    <tableColumn id="6870" xr3:uid="{170BBCAC-5C22-46AC-BDC3-855C78D4BA1F}" name="Column6856"/>
    <tableColumn id="6871" xr3:uid="{5BFC4FAA-4313-4064-8B3B-28BECF8098C3}" name="Column6857"/>
    <tableColumn id="6872" xr3:uid="{7A1A0BF6-74F7-4417-ABEA-35B432C01DBC}" name="Column6858"/>
    <tableColumn id="6873" xr3:uid="{FA975604-364E-4591-8FCF-D304E7E0CD7F}" name="Column6859"/>
    <tableColumn id="6874" xr3:uid="{E261B8E8-D4EE-4087-98B5-D3113886E631}" name="Column6860"/>
    <tableColumn id="6875" xr3:uid="{3755D6A0-DB7D-4BBA-9530-6608FA43B8B8}" name="Column6861"/>
    <tableColumn id="6876" xr3:uid="{B60C29B4-846E-41D4-8200-742AAFFCB702}" name="Column6862"/>
    <tableColumn id="6877" xr3:uid="{EA7622D0-1654-488E-AE7C-E5655AE250A8}" name="Column6863"/>
    <tableColumn id="6878" xr3:uid="{D7E63FE5-6DBD-4368-A1E1-0C71C5A86E19}" name="Column6864"/>
    <tableColumn id="6879" xr3:uid="{A6056CD4-DA43-4D6C-BE1F-D458C3D7BE55}" name="Column6865"/>
    <tableColumn id="6880" xr3:uid="{7FFF033E-698F-47D8-9DFD-C14A38A52C00}" name="Column6866"/>
    <tableColumn id="6881" xr3:uid="{F2C0A453-B370-4765-B68A-03E476BF60B7}" name="Column6867"/>
    <tableColumn id="6882" xr3:uid="{6150FF40-3818-4104-B6E2-C300DABB5C87}" name="Column6868"/>
    <tableColumn id="6883" xr3:uid="{37EED56F-FD40-44D7-AF71-B427DD5BFAD8}" name="Column6869"/>
    <tableColumn id="6884" xr3:uid="{B8B59750-E3D7-4ADD-80AE-EC1A7DBBE8B3}" name="Column6870"/>
    <tableColumn id="6885" xr3:uid="{C856C14D-F08B-4376-B739-86EDEB4DCE1B}" name="Column6871"/>
    <tableColumn id="6886" xr3:uid="{8147514E-A97A-4C7E-BF0F-00D25570F07B}" name="Column6872"/>
    <tableColumn id="6887" xr3:uid="{9CAC1299-A04B-40A3-B96B-80A184FAFA01}" name="Column6873"/>
    <tableColumn id="6888" xr3:uid="{C7ED9A62-CD09-4064-9D68-467F56A14562}" name="Column6874"/>
    <tableColumn id="6889" xr3:uid="{4A1791F3-90DE-40A0-A6A3-1310C2DD3E4A}" name="Column6875"/>
    <tableColumn id="6890" xr3:uid="{216AF453-6335-4DCC-8A13-5F08B00B099C}" name="Column6876"/>
    <tableColumn id="6891" xr3:uid="{8DE20571-E0F4-4051-BDF8-A40005EC3569}" name="Column6877"/>
    <tableColumn id="6892" xr3:uid="{47A3BD6F-2AC5-4833-95FF-AE5DC46EA2B6}" name="Column6878"/>
    <tableColumn id="6893" xr3:uid="{09B914DC-CB5B-457D-8D8B-84A113C5A84B}" name="Column6879"/>
    <tableColumn id="6894" xr3:uid="{BD75E436-5CE2-46A4-A605-683B5C1A5B19}" name="Column6880"/>
    <tableColumn id="6895" xr3:uid="{68AEBF99-93CA-4E08-BCB7-08D37DEC8216}" name="Column6881"/>
    <tableColumn id="6896" xr3:uid="{39F06D60-00FB-435C-AABD-A5EF66EF9C11}" name="Column6882"/>
    <tableColumn id="6897" xr3:uid="{51900357-47CB-4EE0-A1F4-D41B96F302C4}" name="Column6883"/>
    <tableColumn id="6898" xr3:uid="{03F7DE9E-114C-47C7-8FEE-7E3B14BF24B4}" name="Column6884"/>
    <tableColumn id="6899" xr3:uid="{C25B378F-342E-4312-8534-94B25CC7FA76}" name="Column6885"/>
    <tableColumn id="6900" xr3:uid="{EF7F6C17-43AF-4C15-B4AA-F5D58FF46E10}" name="Column6886"/>
    <tableColumn id="6901" xr3:uid="{C7564FA2-E48A-41FD-9D29-5617B8E809C7}" name="Column6887"/>
    <tableColumn id="6902" xr3:uid="{4B06EE03-F4C4-4EF6-8311-EF58D5F958BA}" name="Column6888"/>
    <tableColumn id="6903" xr3:uid="{C9BE074D-9C4F-4D48-8A4B-B761B350949C}" name="Column6889"/>
    <tableColumn id="6904" xr3:uid="{FD04AA15-2DB5-4117-B982-8B987B61F1E4}" name="Column6890"/>
    <tableColumn id="6905" xr3:uid="{62CF6D53-BA16-4CC3-A68A-2765E4CD4584}" name="Column6891"/>
    <tableColumn id="6906" xr3:uid="{0870ACD5-2F3B-4389-B882-88A9A3B0DAFA}" name="Column6892"/>
    <tableColumn id="6907" xr3:uid="{63C46C49-EEDF-49DA-AF02-31AD16602144}" name="Column6893"/>
    <tableColumn id="6908" xr3:uid="{95BB4436-02EA-4BAF-9F0D-F890D8CDA1D9}" name="Column6894"/>
    <tableColumn id="6909" xr3:uid="{1917C923-039A-49E8-85C7-73B9CDAB82FA}" name="Column6895"/>
    <tableColumn id="6910" xr3:uid="{91C1FB3C-B293-40B6-A4D8-3A18D6DCC8D5}" name="Column6896"/>
    <tableColumn id="6911" xr3:uid="{32EE2B66-E669-44DB-8888-9D05A9F6B908}" name="Column6897"/>
    <tableColumn id="6912" xr3:uid="{3407C929-EA26-46FC-B8CE-566768982D53}" name="Column6898"/>
    <tableColumn id="6913" xr3:uid="{2D2C2730-F2DD-4F30-84CD-F4FCC4A195B8}" name="Column6899"/>
    <tableColumn id="6914" xr3:uid="{8397F9D8-7BC5-4229-8151-6EC2BB8B2CA4}" name="Column6900"/>
    <tableColumn id="6915" xr3:uid="{0F2EE4AC-2CC4-4F50-8F6C-7EE36DFA2D35}" name="Column6901"/>
    <tableColumn id="6916" xr3:uid="{14C2BC94-C2A2-40BF-A9AB-72A5C1DE0DF9}" name="Column6902"/>
    <tableColumn id="6917" xr3:uid="{BAB098C2-0A62-4008-B1D3-669666DE81AD}" name="Column6903"/>
    <tableColumn id="6918" xr3:uid="{752E4952-9ACE-49E7-A098-4B2F0D9F8F87}" name="Column6904"/>
    <tableColumn id="6919" xr3:uid="{EE9C2D36-BC2F-4ED2-B669-86D8C9B95EC9}" name="Column6905"/>
    <tableColumn id="6920" xr3:uid="{57913B34-16E8-4383-B7D0-C87B02673ABE}" name="Column6906"/>
    <tableColumn id="6921" xr3:uid="{4176FDC0-D4E5-4F4D-A721-2838224B6B12}" name="Column6907"/>
    <tableColumn id="6922" xr3:uid="{EA9AF155-782E-4AC8-8BED-5FD6BA691668}" name="Column6908"/>
    <tableColumn id="6923" xr3:uid="{677B9CF9-C787-462C-8C19-D220CAD465C0}" name="Column6909"/>
    <tableColumn id="6924" xr3:uid="{8F620A01-247C-41D5-BE35-637538215037}" name="Column6910"/>
    <tableColumn id="6925" xr3:uid="{DE5BFF9B-170E-4D9B-A8B9-D1D800A804F7}" name="Column6911"/>
    <tableColumn id="6926" xr3:uid="{AFD77E00-281B-4685-AD87-1764E20C8E5C}" name="Column6912"/>
    <tableColumn id="6927" xr3:uid="{BBC48C96-B23B-4732-B1A1-71FD7139826B}" name="Column6913"/>
    <tableColumn id="6928" xr3:uid="{D5C8A241-63CD-472C-B22B-4CFB5CC398CB}" name="Column6914"/>
    <tableColumn id="6929" xr3:uid="{7CC1F24C-8303-4E5D-AFD9-16E9A35E642A}" name="Column6915"/>
    <tableColumn id="6930" xr3:uid="{265B88A3-D17A-4CE8-B979-3D840267C217}" name="Column6916"/>
    <tableColumn id="6931" xr3:uid="{44E56645-D436-4D97-B005-754CA6D5F8F8}" name="Column6917"/>
    <tableColumn id="6932" xr3:uid="{8C724A9E-D0F0-422A-9577-1C20781F55D5}" name="Column6918"/>
    <tableColumn id="6933" xr3:uid="{DD1A6D67-3E6B-4BE3-90C0-8ECBADA75F7F}" name="Column6919"/>
    <tableColumn id="6934" xr3:uid="{490789C1-C4D0-4DA7-A365-9AEC6DACE014}" name="Column6920"/>
    <tableColumn id="6935" xr3:uid="{C87D7641-1A6C-46CB-8B9D-9BAC5430E653}" name="Column6921"/>
    <tableColumn id="6936" xr3:uid="{5BACE543-AB10-4E1A-9841-5057738747E5}" name="Column6922"/>
    <tableColumn id="6937" xr3:uid="{3367575B-B038-4CFD-BF2D-D9DC0CAE558B}" name="Column6923"/>
    <tableColumn id="6938" xr3:uid="{D38A48A1-9655-4905-93DB-CF85A9FE6956}" name="Column6924"/>
    <tableColumn id="6939" xr3:uid="{EFA29C72-D288-47BB-8107-BFAE549AB380}" name="Column6925"/>
    <tableColumn id="6940" xr3:uid="{17A9D609-C365-4F76-9DBB-220D2436FBFB}" name="Column6926"/>
    <tableColumn id="6941" xr3:uid="{ED7500CB-56BC-47D3-81A5-45388385BC98}" name="Column6927"/>
    <tableColumn id="6942" xr3:uid="{666BE47A-77AB-4431-B0C4-7CB8E333C093}" name="Column6928"/>
    <tableColumn id="6943" xr3:uid="{B4EBBF19-FB6F-49AA-BE98-68A05A36FAE8}" name="Column6929"/>
    <tableColumn id="6944" xr3:uid="{8AACA512-4862-461C-9A7E-17D9B0C121EE}" name="Column6930"/>
    <tableColumn id="6945" xr3:uid="{FC30A38B-1BCE-4E32-B365-D5165DACAA44}" name="Column6931"/>
    <tableColumn id="6946" xr3:uid="{17FC6EF5-27DB-4911-BD39-02E878094257}" name="Column6932"/>
    <tableColumn id="6947" xr3:uid="{0258028F-E2FB-491F-AF31-A47496C876E2}" name="Column6933"/>
    <tableColumn id="6948" xr3:uid="{B371F3DF-E9B0-4C84-BC7F-FCABF34C705B}" name="Column6934"/>
    <tableColumn id="6949" xr3:uid="{79324589-AE05-41DD-B491-76F5087B1602}" name="Column6935"/>
    <tableColumn id="6950" xr3:uid="{EE2FD121-125B-4C02-AEE5-C15A606A2B8E}" name="Column6936"/>
    <tableColumn id="6951" xr3:uid="{86A59D23-73D3-4CDD-8E50-604CB743BD39}" name="Column6937"/>
    <tableColumn id="6952" xr3:uid="{77D3E6E4-0B11-46DE-A0FE-6DE16C3F78E1}" name="Column6938"/>
    <tableColumn id="6953" xr3:uid="{8360C97C-C397-45E1-8479-AD83D576CB22}" name="Column6939"/>
    <tableColumn id="6954" xr3:uid="{6123F11F-60A8-499C-BDF7-AE0EC406A8C5}" name="Column6940"/>
    <tableColumn id="6955" xr3:uid="{2AD1A3AB-AF8A-42B4-A881-3A5B1188A8A4}" name="Column6941"/>
    <tableColumn id="6956" xr3:uid="{4C912154-50E0-46E6-8BF5-5B4ABF69782A}" name="Column6942"/>
    <tableColumn id="6957" xr3:uid="{F29B7C98-8E12-4D43-BF7F-7E7011B986B0}" name="Column6943"/>
    <tableColumn id="6958" xr3:uid="{839856E7-343B-4EAE-92DA-0ABC90F1E57C}" name="Column6944"/>
    <tableColumn id="6959" xr3:uid="{8FC7E9DA-AF15-422B-A5C6-7D8ADEF81CBD}" name="Column6945"/>
    <tableColumn id="6960" xr3:uid="{BA4335E7-7698-48ED-B838-39E09A30E304}" name="Column6946"/>
    <tableColumn id="6961" xr3:uid="{F42CAB89-DB37-4C94-A769-7FA9909E8AD0}" name="Column6947"/>
    <tableColumn id="6962" xr3:uid="{2967C2C3-0D5C-4B6E-B759-472D462A35B1}" name="Column6948"/>
    <tableColumn id="6963" xr3:uid="{DAC99AE7-7324-465C-A328-1780D32A5EA0}" name="Column6949"/>
    <tableColumn id="6964" xr3:uid="{8F5E5F47-0465-49AC-8193-21E562B9F423}" name="Column6950"/>
    <tableColumn id="6965" xr3:uid="{050A53B3-8787-4C55-8DD4-0080DAEE8A6C}" name="Column6951"/>
    <tableColumn id="6966" xr3:uid="{120E5136-8E4D-4FE2-B72F-D8323A4FE866}" name="Column6952"/>
    <tableColumn id="6967" xr3:uid="{1E5B664D-A39C-44D0-B0EC-85252221BE54}" name="Column6953"/>
    <tableColumn id="6968" xr3:uid="{F3A810C3-BE2B-4CD0-AF03-051B27652414}" name="Column6954"/>
    <tableColumn id="6969" xr3:uid="{0ACAA143-1BE7-440B-8531-A4046FCAE3CE}" name="Column6955"/>
    <tableColumn id="6970" xr3:uid="{BD8378B1-4CEC-4D0C-89F3-58B9EF75C1B6}" name="Column6956"/>
    <tableColumn id="6971" xr3:uid="{CE18293B-5723-460A-92B3-0954795BA5D7}" name="Column6957"/>
    <tableColumn id="6972" xr3:uid="{5FA7B6EF-187E-4648-A879-8CAD58443FD7}" name="Column6958"/>
    <tableColumn id="6973" xr3:uid="{E2E88C40-F658-4A2C-8D91-E7AA9834B81F}" name="Column6959"/>
    <tableColumn id="6974" xr3:uid="{2985EED7-7C18-419C-9BB0-40D4C68350C7}" name="Column6960"/>
    <tableColumn id="6975" xr3:uid="{C6E4F5A0-6A12-4467-8F01-A2068954D854}" name="Column6961"/>
    <tableColumn id="6976" xr3:uid="{68661F62-E7C4-4CC0-B1FF-9ED1D24ECFBB}" name="Column6962"/>
    <tableColumn id="6977" xr3:uid="{7B5B2E84-E16C-407C-B67D-79B8437A0492}" name="Column6963"/>
    <tableColumn id="6978" xr3:uid="{EEE83CC2-002E-49E6-9F79-A8B2E0121CAC}" name="Column6964"/>
    <tableColumn id="6979" xr3:uid="{BDD20909-C53C-49D9-AD8D-81F568DB2C3A}" name="Column6965"/>
    <tableColumn id="6980" xr3:uid="{67D39C68-5E60-466B-A8CF-847B10845526}" name="Column6966"/>
    <tableColumn id="6981" xr3:uid="{564CCEA6-DF6E-4BE2-A83E-6ACDD3DA71DA}" name="Column6967"/>
    <tableColumn id="6982" xr3:uid="{8E505FE5-409F-452D-BF0A-E82CA075153B}" name="Column6968"/>
    <tableColumn id="6983" xr3:uid="{962AF0F0-FFA2-421A-A483-D1046CEAAB64}" name="Column6969"/>
    <tableColumn id="6984" xr3:uid="{E546B271-C1F6-4711-8A9D-131229A6548F}" name="Column6970"/>
    <tableColumn id="6985" xr3:uid="{1325CC8C-DEE9-46F8-B67F-143541C0CA87}" name="Column6971"/>
    <tableColumn id="6986" xr3:uid="{9A92F912-B277-4189-B9EB-7D07FD245D84}" name="Column6972"/>
    <tableColumn id="6987" xr3:uid="{7FAD4A32-762C-4C16-B7A8-ACFDDC50AC3E}" name="Column6973"/>
    <tableColumn id="6988" xr3:uid="{39BC4777-AB83-4247-90E5-52ADE4169EAA}" name="Column6974"/>
    <tableColumn id="6989" xr3:uid="{DE62987E-348D-4C9B-9472-0DDB3CB70FC5}" name="Column6975"/>
    <tableColumn id="6990" xr3:uid="{255A1DA1-912E-4370-B0DC-B82F25FFD621}" name="Column6976"/>
    <tableColumn id="6991" xr3:uid="{8E7F0342-8BDE-4984-B9AB-6606882BB90F}" name="Column6977"/>
    <tableColumn id="6992" xr3:uid="{CEF43AC8-A0EE-4D3A-ADD8-890D7B4856A8}" name="Column6978"/>
    <tableColumn id="6993" xr3:uid="{1D373E33-A6CB-4119-AB66-914C60EA1B73}" name="Column6979"/>
    <tableColumn id="6994" xr3:uid="{6D2F5EC2-2B94-47C0-B960-F998CFBC6B55}" name="Column6980"/>
    <tableColumn id="6995" xr3:uid="{F02CBFB1-DB67-4103-BB07-F3D1D812E83B}" name="Column6981"/>
    <tableColumn id="6996" xr3:uid="{48331A29-2E31-4992-AF04-E3FC74E9293E}" name="Column6982"/>
    <tableColumn id="6997" xr3:uid="{C5253300-A547-4631-AF7F-0707CE227650}" name="Column6983"/>
    <tableColumn id="6998" xr3:uid="{ACD1B621-75A1-4A74-829B-96FC4DD28A34}" name="Column6984"/>
    <tableColumn id="6999" xr3:uid="{DD269576-97A6-4FE7-A114-2FCF4C1A6588}" name="Column6985"/>
    <tableColumn id="7000" xr3:uid="{E1795233-FCBF-42DD-BAF3-E23E343EE08D}" name="Column6986"/>
    <tableColumn id="7001" xr3:uid="{0C8C9F1E-8D78-482F-BD72-4678EB88D3D4}" name="Column6987"/>
    <tableColumn id="7002" xr3:uid="{31944A07-B4D8-4D7C-A9EE-7300C293B43C}" name="Column6988"/>
    <tableColumn id="7003" xr3:uid="{D6575963-B965-4326-8011-398BEC236B11}" name="Column6989"/>
    <tableColumn id="7004" xr3:uid="{559FB13C-0F5A-42BE-9651-96B4FCD6F893}" name="Column6990"/>
    <tableColumn id="7005" xr3:uid="{F0DDD324-195C-4645-B90F-A25A60401028}" name="Column6991"/>
    <tableColumn id="7006" xr3:uid="{08BB5F85-0547-4E7F-A097-8F575969219A}" name="Column6992"/>
    <tableColumn id="7007" xr3:uid="{CA4BB237-6DB6-4797-8D2B-498F2D25C2E9}" name="Column6993"/>
    <tableColumn id="7008" xr3:uid="{091CAD08-C442-4E2E-8EA8-493CDDC92779}" name="Column6994"/>
    <tableColumn id="7009" xr3:uid="{12F7BA1A-667A-4E55-9542-88DA63AC4B64}" name="Column6995"/>
    <tableColumn id="7010" xr3:uid="{15ABF9F4-A98A-451B-9891-626B818F1275}" name="Column6996"/>
    <tableColumn id="7011" xr3:uid="{49790C0E-85A1-43B7-9FB1-186EA981F7B4}" name="Column6997"/>
    <tableColumn id="7012" xr3:uid="{E2DD1325-10D6-404B-9E3F-3F173169CAFE}" name="Column6998"/>
    <tableColumn id="7013" xr3:uid="{31747928-187D-4332-92AC-696A7A34C49E}" name="Column6999"/>
    <tableColumn id="7014" xr3:uid="{9337EF68-19A9-4223-8001-53227B4355D9}" name="Column7000"/>
    <tableColumn id="7015" xr3:uid="{6A270972-81CB-40D2-8088-EC0B13C5A44A}" name="Column7001"/>
    <tableColumn id="7016" xr3:uid="{F2D9129A-3D3C-44BE-9B05-C7B58CD290C7}" name="Column7002"/>
    <tableColumn id="7017" xr3:uid="{37C5A918-1A04-4D33-B76F-C84298189AE4}" name="Column7003"/>
    <tableColumn id="7018" xr3:uid="{34F4DF7D-0A3A-4566-A129-91566C630F78}" name="Column7004"/>
    <tableColumn id="7019" xr3:uid="{D8F8BF38-223B-4D79-81C6-7F27335EA9CA}" name="Column7005"/>
    <tableColumn id="7020" xr3:uid="{246AB8C5-13CB-49CB-A2AE-710456680621}" name="Column7006"/>
    <tableColumn id="7021" xr3:uid="{B51F1223-F719-465D-9DA8-2B3C1E4E400D}" name="Column7007"/>
    <tableColumn id="7022" xr3:uid="{E97CD243-E385-412F-8F64-7961F2EA4D54}" name="Column7008"/>
    <tableColumn id="7023" xr3:uid="{E1114591-3FF4-4A5D-A5AE-81022E1425D6}" name="Column7009"/>
    <tableColumn id="7024" xr3:uid="{CA3E68CB-E900-4A23-81F0-F2C2B638B554}" name="Column7010"/>
    <tableColumn id="7025" xr3:uid="{9DDAA62E-3654-457F-8E69-FA69E16856BF}" name="Column7011"/>
    <tableColumn id="7026" xr3:uid="{546ED1F1-C25F-4D3B-AF15-1DE5B4505FD2}" name="Column7012"/>
    <tableColumn id="7027" xr3:uid="{0B145DCA-16CA-4275-AFDA-6AB9E5B34368}" name="Column7013"/>
    <tableColumn id="7028" xr3:uid="{E54B970D-1B71-43C6-8852-76242A00267D}" name="Column7014"/>
    <tableColumn id="7029" xr3:uid="{67D5E2A9-0B48-42CE-8535-41CAF891F423}" name="Column7015"/>
    <tableColumn id="7030" xr3:uid="{BA4B0F5A-5109-407F-9CFB-ECF87F56174D}" name="Column7016"/>
    <tableColumn id="7031" xr3:uid="{EEF2D7A9-5807-47AE-B3C3-36A440F489DF}" name="Column7017"/>
    <tableColumn id="7032" xr3:uid="{5B497AF1-598E-4E27-9EC4-8B5A97F3DD65}" name="Column7018"/>
    <tableColumn id="7033" xr3:uid="{F2D0DD80-2286-4764-9F06-137C8A1E4539}" name="Column7019"/>
    <tableColumn id="7034" xr3:uid="{342124CD-F4F1-4D72-A8E7-EB0B6B19E490}" name="Column7020"/>
    <tableColumn id="7035" xr3:uid="{37E62B57-460D-4ABC-88D4-D742DF1F2AB7}" name="Column7021"/>
    <tableColumn id="7036" xr3:uid="{0A189255-559B-4B45-B534-7A2297EF7B50}" name="Column7022"/>
    <tableColumn id="7037" xr3:uid="{4BE1604A-2F97-46A5-A769-11D68E1B6641}" name="Column7023"/>
    <tableColumn id="7038" xr3:uid="{057B94B6-E1F9-422A-BD65-D03849A238C0}" name="Column7024"/>
    <tableColumn id="7039" xr3:uid="{8600ADF9-CE6A-4440-946D-661F467A3AD4}" name="Column7025"/>
    <tableColumn id="7040" xr3:uid="{FD3BE0F1-E90C-4202-B08A-28626B0FC09B}" name="Column7026"/>
    <tableColumn id="7041" xr3:uid="{80519FE7-5658-48E7-9BD8-5898FEAD71DF}" name="Column7027"/>
    <tableColumn id="7042" xr3:uid="{4BAD6A6C-35D7-4806-AC26-3E55A63A58DD}" name="Column7028"/>
    <tableColumn id="7043" xr3:uid="{2D049A2E-8BF1-414D-B159-A73EB765C166}" name="Column7029"/>
    <tableColumn id="7044" xr3:uid="{1826B095-6E92-42EA-84A6-3A845B05FFD2}" name="Column7030"/>
    <tableColumn id="7045" xr3:uid="{FB113547-4220-4CB8-879D-8E9A71A795EE}" name="Column7031"/>
    <tableColumn id="7046" xr3:uid="{F7D665CD-A65B-4313-8976-A5B29126FE8F}" name="Column7032"/>
    <tableColumn id="7047" xr3:uid="{80D962D8-20A0-4DF0-8BB4-61C219C5DAE5}" name="Column7033"/>
    <tableColumn id="7048" xr3:uid="{8159164D-9A67-4880-9788-F29DE0AF5619}" name="Column7034"/>
    <tableColumn id="7049" xr3:uid="{98DE163A-74D5-4FC3-AA64-25B840D8887E}" name="Column7035"/>
    <tableColumn id="7050" xr3:uid="{BD26B421-1C76-4759-9D58-1E96CFF626AE}" name="Column7036"/>
    <tableColumn id="7051" xr3:uid="{6D8F1B0C-96B3-45C9-BB6F-9E6A123D4D3C}" name="Column7037"/>
    <tableColumn id="7052" xr3:uid="{A5D7A918-5AB3-4AD8-AFDD-44C0D1651BC5}" name="Column7038"/>
    <tableColumn id="7053" xr3:uid="{909A1767-DC82-468E-ACFD-72381CF3D22E}" name="Column7039"/>
    <tableColumn id="7054" xr3:uid="{A241F388-C625-49E2-98A1-2AB9C9F0BDD7}" name="Column7040"/>
    <tableColumn id="7055" xr3:uid="{856BAD3A-DAE0-4D9F-99D1-08421835C2C8}" name="Column7041"/>
    <tableColumn id="7056" xr3:uid="{5DCA1E2A-B771-4EB1-915C-29B54632D1FD}" name="Column7042"/>
    <tableColumn id="7057" xr3:uid="{B4CEF3EE-CA3E-4F17-B42C-F796DC72A3E0}" name="Column7043"/>
    <tableColumn id="7058" xr3:uid="{CE283033-9CEF-413E-8E9A-399D3F1FDB03}" name="Column7044"/>
    <tableColumn id="7059" xr3:uid="{17B8CFBF-6C74-4F2D-9AC9-402439407346}" name="Column7045"/>
    <tableColumn id="7060" xr3:uid="{D44885B2-F8F6-4B3B-B1CF-1A249D7240C4}" name="Column7046"/>
    <tableColumn id="7061" xr3:uid="{A61F6694-B112-438E-8BE9-82C559CAAC9C}" name="Column7047"/>
    <tableColumn id="7062" xr3:uid="{CAEA5EC5-56C1-4002-B714-CF2DDDD80DDD}" name="Column7048"/>
    <tableColumn id="7063" xr3:uid="{89531E23-863D-47D4-B08F-BBD0D450DCDE}" name="Column7049"/>
    <tableColumn id="7064" xr3:uid="{54434E2D-6E87-4787-A503-D8761D82B7D4}" name="Column7050"/>
    <tableColumn id="7065" xr3:uid="{EB2AF10E-166F-4CE2-9587-A942C39CD209}" name="Column7051"/>
    <tableColumn id="7066" xr3:uid="{CBA6DB16-F263-40B3-8A43-47D67AAC2167}" name="Column7052"/>
    <tableColumn id="7067" xr3:uid="{E2CE3D3D-1655-4A74-BA57-7218C518DAF4}" name="Column7053"/>
    <tableColumn id="7068" xr3:uid="{79BD787C-838D-4F08-9944-B982F4ECE379}" name="Column7054"/>
    <tableColumn id="7069" xr3:uid="{AC519E17-002F-4EE9-8D8D-0C9B7DA013C0}" name="Column7055"/>
    <tableColumn id="7070" xr3:uid="{FA8B01F7-FAA2-4850-A5C4-1CFA295C1F95}" name="Column7056"/>
    <tableColumn id="7071" xr3:uid="{82948A51-63DE-4299-988F-AA36002C7A81}" name="Column7057"/>
    <tableColumn id="7072" xr3:uid="{028B5FAB-0564-4EAA-98E5-9CB856E01D03}" name="Column7058"/>
    <tableColumn id="7073" xr3:uid="{4504C15F-0731-4428-923B-D7C90138126B}" name="Column7059"/>
    <tableColumn id="7074" xr3:uid="{5BCB5FC3-C91E-4E1B-AC64-9FEF518EDFFA}" name="Column7060"/>
    <tableColumn id="7075" xr3:uid="{CDA9BC77-0A42-47EF-9DCD-74562AE81726}" name="Column7061"/>
    <tableColumn id="7076" xr3:uid="{8A04FA94-14D2-4BC6-9121-A0D5EDBBA5D2}" name="Column7062"/>
    <tableColumn id="7077" xr3:uid="{49B3CFE6-94EC-4DD0-A001-C3E1777D8865}" name="Column7063"/>
    <tableColumn id="7078" xr3:uid="{414D8C14-2F85-4BBA-A859-867D7AD3D19F}" name="Column7064"/>
    <tableColumn id="7079" xr3:uid="{56ABD991-7069-4C0A-AB1D-88FED417CA8B}" name="Column7065"/>
    <tableColumn id="7080" xr3:uid="{660D280C-7184-4BC9-BC89-99849C233377}" name="Column7066"/>
    <tableColumn id="7081" xr3:uid="{5F4E28C8-3667-4BEF-A943-7428973FD783}" name="Column7067"/>
    <tableColumn id="7082" xr3:uid="{36785875-AEBA-4555-9EFC-DE280E1EBCB8}" name="Column7068"/>
    <tableColumn id="7083" xr3:uid="{E6487B35-B752-41D9-A8B1-FA27A5C4DAD1}" name="Column7069"/>
    <tableColumn id="7084" xr3:uid="{A375ECBE-906E-45D5-8CDE-E0F64AFB35A9}" name="Column7070"/>
    <tableColumn id="7085" xr3:uid="{F32641CF-7A6F-403F-9951-ECEE5E50B667}" name="Column7071"/>
    <tableColumn id="7086" xr3:uid="{77C9DE0C-472C-468D-8C22-7904AAE7506C}" name="Column7072"/>
    <tableColumn id="7087" xr3:uid="{642BBAEB-0D9C-4109-836C-64978BBE3063}" name="Column7073"/>
    <tableColumn id="7088" xr3:uid="{D34A1A77-92D4-4475-8868-BF2DD46DF04C}" name="Column7074"/>
    <tableColumn id="7089" xr3:uid="{C9412DAE-5B5E-4971-B718-2FAE2DF29C1C}" name="Column7075"/>
    <tableColumn id="7090" xr3:uid="{80D893FF-FA77-4A79-AF08-13EE5CC9C6BA}" name="Column7076"/>
    <tableColumn id="7091" xr3:uid="{E269A6A0-C65E-4EB0-AF5C-AF184ECE0741}" name="Column7077"/>
    <tableColumn id="7092" xr3:uid="{CA9D4712-F8BD-4F64-AEDA-EBD6F2FBA4EA}" name="Column7078"/>
    <tableColumn id="7093" xr3:uid="{8402ECF0-EA13-402C-A527-3DDB4EF63477}" name="Column7079"/>
    <tableColumn id="7094" xr3:uid="{5FFBCCE7-5495-4A89-8FC7-BC3C94E94D7C}" name="Column7080"/>
    <tableColumn id="7095" xr3:uid="{EFB5F121-EA91-4E8C-AC40-6B638CD58954}" name="Column7081"/>
    <tableColumn id="7096" xr3:uid="{B875F59A-9023-4D06-BBB2-81C8FBD07AA1}" name="Column7082"/>
    <tableColumn id="7097" xr3:uid="{2B0B5BDC-D320-43F0-9BE3-AB42E112C9B5}" name="Column7083"/>
    <tableColumn id="7098" xr3:uid="{DFEBCCFC-3462-4B4C-A753-2BFCF6A22DA1}" name="Column7084"/>
    <tableColumn id="7099" xr3:uid="{93C1E2B3-01AC-4ECB-AE4C-E92B3DCEA26E}" name="Column7085"/>
    <tableColumn id="7100" xr3:uid="{3568A23E-B034-414E-B515-E1E2FF506635}" name="Column7086"/>
    <tableColumn id="7101" xr3:uid="{84F0D20F-9DDC-4AA4-884C-E6CC5AB02CC0}" name="Column7087"/>
    <tableColumn id="7102" xr3:uid="{6D6B35B2-FE03-4990-BA45-66EEAD0EED6D}" name="Column7088"/>
    <tableColumn id="7103" xr3:uid="{7B554E55-F153-47BC-B66A-B04D391B1EA6}" name="Column7089"/>
    <tableColumn id="7104" xr3:uid="{E0195485-7A88-4558-B2D4-586B09066ECA}" name="Column7090"/>
    <tableColumn id="7105" xr3:uid="{DFC90F59-C41D-47B1-9AE8-573E5D02FB92}" name="Column7091"/>
    <tableColumn id="7106" xr3:uid="{D352FC16-E585-47A0-9A4D-1249BA04DDFD}" name="Column7092"/>
    <tableColumn id="7107" xr3:uid="{997DA12B-DD73-4D3C-B58D-98EDC484721C}" name="Column7093"/>
    <tableColumn id="7108" xr3:uid="{97DA2D39-73DC-4C2A-8412-E403E735CEE0}" name="Column7094"/>
    <tableColumn id="7109" xr3:uid="{B45F3ABC-F273-4734-A59B-5ACE97BA76B4}" name="Column7095"/>
    <tableColumn id="7110" xr3:uid="{1C2338B6-3A16-4856-92AB-81455986404F}" name="Column7096"/>
    <tableColumn id="7111" xr3:uid="{6A0218AE-F968-4427-84B7-3F6CDE666FCF}" name="Column7097"/>
    <tableColumn id="7112" xr3:uid="{55782EDA-7B3E-4AAB-BF0B-6AC4389EA6C4}" name="Column7098"/>
    <tableColumn id="7113" xr3:uid="{F526DC5E-2B7E-4B51-873F-A5997B5E5477}" name="Column7099"/>
    <tableColumn id="7114" xr3:uid="{741BB626-63EE-41E8-BA78-43CA16F0D46F}" name="Column7100"/>
    <tableColumn id="7115" xr3:uid="{841FBE22-FF6D-4C6F-8627-500AF0E9D5A4}" name="Column7101"/>
    <tableColumn id="7116" xr3:uid="{9306E778-F967-4C38-B887-291019A32CA4}" name="Column7102"/>
    <tableColumn id="7117" xr3:uid="{31C977EA-AB1B-4303-A5C3-A755A8FC3858}" name="Column7103"/>
    <tableColumn id="7118" xr3:uid="{98DA4169-ADFF-4F08-9197-AB5B8B5165F2}" name="Column7104"/>
    <tableColumn id="7119" xr3:uid="{18A7106D-9988-4358-8682-6B8112204796}" name="Column7105"/>
    <tableColumn id="7120" xr3:uid="{29B6E2DC-45AD-408A-BAE8-7A269E810961}" name="Column7106"/>
    <tableColumn id="7121" xr3:uid="{FB2D50E5-B394-4401-96F5-A7840B7B9D16}" name="Column7107"/>
    <tableColumn id="7122" xr3:uid="{9ECFAF39-824F-4892-A1DF-9CAD51581A27}" name="Column7108"/>
    <tableColumn id="7123" xr3:uid="{C7C45540-628D-4EAA-B406-9FC14BE851EF}" name="Column7109"/>
    <tableColumn id="7124" xr3:uid="{7B900F0A-D944-4D48-898F-CF54EC50C95B}" name="Column7110"/>
    <tableColumn id="7125" xr3:uid="{337E5595-C585-4914-A2E4-9B81EEA8F73E}" name="Column7111"/>
    <tableColumn id="7126" xr3:uid="{089DA886-771D-41B3-A449-42C911B4E0D0}" name="Column7112"/>
    <tableColumn id="7127" xr3:uid="{22324D37-9A15-4490-AA92-77EEA79027C8}" name="Column7113"/>
    <tableColumn id="7128" xr3:uid="{1A7781B1-A205-4295-9712-AEB3677FDC3E}" name="Column7114"/>
    <tableColumn id="7129" xr3:uid="{6CA3DAA6-4EC1-4970-85C0-BAC6A22F6A14}" name="Column7115"/>
    <tableColumn id="7130" xr3:uid="{464E939B-6EE1-4151-9E79-B5641678DDA1}" name="Column7116"/>
    <tableColumn id="7131" xr3:uid="{1660004A-18CE-4D33-9DA7-CB5681839F4A}" name="Column7117"/>
    <tableColumn id="7132" xr3:uid="{CC6D4F44-ED77-489F-B600-7B3115EB3DDA}" name="Column7118"/>
    <tableColumn id="7133" xr3:uid="{24B9006E-E704-4919-801C-739730475116}" name="Column7119"/>
    <tableColumn id="7134" xr3:uid="{AF9CD30E-055C-4704-94C1-A503DE3E6D6F}" name="Column7120"/>
    <tableColumn id="7135" xr3:uid="{9554F8AD-188C-4B40-A431-646D5C0FC331}" name="Column7121"/>
    <tableColumn id="7136" xr3:uid="{A1D6A17E-1F20-4135-BC52-FF8AD2DD8417}" name="Column7122"/>
    <tableColumn id="7137" xr3:uid="{D0478B76-25A1-43CE-8A04-C786333110E8}" name="Column7123"/>
    <tableColumn id="7138" xr3:uid="{22C7BCC0-67DB-4139-8921-13F429D89D2B}" name="Column7124"/>
    <tableColumn id="7139" xr3:uid="{3AFC5978-8ABF-4674-A8B2-E6038F94B084}" name="Column7125"/>
    <tableColumn id="7140" xr3:uid="{251DF437-2006-4AA0-9376-93AAFC5355C7}" name="Column7126"/>
    <tableColumn id="7141" xr3:uid="{D5CDADB1-664A-44FC-A575-4090A666FC8F}" name="Column7127"/>
    <tableColumn id="7142" xr3:uid="{180B61D5-1BE3-4584-AD21-C8785FECB5BD}" name="Column7128"/>
    <tableColumn id="7143" xr3:uid="{AF4C2D58-3798-4AFC-BE9B-B0D24B5ECF2F}" name="Column7129"/>
    <tableColumn id="7144" xr3:uid="{52B59B24-CCC6-4A38-8ED1-F98B9680BB65}" name="Column7130"/>
    <tableColumn id="7145" xr3:uid="{438DFF93-9E8B-4AC6-BB23-C7F757B17418}" name="Column7131"/>
    <tableColumn id="7146" xr3:uid="{E61874EE-BCD1-49C4-A08D-DC772C4CA676}" name="Column7132"/>
    <tableColumn id="7147" xr3:uid="{69042BA0-2154-4203-AB66-20CA3F497E56}" name="Column7133"/>
    <tableColumn id="7148" xr3:uid="{84D05140-3EE0-4F48-B19A-BC4936B3388D}" name="Column7134"/>
    <tableColumn id="7149" xr3:uid="{D2DD58BB-2B0E-42C5-8E43-E90374922715}" name="Column7135"/>
    <tableColumn id="7150" xr3:uid="{2C2AB288-D8A9-4A8D-9D0C-D1E758FD47BC}" name="Column7136"/>
    <tableColumn id="7151" xr3:uid="{FDDE436F-B16A-46CF-986B-FB9366DD23E7}" name="Column7137"/>
    <tableColumn id="7152" xr3:uid="{244C1AA3-E707-45D1-B095-DD501EF341C4}" name="Column7138"/>
    <tableColumn id="7153" xr3:uid="{4C0B1522-1023-49F3-B13F-7833EFDFF502}" name="Column7139"/>
    <tableColumn id="7154" xr3:uid="{C057F205-1A9F-4927-BA72-72C948B64F59}" name="Column7140"/>
    <tableColumn id="7155" xr3:uid="{99F744CA-DAF0-4ED4-9273-F2246F8AF498}" name="Column7141"/>
    <tableColumn id="7156" xr3:uid="{929BADA8-8C6D-40C5-9502-9D996A9A2120}" name="Column7142"/>
    <tableColumn id="7157" xr3:uid="{DE825922-FE41-4B32-B3D2-6BD884980232}" name="Column7143"/>
    <tableColumn id="7158" xr3:uid="{0E686C8E-FBAB-4FD9-923F-984BC02BEC9C}" name="Column7144"/>
    <tableColumn id="7159" xr3:uid="{03FE9EC2-4446-420D-9110-E55D2868A5EE}" name="Column7145"/>
    <tableColumn id="7160" xr3:uid="{51CB1D54-26BA-4B42-9889-00146B834FC9}" name="Column7146"/>
    <tableColumn id="7161" xr3:uid="{C9D1DDD8-89B4-49EC-9CCC-9ED0FF68DB26}" name="Column7147"/>
    <tableColumn id="7162" xr3:uid="{E710D210-48FA-45EA-B197-67BE00533285}" name="Column7148"/>
    <tableColumn id="7163" xr3:uid="{03D0705B-8C82-4A78-ABEC-E43335BC899E}" name="Column7149"/>
    <tableColumn id="7164" xr3:uid="{CCA619E1-EE35-4CB2-924D-B685C12E323A}" name="Column7150"/>
    <tableColumn id="7165" xr3:uid="{F5AB330D-6CCE-4427-944C-97FE215FE278}" name="Column7151"/>
    <tableColumn id="7166" xr3:uid="{172E8494-15D0-4AB0-AB87-C51A6AC7CC6C}" name="Column7152"/>
    <tableColumn id="7167" xr3:uid="{179CB081-CCEE-4D36-9D99-703BBF8239A0}" name="Column7153"/>
    <tableColumn id="7168" xr3:uid="{46F759ED-1775-40D4-B738-67DDB98CEA28}" name="Column7154"/>
    <tableColumn id="7169" xr3:uid="{C2D6F9AF-9E89-4BE5-B870-941443CFE710}" name="Column7155"/>
    <tableColumn id="7170" xr3:uid="{4002A6F0-0896-4C70-BB4B-D5B6B78F9E71}" name="Column7156"/>
    <tableColumn id="7171" xr3:uid="{82AC2CDC-855D-4EDA-90C3-A2BA18D642FC}" name="Column7157"/>
    <tableColumn id="7172" xr3:uid="{2C7358F5-77A3-4137-B40E-F4DA7DF86A29}" name="Column7158"/>
    <tableColumn id="7173" xr3:uid="{538A3A96-271E-4748-AB6A-6536C3BF330D}" name="Column7159"/>
    <tableColumn id="7174" xr3:uid="{ADBDB698-4AB5-4135-9468-9E097181FF9C}" name="Column7160"/>
    <tableColumn id="7175" xr3:uid="{8D50FBEE-AF84-4D5F-A758-9A5AD7030BB2}" name="Column7161"/>
    <tableColumn id="7176" xr3:uid="{C6CC4D76-EBE7-40BF-A589-463F76E75D30}" name="Column7162"/>
    <tableColumn id="7177" xr3:uid="{771F1348-9FEB-4561-84F8-C04D702C338F}" name="Column7163"/>
    <tableColumn id="7178" xr3:uid="{E8783AF1-7880-4E55-B780-36A8F9F50981}" name="Column7164"/>
    <tableColumn id="7179" xr3:uid="{1F321078-E282-481F-91F2-6C592DB8F1F4}" name="Column7165"/>
    <tableColumn id="7180" xr3:uid="{AEB4C9C5-D861-415F-9E23-AA4F0371B366}" name="Column7166"/>
    <tableColumn id="7181" xr3:uid="{2533F9ED-4650-43F3-9704-F5AC1A4C8410}" name="Column7167"/>
    <tableColumn id="7182" xr3:uid="{FC5B27EC-171D-4355-BE56-75F13A79984E}" name="Column7168"/>
    <tableColumn id="7183" xr3:uid="{C2EF9052-BECA-448C-A722-A6089AB3EC43}" name="Column7169"/>
    <tableColumn id="7184" xr3:uid="{33D467FA-3260-4108-9EFF-B594A94B91D4}" name="Column7170"/>
    <tableColumn id="7185" xr3:uid="{4F35092C-4005-4640-9EDB-FE010E2F2C6A}" name="Column7171"/>
    <tableColumn id="7186" xr3:uid="{64BD7557-F5E0-43F9-89E6-62255C7516EF}" name="Column7172"/>
    <tableColumn id="7187" xr3:uid="{8D64A213-8877-46AC-BB3A-279BF997E54D}" name="Column7173"/>
    <tableColumn id="7188" xr3:uid="{3A9FD786-19BA-4A70-A3AD-7FF763AAF111}" name="Column7174"/>
    <tableColumn id="7189" xr3:uid="{66763F4D-41C9-4546-9698-8D09EE6ACE39}" name="Column7175"/>
    <tableColumn id="7190" xr3:uid="{F91A59FE-F168-409D-B6AF-536FD4F99D9D}" name="Column7176"/>
    <tableColumn id="7191" xr3:uid="{488D3846-7C77-44F2-A05D-773737D27ED4}" name="Column7177"/>
    <tableColumn id="7192" xr3:uid="{E4ABA18B-6C30-42F0-BE17-F710A6DCE2CC}" name="Column7178"/>
    <tableColumn id="7193" xr3:uid="{3FEB8025-A279-48C1-8E3B-61B2F8B4701B}" name="Column7179"/>
    <tableColumn id="7194" xr3:uid="{83C096F9-A464-4D5C-BE35-46DEF9D744B5}" name="Column7180"/>
    <tableColumn id="7195" xr3:uid="{E5F4CBFB-07A7-4FDE-A5A2-A0610C402285}" name="Column7181"/>
    <tableColumn id="7196" xr3:uid="{5F4867AF-A5E2-449D-BB45-34006BDF3094}" name="Column7182"/>
    <tableColumn id="7197" xr3:uid="{95B97ED7-4880-4042-8D7D-DE41CD306083}" name="Column7183"/>
    <tableColumn id="7198" xr3:uid="{70B99EC1-E513-4E4D-9CA0-52DDE94AB549}" name="Column7184"/>
    <tableColumn id="7199" xr3:uid="{77F8CB5B-EC52-485F-BC02-3598D04A54E0}" name="Column7185"/>
    <tableColumn id="7200" xr3:uid="{56996BD9-E58F-496E-B557-21AC239FC8CA}" name="Column7186"/>
    <tableColumn id="7201" xr3:uid="{E2961FC3-DA9C-4F41-AF75-EAD57BDAADBB}" name="Column7187"/>
    <tableColumn id="7202" xr3:uid="{DA0DC49B-9790-4860-829D-99C9F00EE014}" name="Column7188"/>
    <tableColumn id="7203" xr3:uid="{FC7CDFF6-5325-40B0-AE2C-83515CCA61CD}" name="Column7189"/>
    <tableColumn id="7204" xr3:uid="{CF9C80F5-29A7-4499-A931-D5F224294582}" name="Column7190"/>
    <tableColumn id="7205" xr3:uid="{15BCEDE5-8F49-477F-B013-EBD968554D76}" name="Column7191"/>
    <tableColumn id="7206" xr3:uid="{4842C032-DD8F-40A9-9DD2-75090373A165}" name="Column7192"/>
    <tableColumn id="7207" xr3:uid="{0E15EF8A-8867-4F08-9145-11D8CBE0FCDD}" name="Column7193"/>
    <tableColumn id="7208" xr3:uid="{B89401AE-D772-46DD-AFC0-ED4C302E8661}" name="Column7194"/>
    <tableColumn id="7209" xr3:uid="{F4B5EBC0-5E05-4DD9-8687-41ACD0E70D14}" name="Column7195"/>
    <tableColumn id="7210" xr3:uid="{82FA317C-5CCA-46F8-8700-C605A103FE95}" name="Column7196"/>
    <tableColumn id="7211" xr3:uid="{8F82CFBE-2428-41D8-811F-1B1F65B68EA8}" name="Column7197"/>
    <tableColumn id="7212" xr3:uid="{E01B66F6-41B0-45BF-B9A3-774CAE0BAA98}" name="Column7198"/>
    <tableColumn id="7213" xr3:uid="{9AB09557-17AA-4860-8028-4B20CD7A00D3}" name="Column7199"/>
    <tableColumn id="7214" xr3:uid="{BBF2B451-2EF8-4A27-967D-72EFD4C739F8}" name="Column7200"/>
    <tableColumn id="7215" xr3:uid="{FB9FCEDD-B872-4FF6-9202-5086CCFB6918}" name="Column7201"/>
    <tableColumn id="7216" xr3:uid="{715A30C1-E2AE-44A9-AACB-4A807C69AADE}" name="Column7202"/>
    <tableColumn id="7217" xr3:uid="{BEB69906-A362-44B5-9A18-42E1A500D6A3}" name="Column7203"/>
    <tableColumn id="7218" xr3:uid="{84CBD74C-FCDB-4A2C-A9D1-86734958A7AB}" name="Column7204"/>
    <tableColumn id="7219" xr3:uid="{8D495CF3-7F44-457D-BEA4-1A93A8208E92}" name="Column7205"/>
    <tableColumn id="7220" xr3:uid="{F2635721-F7C2-4E3F-BD57-AAA8ECD4C0DE}" name="Column7206"/>
    <tableColumn id="7221" xr3:uid="{05CFA79B-A743-4FB3-BEFF-23B5DFA5C56B}" name="Column7207"/>
    <tableColumn id="7222" xr3:uid="{B9C3B1F8-FB9B-44AF-8964-A57E1B89874F}" name="Column7208"/>
    <tableColumn id="7223" xr3:uid="{D41CB77C-4546-4B9D-A1DD-97E5B52C24A9}" name="Column7209"/>
    <tableColumn id="7224" xr3:uid="{6CB13DEE-095F-40A1-A5CC-BFA7B9C0EDBA}" name="Column7210"/>
    <tableColumn id="7225" xr3:uid="{CA09B0F6-9F7C-4BD9-B2E3-EBA488680CD3}" name="Column7211"/>
    <tableColumn id="7226" xr3:uid="{9C24105F-E7F8-424C-9580-0104EE9D29B8}" name="Column7212"/>
    <tableColumn id="7227" xr3:uid="{A78753AD-D801-40C9-A0B4-67938982F23D}" name="Column7213"/>
    <tableColumn id="7228" xr3:uid="{79D97755-B8A0-404E-96BA-E4201ED55814}" name="Column7214"/>
    <tableColumn id="7229" xr3:uid="{36EEC8E2-CE85-486E-B0AF-E294036A4615}" name="Column7215"/>
    <tableColumn id="7230" xr3:uid="{9E0B1C78-9B7B-4657-87BC-25590CC14E87}" name="Column7216"/>
    <tableColumn id="7231" xr3:uid="{AEE3F214-82B1-4ED6-B54E-232758C7E837}" name="Column7217"/>
    <tableColumn id="7232" xr3:uid="{3BB69362-2D3F-450A-980D-CAAC331F6A43}" name="Column7218"/>
    <tableColumn id="7233" xr3:uid="{6D1C3C0C-411C-4E87-9385-558A9FA1D1C1}" name="Column7219"/>
    <tableColumn id="7234" xr3:uid="{42725948-B908-462B-A2A3-7A1BD8CDAD18}" name="Column7220"/>
    <tableColumn id="7235" xr3:uid="{A8BCCD1E-F11F-4FBE-9C49-6148C3137A6A}" name="Column7221"/>
    <tableColumn id="7236" xr3:uid="{EEDD0A51-AB26-4587-96E8-CB0731470663}" name="Column7222"/>
    <tableColumn id="7237" xr3:uid="{0A2C96B3-A965-4C15-A136-334B757A89E0}" name="Column7223"/>
    <tableColumn id="7238" xr3:uid="{7834289F-E2AB-4808-B26F-598765F87D10}" name="Column7224"/>
    <tableColumn id="7239" xr3:uid="{35BFB759-BECF-4CEB-9694-66A69435F53F}" name="Column7225"/>
    <tableColumn id="7240" xr3:uid="{C82790D9-AE8E-4292-AA88-927CDDFDE8D7}" name="Column7226"/>
    <tableColumn id="7241" xr3:uid="{20182780-1CC1-4202-820A-17FE500D5C83}" name="Column7227"/>
    <tableColumn id="7242" xr3:uid="{3080A607-BA07-46F8-AED3-49CE404E3D70}" name="Column7228"/>
    <tableColumn id="7243" xr3:uid="{8C1E3A8A-4948-4888-8125-C09E2FA8DBCE}" name="Column7229"/>
    <tableColumn id="7244" xr3:uid="{4FD5B584-0A33-4125-A354-A55B6EA189A2}" name="Column7230"/>
    <tableColumn id="7245" xr3:uid="{F21CAC43-404C-403B-80EB-52A34BA9A956}" name="Column7231"/>
    <tableColumn id="7246" xr3:uid="{8E7A6F7D-8037-475C-AFE1-51049B3D9C11}" name="Column7232"/>
    <tableColumn id="7247" xr3:uid="{A9C12C60-649B-45D7-8B40-B06A4D7C9600}" name="Column7233"/>
    <tableColumn id="7248" xr3:uid="{3B67F108-4A5E-4A88-A09E-CB2BFD4F4A93}" name="Column7234"/>
    <tableColumn id="7249" xr3:uid="{6B073077-E1A9-4B84-B289-24E19631FA97}" name="Column7235"/>
    <tableColumn id="7250" xr3:uid="{36F5CA45-6C4D-4620-BE3C-E849ED02140F}" name="Column7236"/>
    <tableColumn id="7251" xr3:uid="{8882EF9F-F43C-409A-BEAA-32AEBD1EC931}" name="Column7237"/>
    <tableColumn id="7252" xr3:uid="{D4B270C9-90A8-4E38-9504-7C2805B58823}" name="Column7238"/>
    <tableColumn id="7253" xr3:uid="{325543BC-7FCF-4751-BFA8-790853AA4CD8}" name="Column7239"/>
    <tableColumn id="7254" xr3:uid="{20FE751D-24A4-4CD0-9395-ECDF3F91930B}" name="Column7240"/>
    <tableColumn id="7255" xr3:uid="{5477249D-AB9C-4CD1-8D93-2F41528AA661}" name="Column7241"/>
    <tableColumn id="7256" xr3:uid="{19BF3AE5-C0D9-4370-B259-7432D3D4F9F5}" name="Column7242"/>
    <tableColumn id="7257" xr3:uid="{118BDDDB-AA63-4FD8-863B-3A77244D7610}" name="Column7243"/>
    <tableColumn id="7258" xr3:uid="{F477A7DC-9C02-4078-8419-9C62214FC7D8}" name="Column7244"/>
    <tableColumn id="7259" xr3:uid="{593FEF8E-5FAE-4DDF-98A9-84CA5C70D4C8}" name="Column7245"/>
    <tableColumn id="7260" xr3:uid="{5F7E1793-965B-4E8D-BF53-CD3229710426}" name="Column7246"/>
    <tableColumn id="7261" xr3:uid="{0BEE5FFE-2B38-4628-AD28-9F18FF965C87}" name="Column7247"/>
    <tableColumn id="7262" xr3:uid="{9A87A8D6-1A6A-4E45-B87E-6640BEA5E72D}" name="Column7248"/>
    <tableColumn id="7263" xr3:uid="{A6F1167E-DAD4-47AB-9D66-79F98811EF70}" name="Column7249"/>
    <tableColumn id="7264" xr3:uid="{92C9A67F-F30F-42FB-81F9-C325F251E449}" name="Column7250"/>
    <tableColumn id="7265" xr3:uid="{44D6C82D-C8AE-4460-B3E2-AED535832EAF}" name="Column7251"/>
    <tableColumn id="7266" xr3:uid="{577117CE-A930-4F5B-A474-A43BE2ABD4C1}" name="Column7252"/>
    <tableColumn id="7267" xr3:uid="{E7E3F0D4-BF1B-4FFD-9A44-A4316D8D6FBE}" name="Column7253"/>
    <tableColumn id="7268" xr3:uid="{72406238-0C16-4169-882A-E270CA1A87B1}" name="Column7254"/>
    <tableColumn id="7269" xr3:uid="{8A25A6A3-8B7A-4453-89C3-CC580369C748}" name="Column7255"/>
    <tableColumn id="7270" xr3:uid="{81D30ACD-F3E0-4294-8946-944E842F9A82}" name="Column7256"/>
    <tableColumn id="7271" xr3:uid="{566E7DAF-C55A-45AA-B7B1-BE9748A346B2}" name="Column7257"/>
    <tableColumn id="7272" xr3:uid="{44520C86-0A18-4A70-AD37-5DFEF60B79F7}" name="Column7258"/>
    <tableColumn id="7273" xr3:uid="{983D4665-1E19-4CD9-A440-B92C3F742224}" name="Column7259"/>
    <tableColumn id="7274" xr3:uid="{52BFB369-7E3D-41A3-BDF5-19B639B42BEA}" name="Column7260"/>
    <tableColumn id="7275" xr3:uid="{982E7917-A358-43FC-95F0-878D4F8A74BE}" name="Column7261"/>
    <tableColumn id="7276" xr3:uid="{1822EFDA-42BF-4450-9810-9826BC7A6868}" name="Column7262"/>
    <tableColumn id="7277" xr3:uid="{5201F195-6E41-4980-B92D-CC1A97480E2F}" name="Column7263"/>
    <tableColumn id="7278" xr3:uid="{8C045745-0442-4D18-9B87-B3B457C95FE6}" name="Column7264"/>
    <tableColumn id="7279" xr3:uid="{A396DD89-A12B-480E-AACD-AFB8229D70CE}" name="Column7265"/>
    <tableColumn id="7280" xr3:uid="{1B27709F-AE0F-4B0E-A36E-DB34C1FAFD0C}" name="Column7266"/>
    <tableColumn id="7281" xr3:uid="{AEFBFC6D-A2B8-41C6-8DB2-67EF76693AF6}" name="Column7267"/>
    <tableColumn id="7282" xr3:uid="{C9A4F1FA-10E3-4B6E-93D9-86E440BA931B}" name="Column7268"/>
    <tableColumn id="7283" xr3:uid="{2422E626-B1A1-47A9-A232-BA20CF17590A}" name="Column7269"/>
    <tableColumn id="7284" xr3:uid="{C0220E0F-0899-4E56-B3FC-1DBD5CDB1D77}" name="Column7270"/>
    <tableColumn id="7285" xr3:uid="{C09CD527-5267-46E8-ABA2-6BDF2710E567}" name="Column7271"/>
    <tableColumn id="7286" xr3:uid="{C1F7F17E-CFFC-4793-8EAF-0F1A32FE3B0C}" name="Column7272"/>
    <tableColumn id="7287" xr3:uid="{31577E90-316E-49E8-8906-04DBA86E5009}" name="Column7273"/>
    <tableColumn id="7288" xr3:uid="{177BFCAB-B572-471E-BA76-797F05E42EFB}" name="Column7274"/>
    <tableColumn id="7289" xr3:uid="{1D231119-405D-40D1-962C-DCD2EACBEB70}" name="Column7275"/>
    <tableColumn id="7290" xr3:uid="{0AB9471C-1FCF-43DA-AA40-2D8EA2572B3B}" name="Column7276"/>
    <tableColumn id="7291" xr3:uid="{E8F2423F-8D52-453C-B74A-C5089BE5A58F}" name="Column7277"/>
    <tableColumn id="7292" xr3:uid="{C850BB00-BD02-4666-819D-53792BC67D6A}" name="Column7278"/>
    <tableColumn id="7293" xr3:uid="{257637EE-4EE7-4CB9-A925-A0F4F6EC5483}" name="Column7279"/>
    <tableColumn id="7294" xr3:uid="{CD08F5D3-29A4-413E-A0F7-5BFBA791B885}" name="Column7280"/>
    <tableColumn id="7295" xr3:uid="{907A58E1-757E-4CB6-84DA-DE30CE2A5808}" name="Column7281"/>
    <tableColumn id="7296" xr3:uid="{AF6135F3-132E-41AC-BE68-C775A4E40F92}" name="Column7282"/>
    <tableColumn id="7297" xr3:uid="{4BEAC002-AB85-4060-8567-0DD0DEC05263}" name="Column7283"/>
    <tableColumn id="7298" xr3:uid="{51B75AF8-B6FE-4F81-A256-BA6CF9420EB1}" name="Column7284"/>
    <tableColumn id="7299" xr3:uid="{2CA05CED-B45E-445E-86B8-E389722991F6}" name="Column7285"/>
    <tableColumn id="7300" xr3:uid="{5B29718B-9ED5-40A9-BB52-6F5327F5C909}" name="Column7286"/>
    <tableColumn id="7301" xr3:uid="{6D049C7A-9B11-4E81-A618-ABE7682EDA19}" name="Column7287"/>
    <tableColumn id="7302" xr3:uid="{F7A18758-C78C-411B-82AA-78EF5F8BD83A}" name="Column7288"/>
    <tableColumn id="7303" xr3:uid="{11D4A61B-035D-4274-92B1-E7476403F333}" name="Column7289"/>
    <tableColumn id="7304" xr3:uid="{D9225CDA-2BAD-4FFE-BF23-28885BFBBD87}" name="Column7290"/>
    <tableColumn id="7305" xr3:uid="{D4258375-FD67-40A7-A86F-96A889B1E7EC}" name="Column7291"/>
    <tableColumn id="7306" xr3:uid="{D47CC42E-66EC-43B7-A7A7-931C9905555E}" name="Column7292"/>
    <tableColumn id="7307" xr3:uid="{4994C5C5-D74D-4BBD-9692-70EFA91C2287}" name="Column7293"/>
    <tableColumn id="7308" xr3:uid="{4394F15B-E1BD-4653-A8A1-30A8133B1C4B}" name="Column7294"/>
    <tableColumn id="7309" xr3:uid="{5914F3D7-B819-41F4-89D7-DBBAF30C4C92}" name="Column7295"/>
    <tableColumn id="7310" xr3:uid="{812F6C37-090D-4B0E-A873-90EDA746224D}" name="Column7296"/>
    <tableColumn id="7311" xr3:uid="{2E319587-F940-4F88-BDAF-59365B58D2DD}" name="Column7297"/>
    <tableColumn id="7312" xr3:uid="{4B646A41-C4CF-440D-95E2-8293FC6E1AB1}" name="Column7298"/>
    <tableColumn id="7313" xr3:uid="{FD28E1F4-2D26-407B-9DE2-0D66076E5932}" name="Column7299"/>
    <tableColumn id="7314" xr3:uid="{69A052BA-350B-4003-8F68-77FA9F228082}" name="Column7300"/>
    <tableColumn id="7315" xr3:uid="{5060D201-2EA7-48E5-9550-9077D2F1BD5D}" name="Column7301"/>
    <tableColumn id="7316" xr3:uid="{68629150-E28A-4019-9137-D8B59A107593}" name="Column7302"/>
    <tableColumn id="7317" xr3:uid="{350FE22A-040C-4CBE-B850-5C9606BA46B2}" name="Column7303"/>
    <tableColumn id="7318" xr3:uid="{669535C3-A976-4747-966B-890CD682BB06}" name="Column7304"/>
    <tableColumn id="7319" xr3:uid="{EA0AAEC5-F223-4689-8583-0339D4EB743E}" name="Column7305"/>
    <tableColumn id="7320" xr3:uid="{ED2C7A76-5974-4BF3-9D54-263F2A4F0E82}" name="Column7306"/>
    <tableColumn id="7321" xr3:uid="{BDC03DA1-6B37-45C9-8D23-18E13FCBEFB6}" name="Column7307"/>
    <tableColumn id="7322" xr3:uid="{82855CCE-345C-4015-8C0B-18EB20CDB5FE}" name="Column7308"/>
    <tableColumn id="7323" xr3:uid="{BCE47660-8B14-4EA8-80D0-BD8DFD77087F}" name="Column7309"/>
    <tableColumn id="7324" xr3:uid="{C9EA9B11-7B44-42BA-A23A-505D7B81078E}" name="Column7310"/>
    <tableColumn id="7325" xr3:uid="{1F0CC249-2010-43F0-B612-06D9DBCE984C}" name="Column7311"/>
    <tableColumn id="7326" xr3:uid="{B5D3D7C9-1746-4C88-BA9C-85F84A9B1410}" name="Column7312"/>
    <tableColumn id="7327" xr3:uid="{0B34F059-B40C-472D-99E0-85827E88EAAB}" name="Column7313"/>
    <tableColumn id="7328" xr3:uid="{C4A937B9-1CF9-40CE-B71F-9247D0BBD5FC}" name="Column7314"/>
    <tableColumn id="7329" xr3:uid="{39EA9D75-DCA8-4391-A327-30406651E796}" name="Column7315"/>
    <tableColumn id="7330" xr3:uid="{BB0B817A-F5BD-4CA3-9537-F96FF08024FB}" name="Column7316"/>
    <tableColumn id="7331" xr3:uid="{C811F09D-A519-47BE-9D6B-78D40798F981}" name="Column7317"/>
    <tableColumn id="7332" xr3:uid="{B974E334-B769-4F3E-8925-EFCA43EE0C86}" name="Column7318"/>
    <tableColumn id="7333" xr3:uid="{158F702C-7B6F-4963-93E2-C4C2A0C5C437}" name="Column7319"/>
    <tableColumn id="7334" xr3:uid="{D0477A71-B788-4B9F-AE0D-B61FBAEBBC1C}" name="Column7320"/>
    <tableColumn id="7335" xr3:uid="{47DB18B7-ED43-482A-8AED-DB1781B162F5}" name="Column7321"/>
    <tableColumn id="7336" xr3:uid="{86FE090B-91AC-4302-9D02-82ABD802F911}" name="Column7322"/>
    <tableColumn id="7337" xr3:uid="{B3AAF35A-F27E-4377-9B75-507E2E4B36C1}" name="Column7323"/>
    <tableColumn id="7338" xr3:uid="{FAF329FC-9BE2-48F1-975C-4C468ED0C8BF}" name="Column7324"/>
    <tableColumn id="7339" xr3:uid="{AB0D794B-17D3-4EB0-95CC-98D3D39BBC37}" name="Column7325"/>
    <tableColumn id="7340" xr3:uid="{B8A87DC3-E717-46A4-AF70-7A7DFB49D59F}" name="Column7326"/>
    <tableColumn id="7341" xr3:uid="{F9A22AFC-767C-4B4A-AB38-2624888F3333}" name="Column7327"/>
    <tableColumn id="7342" xr3:uid="{5EDBDB3A-DA81-4422-8B8F-6A22A7EB9CE8}" name="Column7328"/>
    <tableColumn id="7343" xr3:uid="{B17CD2C0-4859-4289-81DC-F9C1BE1FA820}" name="Column7329"/>
    <tableColumn id="7344" xr3:uid="{ABF9AC32-430E-4E1F-B695-6A53C5F1D059}" name="Column7330"/>
    <tableColumn id="7345" xr3:uid="{1885CD82-D1A1-447E-98D1-275D9CB051FB}" name="Column7331"/>
    <tableColumn id="7346" xr3:uid="{0D07A44A-7F91-4921-AD0B-D46A4CAB8975}" name="Column7332"/>
    <tableColumn id="7347" xr3:uid="{54820DF7-5307-4CD1-8BC3-84D87DFA717D}" name="Column7333"/>
    <tableColumn id="7348" xr3:uid="{60F71621-243F-4E84-A076-8268499559A2}" name="Column7334"/>
    <tableColumn id="7349" xr3:uid="{969B72EB-4193-4FE4-AD04-849148206343}" name="Column7335"/>
    <tableColumn id="7350" xr3:uid="{90BD46AA-8E98-4C90-8F65-94C1E62D7782}" name="Column7336"/>
    <tableColumn id="7351" xr3:uid="{D99128F3-D7B3-45B8-87EC-FB9222917408}" name="Column7337"/>
    <tableColumn id="7352" xr3:uid="{09F3ACE9-1FC1-4CAB-A90C-55A3DA284291}" name="Column7338"/>
    <tableColumn id="7353" xr3:uid="{3A4E3832-6F3E-4F69-88C5-08F98D09952F}" name="Column7339"/>
    <tableColumn id="7354" xr3:uid="{750E2893-C681-4BB6-86E9-77D266DB0DA7}" name="Column7340"/>
    <tableColumn id="7355" xr3:uid="{9E7F939F-7618-44F0-99F5-EEA25A4D3F83}" name="Column7341"/>
    <tableColumn id="7356" xr3:uid="{C01BD69B-7B42-4293-885F-AA83CE06431B}" name="Column7342"/>
    <tableColumn id="7357" xr3:uid="{2A3BA973-64A7-4A27-A9F0-2B5C987B9FB9}" name="Column7343"/>
    <tableColumn id="7358" xr3:uid="{F72E65DC-5035-42DC-9693-5135BAC12FB2}" name="Column7344"/>
    <tableColumn id="7359" xr3:uid="{4F54516B-484B-4069-A897-DD474BE11A33}" name="Column7345"/>
    <tableColumn id="7360" xr3:uid="{7681BB8D-8DFF-4A4C-8822-64ACC860DA39}" name="Column7346"/>
    <tableColumn id="7361" xr3:uid="{5DBF837E-BA47-45FD-BBD3-C04B4F6E06B3}" name="Column7347"/>
    <tableColumn id="7362" xr3:uid="{B3CFBCF9-17CF-4EB7-8859-3E6BBA78378B}" name="Column7348"/>
    <tableColumn id="7363" xr3:uid="{79B61486-B0C8-4FA1-AB2F-3282A9264570}" name="Column7349"/>
    <tableColumn id="7364" xr3:uid="{E6323025-81F6-4D44-B59F-D6C4DB8DD0C4}" name="Column7350"/>
    <tableColumn id="7365" xr3:uid="{0801B57B-6250-4BB0-B553-1BB85DE4D554}" name="Column7351"/>
    <tableColumn id="7366" xr3:uid="{44DC14E6-601C-4362-ACE2-A7FCBFEA81ED}" name="Column7352"/>
    <tableColumn id="7367" xr3:uid="{7B47C407-664D-4FC7-86C9-05C21F93FCC3}" name="Column7353"/>
    <tableColumn id="7368" xr3:uid="{C7382BE5-961D-40DD-A94A-6659ECA07F41}" name="Column7354"/>
    <tableColumn id="7369" xr3:uid="{694E13AC-88C2-4073-BD3A-F1DA0F86E128}" name="Column7355"/>
    <tableColumn id="7370" xr3:uid="{429E9C39-DE7C-4056-B9B6-1AF13A84C0FA}" name="Column7356"/>
    <tableColumn id="7371" xr3:uid="{6ED686F6-7173-40C5-9081-25CF8666DAB2}" name="Column7357"/>
    <tableColumn id="7372" xr3:uid="{A50843CF-7A81-4EA0-BB8B-BC43DAE6F1D3}" name="Column7358"/>
    <tableColumn id="7373" xr3:uid="{71AEC68C-046E-44D8-98C7-7AF28D3B26E7}" name="Column7359"/>
    <tableColumn id="7374" xr3:uid="{A42D32A6-B914-4B80-AA40-451E336533EA}" name="Column7360"/>
    <tableColumn id="7375" xr3:uid="{4C1625FD-E4D8-4751-B5D2-2947749A4AE4}" name="Column7361"/>
    <tableColumn id="7376" xr3:uid="{08B9081C-628C-45B2-B609-0FA39E0651FA}" name="Column7362"/>
    <tableColumn id="7377" xr3:uid="{DC4235D5-E171-4335-AF4A-9C457416D86C}" name="Column7363"/>
    <tableColumn id="7378" xr3:uid="{E758B8E3-A353-4D42-A910-66C5BC736D90}" name="Column7364"/>
    <tableColumn id="7379" xr3:uid="{3350F9C2-3AD2-4B93-A77D-75E163E176A0}" name="Column7365"/>
    <tableColumn id="7380" xr3:uid="{105BCF20-C27D-4631-88CE-AB79713D0833}" name="Column7366"/>
    <tableColumn id="7381" xr3:uid="{DA49BF83-73DB-4C73-BD71-FD3825575DCA}" name="Column7367"/>
    <tableColumn id="7382" xr3:uid="{565F0BE6-756A-4C8E-BB3D-41E130E912A9}" name="Column7368"/>
    <tableColumn id="7383" xr3:uid="{324E2DA7-3BE9-40CA-9640-1A4B04C39D8F}" name="Column7369"/>
    <tableColumn id="7384" xr3:uid="{259FB0D1-6E3C-4522-BE04-9CF5FEF00E4F}" name="Column7370"/>
    <tableColumn id="7385" xr3:uid="{B075F048-CF4C-44AD-8B9D-5C48775D7D6E}" name="Column7371"/>
    <tableColumn id="7386" xr3:uid="{F3DB2FE3-F9B3-4EE2-9E54-684CA305CB24}" name="Column7372"/>
    <tableColumn id="7387" xr3:uid="{23427859-9136-469A-A3A6-4BBB191C21FC}" name="Column7373"/>
    <tableColumn id="7388" xr3:uid="{4BEE4E70-BFB6-41FB-840C-256937A7AA0E}" name="Column7374"/>
    <tableColumn id="7389" xr3:uid="{7A3A4DFC-76C8-4F70-A12C-4C6325ED7D98}" name="Column7375"/>
    <tableColumn id="7390" xr3:uid="{A558486F-8826-4A04-9A6F-B4779C85F687}" name="Column7376"/>
    <tableColumn id="7391" xr3:uid="{3D3653C2-F7E2-417E-AF48-FD554076AAE2}" name="Column7377"/>
    <tableColumn id="7392" xr3:uid="{2BA0AB50-3E27-4A07-97E3-6A4C27313FF9}" name="Column7378"/>
    <tableColumn id="7393" xr3:uid="{68399F34-D907-4A46-AA21-7AA71CD0600D}" name="Column7379"/>
    <tableColumn id="7394" xr3:uid="{43EF1D59-F573-4083-BD2F-D0A012BD9100}" name="Column7380"/>
    <tableColumn id="7395" xr3:uid="{7F7C1892-F474-4DF7-B215-691500EF8671}" name="Column7381"/>
    <tableColumn id="7396" xr3:uid="{0A233E9B-018C-48E3-8AF3-C772530A5FC0}" name="Column7382"/>
    <tableColumn id="7397" xr3:uid="{67BC5457-B98C-4068-B4DF-202E3BC20AA9}" name="Column7383"/>
    <tableColumn id="7398" xr3:uid="{4F25E084-9160-4300-84D3-649E0B1B4575}" name="Column7384"/>
    <tableColumn id="7399" xr3:uid="{894E68D6-5AE0-4A61-9FA3-A10D59017AE3}" name="Column7385"/>
    <tableColumn id="7400" xr3:uid="{2401424A-6617-4C16-A9F5-3FF19A991D46}" name="Column7386"/>
    <tableColumn id="7401" xr3:uid="{CFDFDF73-E97F-4763-BE55-BF2E83A56172}" name="Column7387"/>
    <tableColumn id="7402" xr3:uid="{D7B02E1F-4541-46DF-A2C9-4D4F8B0D20FE}" name="Column7388"/>
    <tableColumn id="7403" xr3:uid="{2278C8DF-4E47-4B91-A0C3-9BA9277E30FA}" name="Column7389"/>
    <tableColumn id="7404" xr3:uid="{2D181334-D31C-4C0F-8612-5F4551139AA4}" name="Column7390"/>
    <tableColumn id="7405" xr3:uid="{A69DC87E-378A-4411-BDAA-27B8B8C12D63}" name="Column7391"/>
    <tableColumn id="7406" xr3:uid="{BC72E351-808C-4C7A-BD57-E377A9A707F3}" name="Column7392"/>
    <tableColumn id="7407" xr3:uid="{FACA3516-1A32-4A50-BD9B-9F07A73F2849}" name="Column7393"/>
    <tableColumn id="7408" xr3:uid="{D45066D3-D65B-4BA2-95A9-04C2B728DC7D}" name="Column7394"/>
    <tableColumn id="7409" xr3:uid="{1E38C0CD-DCFE-492A-999E-59BF7FB09B0B}" name="Column7395"/>
    <tableColumn id="7410" xr3:uid="{48ABCBEE-B6CD-43E3-8333-741B294EA236}" name="Column7396"/>
    <tableColumn id="7411" xr3:uid="{FF0932DB-81EA-4170-903C-20E8FBC03768}" name="Column7397"/>
    <tableColumn id="7412" xr3:uid="{E05B9A5E-995E-41C5-ABED-4C99A01DB2E2}" name="Column7398"/>
    <tableColumn id="7413" xr3:uid="{52437272-18F7-464C-8F61-8C291FF7D967}" name="Column7399"/>
    <tableColumn id="7414" xr3:uid="{0D787292-AD73-4EC6-9EE2-715C06495481}" name="Column7400"/>
    <tableColumn id="7415" xr3:uid="{6A506DFA-FAE0-47C6-8AF1-10ECB6910629}" name="Column7401"/>
    <tableColumn id="7416" xr3:uid="{D0DCBFC5-4E34-40AF-9191-C9812D2AF0E5}" name="Column7402"/>
    <tableColumn id="7417" xr3:uid="{2A0A9F0B-171A-4C27-A018-6065F6D03560}" name="Column7403"/>
    <tableColumn id="7418" xr3:uid="{A34BDA77-40D2-4159-8F10-E0A43F2A1017}" name="Column7404"/>
    <tableColumn id="7419" xr3:uid="{7DB41D32-41B0-457F-B5F9-4CB450CA87EB}" name="Column7405"/>
    <tableColumn id="7420" xr3:uid="{99ECAD44-1C6B-44A9-82B0-6BCE1304EB4F}" name="Column7406"/>
    <tableColumn id="7421" xr3:uid="{BD5B7120-124A-423C-9C37-E199603B3AA9}" name="Column7407"/>
    <tableColumn id="7422" xr3:uid="{7F9E675F-B3AC-4D21-8AE6-F1F7A37076A6}" name="Column7408"/>
    <tableColumn id="7423" xr3:uid="{3C8A201C-A98D-4E82-914E-8D025E01EB07}" name="Column7409"/>
    <tableColumn id="7424" xr3:uid="{F1AAE253-169F-4AFC-BAF1-D67F8FC4C99B}" name="Column7410"/>
    <tableColumn id="7425" xr3:uid="{BEB7E52F-74D9-44A2-BA84-1AFA3A30DBE1}" name="Column7411"/>
    <tableColumn id="7426" xr3:uid="{BC6A2D44-B78A-4AF2-B904-1F1BDAF88227}" name="Column7412"/>
    <tableColumn id="7427" xr3:uid="{03DB34AA-47E6-4C95-953A-4CD65085BBC0}" name="Column7413"/>
    <tableColumn id="7428" xr3:uid="{E71E1921-03AD-4F59-90B7-06F5403E485F}" name="Column7414"/>
    <tableColumn id="7429" xr3:uid="{F8BC8482-2C98-4602-95FF-247ED8427655}" name="Column7415"/>
    <tableColumn id="7430" xr3:uid="{4ADBA7E2-50FD-482A-8B57-88FEB478C06D}" name="Column7416"/>
    <tableColumn id="7431" xr3:uid="{334D38C6-B708-4B60-B6BB-4F47A5B6BCC5}" name="Column7417"/>
    <tableColumn id="7432" xr3:uid="{2238F5C8-1DC1-4F78-A100-CF9AE6319E7A}" name="Column7418"/>
    <tableColumn id="7433" xr3:uid="{689F6880-1520-4E7F-AB13-AD23CA89CCC6}" name="Column7419"/>
    <tableColumn id="7434" xr3:uid="{92441AA3-02B0-4BA6-8AA5-D1508AEAB934}" name="Column7420"/>
    <tableColumn id="7435" xr3:uid="{ECD92BD1-75C9-4C41-B86F-BC2674F49D40}" name="Column7421"/>
    <tableColumn id="7436" xr3:uid="{AC3596E5-3B2E-4EFC-A758-BD2C1B158E72}" name="Column7422"/>
    <tableColumn id="7437" xr3:uid="{459A3472-7957-40E3-A95D-763A0F42AD74}" name="Column7423"/>
    <tableColumn id="7438" xr3:uid="{71D064E7-6845-405B-80F6-67836B7496FE}" name="Column7424"/>
    <tableColumn id="7439" xr3:uid="{5F4B0413-48BA-401E-AC8D-50A88C86D352}" name="Column7425"/>
    <tableColumn id="7440" xr3:uid="{DD39FDF5-8F44-4BD1-A882-D59CEC2D8141}" name="Column7426"/>
    <tableColumn id="7441" xr3:uid="{F01553CC-FF24-4276-9DEE-D174A44C29D1}" name="Column7427"/>
    <tableColumn id="7442" xr3:uid="{70ACD10B-DB4C-4093-BCCE-C3DEC2370206}" name="Column7428"/>
    <tableColumn id="7443" xr3:uid="{629C77B4-1B98-4FDF-A916-FCED0D39756E}" name="Column7429"/>
    <tableColumn id="7444" xr3:uid="{8821BBDD-8C5C-460D-B0B6-CE754BF92B98}" name="Column7430"/>
    <tableColumn id="7445" xr3:uid="{79BA3BF1-0135-4730-B0C1-2E8A187B5166}" name="Column7431"/>
    <tableColumn id="7446" xr3:uid="{575CBE22-B5C2-43C9-8639-00D2E365770B}" name="Column7432"/>
    <tableColumn id="7447" xr3:uid="{9F59B550-F3E0-4C7B-8DA5-C8B10E47BFB0}" name="Column7433"/>
    <tableColumn id="7448" xr3:uid="{550B9385-CE7A-4963-86C4-0302D462DD85}" name="Column7434"/>
    <tableColumn id="7449" xr3:uid="{0871FDFF-4DF8-4EAE-AD32-C048E883E765}" name="Column7435"/>
    <tableColumn id="7450" xr3:uid="{D18435C0-C49A-4EE6-AF29-87664059AA92}" name="Column7436"/>
    <tableColumn id="7451" xr3:uid="{F2041530-4141-4C75-B1CE-C599E12B94E4}" name="Column7437"/>
    <tableColumn id="7452" xr3:uid="{F0FB390B-B767-4963-85A9-C814CF4270D0}" name="Column7438"/>
    <tableColumn id="7453" xr3:uid="{08AC4C25-B0AD-429E-869C-57DDB0249AE5}" name="Column7439"/>
    <tableColumn id="7454" xr3:uid="{636AFEED-18C4-428E-94B9-EE90EF53994F}" name="Column7440"/>
    <tableColumn id="7455" xr3:uid="{43FE2D41-8A13-4673-9464-ACB3F63DECCF}" name="Column7441"/>
    <tableColumn id="7456" xr3:uid="{EAA300D7-8FA9-4586-963D-F006819B7641}" name="Column7442"/>
    <tableColumn id="7457" xr3:uid="{17B5F5B0-DB53-4158-8378-F77187BC02E0}" name="Column7443"/>
    <tableColumn id="7458" xr3:uid="{FBE25502-45AA-4734-ABF5-466A746E73E9}" name="Column7444"/>
    <tableColumn id="7459" xr3:uid="{02DC78F3-2850-4F92-9212-48962C8906C5}" name="Column7445"/>
    <tableColumn id="7460" xr3:uid="{724C9BAC-2932-4937-8CD2-3E3DD02649E8}" name="Column7446"/>
    <tableColumn id="7461" xr3:uid="{7AEBAA76-A7B2-4350-8CF2-4AF26C4918ED}" name="Column7447"/>
    <tableColumn id="7462" xr3:uid="{6BD255AB-2EF7-4F95-B0F2-8113B17DE25F}" name="Column7448"/>
    <tableColumn id="7463" xr3:uid="{03B2F55B-AF2C-40B3-9F9D-F8FC5991A3F2}" name="Column7449"/>
    <tableColumn id="7464" xr3:uid="{38C6BA49-54B6-4255-A6C9-F5B355DF063D}" name="Column7450"/>
    <tableColumn id="7465" xr3:uid="{DEABD5BD-3384-41B0-BF73-4EBF535060FF}" name="Column7451"/>
    <tableColumn id="7466" xr3:uid="{C81CED42-E344-40A7-9671-B1CF2FEB3A8A}" name="Column7452"/>
    <tableColumn id="7467" xr3:uid="{DF4A7BC9-044C-4501-9242-28ADDE9DAD21}" name="Column7453"/>
    <tableColumn id="7468" xr3:uid="{F37DE53E-9E8A-4099-A215-E5FA069C36FF}" name="Column7454"/>
    <tableColumn id="7469" xr3:uid="{5B62EF20-D64B-4558-900E-9AC54DB26196}" name="Column7455"/>
    <tableColumn id="7470" xr3:uid="{21C60D12-0469-4CF2-84DE-8CDF9514D8A5}" name="Column7456"/>
    <tableColumn id="7471" xr3:uid="{4632E7DB-5047-4B5B-86E5-5519C600408C}" name="Column7457"/>
    <tableColumn id="7472" xr3:uid="{82568A1A-EE21-4F34-AD15-78F7CE873F0A}" name="Column7458"/>
    <tableColumn id="7473" xr3:uid="{9DEEFDC9-D568-4C45-8A44-1DC7B55E77B6}" name="Column7459"/>
    <tableColumn id="7474" xr3:uid="{82672754-A85E-46CC-956D-0A68910B4A9C}" name="Column7460"/>
    <tableColumn id="7475" xr3:uid="{C11DFDE0-AA83-4BBD-B787-1A5DFD2CA7C4}" name="Column7461"/>
    <tableColumn id="7476" xr3:uid="{2719642E-7FC5-414E-83BB-71C117956884}" name="Column7462"/>
    <tableColumn id="7477" xr3:uid="{A3EAE834-DA16-4EC1-85DD-767492F077CE}" name="Column7463"/>
    <tableColumn id="7478" xr3:uid="{72BAB2F3-DAA6-4E1C-84DC-661C72A34FD5}" name="Column7464"/>
    <tableColumn id="7479" xr3:uid="{E2024E20-F7D7-4C7E-9DF7-E8CDA92E2756}" name="Column7465"/>
    <tableColumn id="7480" xr3:uid="{D2DD25AC-0A46-47A0-BC60-136F0B5D488C}" name="Column7466"/>
    <tableColumn id="7481" xr3:uid="{9A8747D2-6FE6-4FA1-B2AA-1151342B22E3}" name="Column7467"/>
    <tableColumn id="7482" xr3:uid="{B37C87DC-DD91-4CA6-A1E2-40D04BC1BF48}" name="Column7468"/>
    <tableColumn id="7483" xr3:uid="{77BA0ED3-F9BC-4219-BD5B-72944641BBE2}" name="Column7469"/>
    <tableColumn id="7484" xr3:uid="{59E95ABD-A37C-4258-846A-F60CD6EFAF9D}" name="Column7470"/>
    <tableColumn id="7485" xr3:uid="{67036F1D-9D46-4080-ACF7-11B03EC0B106}" name="Column7471"/>
    <tableColumn id="7486" xr3:uid="{76A55CEA-FCDB-431E-93F4-BB550F1A9F9D}" name="Column7472"/>
    <tableColumn id="7487" xr3:uid="{6B5E0AED-0A5E-4961-8D5C-C17C64CA3B1E}" name="Column7473"/>
    <tableColumn id="7488" xr3:uid="{491A911D-F497-4A4F-8EE3-122A764E9D4F}" name="Column7474"/>
    <tableColumn id="7489" xr3:uid="{70ABB227-C961-42C4-B546-D1773307211C}" name="Column7475"/>
    <tableColumn id="7490" xr3:uid="{64E7D7DE-79BD-46FC-B5FF-7B5D46807259}" name="Column7476"/>
    <tableColumn id="7491" xr3:uid="{CF09A623-00A2-4EA0-A795-93E1B3520E4E}" name="Column7477"/>
    <tableColumn id="7492" xr3:uid="{47742E9C-4966-4608-80AF-21F24A44E965}" name="Column7478"/>
    <tableColumn id="7493" xr3:uid="{EACF2AED-91A1-4421-8F40-205686CF8AE0}" name="Column7479"/>
    <tableColumn id="7494" xr3:uid="{46871AC3-72FB-45AC-BA43-0C261E78567F}" name="Column7480"/>
    <tableColumn id="7495" xr3:uid="{61AC49FB-81E5-4CF0-A8C1-01E1CE703643}" name="Column7481"/>
    <tableColumn id="7496" xr3:uid="{ADED1C8F-C9E0-4B07-BF13-1DB1CFFF7FB7}" name="Column7482"/>
    <tableColumn id="7497" xr3:uid="{19045A6F-6E3C-4CBE-973D-3B8CDE5D0AA4}" name="Column7483"/>
    <tableColumn id="7498" xr3:uid="{EAB2FE7D-6AF2-4B19-9562-4376C210C9AF}" name="Column7484"/>
    <tableColumn id="7499" xr3:uid="{6FC75BE6-E1C3-49A8-B84B-A396D17D38DA}" name="Column7485"/>
    <tableColumn id="7500" xr3:uid="{A1541C9E-0D85-4583-822F-BB304C275E73}" name="Column7486"/>
    <tableColumn id="7501" xr3:uid="{B98828D4-BAF2-4D2F-A2F6-F4653B2F7832}" name="Column7487"/>
    <tableColumn id="7502" xr3:uid="{0854FD01-CC3A-4756-85BB-AD8322BD6C27}" name="Column7488"/>
    <tableColumn id="7503" xr3:uid="{7CE9460E-FC10-4290-8B14-0E8D69549D3E}" name="Column7489"/>
    <tableColumn id="7504" xr3:uid="{DCC27815-4B4F-48E9-8C80-F4CA383FDA6E}" name="Column7490"/>
    <tableColumn id="7505" xr3:uid="{CD413523-19D0-483C-B2CF-F22D09BF7421}" name="Column7491"/>
    <tableColumn id="7506" xr3:uid="{71816FFB-79E4-494C-9692-17D29277966F}" name="Column7492"/>
    <tableColumn id="7507" xr3:uid="{79AD156A-82AE-4FE8-8A58-D8F618E458C3}" name="Column7493"/>
    <tableColumn id="7508" xr3:uid="{FC368808-28BF-431A-8404-E20E7B79E075}" name="Column7494"/>
    <tableColumn id="7509" xr3:uid="{1B13A5CB-52D6-4D6F-8A25-1587713A3BF4}" name="Column7495"/>
    <tableColumn id="7510" xr3:uid="{1D8D86A5-FD0A-42A9-A1B3-975EBA4B7A6C}" name="Column7496"/>
    <tableColumn id="7511" xr3:uid="{7F823613-B1F9-4A6A-8397-99372BB5717B}" name="Column7497"/>
    <tableColumn id="7512" xr3:uid="{72C71FEB-021D-483D-B5D3-90960BF4B10F}" name="Column7498"/>
    <tableColumn id="7513" xr3:uid="{0061F1AE-C09B-4473-AC96-1D859E4BF394}" name="Column7499"/>
    <tableColumn id="7514" xr3:uid="{AA81B668-362B-4AEC-B0E8-85BBF95F0184}" name="Column7500"/>
    <tableColumn id="7515" xr3:uid="{CEC1241E-B5B8-4AC2-A526-6D3E9C165A02}" name="Column7501"/>
    <tableColumn id="7516" xr3:uid="{2FE1ED9F-9A09-4E59-8DCA-88B798F15238}" name="Column7502"/>
    <tableColumn id="7517" xr3:uid="{5568D12E-5F2F-4C5C-99A7-D86622873C35}" name="Column7503"/>
    <tableColumn id="7518" xr3:uid="{80EB3B82-20DF-4FF4-BC87-51849105B47E}" name="Column7504"/>
    <tableColumn id="7519" xr3:uid="{E1E27563-4905-4EBE-BC3E-B5BF178A75FA}" name="Column7505"/>
    <tableColumn id="7520" xr3:uid="{B9BC27FC-C10E-4ACD-A2DD-3887EBCA74FA}" name="Column7506"/>
    <tableColumn id="7521" xr3:uid="{97334949-F7AB-438F-B28C-ADB72A80955B}" name="Column7507"/>
    <tableColumn id="7522" xr3:uid="{7552C375-411C-4EA3-912C-768CB91E6716}" name="Column7508"/>
    <tableColumn id="7523" xr3:uid="{ACF28079-4918-4996-B3F3-90E0B0360B81}" name="Column7509"/>
    <tableColumn id="7524" xr3:uid="{DE34B3FA-2ACC-41CC-997F-9CB198863ABE}" name="Column7510"/>
    <tableColumn id="7525" xr3:uid="{CF223EBE-1181-4F59-B5A2-EDD9CA4532DE}" name="Column7511"/>
    <tableColumn id="7526" xr3:uid="{BAE3DB62-D79C-49BE-8F5C-25B89DDD96DD}" name="Column7512"/>
    <tableColumn id="7527" xr3:uid="{DD237F1C-B34E-4944-9090-8DF91CEA7453}" name="Column7513"/>
    <tableColumn id="7528" xr3:uid="{94CD15EB-3081-4A98-8F38-1CD1A1F16649}" name="Column7514"/>
    <tableColumn id="7529" xr3:uid="{58921C8D-B73B-4172-BA17-239789FC833E}" name="Column7515"/>
    <tableColumn id="7530" xr3:uid="{A8F658F1-5A71-4DED-9FD6-AE935CC8B254}" name="Column7516"/>
    <tableColumn id="7531" xr3:uid="{BA219327-A6B8-4AFA-B30A-4B77FD6BDDE7}" name="Column7517"/>
    <tableColumn id="7532" xr3:uid="{411757FB-2F4F-45F4-9690-241C53B70158}" name="Column7518"/>
    <tableColumn id="7533" xr3:uid="{D6CCF845-E0A3-4F8A-B58C-A35907579CFB}" name="Column7519"/>
    <tableColumn id="7534" xr3:uid="{2E3F854E-365B-42DE-A0FE-BA98945DB877}" name="Column7520"/>
    <tableColumn id="7535" xr3:uid="{4A8DAC18-D01D-4AB1-B335-8D9142BD93B1}" name="Column7521"/>
    <tableColumn id="7536" xr3:uid="{1A7979BC-1478-418C-AF12-BC71FD7AE4D0}" name="Column7522"/>
    <tableColumn id="7537" xr3:uid="{83F6EE23-46A7-4783-AD7F-DF92F7149C51}" name="Column7523"/>
    <tableColumn id="7538" xr3:uid="{B3012065-8829-41F8-A00B-89CD457BBE79}" name="Column7524"/>
    <tableColumn id="7539" xr3:uid="{00F4F38B-C25D-4DA2-99F7-1BCB6D256138}" name="Column7525"/>
    <tableColumn id="7540" xr3:uid="{016693C0-41AC-4293-80B9-9EDAF24A9437}" name="Column7526"/>
    <tableColumn id="7541" xr3:uid="{24DEC0C7-0988-4578-86B1-27F5CE671266}" name="Column7527"/>
    <tableColumn id="7542" xr3:uid="{8494FF57-320C-432C-854B-12A7B27C40BA}" name="Column7528"/>
    <tableColumn id="7543" xr3:uid="{3F3AF853-FC34-449F-B6AE-C76734453036}" name="Column7529"/>
    <tableColumn id="7544" xr3:uid="{96CACEC7-CFC8-4B09-AA61-58629D978CAA}" name="Column7530"/>
    <tableColumn id="7545" xr3:uid="{A3A3EC18-C053-449F-9821-E620CB6A4932}" name="Column7531"/>
    <tableColumn id="7546" xr3:uid="{C1DA14BE-184F-401C-8C67-A37B8503D8A2}" name="Column7532"/>
    <tableColumn id="7547" xr3:uid="{47916F91-BCF4-4F8F-A8BC-56D7BF5DF4C6}" name="Column7533"/>
    <tableColumn id="7548" xr3:uid="{885C4E9A-274C-4FD6-9C19-1AD429050991}" name="Column7534"/>
    <tableColumn id="7549" xr3:uid="{C472198D-B9D5-4B15-979D-8E8DD59BAB55}" name="Column7535"/>
    <tableColumn id="7550" xr3:uid="{5194BA4B-D1EC-4A91-86E5-CD155010DE41}" name="Column7536"/>
    <tableColumn id="7551" xr3:uid="{B7C65651-A68E-4A00-B495-000704506641}" name="Column7537"/>
    <tableColumn id="7552" xr3:uid="{B43978F5-4D69-4CCB-AD70-6D7B5D2370C7}" name="Column7538"/>
    <tableColumn id="7553" xr3:uid="{69955CE6-60F6-4FE7-8191-E13C7F36E2F9}" name="Column7539"/>
    <tableColumn id="7554" xr3:uid="{85418BEC-2A41-4173-B5B1-6640EC835A92}" name="Column7540"/>
    <tableColumn id="7555" xr3:uid="{8E3ABC18-C08E-4740-BBA9-C4A3400E4ACB}" name="Column7541"/>
    <tableColumn id="7556" xr3:uid="{C3139684-82C0-45D3-8916-E935F553FE48}" name="Column7542"/>
    <tableColumn id="7557" xr3:uid="{7C56449F-EB84-41B0-87C2-3340FB64BCFF}" name="Column7543"/>
    <tableColumn id="7558" xr3:uid="{35F432A2-CB9E-496C-990B-A8D3B4750F2D}" name="Column7544"/>
    <tableColumn id="7559" xr3:uid="{AEAE9D17-40D0-4C18-A720-4D3E02121E47}" name="Column7545"/>
    <tableColumn id="7560" xr3:uid="{AA4E3FCF-35A9-4742-8ED6-5198A97E3C2B}" name="Column7546"/>
    <tableColumn id="7561" xr3:uid="{D01280F6-1765-4F7D-B779-73F0106DBBA0}" name="Column7547"/>
    <tableColumn id="7562" xr3:uid="{060A8418-0FB9-43AA-900A-10C8E6DE75F6}" name="Column7548"/>
    <tableColumn id="7563" xr3:uid="{0E09FBDD-1F4D-4BAF-AC8A-E34DC261CE30}" name="Column7549"/>
    <tableColumn id="7564" xr3:uid="{DA652876-E594-4674-B99D-9F467D0A6532}" name="Column7550"/>
    <tableColumn id="7565" xr3:uid="{7A44E1DD-ED20-4083-B14C-AD7E286BDE15}" name="Column7551"/>
    <tableColumn id="7566" xr3:uid="{801A708E-7C52-4351-AEA6-D5216E52BDA7}" name="Column7552"/>
    <tableColumn id="7567" xr3:uid="{9777F8B8-FDDB-4F4D-A0F3-992CDC9A0889}" name="Column7553"/>
    <tableColumn id="7568" xr3:uid="{387CC04C-0D89-4C13-84D7-36D0BF7FDB10}" name="Column7554"/>
    <tableColumn id="7569" xr3:uid="{B6800C5A-6971-48D7-94D8-8A5DCCB62A05}" name="Column7555"/>
    <tableColumn id="7570" xr3:uid="{DE4FC252-8F08-497C-9A5E-6BF9612D8A0A}" name="Column7556"/>
    <tableColumn id="7571" xr3:uid="{654B5D26-12AC-49BA-AEF2-6756BF3841DA}" name="Column7557"/>
    <tableColumn id="7572" xr3:uid="{F3D385E5-B7C9-41F0-AD76-7344A73FFB73}" name="Column7558"/>
    <tableColumn id="7573" xr3:uid="{3B64407D-AB40-4E53-BC86-4D72104951A6}" name="Column7559"/>
    <tableColumn id="7574" xr3:uid="{DEEF806C-4B48-44E3-995F-CBC7ED098394}" name="Column7560"/>
    <tableColumn id="7575" xr3:uid="{86E37A9B-9481-4992-BAFF-B068BB469143}" name="Column7561"/>
    <tableColumn id="7576" xr3:uid="{9FAE8563-914C-4221-AFAB-014B2ABE105F}" name="Column7562"/>
    <tableColumn id="7577" xr3:uid="{848A6BF7-597F-4AE2-A8AA-14C7412CE9DE}" name="Column7563"/>
    <tableColumn id="7578" xr3:uid="{D78B70F4-7C73-4A0A-AE62-70344AC4DC89}" name="Column7564"/>
    <tableColumn id="7579" xr3:uid="{98A0ED39-5CB1-46DC-916C-C67BA994E053}" name="Column7565"/>
    <tableColumn id="7580" xr3:uid="{A3A6FE77-3AF5-433D-B8F7-F9416334BFAB}" name="Column7566"/>
    <tableColumn id="7581" xr3:uid="{8837D03F-51FD-4394-B851-FFC1767A3333}" name="Column7567"/>
    <tableColumn id="7582" xr3:uid="{13A6D898-17F2-411A-A263-34D024B7016B}" name="Column7568"/>
    <tableColumn id="7583" xr3:uid="{B39C116D-B9F5-4B82-A3BF-4200A9FDEF4D}" name="Column7569"/>
    <tableColumn id="7584" xr3:uid="{652A2B24-F980-432E-8017-E3E902CAFC53}" name="Column7570"/>
    <tableColumn id="7585" xr3:uid="{4D59EB30-FC96-4416-AE8E-F99F8FA82D66}" name="Column7571"/>
    <tableColumn id="7586" xr3:uid="{86BF26DD-1DE5-4E1C-AA57-3FD378895825}" name="Column7572"/>
    <tableColumn id="7587" xr3:uid="{3C9420E0-C583-4F43-ACE0-307FB30CB191}" name="Column7573"/>
    <tableColumn id="7588" xr3:uid="{77095000-47FE-4E2A-AFF2-10E4EB6952A2}" name="Column7574"/>
    <tableColumn id="7589" xr3:uid="{E69E7BE3-E3DC-4B7C-83C3-E63218D770ED}" name="Column7575"/>
    <tableColumn id="7590" xr3:uid="{D554D498-160B-4263-99D1-17285C136875}" name="Column7576"/>
    <tableColumn id="7591" xr3:uid="{E71F5F4C-A77A-4C1F-A1A8-678AB8148AB9}" name="Column7577"/>
    <tableColumn id="7592" xr3:uid="{4E0A2FC4-4A2C-4371-94FF-440E9E121939}" name="Column7578"/>
    <tableColumn id="7593" xr3:uid="{2C4ED505-0C04-49DA-9BAB-F36ADD424FC0}" name="Column7579"/>
    <tableColumn id="7594" xr3:uid="{677D0997-2C38-47D5-888A-041EBBDD0683}" name="Column7580"/>
    <tableColumn id="7595" xr3:uid="{B3F3A488-58AF-43F5-BE9D-8313E55A8533}" name="Column7581"/>
    <tableColumn id="7596" xr3:uid="{48D8B606-0360-4997-943B-A52630979B94}" name="Column7582"/>
    <tableColumn id="7597" xr3:uid="{FDF400BB-F6F7-4E89-8EB5-C5CB2F634444}" name="Column7583"/>
    <tableColumn id="7598" xr3:uid="{20F88AC9-6022-4B3C-82A9-13647E8AD630}" name="Column7584"/>
    <tableColumn id="7599" xr3:uid="{1F9428CC-244A-4CE3-ABFF-3D0AA6FF8FDE}" name="Column7585"/>
    <tableColumn id="7600" xr3:uid="{CE54C36E-9DB8-4264-9B9A-BDF44456A70C}" name="Column7586"/>
    <tableColumn id="7601" xr3:uid="{AACA78D3-B02D-441B-8689-19BEA4735978}" name="Column7587"/>
    <tableColumn id="7602" xr3:uid="{D71C8A87-17E0-40B1-866E-DAA3DC4BF40C}" name="Column7588"/>
    <tableColumn id="7603" xr3:uid="{7A6D0DAE-74A5-479A-AE81-C704D5ECF807}" name="Column7589"/>
    <tableColumn id="7604" xr3:uid="{A9A0552A-AA10-4B71-A0BE-A48438159F44}" name="Column7590"/>
    <tableColumn id="7605" xr3:uid="{E441CD09-D14D-4CFC-86EF-ED6B21CFC39D}" name="Column7591"/>
    <tableColumn id="7606" xr3:uid="{C531E9F1-DF9F-4F35-965A-8477C918C0F0}" name="Column7592"/>
    <tableColumn id="7607" xr3:uid="{F551DA0F-B101-47EC-9604-4B6E948C0DCB}" name="Column7593"/>
    <tableColumn id="7608" xr3:uid="{99313085-1F66-406C-8AF8-51647E7AE255}" name="Column7594"/>
    <tableColumn id="7609" xr3:uid="{541CBBE0-B3EA-4988-80D3-8C49093F941B}" name="Column7595"/>
    <tableColumn id="7610" xr3:uid="{C10CD227-7E70-4073-B039-960B25F82719}" name="Column7596"/>
    <tableColumn id="7611" xr3:uid="{EC840E6E-0161-4D0C-8AE4-12C6337A5759}" name="Column7597"/>
    <tableColumn id="7612" xr3:uid="{F6479807-4501-471A-90D4-FCF849FA2A2E}" name="Column7598"/>
    <tableColumn id="7613" xr3:uid="{FB814F40-9370-4581-9042-F49DC03FF973}" name="Column7599"/>
    <tableColumn id="7614" xr3:uid="{F2EE230C-762A-40D2-A7CB-339E0E2E82CE}" name="Column7600"/>
    <tableColumn id="7615" xr3:uid="{1A54F521-BFA4-4C4C-8846-365D7C9B1A46}" name="Column7601"/>
    <tableColumn id="7616" xr3:uid="{F0FAD924-E283-4111-A204-8F10DBF9A4E9}" name="Column7602"/>
    <tableColumn id="7617" xr3:uid="{95C47D8C-EAB8-45D9-9717-33628213C2C1}" name="Column7603"/>
    <tableColumn id="7618" xr3:uid="{CCA6E2CE-88B1-4123-B8E6-A2964DCC76AE}" name="Column7604"/>
    <tableColumn id="7619" xr3:uid="{D3208E8A-47E9-48E3-9F27-D779145119C1}" name="Column7605"/>
    <tableColumn id="7620" xr3:uid="{C89235A4-0F37-4280-89AE-5B3E7978A9FF}" name="Column7606"/>
    <tableColumn id="7621" xr3:uid="{745A240B-B819-4A5A-9AAC-5E24542E8342}" name="Column7607"/>
    <tableColumn id="7622" xr3:uid="{2730D7CF-68ED-4A58-94D5-9FE59DC43999}" name="Column7608"/>
    <tableColumn id="7623" xr3:uid="{666AAE1E-AC43-4B7D-9C67-65A71B762537}" name="Column7609"/>
    <tableColumn id="7624" xr3:uid="{C7D286D9-5286-4CA1-BD72-460D5CAC252A}" name="Column7610"/>
    <tableColumn id="7625" xr3:uid="{37687019-BDC6-4B86-853F-FBD3D645E066}" name="Column7611"/>
    <tableColumn id="7626" xr3:uid="{6553B932-C736-41C1-82CC-5578B62BFDE8}" name="Column7612"/>
    <tableColumn id="7627" xr3:uid="{6B1667B0-DB28-4310-993D-72A272BE6027}" name="Column7613"/>
    <tableColumn id="7628" xr3:uid="{BDFD84EA-B89C-4283-8C9F-5F431CC4D9CA}" name="Column7614"/>
    <tableColumn id="7629" xr3:uid="{22ED019E-151F-4CD7-A071-666265444EAC}" name="Column7615"/>
    <tableColumn id="7630" xr3:uid="{9583A1BC-FF85-437B-981E-3A7367C3CE47}" name="Column7616"/>
    <tableColumn id="7631" xr3:uid="{DC155F5E-A53D-4F05-8476-EA63A404E017}" name="Column7617"/>
    <tableColumn id="7632" xr3:uid="{5B959A21-BC18-4FA2-B8B2-4A6FF46B6FC0}" name="Column7618"/>
    <tableColumn id="7633" xr3:uid="{DBE777A0-E48A-4FFB-9127-2DB108E974C9}" name="Column7619"/>
    <tableColumn id="7634" xr3:uid="{606A367D-7B43-45E4-AE18-C0322A01D51A}" name="Column7620"/>
    <tableColumn id="7635" xr3:uid="{EE70859B-2276-4051-8EB6-4718BF65D11A}" name="Column7621"/>
    <tableColumn id="7636" xr3:uid="{6F2EFA99-D900-42E3-A6F1-E08E1E861CF9}" name="Column7622"/>
    <tableColumn id="7637" xr3:uid="{E72AAC56-39E8-4A88-93E1-3A85D364D651}" name="Column7623"/>
    <tableColumn id="7638" xr3:uid="{E8D5B3A9-8A03-4219-A12E-D058E4F441F9}" name="Column7624"/>
    <tableColumn id="7639" xr3:uid="{AFC4F716-564B-4348-A0A4-0DEF3722AE75}" name="Column7625"/>
    <tableColumn id="7640" xr3:uid="{A5815C65-B0A8-4BB9-8C9B-DAFA46CD58BA}" name="Column7626"/>
    <tableColumn id="7641" xr3:uid="{C2A4336E-6756-4A12-9237-3A5C81291AAF}" name="Column7627"/>
    <tableColumn id="7642" xr3:uid="{AD91CE1C-7BBC-4E22-9AA8-5494223FBAC7}" name="Column7628"/>
    <tableColumn id="7643" xr3:uid="{BEBC40B5-2365-464A-94A1-2E21CC5CCB06}" name="Column7629"/>
    <tableColumn id="7644" xr3:uid="{6C93FEAA-E368-48A3-901A-11A744F4CE60}" name="Column7630"/>
    <tableColumn id="7645" xr3:uid="{44C1EC45-B2F0-46AB-93A0-1745118A76F9}" name="Column7631"/>
    <tableColumn id="7646" xr3:uid="{AD018D7D-FBE5-4A9C-88D1-BB92482DCE43}" name="Column7632"/>
    <tableColumn id="7647" xr3:uid="{E3BC1999-2D2E-40B3-84BD-6E41F85A279D}" name="Column7633"/>
    <tableColumn id="7648" xr3:uid="{2079B721-D947-4D7D-B3E0-CA7D739B8642}" name="Column7634"/>
    <tableColumn id="7649" xr3:uid="{58BE99D9-9F3C-471A-BD9C-7D7A78A09DEF}" name="Column7635"/>
    <tableColumn id="7650" xr3:uid="{0E0857E1-A59D-4D30-BB2B-EFBDED641624}" name="Column7636"/>
    <tableColumn id="7651" xr3:uid="{766A4771-EB5E-4AE1-BF12-8A1946AB0CBF}" name="Column7637"/>
    <tableColumn id="7652" xr3:uid="{068D4C27-2D33-4477-8983-0B81B6D87235}" name="Column7638"/>
    <tableColumn id="7653" xr3:uid="{7E1DF477-8281-428D-BBFC-B3555E2687E4}" name="Column7639"/>
    <tableColumn id="7654" xr3:uid="{BBAE8CD9-B76B-43EF-8A5D-E4BB185622FA}" name="Column7640"/>
    <tableColumn id="7655" xr3:uid="{2D48E4D2-FC99-4268-925B-FBE2FFED161C}" name="Column7641"/>
    <tableColumn id="7656" xr3:uid="{5A261D3D-F985-450A-8E62-E492A8AB6B10}" name="Column7642"/>
    <tableColumn id="7657" xr3:uid="{8EBD336F-77D4-4D2E-AAEB-43FB2230489A}" name="Column7643"/>
    <tableColumn id="7658" xr3:uid="{81CAF8FD-6F4A-4BFF-81DE-05D712204E12}" name="Column7644"/>
    <tableColumn id="7659" xr3:uid="{4812774A-433F-4F29-B981-800323F4B29E}" name="Column7645"/>
    <tableColumn id="7660" xr3:uid="{7B712BA4-DD2B-4872-AE6E-41420A4F72BB}" name="Column7646"/>
    <tableColumn id="7661" xr3:uid="{13112F97-75ED-4EDA-959D-81B8B700D67A}" name="Column7647"/>
    <tableColumn id="7662" xr3:uid="{32C8094C-319D-4293-8AA8-BBA19753188B}" name="Column7648"/>
    <tableColumn id="7663" xr3:uid="{01820241-6C03-4DA1-8A70-AFBC003E3287}" name="Column7649"/>
    <tableColumn id="7664" xr3:uid="{CB5AE9DD-E764-4DBD-86A0-93EA1903A261}" name="Column7650"/>
    <tableColumn id="7665" xr3:uid="{74113046-819D-4668-82FE-EB95D87CAA69}" name="Column7651"/>
    <tableColumn id="7666" xr3:uid="{109E79F0-6357-4DCA-AD4E-DA4653F366C0}" name="Column7652"/>
    <tableColumn id="7667" xr3:uid="{64171DFF-2289-4DB9-ABAD-C4FDE5B9CCAA}" name="Column7653"/>
    <tableColumn id="7668" xr3:uid="{72C5B6BC-4637-45FC-85C2-0BE21F14821E}" name="Column7654"/>
    <tableColumn id="7669" xr3:uid="{FAABBA76-30EA-46CE-8578-D5259920CE07}" name="Column7655"/>
    <tableColumn id="7670" xr3:uid="{A73AAD6D-A99D-4D45-B36B-EB84A494E131}" name="Column7656"/>
    <tableColumn id="7671" xr3:uid="{0AD99884-95A9-4ADA-B9D0-B02D704248D1}" name="Column7657"/>
    <tableColumn id="7672" xr3:uid="{090D181B-90A9-478F-B01F-70B83F0CE66E}" name="Column7658"/>
    <tableColumn id="7673" xr3:uid="{D8628EB0-E5FB-4382-8779-7F32028DD9B6}" name="Column7659"/>
    <tableColumn id="7674" xr3:uid="{9B89966C-C4D6-4C06-AAFA-224525B83892}" name="Column7660"/>
    <tableColumn id="7675" xr3:uid="{B6E4A148-199B-4B45-9729-FDD3F18DA60E}" name="Column7661"/>
    <tableColumn id="7676" xr3:uid="{3DF741AC-27E8-43C7-9D16-376EC95567CB}" name="Column7662"/>
    <tableColumn id="7677" xr3:uid="{E94EA541-54A0-4684-A15E-96EC41D31CCD}" name="Column7663"/>
    <tableColumn id="7678" xr3:uid="{CD49EA3F-435A-4AF5-9E67-F1F7443303D6}" name="Column7664"/>
    <tableColumn id="7679" xr3:uid="{110629EA-8620-43D4-8712-B0DEA213782F}" name="Column7665"/>
    <tableColumn id="7680" xr3:uid="{769E5F94-174F-4D6D-BB5F-9B19B1853714}" name="Column7666"/>
    <tableColumn id="7681" xr3:uid="{3053EEF5-E66B-4151-B59A-DD8A849F423A}" name="Column7667"/>
    <tableColumn id="7682" xr3:uid="{D391A2A4-7DA8-4AB3-A286-34538F8A8CE9}" name="Column7668"/>
    <tableColumn id="7683" xr3:uid="{2BE7AAEC-3BCF-42F4-B68E-0E3C60A36FE6}" name="Column7669"/>
    <tableColumn id="7684" xr3:uid="{FA8EDEA1-831F-4B4F-BF44-3365561CE657}" name="Column7670"/>
    <tableColumn id="7685" xr3:uid="{77FAF6AA-E102-44A1-B65F-53CE6FBA785D}" name="Column7671"/>
    <tableColumn id="7686" xr3:uid="{97D02EB1-D58D-4008-8703-E075FCE062D2}" name="Column7672"/>
    <tableColumn id="7687" xr3:uid="{C50D9CA7-F74B-4E06-BEFD-90978D0F1936}" name="Column7673"/>
    <tableColumn id="7688" xr3:uid="{9598E15A-8BB7-4110-BAE7-0BCDF4DD4E1C}" name="Column7674"/>
    <tableColumn id="7689" xr3:uid="{8D7E68C1-565E-4752-8CD9-03F4B4297EFF}" name="Column7675"/>
    <tableColumn id="7690" xr3:uid="{BCD7FE64-D1D8-45EF-A0A0-0770AF93EC3F}" name="Column7676"/>
    <tableColumn id="7691" xr3:uid="{72EABF0F-EFEF-45B1-AC45-BD5138730D90}" name="Column7677"/>
    <tableColumn id="7692" xr3:uid="{0383438B-A436-4CE9-B960-C17B3735D624}" name="Column7678"/>
    <tableColumn id="7693" xr3:uid="{A1B0A3B4-D0FB-48F4-A9B0-C6CB6174F29A}" name="Column7679"/>
    <tableColumn id="7694" xr3:uid="{74CC804E-6815-4162-9E06-48BEB4BE5482}" name="Column7680"/>
    <tableColumn id="7695" xr3:uid="{787D6921-D45B-45AD-A01E-01B4F257EB50}" name="Column7681"/>
    <tableColumn id="7696" xr3:uid="{0353E9D4-AD08-4440-B72F-11595A3FC204}" name="Column7682"/>
    <tableColumn id="7697" xr3:uid="{CB651CC9-C3D0-479F-8F72-11D420BD8F11}" name="Column7683"/>
    <tableColumn id="7698" xr3:uid="{AAC66984-E1BD-4F82-A504-E8F01DB6675A}" name="Column7684"/>
    <tableColumn id="7699" xr3:uid="{DFE4AA7A-C697-45E3-810A-62B516EF8B9A}" name="Column7685"/>
    <tableColumn id="7700" xr3:uid="{CCD77093-3E9D-459A-9A4D-C781D0857186}" name="Column7686"/>
    <tableColumn id="7701" xr3:uid="{D4519F29-F228-4896-B949-4DCF0B864445}" name="Column7687"/>
    <tableColumn id="7702" xr3:uid="{B42FECA1-A8C5-41F6-ACDF-FD5BA267DF2F}" name="Column7688"/>
    <tableColumn id="7703" xr3:uid="{F6CD705E-07C1-4423-84BC-BB3FD69598AB}" name="Column7689"/>
    <tableColumn id="7704" xr3:uid="{80D7DC23-05A8-4D3A-8E1F-CE9BE984F0EF}" name="Column7690"/>
    <tableColumn id="7705" xr3:uid="{7D91A2CF-8E56-4FB9-9B43-A4A01B7353EC}" name="Column7691"/>
    <tableColumn id="7706" xr3:uid="{4B2F4BED-01B1-4ED2-AD38-34A6F1BA02E1}" name="Column7692"/>
    <tableColumn id="7707" xr3:uid="{9BE7CA3B-BB4A-4231-8DFB-6BCB173CFC4F}" name="Column7693"/>
    <tableColumn id="7708" xr3:uid="{70F43711-B52A-40E9-BF55-7A197E7D11B4}" name="Column7694"/>
    <tableColumn id="7709" xr3:uid="{29205E4F-23ED-4400-94CF-C6807B8EDC2E}" name="Column7695"/>
    <tableColumn id="7710" xr3:uid="{BD059F24-F0D3-48F5-8AAA-A737356280D1}" name="Column7696"/>
    <tableColumn id="7711" xr3:uid="{09554B19-F70C-4417-B952-0AACC23F3EF4}" name="Column7697"/>
    <tableColumn id="7712" xr3:uid="{B0354AB8-23B6-4194-88C6-865989B5DC37}" name="Column7698"/>
    <tableColumn id="7713" xr3:uid="{E11FA604-28B8-4753-ADBA-A340976CA3C1}" name="Column7699"/>
    <tableColumn id="7714" xr3:uid="{CA12AA54-B1E9-45AA-8A37-B5E5C198586C}" name="Column7700"/>
    <tableColumn id="7715" xr3:uid="{ECD4D830-7D4B-443A-9680-9EEDEF7BF77C}" name="Column7701"/>
    <tableColumn id="7716" xr3:uid="{1AE9DDDE-E940-4AFB-8C18-0CB3F16B8014}" name="Column7702"/>
    <tableColumn id="7717" xr3:uid="{060E1EBC-BD78-43C3-B7E3-AAB991C2EF61}" name="Column7703"/>
    <tableColumn id="7718" xr3:uid="{222A3D71-ED1E-4C2E-9FCD-3FB1EEBD5877}" name="Column7704"/>
    <tableColumn id="7719" xr3:uid="{D830E359-69A6-4D92-879F-68B7308998CE}" name="Column7705"/>
    <tableColumn id="7720" xr3:uid="{CAE08902-D821-4169-B0D1-256276A0B0BD}" name="Column7706"/>
    <tableColumn id="7721" xr3:uid="{4048543A-00BF-4BB6-B210-2328D341D233}" name="Column7707"/>
    <tableColumn id="7722" xr3:uid="{619DA3AC-929D-489A-B73C-3566190BDD4A}" name="Column7708"/>
    <tableColumn id="7723" xr3:uid="{1BA10746-2069-446D-B894-34871326FBBD}" name="Column7709"/>
    <tableColumn id="7724" xr3:uid="{7D3275A6-479B-441B-9541-5BBA29A15B7C}" name="Column7710"/>
    <tableColumn id="7725" xr3:uid="{09ED823D-3C8C-4AF8-8F24-C8D381EB3A26}" name="Column7711"/>
    <tableColumn id="7726" xr3:uid="{A4D53B1C-39C1-4BA1-B275-73FF8F6BFE98}" name="Column7712"/>
    <tableColumn id="7727" xr3:uid="{1B6035B8-C6C9-4571-8E7F-0CBBEAE24302}" name="Column7713"/>
    <tableColumn id="7728" xr3:uid="{8F9C7362-D7AF-4AA3-8814-C201802093B2}" name="Column7714"/>
    <tableColumn id="7729" xr3:uid="{65FA54DD-8A94-4DCC-BD34-70A7FC524490}" name="Column7715"/>
    <tableColumn id="7730" xr3:uid="{74231323-2CC4-4F16-A976-D309CDB9D8B9}" name="Column7716"/>
    <tableColumn id="7731" xr3:uid="{1509A169-75F8-43F0-81C5-385A37820771}" name="Column7717"/>
    <tableColumn id="7732" xr3:uid="{157A60B9-48FD-40DA-B149-3C9ED18E1B0B}" name="Column7718"/>
    <tableColumn id="7733" xr3:uid="{BF906EBE-D5F2-44C3-8955-70164097118A}" name="Column7719"/>
    <tableColumn id="7734" xr3:uid="{AAF33F22-5837-4F0E-B8CF-DAF230F5BC7A}" name="Column7720"/>
    <tableColumn id="7735" xr3:uid="{D3C6134B-E8A4-4D02-8229-7E0E84EB7CC9}" name="Column7721"/>
    <tableColumn id="7736" xr3:uid="{4BB0A2E9-8A49-43CD-B778-BA4569E29F7C}" name="Column7722"/>
    <tableColumn id="7737" xr3:uid="{55BB3156-898A-40DD-B82F-1EA9D8B18786}" name="Column7723"/>
    <tableColumn id="7738" xr3:uid="{E4325CF5-C007-42C5-BFAB-19B80A8AD513}" name="Column7724"/>
    <tableColumn id="7739" xr3:uid="{55E6A57B-B1E2-4CE1-858B-9CE60AEA593F}" name="Column7725"/>
    <tableColumn id="7740" xr3:uid="{1ECF8F2C-E80F-4468-9ADE-F33C7AB011E3}" name="Column7726"/>
    <tableColumn id="7741" xr3:uid="{F98BAB70-A25C-4195-82A9-58F88AD3F05C}" name="Column7727"/>
    <tableColumn id="7742" xr3:uid="{236A4F77-068F-4DF3-97DD-F25C8847F342}" name="Column7728"/>
    <tableColumn id="7743" xr3:uid="{E019D94F-E487-4597-A4D5-05226A63451E}" name="Column7729"/>
    <tableColumn id="7744" xr3:uid="{4B71C9E2-E675-4B94-B760-BF96935A7EA1}" name="Column7730"/>
    <tableColumn id="7745" xr3:uid="{BD14DB1E-F998-4FC9-84EA-87B2CB05CDBD}" name="Column7731"/>
    <tableColumn id="7746" xr3:uid="{B9EFB8D7-D4B2-4C39-87D6-4D7EA3F81DC3}" name="Column7732"/>
    <tableColumn id="7747" xr3:uid="{75DB4EA9-9945-4E8E-9077-55E844160F06}" name="Column7733"/>
    <tableColumn id="7748" xr3:uid="{0C27AB3F-7FBB-4175-85B1-E74F49F9FBB3}" name="Column7734"/>
    <tableColumn id="7749" xr3:uid="{076AF702-7E4D-42F2-95D1-DD283488183A}" name="Column7735"/>
    <tableColumn id="7750" xr3:uid="{A58FF4DB-0638-4D7F-8BCE-FFAFED35DED1}" name="Column7736"/>
    <tableColumn id="7751" xr3:uid="{B2D7E573-8ED7-4066-86EA-C572EB155E8B}" name="Column7737"/>
    <tableColumn id="7752" xr3:uid="{A5A93501-42A0-4D72-B3E2-6B1032140B1F}" name="Column7738"/>
    <tableColumn id="7753" xr3:uid="{DF87B201-8B34-4CA8-88E6-A53877A9E11D}" name="Column7739"/>
    <tableColumn id="7754" xr3:uid="{076A8EB2-85E2-4CCC-A112-222498808C23}" name="Column7740"/>
    <tableColumn id="7755" xr3:uid="{977BF69F-6ACB-4CD9-BAB7-B47C13BC2EA8}" name="Column7741"/>
    <tableColumn id="7756" xr3:uid="{28C7C07C-620B-406F-B4A1-CC81F410C4E8}" name="Column7742"/>
    <tableColumn id="7757" xr3:uid="{D16C5D4B-577A-41C1-BE3A-0C28B52C8017}" name="Column7743"/>
    <tableColumn id="7758" xr3:uid="{39204B23-0D14-4D9F-9A14-2822216318AA}" name="Column7744"/>
    <tableColumn id="7759" xr3:uid="{819386A8-3E4B-4982-8623-38488A155F7F}" name="Column7745"/>
    <tableColumn id="7760" xr3:uid="{805814BC-2A80-462D-AAE7-90B9F22BF6E8}" name="Column7746"/>
    <tableColumn id="7761" xr3:uid="{32C13B6F-46B0-4AF2-AB5F-BAA739646363}" name="Column7747"/>
    <tableColumn id="7762" xr3:uid="{12E361BE-51A9-4E59-A00B-CA49144B3CA8}" name="Column7748"/>
    <tableColumn id="7763" xr3:uid="{0DF95ED8-4892-422D-AD69-20713C0D1381}" name="Column7749"/>
    <tableColumn id="7764" xr3:uid="{B0D912C5-D8C4-4412-B412-CADEE1AB7EEA}" name="Column7750"/>
    <tableColumn id="7765" xr3:uid="{6E8F0ED8-A7AF-4635-B402-F94ECEEE5FF5}" name="Column7751"/>
    <tableColumn id="7766" xr3:uid="{2DBB68B5-2BD5-421F-A335-64F71ABFB589}" name="Column7752"/>
    <tableColumn id="7767" xr3:uid="{EE6FAFB9-9EEC-44A7-A0CA-F53CEAD074A3}" name="Column7753"/>
    <tableColumn id="7768" xr3:uid="{63A59538-A4B5-471F-A299-D05A39331C3F}" name="Column7754"/>
    <tableColumn id="7769" xr3:uid="{7731890C-8058-400C-ABA0-48E2E656254B}" name="Column7755"/>
    <tableColumn id="7770" xr3:uid="{781330B7-06B5-4E77-9880-406FEFE5BAEF}" name="Column7756"/>
    <tableColumn id="7771" xr3:uid="{283BD3A4-A4C3-4C04-B73E-0B31B2C3E1BA}" name="Column7757"/>
    <tableColumn id="7772" xr3:uid="{0E14500E-D050-45CC-B45D-2761A74E134C}" name="Column7758"/>
    <tableColumn id="7773" xr3:uid="{877AD320-0502-4424-A5E9-F47D29F11BC6}" name="Column7759"/>
    <tableColumn id="7774" xr3:uid="{EA3944D3-EB11-43C4-ADD3-EC7EDF011837}" name="Column7760"/>
    <tableColumn id="7775" xr3:uid="{8E839A4C-4860-41A8-B051-D72C668BF888}" name="Column7761"/>
    <tableColumn id="7776" xr3:uid="{520CD40F-0579-49D1-BA01-F2F45FC7D134}" name="Column7762"/>
    <tableColumn id="7777" xr3:uid="{FCD87EFB-2823-469D-805A-21A60AB5FF5A}" name="Column7763"/>
    <tableColumn id="7778" xr3:uid="{506C1C8F-67AC-467A-862F-3B6D781BB1F4}" name="Column7764"/>
    <tableColumn id="7779" xr3:uid="{2AD56040-A905-4DC5-B7DC-C8A7B4E54FD6}" name="Column7765"/>
    <tableColumn id="7780" xr3:uid="{32DEF5B7-70F3-4301-8476-B2B129161C30}" name="Column7766"/>
    <tableColumn id="7781" xr3:uid="{1BC11403-A368-428C-BF45-40C943D5273A}" name="Column7767"/>
    <tableColumn id="7782" xr3:uid="{1F2B5DD6-8DFC-47AA-BCAC-12F6097DB73A}" name="Column7768"/>
    <tableColumn id="7783" xr3:uid="{6D52EFB7-CCA9-4973-A5E7-F5D1B0751504}" name="Column7769"/>
    <tableColumn id="7784" xr3:uid="{B372305F-E1B4-45EA-884D-D8C67A060A9C}" name="Column7770"/>
    <tableColumn id="7785" xr3:uid="{6E187D7A-04C5-425B-9171-0895F68F67AE}" name="Column7771"/>
    <tableColumn id="7786" xr3:uid="{116BADEF-FF92-4074-914D-F7CAF6B9D4EB}" name="Column7772"/>
    <tableColumn id="7787" xr3:uid="{3F1785D6-21EF-4D66-A2C1-E867CC3DA90D}" name="Column7773"/>
    <tableColumn id="7788" xr3:uid="{A727151F-BC7A-4E50-9BE4-35E593C45123}" name="Column7774"/>
    <tableColumn id="7789" xr3:uid="{F55CDBAA-A69A-4960-9455-27D38A253336}" name="Column7775"/>
    <tableColumn id="7790" xr3:uid="{6D0ACE6A-9E6A-4A46-B9C7-134012A482B7}" name="Column7776"/>
    <tableColumn id="7791" xr3:uid="{8B5465FA-4C85-4212-968D-E695D7D83891}" name="Column7777"/>
    <tableColumn id="7792" xr3:uid="{56BAD3A3-0F1E-480A-AB4A-CFE3DD4FAC66}" name="Column7778"/>
    <tableColumn id="7793" xr3:uid="{EF26D887-03DC-4C1B-99E4-04EFACF5A8CF}" name="Column7779"/>
    <tableColumn id="7794" xr3:uid="{98EF980F-78F5-4F51-B6DF-91E0C32AD73B}" name="Column7780"/>
    <tableColumn id="7795" xr3:uid="{12E4D35F-9491-4AF1-AB2C-5896A412BDDF}" name="Column7781"/>
    <tableColumn id="7796" xr3:uid="{8533BF5F-49EF-479E-914D-BD0B5456BDF4}" name="Column7782"/>
    <tableColumn id="7797" xr3:uid="{AC33234C-CFD8-45C7-9F86-7034E019E8E6}" name="Column7783"/>
    <tableColumn id="7798" xr3:uid="{3F2A4AAA-00A2-4C3B-9FFC-C6CC07ABBB3A}" name="Column7784"/>
    <tableColumn id="7799" xr3:uid="{BBF91844-F6B3-44E9-8915-7A379076EAE8}" name="Column7785"/>
    <tableColumn id="7800" xr3:uid="{82430728-041E-40D3-9B0C-F0CB14AEE867}" name="Column7786"/>
    <tableColumn id="7801" xr3:uid="{A82E4B54-F80B-4EA2-9F4F-36A1FCBDBAD0}" name="Column7787"/>
    <tableColumn id="7802" xr3:uid="{D7C0937B-E8AB-45B1-8F56-31951C23AA99}" name="Column7788"/>
    <tableColumn id="7803" xr3:uid="{9BC346E0-9643-48BB-B927-3635359B01F2}" name="Column7789"/>
    <tableColumn id="7804" xr3:uid="{F3DCAA97-7AA5-4BEB-ACAF-3B1E0D83BCDE}" name="Column7790"/>
    <tableColumn id="7805" xr3:uid="{B911F967-3ACE-4DD2-ACC3-C6C969EBC902}" name="Column7791"/>
    <tableColumn id="7806" xr3:uid="{882DBA1B-F2A9-4672-8E78-AAF860DDFA90}" name="Column7792"/>
    <tableColumn id="7807" xr3:uid="{AC3CC3BD-F4E0-4855-8799-836A46547489}" name="Column7793"/>
    <tableColumn id="7808" xr3:uid="{27937546-B008-4AE6-AADB-38E62BB37D44}" name="Column7794"/>
    <tableColumn id="7809" xr3:uid="{E37B7F86-BF50-47FA-BFCA-4BBAEF74138F}" name="Column7795"/>
    <tableColumn id="7810" xr3:uid="{A6502BE5-180F-4D6E-B4C7-F840BEB10C2E}" name="Column7796"/>
    <tableColumn id="7811" xr3:uid="{42131EF0-F5FA-4EF6-B829-C7CCEF0BBEAA}" name="Column7797"/>
    <tableColumn id="7812" xr3:uid="{94E3B023-A3E7-4A48-AE5B-53AFD13D5761}" name="Column7798"/>
    <tableColumn id="7813" xr3:uid="{7A7B77DD-25C4-4E0D-8520-9531DE1CB518}" name="Column7799"/>
    <tableColumn id="7814" xr3:uid="{9D73E33F-88A0-42FF-9160-4B34C5383387}" name="Column7800"/>
    <tableColumn id="7815" xr3:uid="{3FE098DE-A6D0-4974-80F5-51E0FA352BAD}" name="Column7801"/>
    <tableColumn id="7816" xr3:uid="{9A95CD63-381F-49E7-BC7F-CE87FE8B80B6}" name="Column7802"/>
    <tableColumn id="7817" xr3:uid="{0066E28D-1479-4190-B2B9-4981325498C0}" name="Column7803"/>
    <tableColumn id="7818" xr3:uid="{0BA99049-B19F-4DCB-88E5-6954A03B9557}" name="Column7804"/>
    <tableColumn id="7819" xr3:uid="{9293A8BE-97D2-438D-A5AC-89394CBCDD36}" name="Column7805"/>
    <tableColumn id="7820" xr3:uid="{9B9F0965-BDDC-409B-B22F-C2968C3CC3DC}" name="Column7806"/>
    <tableColumn id="7821" xr3:uid="{DD3E91DF-1F0D-49B3-90C7-FEE34C7261B8}" name="Column7807"/>
    <tableColumn id="7822" xr3:uid="{11A3BE42-0E55-40B0-9C7F-DCCA779D4E01}" name="Column7808"/>
    <tableColumn id="7823" xr3:uid="{B2BBAE16-8F12-49AE-9A5C-D9234A87CC0D}" name="Column7809"/>
    <tableColumn id="7824" xr3:uid="{0C66B49D-2CC0-4E59-BDB8-AC4852A8A566}" name="Column7810"/>
    <tableColumn id="7825" xr3:uid="{45723818-1408-41BB-A20E-37986BB48155}" name="Column7811"/>
    <tableColumn id="7826" xr3:uid="{41990AD8-DFF6-4639-AE84-9023CA478515}" name="Column7812"/>
    <tableColumn id="7827" xr3:uid="{4DFEAD9B-D3B7-4D37-BD04-6F7975269527}" name="Column7813"/>
    <tableColumn id="7828" xr3:uid="{C12BCD54-73AE-4A01-BA39-A7DD7FDAC2B1}" name="Column7814"/>
    <tableColumn id="7829" xr3:uid="{3D7E6CF9-6540-4ACD-A916-34990BF964B8}" name="Column7815"/>
    <tableColumn id="7830" xr3:uid="{6A51BE0E-4041-4D25-AF15-5F280C6AD142}" name="Column7816"/>
    <tableColumn id="7831" xr3:uid="{19FE73E4-DE1D-42B1-A8FC-AFBFA7E33676}" name="Column7817"/>
    <tableColumn id="7832" xr3:uid="{EDA920B5-EB3F-405E-BA15-76FFE8E07F61}" name="Column7818"/>
    <tableColumn id="7833" xr3:uid="{38AAB7E9-E33E-4B86-A3C9-3C7DC41C7EEE}" name="Column7819"/>
    <tableColumn id="7834" xr3:uid="{D3A1125D-E3EA-4461-9E07-CECAC6E73A44}" name="Column7820"/>
    <tableColumn id="7835" xr3:uid="{179E94B5-3FCF-46AF-A735-099B1D414D06}" name="Column7821"/>
    <tableColumn id="7836" xr3:uid="{5AAD3C07-58BC-4675-978C-2342E1B7EB23}" name="Column7822"/>
    <tableColumn id="7837" xr3:uid="{0A9E72EA-5CFE-4D7D-A7C9-86F7BB30F795}" name="Column7823"/>
    <tableColumn id="7838" xr3:uid="{8228955C-1ADC-45BD-8D80-EF2D14A95124}" name="Column7824"/>
    <tableColumn id="7839" xr3:uid="{5070277D-1463-427E-A77F-4A31BF282697}" name="Column7825"/>
    <tableColumn id="7840" xr3:uid="{95AAA8B4-7184-4116-B5D2-9C3A922A5FAC}" name="Column7826"/>
    <tableColumn id="7841" xr3:uid="{9FCD2E94-B674-4084-9A5F-AC9B19848F38}" name="Column7827"/>
    <tableColumn id="7842" xr3:uid="{C898424F-800D-4462-A728-66B8938F3080}" name="Column7828"/>
    <tableColumn id="7843" xr3:uid="{74F43CED-C2B8-4569-874B-26D0C4C3B7B6}" name="Column7829"/>
    <tableColumn id="7844" xr3:uid="{73B37E08-AE3D-4589-98CF-6E35B44C21A5}" name="Column7830"/>
    <tableColumn id="7845" xr3:uid="{3F448FB6-DFFA-47DB-89DE-A006E3740050}" name="Column7831"/>
    <tableColumn id="7846" xr3:uid="{F9CB9FF7-AA58-4203-9B5A-3664877594A0}" name="Column7832"/>
    <tableColumn id="7847" xr3:uid="{8F9827FA-A1F5-478B-8D83-B1FD0B536F41}" name="Column7833"/>
    <tableColumn id="7848" xr3:uid="{0E1703E2-86D3-4CCB-9204-64F99750D847}" name="Column7834"/>
    <tableColumn id="7849" xr3:uid="{586215E8-2818-4DE6-97A0-BEBF3D63348E}" name="Column7835"/>
    <tableColumn id="7850" xr3:uid="{BB0DB2A3-6454-4B6D-B6BF-5C7922A43444}" name="Column7836"/>
    <tableColumn id="7851" xr3:uid="{5FC15CB2-EEAF-4674-A370-6191ED4A0043}" name="Column7837"/>
    <tableColumn id="7852" xr3:uid="{6A97C36C-C824-41D7-A121-983E174E84A0}" name="Column7838"/>
    <tableColumn id="7853" xr3:uid="{7763289A-831F-4E35-A2BB-346311153E21}" name="Column7839"/>
    <tableColumn id="7854" xr3:uid="{83D71CCD-EB5A-409E-8B1B-17B3B9FD152A}" name="Column7840"/>
    <tableColumn id="7855" xr3:uid="{279F838B-AE7F-4F8B-A856-E5CB63799769}" name="Column7841"/>
    <tableColumn id="7856" xr3:uid="{74F07120-1226-4C8B-898E-8EEE4163CCBA}" name="Column7842"/>
    <tableColumn id="7857" xr3:uid="{7F144901-D59D-4ED8-9082-B1AC8D2D6521}" name="Column7843"/>
    <tableColumn id="7858" xr3:uid="{0C323A15-B273-43C1-9B65-3CCBBB3F2093}" name="Column7844"/>
    <tableColumn id="7859" xr3:uid="{01EB8EDB-9D4F-445C-A9C2-0B972B21A0EF}" name="Column7845"/>
    <tableColumn id="7860" xr3:uid="{814BB6CE-1D35-45FD-B185-D49CF2594CA5}" name="Column7846"/>
    <tableColumn id="7861" xr3:uid="{DA178808-CEE3-45D2-87D5-82BEA64525B4}" name="Column7847"/>
    <tableColumn id="7862" xr3:uid="{F9607D73-47AE-4663-BA0F-FD5DC97B0B10}" name="Column7848"/>
    <tableColumn id="7863" xr3:uid="{B543225B-3C60-4145-BF57-8993E325E98F}" name="Column7849"/>
    <tableColumn id="7864" xr3:uid="{667EFE4B-D0E4-4D87-ABFE-AB07F30F90EC}" name="Column7850"/>
    <tableColumn id="7865" xr3:uid="{FF640C9E-2D0D-4069-A885-CDD542568F48}" name="Column7851"/>
    <tableColumn id="7866" xr3:uid="{AFB39AD4-8316-4298-A090-6C0D851D64D6}" name="Column7852"/>
    <tableColumn id="7867" xr3:uid="{E7C58806-D2A2-41EB-9752-A991AEF92C0C}" name="Column7853"/>
    <tableColumn id="7868" xr3:uid="{F30D0A11-7318-481A-98CE-15B7734AC716}" name="Column7854"/>
    <tableColumn id="7869" xr3:uid="{48987DBD-2894-4FD1-9B17-D1CB4FB26490}" name="Column7855"/>
    <tableColumn id="7870" xr3:uid="{EA6ACD87-9351-49C4-9054-990BF9FF7EA3}" name="Column7856"/>
    <tableColumn id="7871" xr3:uid="{9D69F446-6B5B-4780-9E16-9BC338F0433C}" name="Column7857"/>
    <tableColumn id="7872" xr3:uid="{23D108A6-2664-4EF5-BCE3-45F89E5E946A}" name="Column7858"/>
    <tableColumn id="7873" xr3:uid="{2B1D5A50-252B-40B8-9E39-7FECCA2A9D2F}" name="Column7859"/>
    <tableColumn id="7874" xr3:uid="{D776C2EB-6BA7-4EE5-A1F7-F0CD1321D987}" name="Column7860"/>
    <tableColumn id="7875" xr3:uid="{B04F19D1-0ED7-4AB3-80AD-814E599FB2E3}" name="Column7861"/>
    <tableColumn id="7876" xr3:uid="{4933679E-4165-4C48-A03D-B658FD45C304}" name="Column7862"/>
    <tableColumn id="7877" xr3:uid="{15ECE766-3FEE-4E9B-BA81-55639C878A3E}" name="Column7863"/>
    <tableColumn id="7878" xr3:uid="{D29E0938-C958-4477-8322-7F77C084664C}" name="Column7864"/>
    <tableColumn id="7879" xr3:uid="{AC7067A3-C32D-4D90-9215-8A633E8EA440}" name="Column7865"/>
    <tableColumn id="7880" xr3:uid="{F06E0EFB-305F-4277-A5D2-EC78E921DE19}" name="Column7866"/>
    <tableColumn id="7881" xr3:uid="{FEE48422-FC9F-4984-93F6-9A542C205D29}" name="Column7867"/>
    <tableColumn id="7882" xr3:uid="{48BF16CB-8381-4FEF-9921-854CF9B6BF7D}" name="Column7868"/>
    <tableColumn id="7883" xr3:uid="{182B85B6-F3B4-4B95-9137-64B31EE494C2}" name="Column7869"/>
    <tableColumn id="7884" xr3:uid="{5F48F3C1-9BC6-4A4A-8402-F7BDA32BA696}" name="Column7870"/>
    <tableColumn id="7885" xr3:uid="{76BA61BF-F723-4DA6-BE95-A3176B977477}" name="Column7871"/>
    <tableColumn id="7886" xr3:uid="{DC8753F3-94C0-4895-9D63-79DB39E15FEE}" name="Column7872"/>
    <tableColumn id="7887" xr3:uid="{94056063-7780-4CAC-B01E-F3877DB4FC57}" name="Column7873"/>
    <tableColumn id="7888" xr3:uid="{823E5544-8C6A-4DB1-A391-FED8CCA38C0F}" name="Column7874"/>
    <tableColumn id="7889" xr3:uid="{8F7E2CB5-4DF3-4027-A8C1-5844329C63FF}" name="Column7875"/>
    <tableColumn id="7890" xr3:uid="{F07A0618-A8C0-444C-A6C0-2902D00071E1}" name="Column7876"/>
    <tableColumn id="7891" xr3:uid="{A1B5D06D-86D4-4F31-AABD-E4921EED4F21}" name="Column7877"/>
    <tableColumn id="7892" xr3:uid="{AA878D05-6F16-4697-8C6C-7652C86F39C7}" name="Column7878"/>
    <tableColumn id="7893" xr3:uid="{26A241D5-E8AE-4809-9ABF-9F2CB91B9A1C}" name="Column7879"/>
    <tableColumn id="7894" xr3:uid="{5BED2E21-E3A1-4E75-9B3F-EB240F0C635C}" name="Column7880"/>
    <tableColumn id="7895" xr3:uid="{14486E7A-A21F-498D-96AA-808139771324}" name="Column7881"/>
    <tableColumn id="7896" xr3:uid="{FBF66F62-63EF-45D7-9DC4-4862EF0F6155}" name="Column7882"/>
    <tableColumn id="7897" xr3:uid="{1FE99ED0-EA63-4CE3-A916-F1A1483FA04B}" name="Column7883"/>
    <tableColumn id="7898" xr3:uid="{B97E3F47-4B5E-47CF-A334-1C9A3CD00A60}" name="Column7884"/>
    <tableColumn id="7899" xr3:uid="{7B249EFC-DF27-4411-B16E-1C1544EB1396}" name="Column7885"/>
    <tableColumn id="7900" xr3:uid="{3EC0A586-9A7B-404C-A5C3-CD20F3659BE1}" name="Column7886"/>
    <tableColumn id="7901" xr3:uid="{FA484455-2A22-4A5D-8734-3D74E33A3B13}" name="Column7887"/>
    <tableColumn id="7902" xr3:uid="{9822FB15-F220-4B49-BF14-2308AC9AF8C9}" name="Column7888"/>
    <tableColumn id="7903" xr3:uid="{07C32621-0430-4FEC-8429-B013810511C4}" name="Column7889"/>
    <tableColumn id="7904" xr3:uid="{906E9B67-F7EB-4E83-829B-FDD6FB54458D}" name="Column7890"/>
    <tableColumn id="7905" xr3:uid="{B6CC03A6-D6BA-481B-A769-97EED2790EFD}" name="Column7891"/>
    <tableColumn id="7906" xr3:uid="{E0987100-D290-4B51-A113-888F6D1C1983}" name="Column7892"/>
    <tableColumn id="7907" xr3:uid="{1BA82DA6-CCDA-434D-BB4D-3E20A8E5031C}" name="Column7893"/>
    <tableColumn id="7908" xr3:uid="{8EFA5731-F834-47A4-BDE6-9B3A929AABAD}" name="Column7894"/>
    <tableColumn id="7909" xr3:uid="{F301D829-E943-4B98-A465-643BAE8E0FEF}" name="Column7895"/>
    <tableColumn id="7910" xr3:uid="{6FE0C7DB-E251-4A27-A13A-0D1CE9EA673E}" name="Column7896"/>
    <tableColumn id="7911" xr3:uid="{21259C59-2647-4402-B04C-C0ECA980029B}" name="Column7897"/>
    <tableColumn id="7912" xr3:uid="{71F55B38-39E3-4687-A541-BC3E5499213B}" name="Column7898"/>
    <tableColumn id="7913" xr3:uid="{37C8118F-0EAC-4EDE-92CF-99F5C3EFF035}" name="Column7899"/>
    <tableColumn id="7914" xr3:uid="{76D2E485-836D-4C1A-82FA-72A93EA38863}" name="Column7900"/>
    <tableColumn id="7915" xr3:uid="{FFD2CC3E-80F0-4941-A61A-FC711BCB2D14}" name="Column7901"/>
    <tableColumn id="7916" xr3:uid="{8AD546DB-CEF2-4037-8D7B-4E514C00DD65}" name="Column7902"/>
    <tableColumn id="7917" xr3:uid="{9E79E821-4A3C-45B1-81A1-E28860ED19EE}" name="Column7903"/>
    <tableColumn id="7918" xr3:uid="{AC8C1090-683C-4A51-B676-7DFBC1118B5D}" name="Column7904"/>
    <tableColumn id="7919" xr3:uid="{ED2B2378-B254-4530-A783-11C66A2AC873}" name="Column7905"/>
    <tableColumn id="7920" xr3:uid="{7D686D14-1C27-4F3E-9FDE-BB7DBD700CD3}" name="Column7906"/>
    <tableColumn id="7921" xr3:uid="{31D496A1-6074-4C29-8751-CE232C2F3372}" name="Column7907"/>
    <tableColumn id="7922" xr3:uid="{0EA16CC8-C17C-4D6E-B9B7-395CC10C7A61}" name="Column7908"/>
    <tableColumn id="7923" xr3:uid="{89EE18E2-16D7-4B77-B960-18311C0256BE}" name="Column7909"/>
    <tableColumn id="7924" xr3:uid="{D88B3D14-4997-47DF-B576-0791F884404E}" name="Column7910"/>
    <tableColumn id="7925" xr3:uid="{52AF15CD-DCCF-4EBF-A6D9-0164DF9FF12B}" name="Column7911"/>
    <tableColumn id="7926" xr3:uid="{406FC1AC-F068-4F3B-BD7C-95DFEB8045BC}" name="Column7912"/>
    <tableColumn id="7927" xr3:uid="{F5991CC0-36B5-4E0A-82F4-31A346E99D8D}" name="Column7913"/>
    <tableColumn id="7928" xr3:uid="{CAE5366D-4A75-441D-9303-95451E2C5CA0}" name="Column7914"/>
    <tableColumn id="7929" xr3:uid="{63B52227-03E6-460C-BDCC-740B02F76A08}" name="Column7915"/>
    <tableColumn id="7930" xr3:uid="{06196AAF-9A33-4210-BF1C-D5EE7FE74851}" name="Column7916"/>
    <tableColumn id="7931" xr3:uid="{1DCB066C-C75D-44B0-A65C-125CD0038DCF}" name="Column7917"/>
    <tableColumn id="7932" xr3:uid="{03F7986A-B78F-4F6E-ADD5-89812D061FD2}" name="Column7918"/>
    <tableColumn id="7933" xr3:uid="{ECAF5A9F-5860-4375-B87B-B7978BC6B80B}" name="Column7919"/>
    <tableColumn id="7934" xr3:uid="{1BB7E9C7-6831-436B-8FAF-1FD00E20531D}" name="Column7920"/>
    <tableColumn id="7935" xr3:uid="{30673CAE-C161-4C78-A67C-948EC9EDA563}" name="Column7921"/>
    <tableColumn id="7936" xr3:uid="{0D349FE2-93BD-4AF8-AD44-277FDBC9C3D1}" name="Column7922"/>
    <tableColumn id="7937" xr3:uid="{24269749-9609-4AF5-9243-30760F5C644D}" name="Column7923"/>
    <tableColumn id="7938" xr3:uid="{25C51E94-3B40-4925-AC06-F1D0A2D1F5AC}" name="Column7924"/>
    <tableColumn id="7939" xr3:uid="{31E82320-436E-48B7-BAF3-E99DFB086640}" name="Column7925"/>
    <tableColumn id="7940" xr3:uid="{0CCCE558-3275-4A7F-A5C1-C6A3BBCD19E2}" name="Column7926"/>
    <tableColumn id="7941" xr3:uid="{B495FC68-6E79-40E6-A29D-548F444D535A}" name="Column7927"/>
    <tableColumn id="7942" xr3:uid="{2375974A-DBFB-47A9-AFD7-43119DF1EF4E}" name="Column7928"/>
    <tableColumn id="7943" xr3:uid="{B1373756-E0DD-42C9-BE78-90899184BE3F}" name="Column7929"/>
    <tableColumn id="7944" xr3:uid="{AE212E9F-873B-4FFE-AC86-73980059F815}" name="Column7930"/>
    <tableColumn id="7945" xr3:uid="{C7267F46-00D7-4BD7-9608-D92D4AF61BBA}" name="Column7931"/>
    <tableColumn id="7946" xr3:uid="{9719AB58-2ACB-400E-96B6-A77B2447DA22}" name="Column7932"/>
    <tableColumn id="7947" xr3:uid="{B131756E-8293-4FD0-8B4A-F623E7E38E40}" name="Column7933"/>
    <tableColumn id="7948" xr3:uid="{49484C00-A1AE-49D7-9FF6-2EE79013F448}" name="Column7934"/>
    <tableColumn id="7949" xr3:uid="{0AA4893F-AA67-4916-9D92-2DA29610746C}" name="Column7935"/>
    <tableColumn id="7950" xr3:uid="{029BF8B6-A16D-4689-A6E4-3039CE0AD1E0}" name="Column7936"/>
    <tableColumn id="7951" xr3:uid="{B1CD78DF-C6E2-4FC0-961B-51FA6B667728}" name="Column7937"/>
    <tableColumn id="7952" xr3:uid="{EBEDC01E-80A2-460E-B578-5FC35F2B2673}" name="Column7938"/>
    <tableColumn id="7953" xr3:uid="{56FB14F0-7107-4C8E-841A-C5FA0F77F63C}" name="Column7939"/>
    <tableColumn id="7954" xr3:uid="{5D4B2926-9BF4-4BC3-A994-F25D605434D5}" name="Column7940"/>
    <tableColumn id="7955" xr3:uid="{D06AD7A6-E5A8-4298-A695-5E13C31D425D}" name="Column7941"/>
    <tableColumn id="7956" xr3:uid="{C67E0030-B31D-4C16-93F8-9250923444E1}" name="Column7942"/>
    <tableColumn id="7957" xr3:uid="{41BA5C33-4561-4EE3-BD5A-1089634B74EF}" name="Column7943"/>
    <tableColumn id="7958" xr3:uid="{F6063CFF-FCBF-469E-96BC-BBBCA67EB5EE}" name="Column7944"/>
    <tableColumn id="7959" xr3:uid="{12A8AF6F-CFCA-4A88-BE66-7B19CF1EF961}" name="Column7945"/>
    <tableColumn id="7960" xr3:uid="{050FB148-35A5-4427-A2B6-093780B5D35C}" name="Column7946"/>
    <tableColumn id="7961" xr3:uid="{69BC60BD-08B2-41EA-AE4B-3D07D3FDB90B}" name="Column7947"/>
    <tableColumn id="7962" xr3:uid="{724E9912-D9DC-4DA7-80AA-359C1C9DEB73}" name="Column7948"/>
    <tableColumn id="7963" xr3:uid="{3EE72C2A-19AD-451C-9C76-0FB1383BF68B}" name="Column7949"/>
    <tableColumn id="7964" xr3:uid="{EC05AB76-73EF-479A-A579-9E8B18B04F1B}" name="Column7950"/>
    <tableColumn id="7965" xr3:uid="{600D5D41-1670-4D46-8135-EEB4181E31C2}" name="Column7951"/>
    <tableColumn id="7966" xr3:uid="{07B19EA2-EC4A-4B50-83BA-8A65A9C1360B}" name="Column7952"/>
    <tableColumn id="7967" xr3:uid="{2FCC0291-6DE7-4FDE-A419-327CABF10ACD}" name="Column7953"/>
    <tableColumn id="7968" xr3:uid="{8145AAFA-D161-4100-A9A7-81C3D691174E}" name="Column7954"/>
    <tableColumn id="7969" xr3:uid="{954A98A7-0350-49DD-A0EE-1A700F992808}" name="Column7955"/>
    <tableColumn id="7970" xr3:uid="{DB04F4DE-F1E6-4C86-B6A2-9EB7EBD82938}" name="Column7956"/>
    <tableColumn id="7971" xr3:uid="{4798DC05-755B-42AE-8F2C-830B638252FF}" name="Column7957"/>
    <tableColumn id="7972" xr3:uid="{F1F7E428-F59D-48DD-9379-668A27B232DD}" name="Column7958"/>
    <tableColumn id="7973" xr3:uid="{7C9FB397-5267-4881-9D8A-AA041A078D85}" name="Column7959"/>
    <tableColumn id="7974" xr3:uid="{568A49B5-8321-47B5-B954-3D89A393B642}" name="Column7960"/>
    <tableColumn id="7975" xr3:uid="{B54C1B2B-6224-4492-BB9D-E03B39D0BDC4}" name="Column7961"/>
    <tableColumn id="7976" xr3:uid="{A96886AA-C043-498F-93B0-2BC9D9C69EB4}" name="Column7962"/>
    <tableColumn id="7977" xr3:uid="{557AC907-B7EE-455E-BBAB-AB9AD0B3DCC2}" name="Column7963"/>
    <tableColumn id="7978" xr3:uid="{71E8472F-D26B-4384-8904-ADBD9341E758}" name="Column7964"/>
    <tableColumn id="7979" xr3:uid="{1F0E312C-FCFC-4702-B0F2-42B1D6A14EB6}" name="Column7965"/>
    <tableColumn id="7980" xr3:uid="{1456B20E-4EA9-4413-909F-370D5D8A5D4E}" name="Column7966"/>
    <tableColumn id="7981" xr3:uid="{DC30592C-7648-4F63-AC2C-79F2654B39C7}" name="Column7967"/>
    <tableColumn id="7982" xr3:uid="{7FF97273-FE82-401A-B69F-1A4E2D369D38}" name="Column7968"/>
    <tableColumn id="7983" xr3:uid="{3E9075A0-8A62-403F-8578-FEFBD3FECC90}" name="Column7969"/>
    <tableColumn id="7984" xr3:uid="{BD6DC40C-D1D3-44AC-A480-B38D410B5E70}" name="Column7970"/>
    <tableColumn id="7985" xr3:uid="{0D510723-B362-4F99-B849-953593505EEE}" name="Column7971"/>
    <tableColumn id="7986" xr3:uid="{849528F5-7CF5-40ED-9005-B31E86F1EDE2}" name="Column7972"/>
    <tableColumn id="7987" xr3:uid="{45674848-DEAE-49C9-A05A-2BD7628FD0A6}" name="Column7973"/>
    <tableColumn id="7988" xr3:uid="{B445EC4B-D02A-4813-B6B4-A609D9A096A2}" name="Column7974"/>
    <tableColumn id="7989" xr3:uid="{8B1F4D72-5639-4FB0-ACB9-DEFEE52A69EC}" name="Column7975"/>
    <tableColumn id="7990" xr3:uid="{553A5335-23E8-4185-9F8D-AC5F43CFD32F}" name="Column7976"/>
    <tableColumn id="7991" xr3:uid="{A0CFAB11-4EA4-4211-BAA4-47C7605B3CF6}" name="Column7977"/>
    <tableColumn id="7992" xr3:uid="{3B151075-FE01-4D12-A76E-BB025DBF90D6}" name="Column7978"/>
    <tableColumn id="7993" xr3:uid="{6AE318EA-6416-442A-A62D-5B25531012DE}" name="Column7979"/>
    <tableColumn id="7994" xr3:uid="{365DCBCF-4ECA-49C0-BCB5-B90245C643E5}" name="Column7980"/>
    <tableColumn id="7995" xr3:uid="{5F136F27-14B1-4638-8EC2-1A50C13A5836}" name="Column7981"/>
    <tableColumn id="7996" xr3:uid="{11F99BBB-93B9-48EE-99F3-2FD27E8D8CE6}" name="Column7982"/>
    <tableColumn id="7997" xr3:uid="{16E6F575-54AB-45E9-BE0C-599B5DB7761F}" name="Column7983"/>
    <tableColumn id="7998" xr3:uid="{24B9763D-42E5-4D55-AA08-6E7E97115CCA}" name="Column7984"/>
    <tableColumn id="7999" xr3:uid="{34876553-FF53-40D9-88CA-F07E0E51989F}" name="Column7985"/>
    <tableColumn id="8000" xr3:uid="{EF9D7992-C6F5-4BBC-BE65-959209CB77C4}" name="Column7986"/>
    <tableColumn id="8001" xr3:uid="{42E674AD-2807-482C-B3B3-3BFEB2B17401}" name="Column7987"/>
    <tableColumn id="8002" xr3:uid="{E139F5A0-4A92-4147-9D68-6E8715B50B3F}" name="Column7988"/>
    <tableColumn id="8003" xr3:uid="{CA95ACF5-B7C4-42AE-BC7D-A52DC63C52D0}" name="Column7989"/>
    <tableColumn id="8004" xr3:uid="{6655DAD0-59DB-470A-BD42-C28E904CE4F8}" name="Column7990"/>
    <tableColumn id="8005" xr3:uid="{0695797E-9633-441E-94F2-0D05486A27C7}" name="Column7991"/>
    <tableColumn id="8006" xr3:uid="{9F8DAA14-55F9-405E-8CBA-7B8D64B8CAAD}" name="Column7992"/>
    <tableColumn id="8007" xr3:uid="{B5CECADD-CADD-40FB-98C9-180C1568A2FD}" name="Column7993"/>
    <tableColumn id="8008" xr3:uid="{77C9EAF9-5807-4AD3-9797-E8A53F783D5B}" name="Column7994"/>
    <tableColumn id="8009" xr3:uid="{E410F288-4B0A-4552-B765-483BA3E7AB26}" name="Column7995"/>
    <tableColumn id="8010" xr3:uid="{80EC3C1B-B954-4D48-A5AD-8C0AEFFE3293}" name="Column7996"/>
    <tableColumn id="8011" xr3:uid="{809798B2-1D01-45F8-B6AD-4AD3AC146C14}" name="Column7997"/>
    <tableColumn id="8012" xr3:uid="{275B3640-02C0-49DB-A0E7-06B997529B16}" name="Column7998"/>
    <tableColumn id="8013" xr3:uid="{20FEBE25-88CB-43DA-8B60-E1AF47FC9635}" name="Column7999"/>
    <tableColumn id="8014" xr3:uid="{3D4F4955-7800-40E2-BCDC-CA0CC59AF323}" name="Column8000"/>
    <tableColumn id="8015" xr3:uid="{12F8C02C-D6F0-4251-8752-DC70EC0AF12B}" name="Column8001"/>
    <tableColumn id="8016" xr3:uid="{98D9D2B6-FAC2-47EF-9783-4D3F1D2A6938}" name="Column8002"/>
    <tableColumn id="8017" xr3:uid="{BA9E6CB4-EE47-4410-B158-B282C419372A}" name="Column8003"/>
    <tableColumn id="8018" xr3:uid="{FA8EB0AF-759F-4220-9B31-EBF3E8BD36C4}" name="Column8004"/>
    <tableColumn id="8019" xr3:uid="{361F7AB4-906C-4728-B7AC-7EA4DD40E223}" name="Column8005"/>
    <tableColumn id="8020" xr3:uid="{4CC53994-1C3D-4907-910B-38E9FFF2E874}" name="Column8006"/>
    <tableColumn id="8021" xr3:uid="{4D6B4996-E3B3-409F-AC1C-53D5CA81AEDE}" name="Column8007"/>
    <tableColumn id="8022" xr3:uid="{A3B33F6A-CBB9-4CFC-9EFF-C44CA8E825CC}" name="Column8008"/>
    <tableColumn id="8023" xr3:uid="{D313C3C9-6F45-473C-8391-48E481F7DAA5}" name="Column8009"/>
    <tableColumn id="8024" xr3:uid="{847AE131-2443-41E1-A37F-C820E5B4BFB4}" name="Column8010"/>
    <tableColumn id="8025" xr3:uid="{653334FC-F8F2-4020-8E71-0FB55226CA74}" name="Column8011"/>
    <tableColumn id="8026" xr3:uid="{BF5F074B-19FE-4A21-9ABD-4DDBFE944B4E}" name="Column8012"/>
    <tableColumn id="8027" xr3:uid="{2B9908FB-6822-4C00-94CF-FDA01241029E}" name="Column8013"/>
    <tableColumn id="8028" xr3:uid="{42CEEBAC-2E27-4125-BE61-2FFFD5B90C10}" name="Column8014"/>
    <tableColumn id="8029" xr3:uid="{41A05262-2624-49B1-B7F0-A079FADA9A23}" name="Column8015"/>
    <tableColumn id="8030" xr3:uid="{61B4CA6F-2EB2-49E8-B99E-9193C76CE5DF}" name="Column8016"/>
    <tableColumn id="8031" xr3:uid="{2B571F80-E5A4-4CDB-9AF7-F301B279C34F}" name="Column8017"/>
    <tableColumn id="8032" xr3:uid="{AA1213B6-5538-49C8-A0F5-267570013786}" name="Column8018"/>
    <tableColumn id="8033" xr3:uid="{76354AF8-133B-4EDC-B507-810E1526AA62}" name="Column8019"/>
    <tableColumn id="8034" xr3:uid="{293D525D-495F-45D1-9AB4-AF565E4D37C9}" name="Column8020"/>
    <tableColumn id="8035" xr3:uid="{40B33C2B-326D-43FD-B038-F8CB74974B2B}" name="Column8021"/>
    <tableColumn id="8036" xr3:uid="{1C995EF0-2530-402F-BA01-ED9BCAA72520}" name="Column8022"/>
    <tableColumn id="8037" xr3:uid="{A44146FE-D148-40F6-8DCF-A37912860C94}" name="Column8023"/>
    <tableColumn id="8038" xr3:uid="{77B8D9A8-B795-4D03-B228-6F22F03D6895}" name="Column8024"/>
    <tableColumn id="8039" xr3:uid="{6824EB22-E1C6-45F4-B0D3-6877B4B2F423}" name="Column8025"/>
    <tableColumn id="8040" xr3:uid="{C446A36F-BA67-4E3C-8489-9B6059DE2A9C}" name="Column8026"/>
    <tableColumn id="8041" xr3:uid="{9E0476AB-0D2D-4556-AC99-63B6C4159F19}" name="Column8027"/>
    <tableColumn id="8042" xr3:uid="{480AC6BC-C4EC-4D5D-8D01-2403734D5113}" name="Column8028"/>
    <tableColumn id="8043" xr3:uid="{3CF976E5-06CB-48F9-93D6-9763C34B6BFF}" name="Column8029"/>
    <tableColumn id="8044" xr3:uid="{07B63B32-CDBC-40F2-9A93-48959A36516D}" name="Column8030"/>
    <tableColumn id="8045" xr3:uid="{A94D8078-096E-4ED4-B739-A4F982A95C2E}" name="Column8031"/>
    <tableColumn id="8046" xr3:uid="{705B29F0-225C-417C-B1AF-A40356BBBB5E}" name="Column8032"/>
    <tableColumn id="8047" xr3:uid="{BC5D07A9-13A0-4C7A-AFD6-FDCE8AD0491F}" name="Column8033"/>
    <tableColumn id="8048" xr3:uid="{6DD0EF3C-6DD7-4EC3-BEA4-AF4897B9D62D}" name="Column8034"/>
    <tableColumn id="8049" xr3:uid="{6F6D9835-CB06-4B31-95FE-D8AC30455E52}" name="Column8035"/>
    <tableColumn id="8050" xr3:uid="{C80710A8-A57C-4984-A812-7C958491F6B1}" name="Column8036"/>
    <tableColumn id="8051" xr3:uid="{3B6204F4-5962-4D73-913C-8CF4224C76B1}" name="Column8037"/>
    <tableColumn id="8052" xr3:uid="{3077EE32-66FC-4492-91F5-7A4E12300802}" name="Column8038"/>
    <tableColumn id="8053" xr3:uid="{6809E3FF-2872-408F-8099-467FF09566A5}" name="Column8039"/>
    <tableColumn id="8054" xr3:uid="{08236BB2-C9A5-4AB7-BEFF-1A5EBBAAF6B3}" name="Column8040"/>
    <tableColumn id="8055" xr3:uid="{FBE9EF8E-E6C1-4513-9B52-598FFCFAA8A2}" name="Column8041"/>
    <tableColumn id="8056" xr3:uid="{2BF0590D-5697-4BCB-AF08-6B8D0DAC0252}" name="Column8042"/>
    <tableColumn id="8057" xr3:uid="{2E48C8A3-C99D-4C1B-98C0-E1BC435C6001}" name="Column8043"/>
    <tableColumn id="8058" xr3:uid="{C6569F5C-913C-48C4-BB09-78615992369A}" name="Column8044"/>
    <tableColumn id="8059" xr3:uid="{6DA3D43E-C326-410C-9248-1A8D127FDE3E}" name="Column8045"/>
    <tableColumn id="8060" xr3:uid="{4A25DFEC-2AB1-4713-AACF-5ECCD2499973}" name="Column8046"/>
    <tableColumn id="8061" xr3:uid="{4A8217A5-95FF-4718-AEC6-D8055D05CE51}" name="Column8047"/>
    <tableColumn id="8062" xr3:uid="{9F3B3FC1-AAE7-4595-94F1-B8F9C9E5EC59}" name="Column8048"/>
    <tableColumn id="8063" xr3:uid="{7E3D6C18-9BB3-4E26-BB53-15CD506549D6}" name="Column8049"/>
    <tableColumn id="8064" xr3:uid="{9B5818D1-2EF2-40E6-996D-A4865947CD1C}" name="Column8050"/>
    <tableColumn id="8065" xr3:uid="{AF95056F-8750-43A6-83FC-D6CB1063A437}" name="Column8051"/>
    <tableColumn id="8066" xr3:uid="{1766D5A0-697F-4229-8539-FA3146A4BC37}" name="Column8052"/>
    <tableColumn id="8067" xr3:uid="{E0137204-5D31-465E-83CC-CBE424D3560E}" name="Column8053"/>
    <tableColumn id="8068" xr3:uid="{86CCDF71-FCCB-4AEC-9D55-7D0836CB9D20}" name="Column8054"/>
    <tableColumn id="8069" xr3:uid="{F7FC3A55-2D42-4D22-A39E-8E5D831C71F3}" name="Column8055"/>
    <tableColumn id="8070" xr3:uid="{F91FE9F2-B219-4486-B8FC-BBCB5B70BE7D}" name="Column8056"/>
    <tableColumn id="8071" xr3:uid="{C10E43A6-0042-41F2-B26F-B60E0F701F04}" name="Column8057"/>
    <tableColumn id="8072" xr3:uid="{4683718A-5359-4116-A20E-CF193929F20B}" name="Column8058"/>
    <tableColumn id="8073" xr3:uid="{3CAA9C3A-5124-44FD-9FF4-2DA3CE47DD02}" name="Column8059"/>
    <tableColumn id="8074" xr3:uid="{77A56873-5824-4B9A-AE79-689255A4E391}" name="Column8060"/>
    <tableColumn id="8075" xr3:uid="{5BADC2B8-7914-473C-A22F-9DE19038E784}" name="Column8061"/>
    <tableColumn id="8076" xr3:uid="{BD279939-A5CD-490F-9D10-EFC78611DB13}" name="Column8062"/>
    <tableColumn id="8077" xr3:uid="{819DD4B9-FBDE-4F93-8B56-5815B32AEF81}" name="Column8063"/>
    <tableColumn id="8078" xr3:uid="{9DC0BE2F-B0A0-4AA7-9F0B-84459114DC13}" name="Column8064"/>
    <tableColumn id="8079" xr3:uid="{D36F2CBB-4AF0-4FA0-875C-5ADF28F52DB0}" name="Column8065"/>
    <tableColumn id="8080" xr3:uid="{A2153BA8-93CE-4724-A894-AD436F68AD9E}" name="Column8066"/>
    <tableColumn id="8081" xr3:uid="{A64D0336-82B6-41C9-9DA4-9D379D811093}" name="Column8067"/>
    <tableColumn id="8082" xr3:uid="{306379D7-F00F-4B08-B426-5C13AACCAAF9}" name="Column8068"/>
    <tableColumn id="8083" xr3:uid="{CDDDC4DF-6B6E-465D-BA87-0766771CC7F3}" name="Column8069"/>
    <tableColumn id="8084" xr3:uid="{9073985E-1A4A-428B-B54F-8949BB3B4913}" name="Column8070"/>
    <tableColumn id="8085" xr3:uid="{C412A2C8-E98D-4AC1-AC4B-F883F7C8994C}" name="Column8071"/>
    <tableColumn id="8086" xr3:uid="{476CE36C-95A9-4390-8209-D0453AECDD39}" name="Column8072"/>
    <tableColumn id="8087" xr3:uid="{6687A654-ACFE-4CF7-9083-416E3FE98663}" name="Column8073"/>
    <tableColumn id="8088" xr3:uid="{24BF6295-21D6-48AC-BA31-0E77A0E445B9}" name="Column8074"/>
    <tableColumn id="8089" xr3:uid="{23D6BB5A-DDC4-4DBB-B6F3-9E789E50F0CA}" name="Column8075"/>
    <tableColumn id="8090" xr3:uid="{D448B018-D02F-4D99-993A-B7F2975F7B40}" name="Column8076"/>
    <tableColumn id="8091" xr3:uid="{F84FACB6-85ED-4E33-8597-34BA25ED64BC}" name="Column8077"/>
    <tableColumn id="8092" xr3:uid="{E2B17093-6AF3-41CD-815C-2FC676AE4491}" name="Column8078"/>
    <tableColumn id="8093" xr3:uid="{9EFA795B-936C-4CC0-9092-9D4BB4A4689F}" name="Column8079"/>
    <tableColumn id="8094" xr3:uid="{AACC92A5-F746-49DF-A44B-4320E057935B}" name="Column8080"/>
    <tableColumn id="8095" xr3:uid="{636881C0-5439-4C34-896A-E961D6EA4CDC}" name="Column8081"/>
    <tableColumn id="8096" xr3:uid="{349D19DE-8947-4DB9-8185-D24D882C5DD2}" name="Column8082"/>
    <tableColumn id="8097" xr3:uid="{7E95DF58-34E2-4E5C-9076-5577AA9CC6F3}" name="Column8083"/>
    <tableColumn id="8098" xr3:uid="{909C4599-0F46-4D67-8292-672ECC193522}" name="Column8084"/>
    <tableColumn id="8099" xr3:uid="{976EBC0D-226E-4FFD-8DF7-BDFA3A8269A9}" name="Column8085"/>
    <tableColumn id="8100" xr3:uid="{4C1554E7-4514-46CD-AA5B-51F8B524B82F}" name="Column8086"/>
    <tableColumn id="8101" xr3:uid="{E7416DDF-205E-4184-A9B6-171E56484B7C}" name="Column8087"/>
    <tableColumn id="8102" xr3:uid="{F9EE187E-A2C2-4145-80F5-870311140506}" name="Column8088"/>
    <tableColumn id="8103" xr3:uid="{3B877677-65A3-403C-820B-223D80D43995}" name="Column8089"/>
    <tableColumn id="8104" xr3:uid="{D5CF7D00-F407-4F5A-82E5-0DB4ED900A47}" name="Column8090"/>
    <tableColumn id="8105" xr3:uid="{F94AD230-254E-42C0-950B-463DB3239A32}" name="Column8091"/>
    <tableColumn id="8106" xr3:uid="{BABE94E8-0AE0-4F31-8434-AF2E606A12D8}" name="Column8092"/>
    <tableColumn id="8107" xr3:uid="{45E7200B-0A11-49FB-A91F-ABB709AAC68A}" name="Column8093"/>
    <tableColumn id="8108" xr3:uid="{EFFE520F-62D2-46A4-9848-2EE10761701D}" name="Column8094"/>
    <tableColumn id="8109" xr3:uid="{EF65E362-50EE-4960-85C5-8B9C4F65BFE5}" name="Column8095"/>
    <tableColumn id="8110" xr3:uid="{DC71E8A7-3E02-4863-BA29-C6D7ADB1FAFE}" name="Column8096"/>
    <tableColumn id="8111" xr3:uid="{55B3B209-81DD-4C65-ABB3-4008A2A1973C}" name="Column8097"/>
    <tableColumn id="8112" xr3:uid="{9ACCC18E-D918-4365-9A01-486D7DFCDCCD}" name="Column8098"/>
    <tableColumn id="8113" xr3:uid="{A91E858B-8EC0-4260-BEC3-6CF2F1F52242}" name="Column8099"/>
    <tableColumn id="8114" xr3:uid="{0A44EF64-26AF-466A-97C6-83E3E44BACAC}" name="Column8100"/>
    <tableColumn id="8115" xr3:uid="{9E106D86-E25C-4F69-9965-21300DF90526}" name="Column8101"/>
    <tableColumn id="8116" xr3:uid="{5A8849C9-AABC-4149-8038-E220E6C2CA4F}" name="Column8102"/>
    <tableColumn id="8117" xr3:uid="{D363D245-B2F0-43E9-93D6-FD0B0DD2DCA9}" name="Column8103"/>
    <tableColumn id="8118" xr3:uid="{0AD0ADA2-8353-4A56-A97A-842D6D2D8F50}" name="Column8104"/>
    <tableColumn id="8119" xr3:uid="{C251848A-977C-402A-80F1-319130A83C49}" name="Column8105"/>
    <tableColumn id="8120" xr3:uid="{41FFEBDC-B15D-4367-9894-D9B26BF6A94F}" name="Column8106"/>
    <tableColumn id="8121" xr3:uid="{250DFB49-246C-4D56-8E5F-BE7845086082}" name="Column8107"/>
    <tableColumn id="8122" xr3:uid="{C030C1BA-2A7D-4560-A03E-52ED6199516F}" name="Column8108"/>
    <tableColumn id="8123" xr3:uid="{30A19A2D-A531-4AA5-A43D-5200283E17D1}" name="Column8109"/>
    <tableColumn id="8124" xr3:uid="{3B3607E8-7BD6-4A26-B693-0E92247F46F7}" name="Column8110"/>
    <tableColumn id="8125" xr3:uid="{1F7A5CF5-3F15-4ED6-AB90-F7D1234C3D41}" name="Column8111"/>
    <tableColumn id="8126" xr3:uid="{B5A84420-56CC-4C39-9FCB-849E0370D41A}" name="Column8112"/>
    <tableColumn id="8127" xr3:uid="{15682458-A82A-4517-A48F-8BBB5E7FD403}" name="Column8113"/>
    <tableColumn id="8128" xr3:uid="{E0EFA975-9FE0-4D6F-A404-C344265CCC1C}" name="Column8114"/>
    <tableColumn id="8129" xr3:uid="{EE9FF330-B46B-4863-A917-8FF4F4534CAF}" name="Column8115"/>
    <tableColumn id="8130" xr3:uid="{E373C4B2-4916-4EC1-90AB-A9BB6057CC8D}" name="Column8116"/>
    <tableColumn id="8131" xr3:uid="{58E4FAB9-385E-458F-B2F8-49B31E382624}" name="Column8117"/>
    <tableColumn id="8132" xr3:uid="{F978BA55-FB76-4850-BC99-D6A1598BC515}" name="Column8118"/>
    <tableColumn id="8133" xr3:uid="{466347A8-DC6B-41C7-B004-0351F8F5C6BB}" name="Column8119"/>
    <tableColumn id="8134" xr3:uid="{396604C7-5A71-428B-9C85-D6EB998BE5FC}" name="Column8120"/>
    <tableColumn id="8135" xr3:uid="{696A3CEB-7D47-46F9-B26D-856F4C12E5FB}" name="Column8121"/>
    <tableColumn id="8136" xr3:uid="{A025CA8B-0318-4542-B512-7280F69E702B}" name="Column8122"/>
    <tableColumn id="8137" xr3:uid="{599442AC-DC99-49C9-ACED-4D85704BCEDB}" name="Column8123"/>
    <tableColumn id="8138" xr3:uid="{B4CAF9F7-1A4D-424F-8160-F889F1733EED}" name="Column8124"/>
    <tableColumn id="8139" xr3:uid="{249C933B-5DC3-4CE0-BD7F-484019066EDE}" name="Column8125"/>
    <tableColumn id="8140" xr3:uid="{256179BF-82A0-4B5E-9133-7C982154A90C}" name="Column8126"/>
    <tableColumn id="8141" xr3:uid="{6703FEFE-9CB0-4EEE-8EDF-A475296F2DAE}" name="Column8127"/>
    <tableColumn id="8142" xr3:uid="{B11EFBBB-6255-403F-B2E3-FE85135EAD52}" name="Column8128"/>
    <tableColumn id="8143" xr3:uid="{C3FA0CBC-9511-41FC-AC19-2A019B6A65BD}" name="Column8129"/>
    <tableColumn id="8144" xr3:uid="{34F40C70-7504-437F-AF6C-BED88886000C}" name="Column8130"/>
    <tableColumn id="8145" xr3:uid="{BD2244CC-8819-45E8-96B4-6AF1BD7E8CEE}" name="Column8131"/>
    <tableColumn id="8146" xr3:uid="{D80189DE-45E3-4369-B0F0-E9151A056088}" name="Column8132"/>
    <tableColumn id="8147" xr3:uid="{E96D20EA-150A-4B25-8EFF-4D427DC35479}" name="Column8133"/>
    <tableColumn id="8148" xr3:uid="{CBA15DF2-4715-438D-B9D1-D504C2C8C734}" name="Column8134"/>
    <tableColumn id="8149" xr3:uid="{8DC6401F-39DB-444C-88DA-60E0E12A8C33}" name="Column8135"/>
    <tableColumn id="8150" xr3:uid="{2D68754B-FE07-440C-9168-700596A1A785}" name="Column8136"/>
    <tableColumn id="8151" xr3:uid="{413F07BF-1A59-4932-97CE-305858699457}" name="Column8137"/>
    <tableColumn id="8152" xr3:uid="{F3FE6BCB-281A-4E6D-AA52-9977FD1C355C}" name="Column8138"/>
    <tableColumn id="8153" xr3:uid="{06F8522B-8574-4FA7-B79D-9BD402C23BD6}" name="Column8139"/>
    <tableColumn id="8154" xr3:uid="{4FDE7987-D48C-4F96-BD87-E673CF12309B}" name="Column8140"/>
    <tableColumn id="8155" xr3:uid="{B06F0F14-B84E-484E-BB3D-BC2688A8694A}" name="Column8141"/>
    <tableColumn id="8156" xr3:uid="{943C7503-5BD0-4673-AB89-430F7F4BA9E9}" name="Column8142"/>
    <tableColumn id="8157" xr3:uid="{6AAB99CF-1728-4245-A634-DA0D17FA57DF}" name="Column8143"/>
    <tableColumn id="8158" xr3:uid="{4A64C80E-B834-4450-ABD6-971A72DB4B4C}" name="Column8144"/>
    <tableColumn id="8159" xr3:uid="{A4EB5A84-2B97-49B6-BB11-45F289B775B8}" name="Column8145"/>
    <tableColumn id="8160" xr3:uid="{288B8405-32EA-4458-A408-C7D22B42E9C1}" name="Column8146"/>
    <tableColumn id="8161" xr3:uid="{62AADBBA-0D98-43D9-A407-9B7F602D54C8}" name="Column8147"/>
    <tableColumn id="8162" xr3:uid="{78438FFD-ED99-472C-BDB2-7D5FEE7B4944}" name="Column8148"/>
    <tableColumn id="8163" xr3:uid="{B9C4461D-F61B-4B29-BAEF-41D48FFDCB95}" name="Column8149"/>
    <tableColumn id="8164" xr3:uid="{72FCC201-8426-4D40-A5BF-E845CA021AF0}" name="Column8150"/>
    <tableColumn id="8165" xr3:uid="{E45881B3-08A3-4874-8334-29CC2191B661}" name="Column8151"/>
    <tableColumn id="8166" xr3:uid="{61213135-1994-4A4E-B345-8A0AC692AA88}" name="Column8152"/>
    <tableColumn id="8167" xr3:uid="{5F1E145A-1216-4FF5-9023-B4B423D5519A}" name="Column8153"/>
    <tableColumn id="8168" xr3:uid="{1E4DE8A4-3CA3-4C28-A509-FB2B379E7C28}" name="Column8154"/>
    <tableColumn id="8169" xr3:uid="{94B5BCBE-E31F-45F2-BA72-B09291525F3B}" name="Column8155"/>
    <tableColumn id="8170" xr3:uid="{6C70DCEF-B4A5-4ED8-AE4A-6A584EFEE7F5}" name="Column8156"/>
    <tableColumn id="8171" xr3:uid="{3361A853-CFF9-4000-9AD0-0602444D8275}" name="Column8157"/>
    <tableColumn id="8172" xr3:uid="{98946F91-D082-4AD1-8420-98933E166598}" name="Column8158"/>
    <tableColumn id="8173" xr3:uid="{F1B83F06-2DE6-499B-BA09-28504AB25F03}" name="Column8159"/>
    <tableColumn id="8174" xr3:uid="{9A8A2B15-C518-4BCE-A568-5C63F14BE83A}" name="Column8160"/>
    <tableColumn id="8175" xr3:uid="{9089E45D-7AF8-4738-A545-5F05D4C907D6}" name="Column8161"/>
    <tableColumn id="8176" xr3:uid="{2B697531-953F-430E-8239-F54AE33808AF}" name="Column8162"/>
    <tableColumn id="8177" xr3:uid="{74D2FAA1-B1BF-445B-9888-F1C950664CF7}" name="Column8163"/>
    <tableColumn id="8178" xr3:uid="{55252DD1-1F21-4D39-9C6F-3AFC8C9C9A9B}" name="Column8164"/>
    <tableColumn id="8179" xr3:uid="{87FEB5A4-0CE0-4DBD-B776-7973F2A124FA}" name="Column8165"/>
    <tableColumn id="8180" xr3:uid="{8792B74C-457A-478B-85CE-E209DA0DCBE8}" name="Column8166"/>
    <tableColumn id="8181" xr3:uid="{A6B923B1-D3F6-422A-87C7-3D36AF08AE8D}" name="Column8167"/>
    <tableColumn id="8182" xr3:uid="{A369855B-1EF9-4046-A6C1-BA8EDA04D2CD}" name="Column8168"/>
    <tableColumn id="8183" xr3:uid="{C815EB15-509D-4CDC-9AD6-ADF9F4477D48}" name="Column8169"/>
    <tableColumn id="8184" xr3:uid="{B206ABE5-16DA-47CB-A724-D22DB71E0D0D}" name="Column8170"/>
    <tableColumn id="8185" xr3:uid="{5E7FC4FB-D9B4-49B5-83B6-EA431DF14C0D}" name="Column8171"/>
    <tableColumn id="8186" xr3:uid="{218DEF6A-05F0-44DA-B4B9-70DDF64F6314}" name="Column8172"/>
    <tableColumn id="8187" xr3:uid="{62E250A8-E305-4E10-8653-0FC7539C4178}" name="Column8173"/>
    <tableColumn id="8188" xr3:uid="{A6A8E9B9-5DB5-4670-91C9-4E11A0821473}" name="Column8174"/>
    <tableColumn id="8189" xr3:uid="{501C1ABC-FDF9-4237-A00D-B25806168E28}" name="Column8175"/>
    <tableColumn id="8190" xr3:uid="{0FD353FD-7B28-43EE-A830-96692DE5BE9D}" name="Column8176"/>
    <tableColumn id="8191" xr3:uid="{72FCB6FF-9C13-4211-8957-1F356CA557F4}" name="Column8177"/>
    <tableColumn id="8192" xr3:uid="{C116773E-8006-4FC3-9FBE-245017863B30}" name="Column8178"/>
    <tableColumn id="8193" xr3:uid="{278BA581-6EBF-4E93-BCE3-747FED8CAFD1}" name="Column8179"/>
    <tableColumn id="8194" xr3:uid="{3B871C02-045A-4B3A-8E4B-ABA344C1B9BA}" name="Column8180"/>
    <tableColumn id="8195" xr3:uid="{25B3C3F0-4F51-4801-AEC6-21D30B51CFD9}" name="Column8181"/>
    <tableColumn id="8196" xr3:uid="{028B29C1-9464-4AA5-91A4-31992FB3F2E0}" name="Column8182"/>
    <tableColumn id="8197" xr3:uid="{FDFCBAA8-48F6-403D-BE7C-81CAF7C210CC}" name="Column8183"/>
    <tableColumn id="8198" xr3:uid="{B6028F85-0407-418F-B5CB-A325724EBEC5}" name="Column8184"/>
    <tableColumn id="8199" xr3:uid="{76C7748F-0D9D-4607-9E2C-6E6A14C590F7}" name="Column8185"/>
    <tableColumn id="8200" xr3:uid="{7F314CCC-BAA9-4B07-B819-4FB0DCA27C8B}" name="Column8186"/>
    <tableColumn id="8201" xr3:uid="{4F9BC0DE-F89C-482E-9406-B261591553B3}" name="Column8187"/>
    <tableColumn id="8202" xr3:uid="{D1660E72-8CF4-4103-8726-1F635D7424EA}" name="Column8188"/>
    <tableColumn id="8203" xr3:uid="{8E958BCD-E63E-46CD-8DFF-6A14D3570CCC}" name="Column8189"/>
    <tableColumn id="8204" xr3:uid="{91DB9F6D-8189-4B4F-B18F-79C25118D291}" name="Column8190"/>
    <tableColumn id="8205" xr3:uid="{BAB5AEC4-999A-4BE2-839A-D0CCF953F5F7}" name="Column8191"/>
    <tableColumn id="8206" xr3:uid="{EF72CC62-30E1-4486-B32D-AFB037B3DD51}" name="Column8192"/>
    <tableColumn id="8207" xr3:uid="{DB08FCE4-7AC9-4302-8FE0-136341D22940}" name="Column8193"/>
    <tableColumn id="8208" xr3:uid="{49E53D98-DAC3-4FB6-8656-8D97923837E6}" name="Column8194"/>
    <tableColumn id="8209" xr3:uid="{E7A69311-F95A-4C20-8612-499559BE632A}" name="Column8195"/>
    <tableColumn id="8210" xr3:uid="{25481A43-7A9A-4C12-86EA-E90891ADB21D}" name="Column8196"/>
    <tableColumn id="8211" xr3:uid="{53EDB342-BAE3-4E5A-BD0E-7F6C83E61BFE}" name="Column8197"/>
    <tableColumn id="8212" xr3:uid="{8821DC39-22F0-4519-AD47-B6943A3D888B}" name="Column8198"/>
    <tableColumn id="8213" xr3:uid="{382BD19D-70D8-44EE-8886-CD04E26EE495}" name="Column8199"/>
    <tableColumn id="8214" xr3:uid="{6892C768-EA91-49C7-8036-A5D0EE621506}" name="Column8200"/>
    <tableColumn id="8215" xr3:uid="{931D332F-2E7D-4A4B-A490-FD0F8A71F622}" name="Column8201"/>
    <tableColumn id="8216" xr3:uid="{8392E2BE-4DE2-4941-A918-2FC4170C16E0}" name="Column8202"/>
    <tableColumn id="8217" xr3:uid="{08E8CA76-CEE3-43C5-A202-87DB13564172}" name="Column8203"/>
    <tableColumn id="8218" xr3:uid="{7444FFC6-8E06-4139-8DF2-8F3702001458}" name="Column8204"/>
    <tableColumn id="8219" xr3:uid="{EEB12368-84E6-41D4-8154-67889BCCC716}" name="Column8205"/>
    <tableColumn id="8220" xr3:uid="{29B47D5E-F71D-4F3E-9528-0296D8E8ED2D}" name="Column8206"/>
    <tableColumn id="8221" xr3:uid="{4BE6E213-1F5E-41A7-ABA0-336F828F81B0}" name="Column8207"/>
    <tableColumn id="8222" xr3:uid="{EE3C6C73-7B9F-48FB-9157-04AAE4A47D37}" name="Column8208"/>
    <tableColumn id="8223" xr3:uid="{F24D2B12-EB98-4433-9978-1A13FDAE852B}" name="Column8209"/>
    <tableColumn id="8224" xr3:uid="{2DE63BE8-72A9-4F8C-984F-59B54F69C30D}" name="Column8210"/>
    <tableColumn id="8225" xr3:uid="{8A074AE5-0FC8-49FE-88A8-C8D5573CA142}" name="Column8211"/>
    <tableColumn id="8226" xr3:uid="{BBE3DE28-FD71-472D-BED9-4A896DE45EBE}" name="Column8212"/>
    <tableColumn id="8227" xr3:uid="{190F7105-1785-4C1D-98E7-EC5C57D0F850}" name="Column8213"/>
    <tableColumn id="8228" xr3:uid="{6393BD54-92AD-4D2D-B709-C22AF4914784}" name="Column8214"/>
    <tableColumn id="8229" xr3:uid="{DDF3CDD9-894A-4BFE-AA91-4E9E7F8B21DA}" name="Column8215"/>
    <tableColumn id="8230" xr3:uid="{2D0B7537-6C4B-4DA9-A969-7D4AA49AEB4B}" name="Column8216"/>
    <tableColumn id="8231" xr3:uid="{5A502ED4-CEA0-473A-A59E-187604A92EC8}" name="Column8217"/>
    <tableColumn id="8232" xr3:uid="{A583059A-107E-4A1B-8D23-58D4660AAFF4}" name="Column8218"/>
    <tableColumn id="8233" xr3:uid="{363BC9BD-EC1B-4625-8F51-CCC5ACEC9C3C}" name="Column8219"/>
    <tableColumn id="8234" xr3:uid="{5708D92F-A4BC-45D0-8453-494CE90973B1}" name="Column8220"/>
    <tableColumn id="8235" xr3:uid="{94671DE3-C1C8-4253-943F-FB703EC7C0EF}" name="Column8221"/>
    <tableColumn id="8236" xr3:uid="{94492A35-9669-4A1B-AF23-B607AD3434AA}" name="Column8222"/>
    <tableColumn id="8237" xr3:uid="{7ABF7908-583D-4F0C-BE0A-DD27BBCC2139}" name="Column8223"/>
    <tableColumn id="8238" xr3:uid="{8ED901DE-3F20-4747-BADD-43D4EED0FB84}" name="Column8224"/>
    <tableColumn id="8239" xr3:uid="{07F7AB4F-8EB7-4460-88EE-18772D026263}" name="Column8225"/>
    <tableColumn id="8240" xr3:uid="{415B0B9F-F7D2-4A37-BFFA-3F8CBC2E642D}" name="Column8226"/>
    <tableColumn id="8241" xr3:uid="{E9EFF6D7-8E4C-4CE3-AD8F-2781CA735829}" name="Column8227"/>
    <tableColumn id="8242" xr3:uid="{095E778B-EF14-47A3-BD98-D6E932498D4B}" name="Column8228"/>
    <tableColumn id="8243" xr3:uid="{7D4ACF65-FBED-4EBE-8EC4-1BB6B3609BB8}" name="Column8229"/>
    <tableColumn id="8244" xr3:uid="{2D90EE87-83EC-4FD7-A8FF-CA3A75B9B54C}" name="Column8230"/>
    <tableColumn id="8245" xr3:uid="{A89A3799-26A4-4979-86D3-F100B9CE2665}" name="Column8231"/>
    <tableColumn id="8246" xr3:uid="{A4D38368-7446-4A8A-ADAC-187D46BC9EB1}" name="Column8232"/>
    <tableColumn id="8247" xr3:uid="{5A1A294F-402D-433E-BDDC-E9EBB68E4DA6}" name="Column8233"/>
    <tableColumn id="8248" xr3:uid="{82914486-C846-44EC-B25B-DB7AB6FE66AD}" name="Column8234"/>
    <tableColumn id="8249" xr3:uid="{427F17F6-CDA3-4729-BBC8-B3E7877A2A94}" name="Column8235"/>
    <tableColumn id="8250" xr3:uid="{9B9075E1-E188-40B6-A532-9C47178C2B85}" name="Column8236"/>
    <tableColumn id="8251" xr3:uid="{EF8F947D-A3AC-469E-81F4-31A60051B853}" name="Column8237"/>
    <tableColumn id="8252" xr3:uid="{00D960E3-6CF4-4274-A900-7697FAB866CE}" name="Column8238"/>
    <tableColumn id="8253" xr3:uid="{04FA964C-5266-420D-83E5-04FAC0E9F9B7}" name="Column8239"/>
    <tableColumn id="8254" xr3:uid="{FCE4B0A9-C079-4382-BEC6-64118CB2EB67}" name="Column8240"/>
    <tableColumn id="8255" xr3:uid="{5DEBFB67-9DBC-44A5-BF45-22C3C3242C98}" name="Column8241"/>
    <tableColumn id="8256" xr3:uid="{1ED9AE26-FED4-4519-BA49-4C26F364DAB7}" name="Column8242"/>
    <tableColumn id="8257" xr3:uid="{490D1819-9693-403F-98FD-4ACABE2AE6E1}" name="Column8243"/>
    <tableColumn id="8258" xr3:uid="{FDA2ECB9-7EF2-49E6-A240-A7185A230604}" name="Column8244"/>
    <tableColumn id="8259" xr3:uid="{A729A91C-8772-4C1C-89E1-E291267D50AC}" name="Column8245"/>
    <tableColumn id="8260" xr3:uid="{ACD4BBBC-3B08-496C-A736-CA37E4D7359A}" name="Column8246"/>
    <tableColumn id="8261" xr3:uid="{F256AC38-A8C1-4566-A776-721E4D3C7CC7}" name="Column8247"/>
    <tableColumn id="8262" xr3:uid="{122757E2-DB2A-48A0-83FB-862FDEB0A95C}" name="Column8248"/>
    <tableColumn id="8263" xr3:uid="{DF895F0C-ED44-4C04-B7BC-10A907AD596B}" name="Column8249"/>
    <tableColumn id="8264" xr3:uid="{DE026864-BB0B-40B9-83EB-CB6064097893}" name="Column8250"/>
    <tableColumn id="8265" xr3:uid="{61021AF9-065D-4463-AC3B-BF53FDF70DDD}" name="Column8251"/>
    <tableColumn id="8266" xr3:uid="{3977D0FF-A876-4A10-B821-FFFBAF2A09F9}" name="Column8252"/>
    <tableColumn id="8267" xr3:uid="{4C06550D-99D1-4D22-ADD8-328C1CE8BBA0}" name="Column8253"/>
    <tableColumn id="8268" xr3:uid="{45C94543-194D-4729-8484-9EFAEBD57991}" name="Column8254"/>
    <tableColumn id="8269" xr3:uid="{638F4B6D-4DE9-4294-ABB8-AF06CA188F6C}" name="Column8255"/>
    <tableColumn id="8270" xr3:uid="{E6319A89-D070-48BF-ACB2-EC36867E3712}" name="Column8256"/>
    <tableColumn id="8271" xr3:uid="{8ED5E3D2-93D8-42D7-9FE2-48A72E330563}" name="Column8257"/>
    <tableColumn id="8272" xr3:uid="{8FF0C2F1-F9CE-4A29-9D4A-277B82F07E60}" name="Column8258"/>
    <tableColumn id="8273" xr3:uid="{4ECE4346-7901-4862-8E0B-2347063EC19D}" name="Column8259"/>
    <tableColumn id="8274" xr3:uid="{CC0EA5D7-072D-4171-8484-761000594D57}" name="Column8260"/>
    <tableColumn id="8275" xr3:uid="{508E6651-F215-45C8-972C-1038271DA2F4}" name="Column8261"/>
    <tableColumn id="8276" xr3:uid="{025C5F98-2C83-45C3-A9A3-1B02707AF452}" name="Column8262"/>
    <tableColumn id="8277" xr3:uid="{1B30F9AB-A470-4CBD-91C8-BA9E79DB119D}" name="Column8263"/>
    <tableColumn id="8278" xr3:uid="{E5C921BD-DFEA-455F-879D-CD6001034525}" name="Column8264"/>
    <tableColumn id="8279" xr3:uid="{8BCF0F0A-88BA-43C9-BD70-C9272292DEDF}" name="Column8265"/>
    <tableColumn id="8280" xr3:uid="{BB04FB86-32E2-462F-826A-05AF861EE4F7}" name="Column8266"/>
    <tableColumn id="8281" xr3:uid="{7200BB50-01CB-4617-9C05-0ED305748A1B}" name="Column8267"/>
    <tableColumn id="8282" xr3:uid="{4093778A-693D-4528-9670-06C148DC414E}" name="Column8268"/>
    <tableColumn id="8283" xr3:uid="{8E83209A-EEF7-4695-9E86-C31285987153}" name="Column8269"/>
    <tableColumn id="8284" xr3:uid="{F77B5DEF-52F8-44A0-AEE8-A052524DC5A4}" name="Column8270"/>
    <tableColumn id="8285" xr3:uid="{3E7519C1-18D8-4D23-B510-3ABB16FB247D}" name="Column8271"/>
    <tableColumn id="8286" xr3:uid="{9D6410FF-11FC-4695-A476-8E8158FDB9C0}" name="Column8272"/>
    <tableColumn id="8287" xr3:uid="{BD40842C-5B89-41FC-8441-1F2A94DC1DF6}" name="Column8273"/>
    <tableColumn id="8288" xr3:uid="{8AADD26D-61C0-45E8-B945-AE91998FAA57}" name="Column8274"/>
    <tableColumn id="8289" xr3:uid="{C2D2B2AF-EBD6-4C2E-9DAA-6ED0D23D9BC7}" name="Column8275"/>
    <tableColumn id="8290" xr3:uid="{81FA0FB0-B047-4BFE-872F-6A6F3C7F03E6}" name="Column8276"/>
    <tableColumn id="8291" xr3:uid="{9E368E92-9D52-4028-94FB-9C3F909D7639}" name="Column8277"/>
    <tableColumn id="8292" xr3:uid="{4B9FCF00-E6FD-4671-9E37-CBDD28E6E7D5}" name="Column8278"/>
    <tableColumn id="8293" xr3:uid="{D0F53BD0-1E80-47D4-9866-BF2DA9037F50}" name="Column8279"/>
    <tableColumn id="8294" xr3:uid="{97C88F13-863E-48F5-894D-14E7A2E52715}" name="Column8280"/>
    <tableColumn id="8295" xr3:uid="{4F3A8705-4792-4FE6-A8D7-FD68FB2447B5}" name="Column8281"/>
    <tableColumn id="8296" xr3:uid="{C1CC8428-EF85-4BAE-9324-CBAFE34D0ED4}" name="Column8282"/>
    <tableColumn id="8297" xr3:uid="{05361CF4-0378-462C-8F60-05CF38E809A3}" name="Column8283"/>
    <tableColumn id="8298" xr3:uid="{415A250E-79CB-460E-99C8-2C28772638C0}" name="Column8284"/>
    <tableColumn id="8299" xr3:uid="{5DCC0F59-179B-4747-AA8E-4AE9B0AD341D}" name="Column8285"/>
    <tableColumn id="8300" xr3:uid="{93869C94-7B26-456A-8758-1EA4E2DC833E}" name="Column8286"/>
    <tableColumn id="8301" xr3:uid="{7F5477ED-6CE6-40E9-9235-E8C0D23D6344}" name="Column8287"/>
    <tableColumn id="8302" xr3:uid="{A799898C-4CCE-4E25-9F1B-207654775012}" name="Column8288"/>
    <tableColumn id="8303" xr3:uid="{065A7F29-6B9B-416B-B576-F5E3E2B39AE0}" name="Column8289"/>
    <tableColumn id="8304" xr3:uid="{0813547C-7F7D-4508-99F5-F7FB95C631E7}" name="Column8290"/>
    <tableColumn id="8305" xr3:uid="{0C307F50-D982-4797-A9C4-7425B66F3B7E}" name="Column8291"/>
    <tableColumn id="8306" xr3:uid="{8B995F25-01FB-41BC-82B9-5A8B4CCB758C}" name="Column8292"/>
    <tableColumn id="8307" xr3:uid="{0FACCA4C-588A-4196-8E35-2E0C6CA36113}" name="Column8293"/>
    <tableColumn id="8308" xr3:uid="{B964AAAE-5C34-411F-AC60-49F74FECC142}" name="Column8294"/>
    <tableColumn id="8309" xr3:uid="{71081881-346B-4B30-8500-4AE3F7B9FBCD}" name="Column8295"/>
    <tableColumn id="8310" xr3:uid="{CEACC234-F630-4BC4-9B46-21CDC935F764}" name="Column8296"/>
    <tableColumn id="8311" xr3:uid="{D0491DD9-BF75-45FE-A7AF-B49436EBB98C}" name="Column8297"/>
    <tableColumn id="8312" xr3:uid="{3079F3FC-58C5-4F97-AA47-908696D46D7E}" name="Column8298"/>
    <tableColumn id="8313" xr3:uid="{9570008D-DD55-46F3-8E50-3B8984DEB697}" name="Column8299"/>
    <tableColumn id="8314" xr3:uid="{BB8FC30E-1261-4D4B-A836-6FB261538A0B}" name="Column8300"/>
    <tableColumn id="8315" xr3:uid="{264F396C-5C69-4FEF-9F5A-D2FE33A0D509}" name="Column8301"/>
    <tableColumn id="8316" xr3:uid="{47859F78-B0A8-435A-9DF9-40ADF1756CA1}" name="Column8302"/>
    <tableColumn id="8317" xr3:uid="{315C3709-38D2-4253-AB78-220EBD2E3A4E}" name="Column8303"/>
    <tableColumn id="8318" xr3:uid="{74D5D99A-23D2-43A7-9E7B-85F33FB858DA}" name="Column8304"/>
    <tableColumn id="8319" xr3:uid="{5D567720-BD26-4EB0-A5D3-09919C8EDE45}" name="Column8305"/>
    <tableColumn id="8320" xr3:uid="{1A1C0D5E-EA09-4983-853B-3517D9951C72}" name="Column8306"/>
    <tableColumn id="8321" xr3:uid="{4284DE1A-FE80-4F3B-AF2E-21C94701A102}" name="Column8307"/>
    <tableColumn id="8322" xr3:uid="{0C3DD9B0-5AB1-4334-8267-92B7C723BEE1}" name="Column8308"/>
    <tableColumn id="8323" xr3:uid="{6C42DFD4-3130-46EA-9E48-393342F6F7F8}" name="Column8309"/>
    <tableColumn id="8324" xr3:uid="{2152CA95-8AB7-4CF6-9347-64757B0B0FEB}" name="Column8310"/>
    <tableColumn id="8325" xr3:uid="{A56FE63A-737F-4225-9F3C-B44B723B2438}" name="Column8311"/>
    <tableColumn id="8326" xr3:uid="{7144A78A-19EF-459E-9418-CE9189430156}" name="Column8312"/>
    <tableColumn id="8327" xr3:uid="{5F0110F2-8304-4ADD-900B-34BE57D4F0AC}" name="Column8313"/>
    <tableColumn id="8328" xr3:uid="{92556BF0-94F1-49D2-815E-1FB088A6F4D5}" name="Column8314"/>
    <tableColumn id="8329" xr3:uid="{6513B790-514A-4251-B2E7-2043AC75401B}" name="Column8315"/>
    <tableColumn id="8330" xr3:uid="{44B68B29-0CDE-4EA9-AE23-A3E87719DC91}" name="Column8316"/>
    <tableColumn id="8331" xr3:uid="{FA730FA9-B33A-4805-A1EE-99ABF92E9AF0}" name="Column8317"/>
    <tableColumn id="8332" xr3:uid="{C8EF6F28-69EB-4C69-9CB1-38BD6945724E}" name="Column8318"/>
    <tableColumn id="8333" xr3:uid="{0F059873-9A18-41BA-B169-BED64D4F365D}" name="Column8319"/>
    <tableColumn id="8334" xr3:uid="{6FB4483D-D515-4361-B85B-3C2B2E1C3346}" name="Column8320"/>
    <tableColumn id="8335" xr3:uid="{CD2874C4-1F4B-4B29-A471-60896D20FAA5}" name="Column8321"/>
    <tableColumn id="8336" xr3:uid="{8BE28548-9F3E-40D1-AC37-38562162A9D3}" name="Column8322"/>
    <tableColumn id="8337" xr3:uid="{284A4A4A-43CB-4F57-9EB8-972A36617AA9}" name="Column8323"/>
    <tableColumn id="8338" xr3:uid="{7E878F72-2AA4-46DD-9690-6BAD62449A60}" name="Column8324"/>
    <tableColumn id="8339" xr3:uid="{D59BE818-33EF-4873-96F1-740C315BBD96}" name="Column8325"/>
    <tableColumn id="8340" xr3:uid="{D442CF22-A192-4615-9D57-FD95197541D3}" name="Column8326"/>
    <tableColumn id="8341" xr3:uid="{D2A3E8B3-0EDA-4022-BF92-0EC7922CAC2C}" name="Column8327"/>
    <tableColumn id="8342" xr3:uid="{9C61D0E3-C84B-43C4-B823-028906083739}" name="Column8328"/>
    <tableColumn id="8343" xr3:uid="{39BA2258-C3EA-439E-A596-807D296EE856}" name="Column8329"/>
    <tableColumn id="8344" xr3:uid="{74BE74D9-45A9-41E6-9A34-F37135AC4935}" name="Column8330"/>
    <tableColumn id="8345" xr3:uid="{59A2114F-B3D3-41A1-89F7-9F92F0988D65}" name="Column8331"/>
    <tableColumn id="8346" xr3:uid="{BA2EDF5C-EFEE-4EA7-85BA-4950A7D08BA6}" name="Column8332"/>
    <tableColumn id="8347" xr3:uid="{A5E8598E-A943-4CBC-90A1-60C868E4B3B4}" name="Column8333"/>
    <tableColumn id="8348" xr3:uid="{C197FC86-3FD8-4429-8151-089064EBC011}" name="Column8334"/>
    <tableColumn id="8349" xr3:uid="{C58D5963-2D89-4629-91F7-AD400856169A}" name="Column8335"/>
    <tableColumn id="8350" xr3:uid="{F22D6A23-BDC7-4EB6-82B1-A7938CDA8091}" name="Column8336"/>
    <tableColumn id="8351" xr3:uid="{B3C56B5E-78A0-410F-9AC1-7272C412864A}" name="Column8337"/>
    <tableColumn id="8352" xr3:uid="{9225177E-5339-4E58-B482-C2DB97CE038A}" name="Column8338"/>
    <tableColumn id="8353" xr3:uid="{F205AD53-AC2E-4924-9461-455A7D9380A8}" name="Column8339"/>
    <tableColumn id="8354" xr3:uid="{46735901-8FB0-473C-A6D9-F87C43C63017}" name="Column8340"/>
    <tableColumn id="8355" xr3:uid="{8F7209A9-8A9D-4D3D-BC8A-DE151C2BF887}" name="Column8341"/>
    <tableColumn id="8356" xr3:uid="{3AD9789D-B3C1-4ECE-86F9-E01ABE54CED4}" name="Column8342"/>
    <tableColumn id="8357" xr3:uid="{FDBAABB1-D78C-4F6A-A2FC-457DD5D28F88}" name="Column8343"/>
    <tableColumn id="8358" xr3:uid="{36BEEBE3-FD87-484A-9701-E22950061FAB}" name="Column8344"/>
    <tableColumn id="8359" xr3:uid="{CF1149A4-1F0A-42BA-9429-DD8C02EE1F64}" name="Column8345"/>
    <tableColumn id="8360" xr3:uid="{30134B32-3A5C-45CE-BD64-6D4BAA7539EC}" name="Column8346"/>
    <tableColumn id="8361" xr3:uid="{DB47CEE4-11DE-4A98-B7E5-5465D0516003}" name="Column8347"/>
    <tableColumn id="8362" xr3:uid="{7273B73B-4D9C-44FB-9D0D-FE244C0CE189}" name="Column8348"/>
    <tableColumn id="8363" xr3:uid="{BDD5B429-6644-45FC-B341-595A35F1F80B}" name="Column8349"/>
    <tableColumn id="8364" xr3:uid="{69CABE0A-DDAE-4F85-9AA9-DC2B4748E266}" name="Column8350"/>
    <tableColumn id="8365" xr3:uid="{650B3A4F-F857-41AB-87BC-7A5E2E0B1C9F}" name="Column8351"/>
    <tableColumn id="8366" xr3:uid="{D4AB5D14-E51A-438F-9467-373241579725}" name="Column8352"/>
    <tableColumn id="8367" xr3:uid="{A48205C1-582D-41ED-B312-EB1A371034C4}" name="Column8353"/>
    <tableColumn id="8368" xr3:uid="{95F4117E-0AC5-42BC-A019-4A3870704862}" name="Column8354"/>
    <tableColumn id="8369" xr3:uid="{1E498880-B305-4F96-8DD1-8781C8356E02}" name="Column8355"/>
    <tableColumn id="8370" xr3:uid="{02F863D8-1DE3-47F3-B414-82C6BE175E8F}" name="Column8356"/>
    <tableColumn id="8371" xr3:uid="{010EC012-E0CD-4410-B23F-429495A29BAF}" name="Column8357"/>
    <tableColumn id="8372" xr3:uid="{E8A30A40-B01A-4A56-B613-FA505338CE02}" name="Column8358"/>
    <tableColumn id="8373" xr3:uid="{2CD32462-C554-46E4-9E19-993785B09BC5}" name="Column8359"/>
    <tableColumn id="8374" xr3:uid="{CFA2C085-538A-42ED-8EAF-B807E629E338}" name="Column8360"/>
    <tableColumn id="8375" xr3:uid="{55ACEFA7-0CFD-41B6-8942-FE88C4A29FCC}" name="Column8361"/>
    <tableColumn id="8376" xr3:uid="{F531F92D-7FA2-4A25-A946-228B090A6D6F}" name="Column8362"/>
    <tableColumn id="8377" xr3:uid="{8CF561EA-0284-4D55-A3D8-DCF500559302}" name="Column8363"/>
    <tableColumn id="8378" xr3:uid="{9F7EBA93-C120-44C1-A35F-485EF8F915CD}" name="Column8364"/>
    <tableColumn id="8379" xr3:uid="{F7C24F50-17F4-4AE5-8261-F540A881616E}" name="Column8365"/>
    <tableColumn id="8380" xr3:uid="{AC9BEA9E-3761-4CA4-B4A0-6F052B6696A4}" name="Column8366"/>
    <tableColumn id="8381" xr3:uid="{69AD0080-1C06-44BE-AD01-11CE87FC077D}" name="Column8367"/>
    <tableColumn id="8382" xr3:uid="{FD7D82BF-B6E0-4206-9341-7BBBCA740161}" name="Column8368"/>
    <tableColumn id="8383" xr3:uid="{6D59F852-2685-4773-93BB-680DEF511BB4}" name="Column8369"/>
    <tableColumn id="8384" xr3:uid="{6A152C39-ED14-41CC-9F1B-661AC0CDFF89}" name="Column8370"/>
    <tableColumn id="8385" xr3:uid="{6822ADB2-7266-4440-BB6F-425F01A875B1}" name="Column8371"/>
    <tableColumn id="8386" xr3:uid="{28DB0A4B-EA10-4FAD-A856-5A19C4D7B583}" name="Column8372"/>
    <tableColumn id="8387" xr3:uid="{B912DD61-7170-4837-B048-33E4B0E995D5}" name="Column8373"/>
    <tableColumn id="8388" xr3:uid="{7C7960C7-8D27-42BA-8C40-BA54C585A418}" name="Column8374"/>
    <tableColumn id="8389" xr3:uid="{C3E0C31E-4204-4440-8D64-5878267FE35E}" name="Column8375"/>
    <tableColumn id="8390" xr3:uid="{F65B7E21-EE87-4139-9C08-CE2325B6319D}" name="Column8376"/>
    <tableColumn id="8391" xr3:uid="{6AC181CE-4554-4F38-BC26-5BE3AD4C48E3}" name="Column8377"/>
    <tableColumn id="8392" xr3:uid="{64716734-C21C-426B-B5C4-2D45BF6C5991}" name="Column8378"/>
    <tableColumn id="8393" xr3:uid="{CC4360F0-8097-4E72-A64F-9F55F1926C8D}" name="Column8379"/>
    <tableColumn id="8394" xr3:uid="{E571BD03-A34D-4B63-86DB-91BCDEFC4F3E}" name="Column8380"/>
    <tableColumn id="8395" xr3:uid="{3612152B-753A-4319-A441-FC48093D19BE}" name="Column8381"/>
    <tableColumn id="8396" xr3:uid="{AECBF3BE-9184-4258-AAF7-972893351C82}" name="Column8382"/>
    <tableColumn id="8397" xr3:uid="{3DDF9B34-E2B8-4578-B27A-3A74BE3B502B}" name="Column8383"/>
    <tableColumn id="8398" xr3:uid="{B0B3D80F-0140-4668-9643-125D9047A154}" name="Column8384"/>
    <tableColumn id="8399" xr3:uid="{CBA9CA47-D686-48AA-AAB3-E91D321E9ABE}" name="Column8385"/>
    <tableColumn id="8400" xr3:uid="{99E39375-177E-42AC-AF1F-45C9411DC36B}" name="Column8386"/>
    <tableColumn id="8401" xr3:uid="{63047B52-A124-4C41-AD54-8E6FE4F4A83D}" name="Column8387"/>
    <tableColumn id="8402" xr3:uid="{9822434C-3818-4E10-A192-2C7F4B3EE954}" name="Column8388"/>
    <tableColumn id="8403" xr3:uid="{FD1B9A92-D669-4A3B-AA1C-1FB3BFFA879F}" name="Column8389"/>
    <tableColumn id="8404" xr3:uid="{FAE21ABC-22BD-48E3-9FB9-9CCC1D41B144}" name="Column8390"/>
    <tableColumn id="8405" xr3:uid="{E3E85595-46A0-4D4F-ACF8-964112EF7D51}" name="Column8391"/>
    <tableColumn id="8406" xr3:uid="{302899A6-94EA-4CAE-9464-4F2150306308}" name="Column8392"/>
    <tableColumn id="8407" xr3:uid="{ACD36F23-4937-44AF-AC48-DE46A0FDDAB0}" name="Column8393"/>
    <tableColumn id="8408" xr3:uid="{6160EADE-BF4B-4F81-A29F-DC6847CDA77D}" name="Column8394"/>
    <tableColumn id="8409" xr3:uid="{70719F96-7040-4BF3-B3C3-7C31349DD6F4}" name="Column8395"/>
    <tableColumn id="8410" xr3:uid="{FF614E8B-C6B9-4C35-BF21-27DF5AFDEF2F}" name="Column8396"/>
    <tableColumn id="8411" xr3:uid="{C6C739B9-DA5A-4C6B-83CC-808B280E3846}" name="Column8397"/>
    <tableColumn id="8412" xr3:uid="{93C9A685-7E72-4E49-9D55-D8E7BB69334A}" name="Column8398"/>
    <tableColumn id="8413" xr3:uid="{D3952DBC-094D-4FE0-9A51-E7D0362D8EC8}" name="Column8399"/>
    <tableColumn id="8414" xr3:uid="{79032E2B-A263-459D-BCCF-B3F396A91A65}" name="Column8400"/>
    <tableColumn id="8415" xr3:uid="{3B7CAFEA-9799-477A-AB17-1DE004A4EE9F}" name="Column8401"/>
    <tableColumn id="8416" xr3:uid="{6AF9F8FD-1E00-463F-A02A-05D7C49224D8}" name="Column8402"/>
    <tableColumn id="8417" xr3:uid="{D6C4BFDB-6B5B-4A47-BC11-9FC861F232A7}" name="Column8403"/>
    <tableColumn id="8418" xr3:uid="{3F1A330C-D15F-4FC5-B20A-685ECFA06F70}" name="Column8404"/>
    <tableColumn id="8419" xr3:uid="{4B38B2F9-3A77-4107-A4CE-2889D51B3148}" name="Column8405"/>
    <tableColumn id="8420" xr3:uid="{1E1DDFBC-8097-4990-ADF7-15061AB0EC0B}" name="Column8406"/>
    <tableColumn id="8421" xr3:uid="{B03BC39E-C214-400F-8C55-3069B330C7AE}" name="Column8407"/>
    <tableColumn id="8422" xr3:uid="{1114BE59-5C65-4A39-A751-0F95B16AC6BF}" name="Column8408"/>
    <tableColumn id="8423" xr3:uid="{F1789480-D767-4CDD-B95E-49B9EB1C2EBD}" name="Column8409"/>
    <tableColumn id="8424" xr3:uid="{59F8D42A-3750-4555-8955-4764F94E7201}" name="Column8410"/>
    <tableColumn id="8425" xr3:uid="{01FE5305-F0E2-42DC-A607-ABC756780191}" name="Column8411"/>
    <tableColumn id="8426" xr3:uid="{87275F78-75BC-4ACD-9B49-2DA048AD8471}" name="Column8412"/>
    <tableColumn id="8427" xr3:uid="{FE658497-71F2-4976-83B6-8A782ADFA41D}" name="Column8413"/>
    <tableColumn id="8428" xr3:uid="{0B5883D1-E29A-4A7F-84A9-7D96C0E1B618}" name="Column8414"/>
    <tableColumn id="8429" xr3:uid="{E375EB41-16B7-41FB-A0FC-A3F805190BC6}" name="Column8415"/>
    <tableColumn id="8430" xr3:uid="{FAB6F8E4-074B-449F-A139-9C6F8B9C0236}" name="Column8416"/>
    <tableColumn id="8431" xr3:uid="{17D59D14-8F5B-4723-A1CC-780E4225EE0A}" name="Column8417"/>
    <tableColumn id="8432" xr3:uid="{C5945089-194C-4D18-928B-96E69C3BDFD0}" name="Column8418"/>
    <tableColumn id="8433" xr3:uid="{FD9FA3A8-E71B-49E1-8CB5-1B9C33C58C25}" name="Column8419"/>
    <tableColumn id="8434" xr3:uid="{3C0B0E93-228C-47C4-A668-9A8AEFE5BADC}" name="Column8420"/>
    <tableColumn id="8435" xr3:uid="{ED4FCC20-710C-4294-8183-6C8C037D393D}" name="Column8421"/>
    <tableColumn id="8436" xr3:uid="{098CA068-1E86-4AD5-8166-5BFBA29BC6F9}" name="Column8422"/>
    <tableColumn id="8437" xr3:uid="{32643EE2-C519-4170-8AF6-BB286784D69D}" name="Column8423"/>
    <tableColumn id="8438" xr3:uid="{F1009D20-21EB-4989-A205-BA94B23146E8}" name="Column8424"/>
    <tableColumn id="8439" xr3:uid="{DDACAAE0-9B07-4B7B-AA4E-2F8C0D6E0E4F}" name="Column8425"/>
    <tableColumn id="8440" xr3:uid="{EA908F1D-570C-41B0-9A08-F6365E3D808F}" name="Column8426"/>
    <tableColumn id="8441" xr3:uid="{5CFB2A2E-DD33-4703-9A5E-F20E6D5F6B14}" name="Column8427"/>
    <tableColumn id="8442" xr3:uid="{17E26360-2633-4D6C-BC41-95A0438E8366}" name="Column8428"/>
    <tableColumn id="8443" xr3:uid="{F80BFA63-BFC5-43D0-8921-98B1EAE1098B}" name="Column8429"/>
    <tableColumn id="8444" xr3:uid="{5DE45B06-9A5D-4D76-9D75-5D153AE00092}" name="Column8430"/>
    <tableColumn id="8445" xr3:uid="{82A809FA-81D2-40D9-8E2D-DEA64A41F658}" name="Column8431"/>
    <tableColumn id="8446" xr3:uid="{C37715F6-F100-4DCE-8348-05A5CDBF45E9}" name="Column8432"/>
    <tableColumn id="8447" xr3:uid="{250B201D-4C44-4AE5-AF2E-7BAF9F653521}" name="Column8433"/>
    <tableColumn id="8448" xr3:uid="{19AA865E-CFD0-49AC-A8FA-0E3CA8DB8464}" name="Column8434"/>
    <tableColumn id="8449" xr3:uid="{2EEA5539-66E2-4898-BA5A-F42C203BABD3}" name="Column8435"/>
    <tableColumn id="8450" xr3:uid="{F2AC2C32-6BF5-4252-9602-44C8526F6800}" name="Column8436"/>
    <tableColumn id="8451" xr3:uid="{80A37621-DAAC-48E7-82AA-258725A5798F}" name="Column8437"/>
    <tableColumn id="8452" xr3:uid="{667C65AB-4CB7-40BE-9ADD-83106F1BEAA5}" name="Column8438"/>
    <tableColumn id="8453" xr3:uid="{88BB1D8D-BA0D-4A7D-95D8-A0258AD9FE5F}" name="Column8439"/>
    <tableColumn id="8454" xr3:uid="{C572ED9D-10E3-43E4-834E-4D0C6B331370}" name="Column8440"/>
    <tableColumn id="8455" xr3:uid="{D259E7EF-9FC0-4C99-99CB-872AF5833B06}" name="Column8441"/>
    <tableColumn id="8456" xr3:uid="{0E4B6617-255E-4E89-A3A5-2D8E5565A3B0}" name="Column8442"/>
    <tableColumn id="8457" xr3:uid="{FA09DC91-B18F-45A6-AE6B-E3A4CD611BB1}" name="Column8443"/>
    <tableColumn id="8458" xr3:uid="{ADC79CAD-DB9D-49CD-A239-438C72B28646}" name="Column8444"/>
    <tableColumn id="8459" xr3:uid="{A29A21E8-1464-4671-9857-AC99985C5E61}" name="Column8445"/>
    <tableColumn id="8460" xr3:uid="{5B6C4D85-DCC2-4D8C-BC19-F9540C2332DB}" name="Column8446"/>
    <tableColumn id="8461" xr3:uid="{93DDC106-CFE2-4FA1-87A9-6E2A1DFFAC97}" name="Column8447"/>
    <tableColumn id="8462" xr3:uid="{45883D66-3D7D-43ED-8EC2-2688F6E2B927}" name="Column8448"/>
    <tableColumn id="8463" xr3:uid="{FDCDAC91-8DEF-4B3E-A8D3-1F17EF6D45C9}" name="Column8449"/>
    <tableColumn id="8464" xr3:uid="{AAC17C92-D034-4395-AE9D-CC0E1E85CC68}" name="Column8450"/>
    <tableColumn id="8465" xr3:uid="{EBEA288B-002C-47CE-912D-5C62DB6B2C9E}" name="Column8451"/>
    <tableColumn id="8466" xr3:uid="{362613A3-00C7-49D1-96D2-9E60A228B200}" name="Column8452"/>
    <tableColumn id="8467" xr3:uid="{362B0CB7-167A-467B-AC04-D6A6CB574150}" name="Column8453"/>
    <tableColumn id="8468" xr3:uid="{160DCEFE-6B9D-48B7-B612-CBD2B669C9AF}" name="Column8454"/>
    <tableColumn id="8469" xr3:uid="{D9FDAD9E-C4D1-4505-86B5-5C6E608DD7E0}" name="Column8455"/>
    <tableColumn id="8470" xr3:uid="{7395FC48-EA51-45F9-A337-6CB4D23C533D}" name="Column8456"/>
    <tableColumn id="8471" xr3:uid="{F382D57B-622E-43D0-8C01-F181748A0D89}" name="Column8457"/>
    <tableColumn id="8472" xr3:uid="{CFE9E5A0-4299-4B62-8FF3-EA8B1CE1DB87}" name="Column8458"/>
    <tableColumn id="8473" xr3:uid="{77F7A987-0DBA-4DC1-8DEC-388CA1490C29}" name="Column8459"/>
    <tableColumn id="8474" xr3:uid="{989302E3-F986-4944-B51E-C875B4A0227E}" name="Column8460"/>
    <tableColumn id="8475" xr3:uid="{113409DA-D619-4639-B771-E3E5BF4D2895}" name="Column8461"/>
    <tableColumn id="8476" xr3:uid="{7CB7DFCA-DEF5-49AD-9AE8-E4C1D7658370}" name="Column8462"/>
    <tableColumn id="8477" xr3:uid="{7AE4107C-36BE-4A70-913A-4D6AF99A0F3A}" name="Column8463"/>
    <tableColumn id="8478" xr3:uid="{209CE847-3FFC-4DFD-BD08-98B7235BB228}" name="Column8464"/>
    <tableColumn id="8479" xr3:uid="{F159D2C2-2D50-435D-9AF7-38A9D785C3D0}" name="Column8465"/>
    <tableColumn id="8480" xr3:uid="{43CB0A3D-DDBC-404F-BB56-162C53350C30}" name="Column8466"/>
    <tableColumn id="8481" xr3:uid="{9FDAE98C-0F07-4885-B501-44E4D6484B5A}" name="Column8467"/>
    <tableColumn id="8482" xr3:uid="{467A4F09-3C8C-4F91-8F03-A4427C5C302B}" name="Column8468"/>
    <tableColumn id="8483" xr3:uid="{96C4F398-CC83-447C-868B-C80F4A00CE9B}" name="Column8469"/>
    <tableColumn id="8484" xr3:uid="{1236D0CB-835B-46C1-BF76-3DFB017D8FF3}" name="Column8470"/>
    <tableColumn id="8485" xr3:uid="{D8976918-2C06-4315-AC06-257A71F3F39E}" name="Column8471"/>
    <tableColumn id="8486" xr3:uid="{9A43925E-5782-49A3-948E-5DDCDC596FEE}" name="Column8472"/>
    <tableColumn id="8487" xr3:uid="{A2CF1016-698F-44BE-A879-9C5FF6FF3138}" name="Column8473"/>
    <tableColumn id="8488" xr3:uid="{0BFA5E3A-987B-4F75-A829-1617F43FB08A}" name="Column8474"/>
    <tableColumn id="8489" xr3:uid="{105EE264-0073-4842-90C3-EAE38DCAD6EB}" name="Column8475"/>
    <tableColumn id="8490" xr3:uid="{90A2AFAF-2DC7-4847-A1D4-DCAF89C66BD8}" name="Column8476"/>
    <tableColumn id="8491" xr3:uid="{8D7FAC0C-E48C-499B-9090-F2E819D88A8D}" name="Column8477"/>
    <tableColumn id="8492" xr3:uid="{C6279309-D189-47A5-89E7-959C79A60F9E}" name="Column8478"/>
    <tableColumn id="8493" xr3:uid="{06B73EF5-C7E5-4893-93BC-FF647D4689D1}" name="Column8479"/>
    <tableColumn id="8494" xr3:uid="{EBB65FCC-82D0-4D53-B12D-A73EF6319BEE}" name="Column8480"/>
    <tableColumn id="8495" xr3:uid="{B9C795CC-ADA7-4374-AE8B-32E1586DB049}" name="Column8481"/>
    <tableColumn id="8496" xr3:uid="{D9E5F3DF-3B77-45D8-9B00-59CF96F6B3E4}" name="Column8482"/>
    <tableColumn id="8497" xr3:uid="{DCC3ECAF-53CB-4378-863B-C4BE730D4105}" name="Column8483"/>
    <tableColumn id="8498" xr3:uid="{3A7B1473-4B69-4691-B762-06116A1F9411}" name="Column8484"/>
    <tableColumn id="8499" xr3:uid="{F48CD2FB-284A-4256-ABF3-395ABB388619}" name="Column8485"/>
    <tableColumn id="8500" xr3:uid="{2EC7E998-79DF-45CC-80BF-A4A86CF2E140}" name="Column8486"/>
    <tableColumn id="8501" xr3:uid="{23A3F89C-E94C-430E-A4AE-E6BD37CC4A26}" name="Column8487"/>
    <tableColumn id="8502" xr3:uid="{89D8818D-9330-49F0-8EC7-1ED6B66CBED9}" name="Column8488"/>
    <tableColumn id="8503" xr3:uid="{64BDB938-2643-4FBC-A767-68405BDC4F39}" name="Column8489"/>
    <tableColumn id="8504" xr3:uid="{6CA6BBC7-DD6A-438F-98B7-6E5E6459803C}" name="Column8490"/>
    <tableColumn id="8505" xr3:uid="{4391C3AE-A9D3-46A2-87D2-FD9DA1C0DF1B}" name="Column8491"/>
    <tableColumn id="8506" xr3:uid="{D663C5B0-6B42-46C8-BD75-8692EA29FB69}" name="Column8492"/>
    <tableColumn id="8507" xr3:uid="{2AADE4C8-2EC1-4890-B934-9C7F7EDCEB47}" name="Column8493"/>
    <tableColumn id="8508" xr3:uid="{3120595A-2621-42BF-A3C6-91E0CF0D79ED}" name="Column8494"/>
    <tableColumn id="8509" xr3:uid="{377C9DAF-4101-4714-B92E-F5E0C3AE83C1}" name="Column8495"/>
    <tableColumn id="8510" xr3:uid="{46904076-9389-4F9F-9020-DF01D71AD14D}" name="Column8496"/>
    <tableColumn id="8511" xr3:uid="{24AAE423-A975-48EF-81DF-264030B33A01}" name="Column8497"/>
    <tableColumn id="8512" xr3:uid="{C7596FBC-6737-4081-9B59-9BEBA8AC11F4}" name="Column8498"/>
    <tableColumn id="8513" xr3:uid="{E7F86E93-D61A-46E6-9C8B-9586169335F0}" name="Column8499"/>
    <tableColumn id="8514" xr3:uid="{87BBF0B5-3184-4172-B407-AD6234C4B778}" name="Column8500"/>
    <tableColumn id="8515" xr3:uid="{123B403D-1870-4E29-8C61-38F5CCA5B203}" name="Column8501"/>
    <tableColumn id="8516" xr3:uid="{4A184CA3-34A2-4AA7-ABC0-81F28EF2A10F}" name="Column8502"/>
    <tableColumn id="8517" xr3:uid="{71573C74-6B2C-4FB0-A219-64CA1DB17623}" name="Column8503"/>
    <tableColumn id="8518" xr3:uid="{03DAF3F1-F8B3-4490-9545-C36CFA21EA5F}" name="Column8504"/>
    <tableColumn id="8519" xr3:uid="{1E17EBA4-C0B6-4C3E-B93D-1E7FC78B8224}" name="Column8505"/>
    <tableColumn id="8520" xr3:uid="{216EC077-A594-4832-B5FC-DF973A6F86FD}" name="Column8506"/>
    <tableColumn id="8521" xr3:uid="{16F413E2-31B7-49F2-8C58-31EABF80DFC4}" name="Column8507"/>
    <tableColumn id="8522" xr3:uid="{9F87758B-232C-4071-BE10-A34FE5FAF365}" name="Column8508"/>
    <tableColumn id="8523" xr3:uid="{A783DF28-09E8-49A6-AB3D-B12ACF486E55}" name="Column8509"/>
    <tableColumn id="8524" xr3:uid="{6A5FDD89-E0CB-4E67-8FED-A9C9A1600044}" name="Column8510"/>
    <tableColumn id="8525" xr3:uid="{0D3BB423-3D0B-4CEE-A8F0-6BB5EA1515EB}" name="Column8511"/>
    <tableColumn id="8526" xr3:uid="{94F1E03D-A5A5-4F43-8CE6-67D3DD965237}" name="Column8512"/>
    <tableColumn id="8527" xr3:uid="{71E4E5E4-B152-45FB-96A4-F3102742254C}" name="Column8513"/>
    <tableColumn id="8528" xr3:uid="{04BAAEE6-9F5F-457C-AFCA-356B99D5B94D}" name="Column8514"/>
    <tableColumn id="8529" xr3:uid="{BFAD8ABC-8C90-4B18-B40E-D852F6995284}" name="Column8515"/>
    <tableColumn id="8530" xr3:uid="{5BBEC364-8165-40C6-A6E5-7A38CF4A979F}" name="Column8516"/>
    <tableColumn id="8531" xr3:uid="{86452E97-AF1F-4D7E-8A99-D94C341B48E1}" name="Column8517"/>
    <tableColumn id="8532" xr3:uid="{4F3B893C-5976-4479-AB8A-6D9FE6F48D93}" name="Column8518"/>
    <tableColumn id="8533" xr3:uid="{6D4C6B37-E656-46A5-B324-75D948E706F6}" name="Column8519"/>
    <tableColumn id="8534" xr3:uid="{1C9EF61C-C458-4F46-B6E9-C8926C0DED49}" name="Column8520"/>
    <tableColumn id="8535" xr3:uid="{CCD00954-00EE-4D21-AA93-ECC6631FEAD0}" name="Column8521"/>
    <tableColumn id="8536" xr3:uid="{5E87E247-39D3-48D2-9E17-21B512543140}" name="Column8522"/>
    <tableColumn id="8537" xr3:uid="{AF0E64BC-767F-4B08-BB2A-3D46CF3EFFC6}" name="Column8523"/>
    <tableColumn id="8538" xr3:uid="{B353417B-7EAE-43D6-94B0-90F6489F3F72}" name="Column8524"/>
    <tableColumn id="8539" xr3:uid="{DCDC5404-C0A9-406B-B8D3-B081291CE5ED}" name="Column8525"/>
    <tableColumn id="8540" xr3:uid="{A009E5B4-87C4-44B0-A030-FB03B5CE9D9F}" name="Column8526"/>
    <tableColumn id="8541" xr3:uid="{E870AB93-183C-4B0A-9F01-ADBE935F2BE5}" name="Column8527"/>
    <tableColumn id="8542" xr3:uid="{3B9820BE-F4A5-411B-8450-FD206233B678}" name="Column8528"/>
    <tableColumn id="8543" xr3:uid="{B791363F-BBBF-4561-9A63-C3CC5A06DF1F}" name="Column8529"/>
    <tableColumn id="8544" xr3:uid="{9DB8B4FA-EAC4-4709-948D-75D8042854DA}" name="Column8530"/>
    <tableColumn id="8545" xr3:uid="{CF511B80-E507-4296-9EB4-7D18E9042DF8}" name="Column8531"/>
    <tableColumn id="8546" xr3:uid="{06148BD6-866B-47A5-8782-CA50289829F1}" name="Column8532"/>
    <tableColumn id="8547" xr3:uid="{BD183050-14EC-4257-9226-E7C0139A5DC8}" name="Column8533"/>
    <tableColumn id="8548" xr3:uid="{91A4BA54-0583-43D7-82D0-FC9BB3616438}" name="Column8534"/>
    <tableColumn id="8549" xr3:uid="{763234C5-7848-481A-ADDA-A70D44B0D87B}" name="Column8535"/>
    <tableColumn id="8550" xr3:uid="{569B0B25-095B-4016-9DE7-755775D2B7E4}" name="Column8536"/>
    <tableColumn id="8551" xr3:uid="{C90BADF2-432C-4CA1-960F-D2589ADAFAAB}" name="Column8537"/>
    <tableColumn id="8552" xr3:uid="{03FBB2DD-0CAD-492D-8AA7-973849A9213F}" name="Column8538"/>
    <tableColumn id="8553" xr3:uid="{E67345DB-3854-45F0-8D07-9217DB9FB0E3}" name="Column8539"/>
    <tableColumn id="8554" xr3:uid="{43B0041E-E877-4E97-B130-B94178D90785}" name="Column8540"/>
    <tableColumn id="8555" xr3:uid="{788C781E-9F60-40B3-8A48-DA9EF6CAB2B7}" name="Column8541"/>
    <tableColumn id="8556" xr3:uid="{38F3AB37-9C15-4D55-B5AF-240BC74A42B4}" name="Column8542"/>
    <tableColumn id="8557" xr3:uid="{D24539A9-82D4-4557-A523-B898198D2573}" name="Column8543"/>
    <tableColumn id="8558" xr3:uid="{BF9997B0-9A88-42EF-878D-1FF53E01FF75}" name="Column8544"/>
    <tableColumn id="8559" xr3:uid="{27ADA9C9-5E97-49CF-A20B-E5ECF76F9581}" name="Column8545"/>
    <tableColumn id="8560" xr3:uid="{06A2E810-E189-4F6D-8060-C2FD64A9027A}" name="Column8546"/>
    <tableColumn id="8561" xr3:uid="{428B9575-F60C-48B5-BE40-F8F607D643CF}" name="Column8547"/>
    <tableColumn id="8562" xr3:uid="{77C4915C-A515-4D00-BE50-76DEDA6E0451}" name="Column8548"/>
    <tableColumn id="8563" xr3:uid="{622EBC48-CB21-4225-AAA1-1BCC37EDA77D}" name="Column8549"/>
    <tableColumn id="8564" xr3:uid="{2040FFC9-F961-4250-817A-4C234E00E20B}" name="Column8550"/>
    <tableColumn id="8565" xr3:uid="{215D7E5C-040E-4251-B567-9165E432E16E}" name="Column8551"/>
    <tableColumn id="8566" xr3:uid="{D0F9F785-8341-4B29-9FD7-6CEB7A9C3465}" name="Column8552"/>
    <tableColumn id="8567" xr3:uid="{CB6D9C9F-C6DD-4C88-925C-5BC3DF1018AC}" name="Column8553"/>
    <tableColumn id="8568" xr3:uid="{25192D39-B9D9-4CF6-A5D6-2CCEC80869A1}" name="Column8554"/>
    <tableColumn id="8569" xr3:uid="{374CA2ED-AA99-4575-99C5-BA5CC4980FAA}" name="Column8555"/>
    <tableColumn id="8570" xr3:uid="{75CC4115-9CDD-4E11-983A-FC9B9FE07657}" name="Column8556"/>
    <tableColumn id="8571" xr3:uid="{350CEC29-1EB3-4636-86B0-A56E88AD1250}" name="Column8557"/>
    <tableColumn id="8572" xr3:uid="{7C1023B4-B306-4B8A-A813-607D3F10ECFD}" name="Column8558"/>
    <tableColumn id="8573" xr3:uid="{074FB934-3DB3-4614-8E57-5AAE4416BD4F}" name="Column8559"/>
    <tableColumn id="8574" xr3:uid="{22B53856-53B3-4D2E-A75F-1A7E53572F70}" name="Column8560"/>
    <tableColumn id="8575" xr3:uid="{56330897-945E-458D-AF90-EF4B29F52977}" name="Column8561"/>
    <tableColumn id="8576" xr3:uid="{7E05C8CA-D522-4015-9016-C8F8BE619C6B}" name="Column8562"/>
    <tableColumn id="8577" xr3:uid="{7A0BFE27-F6E8-4A4F-82DB-C766501257BD}" name="Column8563"/>
    <tableColumn id="8578" xr3:uid="{BBED52FF-8EFD-4DB7-A247-ED8DD828C435}" name="Column8564"/>
    <tableColumn id="8579" xr3:uid="{2D45D10E-0621-4A25-8B56-5B491004C709}" name="Column8565"/>
    <tableColumn id="8580" xr3:uid="{50D247A3-6E05-418C-800E-AFE72680A027}" name="Column8566"/>
    <tableColumn id="8581" xr3:uid="{F3B094EE-CD6C-446F-AD33-8711140CA049}" name="Column8567"/>
    <tableColumn id="8582" xr3:uid="{3E2DE2D4-BFA3-4323-A95B-0F9FA5535BB1}" name="Column8568"/>
    <tableColumn id="8583" xr3:uid="{BFC7D970-A3D1-47C3-9F6D-E500A7D1FC84}" name="Column8569"/>
    <tableColumn id="8584" xr3:uid="{562F08B9-D97B-48D1-9113-F0CB740C1FDE}" name="Column8570"/>
    <tableColumn id="8585" xr3:uid="{59E3D726-427C-4896-8922-FFDBD46A5E5E}" name="Column8571"/>
    <tableColumn id="8586" xr3:uid="{B9048CB3-6631-4CEC-963D-033C01BDD004}" name="Column8572"/>
    <tableColumn id="8587" xr3:uid="{11F5F65B-0C35-4312-93CC-1C808B764BCB}" name="Column8573"/>
    <tableColumn id="8588" xr3:uid="{B84906F4-6B02-4999-93CB-04891AC8C67B}" name="Column8574"/>
    <tableColumn id="8589" xr3:uid="{39157107-4C3A-4FDB-ADC2-D82F1F24CC22}" name="Column8575"/>
    <tableColumn id="8590" xr3:uid="{94B67C59-B4B1-4750-B9BD-31CF20CC6DFC}" name="Column8576"/>
    <tableColumn id="8591" xr3:uid="{48146F8B-95D5-4187-BAAE-8A42E7708C81}" name="Column8577"/>
    <tableColumn id="8592" xr3:uid="{736E1AC9-F715-4446-99E4-5EBA6FF40664}" name="Column8578"/>
    <tableColumn id="8593" xr3:uid="{538C3097-ADCB-4D65-9CF3-B8AABF84F149}" name="Column8579"/>
    <tableColumn id="8594" xr3:uid="{A989235D-BB48-43DF-905E-C0B9A803A7E8}" name="Column8580"/>
    <tableColumn id="8595" xr3:uid="{055FE91F-63D1-4686-B7D7-F0BDC60AA843}" name="Column8581"/>
    <tableColumn id="8596" xr3:uid="{72930638-72F7-4E19-A84C-E1A83914B3A5}" name="Column8582"/>
    <tableColumn id="8597" xr3:uid="{E1A4B591-F69B-493B-9B17-00CE6B1D07FA}" name="Column8583"/>
    <tableColumn id="8598" xr3:uid="{C4994042-B365-46CC-8B26-2FF0ADAB6AC4}" name="Column8584"/>
    <tableColumn id="8599" xr3:uid="{3817A380-1CCE-43F9-92C9-E8AD9D0FA2B1}" name="Column8585"/>
    <tableColumn id="8600" xr3:uid="{67FD30E0-AF24-4319-8394-D48F8E9EE227}" name="Column8586"/>
    <tableColumn id="8601" xr3:uid="{29573DB5-EE85-4710-B5A3-81AC83DAA205}" name="Column8587"/>
    <tableColumn id="8602" xr3:uid="{162779E2-969D-4EBC-B641-6B49E0084ADB}" name="Column8588"/>
    <tableColumn id="8603" xr3:uid="{0B5F7C0D-5C3E-4A3C-81C7-393B5A4CF7DE}" name="Column8589"/>
    <tableColumn id="8604" xr3:uid="{6813E103-38DC-4E93-A15B-1A4F36A69744}" name="Column8590"/>
    <tableColumn id="8605" xr3:uid="{D6C431CB-5C19-4B1C-AEDB-45BFFA6A3BDA}" name="Column8591"/>
    <tableColumn id="8606" xr3:uid="{BC8E0CE4-AD83-4A3C-9FF7-CC373595856F}" name="Column8592"/>
    <tableColumn id="8607" xr3:uid="{9C485E5B-DA0B-4BF7-BD47-994876CDD2A9}" name="Column8593"/>
    <tableColumn id="8608" xr3:uid="{7DA4C411-6D79-41D9-B1D1-BE24D1D41D30}" name="Column8594"/>
    <tableColumn id="8609" xr3:uid="{C69F5393-8520-4570-B437-6F983BA01783}" name="Column8595"/>
    <tableColumn id="8610" xr3:uid="{42533E34-C14E-400B-AE08-3F45D197A79A}" name="Column8596"/>
    <tableColumn id="8611" xr3:uid="{59A85CAB-CAED-4DD9-A834-32FA63BC4C51}" name="Column8597"/>
    <tableColumn id="8612" xr3:uid="{E2C72612-BB2A-4C0F-8E63-940E688941E7}" name="Column8598"/>
    <tableColumn id="8613" xr3:uid="{F0675C02-F484-4BEF-8594-1955BAF4BEF4}" name="Column8599"/>
    <tableColumn id="8614" xr3:uid="{582F446D-B070-442D-B12B-5925B063D517}" name="Column8600"/>
    <tableColumn id="8615" xr3:uid="{1C574CDC-E9BF-4598-AA12-E7BA73025977}" name="Column8601"/>
    <tableColumn id="8616" xr3:uid="{44646F8E-75BD-4EB1-95A6-B68182802BB5}" name="Column8602"/>
    <tableColumn id="8617" xr3:uid="{3076701D-607F-4B2B-9D94-3D579167DE06}" name="Column8603"/>
    <tableColumn id="8618" xr3:uid="{9F48B5D9-74F3-4C16-9D93-BA6B5C136394}" name="Column8604"/>
    <tableColumn id="8619" xr3:uid="{B761C658-B733-4A93-93FE-71EC77F5B791}" name="Column8605"/>
    <tableColumn id="8620" xr3:uid="{319A0BB7-F3B3-42DA-A86D-520585209037}" name="Column8606"/>
    <tableColumn id="8621" xr3:uid="{F57197FB-AB56-441B-97AD-EAEF62BD2733}" name="Column8607"/>
    <tableColumn id="8622" xr3:uid="{02070148-D9EA-4FA6-9752-FBB716A6543C}" name="Column8608"/>
    <tableColumn id="8623" xr3:uid="{BDEBB3F7-E031-4849-A41B-9E63C94075E6}" name="Column8609"/>
    <tableColumn id="8624" xr3:uid="{CBB36130-DD43-4DB5-89E8-3E63911A9603}" name="Column8610"/>
    <tableColumn id="8625" xr3:uid="{2E62F176-90C0-4822-B963-15EC08A3DF14}" name="Column8611"/>
    <tableColumn id="8626" xr3:uid="{E32A9C0C-B1CE-4D88-88F8-56B44C577BD8}" name="Column8612"/>
    <tableColumn id="8627" xr3:uid="{C80A9C0B-E401-4949-BC04-FF0596BDB8F5}" name="Column8613"/>
    <tableColumn id="8628" xr3:uid="{EC773D02-3B8E-4829-ADD8-41AC38DCEA8B}" name="Column8614"/>
    <tableColumn id="8629" xr3:uid="{8B671C29-5814-4671-94D3-E37FD3CA5B33}" name="Column8615"/>
    <tableColumn id="8630" xr3:uid="{9CFDB876-00DB-49E4-9E0B-92D15F04E8A5}" name="Column8616"/>
    <tableColumn id="8631" xr3:uid="{A2F84782-325D-4532-B8DB-AAD2172421F6}" name="Column8617"/>
    <tableColumn id="8632" xr3:uid="{D986DF93-6542-4BD0-8C0E-C07A55C774F5}" name="Column8618"/>
    <tableColumn id="8633" xr3:uid="{CF1B6008-C043-4C82-962E-1235140EBF9C}" name="Column8619"/>
    <tableColumn id="8634" xr3:uid="{23C211AF-8614-4405-8A8E-1E7A7DF1F4A1}" name="Column8620"/>
    <tableColumn id="8635" xr3:uid="{89423D22-C1C7-4784-985D-B550F523E482}" name="Column8621"/>
    <tableColumn id="8636" xr3:uid="{0FF38B8D-CA78-4486-BDC4-53F9CC212ACE}" name="Column8622"/>
    <tableColumn id="8637" xr3:uid="{2A1D1F0F-3E79-47C6-8822-2E74FC9E0F2C}" name="Column8623"/>
    <tableColumn id="8638" xr3:uid="{77F4BAEE-F377-4057-9ABE-44C660B67E80}" name="Column8624"/>
    <tableColumn id="8639" xr3:uid="{378C6C47-9D10-485A-BA0F-904015B3F858}" name="Column8625"/>
    <tableColumn id="8640" xr3:uid="{01AD0E9C-BDC4-4406-BDDE-88A5B5F1139E}" name="Column8626"/>
    <tableColumn id="8641" xr3:uid="{154E58C1-5C3A-4BFB-9A5E-5E95A3955882}" name="Column8627"/>
    <tableColumn id="8642" xr3:uid="{7C0D6825-059A-4DD5-B798-DBB37DD41F56}" name="Column8628"/>
    <tableColumn id="8643" xr3:uid="{03C1DC9F-5F5A-439A-805C-6B249DD057DB}" name="Column8629"/>
    <tableColumn id="8644" xr3:uid="{348BBC2C-3369-4CFD-9EFE-970B58993097}" name="Column8630"/>
    <tableColumn id="8645" xr3:uid="{FDB915B1-E4CE-400A-A4AA-CE623B8956E2}" name="Column8631"/>
    <tableColumn id="8646" xr3:uid="{B3761290-8137-4A02-9BFC-5CDB6F4F51D3}" name="Column8632"/>
    <tableColumn id="8647" xr3:uid="{FF880870-48D9-44F1-AADD-CD3CCC8D5534}" name="Column8633"/>
    <tableColumn id="8648" xr3:uid="{09CA94E2-0312-43C3-9432-C6BDAD4937C4}" name="Column8634"/>
    <tableColumn id="8649" xr3:uid="{3221E3F4-744C-44BA-8B81-FE00CEAD5023}" name="Column8635"/>
    <tableColumn id="8650" xr3:uid="{9AFDC1FD-5ABD-418F-ACE3-B55D0BCEAE1D}" name="Column8636"/>
    <tableColumn id="8651" xr3:uid="{3ADDAAF6-184D-4EBB-9C23-16134B9CE394}" name="Column8637"/>
    <tableColumn id="8652" xr3:uid="{301CA76C-AA8E-4E1C-BC58-E24ABE478906}" name="Column8638"/>
    <tableColumn id="8653" xr3:uid="{68F39D84-6734-498D-B85D-D0B88699C0A2}" name="Column8639"/>
    <tableColumn id="8654" xr3:uid="{CE3161FA-9891-45C8-A160-4E3E01AF6475}" name="Column8640"/>
    <tableColumn id="8655" xr3:uid="{46B6F41E-C973-4D23-87F8-AB5D80417EEB}" name="Column8641"/>
    <tableColumn id="8656" xr3:uid="{78DB22C7-86E7-4C55-86A9-F24F00257D09}" name="Column8642"/>
    <tableColumn id="8657" xr3:uid="{4FE1EF1C-5205-45AE-84B2-12EE080D638F}" name="Column8643"/>
    <tableColumn id="8658" xr3:uid="{7B81AA45-13E1-4E61-B5BA-6899DF938CB5}" name="Column8644"/>
    <tableColumn id="8659" xr3:uid="{C0E7214A-AAE7-4CE9-A9CC-68D1DEA1341A}" name="Column8645"/>
    <tableColumn id="8660" xr3:uid="{779AEAB8-D73B-465C-8AE9-240C3514D706}" name="Column8646"/>
    <tableColumn id="8661" xr3:uid="{688ACA22-F3E8-4A25-86DE-FC4E8C17FBED}" name="Column8647"/>
    <tableColumn id="8662" xr3:uid="{1AF2B648-D449-43FF-B4B5-38EB4361F700}" name="Column8648"/>
    <tableColumn id="8663" xr3:uid="{7566FC6A-55CB-419F-9E79-BB010D85B833}" name="Column8649"/>
    <tableColumn id="8664" xr3:uid="{ABEE3BD2-F914-480D-B7DD-C140FC59756F}" name="Column8650"/>
    <tableColumn id="8665" xr3:uid="{40B7E033-9B49-43E3-A9B4-95B8A842CA0A}" name="Column8651"/>
    <tableColumn id="8666" xr3:uid="{3EF7FE3A-EF28-4B17-9650-A18A7F22338C}" name="Column8652"/>
    <tableColumn id="8667" xr3:uid="{C27CE63C-0A78-4888-8118-05272C01727F}" name="Column8653"/>
    <tableColumn id="8668" xr3:uid="{BBACF578-D14A-42C8-8384-F6D08C74A91C}" name="Column8654"/>
    <tableColumn id="8669" xr3:uid="{A2024F85-0E18-48BC-9DDF-341BCF9BD9F0}" name="Column8655"/>
    <tableColumn id="8670" xr3:uid="{48FC6230-CAF7-4B9C-B9B6-96AFC9BADB74}" name="Column8656"/>
    <tableColumn id="8671" xr3:uid="{80B6075A-CD65-4F29-8398-CF9CB2504DD6}" name="Column8657"/>
    <tableColumn id="8672" xr3:uid="{68072860-90F7-4406-BD9C-E9695652D3C4}" name="Column8658"/>
    <tableColumn id="8673" xr3:uid="{316E9806-AB85-4EE7-9F52-E9D71944E7C4}" name="Column8659"/>
    <tableColumn id="8674" xr3:uid="{9D963E45-F72E-4AB7-827E-293DA06FBB20}" name="Column8660"/>
    <tableColumn id="8675" xr3:uid="{8B40F39C-81DA-42B9-AE54-D1E527B02F1B}" name="Column8661"/>
    <tableColumn id="8676" xr3:uid="{6ADF4AF2-0D8F-46DD-BAB3-60B15A1E1C95}" name="Column8662"/>
    <tableColumn id="8677" xr3:uid="{DA89BFEE-49E6-4602-815D-555CD736D06C}" name="Column8663"/>
    <tableColumn id="8678" xr3:uid="{6758FB84-1C3D-4FBC-BF55-55BA8206A9DE}" name="Column8664"/>
    <tableColumn id="8679" xr3:uid="{DA69ACBD-8D92-4CA5-A4A6-F8F581FBD68E}" name="Column8665"/>
    <tableColumn id="8680" xr3:uid="{5CB3A30E-771C-4332-85C2-03E11A8D1F66}" name="Column8666"/>
    <tableColumn id="8681" xr3:uid="{45371D4D-9871-4754-90D5-75B9A9DFB5E5}" name="Column8667"/>
    <tableColumn id="8682" xr3:uid="{E2E4856D-EC68-4BBA-86A5-161259C7AE33}" name="Column8668"/>
    <tableColumn id="8683" xr3:uid="{19D64F0E-1F52-4DF6-8C90-392383DA1937}" name="Column8669"/>
    <tableColumn id="8684" xr3:uid="{9AE3EC9E-3552-49EB-9506-70A7C2660A73}" name="Column8670"/>
    <tableColumn id="8685" xr3:uid="{0E99A29C-68E4-4FC4-9696-814EF46FC873}" name="Column8671"/>
    <tableColumn id="8686" xr3:uid="{781877D5-1E4C-450B-A7B2-96DFF0BE2E9F}" name="Column8672"/>
    <tableColumn id="8687" xr3:uid="{20F93A5B-36F6-497D-B4D6-8B05BA7A46BB}" name="Column8673"/>
    <tableColumn id="8688" xr3:uid="{3C29461F-311A-445A-A8CC-DB1BA06B5B61}" name="Column8674"/>
    <tableColumn id="8689" xr3:uid="{9B9309E9-A951-496E-9385-BA192619DF65}" name="Column8675"/>
    <tableColumn id="8690" xr3:uid="{CC4B46B3-7F00-44D5-BC84-0652449AAC34}" name="Column8676"/>
    <tableColumn id="8691" xr3:uid="{54782D36-9B02-438C-8329-CA33BF24674F}" name="Column8677"/>
    <tableColumn id="8692" xr3:uid="{085FFECE-765F-4B7D-B9B5-160F6C893ABC}" name="Column8678"/>
    <tableColumn id="8693" xr3:uid="{2190C735-ED3F-4F41-BAF7-CB3E6DC252C5}" name="Column8679"/>
    <tableColumn id="8694" xr3:uid="{CE21C191-25EF-4D73-9730-3A84A38C24EF}" name="Column8680"/>
    <tableColumn id="8695" xr3:uid="{AA2EE2C0-807C-4EF9-B49A-D06DBA938A36}" name="Column8681"/>
    <tableColumn id="8696" xr3:uid="{60C9CB25-5720-4F0E-B956-1C3F1032F6E9}" name="Column8682"/>
    <tableColumn id="8697" xr3:uid="{B091C8A2-AA1A-413E-8E97-95443C36C5E9}" name="Column8683"/>
    <tableColumn id="8698" xr3:uid="{099E6545-EC66-45BD-AC10-EB1C2C4CE2CD}" name="Column8684"/>
    <tableColumn id="8699" xr3:uid="{A9E5BACC-B3AC-461B-AAC5-E2DE97B9B1EE}" name="Column8685"/>
    <tableColumn id="8700" xr3:uid="{67156475-7796-43B2-B940-5C6270B7A760}" name="Column8686"/>
    <tableColumn id="8701" xr3:uid="{A18805FD-5A0E-4763-A25F-968D5CE7CA0B}" name="Column8687"/>
    <tableColumn id="8702" xr3:uid="{C7055BE5-D410-44B8-A65D-583DB0ADAFC6}" name="Column8688"/>
    <tableColumn id="8703" xr3:uid="{6518280B-45AE-41AF-B95F-289254C8F103}" name="Column8689"/>
    <tableColumn id="8704" xr3:uid="{629D81A8-56B6-41C6-ABD3-ECCE94E4CEA1}" name="Column8690"/>
    <tableColumn id="8705" xr3:uid="{F725E1D3-5A7E-4386-BA93-D545B7122955}" name="Column8691"/>
    <tableColumn id="8706" xr3:uid="{A1AFF75B-A9B8-4C61-BE5C-2268B1B93534}" name="Column8692"/>
    <tableColumn id="8707" xr3:uid="{5039974F-F0A2-4A73-8A03-44E82C9AEF08}" name="Column8693"/>
    <tableColumn id="8708" xr3:uid="{64D9C20C-0658-465A-88DC-150636FCE394}" name="Column8694"/>
    <tableColumn id="8709" xr3:uid="{427C5612-7609-4F12-AABC-23055E8C270A}" name="Column8695"/>
    <tableColumn id="8710" xr3:uid="{F26DDD62-DF43-4765-8E32-000A1D2B6DC5}" name="Column8696"/>
    <tableColumn id="8711" xr3:uid="{436C8D10-E29A-43FA-A36E-60D1D0C63CB2}" name="Column8697"/>
    <tableColumn id="8712" xr3:uid="{A7CDC7E4-9A01-429A-B89D-A49BF3F69303}" name="Column8698"/>
    <tableColumn id="8713" xr3:uid="{07B5C864-FB1A-4BE3-88EC-0FAC5E4778FB}" name="Column8699"/>
    <tableColumn id="8714" xr3:uid="{94462F02-3DF8-4095-BDD5-5CE7E27AF17C}" name="Column8700"/>
    <tableColumn id="8715" xr3:uid="{E6044309-A75C-4232-B2DB-8B9C1084942D}" name="Column8701"/>
    <tableColumn id="8716" xr3:uid="{F501922E-F4EF-42B3-A4D6-50CE91DB1DED}" name="Column8702"/>
    <tableColumn id="8717" xr3:uid="{14D79AC6-C9DD-45C0-9E95-09A23A6FF521}" name="Column8703"/>
    <tableColumn id="8718" xr3:uid="{C1F3E999-2021-4C18-A8CD-133DEC89555E}" name="Column8704"/>
    <tableColumn id="8719" xr3:uid="{A7D970A9-E677-4114-9F8A-DC3CB5315EDA}" name="Column8705"/>
    <tableColumn id="8720" xr3:uid="{81B5009B-119A-4060-8155-CB409895CDD9}" name="Column8706"/>
    <tableColumn id="8721" xr3:uid="{C25FFE95-C9FE-4406-A169-3530D074288F}" name="Column8707"/>
    <tableColumn id="8722" xr3:uid="{DF252147-CDC8-4A19-AA35-F121246A6578}" name="Column8708"/>
    <tableColumn id="8723" xr3:uid="{53E72E75-500F-460D-B6E6-6CB764B8C122}" name="Column8709"/>
    <tableColumn id="8724" xr3:uid="{70BC1E67-3BE7-48C4-80F8-34BD125178FB}" name="Column8710"/>
    <tableColumn id="8725" xr3:uid="{375A378D-8CA7-4FDB-A4C2-AD42A1A9E465}" name="Column8711"/>
    <tableColumn id="8726" xr3:uid="{2D370DDE-9950-4CE4-A7D5-1FFFAFB44C20}" name="Column8712"/>
    <tableColumn id="8727" xr3:uid="{E1AD07CC-6CF6-4644-8311-1A53553F9F7A}" name="Column8713"/>
    <tableColumn id="8728" xr3:uid="{E7F3D531-4C9C-4B90-86BC-9F1F7FB678BC}" name="Column8714"/>
    <tableColumn id="8729" xr3:uid="{E83AE5C9-2ACF-4623-97D7-6D37F0354DAD}" name="Column8715"/>
    <tableColumn id="8730" xr3:uid="{7E1C51D4-A6CC-4781-81CA-06FA3525DCC8}" name="Column8716"/>
    <tableColumn id="8731" xr3:uid="{6913DE2F-1114-40BE-8B4F-3A689890C8CB}" name="Column8717"/>
    <tableColumn id="8732" xr3:uid="{F02BFC1C-538B-4EF4-A187-42820F2BC577}" name="Column8718"/>
    <tableColumn id="8733" xr3:uid="{95658560-49B7-4459-BFD4-BE68CE6E31F5}" name="Column8719"/>
    <tableColumn id="8734" xr3:uid="{7F512478-3FB3-4FE0-A2C3-A00F9850544B}" name="Column8720"/>
    <tableColumn id="8735" xr3:uid="{C346DD69-8206-4636-B7FF-D9AB2E1ABE70}" name="Column8721"/>
    <tableColumn id="8736" xr3:uid="{A00F2C1B-F772-4CC7-8FCA-84AD09845CE7}" name="Column8722"/>
    <tableColumn id="8737" xr3:uid="{0076775C-7FE8-4698-B76B-3262A850851B}" name="Column8723"/>
    <tableColumn id="8738" xr3:uid="{7FD13958-FD0A-4FF5-85AA-9C56B7C15934}" name="Column8724"/>
    <tableColumn id="8739" xr3:uid="{685407E6-87CE-4D1C-9F85-2FDC1EEC4AE1}" name="Column8725"/>
    <tableColumn id="8740" xr3:uid="{66A90363-4B92-4419-9BC9-DA0A00FCECA2}" name="Column8726"/>
    <tableColumn id="8741" xr3:uid="{20E5538A-ED58-49F9-8999-D7606F74900D}" name="Column8727"/>
    <tableColumn id="8742" xr3:uid="{9F4F5A64-DD8A-4F16-9ABE-D423703D63FF}" name="Column8728"/>
    <tableColumn id="8743" xr3:uid="{AB6D76A2-FA14-426E-A3B7-89FB08C27E9C}" name="Column8729"/>
    <tableColumn id="8744" xr3:uid="{D3B8AE60-56CC-4EC3-9335-D80396EE03D1}" name="Column8730"/>
    <tableColumn id="8745" xr3:uid="{EE6BC6A7-136B-4DDD-B769-9278A6B448D2}" name="Column8731"/>
    <tableColumn id="8746" xr3:uid="{D7894B12-1461-4EB9-BEEB-E0D4BCCA54A5}" name="Column8732"/>
    <tableColumn id="8747" xr3:uid="{FC16B790-A4DF-47B3-9BC8-52B3E14380A2}" name="Column8733"/>
    <tableColumn id="8748" xr3:uid="{BDD127EC-9DA0-4C83-8B06-209245AC6D14}" name="Column8734"/>
    <tableColumn id="8749" xr3:uid="{B720FA52-1B6E-4F31-8365-FDBB31A77D3F}" name="Column8735"/>
    <tableColumn id="8750" xr3:uid="{FEFBEEDE-98C1-4F8C-A73D-4CF40C440B14}" name="Column8736"/>
    <tableColumn id="8751" xr3:uid="{211560F0-770C-418E-93A7-11F49A18DEB6}" name="Column8737"/>
    <tableColumn id="8752" xr3:uid="{2C2ADC6D-80E8-43E1-A3A3-436F9FF8E0C2}" name="Column8738"/>
    <tableColumn id="8753" xr3:uid="{E105FC43-CA5D-429D-BEA9-3A2024EAC8E3}" name="Column8739"/>
    <tableColumn id="8754" xr3:uid="{696C85D3-32D3-4A1C-BB1F-DA5F1F5AD94A}" name="Column8740"/>
    <tableColumn id="8755" xr3:uid="{14644198-9461-4535-A179-971F59E20931}" name="Column8741"/>
    <tableColumn id="8756" xr3:uid="{C451839E-1196-462A-B01A-2D26A53B703E}" name="Column8742"/>
    <tableColumn id="8757" xr3:uid="{7DC098F6-B7DF-4583-A8EC-CD055C7F73E8}" name="Column8743"/>
    <tableColumn id="8758" xr3:uid="{BB36F194-47FA-4D01-83FF-09E469247C16}" name="Column8744"/>
    <tableColumn id="8759" xr3:uid="{09E61235-FF42-47C8-999B-1FCE7F847DED}" name="Column8745"/>
    <tableColumn id="8760" xr3:uid="{4FC10C61-CB92-4C42-8157-CD233CA10151}" name="Column8746"/>
    <tableColumn id="8761" xr3:uid="{C65F14F2-3644-41AD-A3E4-A7FD1BBA3CC4}" name="Column8747"/>
    <tableColumn id="8762" xr3:uid="{805ACBC5-C552-4C86-9F95-6573C6E60F37}" name="Column8748"/>
    <tableColumn id="8763" xr3:uid="{62B72A75-8E51-48FC-AC2D-7EEFED2C1BC5}" name="Column8749"/>
    <tableColumn id="8764" xr3:uid="{0A42F188-6536-42F4-BDD6-07889B079D19}" name="Column8750"/>
    <tableColumn id="8765" xr3:uid="{4719E846-EA05-4FD0-A7FF-CC21F65A47C2}" name="Column8751"/>
    <tableColumn id="8766" xr3:uid="{2634B125-89C9-4959-8472-B33B680C5FB4}" name="Column8752"/>
    <tableColumn id="8767" xr3:uid="{E2CC8FFA-9C73-40AD-8F26-BD377051C7E2}" name="Column8753"/>
    <tableColumn id="8768" xr3:uid="{B9F20E1B-075E-4326-BDFE-5F49CD26486B}" name="Column8754"/>
    <tableColumn id="8769" xr3:uid="{455E0462-47A6-4E87-984C-3ABEF0502F7C}" name="Column8755"/>
    <tableColumn id="8770" xr3:uid="{F1323C9C-D373-4ABD-A577-17E77D164AE4}" name="Column8756"/>
    <tableColumn id="8771" xr3:uid="{420D9448-8D4E-4E66-92A0-D01B687F0D1B}" name="Column8757"/>
    <tableColumn id="8772" xr3:uid="{DC3E0766-53D8-474C-8D5E-F141EE9B31AE}" name="Column8758"/>
    <tableColumn id="8773" xr3:uid="{C61E5E93-CDF8-4573-81A3-3E1F03B7F047}" name="Column8759"/>
    <tableColumn id="8774" xr3:uid="{9D268CDF-8FBB-4AD9-A8D3-34768E9E4425}" name="Column8760"/>
    <tableColumn id="8775" xr3:uid="{87EA27C7-848A-421F-8F60-217AC7738765}" name="Column8761"/>
    <tableColumn id="8776" xr3:uid="{83B09920-594F-4C81-B36D-75CC5E24B268}" name="Column8762"/>
    <tableColumn id="8777" xr3:uid="{2C730BC3-620D-41A4-B83A-48DFE10262B9}" name="Column8763"/>
    <tableColumn id="8778" xr3:uid="{4F644544-2BDB-44CA-A9C0-FD4C5FC7BCB8}" name="Column8764"/>
    <tableColumn id="8779" xr3:uid="{667A681A-7643-4A12-85C0-33387C3136CF}" name="Column8765"/>
    <tableColumn id="8780" xr3:uid="{5569F4A5-F26F-4402-AA4F-B819F0ABDBA3}" name="Column8766"/>
    <tableColumn id="8781" xr3:uid="{068317FB-4DC5-4BE6-B639-07F1F710CB5A}" name="Column8767"/>
    <tableColumn id="8782" xr3:uid="{874253D0-A120-417D-85E2-4D93828FB728}" name="Column8768"/>
    <tableColumn id="8783" xr3:uid="{216B8412-7ED5-4D39-B7E3-727F43371B02}" name="Column8769"/>
    <tableColumn id="8784" xr3:uid="{13835DE5-5B96-443C-B1D5-00761BCA644D}" name="Column8770"/>
    <tableColumn id="8785" xr3:uid="{A066462B-2C86-4937-AE24-86E9FDD239F7}" name="Column8771"/>
    <tableColumn id="8786" xr3:uid="{1D9640BA-98FB-4BE9-B76F-66DC47856EC8}" name="Column8772"/>
    <tableColumn id="8787" xr3:uid="{9FD9F11C-80FD-45FD-A1B5-09738B18F371}" name="Column8773"/>
    <tableColumn id="8788" xr3:uid="{956DD120-CB1E-40AF-B729-CFC46C48985A}" name="Column8774"/>
    <tableColumn id="8789" xr3:uid="{90F038B3-C83C-4436-9B70-4B444633FAEA}" name="Column8775"/>
    <tableColumn id="8790" xr3:uid="{BE7CAEDE-674D-4F3A-A5DF-EA6F0E7CB6DA}" name="Column8776"/>
    <tableColumn id="8791" xr3:uid="{D9FBDAAE-899E-4AE2-91D6-D3BE97E51A95}" name="Column8777"/>
    <tableColumn id="8792" xr3:uid="{25A85272-E477-4B6C-9A4E-DD73D23AD1C7}" name="Column8778"/>
    <tableColumn id="8793" xr3:uid="{26901BAD-987F-47CD-9390-63BC4B25B785}" name="Column8779"/>
    <tableColumn id="8794" xr3:uid="{69B6E286-5A84-492A-8244-94E08F8F2647}" name="Column8780"/>
    <tableColumn id="8795" xr3:uid="{F26A4FE8-F257-4E06-8633-21D79944B826}" name="Column8781"/>
    <tableColumn id="8796" xr3:uid="{8D90432B-5213-4457-8D03-639D972344A2}" name="Column8782"/>
    <tableColumn id="8797" xr3:uid="{EF295721-D86C-4DE9-9E3A-5AEC9E1E3EB3}" name="Column8783"/>
    <tableColumn id="8798" xr3:uid="{F6DE40D6-E157-497C-8C5A-962070CC0C31}" name="Column8784"/>
    <tableColumn id="8799" xr3:uid="{DC8F6570-84CA-41FE-B84E-9278891F8AEA}" name="Column8785"/>
    <tableColumn id="8800" xr3:uid="{4FEA89A1-32E7-4775-AD1D-36112F630134}" name="Column8786"/>
    <tableColumn id="8801" xr3:uid="{27F9A158-10BE-4768-BAF5-306E50704E7D}" name="Column8787"/>
    <tableColumn id="8802" xr3:uid="{E040EB05-FB70-4163-971F-F0F3C1236C54}" name="Column8788"/>
    <tableColumn id="8803" xr3:uid="{21961FDD-AFF7-412F-85B8-EC088B956888}" name="Column8789"/>
    <tableColumn id="8804" xr3:uid="{B99AF589-36B3-4BC6-B4CB-F4A452DE1895}" name="Column8790"/>
    <tableColumn id="8805" xr3:uid="{26D93F80-7FC5-4F72-9F45-ABA6BAD490E0}" name="Column8791"/>
    <tableColumn id="8806" xr3:uid="{0CCBD278-FED6-447D-98AF-1E3DAC0E427D}" name="Column8792"/>
    <tableColumn id="8807" xr3:uid="{ABC3236E-D053-4A68-8272-89FD3D8CF683}" name="Column8793"/>
    <tableColumn id="8808" xr3:uid="{9CB63868-4108-4288-B91A-26A563FA0684}" name="Column8794"/>
    <tableColumn id="8809" xr3:uid="{E0294D78-4ED7-464B-A5DD-AD4BB1DEA87E}" name="Column8795"/>
    <tableColumn id="8810" xr3:uid="{EB5D6D56-2BE7-4190-8D64-167A09F52BB4}" name="Column8796"/>
    <tableColumn id="8811" xr3:uid="{C6BCF664-1484-4EA4-9F16-FC48C70E4F95}" name="Column8797"/>
    <tableColumn id="8812" xr3:uid="{7D8B0520-198E-43CE-8862-B50C9C4B5886}" name="Column8798"/>
    <tableColumn id="8813" xr3:uid="{05EF0B62-3A93-4548-991F-D1612BAB4140}" name="Column8799"/>
    <tableColumn id="8814" xr3:uid="{52BC77DB-3AC6-4C5A-9461-AA964EB77A49}" name="Column8800"/>
    <tableColumn id="8815" xr3:uid="{5DFC11B4-5CF5-46F9-9AAD-C50F4774941F}" name="Column8801"/>
    <tableColumn id="8816" xr3:uid="{4AAD9629-CFCB-404D-946B-8A24E74462E5}" name="Column8802"/>
    <tableColumn id="8817" xr3:uid="{69056025-3BEF-498D-BE10-87967AA5AB24}" name="Column8803"/>
    <tableColumn id="8818" xr3:uid="{86F1DDC3-F78C-4771-B941-74487659FDAD}" name="Column8804"/>
    <tableColumn id="8819" xr3:uid="{EB3B5F9D-EC65-4B7C-978D-3E7A026A5844}" name="Column8805"/>
    <tableColumn id="8820" xr3:uid="{0B1B2B48-C854-4D74-8D12-CAB598F92491}" name="Column8806"/>
    <tableColumn id="8821" xr3:uid="{2BCE57A7-3EBF-42B2-A38B-AB9F6C62F00E}" name="Column8807"/>
    <tableColumn id="8822" xr3:uid="{8D510ED5-CA69-4F32-8621-F2E5C97F2BA6}" name="Column8808"/>
    <tableColumn id="8823" xr3:uid="{86AAD764-7345-4853-9F25-8B6ECFAB39FE}" name="Column8809"/>
    <tableColumn id="8824" xr3:uid="{1B467A0D-5145-4D73-A586-21EE1B9B327B}" name="Column8810"/>
    <tableColumn id="8825" xr3:uid="{8CD4FE5D-4A7B-4788-94C2-6E2F917837A0}" name="Column8811"/>
    <tableColumn id="8826" xr3:uid="{9D631B3D-092F-44AB-B14C-C7B476B34A85}" name="Column8812"/>
    <tableColumn id="8827" xr3:uid="{CF3FF81B-C9D6-4B93-B876-2CE0ADABC1FA}" name="Column8813"/>
    <tableColumn id="8828" xr3:uid="{B13D3410-8451-429D-A3BE-E07BB03EC8B8}" name="Column8814"/>
    <tableColumn id="8829" xr3:uid="{7262BBAF-54BA-4587-AE2A-76B371732ECE}" name="Column8815"/>
    <tableColumn id="8830" xr3:uid="{6CE133F6-6FE9-4351-A0FA-D1964B6C808F}" name="Column8816"/>
    <tableColumn id="8831" xr3:uid="{CD0B1A31-8157-46D4-8F0F-674F64493C47}" name="Column8817"/>
    <tableColumn id="8832" xr3:uid="{BFC8C74B-18C1-45C1-9BEC-41F1FE695EBD}" name="Column8818"/>
    <tableColumn id="8833" xr3:uid="{12701494-20C9-4D0A-8B95-6AD6DAFED5B2}" name="Column8819"/>
    <tableColumn id="8834" xr3:uid="{A0CB7FE5-1611-4CC8-B67C-84D706BE36A0}" name="Column8820"/>
    <tableColumn id="8835" xr3:uid="{024E7942-0BA6-4BCE-9569-3A3072097CAF}" name="Column8821"/>
    <tableColumn id="8836" xr3:uid="{357D240F-1B00-4151-B6CC-034A237EC0E3}" name="Column8822"/>
    <tableColumn id="8837" xr3:uid="{0BFA87C1-4D38-49D0-A8D6-9FDEE82681B6}" name="Column8823"/>
    <tableColumn id="8838" xr3:uid="{068F1DCB-D645-48E0-8CD3-4301977EA94D}" name="Column8824"/>
    <tableColumn id="8839" xr3:uid="{46426ECA-A824-412D-82C9-EFC607CD1D91}" name="Column8825"/>
    <tableColumn id="8840" xr3:uid="{F4ECC15F-48C9-4651-976F-86E2518C87D2}" name="Column8826"/>
    <tableColumn id="8841" xr3:uid="{470AC9E2-473B-47DD-8ACA-CBDBCBCC6B7C}" name="Column8827"/>
    <tableColumn id="8842" xr3:uid="{6B209024-D9ED-4645-81A1-C902D6031255}" name="Column8828"/>
    <tableColumn id="8843" xr3:uid="{85305523-D368-4439-9F9A-CD5BF5BD464F}" name="Column8829"/>
    <tableColumn id="8844" xr3:uid="{651BEBD8-8661-4421-AEE2-297EB86E726E}" name="Column8830"/>
    <tableColumn id="8845" xr3:uid="{653B5909-778A-4136-A8C3-5EDE4DD0BB41}" name="Column8831"/>
    <tableColumn id="8846" xr3:uid="{99060088-AAFA-4B76-BCB1-424E4C24D39C}" name="Column8832"/>
    <tableColumn id="8847" xr3:uid="{1A9A45D1-829F-48D0-8B74-9477491267F1}" name="Column8833"/>
    <tableColumn id="8848" xr3:uid="{6E1E1DA7-F3F8-43C5-8BE0-39E72D1FBDD4}" name="Column8834"/>
    <tableColumn id="8849" xr3:uid="{6670BA7A-CA84-41A3-A9D7-B0299E1D93E6}" name="Column8835"/>
    <tableColumn id="8850" xr3:uid="{42EA78CC-9A77-42B2-8784-A2FADC3A39E0}" name="Column8836"/>
    <tableColumn id="8851" xr3:uid="{D48106C0-881E-42A3-8BD6-2B45EDE9AA11}" name="Column8837"/>
    <tableColumn id="8852" xr3:uid="{B1AB934D-921C-4769-B7C3-E918B94C3262}" name="Column8838"/>
    <tableColumn id="8853" xr3:uid="{26F2BF87-4B43-4FD9-92F8-DC863DED6B77}" name="Column8839"/>
    <tableColumn id="8854" xr3:uid="{AD4F0044-C14E-43B6-8161-472A9F5067B1}" name="Column8840"/>
    <tableColumn id="8855" xr3:uid="{6AB757C1-7A0D-4D93-8C6E-E5E1BE011BC9}" name="Column8841"/>
    <tableColumn id="8856" xr3:uid="{E63BFA94-35C1-4F0B-955A-1BECED909EEB}" name="Column8842"/>
    <tableColumn id="8857" xr3:uid="{6A24902A-D89F-47A8-AD11-74D529933E07}" name="Column8843"/>
    <tableColumn id="8858" xr3:uid="{3C5E13F5-579A-44C2-8887-2DB7E69A2F3F}" name="Column8844"/>
    <tableColumn id="8859" xr3:uid="{CA1F1440-546E-4E9B-8668-86634DCCDA06}" name="Column8845"/>
    <tableColumn id="8860" xr3:uid="{64453F35-7BFE-4775-B50E-CD11C7F8BCDF}" name="Column8846"/>
    <tableColumn id="8861" xr3:uid="{886D04F6-CB59-49B3-AFC5-83D76B9D4399}" name="Column8847"/>
    <tableColumn id="8862" xr3:uid="{20225205-A2A5-4741-811C-94155B6DFDF9}" name="Column8848"/>
    <tableColumn id="8863" xr3:uid="{FE726246-7A7F-46CC-9FFF-6FDCF995F0B8}" name="Column8849"/>
    <tableColumn id="8864" xr3:uid="{1E614219-C606-4011-953C-9134DD4E082B}" name="Column8850"/>
    <tableColumn id="8865" xr3:uid="{4EB32D84-66F6-4285-B8C7-068D27419F33}" name="Column8851"/>
    <tableColumn id="8866" xr3:uid="{57369975-A1B9-4935-9997-4ADEA42D8EAF}" name="Column8852"/>
    <tableColumn id="8867" xr3:uid="{E1855A1F-769D-4375-B616-A7B597F6479E}" name="Column8853"/>
    <tableColumn id="8868" xr3:uid="{F8FB52BE-224C-4D61-95D0-925AFAD426C7}" name="Column8854"/>
    <tableColumn id="8869" xr3:uid="{687FD00D-F38A-4506-8F83-08A4ABD7E64F}" name="Column8855"/>
    <tableColumn id="8870" xr3:uid="{2D044DAE-2271-4AE7-95F3-4D792EA9B676}" name="Column8856"/>
    <tableColumn id="8871" xr3:uid="{51F7045F-6DF7-4BD2-859D-AD86CAF1C248}" name="Column8857"/>
    <tableColumn id="8872" xr3:uid="{A6E659AB-6D17-4268-93F4-C2561D459C94}" name="Column8858"/>
    <tableColumn id="8873" xr3:uid="{FCDBC101-6622-4340-8FD5-0CAE7B8F7039}" name="Column8859"/>
    <tableColumn id="8874" xr3:uid="{DBA48CB7-FE5C-43DC-B868-23515D193117}" name="Column8860"/>
    <tableColumn id="8875" xr3:uid="{F53DD9A2-09F1-4ECD-97E1-FF0EF646EB00}" name="Column8861"/>
    <tableColumn id="8876" xr3:uid="{9AA36105-D0CE-42FF-B745-35345237C9AE}" name="Column8862"/>
    <tableColumn id="8877" xr3:uid="{B87EFEBD-701D-4E56-84FA-4A8B8B79151C}" name="Column8863"/>
    <tableColumn id="8878" xr3:uid="{4FB55498-3132-44E5-AB6C-B5851DBB4C0C}" name="Column8864"/>
    <tableColumn id="8879" xr3:uid="{B577B36B-2BCB-4217-ACC8-BE19C9721B42}" name="Column8865"/>
    <tableColumn id="8880" xr3:uid="{78B50E17-6ECF-4518-AE19-1493E6EEDFDA}" name="Column8866"/>
    <tableColumn id="8881" xr3:uid="{C27405B3-D517-41FB-860F-4AEF5DEC352D}" name="Column8867"/>
    <tableColumn id="8882" xr3:uid="{34515E52-53D5-4D2C-BBB4-F2BD6166C242}" name="Column8868"/>
    <tableColumn id="8883" xr3:uid="{F3A51B0B-685E-4D23-8943-50F048CF8007}" name="Column8869"/>
    <tableColumn id="8884" xr3:uid="{85FD37AD-B6AE-4E5F-BB85-789C6855A52D}" name="Column8870"/>
    <tableColumn id="8885" xr3:uid="{176DB796-9424-48E0-B6C8-E3F054CB04DC}" name="Column8871"/>
    <tableColumn id="8886" xr3:uid="{4B8B9F0D-8AE0-418E-86FA-347151F41493}" name="Column8872"/>
    <tableColumn id="8887" xr3:uid="{FDD62924-8A85-47D4-8BEE-A62F78D5C787}" name="Column8873"/>
    <tableColumn id="8888" xr3:uid="{4CF56B45-221D-4073-BB53-D981EE46BD34}" name="Column8874"/>
    <tableColumn id="8889" xr3:uid="{0F323F60-3F1F-4C1A-9A57-592BD359B6D7}" name="Column8875"/>
    <tableColumn id="8890" xr3:uid="{AC9008B1-E87E-41D5-BC74-EEC18CEC7FCB}" name="Column8876"/>
    <tableColumn id="8891" xr3:uid="{31DA5563-EB19-441A-BB0C-E669E3098B0E}" name="Column8877"/>
    <tableColumn id="8892" xr3:uid="{D7DBA095-BFDD-4CA6-AE9E-D5158C0C6A5C}" name="Column8878"/>
    <tableColumn id="8893" xr3:uid="{6755DA21-1B88-4B13-B712-6C37CEAD11EE}" name="Column8879"/>
    <tableColumn id="8894" xr3:uid="{21441063-99F3-4CAF-9EA4-AD377235748E}" name="Column8880"/>
    <tableColumn id="8895" xr3:uid="{448954DA-B08C-44A5-B9E5-FA30E4B140E2}" name="Column8881"/>
    <tableColumn id="8896" xr3:uid="{D70527D1-997C-46BB-BFD6-BF003C92ADCE}" name="Column8882"/>
    <tableColumn id="8897" xr3:uid="{9B9D186E-BF8A-4C8D-9ECA-BAD295BFAF60}" name="Column8883"/>
    <tableColumn id="8898" xr3:uid="{AF33E464-E7E8-4187-AAAC-831F3802E0DA}" name="Column8884"/>
    <tableColumn id="8899" xr3:uid="{0B5C359C-D5A1-459B-990F-9C0B466E12C0}" name="Column8885"/>
    <tableColumn id="8900" xr3:uid="{E1078EFE-E4E4-4F8E-8954-9EBAA02680D0}" name="Column8886"/>
    <tableColumn id="8901" xr3:uid="{5F67D0E5-BCAA-46DB-AE55-08A857D2BCF5}" name="Column8887"/>
    <tableColumn id="8902" xr3:uid="{B7C958BE-DA0C-473F-9917-F7F25662D23C}" name="Column8888"/>
    <tableColumn id="8903" xr3:uid="{E7E508E9-DCB9-40BC-859F-0A0B2FC05746}" name="Column8889"/>
    <tableColumn id="8904" xr3:uid="{C22472F6-256B-428D-A7EE-E730AA3D7945}" name="Column8890"/>
    <tableColumn id="8905" xr3:uid="{03AD1DDE-1D89-4184-8971-3FE4CB0A67BC}" name="Column8891"/>
    <tableColumn id="8906" xr3:uid="{32A40225-FAA5-4098-87AE-61C7658C4051}" name="Column8892"/>
    <tableColumn id="8907" xr3:uid="{65D1A7E5-A2BA-468A-9FB6-228E31BFA250}" name="Column8893"/>
    <tableColumn id="8908" xr3:uid="{7BC702CD-7232-4725-84A1-41AC16D08DAD}" name="Column8894"/>
    <tableColumn id="8909" xr3:uid="{FCA83E7B-F93C-4307-86A0-349450BDAD9B}" name="Column8895"/>
    <tableColumn id="8910" xr3:uid="{1F7B34A8-0FA2-4F18-9193-30F39B0815D9}" name="Column8896"/>
    <tableColumn id="8911" xr3:uid="{5DCBE964-5E0A-4CA7-A97C-6016C0C8C2A4}" name="Column8897"/>
    <tableColumn id="8912" xr3:uid="{5E44ACC4-6830-490E-9385-7B121888796F}" name="Column8898"/>
    <tableColumn id="8913" xr3:uid="{E5DA7341-134C-45A0-BC20-E3452424160C}" name="Column8899"/>
    <tableColumn id="8914" xr3:uid="{C5A1E829-483A-4857-ADE8-880819712660}" name="Column8900"/>
    <tableColumn id="8915" xr3:uid="{A2914D81-DD90-4564-B3AF-FD3DDCDA8EF3}" name="Column8901"/>
    <tableColumn id="8916" xr3:uid="{303E2421-1258-4788-AE22-14F79483B0C8}" name="Column8902"/>
    <tableColumn id="8917" xr3:uid="{79325F44-0DE7-4012-8DF1-A1DD42DF6ECB}" name="Column8903"/>
    <tableColumn id="8918" xr3:uid="{EF35A894-B2EB-4949-AEAB-57C532186364}" name="Column8904"/>
    <tableColumn id="8919" xr3:uid="{D058DA7C-F853-404F-BC04-8440AE56EC74}" name="Column8905"/>
    <tableColumn id="8920" xr3:uid="{35D5E366-603B-4BEC-8607-B12652C3E404}" name="Column8906"/>
    <tableColumn id="8921" xr3:uid="{9D152498-525F-4FC0-9EB5-1C5890CFF763}" name="Column8907"/>
    <tableColumn id="8922" xr3:uid="{5B93F193-0CA5-4C85-B050-D90791465374}" name="Column8908"/>
    <tableColumn id="8923" xr3:uid="{1F63F89A-7DF2-4A03-83B0-9232304BBF38}" name="Column8909"/>
    <tableColumn id="8924" xr3:uid="{0AD85641-3BD0-4B28-833D-36E2D4A9EE6F}" name="Column8910"/>
    <tableColumn id="8925" xr3:uid="{48A24EC6-8336-471E-96E8-D618D7C4F41C}" name="Column8911"/>
    <tableColumn id="8926" xr3:uid="{37BA2F73-8B78-4C5C-A953-C0FCB05E5A54}" name="Column8912"/>
    <tableColumn id="8927" xr3:uid="{A0D81251-344B-4DE4-85C8-1FC8A565F8C4}" name="Column8913"/>
    <tableColumn id="8928" xr3:uid="{50F77BEA-3F5B-442A-9E14-D395CA01D8F2}" name="Column8914"/>
    <tableColumn id="8929" xr3:uid="{0F0806A1-4C43-45DB-BD8E-ACB0503675F3}" name="Column8915"/>
    <tableColumn id="8930" xr3:uid="{51EF6F50-8EA1-41B2-9B2B-324EB93B8B7E}" name="Column8916"/>
    <tableColumn id="8931" xr3:uid="{B0C6B744-3C92-48F6-A789-257A5EEAE02B}" name="Column8917"/>
    <tableColumn id="8932" xr3:uid="{BA63E1BF-8F2E-496E-AD06-58F3477A29E9}" name="Column8918"/>
    <tableColumn id="8933" xr3:uid="{FFAFB9FB-6EBA-4288-ACC4-F557AE267CC8}" name="Column8919"/>
    <tableColumn id="8934" xr3:uid="{003116FC-59A4-4130-B8C7-B5309B2DC51A}" name="Column8920"/>
    <tableColumn id="8935" xr3:uid="{75A7956A-F6A7-468A-9830-E585220C2783}" name="Column8921"/>
    <tableColumn id="8936" xr3:uid="{68B5307A-6889-4417-AB0F-8F090C568F53}" name="Column8922"/>
    <tableColumn id="8937" xr3:uid="{C9C7E710-B04F-4A35-91EE-042FB9F519AF}" name="Column8923"/>
    <tableColumn id="8938" xr3:uid="{14A49027-45A5-40E6-92FC-238EBF83C2FE}" name="Column8924"/>
    <tableColumn id="8939" xr3:uid="{08FB35C8-8130-4878-8747-C0ED95EC6ECB}" name="Column8925"/>
    <tableColumn id="8940" xr3:uid="{5972E479-CE09-4953-B433-63715D88440C}" name="Column8926"/>
    <tableColumn id="8941" xr3:uid="{4D229A33-1B0D-44DE-A5FD-98233EB1A2D4}" name="Column8927"/>
    <tableColumn id="8942" xr3:uid="{9D368145-DD19-47B1-97D7-30B42C4093F9}" name="Column8928"/>
    <tableColumn id="8943" xr3:uid="{C0F3EDA3-7F8B-4EFC-95F9-A386EDB55FD3}" name="Column8929"/>
    <tableColumn id="8944" xr3:uid="{F1673A6A-CF73-4684-A1D2-2F0CE45E120D}" name="Column8930"/>
    <tableColumn id="8945" xr3:uid="{059CFE5E-4B59-412A-85AF-DD7E5F448561}" name="Column8931"/>
    <tableColumn id="8946" xr3:uid="{CEBDCFD9-034F-4E2C-A444-106FC8036A2B}" name="Column8932"/>
    <tableColumn id="8947" xr3:uid="{A5755CC4-AAEE-424F-A70F-CA42FD808B54}" name="Column8933"/>
    <tableColumn id="8948" xr3:uid="{3E09753C-A3AD-44BD-BE74-C851257A6B32}" name="Column8934"/>
    <tableColumn id="8949" xr3:uid="{159DDC3D-996A-4981-A86D-D69D635093A9}" name="Column8935"/>
    <tableColumn id="8950" xr3:uid="{8E86CE73-D412-448A-8C2C-3FEC78AE99F6}" name="Column8936"/>
    <tableColumn id="8951" xr3:uid="{DC251940-57CD-4BDD-B215-3A167054FB38}" name="Column8937"/>
    <tableColumn id="8952" xr3:uid="{80750037-1FDF-4A2B-BDBD-4426FEB70183}" name="Column8938"/>
    <tableColumn id="8953" xr3:uid="{3AFA7345-CB80-4116-86B0-31AF776DF417}" name="Column8939"/>
    <tableColumn id="8954" xr3:uid="{EC7830BC-3502-4922-BC8C-D8F3D79A4A24}" name="Column8940"/>
    <tableColumn id="8955" xr3:uid="{67ABC08A-8B61-4B2E-850C-86FF58ED9BC8}" name="Column8941"/>
    <tableColumn id="8956" xr3:uid="{F993BDF2-FF1A-4E97-A207-5ADE0A7F7A02}" name="Column8942"/>
    <tableColumn id="8957" xr3:uid="{D649A726-3CE3-45C5-849D-2243F973737E}" name="Column8943"/>
    <tableColumn id="8958" xr3:uid="{4037F1FC-05B7-4758-95B7-F839F4BC393E}" name="Column8944"/>
    <tableColumn id="8959" xr3:uid="{7DE00920-2EEC-4DE2-AE74-46E68AA10578}" name="Column8945"/>
    <tableColumn id="8960" xr3:uid="{9A3F110E-8F01-4FF3-8747-F56CBE45F0BA}" name="Column8946"/>
    <tableColumn id="8961" xr3:uid="{3FAB0153-3124-49F4-B668-7104A20A6C06}" name="Column8947"/>
    <tableColumn id="8962" xr3:uid="{B9B6E97A-1B66-4CB3-BE43-B0313A0ADA48}" name="Column8948"/>
    <tableColumn id="8963" xr3:uid="{EDC75C52-F6C3-40D6-BC5F-BDB4C8B5FB0D}" name="Column8949"/>
    <tableColumn id="8964" xr3:uid="{7D5EBAED-27FE-4E5B-A9C6-304FF455B285}" name="Column8950"/>
    <tableColumn id="8965" xr3:uid="{4EB6E457-1B6E-46DA-94F2-526AE7D7FB3F}" name="Column8951"/>
    <tableColumn id="8966" xr3:uid="{4BD3045C-AE43-411D-874C-3AD7F7E81D4F}" name="Column8952"/>
    <tableColumn id="8967" xr3:uid="{4EA3B484-E141-4353-AA08-A3669D511C42}" name="Column8953"/>
    <tableColumn id="8968" xr3:uid="{329E60BE-7482-41E1-AEFA-09EC81810026}" name="Column8954"/>
    <tableColumn id="8969" xr3:uid="{4FFF70A8-268E-4F4A-83B3-79DA6E5A569C}" name="Column8955"/>
    <tableColumn id="8970" xr3:uid="{83B48F08-C1C2-4E21-9BEB-6439318FD7C5}" name="Column8956"/>
    <tableColumn id="8971" xr3:uid="{499B6DB5-0336-41A9-9AC6-41952FF8007D}" name="Column8957"/>
    <tableColumn id="8972" xr3:uid="{3D8D83BA-C382-4815-AF05-7B2BD48EE243}" name="Column8958"/>
    <tableColumn id="8973" xr3:uid="{F7734704-F95E-4A64-9170-640D4AE27179}" name="Column8959"/>
    <tableColumn id="8974" xr3:uid="{64D05FC1-33AC-4C9D-8E20-8CECC9C5C367}" name="Column8960"/>
    <tableColumn id="8975" xr3:uid="{C7B3E43A-5035-48E6-81D3-21D377262D14}" name="Column8961"/>
    <tableColumn id="8976" xr3:uid="{01F37E81-C5ED-4C37-96E5-DC2A0BDE6B92}" name="Column8962"/>
    <tableColumn id="8977" xr3:uid="{65A25365-1354-40FA-87BA-0ED37922FAB5}" name="Column8963"/>
    <tableColumn id="8978" xr3:uid="{BE6E8F05-DD84-4D8D-B9B5-AFA2731D06AD}" name="Column8964"/>
    <tableColumn id="8979" xr3:uid="{8A414C84-444C-474B-BEFC-5AE07D4C3E30}" name="Column8965"/>
    <tableColumn id="8980" xr3:uid="{FA7FDC6C-91CF-465E-9CE0-3F24BC6F9154}" name="Column8966"/>
    <tableColumn id="8981" xr3:uid="{DBE6C216-E70C-465C-B3C2-3DD14E66AA89}" name="Column8967"/>
    <tableColumn id="8982" xr3:uid="{9E442FB7-2322-47D3-A04B-CF1BD3ADC75C}" name="Column8968"/>
    <tableColumn id="8983" xr3:uid="{314FB6C7-4A54-491E-A55A-68433765B262}" name="Column8969"/>
    <tableColumn id="8984" xr3:uid="{0C886055-3069-4568-9B97-676DEB0C9225}" name="Column8970"/>
    <tableColumn id="8985" xr3:uid="{F033E653-0831-41AA-94F0-6CF557381F2C}" name="Column8971"/>
    <tableColumn id="8986" xr3:uid="{1142C2EF-D149-4C31-A6E1-5AE171F4677D}" name="Column8972"/>
    <tableColumn id="8987" xr3:uid="{A9A90D00-82C6-4E45-AB80-A5142CE8A7BE}" name="Column8973"/>
    <tableColumn id="8988" xr3:uid="{8E5D08C5-AAC0-44CC-8870-706925E897B8}" name="Column8974"/>
    <tableColumn id="8989" xr3:uid="{CE7E19D3-8B62-418D-86B7-DBBD4BE77016}" name="Column8975"/>
    <tableColumn id="8990" xr3:uid="{3E3534DB-78CB-453D-BCB0-98CF2E9FDFF5}" name="Column8976"/>
    <tableColumn id="8991" xr3:uid="{983DE274-682A-4C6D-B5EE-9B620DBEA840}" name="Column8977"/>
    <tableColumn id="8992" xr3:uid="{1BD1CB79-9517-4FF8-A35A-D7089B2C08B4}" name="Column8978"/>
    <tableColumn id="8993" xr3:uid="{3B3F0437-0417-4B01-AB7D-51013B58B952}" name="Column8979"/>
    <tableColumn id="8994" xr3:uid="{C7684788-B804-436F-B23F-AFA2FF285D62}" name="Column8980"/>
    <tableColumn id="8995" xr3:uid="{9D169CE4-C88B-4B3F-97CD-53320B26188A}" name="Column8981"/>
    <tableColumn id="8996" xr3:uid="{EBD6BD77-DE73-47AE-A4C1-8B148625C6EE}" name="Column8982"/>
    <tableColumn id="8997" xr3:uid="{3150617A-4EA6-4B53-8E13-C860270E7127}" name="Column8983"/>
    <tableColumn id="8998" xr3:uid="{B915DFB4-9E88-4E69-B00F-5794CD3F4782}" name="Column8984"/>
    <tableColumn id="8999" xr3:uid="{31315C94-6FAE-4BEC-9B08-D9DAAE8B34AC}" name="Column8985"/>
    <tableColumn id="9000" xr3:uid="{35518203-C105-401B-AD20-94D34EF6B120}" name="Column8986"/>
    <tableColumn id="9001" xr3:uid="{34199B47-12B1-4A14-9969-76955B1A91C5}" name="Column8987"/>
    <tableColumn id="9002" xr3:uid="{436CE1EB-9916-4918-A062-CC4F4EB4A768}" name="Column8988"/>
    <tableColumn id="9003" xr3:uid="{BAF98621-091F-4110-8A1F-BB9C5DDA58D6}" name="Column8989"/>
    <tableColumn id="9004" xr3:uid="{5E33665B-C92A-4527-BAA4-A47736D539A3}" name="Column8990"/>
    <tableColumn id="9005" xr3:uid="{CC342E70-41F4-4D48-BDFC-AF005D49282C}" name="Column8991"/>
    <tableColumn id="9006" xr3:uid="{EE8C231F-3869-4A70-B488-B0A23CB7BA8F}" name="Column8992"/>
    <tableColumn id="9007" xr3:uid="{8701C304-56D7-483C-B395-F609AFEC34FC}" name="Column8993"/>
    <tableColumn id="9008" xr3:uid="{867935DF-F2D0-49A7-BF1D-6080B731BB22}" name="Column8994"/>
    <tableColumn id="9009" xr3:uid="{DC61F9F2-A06B-496D-8B45-8CB47A664DD1}" name="Column8995"/>
    <tableColumn id="9010" xr3:uid="{3C87858A-35E9-47FD-8073-82FA0FA4504A}" name="Column8996"/>
    <tableColumn id="9011" xr3:uid="{696A665A-CE7B-422E-BEE0-78D6AAA38575}" name="Column8997"/>
    <tableColumn id="9012" xr3:uid="{34280729-7254-475E-BBA3-2146024982C9}" name="Column8998"/>
    <tableColumn id="9013" xr3:uid="{37F6FD94-FE42-4437-B155-3A21501AD104}" name="Column8999"/>
    <tableColumn id="9014" xr3:uid="{9C1932FA-27B1-4FE5-B5F6-873CF8521B17}" name="Column9000"/>
    <tableColumn id="9015" xr3:uid="{7CD35210-97F1-4A83-BCA0-265384D3E79A}" name="Column9001"/>
    <tableColumn id="9016" xr3:uid="{14D2678F-4521-4788-ABE7-2DC4DA930622}" name="Column9002"/>
    <tableColumn id="9017" xr3:uid="{E325B0C2-DF25-47FF-9E9A-260B00171180}" name="Column9003"/>
    <tableColumn id="9018" xr3:uid="{11C8BE3D-CB11-4BD1-A1FF-75434B5B0C94}" name="Column9004"/>
    <tableColumn id="9019" xr3:uid="{CB35C74F-EF28-41FB-B8BD-4E13518E4598}" name="Column9005"/>
    <tableColumn id="9020" xr3:uid="{F39E92AE-33EE-48A3-94B8-AE6F474D8935}" name="Column9006"/>
    <tableColumn id="9021" xr3:uid="{0A353A14-8BAD-4BBF-B569-8C9B5DA56E59}" name="Column9007"/>
    <tableColumn id="9022" xr3:uid="{A1C38ED5-826A-4ACC-A0C3-72AE6904CAAA}" name="Column9008"/>
    <tableColumn id="9023" xr3:uid="{320CF222-451C-461A-AE0F-0E9B7F21D23D}" name="Column9009"/>
    <tableColumn id="9024" xr3:uid="{B9C8E157-0FA0-41C1-9BA0-3C8FE297C924}" name="Column9010"/>
    <tableColumn id="9025" xr3:uid="{0A3ACBD5-8DEE-4DBD-BB41-8A070014E5AB}" name="Column9011"/>
    <tableColumn id="9026" xr3:uid="{DDA8B974-2565-4573-B82D-DEFEED8D7D24}" name="Column9012"/>
    <tableColumn id="9027" xr3:uid="{11E58482-B15F-4348-B5A9-C382296A8896}" name="Column9013"/>
    <tableColumn id="9028" xr3:uid="{145F0B75-F75A-4B38-B338-652D6C364B06}" name="Column9014"/>
    <tableColumn id="9029" xr3:uid="{B1422FDD-38FF-4E19-92F5-C6C6F9EB30F5}" name="Column9015"/>
    <tableColumn id="9030" xr3:uid="{76C2CD91-F5AE-4F38-955B-0645D1A41DDC}" name="Column9016"/>
    <tableColumn id="9031" xr3:uid="{CDB66133-F993-475F-9A4E-B82D46696CE1}" name="Column9017"/>
    <tableColumn id="9032" xr3:uid="{6CD8C032-EF3A-41C2-8956-1451BA8618ED}" name="Column9018"/>
    <tableColumn id="9033" xr3:uid="{90AE4EC4-57CE-42E9-B008-884FB6089945}" name="Column9019"/>
    <tableColumn id="9034" xr3:uid="{7B42685B-F4A4-4255-9027-20B73E0449DC}" name="Column9020"/>
    <tableColumn id="9035" xr3:uid="{3DFF95EE-2173-498F-A040-F3796022658A}" name="Column9021"/>
    <tableColumn id="9036" xr3:uid="{E9F2B0BD-76A6-4F90-9863-3CB8CD20ACFA}" name="Column9022"/>
    <tableColumn id="9037" xr3:uid="{50AA03FF-151B-4AA3-94EA-F03AD6DF07D3}" name="Column9023"/>
    <tableColumn id="9038" xr3:uid="{6A7C8502-B6C4-47A4-9B6D-A096392C8C5D}" name="Column9024"/>
    <tableColumn id="9039" xr3:uid="{E6286A26-906A-4737-ACF9-4CEE517D56E7}" name="Column9025"/>
    <tableColumn id="9040" xr3:uid="{CEB81B41-DEDE-4D1B-B31B-9D2ED1EB0541}" name="Column9026"/>
    <tableColumn id="9041" xr3:uid="{05385CD1-E6BF-4CC5-B1C0-DEC3601ED01E}" name="Column9027"/>
    <tableColumn id="9042" xr3:uid="{CFC981E0-0607-45A8-89DF-9A262AB6A250}" name="Column9028"/>
    <tableColumn id="9043" xr3:uid="{BFFE917C-1101-45A4-86D0-080C75465234}" name="Column9029"/>
    <tableColumn id="9044" xr3:uid="{E2549ABA-A0D2-49BF-9E3D-14030DF318E9}" name="Column9030"/>
    <tableColumn id="9045" xr3:uid="{D4725E5C-FC8C-4DFB-A284-7C02A3180AB8}" name="Column9031"/>
    <tableColumn id="9046" xr3:uid="{D96973ED-23B7-487F-9621-CA7283FCAC12}" name="Column9032"/>
    <tableColumn id="9047" xr3:uid="{A6D2797B-318D-4532-A17B-C9BB806A0092}" name="Column9033"/>
    <tableColumn id="9048" xr3:uid="{8AE8CBF5-B115-48BD-8167-268DAB4760E2}" name="Column9034"/>
    <tableColumn id="9049" xr3:uid="{0078DE9B-20AB-41DC-BCFC-1311C3D15856}" name="Column9035"/>
    <tableColumn id="9050" xr3:uid="{F5F00843-68A9-4D7B-B0C0-9DDD735F94F2}" name="Column9036"/>
    <tableColumn id="9051" xr3:uid="{11CA1C63-A501-47F5-950F-B250B7DBE1CC}" name="Column9037"/>
    <tableColumn id="9052" xr3:uid="{B2C47D62-18EE-4A6F-8196-CF73478B33D6}" name="Column9038"/>
    <tableColumn id="9053" xr3:uid="{A4FF772C-A143-40C8-B68D-E17959D5BC57}" name="Column9039"/>
    <tableColumn id="9054" xr3:uid="{9CB9487C-DB60-47A5-AAF9-0BE59965789D}" name="Column9040"/>
    <tableColumn id="9055" xr3:uid="{9C16CCED-A2EE-4F43-BB12-3489AA9D4751}" name="Column9041"/>
    <tableColumn id="9056" xr3:uid="{8FBF3F0E-8444-4E6A-8556-3904D9D50676}" name="Column9042"/>
    <tableColumn id="9057" xr3:uid="{6E1B8F0C-1FC5-4C43-848C-5FAD3DFEABC1}" name="Column9043"/>
    <tableColumn id="9058" xr3:uid="{609C6251-F662-436A-8350-8298A586C8AA}" name="Column9044"/>
    <tableColumn id="9059" xr3:uid="{6751A2CB-2555-4923-9AF2-64F3D8F3CD77}" name="Column9045"/>
    <tableColumn id="9060" xr3:uid="{164DBD01-C942-40B7-8473-05A5977B53CD}" name="Column9046"/>
    <tableColumn id="9061" xr3:uid="{2E00E0F8-9855-4D1D-89AB-55C461DDA718}" name="Column9047"/>
    <tableColumn id="9062" xr3:uid="{865CB4F8-A468-4194-8789-86E1364C2F24}" name="Column9048"/>
    <tableColumn id="9063" xr3:uid="{196A5E6F-66B2-441B-982D-8E44DD938F5F}" name="Column9049"/>
    <tableColumn id="9064" xr3:uid="{9B77E5B0-4DED-429A-9EAE-C0EB7FDBB402}" name="Column9050"/>
    <tableColumn id="9065" xr3:uid="{68BD482E-8A06-4009-9269-A430F23F958E}" name="Column9051"/>
    <tableColumn id="9066" xr3:uid="{0D117973-29BB-43E1-ABE9-0D3058E1415E}" name="Column9052"/>
    <tableColumn id="9067" xr3:uid="{5E9832DB-7F4F-4BFA-9FE0-B25E2F50F5D0}" name="Column9053"/>
    <tableColumn id="9068" xr3:uid="{D41FF583-0C87-484E-B8FF-5274840454C0}" name="Column9054"/>
    <tableColumn id="9069" xr3:uid="{CF3A891F-203C-49D3-A18F-FEC1D95607D2}" name="Column9055"/>
    <tableColumn id="9070" xr3:uid="{203B29EA-59A0-4675-B2C6-23EC44D418F9}" name="Column9056"/>
    <tableColumn id="9071" xr3:uid="{893DEE78-EEC0-416A-8781-E81B9719C63E}" name="Column9057"/>
    <tableColumn id="9072" xr3:uid="{F892778C-5D7B-411E-A896-46C738CE3E69}" name="Column9058"/>
    <tableColumn id="9073" xr3:uid="{05FC484F-350F-447F-9E6C-AD4A104690C8}" name="Column9059"/>
    <tableColumn id="9074" xr3:uid="{B272DA5A-830B-4F15-8771-86A15602F7D9}" name="Column9060"/>
    <tableColumn id="9075" xr3:uid="{4654C42C-1BC1-42F3-9C7F-3EC29FB9B61B}" name="Column9061"/>
    <tableColumn id="9076" xr3:uid="{71B54EF3-6D85-4EDE-804C-2170A338C69F}" name="Column9062"/>
    <tableColumn id="9077" xr3:uid="{B717936F-9616-4E37-AF80-5E772F407743}" name="Column9063"/>
    <tableColumn id="9078" xr3:uid="{BD9D6375-21CA-4B8A-9FE0-716276D33F3C}" name="Column9064"/>
    <tableColumn id="9079" xr3:uid="{557892BD-ACCE-4C46-8D22-EF31EFDB3EC7}" name="Column9065"/>
    <tableColumn id="9080" xr3:uid="{4B79E53D-3927-430E-A0C6-18A04B65FE42}" name="Column9066"/>
    <tableColumn id="9081" xr3:uid="{D53F9F96-0D13-4385-B88D-2C78D2A22C43}" name="Column9067"/>
    <tableColumn id="9082" xr3:uid="{8C4BC527-EFD5-49C8-AF38-C111522B3C21}" name="Column9068"/>
    <tableColumn id="9083" xr3:uid="{712C2B33-0615-44DD-A203-D11244F326BE}" name="Column9069"/>
    <tableColumn id="9084" xr3:uid="{B1D1F1F1-981F-44DF-AA6B-875D125D4EA5}" name="Column9070"/>
    <tableColumn id="9085" xr3:uid="{03D36369-07D5-4A0F-B300-EC58BF8C6BAA}" name="Column9071"/>
    <tableColumn id="9086" xr3:uid="{7353879E-9415-458E-AACB-43CB119129F0}" name="Column9072"/>
    <tableColumn id="9087" xr3:uid="{7EFEA659-58CF-4F27-BF27-01261D7B36D4}" name="Column9073"/>
    <tableColumn id="9088" xr3:uid="{A9CBF28C-B894-46F8-A674-DFAA92795C58}" name="Column9074"/>
    <tableColumn id="9089" xr3:uid="{AEEC27BE-E514-4B4C-B35C-BDC60AB0F2CF}" name="Column9075"/>
    <tableColumn id="9090" xr3:uid="{52A25C1B-A944-44C7-BBC4-D6EE14F3EB39}" name="Column9076"/>
    <tableColumn id="9091" xr3:uid="{D778EF23-D5D5-4DD3-8473-B145798DB487}" name="Column9077"/>
    <tableColumn id="9092" xr3:uid="{1678A1A5-0743-4796-9CD4-F2BED2F9A81F}" name="Column9078"/>
    <tableColumn id="9093" xr3:uid="{C6E67CF8-40E1-40EE-918E-55838FD2D034}" name="Column9079"/>
    <tableColumn id="9094" xr3:uid="{3C28AE98-A5F8-43FF-8B37-B0B610048227}" name="Column9080"/>
    <tableColumn id="9095" xr3:uid="{2EB44A20-5D01-4D29-B179-59478EB7BB4B}" name="Column9081"/>
    <tableColumn id="9096" xr3:uid="{9E65E36B-C766-44D2-BA62-F00C40667FBB}" name="Column9082"/>
    <tableColumn id="9097" xr3:uid="{CDABFAFF-27FD-46CE-9C3E-259864A90A28}" name="Column9083"/>
    <tableColumn id="9098" xr3:uid="{FDEE919E-2CBC-4E35-A7BE-5BDC3021E866}" name="Column9084"/>
    <tableColumn id="9099" xr3:uid="{AA16EC6A-DD9E-40F7-8EE9-49BAC7B55579}" name="Column9085"/>
    <tableColumn id="9100" xr3:uid="{42F2FC1A-4D29-42C9-9FE9-27ABA80A2449}" name="Column9086"/>
    <tableColumn id="9101" xr3:uid="{C5E7970C-5C1F-4616-98C4-532E4DF45CAF}" name="Column9087"/>
    <tableColumn id="9102" xr3:uid="{A08D0627-3889-46DE-AFD0-98405BE62B66}" name="Column9088"/>
    <tableColumn id="9103" xr3:uid="{B98F36AF-43CD-4C19-96E8-B3BC11A39ECB}" name="Column9089"/>
    <tableColumn id="9104" xr3:uid="{9A45794D-2595-49C3-A09C-152F079E83CB}" name="Column9090"/>
    <tableColumn id="9105" xr3:uid="{5C3AD8B7-96C7-4662-92A9-118401809405}" name="Column9091"/>
    <tableColumn id="9106" xr3:uid="{83F05C30-FC98-4234-9A6F-25862EBF52D9}" name="Column9092"/>
    <tableColumn id="9107" xr3:uid="{ADEFDB8B-5246-4E9F-84E4-6A3E4EFD49F5}" name="Column9093"/>
    <tableColumn id="9108" xr3:uid="{F3F79CC4-1601-4028-9690-12F47246D91E}" name="Column9094"/>
    <tableColumn id="9109" xr3:uid="{1BAE0257-D395-466F-9C01-B2B5BCABE281}" name="Column9095"/>
    <tableColumn id="9110" xr3:uid="{619D121E-0815-41CE-B8C8-1FF83CAE2C4B}" name="Column9096"/>
    <tableColumn id="9111" xr3:uid="{5F09B9CE-62D9-4EE2-837E-CD6046980448}" name="Column9097"/>
    <tableColumn id="9112" xr3:uid="{2193341E-0B41-4F5D-8731-CBD426889DAE}" name="Column9098"/>
    <tableColumn id="9113" xr3:uid="{C4D2ED21-7A6F-4871-9D61-1A5C3A19388D}" name="Column9099"/>
    <tableColumn id="9114" xr3:uid="{EB9C2AFC-EF7E-4FB9-AEF1-76FE36992FBD}" name="Column9100"/>
    <tableColumn id="9115" xr3:uid="{C291ACEA-E885-49D2-9429-43C4D70FB8F6}" name="Column9101"/>
    <tableColumn id="9116" xr3:uid="{3AA919BD-DB93-4032-91CC-8066E16D0F7A}" name="Column9102"/>
    <tableColumn id="9117" xr3:uid="{F9EF969D-CED0-4651-869F-AE20440D1AD3}" name="Column9103"/>
    <tableColumn id="9118" xr3:uid="{FAD83A1F-53FF-4BB9-B675-6751A27F7378}" name="Column9104"/>
    <tableColumn id="9119" xr3:uid="{3EC5294E-5778-4AF9-A38F-A5C4EA56D004}" name="Column9105"/>
    <tableColumn id="9120" xr3:uid="{A7D5088B-ED51-4F74-8F20-6CA734AFC2F0}" name="Column9106"/>
    <tableColumn id="9121" xr3:uid="{F5DAB548-0A37-4D72-A335-7186285DBB1B}" name="Column9107"/>
    <tableColumn id="9122" xr3:uid="{8B429FF6-144A-49B8-B68D-BA61049949C6}" name="Column9108"/>
    <tableColumn id="9123" xr3:uid="{4B46F827-EF69-4E87-A0E6-B577BCB29FA9}" name="Column9109"/>
    <tableColumn id="9124" xr3:uid="{09AD73E8-58ED-47FD-ABB6-069C465C2901}" name="Column9110"/>
    <tableColumn id="9125" xr3:uid="{744F7B70-5F35-4C94-A9DB-626573837640}" name="Column9111"/>
    <tableColumn id="9126" xr3:uid="{2E575E12-D6CB-4381-A496-55E1ADBDE849}" name="Column9112"/>
    <tableColumn id="9127" xr3:uid="{353A884A-FDE3-4E13-BBC8-10D980806E31}" name="Column9113"/>
    <tableColumn id="9128" xr3:uid="{4BC0416E-7D0A-485B-9EB2-1A5534D8382C}" name="Column9114"/>
    <tableColumn id="9129" xr3:uid="{9AAB49C4-3375-41BA-9810-0B1EE74A4B5E}" name="Column9115"/>
    <tableColumn id="9130" xr3:uid="{CC2EF542-DA07-403F-9F0E-B9D8E8253D24}" name="Column9116"/>
    <tableColumn id="9131" xr3:uid="{8FEF74D0-6F79-4110-B97D-9BE6681D4C49}" name="Column9117"/>
    <tableColumn id="9132" xr3:uid="{46A711E5-4D59-40E3-A2B3-6B5D19B9236A}" name="Column9118"/>
    <tableColumn id="9133" xr3:uid="{0FEC2F03-C6EB-41BE-A03C-8DB8F3A14031}" name="Column9119"/>
    <tableColumn id="9134" xr3:uid="{EB74F194-BA52-4CDA-B421-F8A9DF883C16}" name="Column9120"/>
    <tableColumn id="9135" xr3:uid="{05A4CEC5-BD5B-4C52-8A89-EFC73C0ED6A7}" name="Column9121"/>
    <tableColumn id="9136" xr3:uid="{9E2D48E0-F2F2-46A1-8E3E-863B20F68C38}" name="Column9122"/>
    <tableColumn id="9137" xr3:uid="{2D685CFF-CF2D-4B90-AC97-97690C99F2C9}" name="Column9123"/>
    <tableColumn id="9138" xr3:uid="{548632D8-FC68-4D10-84DC-7E92D221BFB2}" name="Column9124"/>
    <tableColumn id="9139" xr3:uid="{D0791F5B-C72D-41A0-B180-5C21035295A4}" name="Column9125"/>
    <tableColumn id="9140" xr3:uid="{DC07D2D8-C087-45EB-A87B-ADEDE9C26B3B}" name="Column9126"/>
    <tableColumn id="9141" xr3:uid="{D49D477C-5703-406A-801E-865DF4E7A455}" name="Column9127"/>
    <tableColumn id="9142" xr3:uid="{DEF998B5-3800-4A55-91EA-C09802F4C68B}" name="Column9128"/>
    <tableColumn id="9143" xr3:uid="{54C456CF-B93F-4380-B3D2-0240764D35CE}" name="Column9129"/>
    <tableColumn id="9144" xr3:uid="{39FFF4CE-B3C0-4B3F-95C3-47423FF466B9}" name="Column9130"/>
    <tableColumn id="9145" xr3:uid="{D0B03E71-21BF-4206-B4CA-F8C887B6B2B0}" name="Column9131"/>
    <tableColumn id="9146" xr3:uid="{A1BC6658-C72F-49AB-ACE2-8DD7DD0ACE2D}" name="Column9132"/>
    <tableColumn id="9147" xr3:uid="{09569DEE-0356-42F1-8242-4F3A369C476C}" name="Column9133"/>
    <tableColumn id="9148" xr3:uid="{FED10746-DB4A-425A-A60D-0D7DCE305B54}" name="Column9134"/>
    <tableColumn id="9149" xr3:uid="{77ACF59E-326E-463C-99AE-F9E316DD97EF}" name="Column9135"/>
    <tableColumn id="9150" xr3:uid="{BA830D28-2D52-4363-BEF5-617AF2A74EBE}" name="Column9136"/>
    <tableColumn id="9151" xr3:uid="{313183F0-DE35-4AEE-8A12-B600E2C9B66D}" name="Column9137"/>
    <tableColumn id="9152" xr3:uid="{7174BC71-AD3A-4BBA-9E58-85FCAFCF82CC}" name="Column9138"/>
    <tableColumn id="9153" xr3:uid="{8214AF3D-8D35-471E-9449-81FBD7CB266F}" name="Column9139"/>
    <tableColumn id="9154" xr3:uid="{0D245EC6-A6FD-4E0E-86F5-E06DF6F29785}" name="Column9140"/>
    <tableColumn id="9155" xr3:uid="{7192249E-E200-4716-8399-07444F76D40D}" name="Column9141"/>
    <tableColumn id="9156" xr3:uid="{876D3451-08C6-4E67-B931-2F38A8C55FD0}" name="Column9142"/>
    <tableColumn id="9157" xr3:uid="{D7465F7E-6E83-44FD-966D-F97326D6EE1C}" name="Column9143"/>
    <tableColumn id="9158" xr3:uid="{025335CC-F933-465B-80D1-4CFDDD8963B7}" name="Column9144"/>
    <tableColumn id="9159" xr3:uid="{A10D1D36-E6A1-49FB-B821-E8C206BA8317}" name="Column9145"/>
    <tableColumn id="9160" xr3:uid="{5EB665DF-E866-484C-93CD-100B127CBF8F}" name="Column9146"/>
    <tableColumn id="9161" xr3:uid="{7E0F1B20-5115-4041-AD7E-A0B222C3817A}" name="Column9147"/>
    <tableColumn id="9162" xr3:uid="{9A8250D5-77F9-4846-8D54-F8D19D4222A9}" name="Column9148"/>
    <tableColumn id="9163" xr3:uid="{866D9FA6-FE0D-42B4-9112-700EA880A50C}" name="Column9149"/>
    <tableColumn id="9164" xr3:uid="{23D0F382-5C91-42E5-8FA8-A01F01A976E0}" name="Column9150"/>
    <tableColumn id="9165" xr3:uid="{7552F2C6-FB3D-4BFC-960F-F90BF696822B}" name="Column9151"/>
    <tableColumn id="9166" xr3:uid="{7147F6E6-8D4B-4A65-BCB0-3A4EEB042F7C}" name="Column9152"/>
    <tableColumn id="9167" xr3:uid="{4540ACF3-6A02-4586-B1CF-7D8715175799}" name="Column9153"/>
    <tableColumn id="9168" xr3:uid="{58A8F23A-272D-4EF5-9C23-EEEDCAC3C02E}" name="Column9154"/>
    <tableColumn id="9169" xr3:uid="{5D8532B8-1746-48C2-8232-32494B7C9296}" name="Column9155"/>
    <tableColumn id="9170" xr3:uid="{35475C1C-3075-4277-9356-F8A3A536B8B0}" name="Column9156"/>
    <tableColumn id="9171" xr3:uid="{D9740469-7C9A-4D69-AB97-0300B858E1F9}" name="Column9157"/>
    <tableColumn id="9172" xr3:uid="{C0A9604A-636D-4AC2-987B-7BC055A6D2B6}" name="Column9158"/>
    <tableColumn id="9173" xr3:uid="{F1750097-730E-47FA-AED8-844A61625738}" name="Column9159"/>
    <tableColumn id="9174" xr3:uid="{B3798409-1375-45A0-895F-40B6C7DB15F2}" name="Column9160"/>
    <tableColumn id="9175" xr3:uid="{1F05B3EE-E85E-4A63-A6E5-844BB696DA30}" name="Column9161"/>
    <tableColumn id="9176" xr3:uid="{463BEEE2-F06F-4E1C-BA4B-C1ECBDE11B20}" name="Column9162"/>
    <tableColumn id="9177" xr3:uid="{059105A5-A25C-4FA3-B7DC-8317EBB96190}" name="Column9163"/>
    <tableColumn id="9178" xr3:uid="{1CD8D095-50C9-48C7-86EB-92D7F40FED3E}" name="Column9164"/>
    <tableColumn id="9179" xr3:uid="{35A9FCE1-A1CB-497B-82EC-61C987F7A7E4}" name="Column9165"/>
    <tableColumn id="9180" xr3:uid="{76211F68-C453-4DEF-84F7-7ED8DD152827}" name="Column9166"/>
    <tableColumn id="9181" xr3:uid="{465701B3-4CD3-485D-BD63-C336B7A6E402}" name="Column9167"/>
    <tableColumn id="9182" xr3:uid="{E7A91DD9-D382-447F-A9E2-D996BADC3535}" name="Column9168"/>
    <tableColumn id="9183" xr3:uid="{A4BBDE60-B277-4B49-AD77-1D16371702EF}" name="Column9169"/>
    <tableColumn id="9184" xr3:uid="{63B761F8-A261-4297-9735-FE09A7DA5492}" name="Column9170"/>
    <tableColumn id="9185" xr3:uid="{A32D83C0-9B48-4519-9E4A-4DC1B90E39E7}" name="Column9171"/>
    <tableColumn id="9186" xr3:uid="{F2BB56EE-DEAA-4312-A099-A65573658CFA}" name="Column9172"/>
    <tableColumn id="9187" xr3:uid="{395EB7F6-3D76-48B4-BF69-80E1E7A520D5}" name="Column9173"/>
    <tableColumn id="9188" xr3:uid="{D2A52D98-230A-4F81-BB5A-DD54C67F40A1}" name="Column9174"/>
    <tableColumn id="9189" xr3:uid="{C5E2696A-13FE-45EB-846B-F7E48C603409}" name="Column9175"/>
    <tableColumn id="9190" xr3:uid="{815BBBC4-FBFC-42AB-8A85-07F7FEF83D69}" name="Column9176"/>
    <tableColumn id="9191" xr3:uid="{E6E6F430-2C60-4D7B-839B-70ECCA707AF8}" name="Column9177"/>
    <tableColumn id="9192" xr3:uid="{FF3D5E5B-B933-4214-9C46-9B0E16722A77}" name="Column9178"/>
    <tableColumn id="9193" xr3:uid="{FB5E6BCC-1C73-40A6-A590-B02E6E6D2A7D}" name="Column9179"/>
    <tableColumn id="9194" xr3:uid="{EA061391-97A7-4AF3-AF00-8A3AF12C0510}" name="Column9180"/>
    <tableColumn id="9195" xr3:uid="{28EAB762-1504-4B32-A146-DB2F32404185}" name="Column9181"/>
    <tableColumn id="9196" xr3:uid="{6BF449A2-A6CB-496E-95F2-168E456C1616}" name="Column9182"/>
    <tableColumn id="9197" xr3:uid="{C9AC2196-DF97-42D9-8E54-71EFE74978A4}" name="Column9183"/>
    <tableColumn id="9198" xr3:uid="{8224345F-362C-430E-9474-C567EE3875DE}" name="Column9184"/>
    <tableColumn id="9199" xr3:uid="{A940BEEC-AC7F-4EAC-895B-F9BD1274399C}" name="Column9185"/>
    <tableColumn id="9200" xr3:uid="{6B8620A3-8824-4205-AE20-04CC549A5527}" name="Column9186"/>
    <tableColumn id="9201" xr3:uid="{E663328B-D9FA-46FE-84C0-022A877ABE85}" name="Column9187"/>
    <tableColumn id="9202" xr3:uid="{8552C75A-C66C-40AB-B077-0021641678DB}" name="Column9188"/>
    <tableColumn id="9203" xr3:uid="{DE6A3D12-BA42-41FB-AF54-C7F9454CB6E9}" name="Column9189"/>
    <tableColumn id="9204" xr3:uid="{5D8D826A-CE8B-4B93-BC44-DB21D564209F}" name="Column9190"/>
    <tableColumn id="9205" xr3:uid="{D48D5983-A8FA-418F-B2C2-72736FF9FE2F}" name="Column9191"/>
    <tableColumn id="9206" xr3:uid="{FA2DD384-D822-4356-B9F6-A7282318C4C6}" name="Column9192"/>
    <tableColumn id="9207" xr3:uid="{22AE770C-31EA-47EA-96A8-8B3B0194BC77}" name="Column9193"/>
    <tableColumn id="9208" xr3:uid="{44BA70FD-7F6D-4EEA-A63C-50A42E85EA53}" name="Column9194"/>
    <tableColumn id="9209" xr3:uid="{CF61BD51-5201-460A-94EF-7813F40B0B87}" name="Column9195"/>
    <tableColumn id="9210" xr3:uid="{D712E21C-6253-437A-A76A-567DE553DEF5}" name="Column9196"/>
    <tableColumn id="9211" xr3:uid="{D11293CD-6245-4E34-AFE2-2C57153B55CA}" name="Column9197"/>
    <tableColumn id="9212" xr3:uid="{16A7F3BF-1770-418E-A699-FF5B1D0B0B4A}" name="Column9198"/>
    <tableColumn id="9213" xr3:uid="{FF1AE777-FC1B-4005-98FF-CB1C961C60D4}" name="Column9199"/>
    <tableColumn id="9214" xr3:uid="{712B1E52-D857-4238-A468-C9C34A1D3315}" name="Column9200"/>
    <tableColumn id="9215" xr3:uid="{48A3E9F1-55DF-4658-9F6B-CC942A002A58}" name="Column9201"/>
    <tableColumn id="9216" xr3:uid="{DF68BC20-013C-4CDC-A6D1-98856B8E4FB1}" name="Column9202"/>
    <tableColumn id="9217" xr3:uid="{2D3A0FA1-90DD-457A-93DE-61A03795198B}" name="Column9203"/>
    <tableColumn id="9218" xr3:uid="{F0919572-B878-418C-9B96-5A1E27AB1CE6}" name="Column9204"/>
    <tableColumn id="9219" xr3:uid="{BF398D26-E8C0-41D7-B091-3AD24B764194}" name="Column9205"/>
    <tableColumn id="9220" xr3:uid="{D50EED93-468E-4253-A388-4F8D04DB84CB}" name="Column9206"/>
    <tableColumn id="9221" xr3:uid="{E32A46DD-7E35-49AF-AF25-A3C2D57A9A45}" name="Column9207"/>
    <tableColumn id="9222" xr3:uid="{7415B887-42B4-4CEF-A26E-4A6A6279D138}" name="Column9208"/>
    <tableColumn id="9223" xr3:uid="{9AB76E64-EF9E-4BC1-8C30-388E8F871A0F}" name="Column9209"/>
    <tableColumn id="9224" xr3:uid="{E475A0D4-ED1B-4A20-BF42-2A3A643D7A6D}" name="Column9210"/>
    <tableColumn id="9225" xr3:uid="{CD606220-176C-4193-AF63-F7751F504A2C}" name="Column9211"/>
    <tableColumn id="9226" xr3:uid="{D9288C77-73D9-453E-AF38-1B63E0C69824}" name="Column9212"/>
    <tableColumn id="9227" xr3:uid="{6376DAA6-C843-459F-99AF-15EE3FAC3F0F}" name="Column9213"/>
    <tableColumn id="9228" xr3:uid="{A5767837-05B4-4D6D-9820-4FBEC3569AD0}" name="Column9214"/>
    <tableColumn id="9229" xr3:uid="{4A3C8C75-DEB1-4E43-95E4-CDEFB58B2CF0}" name="Column9215"/>
    <tableColumn id="9230" xr3:uid="{36DADA4F-80A0-4B16-91C5-E75E9A396473}" name="Column9216"/>
    <tableColumn id="9231" xr3:uid="{C3EE5DED-8D01-427C-846E-BEA7E034FD31}" name="Column9217"/>
    <tableColumn id="9232" xr3:uid="{0CD9A668-A725-4E4F-88CD-398503C8FDEE}" name="Column9218"/>
    <tableColumn id="9233" xr3:uid="{D0B214E4-C8EB-4731-8AEC-DAA948AD8343}" name="Column9219"/>
    <tableColumn id="9234" xr3:uid="{6A1BF824-1C15-49D6-BAF5-A976B541D30D}" name="Column9220"/>
    <tableColumn id="9235" xr3:uid="{30283B06-9114-4C48-9F3B-3FA1ECBA0B5E}" name="Column9221"/>
    <tableColumn id="9236" xr3:uid="{5768629C-85C5-41C8-8739-423ACBA5D93B}" name="Column9222"/>
    <tableColumn id="9237" xr3:uid="{357E824B-B71B-4D98-A6C3-8878376A474E}" name="Column9223"/>
    <tableColumn id="9238" xr3:uid="{210D8960-DA1C-486B-A456-62718135EE70}" name="Column9224"/>
    <tableColumn id="9239" xr3:uid="{D03686B1-9248-40E0-9B5B-D3A9B1B6772C}" name="Column9225"/>
    <tableColumn id="9240" xr3:uid="{E0E2C0FB-4DBA-4163-8CE0-6F346E6D15A5}" name="Column9226"/>
    <tableColumn id="9241" xr3:uid="{CDDD3F34-E10E-4D43-B0E1-7357EE85DFAC}" name="Column9227"/>
    <tableColumn id="9242" xr3:uid="{CD113ED1-E153-416E-B41F-3153B3B2EDE2}" name="Column9228"/>
    <tableColumn id="9243" xr3:uid="{36EE3BBB-ECE9-48C8-A94C-0B82F52F3A28}" name="Column9229"/>
    <tableColumn id="9244" xr3:uid="{C3055A5F-8826-4092-BE80-7DC8CFAA8A0F}" name="Column9230"/>
    <tableColumn id="9245" xr3:uid="{FFE9CF97-06DC-44F4-8996-4D74CACC281D}" name="Column9231"/>
    <tableColumn id="9246" xr3:uid="{2882C321-D7D2-48D8-9989-3D53AE6F3549}" name="Column9232"/>
    <tableColumn id="9247" xr3:uid="{AE0A7663-81E5-4BAA-8404-D8D016E9F1AF}" name="Column9233"/>
    <tableColumn id="9248" xr3:uid="{8E998EE0-034A-427F-A952-DB6AECD9FBB9}" name="Column9234"/>
    <tableColumn id="9249" xr3:uid="{266339F3-833A-4116-A6AD-AE2A42CF8D59}" name="Column9235"/>
    <tableColumn id="9250" xr3:uid="{9001BAC5-49A7-4843-8759-E0B9F7E221E6}" name="Column9236"/>
    <tableColumn id="9251" xr3:uid="{6D6C66F5-643D-4353-94E3-DD93AA46DDEA}" name="Column9237"/>
    <tableColumn id="9252" xr3:uid="{CBE279F3-8AC6-4EB0-A9E6-43F0D165C697}" name="Column9238"/>
    <tableColumn id="9253" xr3:uid="{33F531CA-8E7B-44A4-AA27-4EA703A76EDB}" name="Column9239"/>
    <tableColumn id="9254" xr3:uid="{DED319D7-C368-4BF8-98ED-45984E9B2C24}" name="Column9240"/>
    <tableColumn id="9255" xr3:uid="{2C957F28-B887-48D1-AA61-FA6B7B3B1B6A}" name="Column9241"/>
    <tableColumn id="9256" xr3:uid="{E5E80E66-808C-4990-AEBF-572C3B470236}" name="Column9242"/>
    <tableColumn id="9257" xr3:uid="{E4C4DB0A-F944-4F52-8FF6-6C2426AF59A5}" name="Column9243"/>
    <tableColumn id="9258" xr3:uid="{51B44B9B-7BC9-4356-A251-2698BAB66743}" name="Column9244"/>
    <tableColumn id="9259" xr3:uid="{E66AC907-2A95-48A5-BADC-F62D2805454F}" name="Column9245"/>
    <tableColumn id="9260" xr3:uid="{9EE4409D-9378-4EB7-A303-A514A88362E7}" name="Column9246"/>
    <tableColumn id="9261" xr3:uid="{8A58031B-7280-438B-9F3E-53F6B5D40CFA}" name="Column9247"/>
    <tableColumn id="9262" xr3:uid="{AE0B39EB-231C-43F8-9A61-46BD2C623D78}" name="Column9248"/>
    <tableColumn id="9263" xr3:uid="{5A98617A-434F-4D9B-90BC-8C7E1F177CBD}" name="Column9249"/>
    <tableColumn id="9264" xr3:uid="{37D9A91A-F4C6-43C9-B3CD-A72F050AD61D}" name="Column9250"/>
    <tableColumn id="9265" xr3:uid="{BFD76FDD-0FD1-4386-A0B9-EAE0492C3483}" name="Column9251"/>
    <tableColumn id="9266" xr3:uid="{2A595DB8-733F-4046-90DD-22C8CF261AEB}" name="Column9252"/>
    <tableColumn id="9267" xr3:uid="{BF750BFC-7217-4235-AA26-2882ED2E709E}" name="Column9253"/>
    <tableColumn id="9268" xr3:uid="{F2E78F36-E934-4A98-B1A0-690A219895D6}" name="Column9254"/>
    <tableColumn id="9269" xr3:uid="{4AB567AB-1592-4CFF-887B-E1257ED35DC0}" name="Column9255"/>
    <tableColumn id="9270" xr3:uid="{1FA2A5DE-5EEA-4895-B0B1-FDE041CC5B0F}" name="Column9256"/>
    <tableColumn id="9271" xr3:uid="{7D256DB1-606A-4A09-A0A9-79C38F9E0C5C}" name="Column9257"/>
    <tableColumn id="9272" xr3:uid="{9E3004F8-3293-43E2-86B1-1528D4B0B751}" name="Column9258"/>
    <tableColumn id="9273" xr3:uid="{9B2E72F3-A4D9-4E58-B9A5-C9480D6DDEFA}" name="Column9259"/>
    <tableColumn id="9274" xr3:uid="{21B3C388-4E40-4595-B712-A54D7352F21B}" name="Column9260"/>
    <tableColumn id="9275" xr3:uid="{0BF11C84-0C43-4528-B9D7-41243ADB6AF8}" name="Column9261"/>
    <tableColumn id="9276" xr3:uid="{10715B0F-307F-46C8-B36A-F07C444BB391}" name="Column9262"/>
    <tableColumn id="9277" xr3:uid="{C384AB8A-F057-46F0-94FD-36E1FD2178D3}" name="Column9263"/>
    <tableColumn id="9278" xr3:uid="{56A3E574-43BB-474C-85F6-80128B335AE3}" name="Column9264"/>
    <tableColumn id="9279" xr3:uid="{B63C7F30-F79D-48B4-84F5-19E05F3F3623}" name="Column9265"/>
    <tableColumn id="9280" xr3:uid="{A83D8A37-9761-41BC-8264-1DA335B3791C}" name="Column9266"/>
    <tableColumn id="9281" xr3:uid="{C3565595-A46A-48E4-B632-53FF0F4D784C}" name="Column9267"/>
    <tableColumn id="9282" xr3:uid="{CC544F93-BDDF-4409-B14A-3E64899354E0}" name="Column9268"/>
    <tableColumn id="9283" xr3:uid="{1A6E1F6F-B708-4850-A618-5E05D007B354}" name="Column9269"/>
    <tableColumn id="9284" xr3:uid="{C437007B-12C8-4199-ADD8-B10384039FAC}" name="Column9270"/>
    <tableColumn id="9285" xr3:uid="{4DD7F51E-0588-47C2-9613-F5B48BE616EB}" name="Column9271"/>
    <tableColumn id="9286" xr3:uid="{D5F03114-56CA-479A-A2E6-192572728A1D}" name="Column9272"/>
    <tableColumn id="9287" xr3:uid="{887C14FC-4E92-4787-BA0F-F1B02633542C}" name="Column9273"/>
    <tableColumn id="9288" xr3:uid="{4CC14CEC-5226-4B12-A2D5-4A14BC496B42}" name="Column9274"/>
    <tableColumn id="9289" xr3:uid="{E9D5A4C6-671C-4139-9C4D-ACFC2368FCDA}" name="Column9275"/>
    <tableColumn id="9290" xr3:uid="{B072405F-B682-4A89-84C4-CEEFC1BDD5D9}" name="Column9276"/>
    <tableColumn id="9291" xr3:uid="{5432D1B3-275B-4A4C-934D-F045332CA0E9}" name="Column9277"/>
    <tableColumn id="9292" xr3:uid="{9DF89575-5DCE-4F18-B258-40372BF952A1}" name="Column9278"/>
    <tableColumn id="9293" xr3:uid="{9313DF92-4ADA-4656-86CA-B96256FD3C81}" name="Column9279"/>
    <tableColumn id="9294" xr3:uid="{F43FE3CD-2234-4E51-8A33-B4143D7DAD7D}" name="Column9280"/>
    <tableColumn id="9295" xr3:uid="{CE20E96D-8C1D-4374-B544-4E0CA4D714B2}" name="Column9281"/>
    <tableColumn id="9296" xr3:uid="{88E8BB69-DBD2-44B1-A727-324DD7D6B824}" name="Column9282"/>
    <tableColumn id="9297" xr3:uid="{21A4135B-C0D5-450C-BB5D-DE44CB9A738A}" name="Column9283"/>
    <tableColumn id="9298" xr3:uid="{ACD842DA-1881-46D4-807B-BCB11936558E}" name="Column9284"/>
    <tableColumn id="9299" xr3:uid="{690BB831-A4A5-4FB8-B3BD-F43C4BA63346}" name="Column9285"/>
    <tableColumn id="9300" xr3:uid="{93FFF308-0813-4E71-A101-BF2E009B01BB}" name="Column9286"/>
    <tableColumn id="9301" xr3:uid="{9142EDDF-6F44-48C4-B805-3712FD45A548}" name="Column9287"/>
    <tableColumn id="9302" xr3:uid="{79EA447E-EACF-4AF5-B5F8-44BDAA237751}" name="Column9288"/>
    <tableColumn id="9303" xr3:uid="{AD5D2724-105A-4ECA-80B9-F99D964881A6}" name="Column9289"/>
    <tableColumn id="9304" xr3:uid="{DBA6196F-A0E5-47AE-B114-DE570CC601B4}" name="Column9290"/>
    <tableColumn id="9305" xr3:uid="{936F9CEB-7A88-47E1-8E87-DA007F7EE028}" name="Column9291"/>
    <tableColumn id="9306" xr3:uid="{EC6F3D13-59EB-4EF7-933E-6106EF5F6538}" name="Column9292"/>
    <tableColumn id="9307" xr3:uid="{ED4C2D2D-25CB-445D-9120-928C149F2BDC}" name="Column9293"/>
    <tableColumn id="9308" xr3:uid="{00A13B6B-6ECB-4F7E-8829-2331F42B72A9}" name="Column9294"/>
    <tableColumn id="9309" xr3:uid="{360C69C7-7D23-4C69-A894-201FD3DC620D}" name="Column9295"/>
    <tableColumn id="9310" xr3:uid="{EA857CB3-DC28-4DFB-95CF-AA769D612102}" name="Column9296"/>
    <tableColumn id="9311" xr3:uid="{88F10F6F-245C-427F-9BBD-BB993EC67F0E}" name="Column9297"/>
    <tableColumn id="9312" xr3:uid="{0AA714B6-1941-4ADC-91B5-2C294FD1C9CA}" name="Column9298"/>
    <tableColumn id="9313" xr3:uid="{8E56104F-61DB-4505-B6EE-64AB1F9A2CA2}" name="Column9299"/>
    <tableColumn id="9314" xr3:uid="{60C6F475-C525-4F49-8B52-570C08E9472F}" name="Column9300"/>
    <tableColumn id="9315" xr3:uid="{09458069-8F20-4D72-BBFF-5F3D9D3FA9AD}" name="Column9301"/>
    <tableColumn id="9316" xr3:uid="{DFCA4C6F-1EF2-4DF4-98ED-DB1DCFADE4DD}" name="Column9302"/>
    <tableColumn id="9317" xr3:uid="{CE1D71E4-3C25-4FC9-BA4E-6BE9630381A8}" name="Column9303"/>
    <tableColumn id="9318" xr3:uid="{A0EEBB42-17D9-442F-920A-35C155B3DA09}" name="Column9304"/>
    <tableColumn id="9319" xr3:uid="{CA2027F5-27C8-449B-AC6B-664BB65DC9DE}" name="Column9305"/>
    <tableColumn id="9320" xr3:uid="{D68884AC-A81A-4C00-B84F-855CCF65409E}" name="Column9306"/>
    <tableColumn id="9321" xr3:uid="{B58F0A3D-18D9-4C35-86C4-0ED49874525B}" name="Column9307"/>
    <tableColumn id="9322" xr3:uid="{8562270E-CFB2-4AC7-9F20-B65B6D6A691C}" name="Column9308"/>
    <tableColumn id="9323" xr3:uid="{D60F97E1-1370-4901-8874-C0DCEF0C9426}" name="Column9309"/>
    <tableColumn id="9324" xr3:uid="{7F0C13B9-4F80-4F4C-8163-974392493A85}" name="Column9310"/>
    <tableColumn id="9325" xr3:uid="{86237F3E-D843-4DB7-9371-F73CC72388B0}" name="Column9311"/>
    <tableColumn id="9326" xr3:uid="{795AF476-6EB9-44D8-9FE0-8E19EA090D7A}" name="Column9312"/>
    <tableColumn id="9327" xr3:uid="{C59DEEBD-BC2A-48CE-ACDC-F1542D62D972}" name="Column9313"/>
    <tableColumn id="9328" xr3:uid="{D12A0090-5A7F-4140-90A8-9A3BF552D709}" name="Column9314"/>
    <tableColumn id="9329" xr3:uid="{18666810-26AA-4154-9A4B-D8B058462CC1}" name="Column9315"/>
    <tableColumn id="9330" xr3:uid="{7D148A1A-D779-4648-8DC6-8E64A5EB7B7C}" name="Column9316"/>
    <tableColumn id="9331" xr3:uid="{7AFE90AE-B6B6-434A-B4CF-19A2DCD7E90A}" name="Column9317"/>
    <tableColumn id="9332" xr3:uid="{6A76D5EA-4389-411A-A699-F58AD68C0172}" name="Column9318"/>
    <tableColumn id="9333" xr3:uid="{4E525620-2F96-44FA-B3E2-4C6821871895}" name="Column9319"/>
    <tableColumn id="9334" xr3:uid="{CF75DF34-5803-4C2E-8901-97CDBCA44687}" name="Column9320"/>
    <tableColumn id="9335" xr3:uid="{FCDDA9DC-6CE6-4389-8187-628101F1EB0E}" name="Column9321"/>
    <tableColumn id="9336" xr3:uid="{6678234B-6DA0-4DCA-95BD-95CF87DF2444}" name="Column9322"/>
    <tableColumn id="9337" xr3:uid="{3D77DD24-72CF-4397-83D9-45440CF4FF79}" name="Column9323"/>
    <tableColumn id="9338" xr3:uid="{AFDC2E32-6A45-4A43-BBB4-7BCD84E4A3AB}" name="Column9324"/>
    <tableColumn id="9339" xr3:uid="{96214DCF-E7D7-4F37-82D5-F94EA9182D85}" name="Column9325"/>
    <tableColumn id="9340" xr3:uid="{47087858-7408-4E35-8EBC-B3A939E1C279}" name="Column9326"/>
    <tableColumn id="9341" xr3:uid="{53ACDB30-1BDD-4E7F-96FE-856F1B94E6B5}" name="Column9327"/>
    <tableColumn id="9342" xr3:uid="{67384E63-C786-49DE-AE86-A873164F6723}" name="Column9328"/>
    <tableColumn id="9343" xr3:uid="{531A8301-C218-44B6-8065-5C006F464853}" name="Column9329"/>
    <tableColumn id="9344" xr3:uid="{0BB0AB6D-ADEF-48C7-BB7C-EB43BB67A6FC}" name="Column9330"/>
    <tableColumn id="9345" xr3:uid="{C88FAB01-7BB7-4FB7-9443-DDFA39D02ED4}" name="Column9331"/>
    <tableColumn id="9346" xr3:uid="{5A04821F-5252-44B9-A44C-C8C36B544070}" name="Column9332"/>
    <tableColumn id="9347" xr3:uid="{D79B9715-DFFF-4B0F-832B-8532D17E282C}" name="Column9333"/>
    <tableColumn id="9348" xr3:uid="{0D9B991B-E1D4-487D-A514-4BCFEF82D40A}" name="Column9334"/>
    <tableColumn id="9349" xr3:uid="{A33304D3-32FE-4826-BF2F-437D77A17FEA}" name="Column9335"/>
    <tableColumn id="9350" xr3:uid="{08F0B504-B5B3-44C7-AC03-9686138DD59D}" name="Column9336"/>
    <tableColumn id="9351" xr3:uid="{15C46537-B338-492F-BEB5-E5DB99FA43AB}" name="Column9337"/>
    <tableColumn id="9352" xr3:uid="{3A6D1565-93A2-4B43-84C5-3546B11C6958}" name="Column9338"/>
    <tableColumn id="9353" xr3:uid="{CA676AD7-9865-4951-80D1-52000FAA20EB}" name="Column9339"/>
    <tableColumn id="9354" xr3:uid="{B3E04F15-584B-400A-90F9-F9BA34BD58A2}" name="Column9340"/>
    <tableColumn id="9355" xr3:uid="{5AD3D1C4-0C4F-4BC1-BF32-80393D8A8435}" name="Column9341"/>
    <tableColumn id="9356" xr3:uid="{AEFE3025-FF8F-4C48-860D-E04DC950BF49}" name="Column9342"/>
    <tableColumn id="9357" xr3:uid="{FFFF0B16-8009-463D-A5B0-61CE92EF324F}" name="Column9343"/>
    <tableColumn id="9358" xr3:uid="{6C1678CE-071C-470D-8759-8A0FB9D67E32}" name="Column9344"/>
    <tableColumn id="9359" xr3:uid="{2EBD1EBE-DE8D-4E37-AD1F-5751BE8B53C9}" name="Column9345"/>
    <tableColumn id="9360" xr3:uid="{59111CA0-E337-47BC-857F-EBA169E2280E}" name="Column9346"/>
    <tableColumn id="9361" xr3:uid="{90F1EB7A-B4ED-4090-B598-7135B987041E}" name="Column9347"/>
    <tableColumn id="9362" xr3:uid="{B7B3ED3C-A702-4268-9F06-6C0B9C4C0BFF}" name="Column9348"/>
    <tableColumn id="9363" xr3:uid="{B7313684-EF40-47C1-ABA5-072936795312}" name="Column9349"/>
    <tableColumn id="9364" xr3:uid="{321843B2-5F5E-4960-8C49-F2C27B469455}" name="Column9350"/>
    <tableColumn id="9365" xr3:uid="{CEAFAC17-D8C1-49B1-8DFC-9B89A691D7B9}" name="Column9351"/>
    <tableColumn id="9366" xr3:uid="{C0EA81AC-94E7-40A4-9737-F33F8FA9C036}" name="Column9352"/>
    <tableColumn id="9367" xr3:uid="{5F2110DC-DAE6-4F8D-B9B0-2D715626AB0F}" name="Column9353"/>
    <tableColumn id="9368" xr3:uid="{499B158F-EBE3-4DAB-8438-AEDF165D49D7}" name="Column9354"/>
    <tableColumn id="9369" xr3:uid="{31A92273-D483-4545-BF18-20CC234BB454}" name="Column9355"/>
    <tableColumn id="9370" xr3:uid="{F6269D27-09C7-4704-8A16-AFF285931FD7}" name="Column9356"/>
    <tableColumn id="9371" xr3:uid="{5FDCCD66-30C7-4D9D-A0B5-C6AED0D4D919}" name="Column9357"/>
    <tableColumn id="9372" xr3:uid="{CBF20D42-CA42-4F9F-A5D3-7812570B706B}" name="Column9358"/>
    <tableColumn id="9373" xr3:uid="{4345538D-B789-465F-9B99-D10EBFFC3093}" name="Column9359"/>
    <tableColumn id="9374" xr3:uid="{BBE7E499-D497-44C3-805A-43A03C3169A2}" name="Column9360"/>
    <tableColumn id="9375" xr3:uid="{41C4F263-A328-488C-8531-3D632DA23DDD}" name="Column9361"/>
    <tableColumn id="9376" xr3:uid="{C4E41015-203E-44CC-BACF-6EADEE3C02C8}" name="Column9362"/>
    <tableColumn id="9377" xr3:uid="{6A339134-9265-4CC2-9B8B-E706C3DD2408}" name="Column9363"/>
    <tableColumn id="9378" xr3:uid="{DCE05882-1F0A-41ED-A0AC-477771FA2DAD}" name="Column9364"/>
    <tableColumn id="9379" xr3:uid="{24605E20-D439-4233-9B59-42611D3E8BDE}" name="Column9365"/>
    <tableColumn id="9380" xr3:uid="{9E00F86C-D31B-4DEE-97F9-69C92B9757EC}" name="Column9366"/>
    <tableColumn id="9381" xr3:uid="{EEA0B1A4-1C8F-45D1-8373-B9F4D4ACD8F8}" name="Column9367"/>
    <tableColumn id="9382" xr3:uid="{15EEAAE6-9651-40AE-ACD9-5FEEFCC23852}" name="Column9368"/>
    <tableColumn id="9383" xr3:uid="{1F95012F-0630-430B-A475-E7E099161C75}" name="Column9369"/>
    <tableColumn id="9384" xr3:uid="{77C44800-FC82-49F6-8BB8-5BE993F1AD49}" name="Column9370"/>
    <tableColumn id="9385" xr3:uid="{019C5FE4-2F20-4759-9464-6CDD72981C23}" name="Column9371"/>
    <tableColumn id="9386" xr3:uid="{752FBA7D-200F-4482-95DA-C209E3AB2771}" name="Column9372"/>
    <tableColumn id="9387" xr3:uid="{09D7DE47-E884-47C3-9680-D9BB5E286395}" name="Column9373"/>
    <tableColumn id="9388" xr3:uid="{0F1B4EF6-B9F9-43E7-A1FB-5D120C07A4D9}" name="Column9374"/>
    <tableColumn id="9389" xr3:uid="{AE88E33F-5F81-40AD-BD6B-07531E4A2744}" name="Column9375"/>
    <tableColumn id="9390" xr3:uid="{D7EC9497-E4FE-485C-86C9-97FE67EF465D}" name="Column9376"/>
    <tableColumn id="9391" xr3:uid="{FE5E6885-7494-49BD-A37E-C1F1A510BFDF}" name="Column9377"/>
    <tableColumn id="9392" xr3:uid="{914ED13C-0E10-439B-8476-F8C9C166BDC7}" name="Column9378"/>
    <tableColumn id="9393" xr3:uid="{F2F9D773-5E5C-4C56-B8DE-70661DBD57C3}" name="Column9379"/>
    <tableColumn id="9394" xr3:uid="{C6459B86-1BCB-4696-97C7-1EC555F71BEA}" name="Column9380"/>
    <tableColumn id="9395" xr3:uid="{25F2043B-6EA7-410A-828D-3BB071060A4E}" name="Column9381"/>
    <tableColumn id="9396" xr3:uid="{2C1D9B74-9579-4551-B9D8-E2B522347263}" name="Column9382"/>
    <tableColumn id="9397" xr3:uid="{E2F44AC8-E635-4FE1-A76D-89573055A2CB}" name="Column9383"/>
    <tableColumn id="9398" xr3:uid="{3FD3A2B9-EFBE-4C21-8286-0D2CB8513210}" name="Column9384"/>
    <tableColumn id="9399" xr3:uid="{73AD03A4-B652-481F-9B60-A865621F3A14}" name="Column9385"/>
    <tableColumn id="9400" xr3:uid="{880CCE3A-6D3B-4386-A46E-46EDD5D7CCFE}" name="Column9386"/>
    <tableColumn id="9401" xr3:uid="{442BAD26-065A-4560-89E8-3E130A58C64C}" name="Column9387"/>
    <tableColumn id="9402" xr3:uid="{F1209FBA-3BE0-49C2-897A-D7844D7B20E8}" name="Column9388"/>
    <tableColumn id="9403" xr3:uid="{97186CFC-D167-4EC1-9B40-69E58126C3C9}" name="Column9389"/>
    <tableColumn id="9404" xr3:uid="{0FEA3A57-5015-405A-B2D8-1CC40A43E02E}" name="Column9390"/>
    <tableColumn id="9405" xr3:uid="{3814D0F9-F6FF-4229-876D-401E7D0F48F8}" name="Column9391"/>
    <tableColumn id="9406" xr3:uid="{C4A30C0F-5F25-44C4-B2A7-063461718644}" name="Column9392"/>
    <tableColumn id="9407" xr3:uid="{27A78145-0856-4A17-B82C-4CCA9E007AE2}" name="Column9393"/>
    <tableColumn id="9408" xr3:uid="{B2DF7EF5-7D92-4F10-AC27-F9AA01A7EC21}" name="Column9394"/>
    <tableColumn id="9409" xr3:uid="{A08B65E1-06F6-42EB-9F73-014373387085}" name="Column9395"/>
    <tableColumn id="9410" xr3:uid="{FFD0F706-A168-42E5-9A01-359CDA05CFB6}" name="Column9396"/>
    <tableColumn id="9411" xr3:uid="{82DD643D-DBD8-40A5-B562-621A6F426272}" name="Column9397"/>
    <tableColumn id="9412" xr3:uid="{9AD08FBF-3842-471C-9BF3-EF7282E3065D}" name="Column9398"/>
    <tableColumn id="9413" xr3:uid="{E0980D3E-561B-4D62-AFAA-D223B7A962A6}" name="Column9399"/>
    <tableColumn id="9414" xr3:uid="{0C2E9E2C-3FDC-4AC9-B373-A07936B93982}" name="Column9400"/>
    <tableColumn id="9415" xr3:uid="{08999FCB-2D22-4E9F-B0ED-002A3B740117}" name="Column9401"/>
    <tableColumn id="9416" xr3:uid="{B75D2011-AB37-401A-9B08-1F591220FEE2}" name="Column9402"/>
    <tableColumn id="9417" xr3:uid="{0383868B-5E49-4537-ABC7-E4C1449B7B1B}" name="Column9403"/>
    <tableColumn id="9418" xr3:uid="{D7798FC0-913B-43DA-B486-B94E2F7FAC71}" name="Column9404"/>
    <tableColumn id="9419" xr3:uid="{0CF93EEF-5047-42AC-9A29-0D7CDC534535}" name="Column9405"/>
    <tableColumn id="9420" xr3:uid="{27B67EDA-21BA-4489-8497-009B7EE38E20}" name="Column9406"/>
    <tableColumn id="9421" xr3:uid="{F6C6B301-1335-4FD3-8C7F-C9EB7DE4A35D}" name="Column9407"/>
    <tableColumn id="9422" xr3:uid="{667D4645-F948-4939-8868-2FC8C8F1AFCD}" name="Column9408"/>
    <tableColumn id="9423" xr3:uid="{E8F7AD22-2644-476D-8865-9BDB46E23DE3}" name="Column9409"/>
    <tableColumn id="9424" xr3:uid="{63FF8332-94C3-493E-8082-FE54F1906B00}" name="Column9410"/>
    <tableColumn id="9425" xr3:uid="{8623C8B5-6238-4F94-93E7-87A8EEDE4054}" name="Column9411"/>
    <tableColumn id="9426" xr3:uid="{F73361F9-6929-4C1A-88E5-32799653661F}" name="Column9412"/>
    <tableColumn id="9427" xr3:uid="{B43434E8-912B-403F-9554-046A1019F4B7}" name="Column9413"/>
    <tableColumn id="9428" xr3:uid="{2485D066-BF0E-4DEC-A81F-7F092F158580}" name="Column9414"/>
    <tableColumn id="9429" xr3:uid="{EF6F01EC-2978-4773-9242-9BE0F455A020}" name="Column9415"/>
    <tableColumn id="9430" xr3:uid="{E4FDCEE4-144A-4EF8-A041-DC56B5B87F3A}" name="Column9416"/>
    <tableColumn id="9431" xr3:uid="{521444F4-D6F3-416B-954B-04EC10839E4C}" name="Column9417"/>
    <tableColumn id="9432" xr3:uid="{21301D64-F3E8-4C13-921C-DA04E435E530}" name="Column9418"/>
    <tableColumn id="9433" xr3:uid="{94EEBCAA-985F-4605-93B2-C673ACB87AA0}" name="Column9419"/>
    <tableColumn id="9434" xr3:uid="{A28B2E42-6BC6-4EDD-A915-22B8DC1C613F}" name="Column9420"/>
    <tableColumn id="9435" xr3:uid="{1DDD91F5-47EF-44AC-B96D-15D654D997AE}" name="Column9421"/>
    <tableColumn id="9436" xr3:uid="{47F26205-3A3E-4984-BEBD-9E9160C4C2B6}" name="Column9422"/>
    <tableColumn id="9437" xr3:uid="{76C3B6E8-B12F-4E0F-920D-17122B28D090}" name="Column9423"/>
    <tableColumn id="9438" xr3:uid="{EDC40B87-F178-4241-BEEA-322C3EC7BFF5}" name="Column9424"/>
    <tableColumn id="9439" xr3:uid="{63A9BE17-6DB5-4F1A-928A-37E8E92BB6A9}" name="Column9425"/>
    <tableColumn id="9440" xr3:uid="{A34B269D-E313-4B9D-BE48-C273D1853DB4}" name="Column9426"/>
    <tableColumn id="9441" xr3:uid="{E5848712-7704-4C49-AB61-BEDAE5E3319D}" name="Column9427"/>
    <tableColumn id="9442" xr3:uid="{A0343994-B4E1-4915-AAAC-C113A3E83C56}" name="Column9428"/>
    <tableColumn id="9443" xr3:uid="{20DD0FB9-BD16-43AF-A8FD-E2246E07D872}" name="Column9429"/>
    <tableColumn id="9444" xr3:uid="{A3017662-8DAC-4FD6-9A62-D1CE1FA38355}" name="Column9430"/>
    <tableColumn id="9445" xr3:uid="{0D76515C-70E0-4EEB-87C1-AA5BBE98AB34}" name="Column9431"/>
    <tableColumn id="9446" xr3:uid="{8D38A1DD-CCD4-4DBC-BC61-96BFCE0F2583}" name="Column9432"/>
    <tableColumn id="9447" xr3:uid="{7E266173-E3B8-4CE9-ADE7-208DD1453AD5}" name="Column9433"/>
    <tableColumn id="9448" xr3:uid="{89BCF4C2-7846-47CA-A619-8187A7222A59}" name="Column9434"/>
    <tableColumn id="9449" xr3:uid="{42A073B1-C97D-4443-8B1B-214BE3A8296E}" name="Column9435"/>
    <tableColumn id="9450" xr3:uid="{E78B9392-6106-4FEF-B8B2-C37F6D2562D6}" name="Column9436"/>
    <tableColumn id="9451" xr3:uid="{512AD1A7-E1FC-4AE8-9C9F-AE868D60FA19}" name="Column9437"/>
    <tableColumn id="9452" xr3:uid="{ACF5F39A-B39E-4B28-9606-3473901ED17B}" name="Column9438"/>
    <tableColumn id="9453" xr3:uid="{571FDFAA-47E5-4951-8FAB-D42FAA45145B}" name="Column9439"/>
    <tableColumn id="9454" xr3:uid="{524090E6-25FF-421F-9104-EEBFCDBD0E62}" name="Column9440"/>
    <tableColumn id="9455" xr3:uid="{FECEAEF8-CD1E-4741-A9A1-070C1EDDFA8E}" name="Column9441"/>
    <tableColumn id="9456" xr3:uid="{6A14F471-EF7E-4B35-BE4A-49116724EF18}" name="Column9442"/>
    <tableColumn id="9457" xr3:uid="{25BA2B28-7335-4E59-BDF0-BA7C17CF48F2}" name="Column9443"/>
    <tableColumn id="9458" xr3:uid="{E9A59BCB-55BB-45AD-AEB3-4590C6D9A2F7}" name="Column9444"/>
    <tableColumn id="9459" xr3:uid="{789ED08F-DC25-4DBD-A091-0FDAC762437B}" name="Column9445"/>
    <tableColumn id="9460" xr3:uid="{F4FA105F-4BE5-416F-95A5-6C52DD3EF774}" name="Column9446"/>
    <tableColumn id="9461" xr3:uid="{7123C306-068E-4B9A-A1DD-F266918B766F}" name="Column9447"/>
    <tableColumn id="9462" xr3:uid="{1B923788-E4EF-4BCB-AFFB-908D210EACA6}" name="Column9448"/>
    <tableColumn id="9463" xr3:uid="{6E52DECB-3BED-4916-92E9-602E543D6A40}" name="Column9449"/>
    <tableColumn id="9464" xr3:uid="{931F77DE-4950-4A6B-AE2F-6091C5B4F6CF}" name="Column9450"/>
    <tableColumn id="9465" xr3:uid="{539C48BA-1CDD-4D37-8F34-F80EBAFF36D4}" name="Column9451"/>
    <tableColumn id="9466" xr3:uid="{32EAFC8D-B208-4876-BBB7-CC066FFCBDE7}" name="Column9452"/>
    <tableColumn id="9467" xr3:uid="{88538CA6-A8EC-434D-A662-2723E914A181}" name="Column9453"/>
    <tableColumn id="9468" xr3:uid="{8046C26E-7CC3-409C-9602-9AA130881014}" name="Column9454"/>
    <tableColumn id="9469" xr3:uid="{21E532BE-48E1-4526-96FA-1431C6E79684}" name="Column9455"/>
    <tableColumn id="9470" xr3:uid="{5327D6FB-64FF-463A-B300-86BEF029C457}" name="Column9456"/>
    <tableColumn id="9471" xr3:uid="{BF5A93D0-90BE-411B-B984-F3C4530D921E}" name="Column9457"/>
    <tableColumn id="9472" xr3:uid="{5CB22B5B-2FB4-416E-81FA-12238A792892}" name="Column9458"/>
    <tableColumn id="9473" xr3:uid="{E7D3D215-8928-4C6B-B5D0-FE39FE0CEAE4}" name="Column9459"/>
    <tableColumn id="9474" xr3:uid="{327650A1-BDD0-4B31-ABA1-AB688C293AC6}" name="Column9460"/>
    <tableColumn id="9475" xr3:uid="{FFFBABAB-8107-4F43-897E-FDBFCEC749D1}" name="Column9461"/>
    <tableColumn id="9476" xr3:uid="{A871BC5A-28EA-4DB9-A333-640D81203857}" name="Column9462"/>
    <tableColumn id="9477" xr3:uid="{74BC4A56-9EE6-4D63-853F-07458173CBC8}" name="Column9463"/>
    <tableColumn id="9478" xr3:uid="{C245F27B-4D7A-4F64-94D7-CF03562EC788}" name="Column9464"/>
    <tableColumn id="9479" xr3:uid="{4AA19E86-F804-402A-B00F-880836280A62}" name="Column9465"/>
    <tableColumn id="9480" xr3:uid="{99981F88-F53A-495B-9B65-EB744EDDC71A}" name="Column9466"/>
    <tableColumn id="9481" xr3:uid="{81B52032-C564-4C49-BCB5-20D9F137521C}" name="Column9467"/>
    <tableColumn id="9482" xr3:uid="{1C5C42E9-93B4-4467-AEF9-EE4293DD54E2}" name="Column9468"/>
    <tableColumn id="9483" xr3:uid="{C946793F-9A67-48C0-BD7B-6E9186F08B85}" name="Column9469"/>
    <tableColumn id="9484" xr3:uid="{FA6BE8C5-70E7-4C17-B413-A84011063C43}" name="Column9470"/>
    <tableColumn id="9485" xr3:uid="{B46AF956-9AB3-44D1-AF9E-E40E7E6D3DD0}" name="Column9471"/>
    <tableColumn id="9486" xr3:uid="{094D221B-328B-4B25-AD52-F3FEF7BBD6E8}" name="Column9472"/>
    <tableColumn id="9487" xr3:uid="{4FE956A6-93C0-43B0-8660-4CE3AB34E227}" name="Column9473"/>
    <tableColumn id="9488" xr3:uid="{D0C38C93-91FB-4E55-84A8-BD3679DC174A}" name="Column9474"/>
    <tableColumn id="9489" xr3:uid="{364BC860-15C5-4B6C-93DF-FFA10CF53D8B}" name="Column9475"/>
    <tableColumn id="9490" xr3:uid="{C8A3F66A-7C75-4A62-B653-751F72AF008F}" name="Column9476"/>
    <tableColumn id="9491" xr3:uid="{90A31C41-87F4-4B43-B674-6FF15B758198}" name="Column9477"/>
    <tableColumn id="9492" xr3:uid="{19160E1A-724A-412D-824A-A7CA694997EC}" name="Column9478"/>
    <tableColumn id="9493" xr3:uid="{DBA4CA72-6295-41F3-82D4-8C31442EA3AE}" name="Column9479"/>
    <tableColumn id="9494" xr3:uid="{E36691F9-584C-4F35-B1C4-0FE0FECCEF30}" name="Column9480"/>
    <tableColumn id="9495" xr3:uid="{2FE83480-C4A7-48F7-B3DA-A3B7C0FFE856}" name="Column9481"/>
    <tableColumn id="9496" xr3:uid="{24445655-FB31-44DD-A842-B538FA7E3E8B}" name="Column9482"/>
    <tableColumn id="9497" xr3:uid="{C957638A-BC72-4A7F-84A3-AA43B88DD982}" name="Column9483"/>
    <tableColumn id="9498" xr3:uid="{DFE888AF-A4F4-4DAE-94F5-4957F4F39678}" name="Column9484"/>
    <tableColumn id="9499" xr3:uid="{29A57165-A8FE-4F01-83FC-4E3DD5B76DA8}" name="Column9485"/>
    <tableColumn id="9500" xr3:uid="{022B5CAF-F4C2-464F-9ED2-6EDD4D6D2B77}" name="Column9486"/>
    <tableColumn id="9501" xr3:uid="{4ADAD80B-1BDB-4A45-AC08-CE7588270032}" name="Column9487"/>
    <tableColumn id="9502" xr3:uid="{D6EBFACA-14CB-4B6E-98EE-88457726C9D0}" name="Column9488"/>
    <tableColumn id="9503" xr3:uid="{53B2B7DF-321B-47A5-B073-BDC95F8FBE8D}" name="Column9489"/>
    <tableColumn id="9504" xr3:uid="{BE704BAA-4527-4EBC-8EEE-947027AE21C9}" name="Column9490"/>
    <tableColumn id="9505" xr3:uid="{6CDF9687-2ACB-4E99-9111-E15A3EBC5041}" name="Column9491"/>
    <tableColumn id="9506" xr3:uid="{4F560842-45A4-4733-9A4B-CF12AB759A10}" name="Column9492"/>
    <tableColumn id="9507" xr3:uid="{9B0AE8E8-71DD-4C28-AA84-8F1D768FAD2F}" name="Column9493"/>
    <tableColumn id="9508" xr3:uid="{0FD818BF-CB98-45BC-8CC4-B8F3F0F4AFA0}" name="Column9494"/>
    <tableColumn id="9509" xr3:uid="{50F1BB5D-48D3-4288-BA11-CC24890AA5CA}" name="Column9495"/>
    <tableColumn id="9510" xr3:uid="{700AE6B0-14D5-49E3-9F50-91354D236BC3}" name="Column9496"/>
    <tableColumn id="9511" xr3:uid="{ED628BCD-B730-4F50-B78C-66F225DA1E62}" name="Column9497"/>
    <tableColumn id="9512" xr3:uid="{104491B9-9C22-4456-B96B-EE8A81386432}" name="Column9498"/>
    <tableColumn id="9513" xr3:uid="{240D6B7C-25E4-4CCF-877D-FE16478B7C4B}" name="Column9499"/>
    <tableColumn id="9514" xr3:uid="{4B4F842F-403C-45E6-9FE5-25B403A68C77}" name="Column9500"/>
    <tableColumn id="9515" xr3:uid="{F687595C-EBDD-4123-A273-5F7D3F362116}" name="Column9501"/>
    <tableColumn id="9516" xr3:uid="{ED0CA852-2B29-40FD-B510-C18D79C86F58}" name="Column9502"/>
    <tableColumn id="9517" xr3:uid="{F7456405-E63E-47C8-8B18-2A32B705841F}" name="Column9503"/>
    <tableColumn id="9518" xr3:uid="{BD9FA7B7-1527-4DC2-B495-D04D8041A4E9}" name="Column9504"/>
    <tableColumn id="9519" xr3:uid="{F28B4F95-27FA-40E3-A446-8B0D0D2318B8}" name="Column9505"/>
    <tableColumn id="9520" xr3:uid="{558BB205-9402-4C3C-9E85-131686055012}" name="Column9506"/>
    <tableColumn id="9521" xr3:uid="{74521EA4-E748-49F8-AF1B-16C2DA1C1ABB}" name="Column9507"/>
    <tableColumn id="9522" xr3:uid="{ED9DA510-C1DE-4F21-A3D5-B433C68146B1}" name="Column9508"/>
    <tableColumn id="9523" xr3:uid="{D7ED9237-FCEB-4987-B170-A48BB9DB28AE}" name="Column9509"/>
    <tableColumn id="9524" xr3:uid="{B25A6535-6B34-417A-B2EE-E560E54A9A92}" name="Column9510"/>
    <tableColumn id="9525" xr3:uid="{6B8DB2A0-3346-4F26-9906-1ED6881722DC}" name="Column9511"/>
    <tableColumn id="9526" xr3:uid="{92808812-151B-407D-9CCC-FE8E32C2A5C0}" name="Column9512"/>
    <tableColumn id="9527" xr3:uid="{8DA03265-38DD-4319-8835-EFAB3855CF29}" name="Column9513"/>
    <tableColumn id="9528" xr3:uid="{43A55DD6-B850-451B-9C09-01242F7718DB}" name="Column9514"/>
    <tableColumn id="9529" xr3:uid="{2DEAF53F-D968-4DFB-85D0-266538CED391}" name="Column9515"/>
    <tableColumn id="9530" xr3:uid="{4177BC82-5C07-4037-A01E-1612E38F3599}" name="Column9516"/>
    <tableColumn id="9531" xr3:uid="{4420A34A-7B46-4237-B3AA-64BF8098DDC1}" name="Column9517"/>
    <tableColumn id="9532" xr3:uid="{5610EDE0-9850-45D4-B850-162688351A8C}" name="Column9518"/>
    <tableColumn id="9533" xr3:uid="{72DF403E-A3FE-4EF6-9B29-7A2A82433858}" name="Column9519"/>
    <tableColumn id="9534" xr3:uid="{57E1E73F-BB75-429F-8238-83B38DB7403F}" name="Column9520"/>
    <tableColumn id="9535" xr3:uid="{EB856CF4-AC54-48E7-A1BA-A862DAB297B4}" name="Column9521"/>
    <tableColumn id="9536" xr3:uid="{B7F5B5C1-A682-406E-8E51-E471DCC01F4B}" name="Column9522"/>
    <tableColumn id="9537" xr3:uid="{93CD5CA8-F31F-4ABB-AC78-A32C156D0B7A}" name="Column9523"/>
    <tableColumn id="9538" xr3:uid="{02668D95-8E55-4E80-8901-99A78D11759E}" name="Column9524"/>
    <tableColumn id="9539" xr3:uid="{A4581DF9-0570-4DA9-9E04-5A99FD220C36}" name="Column9525"/>
    <tableColumn id="9540" xr3:uid="{D0D18C0E-4875-40D2-981D-E6EA16B71D4C}" name="Column9526"/>
    <tableColumn id="9541" xr3:uid="{42F307CB-2101-4759-B9F3-8EAE61B17590}" name="Column9527"/>
    <tableColumn id="9542" xr3:uid="{6DFB0F96-1D12-4704-884F-52949903564E}" name="Column9528"/>
    <tableColumn id="9543" xr3:uid="{BC8FA478-64F3-4DD1-B9B8-9FAACD5A1D46}" name="Column9529"/>
    <tableColumn id="9544" xr3:uid="{4E1969B2-803C-4A0E-A868-D301E35B4363}" name="Column9530"/>
    <tableColumn id="9545" xr3:uid="{5B648B2D-BD49-4C7E-B6B7-731A3715CD30}" name="Column9531"/>
    <tableColumn id="9546" xr3:uid="{789D2B47-6D36-46FA-9BE3-3451D467995E}" name="Column9532"/>
    <tableColumn id="9547" xr3:uid="{307C1FCB-4057-41A4-8811-46FC3B9BEE0E}" name="Column9533"/>
    <tableColumn id="9548" xr3:uid="{683423C9-E102-43D2-A1A2-C244F7EFF318}" name="Column9534"/>
    <tableColumn id="9549" xr3:uid="{6D3805B5-5E08-4F44-88ED-4F1795B2A5E6}" name="Column9535"/>
    <tableColumn id="9550" xr3:uid="{C6E807AB-3DEA-4FAC-9811-B997BF456045}" name="Column9536"/>
    <tableColumn id="9551" xr3:uid="{BDC23FE2-AC80-4AEE-AD7D-46CC58FF3709}" name="Column9537"/>
    <tableColumn id="9552" xr3:uid="{6C4A9B5E-DCC7-4973-A9AC-93329D8CB865}" name="Column9538"/>
    <tableColumn id="9553" xr3:uid="{262C0453-32AB-4B11-ABDB-0BA48A9AB66F}" name="Column9539"/>
    <tableColumn id="9554" xr3:uid="{EF627ACD-B08D-450E-95DD-082765B3C1B7}" name="Column9540"/>
    <tableColumn id="9555" xr3:uid="{B3C053FA-C401-402A-A56F-4D7F3D636943}" name="Column9541"/>
    <tableColumn id="9556" xr3:uid="{F7BA8A50-4315-4FCF-B0D1-7B5337223CF6}" name="Column9542"/>
    <tableColumn id="9557" xr3:uid="{45CD90A5-0ED4-4E01-8665-79F1E76E2023}" name="Column9543"/>
    <tableColumn id="9558" xr3:uid="{E937AEF7-9E56-49DD-ABF6-35C806911738}" name="Column9544"/>
    <tableColumn id="9559" xr3:uid="{8916CC00-22C9-4E22-AF51-D9B9810EBA1A}" name="Column9545"/>
    <tableColumn id="9560" xr3:uid="{9434D658-243B-4741-AF57-171FEF277505}" name="Column9546"/>
    <tableColumn id="9561" xr3:uid="{A1F5F406-A102-49BD-A14B-455A1CDD8AA0}" name="Column9547"/>
    <tableColumn id="9562" xr3:uid="{412B180A-8030-4722-8D27-9DA5E949B4C6}" name="Column9548"/>
    <tableColumn id="9563" xr3:uid="{C02825DE-35EE-4888-854C-29D276B5922D}" name="Column9549"/>
    <tableColumn id="9564" xr3:uid="{0F3D19FB-DEB2-4DA3-A105-5F8D94CD4AB3}" name="Column9550"/>
    <tableColumn id="9565" xr3:uid="{9F0D8D52-230F-4FA8-89BD-BA17BC89B394}" name="Column9551"/>
    <tableColumn id="9566" xr3:uid="{C08ABC90-18D1-4BE3-B23D-69331932D83D}" name="Column9552"/>
    <tableColumn id="9567" xr3:uid="{FDF03F7E-7329-4792-8471-9167F6627AB5}" name="Column9553"/>
    <tableColumn id="9568" xr3:uid="{649C25C9-7E7C-4737-9A2D-41B86147F36A}" name="Column9554"/>
    <tableColumn id="9569" xr3:uid="{65DC2895-96E7-49CC-A86D-DBC10F820EF8}" name="Column9555"/>
    <tableColumn id="9570" xr3:uid="{03CA2875-C665-44FD-9CEC-2FF6E8991F3F}" name="Column9556"/>
    <tableColumn id="9571" xr3:uid="{79D37A84-93A5-4704-A4B6-992EC37DFA72}" name="Column9557"/>
    <tableColumn id="9572" xr3:uid="{A97A9F61-32FC-40D8-B210-B1AF92BA2BDC}" name="Column9558"/>
    <tableColumn id="9573" xr3:uid="{A8B2ADE5-30C2-45DE-9334-07D703CDB4E5}" name="Column9559"/>
    <tableColumn id="9574" xr3:uid="{AF05A6EF-C286-4112-AA4E-FFB25C7659AB}" name="Column9560"/>
    <tableColumn id="9575" xr3:uid="{78A5AE7B-76F4-4A27-8769-2976D4C0AACA}" name="Column9561"/>
    <tableColumn id="9576" xr3:uid="{2C06676A-F6E2-4A78-B1EC-8B5F2AF085B8}" name="Column9562"/>
    <tableColumn id="9577" xr3:uid="{D7AA5B4F-582B-458D-ABB7-F0385D5A3676}" name="Column9563"/>
    <tableColumn id="9578" xr3:uid="{B7A89BB2-ACCC-418E-BF38-B9E3843CE913}" name="Column9564"/>
    <tableColumn id="9579" xr3:uid="{37235AE2-024A-483C-BBC5-1EED18E9F61B}" name="Column9565"/>
    <tableColumn id="9580" xr3:uid="{DBD51E0D-77A4-4BD4-8105-B2DC4FC2761C}" name="Column9566"/>
    <tableColumn id="9581" xr3:uid="{41B61F53-8243-401C-805A-F2B9DF044BC6}" name="Column9567"/>
    <tableColumn id="9582" xr3:uid="{71C1C2ED-F373-4AFC-9AE1-CF42CE131B8C}" name="Column9568"/>
    <tableColumn id="9583" xr3:uid="{F96EEEC4-304D-458D-B01F-F25CC3517EA1}" name="Column9569"/>
    <tableColumn id="9584" xr3:uid="{A47B071A-CEF4-49E0-BB4D-84DFBD5F50BA}" name="Column9570"/>
    <tableColumn id="9585" xr3:uid="{3F181ED0-4DFA-4A54-9F3C-EB35583882F0}" name="Column9571"/>
    <tableColumn id="9586" xr3:uid="{A606012B-ACF8-4047-A991-ECD889C22050}" name="Column9572"/>
    <tableColumn id="9587" xr3:uid="{37652C43-1C3C-4B85-9A3C-2BA827A0FCC9}" name="Column9573"/>
    <tableColumn id="9588" xr3:uid="{C7EE9F7C-3FD1-46CD-8431-47FFC613C254}" name="Column9574"/>
    <tableColumn id="9589" xr3:uid="{36648674-C323-40C6-9B80-3F7D4ED6F06F}" name="Column9575"/>
    <tableColumn id="9590" xr3:uid="{5596B993-860D-400C-8A41-D13938A775F3}" name="Column9576"/>
    <tableColumn id="9591" xr3:uid="{D5D7574D-BA52-4786-9F08-4C5C89671866}" name="Column9577"/>
    <tableColumn id="9592" xr3:uid="{61DCC955-EE47-4794-8C2B-DDE439F41D7C}" name="Column9578"/>
    <tableColumn id="9593" xr3:uid="{136107C9-2C37-4521-93A3-E20E979BB947}" name="Column9579"/>
    <tableColumn id="9594" xr3:uid="{A9FB79DA-E902-45EF-BB4F-F1C6425957B5}" name="Column9580"/>
    <tableColumn id="9595" xr3:uid="{2B750100-BA7D-451A-80BC-EA7DF6DB0A3B}" name="Column9581"/>
    <tableColumn id="9596" xr3:uid="{B01EC1E0-D1DF-43D4-B3F3-6AE3D1D0ACFF}" name="Column9582"/>
    <tableColumn id="9597" xr3:uid="{25D9EEA7-E0DE-4A48-9FE4-C242EF309BA1}" name="Column9583"/>
    <tableColumn id="9598" xr3:uid="{B779884C-09E1-4092-834D-703FCF3D5161}" name="Column9584"/>
    <tableColumn id="9599" xr3:uid="{655A8B1E-914C-48D6-BF8A-31264E0077DC}" name="Column9585"/>
    <tableColumn id="9600" xr3:uid="{CE7CC710-00F9-4713-9223-0D2800F3A2F6}" name="Column9586"/>
    <tableColumn id="9601" xr3:uid="{4A5FBFA0-4E1C-4A78-B2C0-D3368122B2A8}" name="Column9587"/>
    <tableColumn id="9602" xr3:uid="{F21E65F8-4554-4FD5-87B4-E270705D3871}" name="Column9588"/>
    <tableColumn id="9603" xr3:uid="{68E698F1-3839-404A-9263-4D06FAA8DE0C}" name="Column9589"/>
    <tableColumn id="9604" xr3:uid="{3DAFB8FC-53BE-4516-9692-2FB936090E40}" name="Column9590"/>
    <tableColumn id="9605" xr3:uid="{BE6C6523-843B-420A-B9B3-700B7A819A3C}" name="Column9591"/>
    <tableColumn id="9606" xr3:uid="{2987465C-4711-4B4E-ACA9-68133797BAE2}" name="Column9592"/>
    <tableColumn id="9607" xr3:uid="{8F5C3ABC-59F7-40E1-A062-4BC0BBEC94B0}" name="Column9593"/>
    <tableColumn id="9608" xr3:uid="{3A7904A7-E267-4DD7-99EA-23E97C875AB1}" name="Column9594"/>
    <tableColumn id="9609" xr3:uid="{C424D33A-D984-4B2F-9531-773500ACE624}" name="Column9595"/>
    <tableColumn id="9610" xr3:uid="{0498609E-59BB-4B6A-8911-F543F7276374}" name="Column9596"/>
    <tableColumn id="9611" xr3:uid="{FFD7FC69-95E2-4A98-A330-6A9E47EA9834}" name="Column9597"/>
    <tableColumn id="9612" xr3:uid="{54C7314A-D84B-4B0B-A153-736ED51CA42C}" name="Column9598"/>
    <tableColumn id="9613" xr3:uid="{A8D15BFC-927F-41C1-930B-7309562AE31F}" name="Column9599"/>
    <tableColumn id="9614" xr3:uid="{0CE3558D-6230-4977-9D92-9892D9E12A37}" name="Column9600"/>
    <tableColumn id="9615" xr3:uid="{55BCE34E-A145-4FE0-AFE6-24DB58B8AE43}" name="Column9601"/>
    <tableColumn id="9616" xr3:uid="{3B6B3975-431C-459B-BCB0-7E558A15D2DF}" name="Column9602"/>
    <tableColumn id="9617" xr3:uid="{AD29B72A-CB14-4F55-A4C5-6F8E79E913E6}" name="Column9603"/>
    <tableColumn id="9618" xr3:uid="{78042861-A78D-49DA-B007-CEE718E14A78}" name="Column9604"/>
    <tableColumn id="9619" xr3:uid="{55B50D3C-87CF-4853-B265-3DCECA55DAB8}" name="Column9605"/>
    <tableColumn id="9620" xr3:uid="{A0D533F2-06F4-4CBB-A4C7-F802C984A328}" name="Column9606"/>
    <tableColumn id="9621" xr3:uid="{22A5A781-BF76-455E-9624-DA4B1A56EAB1}" name="Column9607"/>
    <tableColumn id="9622" xr3:uid="{82F12999-A282-45A1-AD2E-01C4FA6A8310}" name="Column9608"/>
    <tableColumn id="9623" xr3:uid="{D9AC02B1-A706-4C64-9185-7B6F92D05B78}" name="Column9609"/>
    <tableColumn id="9624" xr3:uid="{71F20E40-9CEA-4E44-A7D5-ABE92B5FDC0F}" name="Column9610"/>
    <tableColumn id="9625" xr3:uid="{0BD48E77-FF4D-46FB-9498-5FB88D7F5831}" name="Column9611"/>
    <tableColumn id="9626" xr3:uid="{C05FDBDA-4AC5-47C7-9F40-DD474141DF10}" name="Column9612"/>
    <tableColumn id="9627" xr3:uid="{9D648583-AF54-46B6-A52B-28C7B2F8E7D3}" name="Column9613"/>
    <tableColumn id="9628" xr3:uid="{D597F8F9-D371-4618-88B0-24698BEC1A13}" name="Column9614"/>
    <tableColumn id="9629" xr3:uid="{1BF5D621-CF5A-499A-8440-6C324F0A48B5}" name="Column9615"/>
    <tableColumn id="9630" xr3:uid="{DD26AC60-4283-49FD-8AE5-844BF3CF592C}" name="Column9616"/>
    <tableColumn id="9631" xr3:uid="{C9A54E64-19B3-48D2-8252-4694F5A3141E}" name="Column9617"/>
    <tableColumn id="9632" xr3:uid="{9235CCBD-570E-4241-BD0D-7690AB2498CA}" name="Column9618"/>
    <tableColumn id="9633" xr3:uid="{938EA6D7-941D-4ADB-BC50-288E0FCBC247}" name="Column9619"/>
    <tableColumn id="9634" xr3:uid="{32958F1F-98E9-42A6-9D69-F2E2F4BEAC14}" name="Column9620"/>
    <tableColumn id="9635" xr3:uid="{97F70DC9-33CD-4828-AEE5-B6D1FA1EB977}" name="Column9621"/>
    <tableColumn id="9636" xr3:uid="{5A5C431B-EFDD-4D34-9045-8901252CE933}" name="Column9622"/>
    <tableColumn id="9637" xr3:uid="{F3B14E05-9A40-4703-9068-1778EFF7F834}" name="Column9623"/>
    <tableColumn id="9638" xr3:uid="{BE3298CA-39D0-40DB-A3E5-F531D8B8FC58}" name="Column9624"/>
    <tableColumn id="9639" xr3:uid="{2456ABA4-8B1E-4C2D-B86D-60EEFD1F183E}" name="Column9625"/>
    <tableColumn id="9640" xr3:uid="{7AA08AE8-33B1-4C46-A6F5-B232AC35257B}" name="Column9626"/>
    <tableColumn id="9641" xr3:uid="{356CB05D-1E4E-49B8-879C-EFA5F7B519E6}" name="Column9627"/>
    <tableColumn id="9642" xr3:uid="{F8B5346C-A8C6-4342-B493-B75AE6EE855B}" name="Column9628"/>
    <tableColumn id="9643" xr3:uid="{47A0B92C-CCBC-4B1A-BD41-326A897970DB}" name="Column9629"/>
    <tableColumn id="9644" xr3:uid="{1CCFD89C-5F7B-4A5E-AF8F-395561F403F9}" name="Column9630"/>
    <tableColumn id="9645" xr3:uid="{D548B262-5CBB-4D00-89AE-5EE2DBAB1498}" name="Column9631"/>
    <tableColumn id="9646" xr3:uid="{E455499F-2D39-4BDA-B615-CCC523AD55B3}" name="Column9632"/>
    <tableColumn id="9647" xr3:uid="{312F1B70-C683-458D-B422-002AF5257B64}" name="Column9633"/>
    <tableColumn id="9648" xr3:uid="{F79B8825-FA39-440C-A427-550CDF7B4C03}" name="Column9634"/>
    <tableColumn id="9649" xr3:uid="{86505819-8915-4353-B817-20B69BB30271}" name="Column9635"/>
    <tableColumn id="9650" xr3:uid="{549041D0-3316-470A-ABB2-08BB51F19AFA}" name="Column9636"/>
    <tableColumn id="9651" xr3:uid="{796C21D8-B511-45D5-9267-20558E2F7DBD}" name="Column9637"/>
    <tableColumn id="9652" xr3:uid="{8D3212B5-D8FC-4E17-9B17-DFD6637B7B79}" name="Column9638"/>
    <tableColumn id="9653" xr3:uid="{513E83EF-6E78-4DF4-86F6-3D6C8E509609}" name="Column9639"/>
    <tableColumn id="9654" xr3:uid="{10E7041E-77AA-4483-9EF2-677EE6D4DACF}" name="Column9640"/>
    <tableColumn id="9655" xr3:uid="{21601749-0B10-4762-AF28-829DE2F6F530}" name="Column9641"/>
    <tableColumn id="9656" xr3:uid="{F2EC55FE-CFD0-4F61-BCD9-D79ED05BAD28}" name="Column9642"/>
    <tableColumn id="9657" xr3:uid="{63834754-1F8A-4221-870A-C8DDB7C77DFC}" name="Column9643"/>
    <tableColumn id="9658" xr3:uid="{748B3902-6B5A-4E89-A6B0-C561D526BDEB}" name="Column9644"/>
    <tableColumn id="9659" xr3:uid="{709D3CD9-0251-4C55-AB42-E85A8956096C}" name="Column9645"/>
    <tableColumn id="9660" xr3:uid="{155981D4-4591-46FF-962B-5C7FC9DEF04E}" name="Column9646"/>
    <tableColumn id="9661" xr3:uid="{28CB0A04-788B-471F-B849-B72B85957060}" name="Column9647"/>
    <tableColumn id="9662" xr3:uid="{52F87814-A13C-4949-B098-D2D6230C6F92}" name="Column9648"/>
    <tableColumn id="9663" xr3:uid="{BFF58FA5-C170-4249-B30E-121A16610864}" name="Column9649"/>
    <tableColumn id="9664" xr3:uid="{95D48C0A-432A-44B5-9266-FC91331CEF14}" name="Column9650"/>
    <tableColumn id="9665" xr3:uid="{0B98DFC1-745D-430E-82C7-391A2772BA0C}" name="Column9651"/>
    <tableColumn id="9666" xr3:uid="{F6A63262-EFEB-4DF5-AB56-4C03384C081E}" name="Column9652"/>
    <tableColumn id="9667" xr3:uid="{7DFD7886-89D2-40DA-8E38-C66FD0FBEDC3}" name="Column9653"/>
    <tableColumn id="9668" xr3:uid="{5D00C48F-C1C1-4048-9E1E-DA553C70B99C}" name="Column9654"/>
    <tableColumn id="9669" xr3:uid="{3DCEED23-A55C-4562-A665-2F866D7CBD75}" name="Column9655"/>
    <tableColumn id="9670" xr3:uid="{DA4878C3-3A5A-412F-B61D-3E0F7C9CA491}" name="Column9656"/>
    <tableColumn id="9671" xr3:uid="{B2EB7856-EDC7-4988-AF80-9EB54E5654AE}" name="Column9657"/>
    <tableColumn id="9672" xr3:uid="{7CC7BAC2-9F7C-411D-AD40-FD1FB3B469BC}" name="Column9658"/>
    <tableColumn id="9673" xr3:uid="{2D8F1475-7A8C-4152-AF0F-19449DEE9994}" name="Column9659"/>
    <tableColumn id="9674" xr3:uid="{02BB87CF-7310-4AC0-A12E-04BE582DD45B}" name="Column9660"/>
    <tableColumn id="9675" xr3:uid="{70E6C614-1B75-46B1-8FA3-E8FC731BD502}" name="Column9661"/>
    <tableColumn id="9676" xr3:uid="{EA4E873F-6536-4E91-832C-DD1A7C89D9A5}" name="Column9662"/>
    <tableColumn id="9677" xr3:uid="{0E814D44-F78F-4B44-9D47-0B6535E23984}" name="Column9663"/>
    <tableColumn id="9678" xr3:uid="{0CA01F77-7905-4BCC-9EDB-E1121D29CBB5}" name="Column9664"/>
    <tableColumn id="9679" xr3:uid="{40E04BBD-FF1E-4FCA-8B2D-A8853889626A}" name="Column9665"/>
    <tableColumn id="9680" xr3:uid="{45F1A806-FD52-40F4-AB78-DF67A8787532}" name="Column9666"/>
    <tableColumn id="9681" xr3:uid="{2F3859D7-A891-4F28-8CA5-08EACB14DD16}" name="Column9667"/>
    <tableColumn id="9682" xr3:uid="{BCF99B2A-DFCE-4084-9804-A9F55007979B}" name="Column9668"/>
    <tableColumn id="9683" xr3:uid="{B3B1E9F0-D514-4E08-B165-89A22D25DBB8}" name="Column9669"/>
    <tableColumn id="9684" xr3:uid="{29DFCFFD-2CD1-4827-AB33-D35AA20FDA58}" name="Column9670"/>
    <tableColumn id="9685" xr3:uid="{8A047859-26F5-4326-8FAE-6B8AE20095FA}" name="Column9671"/>
    <tableColumn id="9686" xr3:uid="{34135371-6641-47A6-9E84-FE9E86F587AA}" name="Column9672"/>
    <tableColumn id="9687" xr3:uid="{8904F0FF-2B26-48F3-BE10-3AFE6819B09B}" name="Column9673"/>
    <tableColumn id="9688" xr3:uid="{B8E892E0-CF0B-4CFA-84BC-1B40FBB0FA45}" name="Column9674"/>
    <tableColumn id="9689" xr3:uid="{F926D390-D68D-4DBA-94FC-9A3337E0550E}" name="Column9675"/>
    <tableColumn id="9690" xr3:uid="{E5CA4F7D-D8CD-400B-AF15-16B047897674}" name="Column9676"/>
    <tableColumn id="9691" xr3:uid="{2F5D318E-5C21-4151-BDAC-C6F34A9DD07B}" name="Column9677"/>
    <tableColumn id="9692" xr3:uid="{5A7F7C98-899C-4211-A57C-E76E5CB06CD3}" name="Column9678"/>
    <tableColumn id="9693" xr3:uid="{AFEA6CBF-9D6D-44F5-BC77-C2AFA6DD2632}" name="Column9679"/>
    <tableColumn id="9694" xr3:uid="{4D8E0C89-5669-4549-99DB-49EE1505B18A}" name="Column9680"/>
    <tableColumn id="9695" xr3:uid="{142466D8-01D5-4A96-A7BA-4CDDE86EAE9D}" name="Column9681"/>
    <tableColumn id="9696" xr3:uid="{F0C8ABFB-09FF-4318-A795-956FCDC47600}" name="Column9682"/>
    <tableColumn id="9697" xr3:uid="{69703779-9F96-475F-AFE5-332F488A4C54}" name="Column9683"/>
    <tableColumn id="9698" xr3:uid="{EDFF541D-EC49-45E8-AD42-ED8B86D52774}" name="Column9684"/>
    <tableColumn id="9699" xr3:uid="{FAB4E1DC-195D-4EA5-A460-CEBC414949D2}" name="Column9685"/>
    <tableColumn id="9700" xr3:uid="{CD74C624-D6C7-4FA1-9498-2E4F7F40B8FC}" name="Column9686"/>
    <tableColumn id="9701" xr3:uid="{F6BF7471-4740-4E96-8F5A-F4288AD2797F}" name="Column9687"/>
    <tableColumn id="9702" xr3:uid="{91A47E8A-244A-4494-8A04-310365178773}" name="Column9688"/>
    <tableColumn id="9703" xr3:uid="{9EE4FB8E-08D7-491A-AB9D-5B7DDB999A08}" name="Column9689"/>
    <tableColumn id="9704" xr3:uid="{2CB5F86B-87C8-43B5-9C32-5D7378C45F8D}" name="Column9690"/>
    <tableColumn id="9705" xr3:uid="{77A47DC6-514C-42DD-BC40-E45C8B175FA0}" name="Column9691"/>
    <tableColumn id="9706" xr3:uid="{9EA0A207-A324-44AC-BE39-6DB6CACF71DF}" name="Column9692"/>
    <tableColumn id="9707" xr3:uid="{EDD0E6E2-B924-41D9-9510-973C7417C6C1}" name="Column9693"/>
    <tableColumn id="9708" xr3:uid="{ECC0010A-5D6A-4F77-8042-A48E43C76858}" name="Column9694"/>
    <tableColumn id="9709" xr3:uid="{06383F0F-C682-46DE-B339-34C59991EAA6}" name="Column9695"/>
    <tableColumn id="9710" xr3:uid="{7376CB0F-30D3-4C3D-A48A-CEFDB129BFD3}" name="Column9696"/>
    <tableColumn id="9711" xr3:uid="{DC096E3C-3FEA-46A6-BEB6-95470529D2A2}" name="Column9697"/>
    <tableColumn id="9712" xr3:uid="{64D12092-D169-45EA-ABAB-B7E351F2EF24}" name="Column9698"/>
    <tableColumn id="9713" xr3:uid="{2B658E52-F51B-44CA-B269-36B9D8912FC6}" name="Column9699"/>
    <tableColumn id="9714" xr3:uid="{117D0D31-C137-4C1A-820F-8AF47C85E758}" name="Column9700"/>
    <tableColumn id="9715" xr3:uid="{A25A9E93-424B-47AC-B284-2E699FBEDBD3}" name="Column9701"/>
    <tableColumn id="9716" xr3:uid="{141C97ED-C2E9-4DA6-82EE-EBDA80F19FAE}" name="Column9702"/>
    <tableColumn id="9717" xr3:uid="{C6019EE7-9A57-40E0-850C-496CE5B6CA51}" name="Column9703"/>
    <tableColumn id="9718" xr3:uid="{A70A049B-A5F8-40C9-9960-969F34AFCDBA}" name="Column9704"/>
    <tableColumn id="9719" xr3:uid="{BC4A98DC-8059-468F-9D34-F58209FF11D7}" name="Column9705"/>
    <tableColumn id="9720" xr3:uid="{43227012-B3C0-4AF6-A420-2F88EACFAF80}" name="Column9706"/>
    <tableColumn id="9721" xr3:uid="{CB19AEAA-46FF-4A44-9EDB-B3E1BF6DB76A}" name="Column9707"/>
    <tableColumn id="9722" xr3:uid="{922C776D-3A51-4DC9-AD24-F4F963747B73}" name="Column9708"/>
    <tableColumn id="9723" xr3:uid="{DD9A7D39-25D3-4760-B266-97D8B69C97AB}" name="Column9709"/>
    <tableColumn id="9724" xr3:uid="{150D07C4-0834-49AD-93A1-AF42FC3E3351}" name="Column9710"/>
    <tableColumn id="9725" xr3:uid="{2AC8C123-7964-4B37-931C-5981B2A5D4E0}" name="Column9711"/>
    <tableColumn id="9726" xr3:uid="{7515129F-514E-425E-BE93-06AD2F0D6FA1}" name="Column9712"/>
    <tableColumn id="9727" xr3:uid="{841B025D-565F-45BA-9939-0429739293C0}" name="Column9713"/>
    <tableColumn id="9728" xr3:uid="{02ACE7FC-EEBB-4F93-B719-C086257A4FAD}" name="Column9714"/>
    <tableColumn id="9729" xr3:uid="{F019958B-B72A-4BBB-9FEC-F287C5333D05}" name="Column9715"/>
    <tableColumn id="9730" xr3:uid="{A2EF08F0-01E1-4875-A7D3-189D422B3FE2}" name="Column9716"/>
    <tableColumn id="9731" xr3:uid="{9C4D7544-4D94-4C90-871D-801D219C8F6A}" name="Column9717"/>
    <tableColumn id="9732" xr3:uid="{F3971416-74F1-4291-946F-A52AC8A98A49}" name="Column9718"/>
    <tableColumn id="9733" xr3:uid="{46B38405-526F-408C-A70B-4448F33E88AC}" name="Column9719"/>
    <tableColumn id="9734" xr3:uid="{05542562-DB0E-4073-A64D-EC4435C39B9D}" name="Column9720"/>
    <tableColumn id="9735" xr3:uid="{8B1A88A0-3770-45EE-B3C1-8DAFFBAE6981}" name="Column9721"/>
    <tableColumn id="9736" xr3:uid="{ED8467BB-32B0-457D-8281-0A78EF7B040D}" name="Column9722"/>
    <tableColumn id="9737" xr3:uid="{F61FC5F9-AB21-44E1-A0B5-BAA64660B443}" name="Column9723"/>
    <tableColumn id="9738" xr3:uid="{DA04D01A-AFBB-4A03-AC59-1F4B3BFD1ACF}" name="Column9724"/>
    <tableColumn id="9739" xr3:uid="{BE16795D-62CF-49F5-93B3-E950BD914BAF}" name="Column9725"/>
    <tableColumn id="9740" xr3:uid="{0B162A16-CF7F-4B53-A403-25213AD2C136}" name="Column9726"/>
    <tableColumn id="9741" xr3:uid="{31D89631-EDD2-41A7-9FEE-CB2FC6C7EBD7}" name="Column9727"/>
    <tableColumn id="9742" xr3:uid="{4FD572A3-87BF-4C7D-B7B2-54BFE61B6F33}" name="Column9728"/>
    <tableColumn id="9743" xr3:uid="{F925250D-1B3A-4E7C-92C2-8F2D7A34716D}" name="Column9729"/>
    <tableColumn id="9744" xr3:uid="{1DCE608E-5ADC-4FC3-933D-D6E2685F1870}" name="Column9730"/>
    <tableColumn id="9745" xr3:uid="{614D3859-EBA1-457B-A2D8-CDAE4E3618A4}" name="Column9731"/>
    <tableColumn id="9746" xr3:uid="{9BFC02D4-94A0-42FD-BA49-4A1635C43809}" name="Column9732"/>
    <tableColumn id="9747" xr3:uid="{476C17A7-55E8-43DA-8832-96093129D508}" name="Column9733"/>
    <tableColumn id="9748" xr3:uid="{D98E5159-C291-4114-B9C1-861C5D31E4C5}" name="Column9734"/>
    <tableColumn id="9749" xr3:uid="{936DA22D-5C63-4E49-A58F-0C9E170F6008}" name="Column9735"/>
    <tableColumn id="9750" xr3:uid="{9B53B7AF-AF71-49A3-8070-2C76DBF79B38}" name="Column9736"/>
    <tableColumn id="9751" xr3:uid="{7D3CD368-5840-45A3-B4E0-13083D3C565C}" name="Column9737"/>
    <tableColumn id="9752" xr3:uid="{D8175A01-F3FF-497B-821B-3FDFA2572EFF}" name="Column9738"/>
    <tableColumn id="9753" xr3:uid="{03034CB7-0E34-4134-BC56-93A41A1F0702}" name="Column9739"/>
    <tableColumn id="9754" xr3:uid="{DD6C8E34-38B0-47AE-9771-1982F42D9A33}" name="Column9740"/>
    <tableColumn id="9755" xr3:uid="{A66541DB-447A-407C-8BB9-6DA7D2D5D5EE}" name="Column9741"/>
    <tableColumn id="9756" xr3:uid="{02115F88-1F15-4374-ADAB-E569AF5CF269}" name="Column9742"/>
    <tableColumn id="9757" xr3:uid="{941082C6-F085-4D2B-AB65-2B303A6022F1}" name="Column9743"/>
    <tableColumn id="9758" xr3:uid="{5B35AB3F-31FD-42C3-945D-C17E5D412FA5}" name="Column9744"/>
    <tableColumn id="9759" xr3:uid="{FFFAA115-DA61-4F57-88A1-83E35C68374C}" name="Column9745"/>
    <tableColumn id="9760" xr3:uid="{D366AF29-82B6-4557-8C86-630806572716}" name="Column9746"/>
    <tableColumn id="9761" xr3:uid="{1E1BD09F-A91F-40A4-A9B5-72BC22E5C370}" name="Column9747"/>
    <tableColumn id="9762" xr3:uid="{6D3BC75A-8A0C-42B9-A642-38381F2B73D0}" name="Column9748"/>
    <tableColumn id="9763" xr3:uid="{B6259D8E-B49D-4E9D-9E14-50429F2EB8F8}" name="Column9749"/>
    <tableColumn id="9764" xr3:uid="{1B455147-B147-4009-988C-A2D0C67923B6}" name="Column9750"/>
    <tableColumn id="9765" xr3:uid="{D5FD2D90-5495-4D1C-89AB-862746879615}" name="Column9751"/>
    <tableColumn id="9766" xr3:uid="{08469051-40FD-4C38-BEDF-488C7D2F358D}" name="Column9752"/>
    <tableColumn id="9767" xr3:uid="{6E3DF11F-1A9F-44BA-95A1-F4ADAB391F7A}" name="Column9753"/>
    <tableColumn id="9768" xr3:uid="{132AFA8F-E2DF-4961-BFF2-1008316D5D5B}" name="Column9754"/>
    <tableColumn id="9769" xr3:uid="{E597378D-81F1-4578-ABCF-2C3349B23405}" name="Column9755"/>
    <tableColumn id="9770" xr3:uid="{75E4A343-A736-4339-A52E-50E04F88C2DD}" name="Column9756"/>
    <tableColumn id="9771" xr3:uid="{BEA0483E-B5A8-4546-8520-BABE73697E0E}" name="Column9757"/>
    <tableColumn id="9772" xr3:uid="{73F0A3DB-A69B-4731-825B-D46FA44FE8C7}" name="Column9758"/>
    <tableColumn id="9773" xr3:uid="{DA898E2D-A1C2-40DB-AFD2-5D18003B80AB}" name="Column9759"/>
    <tableColumn id="9774" xr3:uid="{CB7C6EEF-E58B-4D3E-BE21-6493DD3D6885}" name="Column9760"/>
    <tableColumn id="9775" xr3:uid="{1908F865-599D-4F75-8736-85D979426B4E}" name="Column9761"/>
    <tableColumn id="9776" xr3:uid="{3BE575A3-72E0-421E-B0C9-D95F68B7221A}" name="Column9762"/>
    <tableColumn id="9777" xr3:uid="{CE391F42-4EB2-4ADA-96B8-D4B9E09B3710}" name="Column9763"/>
    <tableColumn id="9778" xr3:uid="{D828FF1F-9EE8-4DA5-B399-368BB547FF02}" name="Column9764"/>
    <tableColumn id="9779" xr3:uid="{E1DB4BE3-C7B9-40DE-A94E-4DB31E6B5E67}" name="Column9765"/>
    <tableColumn id="9780" xr3:uid="{6C40656D-13DF-4592-91BE-BEC948FEFED4}" name="Column9766"/>
    <tableColumn id="9781" xr3:uid="{234E3AB3-07BC-4E9F-B4CB-D37CE06A1776}" name="Column9767"/>
    <tableColumn id="9782" xr3:uid="{28B550AD-2197-46F9-8619-7DB3756C7652}" name="Column9768"/>
    <tableColumn id="9783" xr3:uid="{0AF16336-B3D3-4430-BBDC-3DFD3791D393}" name="Column9769"/>
    <tableColumn id="9784" xr3:uid="{0DF9B44E-DB13-4975-9CB7-934A7C00DB1E}" name="Column9770"/>
    <tableColumn id="9785" xr3:uid="{44CF7838-AD88-4F00-9D40-DB4A6A5C4535}" name="Column9771"/>
    <tableColumn id="9786" xr3:uid="{D8154640-7D6A-40AF-8DD8-1EF18857D6CA}" name="Column9772"/>
    <tableColumn id="9787" xr3:uid="{768BB330-7212-4D2B-812E-9B1149C73811}" name="Column9773"/>
    <tableColumn id="9788" xr3:uid="{665BA6EE-4B50-4050-B5AC-F268374F4F88}" name="Column9774"/>
    <tableColumn id="9789" xr3:uid="{A4375818-19D3-44DD-9051-CD576EBBD680}" name="Column9775"/>
    <tableColumn id="9790" xr3:uid="{4845341A-C35E-4F28-8A9C-CD4DDC896D57}" name="Column9776"/>
    <tableColumn id="9791" xr3:uid="{62FF6C91-C29D-40F0-8246-692E136C2DD2}" name="Column9777"/>
    <tableColumn id="9792" xr3:uid="{E8D8889C-A36F-4B8D-853F-916A393BBF81}" name="Column9778"/>
    <tableColumn id="9793" xr3:uid="{9F1504BF-C4B5-4F30-8E6A-6191157BCB4D}" name="Column9779"/>
    <tableColumn id="9794" xr3:uid="{C050FB5D-1389-49F3-B34C-5CAF53B2F760}" name="Column9780"/>
    <tableColumn id="9795" xr3:uid="{6BD2A8FB-52F2-4069-A6B1-347D5FC21D56}" name="Column9781"/>
    <tableColumn id="9796" xr3:uid="{6D99AF4A-5C85-4B28-8734-1FD34F797083}" name="Column9782"/>
    <tableColumn id="9797" xr3:uid="{1547CCAF-8B9D-4A02-8F94-2F36B9362986}" name="Column9783"/>
    <tableColumn id="9798" xr3:uid="{7D1C76DB-FE00-4ED3-98F4-C3C3C90F119A}" name="Column9784"/>
    <tableColumn id="9799" xr3:uid="{93B9B9A1-0A1F-4B6E-875B-D27081D0F533}" name="Column9785"/>
    <tableColumn id="9800" xr3:uid="{40F16487-EE10-4D88-A98C-06D3CFF8A783}" name="Column9786"/>
    <tableColumn id="9801" xr3:uid="{148C8389-6336-49AC-BDF7-BACD43902828}" name="Column9787"/>
    <tableColumn id="9802" xr3:uid="{D5C71941-119D-4C86-8700-9850EA9CB22D}" name="Column9788"/>
    <tableColumn id="9803" xr3:uid="{59D31B9B-51B5-4ED1-845B-A24A8962146D}" name="Column9789"/>
    <tableColumn id="9804" xr3:uid="{AE5E3D60-7D04-4386-8570-E1607984DEBB}" name="Column9790"/>
    <tableColumn id="9805" xr3:uid="{6AC188B6-DFD9-48CE-8601-6F594916BF4E}" name="Column9791"/>
    <tableColumn id="9806" xr3:uid="{9000E370-CDDA-4873-82D6-A938928DF4FF}" name="Column9792"/>
    <tableColumn id="9807" xr3:uid="{DE47875C-7D23-42C3-98F1-142BBD097BA1}" name="Column9793"/>
    <tableColumn id="9808" xr3:uid="{24C86C9D-5C92-446F-A41E-8B81FE9D19AD}" name="Column9794"/>
    <tableColumn id="9809" xr3:uid="{43F079A1-CE0A-41FB-A034-A6EFF9D3A48A}" name="Column9795"/>
    <tableColumn id="9810" xr3:uid="{880BAC56-701A-4BFF-9457-4AF4F9EBCDBA}" name="Column9796"/>
    <tableColumn id="9811" xr3:uid="{9B7F0EAB-6287-484A-A6C1-7C6C4C2DD951}" name="Column9797"/>
    <tableColumn id="9812" xr3:uid="{96104421-5156-4624-AC9D-0BBCA08CE01D}" name="Column9798"/>
    <tableColumn id="9813" xr3:uid="{5583B3FE-5F49-4134-B8D1-AD08B7EA33D0}" name="Column9799"/>
    <tableColumn id="9814" xr3:uid="{9584A581-E274-4DDA-80CA-18435DD2CD00}" name="Column9800"/>
    <tableColumn id="9815" xr3:uid="{1260FE41-C5F9-4EA8-8243-CB58863EFE1F}" name="Column9801"/>
    <tableColumn id="9816" xr3:uid="{1BBC333D-406C-4EDE-AAF8-8AF23F27D86E}" name="Column9802"/>
    <tableColumn id="9817" xr3:uid="{B1A620F5-41CD-4643-B025-F0BE03C56AF2}" name="Column9803"/>
    <tableColumn id="9818" xr3:uid="{A096B08A-9F24-4A3A-A6B8-72FC891A725B}" name="Column9804"/>
    <tableColumn id="9819" xr3:uid="{2DF3526F-6E79-4598-B594-C9E579BB737B}" name="Column9805"/>
    <tableColumn id="9820" xr3:uid="{6ED23510-EC2E-4D30-BF4B-FA87C8CF4ABF}" name="Column9806"/>
    <tableColumn id="9821" xr3:uid="{D11E917E-ACF3-458F-B4C0-B04AFCCC990E}" name="Column9807"/>
    <tableColumn id="9822" xr3:uid="{0C78043B-ACED-4CF9-8691-5A68F7EE0C1E}" name="Column9808"/>
    <tableColumn id="9823" xr3:uid="{94211BD0-7D11-4F89-A619-E67881F25B09}" name="Column9809"/>
    <tableColumn id="9824" xr3:uid="{958737B3-A384-42CD-A1FD-78A9CDA0F2A6}" name="Column9810"/>
    <tableColumn id="9825" xr3:uid="{E35F4823-AECC-48F5-A59A-839A2CB72668}" name="Column9811"/>
    <tableColumn id="9826" xr3:uid="{42FF1DA2-2F97-4946-BF82-60542FDA1804}" name="Column9812"/>
    <tableColumn id="9827" xr3:uid="{442EC6FA-547B-42A3-B467-6B76B57E306D}" name="Column9813"/>
    <tableColumn id="9828" xr3:uid="{99FDD307-32B9-4F6B-A17C-DFC4B0B7B25B}" name="Column9814"/>
    <tableColumn id="9829" xr3:uid="{B8CD138F-3850-48C1-A439-16E60A7DED99}" name="Column9815"/>
    <tableColumn id="9830" xr3:uid="{5B3F8B7B-EB6E-457A-BBB7-A32671330C00}" name="Column9816"/>
    <tableColumn id="9831" xr3:uid="{493BA6D3-0093-4908-8672-4ABC8103F9FE}" name="Column9817"/>
    <tableColumn id="9832" xr3:uid="{B2AC2182-FD58-4AAC-971D-57624D65D7B2}" name="Column9818"/>
    <tableColumn id="9833" xr3:uid="{85D6BB69-A7E2-4630-8848-F3249F421D51}" name="Column9819"/>
    <tableColumn id="9834" xr3:uid="{595DB8EC-1C1E-4575-ACCB-6696B5362F5D}" name="Column9820"/>
    <tableColumn id="9835" xr3:uid="{C4476EB9-C780-4D92-BB55-933831B7E9E9}" name="Column9821"/>
    <tableColumn id="9836" xr3:uid="{F33D3326-E497-4D44-9BED-A312A95B46C4}" name="Column9822"/>
    <tableColumn id="9837" xr3:uid="{45C938CC-241F-46FE-8693-34F09FC2A19C}" name="Column9823"/>
    <tableColumn id="9838" xr3:uid="{FEE12BAF-29C6-449C-A29C-48CE6E64AA1E}" name="Column9824"/>
    <tableColumn id="9839" xr3:uid="{80667ADA-7DB9-41D5-92A8-7A07B07D610C}" name="Column9825"/>
    <tableColumn id="9840" xr3:uid="{6AA70A4C-F858-4ABE-B270-4CDAEFCBF201}" name="Column9826"/>
    <tableColumn id="9841" xr3:uid="{4AF212DB-C4D9-4FAD-83CE-00006F1AABCB}" name="Column9827"/>
    <tableColumn id="9842" xr3:uid="{DBB21177-F05B-48BA-93F7-7B83D6959DCE}" name="Column9828"/>
    <tableColumn id="9843" xr3:uid="{D7BA1DE6-3014-4D18-9972-01484FD306AB}" name="Column9829"/>
    <tableColumn id="9844" xr3:uid="{1525ED5E-E680-4DD3-9366-BBFA3305D0DA}" name="Column9830"/>
    <tableColumn id="9845" xr3:uid="{A4071C07-B96C-4877-8A0A-ACE52A0AFA62}" name="Column9831"/>
    <tableColumn id="9846" xr3:uid="{6A7099B9-26F6-4474-B72D-974F900D65EE}" name="Column9832"/>
    <tableColumn id="9847" xr3:uid="{7C8B8D91-0742-46B4-95DA-9BC4D56D258E}" name="Column9833"/>
    <tableColumn id="9848" xr3:uid="{204DD0F2-AE2D-478C-BBF6-1292BA8E1476}" name="Column9834"/>
    <tableColumn id="9849" xr3:uid="{AF3D4650-2CA8-444C-9653-B6AD1D56063F}" name="Column9835"/>
    <tableColumn id="9850" xr3:uid="{7CA57FD5-3087-4FE2-8F8D-3546299673E2}" name="Column9836"/>
    <tableColumn id="9851" xr3:uid="{8BE6F459-F298-4442-8EFA-367A6D12BEED}" name="Column9837"/>
    <tableColumn id="9852" xr3:uid="{93ABC5AA-7170-446A-9CD6-CCB9A38682AD}" name="Column9838"/>
    <tableColumn id="9853" xr3:uid="{94E4FA29-6109-4E16-8048-400E31DDF491}" name="Column9839"/>
    <tableColumn id="9854" xr3:uid="{9692458E-D077-4F36-9523-52D43F888E43}" name="Column9840"/>
    <tableColumn id="9855" xr3:uid="{11E586DB-9A30-412A-AB62-954707D2E490}" name="Column9841"/>
    <tableColumn id="9856" xr3:uid="{CF0F5F08-099D-4072-B2A6-FD6B797768BF}" name="Column9842"/>
    <tableColumn id="9857" xr3:uid="{3789F246-FDA1-4129-BAAC-F29E362D4C44}" name="Column9843"/>
    <tableColumn id="9858" xr3:uid="{010E7CD3-5307-435E-BCA6-937270EFD8CA}" name="Column9844"/>
    <tableColumn id="9859" xr3:uid="{FE180B74-F917-41AD-99E3-CB0F6214585B}" name="Column9845"/>
    <tableColumn id="9860" xr3:uid="{A50B07C0-00A0-4106-A3C0-114F261EACE6}" name="Column9846"/>
    <tableColumn id="9861" xr3:uid="{EEC9011A-6D14-4BE1-9CD0-C72EE352CEB7}" name="Column9847"/>
    <tableColumn id="9862" xr3:uid="{66D9E08D-8EBD-4840-B902-4534708364C2}" name="Column9848"/>
    <tableColumn id="9863" xr3:uid="{765A2D7F-833E-4016-B921-438E70D892F4}" name="Column9849"/>
    <tableColumn id="9864" xr3:uid="{A21AEE7F-B0B9-45C7-8838-60D81514506A}" name="Column9850"/>
    <tableColumn id="9865" xr3:uid="{AE0F9D1C-050D-4A14-8ADF-94AC3C7FB045}" name="Column9851"/>
    <tableColumn id="9866" xr3:uid="{5A3CD7E1-C204-438D-9543-E8F40B3A616E}" name="Column9852"/>
    <tableColumn id="9867" xr3:uid="{9A9B712C-3C8E-4E01-8981-05D0F397F4F6}" name="Column9853"/>
    <tableColumn id="9868" xr3:uid="{A8AC9252-9194-4F89-B7FE-5811E6990BD9}" name="Column9854"/>
    <tableColumn id="9869" xr3:uid="{522BB300-622F-4B09-875A-A573A6B05FA7}" name="Column9855"/>
    <tableColumn id="9870" xr3:uid="{590F0B24-297C-4CB4-AD30-34FD385474BC}" name="Column9856"/>
    <tableColumn id="9871" xr3:uid="{71B57016-0321-4620-BE07-BF0000238DB3}" name="Column9857"/>
    <tableColumn id="9872" xr3:uid="{11E66A65-4AAC-4666-80D6-A380A8A90445}" name="Column9858"/>
    <tableColumn id="9873" xr3:uid="{CB36886C-47A8-4DE7-9FAD-878463B1D222}" name="Column9859"/>
    <tableColumn id="9874" xr3:uid="{0DC915F0-8161-4E35-BDB2-DA63182FAF7C}" name="Column9860"/>
    <tableColumn id="9875" xr3:uid="{2608BD53-FBA6-46FA-9299-36FACCB5233A}" name="Column9861"/>
    <tableColumn id="9876" xr3:uid="{1F09230B-12D0-4B9E-8B60-1086993AB37A}" name="Column9862"/>
    <tableColumn id="9877" xr3:uid="{72E97BEA-D244-4738-838B-1BB46271F4CD}" name="Column9863"/>
    <tableColumn id="9878" xr3:uid="{1C23500B-BEFA-4F5D-9456-862C4DAD6569}" name="Column9864"/>
    <tableColumn id="9879" xr3:uid="{24EBD94E-7C2D-4A1D-B370-1B053DFFA6B9}" name="Column9865"/>
    <tableColumn id="9880" xr3:uid="{322CDED6-B271-4475-9C91-5D10E3B8A5CC}" name="Column9866"/>
    <tableColumn id="9881" xr3:uid="{D91579CA-A24B-42CD-82E0-B00D954043D7}" name="Column9867"/>
    <tableColumn id="9882" xr3:uid="{22B6CC0B-1F0F-4D15-BF61-63A8FB4350BD}" name="Column9868"/>
    <tableColumn id="9883" xr3:uid="{667B87B5-D3A7-49C4-94BF-0F726D068ACA}" name="Column9869"/>
    <tableColumn id="9884" xr3:uid="{8C2E607C-8F27-4C24-B5C9-71645E8A9D65}" name="Column9870"/>
    <tableColumn id="9885" xr3:uid="{83957D39-4061-40BA-A673-BBD04BD697E5}" name="Column9871"/>
    <tableColumn id="9886" xr3:uid="{ED35F322-91F4-4F6B-A68B-22082DFD0D18}" name="Column9872"/>
    <tableColumn id="9887" xr3:uid="{2B6A1E78-AB99-4B95-87D3-37867BA3D9BE}" name="Column9873"/>
    <tableColumn id="9888" xr3:uid="{E21E8AF3-34CC-43D8-AC8C-9BDE4C54BBE3}" name="Column9874"/>
    <tableColumn id="9889" xr3:uid="{048041E1-63F2-47E4-88DF-5C223E96D208}" name="Column9875"/>
    <tableColumn id="9890" xr3:uid="{5DCA6739-2B15-4983-A425-156FD306D72B}" name="Column9876"/>
    <tableColumn id="9891" xr3:uid="{E359A3C2-B82F-4D69-B4D0-B119D04B360A}" name="Column9877"/>
    <tableColumn id="9892" xr3:uid="{A71AE573-167A-4CE8-AA2D-79C7E08497BF}" name="Column9878"/>
    <tableColumn id="9893" xr3:uid="{0BEDD29F-EE13-41FA-8CF2-CDC3BA3F3653}" name="Column9879"/>
    <tableColumn id="9894" xr3:uid="{2EBB84BD-373E-4BA1-84F6-42CED7104AE6}" name="Column9880"/>
    <tableColumn id="9895" xr3:uid="{A78A9204-5673-42FB-86F7-828EB4F3C338}" name="Column9881"/>
    <tableColumn id="9896" xr3:uid="{22AACC08-282F-41AE-BA8A-F70BCAF45B54}" name="Column9882"/>
    <tableColumn id="9897" xr3:uid="{08D5A7F9-44ED-439F-B85D-5070B5EEC538}" name="Column9883"/>
    <tableColumn id="9898" xr3:uid="{C287428C-7BD0-443C-8ACF-C183FB1F6114}" name="Column9884"/>
    <tableColumn id="9899" xr3:uid="{F26DC32E-5357-44CE-B76E-036FF0A37CFD}" name="Column9885"/>
    <tableColumn id="9900" xr3:uid="{141E7772-3EF7-4F3A-9409-64CF45A8BBC3}" name="Column9886"/>
    <tableColumn id="9901" xr3:uid="{E59AFA18-88A3-4DDC-91BB-AD5D9B647A7A}" name="Column9887"/>
    <tableColumn id="9902" xr3:uid="{3E08F364-349F-459A-A0FA-8C2F0B2D361F}" name="Column9888"/>
    <tableColumn id="9903" xr3:uid="{6FD72B5A-790D-40D0-8D2B-B0262DA19E37}" name="Column9889"/>
    <tableColumn id="9904" xr3:uid="{009540C2-06EE-4381-8F0B-2AAD14210D1D}" name="Column9890"/>
    <tableColumn id="9905" xr3:uid="{691E4E21-E534-4D96-82F1-6131C3807B66}" name="Column9891"/>
    <tableColumn id="9906" xr3:uid="{D7F47283-99C9-406E-A02E-A8815D412908}" name="Column9892"/>
    <tableColumn id="9907" xr3:uid="{6D85DEC0-7218-44F1-8442-0209CDE80EBD}" name="Column9893"/>
    <tableColumn id="9908" xr3:uid="{A0F180FB-93FA-4923-B7E5-1971594C1DA2}" name="Column9894"/>
    <tableColumn id="9909" xr3:uid="{F4FD38AE-9323-4AA1-9990-7B33948338FC}" name="Column9895"/>
    <tableColumn id="9910" xr3:uid="{8C620E9E-4BC6-4D36-89EB-2BCC63420D2D}" name="Column9896"/>
    <tableColumn id="9911" xr3:uid="{9E583F0C-ADC3-4B86-AC9F-E9CA9BF89B21}" name="Column9897"/>
    <tableColumn id="9912" xr3:uid="{77592E60-92C1-487C-9DB7-BAD0E5B0B303}" name="Column9898"/>
    <tableColumn id="9913" xr3:uid="{AC5AC0E3-6851-444F-8DB2-BD485FBA6BED}" name="Column9899"/>
    <tableColumn id="9914" xr3:uid="{1933FEF8-B272-4604-A9AB-E0ED8E75FDAF}" name="Column9900"/>
    <tableColumn id="9915" xr3:uid="{52A2CB88-E338-402B-A595-8CE19D00042F}" name="Column9901"/>
    <tableColumn id="9916" xr3:uid="{DD72395F-A6D8-40A8-9792-7F23E4EECF66}" name="Column9902"/>
    <tableColumn id="9917" xr3:uid="{5E63F7E8-B133-444F-B7BD-33C1FC66B477}" name="Column9903"/>
    <tableColumn id="9918" xr3:uid="{5AE9163F-E070-4A7F-98FD-7A7A704BE079}" name="Column9904"/>
    <tableColumn id="9919" xr3:uid="{3925C798-ABBC-44F1-A67F-3612A2188A00}" name="Column9905"/>
    <tableColumn id="9920" xr3:uid="{67DCEEF7-366D-4A84-B523-B53ECFE7F94F}" name="Column9906"/>
    <tableColumn id="9921" xr3:uid="{2A954800-1F38-4CE0-8A83-810C68011AA7}" name="Column9907"/>
    <tableColumn id="9922" xr3:uid="{09023939-8B1E-471D-9673-9DFC8A147D33}" name="Column9908"/>
    <tableColumn id="9923" xr3:uid="{4BACF88F-3F4F-4840-9E66-EE25A04C3635}" name="Column9909"/>
    <tableColumn id="9924" xr3:uid="{B2ADC7F1-AA51-4019-872B-EAF762791AC0}" name="Column9910"/>
    <tableColumn id="9925" xr3:uid="{07389F23-10C9-4860-8BF3-90C5D3FF763C}" name="Column9911"/>
    <tableColumn id="9926" xr3:uid="{2764D2F6-7CD8-42B5-80A3-143422F2311E}" name="Column9912"/>
    <tableColumn id="9927" xr3:uid="{5157E602-0A12-461B-99EE-296B7E07910A}" name="Column9913"/>
    <tableColumn id="9928" xr3:uid="{FE9706D6-E7E3-407B-AE3C-E9EBDBC29D87}" name="Column9914"/>
    <tableColumn id="9929" xr3:uid="{D429588E-FE92-4090-8026-899F794363F6}" name="Column9915"/>
    <tableColumn id="9930" xr3:uid="{1FD9EDE5-F33A-4106-BEDE-59CB52D377E3}" name="Column9916"/>
    <tableColumn id="9931" xr3:uid="{0C4BD25A-B3B6-4F57-ACC5-D5A485BF9AD2}" name="Column9917"/>
    <tableColumn id="9932" xr3:uid="{42A74CAD-DFEC-4A5C-B9FC-0CD8BAF6E069}" name="Column9918"/>
    <tableColumn id="9933" xr3:uid="{EE4D1D58-DBE4-483A-985C-8B3863224525}" name="Column9919"/>
    <tableColumn id="9934" xr3:uid="{CA37B3F0-6ED1-4750-A2E5-821C53F20A10}" name="Column9920"/>
    <tableColumn id="9935" xr3:uid="{50B089B1-B9E4-40A1-8A43-29A02DE7C4AC}" name="Column9921"/>
    <tableColumn id="9936" xr3:uid="{D0A8782C-9FAF-48A4-A1CC-7EBE2CA9D7E2}" name="Column9922"/>
    <tableColumn id="9937" xr3:uid="{0D382DE6-F9E7-44B3-9374-AE02B0B463F0}" name="Column9923"/>
    <tableColumn id="9938" xr3:uid="{DA72B751-B21F-454A-B1A3-E1CBB4630048}" name="Column9924"/>
    <tableColumn id="9939" xr3:uid="{AB40AA48-02C2-4568-A6C9-850AE4CA6FC5}" name="Column9925"/>
    <tableColumn id="9940" xr3:uid="{A428F5F8-4128-4797-AD1A-E763971F28A7}" name="Column9926"/>
    <tableColumn id="9941" xr3:uid="{27D30C8F-7DA0-4856-8825-AC8FBE062F94}" name="Column9927"/>
    <tableColumn id="9942" xr3:uid="{E354D450-294B-4867-B4B2-9A4F3BD34F42}" name="Column9928"/>
    <tableColumn id="9943" xr3:uid="{D9DE4699-2443-455F-A979-4F3162038F14}" name="Column9929"/>
    <tableColumn id="9944" xr3:uid="{ADEC72A4-431E-4FD8-A533-8E2456FC3E09}" name="Column9930"/>
    <tableColumn id="9945" xr3:uid="{4EA47C1D-3918-4D5E-B606-43B61890BAF6}" name="Column9931"/>
    <tableColumn id="9946" xr3:uid="{162D9D6F-659F-43B6-B34B-89042F0E8A2F}" name="Column9932"/>
    <tableColumn id="9947" xr3:uid="{0212B793-8B66-4D2D-99FB-4D82E1F0B167}" name="Column9933"/>
    <tableColumn id="9948" xr3:uid="{EE2FD39B-9C72-430C-8052-DDCB7235980C}" name="Column9934"/>
    <tableColumn id="9949" xr3:uid="{CA988F07-DD13-4534-8A1A-9374F6B53A61}" name="Column9935"/>
    <tableColumn id="9950" xr3:uid="{2820026D-D773-485F-BE1C-AE105944633D}" name="Column9936"/>
    <tableColumn id="9951" xr3:uid="{FDC435DF-0984-465F-94E1-DA4ECE42AD0F}" name="Column9937"/>
    <tableColumn id="9952" xr3:uid="{9EBDDAEC-92AE-4DC1-89A8-B3A2D3A3BEA9}" name="Column9938"/>
    <tableColumn id="9953" xr3:uid="{B7EC8C11-4FC0-4D38-8611-B0FA31E50B55}" name="Column9939"/>
    <tableColumn id="9954" xr3:uid="{855C68EF-EE89-4BE4-81B3-0566DC8C7D28}" name="Column9940"/>
    <tableColumn id="9955" xr3:uid="{C517579D-B198-4CD8-90C3-CA435DB19EFC}" name="Column9941"/>
    <tableColumn id="9956" xr3:uid="{32DC910B-5636-4DCF-9459-2FEA0DCA4395}" name="Column9942"/>
    <tableColumn id="9957" xr3:uid="{3B9420DB-7614-40F6-8790-17D710772104}" name="Column9943"/>
    <tableColumn id="9958" xr3:uid="{DE3CAD1E-E8E8-4688-8280-B30586B58ACE}" name="Column9944"/>
    <tableColumn id="9959" xr3:uid="{DB9208D1-4CD9-4F26-9282-953FA433924A}" name="Column9945"/>
    <tableColumn id="9960" xr3:uid="{F0A55B70-B4E3-42DB-AF68-D8AAD6B0E3EE}" name="Column9946"/>
    <tableColumn id="9961" xr3:uid="{7205C49F-31C6-48BF-9DA7-B92D23ECA008}" name="Column9947"/>
    <tableColumn id="9962" xr3:uid="{9D19FFEB-A135-438F-9533-EE566486D2BC}" name="Column9948"/>
    <tableColumn id="9963" xr3:uid="{C302A263-9572-4EE8-9DE2-C5BF9A01CE7A}" name="Column9949"/>
    <tableColumn id="9964" xr3:uid="{B2D46271-984A-466A-BEEA-47A377BCB8F7}" name="Column9950"/>
    <tableColumn id="9965" xr3:uid="{C570F010-D4F8-4854-96B3-921FF21FBEB4}" name="Column9951"/>
    <tableColumn id="9966" xr3:uid="{C039921D-CEB4-432B-9863-6F3A6242FC79}" name="Column9952"/>
    <tableColumn id="9967" xr3:uid="{61CCC281-676F-4ED0-B1D3-19985AAB5FF3}" name="Column9953"/>
    <tableColumn id="9968" xr3:uid="{A93B562B-F5C7-4BB6-8549-470570773BCD}" name="Column9954"/>
    <tableColumn id="9969" xr3:uid="{9554A1BB-9123-4EAB-A516-431AD05FC92E}" name="Column9955"/>
    <tableColumn id="9970" xr3:uid="{B97B38EE-E0AF-4640-9B6E-7690E7A67C5D}" name="Column9956"/>
    <tableColumn id="9971" xr3:uid="{71684232-491F-4BD6-AEFC-2A9242092B74}" name="Column9957"/>
    <tableColumn id="9972" xr3:uid="{1F05AE5E-620F-4051-8CC6-D431D4AF819F}" name="Column9958"/>
    <tableColumn id="9973" xr3:uid="{C415479E-AD82-4628-8B30-7088694DD08C}" name="Column9959"/>
    <tableColumn id="9974" xr3:uid="{3F88D456-2A56-4002-B33B-6CC8F597B9FD}" name="Column9960"/>
    <tableColumn id="9975" xr3:uid="{20A39AD1-152B-40D5-BCC5-C106BF1D2CE9}" name="Column9961"/>
    <tableColumn id="9976" xr3:uid="{907E3695-CCA0-4C9F-A323-391B9A57FBD5}" name="Column9962"/>
    <tableColumn id="9977" xr3:uid="{394AFF19-80BC-4326-A298-5DC2F8FB5072}" name="Column9963"/>
    <tableColumn id="9978" xr3:uid="{37FC523B-C3BC-42AE-B26F-3702ED94D90C}" name="Column9964"/>
    <tableColumn id="9979" xr3:uid="{A883FE4F-EFEC-4A81-9113-01DF60BEF2A1}" name="Column9965"/>
    <tableColumn id="9980" xr3:uid="{47168849-3BFE-48D3-8CDB-80C54A19D1CE}" name="Column9966"/>
    <tableColumn id="9981" xr3:uid="{7C6C443B-F2DF-48D7-82FB-B56DAAE520B8}" name="Column9967"/>
    <tableColumn id="9982" xr3:uid="{EFA145E3-6870-4CF6-AF0D-E9733D337B15}" name="Column9968"/>
    <tableColumn id="9983" xr3:uid="{284F87AE-E894-44E7-A3A2-C579D98F6BF0}" name="Column9969"/>
    <tableColumn id="9984" xr3:uid="{ADB4AA68-7C8A-4E48-A80E-63429E984CC1}" name="Column9970"/>
    <tableColumn id="9985" xr3:uid="{F3D675C0-EBDF-42DA-83B8-40758BB7E2D8}" name="Column9971"/>
    <tableColumn id="9986" xr3:uid="{AEA0B9ED-254F-4136-8C87-8D0DEC9497B3}" name="Column9972"/>
    <tableColumn id="9987" xr3:uid="{383E7C43-F1A8-48E5-BB6F-3E0B9F69A2FD}" name="Column9973"/>
    <tableColumn id="9988" xr3:uid="{B4C2E705-FEB9-4193-AFB8-900357971DEF}" name="Column9974"/>
    <tableColumn id="9989" xr3:uid="{502742E6-0A86-4040-8C92-EDCDDAE3B8DA}" name="Column9975"/>
    <tableColumn id="9990" xr3:uid="{978E3CA8-6C6E-4CB2-A432-DE13ECA4F943}" name="Column9976"/>
    <tableColumn id="9991" xr3:uid="{C2F81F87-34DE-41F5-91A2-4C248DFDF6F9}" name="Column9977"/>
    <tableColumn id="9992" xr3:uid="{89C63808-14FD-46DB-9D20-5B16EFE1EDCB}" name="Column9978"/>
    <tableColumn id="9993" xr3:uid="{402EB814-530E-4A66-9D4C-DCEECF973FAC}" name="Column9979"/>
    <tableColumn id="9994" xr3:uid="{33E3EB01-EF33-464E-80F3-DBD1051927D7}" name="Column9980"/>
    <tableColumn id="9995" xr3:uid="{5BDFE88D-FBCF-4610-BCC1-DA21F95790A0}" name="Column9981"/>
    <tableColumn id="9996" xr3:uid="{62269AD8-63DA-4546-B53F-AC857950CDF8}" name="Column9982"/>
    <tableColumn id="9997" xr3:uid="{FCFA46AC-38DC-43FE-944C-3741C5224D22}" name="Column9983"/>
    <tableColumn id="9998" xr3:uid="{0F9BC09E-ABBB-4295-B691-81893F81D19F}" name="Column9984"/>
    <tableColumn id="9999" xr3:uid="{C9EC381B-A371-4721-B1CB-6F49810C10BC}" name="Column9985"/>
    <tableColumn id="10000" xr3:uid="{40B57507-7D7C-45F2-92FC-211272377F0E}" name="Column9986"/>
    <tableColumn id="10001" xr3:uid="{9BAE29C4-4F53-4C2A-BCFC-238FCAF44EAB}" name="Column9987"/>
    <tableColumn id="10002" xr3:uid="{F25C9F6D-7A17-45F8-85DE-0A07A56486D1}" name="Column9988"/>
    <tableColumn id="10003" xr3:uid="{5844337E-4F2E-4FB2-86DC-1544E0D53F95}" name="Column9989"/>
    <tableColumn id="10004" xr3:uid="{737B72E1-4432-4653-8B8A-4C44FE514FCD}" name="Column9990"/>
    <tableColumn id="10005" xr3:uid="{C291065E-B3DC-4126-84A4-BCD09B0A4E40}" name="Column9991"/>
    <tableColumn id="10006" xr3:uid="{4D079855-9A69-4180-80FA-A6CBB568A8A2}" name="Column9992"/>
    <tableColumn id="10007" xr3:uid="{820D8B49-4217-4580-B38B-06C7D4092C73}" name="Column9993"/>
    <tableColumn id="10008" xr3:uid="{3409E5FE-08A6-46B0-99EE-8D827531494F}" name="Column9994"/>
    <tableColumn id="10009" xr3:uid="{C22A2BD9-D3AC-4889-AD9A-EDEA303582ED}" name="Column9995"/>
    <tableColumn id="10010" xr3:uid="{4CCA27A7-20B1-49E0-95C3-D8BC67D780EE}" name="Column9996"/>
    <tableColumn id="10011" xr3:uid="{44B71AFB-5CF4-4B4E-A0BA-9170CE1D4CED}" name="Column9997"/>
    <tableColumn id="10012" xr3:uid="{EAC5A98E-2449-4BE1-9633-034B2EB881CE}" name="Column9998"/>
    <tableColumn id="10013" xr3:uid="{14CE8418-ED0E-4579-A9F7-227D11F84807}" name="Column9999"/>
    <tableColumn id="10014" xr3:uid="{806EECB1-4A26-418F-A44E-6E116E91540C}" name="Column10000"/>
    <tableColumn id="10015" xr3:uid="{DBCA3D0F-3D39-445D-9273-FD8D4A97D56F}" name="Column10001"/>
    <tableColumn id="10016" xr3:uid="{3A09F205-EC83-4346-8612-EBE3B44E35EE}" name="Column10002"/>
    <tableColumn id="10017" xr3:uid="{F923C95E-53C0-4643-A2DC-DB5FA370481F}" name="Column10003"/>
    <tableColumn id="10018" xr3:uid="{F0F5BC8E-E351-40BB-B6D1-B2DB7362AAA6}" name="Column10004"/>
    <tableColumn id="10019" xr3:uid="{982DC164-AE3B-486A-92BE-9B883D7AAB83}" name="Column10005"/>
    <tableColumn id="10020" xr3:uid="{B5CF57FD-29B0-4552-928B-F955C3CEACC4}" name="Column10006"/>
    <tableColumn id="10021" xr3:uid="{84925115-1DC8-4147-B8D6-B939436F7623}" name="Column10007"/>
    <tableColumn id="10022" xr3:uid="{74087CBC-5E92-4039-ACBD-48AA446638FC}" name="Column10008"/>
    <tableColumn id="10023" xr3:uid="{5BB17A4D-55AE-4394-AD17-39168F20FFCF}" name="Column10009"/>
    <tableColumn id="10024" xr3:uid="{A7C648B6-C697-4793-93DB-6AB6B9BDA6A6}" name="Column10010"/>
    <tableColumn id="10025" xr3:uid="{55F849E0-B211-4945-98B9-101726F3C53E}" name="Column10011"/>
    <tableColumn id="10026" xr3:uid="{5E449AAD-64CA-4058-B87E-8092EB1CF52B}" name="Column10012"/>
    <tableColumn id="10027" xr3:uid="{6DD508D3-743C-458C-B3CD-B0906C5FD666}" name="Column10013"/>
    <tableColumn id="10028" xr3:uid="{996BD47B-9E09-4358-85C6-267CD760B249}" name="Column10014"/>
    <tableColumn id="10029" xr3:uid="{1545739D-C73E-4795-806D-6318C593DC9A}" name="Column10015"/>
    <tableColumn id="10030" xr3:uid="{6229309B-DC05-431E-B618-6C7A0FC80ADC}" name="Column10016"/>
    <tableColumn id="10031" xr3:uid="{2C9CD0CB-ED70-4F2A-8852-4E6A780CDC58}" name="Column10017"/>
    <tableColumn id="10032" xr3:uid="{92BE531D-C379-4C0A-8DF8-6585AAEFDC0C}" name="Column10018"/>
    <tableColumn id="10033" xr3:uid="{DC92AE1E-F997-4C98-9671-D0C023776899}" name="Column10019"/>
    <tableColumn id="10034" xr3:uid="{50B0AEC6-CE4F-423C-8962-7E114EB9AD49}" name="Column10020"/>
    <tableColumn id="10035" xr3:uid="{92BAAEAD-2569-4685-8962-614A8275F7AA}" name="Column10021"/>
    <tableColumn id="10036" xr3:uid="{AE06D76F-0B2C-4E80-976E-0D0D818E7BD3}" name="Column10022"/>
    <tableColumn id="10037" xr3:uid="{4E004509-DFDE-427B-8EC3-0EB52DF9598A}" name="Column10023"/>
    <tableColumn id="10038" xr3:uid="{B1B15B7B-FC0E-4DB7-9EAB-BE943E41B730}" name="Column10024"/>
    <tableColumn id="10039" xr3:uid="{4E19E759-F06E-4521-B165-218C7ECBD037}" name="Column10025"/>
    <tableColumn id="10040" xr3:uid="{2D9F1DE2-54F7-4756-81F2-22F91123F036}" name="Column10026"/>
    <tableColumn id="10041" xr3:uid="{FC4DA4C9-503E-4BC0-B5A8-BE65CD56A05A}" name="Column10027"/>
    <tableColumn id="10042" xr3:uid="{0EF94867-BBD2-4153-A44B-6D8AFB19923B}" name="Column10028"/>
    <tableColumn id="10043" xr3:uid="{861F4F79-EDC7-4C1F-8009-C48B2E59196C}" name="Column10029"/>
    <tableColumn id="10044" xr3:uid="{E037894B-F30D-4598-B4A5-156D579350C9}" name="Column10030"/>
    <tableColumn id="10045" xr3:uid="{A191A6CA-54E1-4C02-B607-ED2364DFBEE4}" name="Column10031"/>
    <tableColumn id="10046" xr3:uid="{C0517EBD-8374-438A-B58A-36A5D1B0DA97}" name="Column10032"/>
    <tableColumn id="10047" xr3:uid="{497F034A-17D3-44B7-A8B0-13298295BCAC}" name="Column10033"/>
    <tableColumn id="10048" xr3:uid="{F9945159-FE53-4F80-89B5-3AD878D0EAF4}" name="Column10034"/>
    <tableColumn id="10049" xr3:uid="{DC61C12B-A448-4775-8A54-3F05028112B0}" name="Column10035"/>
    <tableColumn id="10050" xr3:uid="{0B2B933C-EFEC-49FC-9AA2-BAE01F63B0B9}" name="Column10036"/>
    <tableColumn id="10051" xr3:uid="{06E272DD-AF20-4503-B6C5-C2E5F5B07E37}" name="Column10037"/>
    <tableColumn id="10052" xr3:uid="{E2114686-DAD3-4530-8B65-89761B7FD3F9}" name="Column10038"/>
    <tableColumn id="10053" xr3:uid="{7399B67C-FCD5-4753-88B2-1250DB6351B1}" name="Column10039"/>
    <tableColumn id="10054" xr3:uid="{53DAFA30-FFE8-4173-8912-DFE5F7407254}" name="Column10040"/>
    <tableColumn id="10055" xr3:uid="{F1FA800E-E07C-413B-B884-EA01CF01B6CE}" name="Column10041"/>
    <tableColumn id="10056" xr3:uid="{0142BF55-079C-4824-B9A8-89BBA4645EA4}" name="Column10042"/>
    <tableColumn id="10057" xr3:uid="{FA2C1CBA-AE76-4E40-ADF9-3045C54ACBB6}" name="Column10043"/>
    <tableColumn id="10058" xr3:uid="{58175746-3245-4686-8DE0-7F8792A407EF}" name="Column10044"/>
    <tableColumn id="10059" xr3:uid="{C753E300-28E9-467B-99DC-A6215DB75024}" name="Column10045"/>
    <tableColumn id="10060" xr3:uid="{FF71CE72-6A5D-4486-92AF-B923111AEC0E}" name="Column10046"/>
    <tableColumn id="10061" xr3:uid="{D782305D-7161-4D91-8D05-61BF3BFDE488}" name="Column10047"/>
    <tableColumn id="10062" xr3:uid="{9D1CC47F-D08C-4828-BBE4-6C6BAB9C3EBB}" name="Column10048"/>
    <tableColumn id="10063" xr3:uid="{FE1FEBF1-1BC4-4FE6-91E4-23BCC794B1E3}" name="Column10049"/>
    <tableColumn id="10064" xr3:uid="{BE276CCC-2539-4510-BFE8-44E0ED565873}" name="Column10050"/>
    <tableColumn id="10065" xr3:uid="{4479E221-9CC8-434D-8575-E9D7CBE24DEF}" name="Column10051"/>
    <tableColumn id="10066" xr3:uid="{A6571EDA-6DE6-4095-9F79-9EA62C791DC3}" name="Column10052"/>
    <tableColumn id="10067" xr3:uid="{FF553746-E352-4D58-8B75-C59CFF6210AF}" name="Column10053"/>
    <tableColumn id="10068" xr3:uid="{F06AE49E-62C6-4F3E-8507-F14C76E73E54}" name="Column10054"/>
    <tableColumn id="10069" xr3:uid="{F87016F7-B534-4800-9868-B78E40DF4721}" name="Column10055"/>
    <tableColumn id="10070" xr3:uid="{DA3BCB82-1C88-424B-A600-ED6FF876B122}" name="Column10056"/>
    <tableColumn id="10071" xr3:uid="{371DDBAC-35F3-4775-B744-006DBC0309E6}" name="Column10057"/>
    <tableColumn id="10072" xr3:uid="{8AE462DE-C5E3-4147-A953-0C15440B3313}" name="Column10058"/>
    <tableColumn id="10073" xr3:uid="{2E7822C4-C7A0-4C36-9DF4-7253FA967866}" name="Column10059"/>
    <tableColumn id="10074" xr3:uid="{F7BE7FDB-A44D-4148-8ACB-F37FC467F5FB}" name="Column10060"/>
    <tableColumn id="10075" xr3:uid="{990F19BD-1BDC-4076-AA21-B954935D96C1}" name="Column10061"/>
    <tableColumn id="10076" xr3:uid="{AFA1C44F-2B7A-40BA-AA51-385203567DC2}" name="Column10062"/>
    <tableColumn id="10077" xr3:uid="{7E03AF4D-AB01-4E0E-9D13-A39AD79518C9}" name="Column10063"/>
    <tableColumn id="10078" xr3:uid="{2A9AD72A-592B-4784-89F8-E0FA4B2AC108}" name="Column10064"/>
    <tableColumn id="10079" xr3:uid="{E996872D-76C0-4EC5-B4B6-2F8C79EDF242}" name="Column10065"/>
    <tableColumn id="10080" xr3:uid="{41E173BB-33F0-441D-8F42-0454B4217121}" name="Column10066"/>
    <tableColumn id="10081" xr3:uid="{ABFE6D33-0D7F-4D72-8C34-D5BD727EE992}" name="Column10067"/>
    <tableColumn id="10082" xr3:uid="{AE8E716E-304D-409B-9BEE-1F55F3AF8114}" name="Column10068"/>
    <tableColumn id="10083" xr3:uid="{BD5395A1-BFE6-4B48-9FA7-FE824F040DEB}" name="Column10069"/>
    <tableColumn id="10084" xr3:uid="{77668C9C-417D-450A-90A6-1B810EA1CE40}" name="Column10070"/>
    <tableColumn id="10085" xr3:uid="{8372CA95-2099-49DE-BAF4-DF96C228F69D}" name="Column10071"/>
    <tableColumn id="10086" xr3:uid="{2206BDED-34D1-4875-B920-159A3CE04C0B}" name="Column10072"/>
    <tableColumn id="10087" xr3:uid="{9518054A-9ABB-4717-8A77-B3E5AB268EA4}" name="Column10073"/>
    <tableColumn id="10088" xr3:uid="{D538B360-A260-44C9-A2A5-A18A775379F0}" name="Column10074"/>
    <tableColumn id="10089" xr3:uid="{00E8E92F-189A-496B-9BA0-02A38D307A00}" name="Column10075"/>
    <tableColumn id="10090" xr3:uid="{D77A7FE0-1FD4-47BB-AFF8-47F07B55DD23}" name="Column10076"/>
    <tableColumn id="10091" xr3:uid="{89C25813-FBCD-45B6-A722-B7FD33A34DC4}" name="Column10077"/>
    <tableColumn id="10092" xr3:uid="{52315AAF-DAC6-47ED-AE9E-C80581B86BFF}" name="Column10078"/>
    <tableColumn id="10093" xr3:uid="{79BB0687-7A6D-4259-90D6-3CBD855CF886}" name="Column10079"/>
    <tableColumn id="10094" xr3:uid="{F4F8DFE9-B20D-4ACD-B341-74CA3C55BB4C}" name="Column10080"/>
    <tableColumn id="10095" xr3:uid="{F2421C59-7953-49F8-A64B-67F5D5C6055C}" name="Column10081"/>
    <tableColumn id="10096" xr3:uid="{36E84BD0-4FB2-4B8B-8015-2854E64B7EF2}" name="Column10082"/>
    <tableColumn id="10097" xr3:uid="{3AD977DD-9A27-48B8-BEA4-D7F66441BA3B}" name="Column10083"/>
    <tableColumn id="10098" xr3:uid="{FDA933C5-85CB-4481-9475-BCF7DEA750FE}" name="Column10084"/>
    <tableColumn id="10099" xr3:uid="{A3172669-163B-4CC4-8876-76B645861464}" name="Column10085"/>
    <tableColumn id="10100" xr3:uid="{24842EB3-CECC-406E-BB46-8B064D60FDE1}" name="Column10086"/>
    <tableColumn id="10101" xr3:uid="{031F0932-819F-445E-B96E-7336D2CDE3A9}" name="Column10087"/>
    <tableColumn id="10102" xr3:uid="{3760BF2C-256C-4CFC-95D9-C541E88CFBCC}" name="Column10088"/>
    <tableColumn id="10103" xr3:uid="{FF63D940-C472-4069-970B-E0B7EDA42286}" name="Column10089"/>
    <tableColumn id="10104" xr3:uid="{96E54E4C-0BBE-4FBF-B15B-87494BB84BC4}" name="Column10090"/>
    <tableColumn id="10105" xr3:uid="{554FFC65-A0EE-44E5-B365-BBF0EBBE18EC}" name="Column10091"/>
    <tableColumn id="10106" xr3:uid="{3541460C-D0A1-4CE9-AA84-3DA216AD0AB4}" name="Column10092"/>
    <tableColumn id="10107" xr3:uid="{C097E2C1-1E47-473D-90D2-2595B5C6D9E9}" name="Column10093"/>
    <tableColumn id="10108" xr3:uid="{23A42600-6D43-4D7B-AA57-C369372CF029}" name="Column10094"/>
    <tableColumn id="10109" xr3:uid="{3198F376-196D-415D-AB03-CCC1D72C3880}" name="Column10095"/>
    <tableColumn id="10110" xr3:uid="{687B77FA-6038-4356-8D73-D57A07006026}" name="Column10096"/>
    <tableColumn id="10111" xr3:uid="{DE46D982-A0FF-4E90-911B-E198A9203BC8}" name="Column10097"/>
    <tableColumn id="10112" xr3:uid="{75F99D5C-6873-4F0B-B349-0A7C7F20F2FF}" name="Column10098"/>
    <tableColumn id="10113" xr3:uid="{C10CD061-83E9-4714-9302-CF728F0AE60C}" name="Column10099"/>
    <tableColumn id="10114" xr3:uid="{EC415D16-E8F7-4714-8701-6CA5D2EC01B8}" name="Column10100"/>
    <tableColumn id="10115" xr3:uid="{C5955A57-D3A8-48C7-86A3-FDE3EE942520}" name="Column10101"/>
    <tableColumn id="10116" xr3:uid="{3CD2B777-1FD9-446C-99D6-66D511C51D0A}" name="Column10102"/>
    <tableColumn id="10117" xr3:uid="{A2387DD3-661D-463E-A2B8-723720BEBE6E}" name="Column10103"/>
    <tableColumn id="10118" xr3:uid="{280DEE94-28BF-4484-AB5B-E8BF8113B3BA}" name="Column10104"/>
    <tableColumn id="10119" xr3:uid="{D1BFDFEF-83DD-40D5-AC17-9B4B9278FD0E}" name="Column10105"/>
    <tableColumn id="10120" xr3:uid="{EC6DEA2E-C9CF-4929-B81E-B20B9A8D9937}" name="Column10106"/>
    <tableColumn id="10121" xr3:uid="{776CB184-0A23-4AF9-A353-B7A71AA1153A}" name="Column10107"/>
    <tableColumn id="10122" xr3:uid="{08375748-B25D-4EE1-9F79-89D2CCCCF0B1}" name="Column10108"/>
    <tableColumn id="10123" xr3:uid="{947DC3C6-08F0-4A62-8145-A55E8F2CD80D}" name="Column10109"/>
    <tableColumn id="10124" xr3:uid="{9B6042DC-D454-4126-B110-C6A305090DFE}" name="Column10110"/>
    <tableColumn id="10125" xr3:uid="{2721FD59-9EC8-4742-A40C-BFAF8320D1DD}" name="Column10111"/>
    <tableColumn id="10126" xr3:uid="{1F51B45C-92C2-41DE-9EAF-12605291895A}" name="Column10112"/>
    <tableColumn id="10127" xr3:uid="{4AA2876E-1F2E-4A2E-95CB-BB204F69E3DF}" name="Column10113"/>
    <tableColumn id="10128" xr3:uid="{BB6F361C-7307-4B3B-BA41-2CA1E3495670}" name="Column10114"/>
    <tableColumn id="10129" xr3:uid="{A5FD3944-97CB-421D-B8F3-8309FA980685}" name="Column10115"/>
    <tableColumn id="10130" xr3:uid="{59460B28-D12F-46D0-92BB-9FFB4BDD6CA3}" name="Column10116"/>
    <tableColumn id="10131" xr3:uid="{63DB266F-436B-4D2F-AB89-EB1422E05ADB}" name="Column10117"/>
    <tableColumn id="10132" xr3:uid="{AFA8C1CA-80CF-4898-94B6-DA2B29CCC94F}" name="Column10118"/>
    <tableColumn id="10133" xr3:uid="{57BEA126-39CE-4F99-9BD4-8413D01DDFCD}" name="Column10119"/>
    <tableColumn id="10134" xr3:uid="{F115F42E-0B88-4650-9BC3-90194D4DE185}" name="Column10120"/>
    <tableColumn id="10135" xr3:uid="{0BB76706-29A8-43CE-9795-44EA3D36D7DD}" name="Column10121"/>
    <tableColumn id="10136" xr3:uid="{B6841AAF-6EDB-4840-9A9D-FE92BED25296}" name="Column10122"/>
    <tableColumn id="10137" xr3:uid="{B3E4711D-5B5A-429C-AD25-603560F7B01A}" name="Column10123"/>
    <tableColumn id="10138" xr3:uid="{05B3C7F6-294B-4658-9F8E-5D6B00F11A61}" name="Column10124"/>
    <tableColumn id="10139" xr3:uid="{1F924AC9-4880-49A3-9D1C-C74E46D809C1}" name="Column10125"/>
    <tableColumn id="10140" xr3:uid="{FF318B63-9D2F-4E07-BF24-50E3FA5A11C2}" name="Column10126"/>
    <tableColumn id="10141" xr3:uid="{3BE7099C-852A-4490-A909-64813CE2DF82}" name="Column10127"/>
    <tableColumn id="10142" xr3:uid="{F083E82A-7631-4F84-A13C-C20285AF80B7}" name="Column10128"/>
    <tableColumn id="10143" xr3:uid="{78547B3D-E7C8-469A-9430-7264E40BE600}" name="Column10129"/>
    <tableColumn id="10144" xr3:uid="{3B53DA7A-AAE1-4F9E-A0F7-6EE1E76F09DF}" name="Column10130"/>
    <tableColumn id="10145" xr3:uid="{615DB165-22B8-429A-83A0-A3EA43B64DCA}" name="Column10131"/>
    <tableColumn id="10146" xr3:uid="{B92E9EE0-5111-419A-A553-8C0CE795F516}" name="Column10132"/>
    <tableColumn id="10147" xr3:uid="{0ED90784-59BC-441E-80A3-3F911FE6E263}" name="Column10133"/>
    <tableColumn id="10148" xr3:uid="{35E5FC17-92B0-4768-B85E-BC88EF6BA3C1}" name="Column10134"/>
    <tableColumn id="10149" xr3:uid="{19206813-4905-4AFB-A315-51552558D8FE}" name="Column10135"/>
    <tableColumn id="10150" xr3:uid="{C0BDDF03-E49C-49FE-B4AC-0A0DCEC3AD73}" name="Column10136"/>
    <tableColumn id="10151" xr3:uid="{4146C93C-CEE3-4222-B0B8-AF30C34C7B75}" name="Column10137"/>
    <tableColumn id="10152" xr3:uid="{101D36A3-338C-45B7-9007-6205349CF96D}" name="Column10138"/>
    <tableColumn id="10153" xr3:uid="{F11D215A-9532-4C64-9ABC-8717FE665AB5}" name="Column10139"/>
    <tableColumn id="10154" xr3:uid="{6CBDFBA4-DBFD-4D8C-B73A-32D7B67541DD}" name="Column10140"/>
    <tableColumn id="10155" xr3:uid="{9FC47016-99F2-4C8A-B533-07E5F0310F05}" name="Column10141"/>
    <tableColumn id="10156" xr3:uid="{5DBC05C4-E577-4C1B-96FE-356ABE6B4029}" name="Column10142"/>
    <tableColumn id="10157" xr3:uid="{CDC00C80-D741-42FC-9FA8-A33418E24F3B}" name="Column10143"/>
    <tableColumn id="10158" xr3:uid="{E8D47E26-CE0F-4ECB-A500-411E68D20C6D}" name="Column10144"/>
    <tableColumn id="10159" xr3:uid="{BE42254C-FA49-4094-9AB8-1A8551FB4FC0}" name="Column10145"/>
    <tableColumn id="10160" xr3:uid="{C8191CD9-AB97-409B-A277-36AAC7D14484}" name="Column10146"/>
    <tableColumn id="10161" xr3:uid="{3C141D94-C4F3-410E-A127-FE54B1B4A080}" name="Column10147"/>
    <tableColumn id="10162" xr3:uid="{42918C29-5FA5-4CD7-AED3-A3A5A8E332FE}" name="Column10148"/>
    <tableColumn id="10163" xr3:uid="{A485A733-13EF-4DFF-B673-750BB0FEC89D}" name="Column10149"/>
    <tableColumn id="10164" xr3:uid="{B24B1815-31A7-4FAC-9EA2-220EF05D6468}" name="Column10150"/>
    <tableColumn id="10165" xr3:uid="{23549482-E7F0-4A73-8BC8-11D4F7FD8C74}" name="Column10151"/>
    <tableColumn id="10166" xr3:uid="{5B6BCF11-1FF6-40C4-98F6-B2C189167C4B}" name="Column10152"/>
    <tableColumn id="10167" xr3:uid="{82FCE5FD-119C-4654-B136-DAB0B3CD328B}" name="Column10153"/>
    <tableColumn id="10168" xr3:uid="{3625C6E9-22E1-4F57-9AEE-665396B39809}" name="Column10154"/>
    <tableColumn id="10169" xr3:uid="{EBEBA737-3417-451C-9261-58BD1128A997}" name="Column10155"/>
    <tableColumn id="10170" xr3:uid="{60DD83A0-1B33-488A-976A-1DF85E82D882}" name="Column10156"/>
    <tableColumn id="10171" xr3:uid="{CC1FC78D-0760-4152-9740-790B2396FF63}" name="Column10157"/>
    <tableColumn id="10172" xr3:uid="{DBAB989B-A1AC-4380-A3DE-85B2FB337736}" name="Column10158"/>
    <tableColumn id="10173" xr3:uid="{E1355099-13E9-4506-9672-4813845D1BCE}" name="Column10159"/>
    <tableColumn id="10174" xr3:uid="{CE2368A6-37E4-44FD-BEEA-53B455F883C1}" name="Column10160"/>
    <tableColumn id="10175" xr3:uid="{477706C2-8E51-4A8E-9504-7B10D0957E3E}" name="Column10161"/>
    <tableColumn id="10176" xr3:uid="{0E68DCFF-CE1A-406B-A210-D86CA4455E9C}" name="Column10162"/>
    <tableColumn id="10177" xr3:uid="{C89416EC-A0D5-4A5D-9BB5-C8884816D02C}" name="Column10163"/>
    <tableColumn id="10178" xr3:uid="{FFA35252-FA9A-4A77-8894-E050810EAE90}" name="Column10164"/>
    <tableColumn id="10179" xr3:uid="{00E4116A-B70E-4E89-BFB3-9F6E6311F823}" name="Column10165"/>
    <tableColumn id="10180" xr3:uid="{B4D42DBF-7539-4685-9C69-73E2748D98A3}" name="Column10166"/>
    <tableColumn id="10181" xr3:uid="{55AD3A9E-F1D2-4308-BE67-CE29796EAAC9}" name="Column10167"/>
    <tableColumn id="10182" xr3:uid="{F2FE64E1-8EE5-4E3A-98CD-1E12DBADAE7A}" name="Column10168"/>
    <tableColumn id="10183" xr3:uid="{A0E76E2F-DB3F-41DC-90F1-A32CCBF61518}" name="Column10169"/>
    <tableColumn id="10184" xr3:uid="{536C9BF9-75C1-4693-9A54-E22390577765}" name="Column10170"/>
    <tableColumn id="10185" xr3:uid="{DF881DCF-F224-4486-AE7B-EEAFB7D3447B}" name="Column10171"/>
    <tableColumn id="10186" xr3:uid="{EE6A7624-B986-4E78-A7FA-97E4E9959C4D}" name="Column10172"/>
    <tableColumn id="10187" xr3:uid="{8759C807-C833-4AD2-82C5-E271832544D3}" name="Column10173"/>
    <tableColumn id="10188" xr3:uid="{15B74986-AAA2-4F37-9286-575373902D35}" name="Column10174"/>
    <tableColumn id="10189" xr3:uid="{A2F80215-1D19-464F-B3F6-7C9D3C638BDC}" name="Column10175"/>
    <tableColumn id="10190" xr3:uid="{9D2D364E-16F0-4F27-8C03-347E58BD1366}" name="Column10176"/>
    <tableColumn id="10191" xr3:uid="{3DA6025B-B6B9-45B2-BE84-B83304355581}" name="Column10177"/>
    <tableColumn id="10192" xr3:uid="{7AA5B0A1-50F5-4004-B6DC-C773A208170C}" name="Column10178"/>
    <tableColumn id="10193" xr3:uid="{E46B90ED-4051-418D-BD65-E57D69319747}" name="Column10179"/>
    <tableColumn id="10194" xr3:uid="{230EE854-FBC1-4B86-94BC-EE2DD100C635}" name="Column10180"/>
    <tableColumn id="10195" xr3:uid="{C46CB739-D245-42DC-B527-4DD66ABC0D29}" name="Column10181"/>
    <tableColumn id="10196" xr3:uid="{C1508440-588A-447E-B2D0-E5D73CE36F5E}" name="Column10182"/>
    <tableColumn id="10197" xr3:uid="{6170F0A8-E0F0-4735-AE5D-AD7DE053E3B1}" name="Column10183"/>
    <tableColumn id="10198" xr3:uid="{458D686E-A8E1-4A0D-B6E7-66E6848BD416}" name="Column10184"/>
    <tableColumn id="10199" xr3:uid="{95967EFD-6109-4DDA-B60E-851F3B25D2D0}" name="Column10185"/>
    <tableColumn id="10200" xr3:uid="{D44640F7-23E3-4C89-B184-083A7FD74F5D}" name="Column10186"/>
    <tableColumn id="10201" xr3:uid="{DCAF4B60-66F6-4E8F-9043-F0317D360AA7}" name="Column10187"/>
    <tableColumn id="10202" xr3:uid="{FA00354B-433B-4AD3-AD84-204CDDCE7AA0}" name="Column10188"/>
    <tableColumn id="10203" xr3:uid="{8B23A0E2-E082-41AD-A3D1-64F1DB2262CD}" name="Column10189"/>
    <tableColumn id="10204" xr3:uid="{444FBBBA-0E18-4F06-AD59-B1CF7A9766F3}" name="Column10190"/>
    <tableColumn id="10205" xr3:uid="{433B8031-98E0-4E9A-A0F6-7C2F50F11D3A}" name="Column10191"/>
    <tableColumn id="10206" xr3:uid="{3E34C391-9D62-49AE-8137-404333E8A978}" name="Column10192"/>
    <tableColumn id="10207" xr3:uid="{8C040437-CA13-4ECD-9052-46EB576AE98B}" name="Column10193"/>
    <tableColumn id="10208" xr3:uid="{3AA5DB99-B228-4FC8-9D09-639926C55ABB}" name="Column10194"/>
    <tableColumn id="10209" xr3:uid="{94415B72-EB31-4964-8C28-F32EC5734426}" name="Column10195"/>
    <tableColumn id="10210" xr3:uid="{DB96939F-D49F-4642-8102-9492B013CA62}" name="Column10196"/>
    <tableColumn id="10211" xr3:uid="{38728243-6E5A-419D-B1B1-B783133258C5}" name="Column10197"/>
    <tableColumn id="10212" xr3:uid="{73D27DF1-A361-405D-8729-0522F7BD3965}" name="Column10198"/>
    <tableColumn id="10213" xr3:uid="{CFC624F2-C3AC-4F97-9539-B4908DC26FAB}" name="Column10199"/>
    <tableColumn id="10214" xr3:uid="{1876CAC8-B39E-4CD6-A7A9-C875BAA9303A}" name="Column10200"/>
    <tableColumn id="10215" xr3:uid="{3EF406E9-F6CF-4A61-9F1D-53C043736F24}" name="Column10201"/>
    <tableColumn id="10216" xr3:uid="{7FEE2935-DD7B-45B1-8DB9-856577D9AFF4}" name="Column10202"/>
    <tableColumn id="10217" xr3:uid="{798391AB-25B2-4544-AE8D-3736BD6EA5EE}" name="Column10203"/>
    <tableColumn id="10218" xr3:uid="{04369647-8D0E-43E1-9401-3376D0893C77}" name="Column10204"/>
    <tableColumn id="10219" xr3:uid="{9D7C147A-0CEC-4B75-8D1A-040C5A4414E1}" name="Column10205"/>
    <tableColumn id="10220" xr3:uid="{2315603F-AA37-4334-BC61-EED06D604485}" name="Column10206"/>
    <tableColumn id="10221" xr3:uid="{FCC09847-1933-47CF-89B2-668AC708D538}" name="Column10207"/>
    <tableColumn id="10222" xr3:uid="{98459C2C-907D-4061-989A-F374E83AB280}" name="Column10208"/>
    <tableColumn id="10223" xr3:uid="{A3707775-64FC-4441-8F87-BE9941645959}" name="Column10209"/>
    <tableColumn id="10224" xr3:uid="{FE578FFC-8145-4CFF-8EFA-6A70B4DFDADF}" name="Column10210"/>
    <tableColumn id="10225" xr3:uid="{A59817CF-F1F4-451B-971F-CFA758FACB8D}" name="Column10211"/>
    <tableColumn id="10226" xr3:uid="{1E8E6F40-C5DD-4D6D-82BA-FF8DA24702AA}" name="Column10212"/>
    <tableColumn id="10227" xr3:uid="{69CB01F8-3637-4048-8CD8-48349A452FA1}" name="Column10213"/>
    <tableColumn id="10228" xr3:uid="{8F5E2648-A73B-4BEC-AA67-E08505B03E22}" name="Column10214"/>
    <tableColumn id="10229" xr3:uid="{895DF5CC-F7B1-465E-8DC2-46D81EC6D682}" name="Column10215"/>
    <tableColumn id="10230" xr3:uid="{1D87BC83-04D6-4E94-B661-A59C31BF6106}" name="Column10216"/>
    <tableColumn id="10231" xr3:uid="{0AC94164-60CA-4A54-86CA-F49A12230A15}" name="Column10217"/>
    <tableColumn id="10232" xr3:uid="{112BEA7C-D991-4DA8-8AC0-5CC1BFFD1C29}" name="Column10218"/>
    <tableColumn id="10233" xr3:uid="{DC7EFB56-1EF4-4DAC-83E1-3CA31B67DB23}" name="Column10219"/>
    <tableColumn id="10234" xr3:uid="{05241D12-8033-45BF-8DA1-77EB0DDB2C5D}" name="Column10220"/>
    <tableColumn id="10235" xr3:uid="{6F6ACD51-A7B4-4677-B89F-151CC3CDAE92}" name="Column10221"/>
    <tableColumn id="10236" xr3:uid="{FC2E3ED5-E3B3-4E7A-ADCC-910A183C5721}" name="Column10222"/>
    <tableColumn id="10237" xr3:uid="{55DBC71F-126C-4BBB-9698-9F31FE8D09E7}" name="Column10223"/>
    <tableColumn id="10238" xr3:uid="{BA025C56-AA6F-481C-9FFB-91346FB0AADE}" name="Column10224"/>
    <tableColumn id="10239" xr3:uid="{AE2E1937-8C03-4AFF-AEAE-985DF0DEBB5B}" name="Column10225"/>
    <tableColumn id="10240" xr3:uid="{E52A19FF-8D5B-4314-8868-ED933BA158FB}" name="Column10226"/>
    <tableColumn id="10241" xr3:uid="{B55CF5CB-4189-4CCC-82AC-252156568A1C}" name="Column10227"/>
    <tableColumn id="10242" xr3:uid="{AB691CAA-EF42-467F-9395-6543C996793C}" name="Column10228"/>
    <tableColumn id="10243" xr3:uid="{CC8587FB-48D6-43C7-8FBF-715CF30354DF}" name="Column10229"/>
    <tableColumn id="10244" xr3:uid="{70F46C7D-020F-4D99-9BCA-37796C91E91C}" name="Column10230"/>
    <tableColumn id="10245" xr3:uid="{26F12E6F-5B4E-4ABD-A797-70BE1C9FCAF4}" name="Column10231"/>
    <tableColumn id="10246" xr3:uid="{A3DB6E7F-6C1C-42F1-9D24-7BEB50F80014}" name="Column10232"/>
    <tableColumn id="10247" xr3:uid="{9DE4AE0B-931B-49D4-89A3-C402715E6B35}" name="Column10233"/>
    <tableColumn id="10248" xr3:uid="{F84B2CC4-D25E-4296-B1F3-1AAE901E27AE}" name="Column10234"/>
    <tableColumn id="10249" xr3:uid="{C9D88A85-A7A6-478F-8CC0-F0C591253901}" name="Column10235"/>
    <tableColumn id="10250" xr3:uid="{B4F4D815-C34B-4A86-B2B3-C770778B8A46}" name="Column10236"/>
    <tableColumn id="10251" xr3:uid="{A7C8755F-51A0-42CA-99EE-ECECD7C581B2}" name="Column10237"/>
    <tableColumn id="10252" xr3:uid="{63ECAD47-57A7-4F6B-828A-4402DBF12B13}" name="Column10238"/>
    <tableColumn id="10253" xr3:uid="{6641E518-A7A9-4612-BADE-9DF370B8EE71}" name="Column10239"/>
    <tableColumn id="10254" xr3:uid="{8E95B4CE-A85F-4F3F-8A3A-BB2200762787}" name="Column10240"/>
    <tableColumn id="10255" xr3:uid="{C876D432-0688-47FB-B3A3-C01FE1E224FE}" name="Column10241"/>
    <tableColumn id="10256" xr3:uid="{E1E849ED-EC19-4A0A-B38B-0B401105A7B0}" name="Column10242"/>
    <tableColumn id="10257" xr3:uid="{F1F113DA-4A92-4A69-95AB-1116365187E5}" name="Column10243"/>
    <tableColumn id="10258" xr3:uid="{33D88EA1-4F29-44D4-B385-2B24D788EF10}" name="Column10244"/>
    <tableColumn id="10259" xr3:uid="{7EDBB71B-92CE-48D9-832D-B9F322D6CFD9}" name="Column10245"/>
    <tableColumn id="10260" xr3:uid="{3575A01F-BA16-4836-9762-3976330ECA33}" name="Column10246"/>
    <tableColumn id="10261" xr3:uid="{8CC6A048-2204-43EF-9114-CA35504EEF9C}" name="Column10247"/>
    <tableColumn id="10262" xr3:uid="{4656E322-C3A8-4069-8EC2-ECB85FE5EFAD}" name="Column10248"/>
    <tableColumn id="10263" xr3:uid="{A53B4C64-1178-4AF0-A56B-C83664B87D39}" name="Column10249"/>
    <tableColumn id="10264" xr3:uid="{5C093B0B-06F2-4EBB-923A-9E68951EF9F9}" name="Column10250"/>
    <tableColumn id="10265" xr3:uid="{536D182D-1225-44D2-AD6A-E863841E66E7}" name="Column10251"/>
    <tableColumn id="10266" xr3:uid="{A05B8B1A-3C33-4D23-BB98-A22213ED1AA9}" name="Column10252"/>
    <tableColumn id="10267" xr3:uid="{42829905-62A5-41C4-A771-39BFCBC068C7}" name="Column10253"/>
    <tableColumn id="10268" xr3:uid="{1844B0F1-FB78-4143-B2E6-6F085154CBB7}" name="Column10254"/>
    <tableColumn id="10269" xr3:uid="{6C345D1E-79E7-4B7D-8AAA-22032A1E6F83}" name="Column10255"/>
    <tableColumn id="10270" xr3:uid="{DAAAE9DD-B13A-47EF-90B7-DBB00E832C83}" name="Column10256"/>
    <tableColumn id="10271" xr3:uid="{6F953918-385F-4B11-9D8C-5161E0EE3BA7}" name="Column10257"/>
    <tableColumn id="10272" xr3:uid="{FABE9470-0554-4AC1-BF1A-B0FE0A5EDD48}" name="Column10258"/>
    <tableColumn id="10273" xr3:uid="{83419668-C5B5-466D-B49C-78B001EE5516}" name="Column10259"/>
    <tableColumn id="10274" xr3:uid="{D383C74E-5450-436F-A914-9052D8E51C2C}" name="Column10260"/>
    <tableColumn id="10275" xr3:uid="{3BA128D6-DC95-4F06-A416-6CC6BF9AC3FF}" name="Column10261"/>
    <tableColumn id="10276" xr3:uid="{7021D46B-B917-4F99-ACB7-B16A9038F1B9}" name="Column10262"/>
    <tableColumn id="10277" xr3:uid="{3B87C12F-284F-4532-AA29-8F8B8062A8B9}" name="Column10263"/>
    <tableColumn id="10278" xr3:uid="{1584B6B6-0522-4505-825E-4DC5CC36DC9D}" name="Column10264"/>
    <tableColumn id="10279" xr3:uid="{9816E5E5-CB41-447C-BCFC-8596E7A685F5}" name="Column10265"/>
    <tableColumn id="10280" xr3:uid="{A03BEC70-2909-4B49-9720-34B5482DB7DE}" name="Column10266"/>
    <tableColumn id="10281" xr3:uid="{C692B60D-CD6A-4AED-B589-E8990BC65A10}" name="Column10267"/>
    <tableColumn id="10282" xr3:uid="{D9ABE306-429E-4269-93EF-FDD6E7A948A9}" name="Column10268"/>
    <tableColumn id="10283" xr3:uid="{E5625A53-BA1A-48EA-A52C-D85833A00BD0}" name="Column10269"/>
    <tableColumn id="10284" xr3:uid="{F7D6CFB8-89FC-457E-965C-4E5C4ABF380D}" name="Column10270"/>
    <tableColumn id="10285" xr3:uid="{E122828A-A63E-4AA3-84BD-94FD32B8D878}" name="Column10271"/>
    <tableColumn id="10286" xr3:uid="{706F4395-18C1-46E2-B7D9-0BDD099BF84B}" name="Column10272"/>
    <tableColumn id="10287" xr3:uid="{1B568709-08EE-4B5A-824E-633DA9A1D723}" name="Column10273"/>
    <tableColumn id="10288" xr3:uid="{6F3E6095-8435-4CD5-9C43-3C4950A9A901}" name="Column10274"/>
    <tableColumn id="10289" xr3:uid="{FF647B09-A4FF-4602-8B09-A2D340D0BD41}" name="Column10275"/>
    <tableColumn id="10290" xr3:uid="{E8136351-8F0D-41B5-B56D-8A8501B70A43}" name="Column10276"/>
    <tableColumn id="10291" xr3:uid="{FC823155-6983-410D-B338-23B9480530FF}" name="Column10277"/>
    <tableColumn id="10292" xr3:uid="{F980E91F-30F3-4093-8079-947C495EEC7D}" name="Column10278"/>
    <tableColumn id="10293" xr3:uid="{664420D0-6DDF-42AE-801B-9088229C678D}" name="Column10279"/>
    <tableColumn id="10294" xr3:uid="{0A91784E-8CE8-4379-9260-2D4471BB8DC6}" name="Column10280"/>
    <tableColumn id="10295" xr3:uid="{467F6BC5-B23F-4840-9C04-BBF61C9C1430}" name="Column10281"/>
    <tableColumn id="10296" xr3:uid="{3CDC2277-C7B6-407F-8AD2-D49FDBFB4A62}" name="Column10282"/>
    <tableColumn id="10297" xr3:uid="{E09CB9C1-F5A1-4DD0-BF22-8B7417D36FCC}" name="Column10283"/>
    <tableColumn id="10298" xr3:uid="{E293C45C-5EE4-45D6-B542-D0949C043342}" name="Column10284"/>
    <tableColumn id="10299" xr3:uid="{066B455F-3132-4FA0-A2EB-7B5F23561275}" name="Column10285"/>
    <tableColumn id="10300" xr3:uid="{5461F96B-227D-4190-8CA2-C3CC0E6E38E1}" name="Column10286"/>
    <tableColumn id="10301" xr3:uid="{DD9B1AD4-CFEB-4046-A070-584076FEC5D8}" name="Column10287"/>
    <tableColumn id="10302" xr3:uid="{52E83781-22C9-443A-8399-C80C504C8C2D}" name="Column10288"/>
    <tableColumn id="10303" xr3:uid="{7F6EE658-1AC0-4C46-B99A-246ACFD1D69A}" name="Column10289"/>
    <tableColumn id="10304" xr3:uid="{218C16D5-4113-458E-A95D-75DD98DA2937}" name="Column10290"/>
    <tableColumn id="10305" xr3:uid="{9ADFFE9B-82D7-4EE9-AFED-79145393FD91}" name="Column10291"/>
    <tableColumn id="10306" xr3:uid="{22DFC981-5F7E-4C1C-905D-9E2879346640}" name="Column10292"/>
    <tableColumn id="10307" xr3:uid="{F70CE4C4-FE86-4E28-8811-ADC1928BCE10}" name="Column10293"/>
    <tableColumn id="10308" xr3:uid="{AEFB5248-7331-42B3-B21D-5FE952FABCE3}" name="Column10294"/>
    <tableColumn id="10309" xr3:uid="{B67A8971-C990-4D34-91F9-B5CCFD6DE32D}" name="Column10295"/>
    <tableColumn id="10310" xr3:uid="{F4B7E4B5-2EE4-45CA-81C2-EDEC4E460DAD}" name="Column10296"/>
    <tableColumn id="10311" xr3:uid="{13F7AD14-43B4-40E8-A527-AF62D24950B9}" name="Column10297"/>
    <tableColumn id="10312" xr3:uid="{3CB3EA9B-7872-4584-AB8D-BC44BBD8FD36}" name="Column10298"/>
    <tableColumn id="10313" xr3:uid="{5AF87E23-1457-4BCD-B581-97D29E103ECF}" name="Column10299"/>
    <tableColumn id="10314" xr3:uid="{6829C97B-13C0-42B3-A4F4-15148EA012B0}" name="Column10300"/>
    <tableColumn id="10315" xr3:uid="{60E7C0C4-BB9B-4A6B-A322-DD87DDE62ECC}" name="Column10301"/>
    <tableColumn id="10316" xr3:uid="{1F5D9E5A-6A51-4B6D-BC7F-3FA002DC66B0}" name="Column10302"/>
    <tableColumn id="10317" xr3:uid="{E35605B2-51B9-436B-98DC-31BCC73FA920}" name="Column10303"/>
    <tableColumn id="10318" xr3:uid="{4BCECEA5-1685-4351-AA71-335D49565243}" name="Column10304"/>
    <tableColumn id="10319" xr3:uid="{B00C9B30-6609-43D6-BEBD-9703B802214F}" name="Column10305"/>
    <tableColumn id="10320" xr3:uid="{D640E7E6-B428-4BDB-B713-3EFC17AA3D51}" name="Column10306"/>
    <tableColumn id="10321" xr3:uid="{9B3E1FBD-37EC-4C53-A6B3-74A87958C3E8}" name="Column10307"/>
    <tableColumn id="10322" xr3:uid="{24F3AB51-45CF-4CE4-9AE3-0348C7877E14}" name="Column10308"/>
    <tableColumn id="10323" xr3:uid="{EB9C8424-1D08-4873-9E46-A091AE21833D}" name="Column10309"/>
    <tableColumn id="10324" xr3:uid="{DC3A6604-5830-42E1-AA5F-31543BD85F8F}" name="Column10310"/>
    <tableColumn id="10325" xr3:uid="{6C671AB5-2EBF-4F7E-B839-035F1B7B6DDC}" name="Column10311"/>
    <tableColumn id="10326" xr3:uid="{2088A478-F4F3-4B4F-87E4-73076FC87093}" name="Column10312"/>
    <tableColumn id="10327" xr3:uid="{71EF4D09-6F69-40D7-9D00-0AB447E84C5F}" name="Column10313"/>
    <tableColumn id="10328" xr3:uid="{026213B7-37E8-48D0-AD0A-640AFC9BA881}" name="Column10314"/>
    <tableColumn id="10329" xr3:uid="{28F09EB2-C20B-464B-B7F0-08D4E5A08997}" name="Column10315"/>
    <tableColumn id="10330" xr3:uid="{9B076EE4-6C18-4EC7-92BD-039AE93B8304}" name="Column10316"/>
    <tableColumn id="10331" xr3:uid="{2A69C2B7-1F8C-47ED-A5E7-BF8750C6760B}" name="Column10317"/>
    <tableColumn id="10332" xr3:uid="{36915FF2-F89C-435F-B292-C0AD59E8CD87}" name="Column10318"/>
    <tableColumn id="10333" xr3:uid="{2C6727A9-6965-4E21-874B-06CFCAAACDCF}" name="Column10319"/>
    <tableColumn id="10334" xr3:uid="{D49093F0-B880-4347-AE58-B3AFF48D1A90}" name="Column10320"/>
    <tableColumn id="10335" xr3:uid="{46581938-E22B-4425-9076-5A67B436ACB8}" name="Column10321"/>
    <tableColumn id="10336" xr3:uid="{479111DF-E8DE-4B4B-B0D8-94DD10C72821}" name="Column10322"/>
    <tableColumn id="10337" xr3:uid="{809A8776-DEA1-4F36-A83C-08D22E12A7EC}" name="Column10323"/>
    <tableColumn id="10338" xr3:uid="{968FB809-346F-40AD-A25B-7401E0C704B4}" name="Column10324"/>
    <tableColumn id="10339" xr3:uid="{6E77EED6-017D-402E-A8CB-633BAB262A9F}" name="Column10325"/>
    <tableColumn id="10340" xr3:uid="{211E6059-8305-4405-9F49-0339DA70F5FC}" name="Column10326"/>
    <tableColumn id="10341" xr3:uid="{8A2FD5D7-AF18-440C-988F-C3B5D8D04531}" name="Column10327"/>
    <tableColumn id="10342" xr3:uid="{606E5CFF-6202-4292-9250-FDD66901D837}" name="Column10328"/>
    <tableColumn id="10343" xr3:uid="{5935930C-4BBC-4BBD-A3AB-EAFC9D367C6E}" name="Column10329"/>
    <tableColumn id="10344" xr3:uid="{31FC3EB4-C55D-45A7-998E-C9F55A721D0A}" name="Column10330"/>
    <tableColumn id="10345" xr3:uid="{D892638F-CF8A-4000-9451-873B95B516EF}" name="Column10331"/>
    <tableColumn id="10346" xr3:uid="{82F41B21-229F-4581-9B0B-C6B746C6AC33}" name="Column10332"/>
    <tableColumn id="10347" xr3:uid="{61D226A1-6351-46FB-B177-8E5FCC79A7C0}" name="Column10333"/>
    <tableColumn id="10348" xr3:uid="{00B38DF1-D58D-4D4C-9CDF-DCC05FC9F98C}" name="Column10334"/>
    <tableColumn id="10349" xr3:uid="{F2DD5D7D-BF36-4AE8-AE2F-3D02BE773348}" name="Column10335"/>
    <tableColumn id="10350" xr3:uid="{B832DF12-1612-4906-9A10-AC32E594CBF0}" name="Column10336"/>
    <tableColumn id="10351" xr3:uid="{94EA38E1-C3CD-4C87-B6A7-F5AFF957B09F}" name="Column10337"/>
    <tableColumn id="10352" xr3:uid="{D470280F-3581-458A-9DEC-AA0B9C9295DA}" name="Column10338"/>
    <tableColumn id="10353" xr3:uid="{FE19E909-A6B9-449F-B198-4BE60A129837}" name="Column10339"/>
    <tableColumn id="10354" xr3:uid="{25DC581E-D095-4D8D-A992-71A84311E019}" name="Column10340"/>
    <tableColumn id="10355" xr3:uid="{3CD4C648-65CF-48EA-907E-50AB8DF8B6C2}" name="Column10341"/>
    <tableColumn id="10356" xr3:uid="{C64B1416-7D61-4FC0-B97E-26F8577122D2}" name="Column10342"/>
    <tableColumn id="10357" xr3:uid="{FE093697-1004-4DF0-ACC0-2DFD7116CAAF}" name="Column10343"/>
    <tableColumn id="10358" xr3:uid="{E409A667-048A-4484-B35E-C931D9D69D83}" name="Column10344"/>
    <tableColumn id="10359" xr3:uid="{3F887191-862A-4998-BFF3-D04B2B040ADB}" name="Column10345"/>
    <tableColumn id="10360" xr3:uid="{93EC8852-CEAF-443B-B886-697CFE59FE5E}" name="Column10346"/>
    <tableColumn id="10361" xr3:uid="{DB966D6B-609C-494A-BCA2-32638D2A709A}" name="Column10347"/>
    <tableColumn id="10362" xr3:uid="{97140E4A-D333-47F4-A424-0DE655D69D27}" name="Column10348"/>
    <tableColumn id="10363" xr3:uid="{5DCA73F2-86AB-4279-BB32-F0591997BF19}" name="Column10349"/>
    <tableColumn id="10364" xr3:uid="{DA6323B7-5377-4778-80E7-855B1B0BAEE9}" name="Column10350"/>
    <tableColumn id="10365" xr3:uid="{5167C6E4-6DD3-4C24-8FAA-E237A32EEFD5}" name="Column10351"/>
    <tableColumn id="10366" xr3:uid="{435ACCC9-6619-466B-A8F3-79E80E4F56FF}" name="Column10352"/>
    <tableColumn id="10367" xr3:uid="{21D96707-3594-4452-ADD5-6FECF5E860ED}" name="Column10353"/>
    <tableColumn id="10368" xr3:uid="{7D0BFF13-5129-4A32-A9BF-507FD4BAD334}" name="Column10354"/>
    <tableColumn id="10369" xr3:uid="{27B5D803-CE32-4123-9CBE-0372CED5D721}" name="Column10355"/>
    <tableColumn id="10370" xr3:uid="{03F6BFD6-EB28-4150-A813-20CBD2E58990}" name="Column10356"/>
    <tableColumn id="10371" xr3:uid="{3760094B-CD07-4491-89D8-ADF8ED897233}" name="Column10357"/>
    <tableColumn id="10372" xr3:uid="{EB2D711C-96DD-4333-B935-566916826694}" name="Column10358"/>
    <tableColumn id="10373" xr3:uid="{BFB0ABA0-AD4F-4FA0-B353-3A4B29869E1C}" name="Column10359"/>
    <tableColumn id="10374" xr3:uid="{7AFBFD44-4579-4387-9BA9-1CAA1819E342}" name="Column10360"/>
    <tableColumn id="10375" xr3:uid="{74965DC1-DA8A-4C98-9544-BCD536A760CD}" name="Column10361"/>
    <tableColumn id="10376" xr3:uid="{5AC5ACBC-D92B-425F-8EA2-8A9924C0D9E2}" name="Column10362"/>
    <tableColumn id="10377" xr3:uid="{DBA4CD67-0B60-434D-94E6-C4529F8211EF}" name="Column10363"/>
    <tableColumn id="10378" xr3:uid="{C511B3EB-82C5-4363-8E3B-4F5D3248C65B}" name="Column10364"/>
    <tableColumn id="10379" xr3:uid="{EBFDF2E0-B8D7-4550-A056-124CD8DDDA8A}" name="Column10365"/>
    <tableColumn id="10380" xr3:uid="{4F08E5E6-98D0-494A-AAE9-97C594163E53}" name="Column10366"/>
    <tableColumn id="10381" xr3:uid="{91CB4E43-8B26-45AE-825D-B2C7CFC9CEF0}" name="Column10367"/>
    <tableColumn id="10382" xr3:uid="{07936711-2B14-453D-9624-526500A34A75}" name="Column10368"/>
    <tableColumn id="10383" xr3:uid="{ECBA3C50-9948-4328-8115-0C13EA15ABEF}" name="Column10369"/>
    <tableColumn id="10384" xr3:uid="{BE228C9C-E914-4CBD-8493-6534531EBF14}" name="Column10370"/>
    <tableColumn id="10385" xr3:uid="{DD29CF7F-BBE7-436F-BEBD-6F78A8A7E8E7}" name="Column10371"/>
    <tableColumn id="10386" xr3:uid="{3E178F3F-B545-4902-8489-A4CDAEC007ED}" name="Column10372"/>
    <tableColumn id="10387" xr3:uid="{85761996-9E7A-4B03-9EE7-08404516D377}" name="Column10373"/>
    <tableColumn id="10388" xr3:uid="{472DC46B-564E-421E-9B0B-C194DC1742D5}" name="Column10374"/>
    <tableColumn id="10389" xr3:uid="{CAA66042-13DE-4B13-A722-CD1E438472BF}" name="Column10375"/>
    <tableColumn id="10390" xr3:uid="{C755788B-E3BB-4DF0-B28C-6D3542AF5F44}" name="Column10376"/>
    <tableColumn id="10391" xr3:uid="{C5219D5A-D62B-43D4-A43C-CC321C2C20C9}" name="Column10377"/>
    <tableColumn id="10392" xr3:uid="{A2635A61-4EC7-4E41-9BF1-125763BDE1C9}" name="Column10378"/>
    <tableColumn id="10393" xr3:uid="{D9363833-FEB6-41DE-B164-6E99D59D9CD4}" name="Column10379"/>
    <tableColumn id="10394" xr3:uid="{F70F7D12-F32C-4B0A-AC79-2A90A27703AF}" name="Column10380"/>
    <tableColumn id="10395" xr3:uid="{86DE99B8-2371-40EE-8178-2C2D69AD4D93}" name="Column10381"/>
    <tableColumn id="10396" xr3:uid="{5644EFBD-732E-4A39-8FB2-B2EA8790774F}" name="Column10382"/>
    <tableColumn id="10397" xr3:uid="{9AFCFD6A-5FD2-4A86-AB99-2277260FE6B8}" name="Column10383"/>
    <tableColumn id="10398" xr3:uid="{54FF1E98-29A7-4FC5-B1DD-93FF4DDBB546}" name="Column10384"/>
    <tableColumn id="10399" xr3:uid="{C29820E3-90A7-4A05-9323-B3B082B4314E}" name="Column10385"/>
    <tableColumn id="10400" xr3:uid="{B2DBB8A8-70DC-4BA1-818E-A426BA6A32C2}" name="Column10386"/>
    <tableColumn id="10401" xr3:uid="{CCFCE792-C22D-497B-8119-1FE932497BF3}" name="Column10387"/>
    <tableColumn id="10402" xr3:uid="{050B34F7-81FE-4E55-B167-7B358CB3B323}" name="Column10388"/>
    <tableColumn id="10403" xr3:uid="{3481EC32-D7CD-4982-AE1F-62C0401A4EFB}" name="Column10389"/>
    <tableColumn id="10404" xr3:uid="{CB6867A3-1575-4599-88FB-95A13C7DD08B}" name="Column10390"/>
    <tableColumn id="10405" xr3:uid="{8FF10070-8A86-4CD0-A479-503F1C3FE77C}" name="Column10391"/>
    <tableColumn id="10406" xr3:uid="{0362881B-01BA-4873-8CEE-2E1110A7B1D2}" name="Column10392"/>
    <tableColumn id="10407" xr3:uid="{E958ADE3-462C-4F79-B50E-60FAA9FA7EFA}" name="Column10393"/>
    <tableColumn id="10408" xr3:uid="{D670DEF0-1627-456A-BC19-4F81FDBC0494}" name="Column10394"/>
    <tableColumn id="10409" xr3:uid="{9331FCC5-D4CF-4D3A-862B-2B7BEBE36745}" name="Column10395"/>
    <tableColumn id="10410" xr3:uid="{D83765C8-1D77-4F77-A29D-077692C6040E}" name="Column10396"/>
    <tableColumn id="10411" xr3:uid="{CD13355D-B29C-4F32-AD2E-E13C838D844F}" name="Column10397"/>
    <tableColumn id="10412" xr3:uid="{FACA501A-4422-4114-A070-15A82032498D}" name="Column10398"/>
    <tableColumn id="10413" xr3:uid="{AC09852B-6ED6-490B-9101-D32716E5BAF6}" name="Column10399"/>
    <tableColumn id="10414" xr3:uid="{11508544-A285-41D6-B786-4FC540802937}" name="Column10400"/>
    <tableColumn id="10415" xr3:uid="{08E18C7C-9B43-4D52-83C6-2065345A3EAD}" name="Column10401"/>
    <tableColumn id="10416" xr3:uid="{010CAF08-BEEE-44C1-9B43-1BF5B0CEF697}" name="Column10402"/>
    <tableColumn id="10417" xr3:uid="{47BA941F-8666-4BF0-83FF-EF18CDD208CD}" name="Column10403"/>
    <tableColumn id="10418" xr3:uid="{E7C719B9-4017-447D-89DC-FC005AABB8B6}" name="Column10404"/>
    <tableColumn id="10419" xr3:uid="{BB2F31BB-1F59-4416-96C4-C8A0C498CC08}" name="Column10405"/>
    <tableColumn id="10420" xr3:uid="{4975EF71-EEC7-4C99-A92D-F1A851BF3ACC}" name="Column10406"/>
    <tableColumn id="10421" xr3:uid="{DA2A2B79-55E0-403C-8D25-F5B16F99390F}" name="Column10407"/>
    <tableColumn id="10422" xr3:uid="{72C03C4B-19D6-43A0-A492-DE4B3381A46D}" name="Column10408"/>
    <tableColumn id="10423" xr3:uid="{6C79B4A8-7340-442B-B111-D590FA92727D}" name="Column10409"/>
    <tableColumn id="10424" xr3:uid="{389AC8B9-818D-4446-95DD-EB1684D094F7}" name="Column10410"/>
    <tableColumn id="10425" xr3:uid="{E8C47CB0-8B05-4B37-A199-959528D0CB2C}" name="Column10411"/>
    <tableColumn id="10426" xr3:uid="{0622A25E-2AA2-445C-952C-975E0A118DA0}" name="Column10412"/>
    <tableColumn id="10427" xr3:uid="{489D3E71-8C6E-4A6B-9FC2-6B2BC521E22E}" name="Column10413"/>
    <tableColumn id="10428" xr3:uid="{1A00A7E1-3BAE-4FCD-90F0-38C055566D40}" name="Column10414"/>
    <tableColumn id="10429" xr3:uid="{B1BCA871-242C-4922-B822-40ADD74C6A70}" name="Column10415"/>
    <tableColumn id="10430" xr3:uid="{263CB88B-6EC5-43D8-89BD-5C2729EE4C5E}" name="Column10416"/>
    <tableColumn id="10431" xr3:uid="{87D20D00-5A3D-465D-8CD1-7AB466D291EF}" name="Column10417"/>
    <tableColumn id="10432" xr3:uid="{19A3DE31-3D8D-4B7B-984E-309EC2C45247}" name="Column10418"/>
    <tableColumn id="10433" xr3:uid="{1F5870B1-EFFA-4B94-8174-49AE292F6B0E}" name="Column10419"/>
    <tableColumn id="10434" xr3:uid="{4F8E1846-EEF6-4453-884B-4DEBE3B0D219}" name="Column10420"/>
    <tableColumn id="10435" xr3:uid="{8ED4A37C-60A3-44DA-887E-4BD552086C4C}" name="Column10421"/>
    <tableColumn id="10436" xr3:uid="{54D5472A-2F5C-45B8-8020-C5ABFEA284CF}" name="Column10422"/>
    <tableColumn id="10437" xr3:uid="{EBBC03A5-24E5-45ED-8445-33EB879D4033}" name="Column10423"/>
    <tableColumn id="10438" xr3:uid="{E3B2B28D-C758-4EBB-A98E-A363CA946198}" name="Column10424"/>
    <tableColumn id="10439" xr3:uid="{AD9C358B-93D0-4BE1-8CDB-225D4191BAE3}" name="Column10425"/>
    <tableColumn id="10440" xr3:uid="{699AA9D7-001C-49C0-BD18-00551356F05D}" name="Column10426"/>
    <tableColumn id="10441" xr3:uid="{AFEB1431-CF60-44AA-A1C4-134CE13ED7C2}" name="Column10427"/>
    <tableColumn id="10442" xr3:uid="{063099F2-5DD6-490B-BA28-FCA46E28C746}" name="Column10428"/>
    <tableColumn id="10443" xr3:uid="{5DC7E2EF-8D7F-462A-8596-BFCAE9BA4113}" name="Column10429"/>
    <tableColumn id="10444" xr3:uid="{85474EE6-3CCD-4EEE-B627-449D0EF5FA82}" name="Column10430"/>
    <tableColumn id="10445" xr3:uid="{D689E0CF-6CA8-437B-9417-504EC29AED49}" name="Column10431"/>
    <tableColumn id="10446" xr3:uid="{5C09FA0F-04A9-414E-9C0C-F32745C69501}" name="Column10432"/>
    <tableColumn id="10447" xr3:uid="{5D41C1C4-7E9E-49B2-A156-FB7149A5B76A}" name="Column10433"/>
    <tableColumn id="10448" xr3:uid="{E1162F88-1A3B-47A4-B8E5-67428CC0A6F9}" name="Column10434"/>
    <tableColumn id="10449" xr3:uid="{28985E7D-6806-411C-B13B-D842C943EFBE}" name="Column10435"/>
    <tableColumn id="10450" xr3:uid="{59A6DED3-B2EB-4F6A-A8F3-83F6D2DF45F9}" name="Column10436"/>
    <tableColumn id="10451" xr3:uid="{954B71A1-4494-4CF8-816D-42651F105404}" name="Column10437"/>
    <tableColumn id="10452" xr3:uid="{5D174E73-AC4A-4507-8064-AE308026EF2E}" name="Column10438"/>
    <tableColumn id="10453" xr3:uid="{94EDE676-79C7-4A59-B60D-EA23E1057DB7}" name="Column10439"/>
    <tableColumn id="10454" xr3:uid="{D56B8C57-09AD-4377-A334-A3236F2E2ACE}" name="Column10440"/>
    <tableColumn id="10455" xr3:uid="{8E1F0267-DA2D-43B0-A468-68B2D77F68A4}" name="Column10441"/>
    <tableColumn id="10456" xr3:uid="{784F9C68-2D20-4153-852D-5EBEC0E63E02}" name="Column10442"/>
    <tableColumn id="10457" xr3:uid="{23592E77-69F2-431D-816D-A4E1CF053694}" name="Column10443"/>
    <tableColumn id="10458" xr3:uid="{1750BC3E-6FF7-48B4-9A81-F45A200203D1}" name="Column10444"/>
    <tableColumn id="10459" xr3:uid="{DCB12B1C-191E-4C82-96F3-1BE61E02F763}" name="Column10445"/>
    <tableColumn id="10460" xr3:uid="{209725E2-E586-4177-B1F3-B559656C7B68}" name="Column10446"/>
    <tableColumn id="10461" xr3:uid="{04CEAFCC-4EC9-47D4-BC5A-2B849F0266F5}" name="Column10447"/>
    <tableColumn id="10462" xr3:uid="{4A256EC3-AD3B-44D8-9726-E18F0A1B5A2B}" name="Column10448"/>
    <tableColumn id="10463" xr3:uid="{3A83886C-1960-466A-B493-13E817F0AE90}" name="Column10449"/>
    <tableColumn id="10464" xr3:uid="{2E2983DF-EBFA-4C10-83EF-10BA3385F241}" name="Column10450"/>
    <tableColumn id="10465" xr3:uid="{BB7C0C81-DB7F-4BA5-847C-2B902BCD2365}" name="Column10451"/>
    <tableColumn id="10466" xr3:uid="{3350913F-66B6-4970-B5C9-8DEA9424A195}" name="Column10452"/>
    <tableColumn id="10467" xr3:uid="{EAD82256-C20F-45CB-985D-61619462EDC9}" name="Column10453"/>
    <tableColumn id="10468" xr3:uid="{62AB3740-37F5-4FAD-8AE9-CBBA202CFC63}" name="Column10454"/>
    <tableColumn id="10469" xr3:uid="{102324E3-6767-4C6D-964C-39628EBBEBA4}" name="Column10455"/>
    <tableColumn id="10470" xr3:uid="{FF446FEC-AA9B-4CB5-BA1B-1256A8FAB92B}" name="Column10456"/>
    <tableColumn id="10471" xr3:uid="{DB8BE315-1E85-44D3-9BE9-90F09546F614}" name="Column10457"/>
    <tableColumn id="10472" xr3:uid="{B739D5EA-520C-408C-B812-3B286BC0EA48}" name="Column10458"/>
    <tableColumn id="10473" xr3:uid="{BA822E73-70ED-4C84-9DB3-75D74EDD2981}" name="Column10459"/>
    <tableColumn id="10474" xr3:uid="{2B0EA8FA-BE24-4B35-9BEA-7342C3CBBB7A}" name="Column10460"/>
    <tableColumn id="10475" xr3:uid="{D5D265F9-DF98-414C-A708-90C07D16838A}" name="Column10461"/>
    <tableColumn id="10476" xr3:uid="{F2933D33-7E44-43D6-8507-B63E3A21C38A}" name="Column10462"/>
    <tableColumn id="10477" xr3:uid="{CB28996D-E498-42BB-9C43-21D1254891C1}" name="Column10463"/>
    <tableColumn id="10478" xr3:uid="{3CABF7AB-7A1F-4A3B-B8D4-7DE8E60F5017}" name="Column10464"/>
    <tableColumn id="10479" xr3:uid="{88DDCA37-C30E-4CE9-9CD5-24DDA2B8276A}" name="Column10465"/>
    <tableColumn id="10480" xr3:uid="{E2A2B95A-5D43-495D-8B2A-A28BB58E9655}" name="Column10466"/>
    <tableColumn id="10481" xr3:uid="{BDD4CE4A-1B5C-443A-9379-692D93C1E5D1}" name="Column10467"/>
    <tableColumn id="10482" xr3:uid="{30BDB535-E6E9-4AC2-A016-89D77A78557F}" name="Column10468"/>
    <tableColumn id="10483" xr3:uid="{5C4CA66F-A681-4ECC-AF7E-2B82B5FD3DFB}" name="Column10469"/>
    <tableColumn id="10484" xr3:uid="{9C252CD7-3005-426F-A228-C6F53AE54E49}" name="Column10470"/>
    <tableColumn id="10485" xr3:uid="{10E13956-AA7B-40A7-89D3-4F0FA69A7E28}" name="Column10471"/>
    <tableColumn id="10486" xr3:uid="{8D2F6DE3-9E37-4F61-A1E3-DC799864E985}" name="Column10472"/>
    <tableColumn id="10487" xr3:uid="{0A86A7BC-6FE6-4828-B705-7A8936DA8396}" name="Column10473"/>
    <tableColumn id="10488" xr3:uid="{1E46C0AA-72A1-48F8-8EF2-54FA7E0AF445}" name="Column10474"/>
    <tableColumn id="10489" xr3:uid="{A4C4C69B-12F6-46B3-89CD-5AE4A81192AE}" name="Column10475"/>
    <tableColumn id="10490" xr3:uid="{7567D1CC-B2A7-46D2-88DF-2E4F97AD1265}" name="Column10476"/>
    <tableColumn id="10491" xr3:uid="{870617D9-9686-4185-88E0-BED8C918280B}" name="Column10477"/>
    <tableColumn id="10492" xr3:uid="{646E5877-69C4-4670-8EED-90526D5E5E92}" name="Column10478"/>
    <tableColumn id="10493" xr3:uid="{08183405-14E8-4D97-9969-B860A225B89D}" name="Column10479"/>
    <tableColumn id="10494" xr3:uid="{6D0E1DBD-7F04-41B6-8F87-AD6DC15B6F14}" name="Column10480"/>
    <tableColumn id="10495" xr3:uid="{2999621D-52E9-4024-9328-84C6A2B4F368}" name="Column10481"/>
    <tableColumn id="10496" xr3:uid="{28C19177-A67C-4533-9407-4AC6C4186338}" name="Column10482"/>
    <tableColumn id="10497" xr3:uid="{32F90F3D-7B43-4192-AC35-3C06BD817C5A}" name="Column10483"/>
    <tableColumn id="10498" xr3:uid="{1F7C5AA5-3648-430F-ABE2-CC2589DA2777}" name="Column10484"/>
    <tableColumn id="10499" xr3:uid="{E466B62C-F820-4FB4-AB2C-28F10283B9B7}" name="Column10485"/>
    <tableColumn id="10500" xr3:uid="{5288EF46-C497-4B8E-AE1C-F8393CB0DF64}" name="Column10486"/>
    <tableColumn id="10501" xr3:uid="{73B1EED4-D9E5-495F-AB29-90DF57715147}" name="Column10487"/>
    <tableColumn id="10502" xr3:uid="{0FBC9DF0-9D8F-44A6-B05C-C797FE333438}" name="Column10488"/>
    <tableColumn id="10503" xr3:uid="{EFD8ABBA-6180-4864-8192-EFC7CB6B2303}" name="Column10489"/>
    <tableColumn id="10504" xr3:uid="{D68F7552-270F-44EB-A20A-3261A12D339B}" name="Column10490"/>
    <tableColumn id="10505" xr3:uid="{E2CC31B8-3A5F-4006-BD1E-E96440AD5F3F}" name="Column10491"/>
    <tableColumn id="10506" xr3:uid="{B2B3AE71-9573-47FB-A87A-7B9F594496A7}" name="Column10492"/>
    <tableColumn id="10507" xr3:uid="{23BAFA9B-775C-469E-8444-D7B3077A6F3A}" name="Column10493"/>
    <tableColumn id="10508" xr3:uid="{45CAEB3D-30C3-4824-9A61-0161B8242057}" name="Column10494"/>
    <tableColumn id="10509" xr3:uid="{F5B77CDE-D9A0-428B-8AB2-E39F3A553C83}" name="Column10495"/>
    <tableColumn id="10510" xr3:uid="{502C8784-ED21-41D5-96FE-D24F477D87C4}" name="Column10496"/>
    <tableColumn id="10511" xr3:uid="{B2C7C45F-64F5-4DE6-B470-990A9C409C22}" name="Column10497"/>
    <tableColumn id="10512" xr3:uid="{426717C8-F91A-4816-92C7-07674DD2BAB0}" name="Column10498"/>
    <tableColumn id="10513" xr3:uid="{C5BD54AD-F9CD-4E0F-B94B-3C015432718A}" name="Column10499"/>
    <tableColumn id="10514" xr3:uid="{860403D1-3122-4D94-9ED1-1EB4FBAB2EEE}" name="Column10500"/>
    <tableColumn id="10515" xr3:uid="{AA0195B7-5452-4193-92D4-D79683DEF5CE}" name="Column10501"/>
    <tableColumn id="10516" xr3:uid="{9ECFD88F-20FA-4401-A93D-BF5CE52D126F}" name="Column10502"/>
    <tableColumn id="10517" xr3:uid="{A0AC506B-07D8-494F-A6A0-B5E4E6E4ABC9}" name="Column10503"/>
    <tableColumn id="10518" xr3:uid="{2BBA389B-EDD9-4A99-9D5D-0E35538A1834}" name="Column10504"/>
    <tableColumn id="10519" xr3:uid="{057BF656-B676-497B-B125-FB51D62A8B2F}" name="Column10505"/>
    <tableColumn id="10520" xr3:uid="{24AFB9D3-23CA-4B95-8DAF-DB2DDFAF6CC0}" name="Column10506"/>
    <tableColumn id="10521" xr3:uid="{415B3362-F304-401E-9F31-48C90BFCACAA}" name="Column10507"/>
    <tableColumn id="10522" xr3:uid="{33CA3C7C-0920-417F-A304-5D76EFF50C52}" name="Column10508"/>
    <tableColumn id="10523" xr3:uid="{C8ACB1EC-7A86-4DA3-A420-8030F02A4D12}" name="Column10509"/>
    <tableColumn id="10524" xr3:uid="{C4C6114D-F090-427E-8173-9CE98BFDD843}" name="Column10510"/>
    <tableColumn id="10525" xr3:uid="{25B5C5F7-F3A1-4FD4-AE26-46F61BC6933B}" name="Column10511"/>
    <tableColumn id="10526" xr3:uid="{1C031DAA-6C26-403F-85EB-B0B07DD16193}" name="Column10512"/>
    <tableColumn id="10527" xr3:uid="{5C301F90-DEEA-4507-8485-05C672EA82E1}" name="Column10513"/>
    <tableColumn id="10528" xr3:uid="{2FA01AF4-8D39-4C1D-BE41-F527F09E96F1}" name="Column10514"/>
    <tableColumn id="10529" xr3:uid="{1A6461FC-C3B0-4071-B5D8-7604BDAD7B97}" name="Column10515"/>
    <tableColumn id="10530" xr3:uid="{D21030C1-3F93-49C1-A778-013C982F281A}" name="Column10516"/>
    <tableColumn id="10531" xr3:uid="{1DC478C8-5871-45E9-AF33-916DA885EE7D}" name="Column10517"/>
    <tableColumn id="10532" xr3:uid="{F0D969CD-8D13-422E-A117-418F963E3724}" name="Column10518"/>
    <tableColumn id="10533" xr3:uid="{1D56DD06-7480-49AC-AD98-D8733620077F}" name="Column10519"/>
    <tableColumn id="10534" xr3:uid="{88ADF803-6432-4C50-9A91-3EF137471A12}" name="Column10520"/>
    <tableColumn id="10535" xr3:uid="{CAE235FA-A3B2-4A8B-9A6F-A71C25765908}" name="Column10521"/>
    <tableColumn id="10536" xr3:uid="{E2FA6DCE-A9A4-4003-BF9B-F1A6604DFF4B}" name="Column10522"/>
    <tableColumn id="10537" xr3:uid="{55251983-6158-4C4F-B6FD-1C521F5ADC1B}" name="Column10523"/>
    <tableColumn id="10538" xr3:uid="{FA38CCCE-B100-4F68-8158-0A505DF04946}" name="Column10524"/>
    <tableColumn id="10539" xr3:uid="{2B20FBCD-9D69-4268-B039-ECF523F91E9C}" name="Column10525"/>
    <tableColumn id="10540" xr3:uid="{6E0C0982-4322-4E47-8EA4-4BF7C0260255}" name="Column10526"/>
    <tableColumn id="10541" xr3:uid="{16807F1B-9034-4C1D-98A4-CFF9E50C5080}" name="Column10527"/>
    <tableColumn id="10542" xr3:uid="{8896EF3A-5E26-4965-B2BE-68EFA9F71590}" name="Column10528"/>
    <tableColumn id="10543" xr3:uid="{F1F1192C-1EC6-453F-B4C5-E5D606BF4395}" name="Column10529"/>
    <tableColumn id="10544" xr3:uid="{1003F47B-086F-478B-AB90-7D294714961B}" name="Column10530"/>
    <tableColumn id="10545" xr3:uid="{8785C177-AFB2-4EDC-8CEA-3B2858499E05}" name="Column10531"/>
    <tableColumn id="10546" xr3:uid="{B41E1984-D670-4157-9503-577E1A1E8816}" name="Column10532"/>
    <tableColumn id="10547" xr3:uid="{5B5A4ABE-BE57-4769-93E3-EAE8BC3AD7E1}" name="Column10533"/>
    <tableColumn id="10548" xr3:uid="{C1C75C7C-8EB6-42DE-8C8A-6CA6D543DAF1}" name="Column10534"/>
    <tableColumn id="10549" xr3:uid="{0A4E4F76-6144-4DF2-9C8E-B7ED26C7A84F}" name="Column10535"/>
    <tableColumn id="10550" xr3:uid="{1BC7C4ED-A7BE-495C-B3F8-22BC5FD9F202}" name="Column10536"/>
    <tableColumn id="10551" xr3:uid="{5B923460-AADE-4978-A594-B47AE2A9E042}" name="Column10537"/>
    <tableColumn id="10552" xr3:uid="{9D6ECF3D-DB65-462C-8CE1-08557B9A7289}" name="Column10538"/>
    <tableColumn id="10553" xr3:uid="{DCE835B3-A01D-429E-9B48-950A6E3B3CDA}" name="Column10539"/>
    <tableColumn id="10554" xr3:uid="{48C14175-59ED-4E18-8666-6A4825FBF430}" name="Column10540"/>
    <tableColumn id="10555" xr3:uid="{3EB80790-BADA-4299-A286-513560AEAC54}" name="Column10541"/>
    <tableColumn id="10556" xr3:uid="{6EC5858D-D59C-46CA-A002-3074DEEFB21D}" name="Column10542"/>
    <tableColumn id="10557" xr3:uid="{B1B1B04B-5F1D-4A1F-AC73-701B38E7B67B}" name="Column10543"/>
    <tableColumn id="10558" xr3:uid="{0D431773-D77F-446C-B3BA-DBF26C47D0C8}" name="Column10544"/>
    <tableColumn id="10559" xr3:uid="{2FDD215C-661D-4997-83F3-00764A2D62F1}" name="Column10545"/>
    <tableColumn id="10560" xr3:uid="{2E6C44D3-88F2-48A1-BFEA-E28FEE92A768}" name="Column10546"/>
    <tableColumn id="10561" xr3:uid="{6D2F6A89-374C-45D8-960C-CE323DB7620B}" name="Column10547"/>
    <tableColumn id="10562" xr3:uid="{1A8BE470-8013-4E87-820C-976E6D899D2A}" name="Column10548"/>
    <tableColumn id="10563" xr3:uid="{C19E529C-74E7-4E82-B257-DE1A8689C325}" name="Column10549"/>
    <tableColumn id="10564" xr3:uid="{7C3F5CA2-057A-4947-9529-43AB66BFFD89}" name="Column10550"/>
    <tableColumn id="10565" xr3:uid="{65C26546-31EC-45E1-8C49-19454BF65D76}" name="Column10551"/>
    <tableColumn id="10566" xr3:uid="{304FAD9E-6124-44E5-9934-7A695170D3E3}" name="Column10552"/>
    <tableColumn id="10567" xr3:uid="{4BEFFD82-5EA3-40D6-A080-D96DA48EAF3B}" name="Column10553"/>
    <tableColumn id="10568" xr3:uid="{42FB13E9-A584-44BC-A5D2-7C8FD2A71874}" name="Column10554"/>
    <tableColumn id="10569" xr3:uid="{0683B938-00C6-4E58-9B61-16F6E3DAA23B}" name="Column10555"/>
    <tableColumn id="10570" xr3:uid="{B48E5DDD-72DB-4BFB-8748-16512ACED05B}" name="Column10556"/>
    <tableColumn id="10571" xr3:uid="{1146EAED-6AB2-4C97-962C-641F45BF79E0}" name="Column10557"/>
    <tableColumn id="10572" xr3:uid="{6B17CE73-9FB0-4AAE-B969-0820ADA1799E}" name="Column10558"/>
    <tableColumn id="10573" xr3:uid="{97372225-DBBA-4641-96B0-B3CBB7FA1689}" name="Column10559"/>
    <tableColumn id="10574" xr3:uid="{0E2342B5-39E3-437A-97CC-DAC1F5682EB5}" name="Column10560"/>
    <tableColumn id="10575" xr3:uid="{349FF6A5-C08B-4233-A2F3-89CD95705BB8}" name="Column10561"/>
    <tableColumn id="10576" xr3:uid="{A5BA3CEC-48A0-4DB4-AEC3-B0DDD95E86AC}" name="Column10562"/>
    <tableColumn id="10577" xr3:uid="{3F8C7CAF-D8D3-44FD-938C-CC1FE76E3B1F}" name="Column10563"/>
    <tableColumn id="10578" xr3:uid="{116672AF-1FF6-4FF5-9FD6-D8B42F96537A}" name="Column10564"/>
    <tableColumn id="10579" xr3:uid="{C75A8582-D8CD-4362-B697-F4FCCCE66B9F}" name="Column10565"/>
    <tableColumn id="10580" xr3:uid="{4E3F1C3E-1D04-4A80-BF4D-85E0B07C0840}" name="Column10566"/>
    <tableColumn id="10581" xr3:uid="{346224EC-8551-4614-B1F6-F85E09E9EDF3}" name="Column10567"/>
    <tableColumn id="10582" xr3:uid="{FBB907F4-9413-48AE-B456-7D5DEFA32C21}" name="Column10568"/>
    <tableColumn id="10583" xr3:uid="{E34CFF22-45E0-4917-8EDA-52576067CE5C}" name="Column10569"/>
    <tableColumn id="10584" xr3:uid="{77A4DE8E-41FE-4626-8D9A-151708A6C578}" name="Column10570"/>
    <tableColumn id="10585" xr3:uid="{79E7243C-227B-4400-AED4-9012F569215A}" name="Column10571"/>
    <tableColumn id="10586" xr3:uid="{9196934E-491D-4AF4-B08C-02226F31EB42}" name="Column10572"/>
    <tableColumn id="10587" xr3:uid="{D2A464B3-71D6-4140-92A3-259E5B9FADD4}" name="Column10573"/>
    <tableColumn id="10588" xr3:uid="{0D8F274A-FBE0-4FF6-BD1C-08F63AE53316}" name="Column10574"/>
    <tableColumn id="10589" xr3:uid="{0DA45FD0-C288-4321-B983-BDB167785FFB}" name="Column10575"/>
    <tableColumn id="10590" xr3:uid="{A0872C23-98A6-4E85-B07A-10CC5BB6F4A3}" name="Column10576"/>
    <tableColumn id="10591" xr3:uid="{80AD0FE2-0332-41BB-BFD7-9E31B8F7CC17}" name="Column10577"/>
    <tableColumn id="10592" xr3:uid="{CF0B1F7A-6EE7-42E4-AA6B-CAECFA4C48BA}" name="Column10578"/>
    <tableColumn id="10593" xr3:uid="{7859AA0B-84B2-49E7-B7D0-C12E0318C0F7}" name="Column10579"/>
    <tableColumn id="10594" xr3:uid="{1E4C9F9E-6F6A-4FF0-BB69-C9E6075E59AA}" name="Column10580"/>
    <tableColumn id="10595" xr3:uid="{044A9BA8-4646-4D45-8982-4EF5B922B4E6}" name="Column10581"/>
    <tableColumn id="10596" xr3:uid="{7D082A11-5014-43BF-BC79-5E9A158DA681}" name="Column10582"/>
    <tableColumn id="10597" xr3:uid="{C268FCA9-601D-47AC-A4D8-D6AD6F0F4122}" name="Column10583"/>
    <tableColumn id="10598" xr3:uid="{75553698-ED1B-436B-8D9F-AE6B7B50C96B}" name="Column10584"/>
    <tableColumn id="10599" xr3:uid="{9B4ADECD-0EB3-4DC6-9DCF-9A3CC7014C80}" name="Column10585"/>
    <tableColumn id="10600" xr3:uid="{098521B4-F12E-433E-9EEE-DDA27EA71349}" name="Column10586"/>
    <tableColumn id="10601" xr3:uid="{A8B4FF15-D317-4135-9383-C8FDBD461FB8}" name="Column10587"/>
    <tableColumn id="10602" xr3:uid="{A237F4A0-A173-422C-ADBA-5230FC85973D}" name="Column10588"/>
    <tableColumn id="10603" xr3:uid="{8D60AA0D-11E9-4CCB-B31B-511F8EDBD7D5}" name="Column10589"/>
    <tableColumn id="10604" xr3:uid="{D34D9894-99D3-4C2F-B063-EF19D3807FD7}" name="Column10590"/>
    <tableColumn id="10605" xr3:uid="{EF0646E4-5D84-49CD-9EFB-5393E89D9F7C}" name="Column10591"/>
    <tableColumn id="10606" xr3:uid="{6C1E0461-79D3-404E-A5B6-B5FC49764DD6}" name="Column10592"/>
    <tableColumn id="10607" xr3:uid="{20A1B3A2-DEEE-4B25-9B5E-DE5650893EBB}" name="Column10593"/>
    <tableColumn id="10608" xr3:uid="{20CF63E1-13C9-4479-8BF8-BAC12BAEE53D}" name="Column10594"/>
    <tableColumn id="10609" xr3:uid="{EB085552-70CF-49D6-84C1-AF95094530BE}" name="Column10595"/>
    <tableColumn id="10610" xr3:uid="{427A9D5A-50FC-4981-BC22-553734E1160B}" name="Column10596"/>
    <tableColumn id="10611" xr3:uid="{032D831A-F6AA-4AA6-AFBF-6BB982FDEDBD}" name="Column10597"/>
    <tableColumn id="10612" xr3:uid="{DFA97B47-6697-4424-8BA4-DC034C92D866}" name="Column10598"/>
    <tableColumn id="10613" xr3:uid="{4B694CFC-0354-4C3A-9911-3E9B92D2744D}" name="Column10599"/>
    <tableColumn id="10614" xr3:uid="{24D602C9-3DA7-4244-ACCC-D231D64BC8FE}" name="Column10600"/>
    <tableColumn id="10615" xr3:uid="{BD3A173C-70FB-48CA-93B7-AB83F0814ED0}" name="Column10601"/>
    <tableColumn id="10616" xr3:uid="{2F2DF0A3-E1CC-4E4D-A7A4-B7E4B25EB2A5}" name="Column10602"/>
    <tableColumn id="10617" xr3:uid="{A299CCBB-B7D8-4B1B-B903-40AA2C36F691}" name="Column10603"/>
    <tableColumn id="10618" xr3:uid="{29F3D7AC-4A1C-4B65-B898-12C44B6A7ADD}" name="Column10604"/>
    <tableColumn id="10619" xr3:uid="{3883C2CF-1D41-479B-A1F1-2BC109819E9B}" name="Column10605"/>
    <tableColumn id="10620" xr3:uid="{CB9DF95F-2ECC-48A8-A9D7-029927C49AC3}" name="Column10606"/>
    <tableColumn id="10621" xr3:uid="{1E58791E-3E13-4D30-BF24-CE1C24E550D2}" name="Column10607"/>
    <tableColumn id="10622" xr3:uid="{9F447B7D-1BFE-4BD8-8560-BAB197D67495}" name="Column10608"/>
    <tableColumn id="10623" xr3:uid="{00B7F95E-02C0-45D0-BCBC-A2CC7CBA52EB}" name="Column10609"/>
    <tableColumn id="10624" xr3:uid="{BB6758C8-F903-4740-A017-09ED250E336D}" name="Column10610"/>
    <tableColumn id="10625" xr3:uid="{D5A49A0B-764B-483F-916D-D402BD53D597}" name="Column10611"/>
    <tableColumn id="10626" xr3:uid="{7B24FFAF-1CAF-484C-9B54-8380F02B2572}" name="Column10612"/>
    <tableColumn id="10627" xr3:uid="{FAF2724D-92F0-4043-83D8-AD01788BFB38}" name="Column10613"/>
    <tableColumn id="10628" xr3:uid="{40853CAB-E60A-4AC6-B8E3-7BDB337EAF76}" name="Column10614"/>
    <tableColumn id="10629" xr3:uid="{60B0B47D-DCDF-4131-81CE-CF9CB527E8E2}" name="Column10615"/>
    <tableColumn id="10630" xr3:uid="{8B239C28-9850-4A66-9399-59BC8DAB6436}" name="Column10616"/>
    <tableColumn id="10631" xr3:uid="{01B03FC2-A403-43D1-843B-500E92C09E7D}" name="Column10617"/>
    <tableColumn id="10632" xr3:uid="{12A25F8D-2277-457F-B734-B55C73FD42D9}" name="Column10618"/>
    <tableColumn id="10633" xr3:uid="{495B90A1-7092-4747-B1BD-1D0A50465D53}" name="Column10619"/>
    <tableColumn id="10634" xr3:uid="{B06D19E5-1A05-445C-B71B-2DD192E5C117}" name="Column10620"/>
    <tableColumn id="10635" xr3:uid="{4EA46E1F-AA8E-4118-AC16-7BF43B72247C}" name="Column10621"/>
    <tableColumn id="10636" xr3:uid="{6E0B4790-CB51-4632-B0E1-464FB23F32D0}" name="Column10622"/>
    <tableColumn id="10637" xr3:uid="{5CB3EE1C-48D7-4F39-A3C2-B09A300839B6}" name="Column10623"/>
    <tableColumn id="10638" xr3:uid="{25C1685F-A879-450C-83CC-D73431D304C4}" name="Column10624"/>
    <tableColumn id="10639" xr3:uid="{B4E6F8BF-6A09-47D2-AA74-4F9201716F29}" name="Column10625"/>
    <tableColumn id="10640" xr3:uid="{84874597-6EC3-4BCD-B39E-30A515ED2FBB}" name="Column10626"/>
    <tableColumn id="10641" xr3:uid="{5F22D20A-B9FC-4C94-BDB3-C6CBF9704651}" name="Column10627"/>
    <tableColumn id="10642" xr3:uid="{4D8E3855-8D01-4B6F-90B6-6BCFB316FD8F}" name="Column10628"/>
    <tableColumn id="10643" xr3:uid="{E09753C2-642B-4D68-AD3C-16297F336094}" name="Column10629"/>
    <tableColumn id="10644" xr3:uid="{76C40C22-D660-4EE9-8998-E6E9E49D4C43}" name="Column10630"/>
    <tableColumn id="10645" xr3:uid="{5CF1794F-F4A5-4E04-BD8B-113D5B45BEEE}" name="Column10631"/>
    <tableColumn id="10646" xr3:uid="{25902F20-066B-4896-8EA0-E698FE35B4C7}" name="Column10632"/>
    <tableColumn id="10647" xr3:uid="{3B731D12-366E-4BCC-9774-09E9FC0516FC}" name="Column10633"/>
    <tableColumn id="10648" xr3:uid="{6BA85F40-D467-4C82-AB19-75BFCFFC65DC}" name="Column10634"/>
    <tableColumn id="10649" xr3:uid="{7DC5C29D-16A0-4820-B0B3-B24463C1BD51}" name="Column10635"/>
    <tableColumn id="10650" xr3:uid="{428D2670-046A-4A6F-8E45-7CD789195A66}" name="Column10636"/>
    <tableColumn id="10651" xr3:uid="{1F268B17-FCAB-4177-897E-4ED4DBB6292D}" name="Column10637"/>
    <tableColumn id="10652" xr3:uid="{111D4E80-2D03-420A-AB2C-297E87BB666F}" name="Column10638"/>
    <tableColumn id="10653" xr3:uid="{437F69A8-7967-441A-9A2C-518984740998}" name="Column10639"/>
    <tableColumn id="10654" xr3:uid="{82DEE64D-6B1E-4562-8DE0-E877295B09EC}" name="Column10640"/>
    <tableColumn id="10655" xr3:uid="{DAACA3A9-1BD5-4EF6-85BB-B7B31B94700A}" name="Column10641"/>
    <tableColumn id="10656" xr3:uid="{66A4AADA-960E-4929-A507-0BB5F24AA86A}" name="Column10642"/>
    <tableColumn id="10657" xr3:uid="{0462E3FF-9D2C-4DD0-9571-534A1306E781}" name="Column10643"/>
    <tableColumn id="10658" xr3:uid="{8A16A0C1-62B8-4170-AF8D-7915C8098D1F}" name="Column10644"/>
    <tableColumn id="10659" xr3:uid="{2A4E5F8A-D302-41D4-B834-40B28505CE99}" name="Column10645"/>
    <tableColumn id="10660" xr3:uid="{53BFF6D9-2B2F-4EDC-A9E7-78F3FC3295F6}" name="Column10646"/>
    <tableColumn id="10661" xr3:uid="{6678D250-4238-4E80-BFC2-222BD362187A}" name="Column10647"/>
    <tableColumn id="10662" xr3:uid="{105483B3-5C5B-4E54-AA28-DE56D803EC44}" name="Column10648"/>
    <tableColumn id="10663" xr3:uid="{25192ABF-E346-40AA-A5D9-77F37291C0CA}" name="Column10649"/>
    <tableColumn id="10664" xr3:uid="{4F9EE39A-1B02-41E3-A7B9-37DC3111C943}" name="Column10650"/>
    <tableColumn id="10665" xr3:uid="{170A3F27-6C8B-4440-990D-14E9AD08573B}" name="Column10651"/>
    <tableColumn id="10666" xr3:uid="{02E81ED2-3AB0-4CBB-A388-7160F0E88B79}" name="Column10652"/>
    <tableColumn id="10667" xr3:uid="{984BC057-85A0-4760-BCCA-715AF4C830D5}" name="Column10653"/>
    <tableColumn id="10668" xr3:uid="{6DA53B87-9907-4EC0-8EAD-F623483EFDC2}" name="Column10654"/>
    <tableColumn id="10669" xr3:uid="{C49CDA6C-6575-4230-AA35-00CADBC08EA1}" name="Column10655"/>
    <tableColumn id="10670" xr3:uid="{B0424790-B520-49D6-8DF1-49F11A39F7E3}" name="Column10656"/>
    <tableColumn id="10671" xr3:uid="{4D04DFEA-ADD8-47FF-9FEF-36A1CEE69012}" name="Column10657"/>
    <tableColumn id="10672" xr3:uid="{0975B134-F38C-4E25-86B4-D2C524D43E8E}" name="Column10658"/>
    <tableColumn id="10673" xr3:uid="{4F1F2C2A-98CA-4C00-9A68-7CCFB9C4910A}" name="Column10659"/>
    <tableColumn id="10674" xr3:uid="{D6087C60-B92B-4FEC-966F-237B369B2DE8}" name="Column10660"/>
    <tableColumn id="10675" xr3:uid="{8A7F3116-1573-462F-AACF-0112BB098261}" name="Column10661"/>
    <tableColumn id="10676" xr3:uid="{F31867D6-2642-463F-A6A9-20EB3BAAC66E}" name="Column10662"/>
    <tableColumn id="10677" xr3:uid="{DB0ED18C-F620-48F8-B70B-1BD8F8E679CE}" name="Column10663"/>
    <tableColumn id="10678" xr3:uid="{ED16DE80-B7CD-4F65-B5FD-DBCF0A341B97}" name="Column10664"/>
    <tableColumn id="10679" xr3:uid="{116E8A1D-8BFA-4C32-86E9-57730867EA59}" name="Column10665"/>
    <tableColumn id="10680" xr3:uid="{D131916C-F402-48B2-A176-A8012E95DCA1}" name="Column10666"/>
    <tableColumn id="10681" xr3:uid="{AEA60F21-9200-4CD1-99E6-7D2811D24644}" name="Column10667"/>
    <tableColumn id="10682" xr3:uid="{E214605F-56DC-464A-958C-BAAC492A496D}" name="Column10668"/>
    <tableColumn id="10683" xr3:uid="{3D6A3C4E-6765-40B7-86E5-460FA39CA251}" name="Column10669"/>
    <tableColumn id="10684" xr3:uid="{C0DEE120-A91B-43F6-A32F-D15307314CD3}" name="Column10670"/>
    <tableColumn id="10685" xr3:uid="{F90E4FF5-9928-439E-80F1-995945E3F92A}" name="Column10671"/>
    <tableColumn id="10686" xr3:uid="{2497A47E-DDBE-4F98-B4CD-C7A041D00009}" name="Column10672"/>
    <tableColumn id="10687" xr3:uid="{67AAA3B6-AB51-49D2-B576-202FBD673FE8}" name="Column10673"/>
    <tableColumn id="10688" xr3:uid="{33F3EA8B-EB29-4242-9715-728FFEBD0050}" name="Column10674"/>
    <tableColumn id="10689" xr3:uid="{066BAD84-3105-418F-A8FF-8116EF82B0DA}" name="Column10675"/>
    <tableColumn id="10690" xr3:uid="{5EBAF6B5-ED0E-4FC6-A9DF-9F6CAEF807ED}" name="Column10676"/>
    <tableColumn id="10691" xr3:uid="{EDAE2A5F-B7AF-4316-AD49-BB333F7016EB}" name="Column10677"/>
    <tableColumn id="10692" xr3:uid="{68ADB7A7-6BCB-407F-9E1B-45DEEC2BEC4E}" name="Column10678"/>
    <tableColumn id="10693" xr3:uid="{A67275D6-E9D7-4F08-9755-5AFDD4B79F40}" name="Column10679"/>
    <tableColumn id="10694" xr3:uid="{87E14379-3521-4317-BAE2-7A01ECD5ED5D}" name="Column10680"/>
    <tableColumn id="10695" xr3:uid="{B41B14DC-B4EB-40AE-B5DD-34C91BCDA27E}" name="Column10681"/>
    <tableColumn id="10696" xr3:uid="{0BE551B4-610D-4749-A507-3CF5D80744B3}" name="Column10682"/>
    <tableColumn id="10697" xr3:uid="{5867A7CA-CE2B-460E-8D01-6CEF736B19D4}" name="Column10683"/>
    <tableColumn id="10698" xr3:uid="{775D4E9B-EC28-4E85-8F5F-B9607C39A0D9}" name="Column10684"/>
    <tableColumn id="10699" xr3:uid="{F52B496A-0100-4E2F-B091-9C334BD0B90C}" name="Column10685"/>
    <tableColumn id="10700" xr3:uid="{15FD3B13-C029-46A0-8C6C-1263AAB7A843}" name="Column10686"/>
    <tableColumn id="10701" xr3:uid="{1BBA6ACE-10D0-409E-A3AC-49E009478397}" name="Column10687"/>
    <tableColumn id="10702" xr3:uid="{602D62C7-9CD8-40AC-8AA4-87C5B883359B}" name="Column10688"/>
    <tableColumn id="10703" xr3:uid="{51009CBB-2923-4A66-8F2B-ED1DB7A8DC7F}" name="Column10689"/>
    <tableColumn id="10704" xr3:uid="{0E69F04A-639D-4F62-BE96-ABB9656DD138}" name="Column10690"/>
    <tableColumn id="10705" xr3:uid="{CC5EB276-AB82-4213-9FCA-E364F03F17B6}" name="Column10691"/>
    <tableColumn id="10706" xr3:uid="{61C558EF-2E57-4618-9365-7F1A32E37CB6}" name="Column10692"/>
    <tableColumn id="10707" xr3:uid="{5B40CCB8-BCD7-4EF3-BDF7-43F3C703498B}" name="Column10693"/>
    <tableColumn id="10708" xr3:uid="{D13446E4-9A99-45D5-BD7F-C4745F5C3C49}" name="Column10694"/>
    <tableColumn id="10709" xr3:uid="{468A01E3-3F9A-453E-A538-2F1B584606A8}" name="Column10695"/>
    <tableColumn id="10710" xr3:uid="{CA7E1DA7-D123-49F9-9EF6-8C737FACF304}" name="Column10696"/>
    <tableColumn id="10711" xr3:uid="{A0A07EF6-3E06-40F0-A76C-32CB705723D6}" name="Column10697"/>
    <tableColumn id="10712" xr3:uid="{8D4D3705-66E7-45EA-BA66-9BFB200F715E}" name="Column10698"/>
    <tableColumn id="10713" xr3:uid="{84FE2F95-17E1-4313-B0A5-771D36236633}" name="Column10699"/>
    <tableColumn id="10714" xr3:uid="{53F300E7-61B7-42BF-8D5D-C70EF567BB82}" name="Column10700"/>
    <tableColumn id="10715" xr3:uid="{CF07C301-90E5-4A76-BB60-EE403FB4E4D3}" name="Column10701"/>
    <tableColumn id="10716" xr3:uid="{27ABF7D8-A377-4B07-A29E-6B43536D1D84}" name="Column10702"/>
    <tableColumn id="10717" xr3:uid="{767BCAF4-CE76-40A5-8F00-BC7344550A9C}" name="Column10703"/>
    <tableColumn id="10718" xr3:uid="{F2ECAB84-4653-4C61-92D7-1261E33E0FE9}" name="Column10704"/>
    <tableColumn id="10719" xr3:uid="{2A1F6318-88D2-4C7E-8D6E-1F2D3E78DD40}" name="Column10705"/>
    <tableColumn id="10720" xr3:uid="{D0B010EF-489E-4289-A05F-9CB2D76396D0}" name="Column10706"/>
    <tableColumn id="10721" xr3:uid="{2CB40FA5-449A-4630-BBF4-747EFC859EB9}" name="Column10707"/>
    <tableColumn id="10722" xr3:uid="{2E11990F-8172-40B6-A7CC-E919851A16DE}" name="Column10708"/>
    <tableColumn id="10723" xr3:uid="{E5615F18-144F-4E9A-A302-DB1A9E3C2FD4}" name="Column10709"/>
    <tableColumn id="10724" xr3:uid="{048D0251-D693-4EE4-AE1D-24686C4AF554}" name="Column10710"/>
    <tableColumn id="10725" xr3:uid="{9889ED25-06FB-47C1-9B72-613FB886786C}" name="Column10711"/>
    <tableColumn id="10726" xr3:uid="{113325F6-7E66-4061-9230-708DD1AB720C}" name="Column10712"/>
    <tableColumn id="10727" xr3:uid="{586D54F0-542C-4A3B-A3DD-5EC18BFE1D50}" name="Column10713"/>
    <tableColumn id="10728" xr3:uid="{0459EE8B-514F-4270-A9EB-B61A5B571037}" name="Column10714"/>
    <tableColumn id="10729" xr3:uid="{743F0A43-D6A8-4B5C-92F0-2E633DBF88B9}" name="Column10715"/>
    <tableColumn id="10730" xr3:uid="{2E0F5023-2589-455F-B9C8-EFDAE77AEA23}" name="Column10716"/>
    <tableColumn id="10731" xr3:uid="{F06D896E-36AF-4035-A3C4-68FFC957C20C}" name="Column10717"/>
    <tableColumn id="10732" xr3:uid="{0822056A-2C93-4D05-A551-F62B7074FCA1}" name="Column10718"/>
    <tableColumn id="10733" xr3:uid="{DE1D9D9A-50D3-473B-BC97-D81EDDA61115}" name="Column10719"/>
    <tableColumn id="10734" xr3:uid="{42DC53E6-476F-4B72-8285-23FB2EFD031C}" name="Column10720"/>
    <tableColumn id="10735" xr3:uid="{969DF8E8-DB1C-432B-89F1-3F17373A3739}" name="Column10721"/>
    <tableColumn id="10736" xr3:uid="{3AE75256-2FB2-4848-BC22-50C2AE491704}" name="Column10722"/>
    <tableColumn id="10737" xr3:uid="{04BF7F96-FC20-4896-8C47-6FD61049AE49}" name="Column10723"/>
    <tableColumn id="10738" xr3:uid="{8CC4F0DC-BBC0-4E6F-B77F-BE74848F42B7}" name="Column10724"/>
    <tableColumn id="10739" xr3:uid="{624E834B-9361-43AF-8DB4-061D8527448A}" name="Column10725"/>
    <tableColumn id="10740" xr3:uid="{D3303803-1E54-41B7-8D28-B8C149045B8E}" name="Column10726"/>
    <tableColumn id="10741" xr3:uid="{BC4C0A06-D0E5-4180-8037-4EEF8BB45F50}" name="Column10727"/>
    <tableColumn id="10742" xr3:uid="{A46ECC14-B6A5-4C10-B1E0-7DB8047D4530}" name="Column10728"/>
    <tableColumn id="10743" xr3:uid="{584B2632-2982-4227-A102-3B5D272BE5BA}" name="Column10729"/>
    <tableColumn id="10744" xr3:uid="{3EB173E4-57AF-4DFC-8E83-33D114850D91}" name="Column10730"/>
    <tableColumn id="10745" xr3:uid="{493E414C-ACFF-4084-B0BD-B0930CEF2489}" name="Column10731"/>
    <tableColumn id="10746" xr3:uid="{A9FFF218-FEC1-49E7-9B9D-1A90D37CC4B3}" name="Column10732"/>
    <tableColumn id="10747" xr3:uid="{0CABD98E-4E9C-4C91-BCF9-54D50A749A37}" name="Column10733"/>
    <tableColumn id="10748" xr3:uid="{8C5BD02A-A9DE-4B68-8FAE-C0C485EC2285}" name="Column10734"/>
    <tableColumn id="10749" xr3:uid="{758BA4B8-25AA-45F5-A91E-F52D911BCB8F}" name="Column10735"/>
    <tableColumn id="10750" xr3:uid="{1B2B2B6D-728A-4818-A728-2B227CD9DA71}" name="Column10736"/>
    <tableColumn id="10751" xr3:uid="{4941A449-E94E-492C-A49D-2486D2BFDD91}" name="Column10737"/>
    <tableColumn id="10752" xr3:uid="{E90745C4-87BF-4C54-8A52-5CCADEFA1EFC}" name="Column10738"/>
    <tableColumn id="10753" xr3:uid="{3B4F0D05-7B49-431F-8379-11D0FC2D1201}" name="Column10739"/>
    <tableColumn id="10754" xr3:uid="{87F4BFAE-59C3-4FD9-99D7-FEB512248D6A}" name="Column10740"/>
    <tableColumn id="10755" xr3:uid="{8C06853E-7B6D-4078-A9A1-3746AA8E3D47}" name="Column10741"/>
    <tableColumn id="10756" xr3:uid="{26B25BBE-D3E9-4031-8F1B-38D85A5B51A2}" name="Column10742"/>
    <tableColumn id="10757" xr3:uid="{C8F3E8A9-1D75-4E84-BF0F-889ADC13601B}" name="Column10743"/>
    <tableColumn id="10758" xr3:uid="{C2D34FA6-B7CE-4CCA-8E37-8EF84FB07058}" name="Column10744"/>
    <tableColumn id="10759" xr3:uid="{7636226D-06EE-49F8-BB15-F1CF586AC858}" name="Column10745"/>
    <tableColumn id="10760" xr3:uid="{1E586593-3BF4-416F-932B-6740BCF41B56}" name="Column10746"/>
    <tableColumn id="10761" xr3:uid="{93F84E0B-9853-4FC4-9AF4-9038220CE559}" name="Column10747"/>
    <tableColumn id="10762" xr3:uid="{9A0CC93C-A474-4C45-9025-AE706C8CA73E}" name="Column10748"/>
    <tableColumn id="10763" xr3:uid="{482DF611-9520-4832-93BC-F3EF84179496}" name="Column10749"/>
    <tableColumn id="10764" xr3:uid="{2FE32C1C-BDB3-42F4-A3C0-1752CC7FD136}" name="Column10750"/>
    <tableColumn id="10765" xr3:uid="{29D982F6-A96B-482F-8A7D-6934BBF8D831}" name="Column10751"/>
    <tableColumn id="10766" xr3:uid="{339AAE5E-01B7-4C88-8C9B-008F54F4D9F6}" name="Column10752"/>
    <tableColumn id="10767" xr3:uid="{78914365-1E60-4889-99F8-DA91E65E7B4F}" name="Column10753"/>
    <tableColumn id="10768" xr3:uid="{37AF12DB-C985-4280-AFF9-FBA732E34BD4}" name="Column10754"/>
    <tableColumn id="10769" xr3:uid="{8B692BA7-6074-492F-8BCD-2EC961211464}" name="Column10755"/>
    <tableColumn id="10770" xr3:uid="{71541B0B-7FC9-4112-9911-CD54C85211C7}" name="Column10756"/>
    <tableColumn id="10771" xr3:uid="{090187FD-CBD9-4F88-85E2-4F2A8B6E3E3F}" name="Column10757"/>
    <tableColumn id="10772" xr3:uid="{8C3938EB-3BDB-4827-A258-6DE46C0D37E7}" name="Column10758"/>
    <tableColumn id="10773" xr3:uid="{25B44D06-54FD-45A2-994E-0D06286E2B79}" name="Column10759"/>
    <tableColumn id="10774" xr3:uid="{750F1BC4-625E-4682-92B7-7DB87A9B4E86}" name="Column10760"/>
    <tableColumn id="10775" xr3:uid="{94BAAFD8-D509-42F0-B677-3C78A76ECF62}" name="Column10761"/>
    <tableColumn id="10776" xr3:uid="{C88C8A65-9662-4C94-BEA7-9333BA561163}" name="Column10762"/>
    <tableColumn id="10777" xr3:uid="{7BA63CC9-41D6-406F-99FF-5DAD10DCF5A3}" name="Column10763"/>
    <tableColumn id="10778" xr3:uid="{A4424C13-1A8D-4352-99F5-11E25D460ED7}" name="Column10764"/>
    <tableColumn id="10779" xr3:uid="{BE91DE72-DB0F-4EAF-99EF-D070639F73EE}" name="Column10765"/>
    <tableColumn id="10780" xr3:uid="{57F9CFC7-B55F-427B-AB61-DDBDB4A7C02A}" name="Column10766"/>
    <tableColumn id="10781" xr3:uid="{DAC920AE-BB92-4C1F-B7F5-8C410C16BFD2}" name="Column10767"/>
    <tableColumn id="10782" xr3:uid="{32520F9D-1F2D-44FC-927B-471E4E4DA3FA}" name="Column10768"/>
    <tableColumn id="10783" xr3:uid="{CC50DF95-AFC9-40B6-A8F2-83C712E6D82B}" name="Column10769"/>
    <tableColumn id="10784" xr3:uid="{B24C7FF7-B119-4B91-8797-BB747E078442}" name="Column10770"/>
    <tableColumn id="10785" xr3:uid="{63719288-6D03-4406-94B4-396FF573626E}" name="Column10771"/>
    <tableColumn id="10786" xr3:uid="{1F710472-B9B1-4713-BC2D-DCBBD7A4BD7B}" name="Column10772"/>
    <tableColumn id="10787" xr3:uid="{5221EFF3-F5C2-4B36-8184-4792BAF1760E}" name="Column10773"/>
    <tableColumn id="10788" xr3:uid="{FB8D214D-664D-4A42-8B79-36928735134E}" name="Column10774"/>
    <tableColumn id="10789" xr3:uid="{098CFA3A-5C20-4DFF-A080-5B67EF2E09E5}" name="Column10775"/>
    <tableColumn id="10790" xr3:uid="{3DDFCD3B-DC33-453A-BA58-C8217258CFA0}" name="Column10776"/>
    <tableColumn id="10791" xr3:uid="{3CD58DEB-C7B5-48C4-9DEE-5027C0FF2F3B}" name="Column10777"/>
    <tableColumn id="10792" xr3:uid="{7DB7A82B-87F6-463A-AA4D-74F2696FEEBC}" name="Column10778"/>
    <tableColumn id="10793" xr3:uid="{2786C35D-DA3B-4E3D-A7E5-89C9CE239F88}" name="Column10779"/>
    <tableColumn id="10794" xr3:uid="{512F7A20-B9E5-4C8F-8457-D2147E3A4B0A}" name="Column10780"/>
    <tableColumn id="10795" xr3:uid="{25FCB1C2-DBBC-46F2-99F4-7E1F1A681B5D}" name="Column10781"/>
    <tableColumn id="10796" xr3:uid="{35C619D0-9362-4154-9616-172F7142C11D}" name="Column10782"/>
    <tableColumn id="10797" xr3:uid="{0ADA22E8-B2D1-4BBD-ABED-DD079A32D08D}" name="Column10783"/>
    <tableColumn id="10798" xr3:uid="{9B4A023A-7641-4B3D-A15E-A4AB78AE279E}" name="Column10784"/>
    <tableColumn id="10799" xr3:uid="{49EE3138-D228-414A-98D8-2B653F23196E}" name="Column10785"/>
    <tableColumn id="10800" xr3:uid="{92CED746-4174-4858-A02E-E53492F31C47}" name="Column10786"/>
    <tableColumn id="10801" xr3:uid="{7BB9DB81-F1DE-472E-BF84-D6A6302BFDAB}" name="Column10787"/>
    <tableColumn id="10802" xr3:uid="{6CFA24D8-A6E4-4D45-9D39-A722A843D595}" name="Column10788"/>
    <tableColumn id="10803" xr3:uid="{0F27F68D-D812-415F-8685-93B072DEC018}" name="Column10789"/>
    <tableColumn id="10804" xr3:uid="{BAA61B28-396A-409F-AC42-A4568ED1DA07}" name="Column10790"/>
    <tableColumn id="10805" xr3:uid="{203ADDE1-395F-4C34-9817-60B0F17F2106}" name="Column10791"/>
    <tableColumn id="10806" xr3:uid="{11E836FD-1146-4ECB-A73F-D4E197071F19}" name="Column10792"/>
    <tableColumn id="10807" xr3:uid="{165EA9FA-C953-42B8-95E8-C47AB7EB6FD6}" name="Column10793"/>
    <tableColumn id="10808" xr3:uid="{DE324CEA-2A15-44EE-91A4-1FC0E97E01EF}" name="Column10794"/>
    <tableColumn id="10809" xr3:uid="{1EEB323B-FE0E-4648-92C9-0575BCEE9FE0}" name="Column10795"/>
    <tableColumn id="10810" xr3:uid="{C9836D80-5841-4702-8BDA-51B52E1EEBE9}" name="Column10796"/>
    <tableColumn id="10811" xr3:uid="{500BB22B-6187-4DDD-8927-209AA842D608}" name="Column10797"/>
    <tableColumn id="10812" xr3:uid="{78DAD4E0-0D31-4302-9808-C0C3975E207B}" name="Column10798"/>
    <tableColumn id="10813" xr3:uid="{9E365E72-681E-4C68-B1F4-11ED1B5523D6}" name="Column10799"/>
    <tableColumn id="10814" xr3:uid="{543DC708-F48B-4D3C-8EF5-4860E5DB03B9}" name="Column10800"/>
    <tableColumn id="10815" xr3:uid="{08960017-C8E1-402D-9E48-AF8DA9C6FEF8}" name="Column10801"/>
    <tableColumn id="10816" xr3:uid="{793CA162-45A4-4B55-94F8-395143FEC1CB}" name="Column10802"/>
    <tableColumn id="10817" xr3:uid="{1D185DA4-C439-4D60-8B30-F247EA538323}" name="Column10803"/>
    <tableColumn id="10818" xr3:uid="{027278B4-8A85-4831-9A83-711F89F99481}" name="Column10804"/>
    <tableColumn id="10819" xr3:uid="{8B9449AB-9326-4006-A59E-F93AE8578EF2}" name="Column10805"/>
    <tableColumn id="10820" xr3:uid="{66ECB250-82C8-4C86-B020-737937AE8A2B}" name="Column10806"/>
    <tableColumn id="10821" xr3:uid="{1254EF93-1C7E-49AD-8C15-6D47CEAC15DE}" name="Column10807"/>
    <tableColumn id="10822" xr3:uid="{57C2F3FF-7873-4F60-9D1F-D76A2E4884E8}" name="Column10808"/>
    <tableColumn id="10823" xr3:uid="{BB01A78D-36EA-4D93-82E4-1889097ABDF3}" name="Column10809"/>
    <tableColumn id="10824" xr3:uid="{F28C5E43-8CB0-4C12-8F3A-E68353851D24}" name="Column10810"/>
    <tableColumn id="10825" xr3:uid="{028EB06D-618E-4CCE-94C8-A68668689C60}" name="Column10811"/>
    <tableColumn id="10826" xr3:uid="{320F94ED-D8AE-40EA-946E-A7CCDF9F1284}" name="Column10812"/>
    <tableColumn id="10827" xr3:uid="{47A55067-34D5-4C98-B5A1-3A0181090E9A}" name="Column10813"/>
    <tableColumn id="10828" xr3:uid="{76189038-EC4C-4F8F-A619-FA97DEFCE078}" name="Column10814"/>
    <tableColumn id="10829" xr3:uid="{D3EDB8D6-B124-4B49-91A3-06F114AA9243}" name="Column10815"/>
    <tableColumn id="10830" xr3:uid="{09130204-F504-4816-8284-BA0CB1118F86}" name="Column10816"/>
    <tableColumn id="10831" xr3:uid="{F17A7905-636F-4CBD-B244-166E0FEBF5C2}" name="Column10817"/>
    <tableColumn id="10832" xr3:uid="{319FB1BC-61D3-4E16-B34E-D96201E9D9FB}" name="Column10818"/>
    <tableColumn id="10833" xr3:uid="{61F2A6EA-3A21-4D55-A608-A2637B119F20}" name="Column10819"/>
    <tableColumn id="10834" xr3:uid="{2D8F58B5-1A19-426F-BDC8-DB31DAACBEF0}" name="Column10820"/>
    <tableColumn id="10835" xr3:uid="{C8514608-962C-479C-AB14-CBF77D271338}" name="Column10821"/>
    <tableColumn id="10836" xr3:uid="{424E1901-EC5B-42E7-8638-BDE5688BFF89}" name="Column10822"/>
    <tableColumn id="10837" xr3:uid="{09E2310C-89A1-4C9F-8852-406B20F12FE8}" name="Column10823"/>
    <tableColumn id="10838" xr3:uid="{7CF85381-87CF-4BAA-A108-A4F48EF4E391}" name="Column10824"/>
    <tableColumn id="10839" xr3:uid="{E8650247-EF4B-4F19-B835-A9B5054AEC04}" name="Column10825"/>
    <tableColumn id="10840" xr3:uid="{46E6DFC0-1FBC-4A92-A577-90FA2B958136}" name="Column10826"/>
    <tableColumn id="10841" xr3:uid="{3A321865-0EF7-4E57-94E0-EB8176F28E53}" name="Column10827"/>
    <tableColumn id="10842" xr3:uid="{7B9E08F6-A407-4EB9-B017-55BD16AD7755}" name="Column10828"/>
    <tableColumn id="10843" xr3:uid="{AB98B907-1229-4DFA-B8B8-F8348215093D}" name="Column10829"/>
    <tableColumn id="10844" xr3:uid="{90DBC94C-419F-4C7B-92FF-3BA6AC3D0911}" name="Column10830"/>
    <tableColumn id="10845" xr3:uid="{22C998C3-F2D9-45D0-9276-9A69BD274F24}" name="Column10831"/>
    <tableColumn id="10846" xr3:uid="{B39DC487-D632-4F6D-B5A6-6909690FAD0D}" name="Column10832"/>
    <tableColumn id="10847" xr3:uid="{0E258D46-E708-4A58-8027-A8B1606509E7}" name="Column10833"/>
    <tableColumn id="10848" xr3:uid="{390D0E21-E7AA-467C-8C05-BBB7322A7A45}" name="Column10834"/>
    <tableColumn id="10849" xr3:uid="{A0D6F778-3212-48AB-AC84-029271D15D69}" name="Column10835"/>
    <tableColumn id="10850" xr3:uid="{E82846A4-FD58-4593-B0FF-DB009407FBD3}" name="Column10836"/>
    <tableColumn id="10851" xr3:uid="{C08FE516-1D2B-4F4B-A5B5-E0817B9D2D39}" name="Column10837"/>
    <tableColumn id="10852" xr3:uid="{CEFC9BA7-8CE2-449B-9C40-7580A731B7DF}" name="Column10838"/>
    <tableColumn id="10853" xr3:uid="{122FCFF1-02D3-4608-BF5E-9BBEF16C80E8}" name="Column10839"/>
    <tableColumn id="10854" xr3:uid="{0A7EEDD0-D4AF-4B65-89F3-1A6C092D77ED}" name="Column10840"/>
    <tableColumn id="10855" xr3:uid="{EDECC7AF-1F92-4583-AB48-8602C708B2D7}" name="Column10841"/>
    <tableColumn id="10856" xr3:uid="{F0C2D6C2-CF99-437F-99C6-0B309EDF1038}" name="Column10842"/>
    <tableColumn id="10857" xr3:uid="{95A78C99-3F45-457A-A66F-BB3E59F8E88E}" name="Column10843"/>
    <tableColumn id="10858" xr3:uid="{89623CCC-4EA6-48AD-9216-170D9AF51784}" name="Column10844"/>
    <tableColumn id="10859" xr3:uid="{B6F4B68C-F79E-4E1B-A14A-9B122B08000F}" name="Column10845"/>
    <tableColumn id="10860" xr3:uid="{1B422F00-4F15-473E-9863-60342E0BF273}" name="Column10846"/>
    <tableColumn id="10861" xr3:uid="{3E64D5EF-C136-49D6-BD2F-5FD0AF0216F2}" name="Column10847"/>
    <tableColumn id="10862" xr3:uid="{072C655E-E1E8-441C-B2C9-04A339EEE1F3}" name="Column10848"/>
    <tableColumn id="10863" xr3:uid="{D60EE71B-F626-4A1D-9D13-72FC49BEC4E8}" name="Column10849"/>
    <tableColumn id="10864" xr3:uid="{0744D983-D5AA-481A-8F59-9BC03676F413}" name="Column10850"/>
    <tableColumn id="10865" xr3:uid="{4EC5ED28-E962-4D51-A8A1-F31CCB7ECA6E}" name="Column10851"/>
    <tableColumn id="10866" xr3:uid="{E1EEB19A-899E-4A63-83AF-433FB6DC9EA4}" name="Column10852"/>
    <tableColumn id="10867" xr3:uid="{9BDB4795-F942-4E85-BA0A-09D54133EF66}" name="Column10853"/>
    <tableColumn id="10868" xr3:uid="{00B39421-06B7-41D2-BAB7-37BB3DA8B8BF}" name="Column10854"/>
    <tableColumn id="10869" xr3:uid="{DDFDA1A3-D07A-48B9-9BC3-4F3D73DA319E}" name="Column10855"/>
    <tableColumn id="10870" xr3:uid="{E775E880-E559-477C-B24E-C8B48C721085}" name="Column10856"/>
    <tableColumn id="10871" xr3:uid="{A750599D-4348-4208-BD50-D0F309DBC600}" name="Column10857"/>
    <tableColumn id="10872" xr3:uid="{1B6D557E-6F17-4565-B59E-E443E614B558}" name="Column10858"/>
    <tableColumn id="10873" xr3:uid="{08B6B23E-ECD4-479C-8965-1F673F767C4A}" name="Column10859"/>
    <tableColumn id="10874" xr3:uid="{DC2C18F8-7A82-4F14-9D70-B0A609087E8C}" name="Column10860"/>
    <tableColumn id="10875" xr3:uid="{25E00A5F-BC72-45ED-9711-E6AB56EAEAC3}" name="Column10861"/>
    <tableColumn id="10876" xr3:uid="{16E8128E-3EF0-4598-B71E-8BC673C20A9F}" name="Column10862"/>
    <tableColumn id="10877" xr3:uid="{6E25CD22-E958-4281-B39B-CB316D5E9845}" name="Column10863"/>
    <tableColumn id="10878" xr3:uid="{AB9C1333-4985-468C-B8C5-2DBD2183A568}" name="Column10864"/>
    <tableColumn id="10879" xr3:uid="{935D479B-1695-4FBA-8079-47E6E63CD6C0}" name="Column10865"/>
    <tableColumn id="10880" xr3:uid="{EED54F8B-4BFF-4DA7-9B81-D24AF8AF40A2}" name="Column10866"/>
    <tableColumn id="10881" xr3:uid="{D33E6FEC-8E4B-4E3D-8C46-5EF0E8910285}" name="Column10867"/>
    <tableColumn id="10882" xr3:uid="{423DF24C-04D6-46F6-8A65-EC7E88C769E5}" name="Column10868"/>
    <tableColumn id="10883" xr3:uid="{AAC02487-F872-4BF7-A3B9-7923BF53F905}" name="Column10869"/>
    <tableColumn id="10884" xr3:uid="{60BEDA3F-8010-4DE7-96F1-735C19C87EEC}" name="Column10870"/>
    <tableColumn id="10885" xr3:uid="{22F440AA-D9CB-4B39-B9CB-E8E2B24EEE5D}" name="Column10871"/>
    <tableColumn id="10886" xr3:uid="{E7B3B9E1-B6DB-4C45-BA94-A928998F35CC}" name="Column10872"/>
    <tableColumn id="10887" xr3:uid="{DA25D35D-A2FF-41F3-9F4F-E28FCD8B7643}" name="Column10873"/>
    <tableColumn id="10888" xr3:uid="{9158BDD5-9FE9-472A-88F8-2C275297C12A}" name="Column10874"/>
    <tableColumn id="10889" xr3:uid="{FD914DBA-59BC-4D78-883D-AFA7C6208653}" name="Column10875"/>
    <tableColumn id="10890" xr3:uid="{3560998B-8F9B-4400-9791-D6F456625501}" name="Column10876"/>
    <tableColumn id="10891" xr3:uid="{27F54CC4-E96E-405F-8BCF-7986663627C5}" name="Column10877"/>
    <tableColumn id="10892" xr3:uid="{8CFDD154-69D9-424E-8225-77445793E6E5}" name="Column10878"/>
    <tableColumn id="10893" xr3:uid="{D158B97A-9A41-4612-9FF2-A9E11E1AD03E}" name="Column10879"/>
    <tableColumn id="10894" xr3:uid="{E345D8EA-13C3-4BE1-A87E-57F12F6F728E}" name="Column10880"/>
    <tableColumn id="10895" xr3:uid="{8EBFE995-2B4B-4FFE-AD5A-93C45963B758}" name="Column10881"/>
    <tableColumn id="10896" xr3:uid="{32BF90DF-D8E1-4E73-A846-723C7DE5E5DF}" name="Column10882"/>
    <tableColumn id="10897" xr3:uid="{3706F422-276C-467E-82E9-9B9C87B74521}" name="Column10883"/>
    <tableColumn id="10898" xr3:uid="{C172532F-DA55-4335-897B-38AB93A91691}" name="Column10884"/>
    <tableColumn id="10899" xr3:uid="{5776EF0D-244E-42FC-A7E5-B608702C931C}" name="Column10885"/>
    <tableColumn id="10900" xr3:uid="{DBC7FA4D-9104-45DB-A0EB-EAD9B4C06C86}" name="Column10886"/>
    <tableColumn id="10901" xr3:uid="{1BB6FF04-5953-4E3B-A2C5-E3C1156F135C}" name="Column10887"/>
    <tableColumn id="10902" xr3:uid="{0F2E63E7-3D81-4FEB-8478-140FAD4268C0}" name="Column10888"/>
    <tableColumn id="10903" xr3:uid="{28E2BE26-95F2-4753-BB79-7B79273E3396}" name="Column10889"/>
    <tableColumn id="10904" xr3:uid="{0B9039D7-CC5C-46A1-AC8F-C263ADF1E574}" name="Column10890"/>
    <tableColumn id="10905" xr3:uid="{CE23A1F6-5768-4CEE-AA9C-F5E70BB5AD80}" name="Column10891"/>
    <tableColumn id="10906" xr3:uid="{B50AB7D7-1B12-4AF2-9722-6423F5492E70}" name="Column10892"/>
    <tableColumn id="10907" xr3:uid="{B0AC5E8B-1F26-4597-9F2F-9A810BA580F1}" name="Column10893"/>
    <tableColumn id="10908" xr3:uid="{B1732143-965A-4B00-BFCD-7B2EF2B6BA78}" name="Column10894"/>
    <tableColumn id="10909" xr3:uid="{FE585BF0-8420-4E9E-BE61-73F251481518}" name="Column10895"/>
    <tableColumn id="10910" xr3:uid="{D0E6E0A9-A783-4DD0-8630-838E106CB6CC}" name="Column10896"/>
    <tableColumn id="10911" xr3:uid="{31191756-F1CE-4DFB-9544-67A954B9523B}" name="Column10897"/>
    <tableColumn id="10912" xr3:uid="{7BE6CDDD-C62A-44F3-81FE-DADC88181155}" name="Column10898"/>
    <tableColumn id="10913" xr3:uid="{BE5A8B13-02C5-441E-B3E3-363D4A6E8476}" name="Column10899"/>
    <tableColumn id="10914" xr3:uid="{AF36D3C4-350E-4D2E-888D-754D172DC950}" name="Column10900"/>
    <tableColumn id="10915" xr3:uid="{4C7DEA34-7D53-4816-8761-45E270F80CCB}" name="Column10901"/>
    <tableColumn id="10916" xr3:uid="{BF0B8A32-F54C-4DF2-B569-82C932024066}" name="Column10902"/>
    <tableColumn id="10917" xr3:uid="{D2644634-EF77-457D-AF6F-06D5A4705E98}" name="Column10903"/>
    <tableColumn id="10918" xr3:uid="{B92059B4-0FEF-4678-A5D1-ED5D30D22110}" name="Column10904"/>
    <tableColumn id="10919" xr3:uid="{FC935B13-84FE-42E2-88D9-AA784596C542}" name="Column10905"/>
    <tableColumn id="10920" xr3:uid="{A3A00721-745A-4EC9-BF61-F97B4B274A65}" name="Column10906"/>
    <tableColumn id="10921" xr3:uid="{F2DD5CCE-0D2C-43EF-82B6-A43E8FDB4814}" name="Column10907"/>
    <tableColumn id="10922" xr3:uid="{E8A8AE7A-6397-4857-B96A-0ED0CB8E1EC4}" name="Column10908"/>
    <tableColumn id="10923" xr3:uid="{FDD53362-EAE1-4006-81F7-EB463F005CE1}" name="Column10909"/>
    <tableColumn id="10924" xr3:uid="{9D44E97B-39FF-4700-9C26-9588A105BE8D}" name="Column10910"/>
    <tableColumn id="10925" xr3:uid="{A64FEE04-69D2-4444-BE03-BFF43B6290D2}" name="Column10911"/>
    <tableColumn id="10926" xr3:uid="{DB7F9C1B-B438-4E53-A5CB-D2ABE0614AFB}" name="Column10912"/>
    <tableColumn id="10927" xr3:uid="{67A23D70-5ABF-4863-8072-61AEFEB19F9E}" name="Column10913"/>
    <tableColumn id="10928" xr3:uid="{728EABB1-F545-40DB-A95A-B37A50FFF595}" name="Column10914"/>
    <tableColumn id="10929" xr3:uid="{1AABF92E-CF5F-43C5-9F8A-AAC22011D659}" name="Column10915"/>
    <tableColumn id="10930" xr3:uid="{3B3A566C-E99B-474A-88EB-A8ED3E4C37E7}" name="Column10916"/>
    <tableColumn id="10931" xr3:uid="{8FACEEC8-1305-4B00-BEA3-15524F315FCB}" name="Column10917"/>
    <tableColumn id="10932" xr3:uid="{D76BDDCE-2516-4381-91C7-91ECBD268288}" name="Column10918"/>
    <tableColumn id="10933" xr3:uid="{F1199913-C17D-4CB6-AD08-4E274A25A2C2}" name="Column10919"/>
    <tableColumn id="10934" xr3:uid="{17DA0B2B-A85D-4C34-BD0E-FB395494D706}" name="Column10920"/>
    <tableColumn id="10935" xr3:uid="{EE7DE039-BE80-419B-BBC6-0446F7E53F4F}" name="Column10921"/>
    <tableColumn id="10936" xr3:uid="{89CE22A9-1BE2-43DA-894E-4EB5606D9B88}" name="Column10922"/>
    <tableColumn id="10937" xr3:uid="{101E0D79-2B36-4F29-A5D7-B89357DC4B70}" name="Column10923"/>
    <tableColumn id="10938" xr3:uid="{7D26F5A5-8224-481A-8330-CB1160F15441}" name="Column10924"/>
    <tableColumn id="10939" xr3:uid="{F7FA5E7B-298F-4B87-AF08-B0C0515FA5D2}" name="Column10925"/>
    <tableColumn id="10940" xr3:uid="{273F6FD2-1B0B-4656-A451-467A1D6077A4}" name="Column10926"/>
    <tableColumn id="10941" xr3:uid="{6454ECA5-F1FD-4AAB-9AA5-4BFF5F0F41CD}" name="Column10927"/>
    <tableColumn id="10942" xr3:uid="{9673A29E-E8C6-48E9-81F5-A57047954949}" name="Column10928"/>
    <tableColumn id="10943" xr3:uid="{00E3F2A1-1AA1-4A25-ADF6-49A0AB0893EE}" name="Column10929"/>
    <tableColumn id="10944" xr3:uid="{BCE3BA78-4326-4959-B6E6-1BED77FE2D8B}" name="Column10930"/>
    <tableColumn id="10945" xr3:uid="{A9C8DEB9-4DDF-4B79-BC9A-4FDD6F35F906}" name="Column10931"/>
    <tableColumn id="10946" xr3:uid="{D18DF6D7-9682-4BA6-898D-5AEF0276829B}" name="Column10932"/>
    <tableColumn id="10947" xr3:uid="{D2114C47-8C16-4A2C-90A3-D78C470CB704}" name="Column10933"/>
    <tableColumn id="10948" xr3:uid="{36C4BB11-F18E-41A3-9894-196B1400283B}" name="Column10934"/>
    <tableColumn id="10949" xr3:uid="{85932066-BEFC-4B1D-9B82-B25F1F60F7F9}" name="Column10935"/>
    <tableColumn id="10950" xr3:uid="{D5180F7B-BE44-4BF7-B80A-AC4B7721F298}" name="Column10936"/>
    <tableColumn id="10951" xr3:uid="{A206CC98-7938-4BE2-BCE1-93827257D26C}" name="Column10937"/>
    <tableColumn id="10952" xr3:uid="{07170C28-E6CD-44E6-B368-9E3B0DD433F7}" name="Column10938"/>
    <tableColumn id="10953" xr3:uid="{67CFCD03-C650-421D-BA18-65E2537A2E9D}" name="Column10939"/>
    <tableColumn id="10954" xr3:uid="{36DB6B94-18E1-47F9-A63D-C139962A9F56}" name="Column10940"/>
    <tableColumn id="10955" xr3:uid="{DFE84DFA-F9C4-46E9-A14F-24CC1F9A38A5}" name="Column10941"/>
    <tableColumn id="10956" xr3:uid="{6AE714B0-15D9-40FB-A8F9-C1520BCA22D8}" name="Column10942"/>
    <tableColumn id="10957" xr3:uid="{321BA0C5-CADC-41AB-BDEB-916FFE4CD4AF}" name="Column10943"/>
    <tableColumn id="10958" xr3:uid="{77F25E40-076C-470B-96BC-896377369764}" name="Column10944"/>
    <tableColumn id="10959" xr3:uid="{C5BCA1BD-67E0-4CFA-A271-C038E465D1BE}" name="Column10945"/>
    <tableColumn id="10960" xr3:uid="{5586F4B1-35CE-4AEC-AFC6-64A27D6E9EC0}" name="Column10946"/>
    <tableColumn id="10961" xr3:uid="{D738484B-8E8E-4118-BD44-F84A06E4F6A4}" name="Column10947"/>
    <tableColumn id="10962" xr3:uid="{D62EB1C4-434F-406C-B00F-D59CE895C4D7}" name="Column10948"/>
    <tableColumn id="10963" xr3:uid="{86CF7099-67B4-4257-9EAA-637C77DEAB23}" name="Column10949"/>
    <tableColumn id="10964" xr3:uid="{91A1BBE9-607A-4915-8579-4A0FD847E257}" name="Column10950"/>
    <tableColumn id="10965" xr3:uid="{CEF15C53-3E12-4999-BA5D-41FEB70E1384}" name="Column10951"/>
    <tableColumn id="10966" xr3:uid="{B389FFE6-7696-4158-9EFE-FED23C6A2778}" name="Column10952"/>
    <tableColumn id="10967" xr3:uid="{01CFE023-08BB-4955-9092-DECFE6231A5F}" name="Column10953"/>
    <tableColumn id="10968" xr3:uid="{98888DB3-8BBD-4E2F-AA74-516F39DF3F13}" name="Column10954"/>
    <tableColumn id="10969" xr3:uid="{EC473419-FB24-47C9-B843-8559BDD0FC73}" name="Column10955"/>
    <tableColumn id="10970" xr3:uid="{4D5A2085-1964-4CCD-8A13-9A76DFCA5034}" name="Column10956"/>
    <tableColumn id="10971" xr3:uid="{01F5BBED-FAF0-4081-AC2D-67E770FF9FDB}" name="Column10957"/>
    <tableColumn id="10972" xr3:uid="{7011926E-365C-4601-8D31-F5CED309DEC0}" name="Column10958"/>
    <tableColumn id="10973" xr3:uid="{6B7C347E-2348-40EB-AC82-BCFB7CC8C100}" name="Column10959"/>
    <tableColumn id="10974" xr3:uid="{AD325A4D-1EF0-4B3B-8356-4B1730CE3A54}" name="Column10960"/>
    <tableColumn id="10975" xr3:uid="{8CEBA715-5672-4641-8CC8-DBAAA112367F}" name="Column10961"/>
    <tableColumn id="10976" xr3:uid="{00542FE0-812F-4BF2-92FE-F56D2DB8DD85}" name="Column10962"/>
    <tableColumn id="10977" xr3:uid="{D66D81F7-5F94-495E-9776-04C484CB3029}" name="Column10963"/>
    <tableColumn id="10978" xr3:uid="{03842FB1-36FF-4527-8C8D-8C3057545D0E}" name="Column10964"/>
    <tableColumn id="10979" xr3:uid="{2376A552-5524-4F33-B6CD-1F22E1CB29F8}" name="Column10965"/>
    <tableColumn id="10980" xr3:uid="{3AA09EC2-7E15-4A98-BCEE-651EB68DE1CD}" name="Column10966"/>
    <tableColumn id="10981" xr3:uid="{CEF82CEA-C8BC-46E4-9532-8857AE875AD8}" name="Column10967"/>
    <tableColumn id="10982" xr3:uid="{A5084E4F-5C58-41A2-A95D-CA38CFBC254F}" name="Column10968"/>
    <tableColumn id="10983" xr3:uid="{AE9D0BEB-9185-414B-9314-1F83A2619F0A}" name="Column10969"/>
    <tableColumn id="10984" xr3:uid="{D3821F0D-4958-402F-93D5-141A52319431}" name="Column10970"/>
    <tableColumn id="10985" xr3:uid="{18D21064-D7FC-4FAA-BDC8-836F47708511}" name="Column10971"/>
    <tableColumn id="10986" xr3:uid="{67E61358-9DA3-4BE5-B34A-33B43359A7C4}" name="Column10972"/>
    <tableColumn id="10987" xr3:uid="{9134BFF0-26A1-4957-BBEA-5372619137D7}" name="Column10973"/>
    <tableColumn id="10988" xr3:uid="{8FAA64B3-8D22-4D6C-9E10-31C047864739}" name="Column10974"/>
    <tableColumn id="10989" xr3:uid="{15807DF7-0992-4CC5-9FEE-E7BEC7E4A7FB}" name="Column10975"/>
    <tableColumn id="10990" xr3:uid="{A392815B-2B8A-409E-94E0-5441006EDFD6}" name="Column10976"/>
    <tableColumn id="10991" xr3:uid="{12594E5E-114F-4C99-863F-16502A5484A0}" name="Column10977"/>
    <tableColumn id="10992" xr3:uid="{BFA0DE48-8CD6-4F73-B4BB-88FB9094439B}" name="Column10978"/>
    <tableColumn id="10993" xr3:uid="{2FF3339F-156E-46A8-863E-FC84EA623408}" name="Column10979"/>
    <tableColumn id="10994" xr3:uid="{07178BE2-D529-4112-BC3B-0608D126E892}" name="Column10980"/>
    <tableColumn id="10995" xr3:uid="{580AD747-2948-4BCC-B400-5983DDF942C8}" name="Column10981"/>
    <tableColumn id="10996" xr3:uid="{6A45D19C-027A-4E44-99AD-2C6CCE1DFC8B}" name="Column10982"/>
    <tableColumn id="10997" xr3:uid="{B7712443-5DF3-4E52-AA73-2C36AF734E76}" name="Column10983"/>
    <tableColumn id="10998" xr3:uid="{B9EAA47A-46D5-4AAB-A7A3-3704BF4FDCD3}" name="Column10984"/>
    <tableColumn id="10999" xr3:uid="{C90CFA7B-6766-4003-BAC9-2105067F687B}" name="Column10985"/>
    <tableColumn id="11000" xr3:uid="{F3FCE7F5-3D05-461E-819D-799E0C07B2A5}" name="Column10986"/>
    <tableColumn id="11001" xr3:uid="{4A2AFE05-A5ED-4808-9F81-A5B47640B312}" name="Column10987"/>
    <tableColumn id="11002" xr3:uid="{0C77585C-C2BF-4DA6-825B-7733BF2827E8}" name="Column10988"/>
    <tableColumn id="11003" xr3:uid="{35F8F383-0B13-4D43-A5A8-E39ECB4B7D0C}" name="Column10989"/>
    <tableColumn id="11004" xr3:uid="{58E5AA81-F9A2-4A7D-A6E5-67370D57BC1E}" name="Column10990"/>
    <tableColumn id="11005" xr3:uid="{AB280011-51A8-4B82-B2CD-DAE255D3061F}" name="Column10991"/>
    <tableColumn id="11006" xr3:uid="{DDB7FAE4-62D6-4E95-BA4B-1D5C309FB7AC}" name="Column10992"/>
    <tableColumn id="11007" xr3:uid="{C41D5086-9D09-4ED5-B354-8E2644E816D6}" name="Column10993"/>
    <tableColumn id="11008" xr3:uid="{FB70A9F4-22FF-45C8-AFCD-83F342EB0A33}" name="Column10994"/>
    <tableColumn id="11009" xr3:uid="{245D2662-8898-4C24-A4F9-44582953B96F}" name="Column10995"/>
    <tableColumn id="11010" xr3:uid="{999BBE0F-6E2B-4D75-BA25-65F18382B3DA}" name="Column10996"/>
    <tableColumn id="11011" xr3:uid="{40C8954C-4AD9-4E7A-B78D-472D50A949F7}" name="Column10997"/>
    <tableColumn id="11012" xr3:uid="{39FFC7F6-8BCD-45FB-B371-EA09C39B6900}" name="Column10998"/>
    <tableColumn id="11013" xr3:uid="{1399C67C-CCFC-4E31-BB42-44863014B445}" name="Column10999"/>
    <tableColumn id="11014" xr3:uid="{DDC94BFF-53A0-4DBC-AB56-124FD6794FE3}" name="Column11000"/>
    <tableColumn id="11015" xr3:uid="{306A3C89-71ED-46C8-B84F-881BCC6033C2}" name="Column11001"/>
    <tableColumn id="11016" xr3:uid="{531AB28C-0954-4ED5-9CCD-63D6F0A3B946}" name="Column11002"/>
    <tableColumn id="11017" xr3:uid="{DC02E6D8-C9A3-476D-A32A-6B6A6F428E4A}" name="Column11003"/>
    <tableColumn id="11018" xr3:uid="{52D08F11-1EC4-497B-B6DD-4E84EC4B5E44}" name="Column11004"/>
    <tableColumn id="11019" xr3:uid="{2243FAE3-B4C5-42AA-8E55-D7F2A2058891}" name="Column11005"/>
    <tableColumn id="11020" xr3:uid="{9D44BB22-D728-4A99-AAE9-DBE73BF6CC5D}" name="Column11006"/>
    <tableColumn id="11021" xr3:uid="{19BFC916-A8FE-450C-8394-664121D6DE76}" name="Column11007"/>
    <tableColumn id="11022" xr3:uid="{B9F45551-8A66-4420-A636-3119EDA882CD}" name="Column11008"/>
    <tableColumn id="11023" xr3:uid="{E23D5673-AC5D-4643-B3D1-F07E46853AD8}" name="Column11009"/>
    <tableColumn id="11024" xr3:uid="{9300AA1D-E99F-4830-96C2-F6356B5D0474}" name="Column11010"/>
    <tableColumn id="11025" xr3:uid="{4AAA7B29-98FD-4082-9073-C83E296B24FC}" name="Column11011"/>
    <tableColumn id="11026" xr3:uid="{765E412A-37EC-4308-B2A3-DAF6212EE029}" name="Column11012"/>
    <tableColumn id="11027" xr3:uid="{9F909296-932D-4494-BBFD-6BAFB7A9CE51}" name="Column11013"/>
    <tableColumn id="11028" xr3:uid="{880A5BDA-B6C9-420E-930B-98EFF03C92AA}" name="Column11014"/>
    <tableColumn id="11029" xr3:uid="{D8E8E8BB-4D23-4DCE-A7E0-6FF78D1BFDFD}" name="Column11015"/>
    <tableColumn id="11030" xr3:uid="{7974CBDB-541D-4762-B5E6-0EA1FF79F6FC}" name="Column11016"/>
    <tableColumn id="11031" xr3:uid="{08C6EE74-616E-4A3B-A60A-DCF9FCE0B75F}" name="Column11017"/>
    <tableColumn id="11032" xr3:uid="{6645ABC9-C41F-424F-9605-1D4B75C0AC6E}" name="Column11018"/>
    <tableColumn id="11033" xr3:uid="{6EDD7970-B225-4082-B926-CB1F5E8A46DA}" name="Column11019"/>
    <tableColumn id="11034" xr3:uid="{17EEAF01-A9E9-412F-95A7-B54C39C88B0F}" name="Column11020"/>
    <tableColumn id="11035" xr3:uid="{082673F4-51C3-48EC-A6CF-7ABEBA8E55CF}" name="Column11021"/>
    <tableColumn id="11036" xr3:uid="{AD20E84E-BA81-4E6D-93AC-57E1A5D70269}" name="Column11022"/>
    <tableColumn id="11037" xr3:uid="{A4BC0E6B-EE14-4156-8249-D7B1269831E7}" name="Column11023"/>
    <tableColumn id="11038" xr3:uid="{97764F22-8496-4632-AD56-B3F99AB4B0CD}" name="Column11024"/>
    <tableColumn id="11039" xr3:uid="{0724F1B5-0613-4568-91C9-92D51A3CBFD8}" name="Column11025"/>
    <tableColumn id="11040" xr3:uid="{76B80AF9-2853-486F-8C7D-CD1317A564C2}" name="Column11026"/>
    <tableColumn id="11041" xr3:uid="{FCCC78EC-38E3-45B0-AF5C-025A6BA06F17}" name="Column11027"/>
    <tableColumn id="11042" xr3:uid="{567C86D4-0D2D-4829-BD3C-6EFFEC773940}" name="Column11028"/>
    <tableColumn id="11043" xr3:uid="{022B70B6-6A41-4A6F-A861-8E5758D14F7F}" name="Column11029"/>
    <tableColumn id="11044" xr3:uid="{EA512099-9280-462E-9434-8D2FA43340A0}" name="Column11030"/>
    <tableColumn id="11045" xr3:uid="{6CC5273E-8E20-493C-9649-AC3DDD9B55A7}" name="Column11031"/>
    <tableColumn id="11046" xr3:uid="{A5FEBFD2-1C6D-45EC-B09F-7274A8654314}" name="Column11032"/>
    <tableColumn id="11047" xr3:uid="{E99A4798-899B-4022-9F5C-86F1B750A366}" name="Column11033"/>
    <tableColumn id="11048" xr3:uid="{974BAB09-C90E-4EDE-891D-E57D94277A31}" name="Column11034"/>
    <tableColumn id="11049" xr3:uid="{D8CAFF73-FF22-47C8-85F0-4C8212605854}" name="Column11035"/>
    <tableColumn id="11050" xr3:uid="{BBC966A6-DA99-435E-8F33-43FA46210FF4}" name="Column11036"/>
    <tableColumn id="11051" xr3:uid="{8738A021-3D54-4473-B1A2-7DFE12CEF17C}" name="Column11037"/>
    <tableColumn id="11052" xr3:uid="{B0B10D86-0E72-48C4-A0CF-486488C2D825}" name="Column11038"/>
    <tableColumn id="11053" xr3:uid="{E74BB563-7A0D-4726-895D-D246614A4F08}" name="Column11039"/>
    <tableColumn id="11054" xr3:uid="{1EB86DBF-CF90-4E5E-B67E-EF8099C61F64}" name="Column11040"/>
    <tableColumn id="11055" xr3:uid="{56C4E0AB-A019-451F-A154-A9249FA9CC65}" name="Column11041"/>
    <tableColumn id="11056" xr3:uid="{FA80C821-AEB2-4CC1-A2FE-B82A05D2D897}" name="Column11042"/>
    <tableColumn id="11057" xr3:uid="{D98C2228-4B70-4A44-A676-FFED6F47CFD9}" name="Column11043"/>
    <tableColumn id="11058" xr3:uid="{8E2656E8-C748-4C50-B554-9331DD9D0390}" name="Column11044"/>
    <tableColumn id="11059" xr3:uid="{05D3D69B-D3B3-420F-B54D-09467B5FB700}" name="Column11045"/>
    <tableColumn id="11060" xr3:uid="{24664A31-C238-4D2D-822A-FCCA5AC1492D}" name="Column11046"/>
    <tableColumn id="11061" xr3:uid="{D60423E9-BC07-45F9-BA7B-0752C1D70B0A}" name="Column11047"/>
    <tableColumn id="11062" xr3:uid="{3495D258-D329-4CCC-975E-A620E0D0505F}" name="Column11048"/>
    <tableColumn id="11063" xr3:uid="{E4A7E73E-0742-4FC3-909A-3733289F6B27}" name="Column11049"/>
    <tableColumn id="11064" xr3:uid="{DB7F9604-EB3E-48BE-92A2-FE482E4026A3}" name="Column11050"/>
    <tableColumn id="11065" xr3:uid="{3F68995E-A42C-423A-9FBA-60CC649E83A2}" name="Column11051"/>
    <tableColumn id="11066" xr3:uid="{F8B350BB-3AB7-44BC-B536-F9C714977B0A}" name="Column11052"/>
    <tableColumn id="11067" xr3:uid="{B0EB6052-E462-465D-9125-D3EEEC8BE4AF}" name="Column11053"/>
    <tableColumn id="11068" xr3:uid="{DBFEB92F-6CCF-412B-B7E7-62E4A701BCC0}" name="Column11054"/>
    <tableColumn id="11069" xr3:uid="{F9945974-9E5E-49CC-83BF-67CD04B64E5F}" name="Column11055"/>
    <tableColumn id="11070" xr3:uid="{413AFD29-EDE8-4EFA-8EB8-EEC1C9CEF5F8}" name="Column11056"/>
    <tableColumn id="11071" xr3:uid="{95D9EDB5-FF25-47A4-BAC3-774A6E20C96E}" name="Column11057"/>
    <tableColumn id="11072" xr3:uid="{33F1692D-D1DC-4601-ABE2-3CF117A0FA14}" name="Column11058"/>
    <tableColumn id="11073" xr3:uid="{F427BBDF-4C77-4C3E-8A6E-72206A93A1CC}" name="Column11059"/>
    <tableColumn id="11074" xr3:uid="{0D3C51EF-4C47-463C-9B22-25FF4099D50D}" name="Column11060"/>
    <tableColumn id="11075" xr3:uid="{8404EEA4-2913-4522-8C17-C2E0032182F0}" name="Column11061"/>
    <tableColumn id="11076" xr3:uid="{0065C72C-54B2-48F3-B9E0-AA7102A5C1F4}" name="Column11062"/>
    <tableColumn id="11077" xr3:uid="{E395BD56-D0DB-417F-A911-284FF5A30FF0}" name="Column11063"/>
    <tableColumn id="11078" xr3:uid="{EE477B95-DFB9-4A40-BF40-A741769DD0AC}" name="Column11064"/>
    <tableColumn id="11079" xr3:uid="{E4AB2ACE-9A86-4B70-A1E6-86ECA210789B}" name="Column11065"/>
    <tableColumn id="11080" xr3:uid="{5CD2534E-E873-46C2-BA44-D549A66619A1}" name="Column11066"/>
    <tableColumn id="11081" xr3:uid="{66FC8B4C-E867-442C-BEF9-3B7EC152443A}" name="Column11067"/>
    <tableColumn id="11082" xr3:uid="{3D91FFFC-DFD1-4F38-850F-0F9528BFDE9A}" name="Column11068"/>
    <tableColumn id="11083" xr3:uid="{C73CF125-4DE3-4EA9-A414-814BD7872939}" name="Column11069"/>
    <tableColumn id="11084" xr3:uid="{ED11FCD3-6495-453D-BA74-EB78B370161A}" name="Column11070"/>
    <tableColumn id="11085" xr3:uid="{68813EF8-8FF7-47D0-A082-CBB9B69A4BA1}" name="Column11071"/>
    <tableColumn id="11086" xr3:uid="{96D9EEE6-AF7A-4E40-90B8-174698CEAA32}" name="Column11072"/>
    <tableColumn id="11087" xr3:uid="{EB4FF124-5375-470C-A230-85597720C36E}" name="Column11073"/>
    <tableColumn id="11088" xr3:uid="{60FD123C-EF3C-43EC-8CDF-5A057DEDC888}" name="Column11074"/>
    <tableColumn id="11089" xr3:uid="{83AB29EF-7A73-4E1C-9CDE-ABB65F74C781}" name="Column11075"/>
    <tableColumn id="11090" xr3:uid="{F8AE58B0-CD63-472C-9B94-A224FE52961F}" name="Column11076"/>
    <tableColumn id="11091" xr3:uid="{1639D10D-9BFD-4003-80A8-1A80A73405BC}" name="Column11077"/>
    <tableColumn id="11092" xr3:uid="{31A5311C-578A-44D5-981A-5158A0FDCB9E}" name="Column11078"/>
    <tableColumn id="11093" xr3:uid="{72F1FC66-54CB-4616-B703-51EE2E702717}" name="Column11079"/>
    <tableColumn id="11094" xr3:uid="{5643FDE4-56BE-44A8-A911-09FD415A0E4E}" name="Column11080"/>
    <tableColumn id="11095" xr3:uid="{EB433FEB-C135-4464-9E0F-5072AB27E80E}" name="Column11081"/>
    <tableColumn id="11096" xr3:uid="{3779C8D3-0366-4BB8-9CCE-2E8FE50DDB1E}" name="Column11082"/>
    <tableColumn id="11097" xr3:uid="{962CF8CF-6EA8-4166-BC2D-1DCE8C34E137}" name="Column11083"/>
    <tableColumn id="11098" xr3:uid="{47A9F6E5-2876-4B66-992C-E9EB4C1CE43A}" name="Column11084"/>
    <tableColumn id="11099" xr3:uid="{225F1E44-ED23-4ACF-B140-8E6752E0094A}" name="Column11085"/>
    <tableColumn id="11100" xr3:uid="{63FC9504-E79F-43DC-ACA5-4F354FCA4986}" name="Column11086"/>
    <tableColumn id="11101" xr3:uid="{AEBFA0AC-62E2-43F2-AB06-2D3F46C389C4}" name="Column11087"/>
    <tableColumn id="11102" xr3:uid="{0436F0FB-3951-4B60-B4A4-1F503A9D16F7}" name="Column11088"/>
    <tableColumn id="11103" xr3:uid="{9C4A0086-D21B-4620-BCE8-41225EA26926}" name="Column11089"/>
    <tableColumn id="11104" xr3:uid="{967215F0-0D51-426A-B339-BE96FE697D27}" name="Column11090"/>
    <tableColumn id="11105" xr3:uid="{EECED683-9A41-42B6-B4D2-5472A98E14E3}" name="Column11091"/>
    <tableColumn id="11106" xr3:uid="{CFB54016-BA33-4A20-84AA-0DC2A60BE664}" name="Column11092"/>
    <tableColumn id="11107" xr3:uid="{5FD63056-063A-4E05-8799-2887AC4FC285}" name="Column11093"/>
    <tableColumn id="11108" xr3:uid="{D373A566-86AA-4A9F-8B22-E008DB6D609A}" name="Column11094"/>
    <tableColumn id="11109" xr3:uid="{F47E1A4F-FF5F-44AC-8568-2EF05085307B}" name="Column11095"/>
    <tableColumn id="11110" xr3:uid="{0542F272-8E0F-4BEC-AD61-BAE651BE76E0}" name="Column11096"/>
    <tableColumn id="11111" xr3:uid="{1B65072C-D02F-466E-AEA5-F8CF5357783B}" name="Column11097"/>
    <tableColumn id="11112" xr3:uid="{24408BFC-CBF4-4E12-A38A-6AAFD9E14B4A}" name="Column11098"/>
    <tableColumn id="11113" xr3:uid="{E50C07E9-8675-45E9-B109-4C88541D55B0}" name="Column11099"/>
    <tableColumn id="11114" xr3:uid="{73F8F691-B3A9-45DD-9FD4-DE7F9A66E059}" name="Column11100"/>
    <tableColumn id="11115" xr3:uid="{2E7DCF22-31A3-44BF-93F5-29A73C904F18}" name="Column11101"/>
    <tableColumn id="11116" xr3:uid="{189E4DC9-C846-49EF-BB2F-F0CA1467FD1A}" name="Column11102"/>
    <tableColumn id="11117" xr3:uid="{6DC4A002-36A8-4402-B482-57B589217813}" name="Column11103"/>
    <tableColumn id="11118" xr3:uid="{AE25932A-17AE-4C7A-9F98-C446B0D6EB75}" name="Column11104"/>
    <tableColumn id="11119" xr3:uid="{A4C74C5C-D085-4429-A3B0-473617391FC9}" name="Column11105"/>
    <tableColumn id="11120" xr3:uid="{163CCF92-06B4-4526-8B01-3395D07B9295}" name="Column11106"/>
    <tableColumn id="11121" xr3:uid="{D34D8FEA-164F-47E2-B035-39F8A83ABA7A}" name="Column11107"/>
    <tableColumn id="11122" xr3:uid="{3BA90A82-9B0E-416A-A825-C4FA5F97D1F6}" name="Column11108"/>
    <tableColumn id="11123" xr3:uid="{F1D61F99-4FA1-481F-A37A-46FF169E4B6E}" name="Column11109"/>
    <tableColumn id="11124" xr3:uid="{212B1EB8-C274-48C2-969C-6378B328E698}" name="Column11110"/>
    <tableColumn id="11125" xr3:uid="{02141D6C-5A9B-44BF-B8EB-886ACFB8DBA7}" name="Column11111"/>
    <tableColumn id="11126" xr3:uid="{24D804D6-7F43-414E-9490-2F76C1117673}" name="Column11112"/>
    <tableColumn id="11127" xr3:uid="{7C5CF4E4-C056-4A61-8908-5F0FD2E734F6}" name="Column11113"/>
    <tableColumn id="11128" xr3:uid="{7E19045E-4EB5-406C-A90B-328067179BFB}" name="Column11114"/>
    <tableColumn id="11129" xr3:uid="{0634DDDF-11C3-4727-90E7-F051A1323D2D}" name="Column11115"/>
    <tableColumn id="11130" xr3:uid="{D165AF3A-E127-4ED9-80D8-81DD25B833B3}" name="Column11116"/>
    <tableColumn id="11131" xr3:uid="{E9242142-EEEE-41E4-B2F8-5BBFA2A98C0D}" name="Column11117"/>
    <tableColumn id="11132" xr3:uid="{C9EBADE4-B543-45C4-BA9B-C837D3559204}" name="Column11118"/>
    <tableColumn id="11133" xr3:uid="{8F9B6C59-17A5-479D-A307-3BCAA871D106}" name="Column11119"/>
    <tableColumn id="11134" xr3:uid="{733B6E47-76E4-4819-A9ED-72793E335ACB}" name="Column11120"/>
    <tableColumn id="11135" xr3:uid="{6B8835DB-609B-4B3D-9E6C-D249F13E34B4}" name="Column11121"/>
    <tableColumn id="11136" xr3:uid="{EC8328E8-CBA7-48CD-A0EC-C8307BDA9A34}" name="Column11122"/>
    <tableColumn id="11137" xr3:uid="{851B319D-52EA-4432-981F-4A727F57202E}" name="Column11123"/>
    <tableColumn id="11138" xr3:uid="{2377E2FE-068D-4194-827A-33DBAF3A4D5D}" name="Column11124"/>
    <tableColumn id="11139" xr3:uid="{30330318-ABBA-4392-8DFD-D5DA3B12D6A1}" name="Column11125"/>
    <tableColumn id="11140" xr3:uid="{1F6FA9EB-434E-4FCA-8FB7-DCDEB716FDD5}" name="Column11126"/>
    <tableColumn id="11141" xr3:uid="{8F56738A-660E-4AC4-81DB-C1443DB5807E}" name="Column11127"/>
    <tableColumn id="11142" xr3:uid="{1EF02393-60AC-4429-99B6-A1E6765D4DB8}" name="Column11128"/>
    <tableColumn id="11143" xr3:uid="{7ED16886-51B6-444E-9E11-0650DBAD226A}" name="Column11129"/>
    <tableColumn id="11144" xr3:uid="{279E9774-4E93-4959-8D36-49835A95EEE3}" name="Column11130"/>
    <tableColumn id="11145" xr3:uid="{C09503D8-F24D-4C34-B4C3-C4E1F90F5240}" name="Column11131"/>
    <tableColumn id="11146" xr3:uid="{BDDB0670-D927-4358-AFAE-3591662FC42B}" name="Column11132"/>
    <tableColumn id="11147" xr3:uid="{47C7F014-3C72-4115-8A9E-86069F504DC0}" name="Column11133"/>
    <tableColumn id="11148" xr3:uid="{EB3F9290-C86A-4B20-8823-562DC2CE45E2}" name="Column11134"/>
    <tableColumn id="11149" xr3:uid="{9EF897A7-541B-4EE1-99EA-CB0DEFE4E738}" name="Column11135"/>
    <tableColumn id="11150" xr3:uid="{AE51A69C-96FF-460E-B3CB-64441816F0D4}" name="Column11136"/>
    <tableColumn id="11151" xr3:uid="{F0D7BE36-1804-4DE6-A918-9EF08D74CE55}" name="Column11137"/>
    <tableColumn id="11152" xr3:uid="{5A6060AB-9460-4A63-8606-083293F12CE6}" name="Column11138"/>
    <tableColumn id="11153" xr3:uid="{3664C451-CACD-45A1-BFDC-1C73DD45CB52}" name="Column11139"/>
    <tableColumn id="11154" xr3:uid="{5CA3FD80-C04E-4FEB-B435-1AA55B7F4D22}" name="Column11140"/>
    <tableColumn id="11155" xr3:uid="{47BC21D1-BDA0-42DE-8896-3C5886A1B6EF}" name="Column11141"/>
    <tableColumn id="11156" xr3:uid="{93107DF2-E679-4615-BE2B-8748414D5F67}" name="Column11142"/>
    <tableColumn id="11157" xr3:uid="{2F83B699-7C43-488C-BB00-78CD2DA403C2}" name="Column11143"/>
    <tableColumn id="11158" xr3:uid="{4BEB79CA-1DD0-4969-8DF0-35BA2A752D91}" name="Column11144"/>
    <tableColumn id="11159" xr3:uid="{1301FDF6-E575-457F-88D4-978FA6EBDDA0}" name="Column11145"/>
    <tableColumn id="11160" xr3:uid="{FE799FA0-8626-4755-A519-FC7F472CC57C}" name="Column11146"/>
    <tableColumn id="11161" xr3:uid="{F733AC78-4F96-4A81-BFA2-FE74E9C3A69D}" name="Column11147"/>
    <tableColumn id="11162" xr3:uid="{EAFCA645-DE8F-4982-8EE2-A8BDF7CC27C1}" name="Column11148"/>
    <tableColumn id="11163" xr3:uid="{4B0FC5B5-FE77-41D3-AA51-4E0987CA1CE4}" name="Column11149"/>
    <tableColumn id="11164" xr3:uid="{63E9BF4E-C70B-487F-9999-DFC17A93A523}" name="Column11150"/>
    <tableColumn id="11165" xr3:uid="{2EACE238-7F3D-48C7-8B95-1EECD8144007}" name="Column11151"/>
    <tableColumn id="11166" xr3:uid="{93B10A11-8E81-4FB3-B434-F1EF99F0A801}" name="Column11152"/>
    <tableColumn id="11167" xr3:uid="{E28C9F5F-0AD0-4CB9-ABED-017A67302C1C}" name="Column11153"/>
    <tableColumn id="11168" xr3:uid="{94D6B526-4362-4DAB-887E-D1EFAE45E16B}" name="Column11154"/>
    <tableColumn id="11169" xr3:uid="{E13D37C4-D7D4-4CF0-BCC0-7104D22020DE}" name="Column11155"/>
    <tableColumn id="11170" xr3:uid="{4F9D7F92-3D67-4C8D-8C93-F10B450B323A}" name="Column11156"/>
    <tableColumn id="11171" xr3:uid="{A11FED04-BFB6-4534-8144-F3783F03CE4A}" name="Column11157"/>
    <tableColumn id="11172" xr3:uid="{B7D1153C-352A-4700-B429-FFCBEA9A63E8}" name="Column11158"/>
    <tableColumn id="11173" xr3:uid="{F55A95C8-31FB-45E1-97C2-69C75901C584}" name="Column11159"/>
    <tableColumn id="11174" xr3:uid="{413687E3-6883-4DC9-AC5A-C99E41999A3E}" name="Column11160"/>
    <tableColumn id="11175" xr3:uid="{AD91BF43-6914-4FCF-BBBF-5752EA213B1A}" name="Column11161"/>
    <tableColumn id="11176" xr3:uid="{ED1FCBA0-8A1A-4C37-9C5C-8CA14F945375}" name="Column11162"/>
    <tableColumn id="11177" xr3:uid="{A82CAB07-B7D2-4FD3-91D1-A78B7661411C}" name="Column11163"/>
    <tableColumn id="11178" xr3:uid="{32781E3B-ED67-424C-BDD0-0191B3E20629}" name="Column11164"/>
    <tableColumn id="11179" xr3:uid="{2BD0DFF9-C40A-4F3E-97D3-1F034CFE33AD}" name="Column11165"/>
    <tableColumn id="11180" xr3:uid="{B2CC22F4-4A60-42CC-B78C-04462CFE8484}" name="Column11166"/>
    <tableColumn id="11181" xr3:uid="{E0BAF282-1EFA-40AF-9611-6707B353BB96}" name="Column11167"/>
    <tableColumn id="11182" xr3:uid="{4AA1E9FB-C6B1-46B6-8884-D10295B97927}" name="Column11168"/>
    <tableColumn id="11183" xr3:uid="{D21572F4-CA7B-404E-9A28-3A68AE5BA3C2}" name="Column11169"/>
    <tableColumn id="11184" xr3:uid="{C23B079B-B965-491C-8E2B-FB7AD88702E1}" name="Column11170"/>
    <tableColumn id="11185" xr3:uid="{4C3A6871-3A29-4FA0-A113-35372BBBD1FC}" name="Column11171"/>
    <tableColumn id="11186" xr3:uid="{C40529FB-A95D-4549-B72F-FA27E3B5DFA3}" name="Column11172"/>
    <tableColumn id="11187" xr3:uid="{B5A505A3-E355-4B11-8284-BF984A695668}" name="Column11173"/>
    <tableColumn id="11188" xr3:uid="{1315BE4E-682B-4AB9-A30A-CFF428F42331}" name="Column11174"/>
    <tableColumn id="11189" xr3:uid="{2C2275FA-FEA5-4FC6-B859-7D817F562F8D}" name="Column11175"/>
    <tableColumn id="11190" xr3:uid="{F289FD3A-9435-49D5-95A7-70BB6D623D0B}" name="Column11176"/>
    <tableColumn id="11191" xr3:uid="{D46EC80E-911C-45D2-99E6-BC5E50FBAB86}" name="Column11177"/>
    <tableColumn id="11192" xr3:uid="{1E1BACD7-2AA6-45BC-B10D-70991C4F8D67}" name="Column11178"/>
    <tableColumn id="11193" xr3:uid="{F0D7816F-2410-4447-83D3-47E7F2ABC3D4}" name="Column11179"/>
    <tableColumn id="11194" xr3:uid="{97724250-2877-46BD-9194-B4D70F4128F3}" name="Column11180"/>
    <tableColumn id="11195" xr3:uid="{DC8955B7-4F1E-43FC-BC56-611C943E3DB0}" name="Column11181"/>
    <tableColumn id="11196" xr3:uid="{774E0AAD-DC77-468A-B56B-3CF9C9F0E7C9}" name="Column11182"/>
    <tableColumn id="11197" xr3:uid="{064CC68B-5A5E-41E7-B36F-12523B8C4749}" name="Column11183"/>
    <tableColumn id="11198" xr3:uid="{1DB4D78F-CC3A-4A43-AA0F-1A13F364B881}" name="Column11184"/>
    <tableColumn id="11199" xr3:uid="{F2C97D68-30AD-4835-A315-28F4F442CA9F}" name="Column11185"/>
    <tableColumn id="11200" xr3:uid="{9CB057C7-0E3C-4985-9306-E31A82A70D27}" name="Column11186"/>
    <tableColumn id="11201" xr3:uid="{C4DA9E98-F4E7-4CF5-A05B-1648ACF43F3F}" name="Column11187"/>
    <tableColumn id="11202" xr3:uid="{0C0A1813-DA96-4C65-8EF5-E91295BF190E}" name="Column11188"/>
    <tableColumn id="11203" xr3:uid="{FCFD072C-E21A-4CAD-ADD4-342D4B622C63}" name="Column11189"/>
    <tableColumn id="11204" xr3:uid="{BD91C2AA-900F-42F3-B33C-7A0610E7F6BB}" name="Column11190"/>
    <tableColumn id="11205" xr3:uid="{520FBE19-0B60-4D2D-AED6-6D2BB309D79A}" name="Column11191"/>
    <tableColumn id="11206" xr3:uid="{CAC3DF0E-FD1B-4CDF-A5F5-5B745118C71A}" name="Column11192"/>
    <tableColumn id="11207" xr3:uid="{61D1449A-B490-4021-A107-2012AA11269E}" name="Column11193"/>
    <tableColumn id="11208" xr3:uid="{93C35E3E-0922-4EF6-A2DF-3C50EDA7AD3B}" name="Column11194"/>
    <tableColumn id="11209" xr3:uid="{2A2A85BE-FBEF-46CD-BFA7-F055D7DEDF4F}" name="Column11195"/>
    <tableColumn id="11210" xr3:uid="{E4EB14DB-1C94-4012-947D-5D4DAF7350B5}" name="Column11196"/>
    <tableColumn id="11211" xr3:uid="{B6CAE2C9-02E6-40A4-9773-E260A899BEB7}" name="Column11197"/>
    <tableColumn id="11212" xr3:uid="{37206590-605F-48BE-9439-392AD57910AF}" name="Column11198"/>
    <tableColumn id="11213" xr3:uid="{8C1072EA-5E23-4D35-9957-EC6B91830568}" name="Column11199"/>
    <tableColumn id="11214" xr3:uid="{F7CACF91-911A-4BE9-AC6F-6D704F01D430}" name="Column11200"/>
    <tableColumn id="11215" xr3:uid="{1B64B230-A12D-45BE-AC92-4DDEE73A3A6C}" name="Column11201"/>
    <tableColumn id="11216" xr3:uid="{D5590C15-18F3-4C8E-8DB9-A113A508C8BD}" name="Column11202"/>
    <tableColumn id="11217" xr3:uid="{43C91D39-A621-454B-B36A-FEE0D26CFDF9}" name="Column11203"/>
    <tableColumn id="11218" xr3:uid="{0295C015-0FFD-4463-B6CD-0FB5898AAE1D}" name="Column11204"/>
    <tableColumn id="11219" xr3:uid="{4C89654E-FF27-4E3D-A41C-C8E41917998A}" name="Column11205"/>
    <tableColumn id="11220" xr3:uid="{35C1D4F0-74C0-47B8-9692-29E48106EA96}" name="Column11206"/>
    <tableColumn id="11221" xr3:uid="{DBA1372A-0B3A-469A-96BA-9359666BDF3C}" name="Column11207"/>
    <tableColumn id="11222" xr3:uid="{0693628D-1EF4-42D0-8FDD-B2059BDA6991}" name="Column11208"/>
    <tableColumn id="11223" xr3:uid="{4393AFF3-6A10-42F6-B261-66990BC1C8E6}" name="Column11209"/>
    <tableColumn id="11224" xr3:uid="{345A8252-EB9C-465E-ABD9-337E30562F97}" name="Column11210"/>
    <tableColumn id="11225" xr3:uid="{198C3CDF-F044-4E03-877D-18BC5B09F36A}" name="Column11211"/>
    <tableColumn id="11226" xr3:uid="{96453D85-736A-453F-A44D-DE3984C937A2}" name="Column11212"/>
    <tableColumn id="11227" xr3:uid="{0217E5FC-D2A6-4E7B-9944-3746880B6CE1}" name="Column11213"/>
    <tableColumn id="11228" xr3:uid="{32755531-349E-40B6-B55C-7E05FCCC238E}" name="Column11214"/>
    <tableColumn id="11229" xr3:uid="{86CE6ECF-CAEF-4F61-BBB3-A64F50C4602D}" name="Column11215"/>
    <tableColumn id="11230" xr3:uid="{F195A12A-18CB-49C1-8C58-033A38A49EEA}" name="Column11216"/>
    <tableColumn id="11231" xr3:uid="{80D1A483-ACEA-4BD4-BE38-F849EFB98155}" name="Column11217"/>
    <tableColumn id="11232" xr3:uid="{0413CF9D-8462-417F-8470-98AC697DE88E}" name="Column11218"/>
    <tableColumn id="11233" xr3:uid="{F01E5F27-255F-4E03-93AD-218870319477}" name="Column11219"/>
    <tableColumn id="11234" xr3:uid="{F741587A-85C9-47BB-9F2E-C44E3B7CD01F}" name="Column11220"/>
    <tableColumn id="11235" xr3:uid="{7C411FDB-394A-4110-8862-69D6BB774CED}" name="Column11221"/>
    <tableColumn id="11236" xr3:uid="{150DF77E-288F-4D88-A2AB-B43E83FC6B45}" name="Column11222"/>
    <tableColumn id="11237" xr3:uid="{C04BBEFC-5FDE-48F0-9005-DA212AB2CD4F}" name="Column11223"/>
    <tableColumn id="11238" xr3:uid="{5D8ACDD2-510A-4759-9781-DCFC1FF3FE1C}" name="Column11224"/>
    <tableColumn id="11239" xr3:uid="{6D1495E1-DE72-4405-82A0-B8CC2F56DBB5}" name="Column11225"/>
    <tableColumn id="11240" xr3:uid="{88BFEF41-F6DC-43B8-85F0-EBA26F1B4A17}" name="Column11226"/>
    <tableColumn id="11241" xr3:uid="{A3A7EC3D-9A2E-401D-8BEF-41F37E3F21A8}" name="Column11227"/>
    <tableColumn id="11242" xr3:uid="{0191C8C9-5625-43AC-BFEA-991514ADE1C0}" name="Column11228"/>
    <tableColumn id="11243" xr3:uid="{82D28735-9652-40A8-9133-5A5DCAB901F1}" name="Column11229"/>
    <tableColumn id="11244" xr3:uid="{9593D61C-2CED-4E48-B9C2-6E5A00C0303B}" name="Column11230"/>
    <tableColumn id="11245" xr3:uid="{C25F1F0F-A22D-498C-940A-92CB2E706A62}" name="Column11231"/>
    <tableColumn id="11246" xr3:uid="{839000E5-9F74-4E8A-AD59-A413CB6733B7}" name="Column11232"/>
    <tableColumn id="11247" xr3:uid="{DFDD46E4-DD59-426A-A38A-2E05F11FF51B}" name="Column11233"/>
    <tableColumn id="11248" xr3:uid="{48326B94-B2EA-448C-BD6B-D1D7D642860A}" name="Column11234"/>
    <tableColumn id="11249" xr3:uid="{71CDCABE-7CD4-48D8-847B-7973CD0C0D2E}" name="Column11235"/>
    <tableColumn id="11250" xr3:uid="{DF540188-5749-4DD6-BE29-922245340813}" name="Column11236"/>
    <tableColumn id="11251" xr3:uid="{8C807F9C-2EE6-49FD-BC4D-6189C0393BFD}" name="Column11237"/>
    <tableColumn id="11252" xr3:uid="{B1DB9F06-D4F1-4C5B-8B88-281A22E0CEAE}" name="Column11238"/>
    <tableColumn id="11253" xr3:uid="{47FE7B82-135D-4CD2-81D4-B8E9CEC860DB}" name="Column11239"/>
    <tableColumn id="11254" xr3:uid="{30BEC250-6063-44B8-AD2C-03F646C9FE42}" name="Column11240"/>
    <tableColumn id="11255" xr3:uid="{DE3DB019-ABA2-440E-B609-506A1FD65C59}" name="Column11241"/>
    <tableColumn id="11256" xr3:uid="{8E84494E-A0FA-4A2B-8B3A-28C92AF16E42}" name="Column11242"/>
    <tableColumn id="11257" xr3:uid="{E53A3D12-AF71-499F-81D8-3E0C4065BC0A}" name="Column11243"/>
    <tableColumn id="11258" xr3:uid="{1A7C1996-60C7-4D33-BED8-C00A942E423E}" name="Column11244"/>
    <tableColumn id="11259" xr3:uid="{D2817E7A-1F4D-4C4A-A923-B25C15C22E9F}" name="Column11245"/>
    <tableColumn id="11260" xr3:uid="{00A1A0A6-7D19-4DC7-A31F-E5FDFE54FBA4}" name="Column11246"/>
    <tableColumn id="11261" xr3:uid="{FA822233-1154-49A9-9E47-36CB4D23F93D}" name="Column11247"/>
    <tableColumn id="11262" xr3:uid="{BF9C7B64-4676-4984-8B18-4ADA032B49C4}" name="Column11248"/>
    <tableColumn id="11263" xr3:uid="{26670A5D-D60C-4AD1-83E4-B8EF551F9091}" name="Column11249"/>
    <tableColumn id="11264" xr3:uid="{13B71704-A62C-49BF-A583-44350CF95DAE}" name="Column11250"/>
    <tableColumn id="11265" xr3:uid="{9381FD3C-8D1D-42CB-BB33-F7BC8AEC6F8A}" name="Column11251"/>
    <tableColumn id="11266" xr3:uid="{125343E3-5608-403B-8700-6F7D8C348E62}" name="Column11252"/>
    <tableColumn id="11267" xr3:uid="{6CD14A71-DE6E-435A-ABC6-2BAF35C21224}" name="Column11253"/>
    <tableColumn id="11268" xr3:uid="{24D5AEE4-841B-4A28-B79F-465C3140AD3C}" name="Column11254"/>
    <tableColumn id="11269" xr3:uid="{6C51EC84-6682-4BAD-9421-F2311AC31C3F}" name="Column11255"/>
    <tableColumn id="11270" xr3:uid="{450B29E6-F6AA-43DD-AE84-20ABAD240B51}" name="Column11256"/>
    <tableColumn id="11271" xr3:uid="{7589ED8E-E5A7-4C05-96C6-107069410B4B}" name="Column11257"/>
    <tableColumn id="11272" xr3:uid="{9BA66D35-B4AA-407E-A58B-04DD5FA56B30}" name="Column11258"/>
    <tableColumn id="11273" xr3:uid="{E96BFC7D-C9C0-48B6-8283-F13078221312}" name="Column11259"/>
    <tableColumn id="11274" xr3:uid="{2E4EAAC7-1043-4372-BC3A-2D59A7A90449}" name="Column11260"/>
    <tableColumn id="11275" xr3:uid="{707A2737-B7A2-4EAD-8DCB-43830F53A339}" name="Column11261"/>
    <tableColumn id="11276" xr3:uid="{81D8CBFE-3382-4383-8835-5110FB660A3E}" name="Column11262"/>
    <tableColumn id="11277" xr3:uid="{BED1CC25-546D-4231-B83F-3F7E3FE456E8}" name="Column11263"/>
    <tableColumn id="11278" xr3:uid="{34306218-B741-4A2C-BD13-CC32D168E1D4}" name="Column11264"/>
    <tableColumn id="11279" xr3:uid="{E5EB2387-21F6-4843-8FAC-00996332283D}" name="Column11265"/>
    <tableColumn id="11280" xr3:uid="{C9216F6B-3139-4A3D-A614-AA880FF82D7B}" name="Column11266"/>
    <tableColumn id="11281" xr3:uid="{671F1575-E427-463F-AC0D-401C190F0F5A}" name="Column11267"/>
    <tableColumn id="11282" xr3:uid="{5A4F542D-9E97-4166-A63B-31E4C3F85C05}" name="Column11268"/>
    <tableColumn id="11283" xr3:uid="{742A08CE-3343-4B1D-B9F2-4933851F7C90}" name="Column11269"/>
    <tableColumn id="11284" xr3:uid="{0DD4FE69-C8F2-430E-8EC6-FE42CE416358}" name="Column11270"/>
    <tableColumn id="11285" xr3:uid="{0D769766-9668-497B-ABD6-F62A2A5137ED}" name="Column11271"/>
    <tableColumn id="11286" xr3:uid="{7BB16C74-0E76-403B-B6E0-C03456EF6F60}" name="Column11272"/>
    <tableColumn id="11287" xr3:uid="{4DACCC9F-4781-4820-887C-7BB405FD098D}" name="Column11273"/>
    <tableColumn id="11288" xr3:uid="{CAAAD465-B232-4A2B-89A1-83E3A5629738}" name="Column11274"/>
    <tableColumn id="11289" xr3:uid="{1DFC2750-AEE3-4995-B5B9-5F74E37D7BA8}" name="Column11275"/>
    <tableColumn id="11290" xr3:uid="{3CCD5A7E-F3D8-48AA-8BA4-8E50BDDB65C7}" name="Column11276"/>
    <tableColumn id="11291" xr3:uid="{06895B63-1AEA-42ED-B8F6-6491FEDF0EBB}" name="Column11277"/>
    <tableColumn id="11292" xr3:uid="{A426FB53-682C-4A72-A136-7CE92C1A6A37}" name="Column11278"/>
    <tableColumn id="11293" xr3:uid="{3963FEA3-E317-4925-8A3D-6FBE9BE6D0A1}" name="Column11279"/>
    <tableColumn id="11294" xr3:uid="{31BDBA6E-4969-405C-A09F-ECD5A1335244}" name="Column11280"/>
    <tableColumn id="11295" xr3:uid="{3254B8EF-52CA-48CD-8890-022B7069D6DD}" name="Column11281"/>
    <tableColumn id="11296" xr3:uid="{235F3335-CEEA-44FE-8EA9-8DA96C481700}" name="Column11282"/>
    <tableColumn id="11297" xr3:uid="{0916AB1D-FED0-4E1D-A877-779006613E55}" name="Column11283"/>
    <tableColumn id="11298" xr3:uid="{7148441B-07E9-4C03-9F2F-313EC3484FD5}" name="Column11284"/>
    <tableColumn id="11299" xr3:uid="{0FFF6D8F-72AD-4193-B0A6-FF7A7A2F2A62}" name="Column11285"/>
    <tableColumn id="11300" xr3:uid="{A6D604D8-1361-4905-9C8E-5385816EE4E6}" name="Column11286"/>
    <tableColumn id="11301" xr3:uid="{1CECFAD6-79F8-4984-BD77-6D234A578879}" name="Column11287"/>
    <tableColumn id="11302" xr3:uid="{BCA2DB0C-096C-459A-B5B3-86215A6DD0A7}" name="Column11288"/>
    <tableColumn id="11303" xr3:uid="{11F21AE1-A938-4E83-8579-6743D95D19D6}" name="Column11289"/>
    <tableColumn id="11304" xr3:uid="{B30F0F2E-A83D-4534-BCED-33089974D17C}" name="Column11290"/>
    <tableColumn id="11305" xr3:uid="{6929DC75-90FF-43B1-9977-7893C3DE6FCE}" name="Column11291"/>
    <tableColumn id="11306" xr3:uid="{EDC7BB98-D4EE-4ED1-AF4E-BE5F1DF89334}" name="Column11292"/>
    <tableColumn id="11307" xr3:uid="{F0C03D9C-9C5B-4AE7-AE8C-21C597721994}" name="Column11293"/>
    <tableColumn id="11308" xr3:uid="{D3490620-C426-4D82-8E0A-917AE2F53181}" name="Column11294"/>
    <tableColumn id="11309" xr3:uid="{C1DDC90B-AAC2-4D7B-B8D5-DED199222839}" name="Column11295"/>
    <tableColumn id="11310" xr3:uid="{95D09D77-9046-4747-827F-8AFAB8EE95DF}" name="Column11296"/>
    <tableColumn id="11311" xr3:uid="{44847D21-D5FD-497A-8307-736212E01151}" name="Column11297"/>
    <tableColumn id="11312" xr3:uid="{B8903D31-ACB2-4895-9CA9-A4E5DFBA902C}" name="Column11298"/>
    <tableColumn id="11313" xr3:uid="{0185968B-B8C5-41F3-9EE2-C251FFA8B4A1}" name="Column11299"/>
    <tableColumn id="11314" xr3:uid="{952DBBC7-BFEB-4442-8B72-98A246A0B3B7}" name="Column11300"/>
    <tableColumn id="11315" xr3:uid="{D577F816-CB1C-4E60-BB1A-FF3737BD2197}" name="Column11301"/>
    <tableColumn id="11316" xr3:uid="{343A7C24-2A85-4ECE-8B05-605E4139FA10}" name="Column11302"/>
    <tableColumn id="11317" xr3:uid="{76E5A42E-D73F-4240-8D23-2D894B3CD2C0}" name="Column11303"/>
    <tableColumn id="11318" xr3:uid="{5FBFB5CB-B1A1-422E-ABE2-CF4A46326FE7}" name="Column11304"/>
    <tableColumn id="11319" xr3:uid="{E6E0CD04-D8DB-4586-AD32-4BC5B6E2F15F}" name="Column11305"/>
    <tableColumn id="11320" xr3:uid="{AEB44FA9-6610-47CF-981B-23E0A9A2BBEA}" name="Column11306"/>
    <tableColumn id="11321" xr3:uid="{E98B1EC7-E316-4836-84E2-F1EE3A4631D8}" name="Column11307"/>
    <tableColumn id="11322" xr3:uid="{D5931FB0-49D3-4249-8893-5461C49AF313}" name="Column11308"/>
    <tableColumn id="11323" xr3:uid="{6883AC9C-C3FC-48E7-B460-0E1CD0044CFA}" name="Column11309"/>
    <tableColumn id="11324" xr3:uid="{FB02DCC7-DEAF-4190-9DBC-0C3D54A7D122}" name="Column11310"/>
    <tableColumn id="11325" xr3:uid="{0B50B65F-0CA2-4C28-837E-B76C8A22A1A2}" name="Column11311"/>
    <tableColumn id="11326" xr3:uid="{7017C6C2-FFE5-450E-B90A-2EC67990002E}" name="Column11312"/>
    <tableColumn id="11327" xr3:uid="{76E45971-641E-404F-9478-B582A6291D05}" name="Column11313"/>
    <tableColumn id="11328" xr3:uid="{B1C2ACA7-AC4F-4DD8-82ED-9F39E1FE184F}" name="Column11314"/>
    <tableColumn id="11329" xr3:uid="{E69AAFA3-A896-42A9-A38D-4CBD920E4A9B}" name="Column11315"/>
    <tableColumn id="11330" xr3:uid="{FC2FA9BA-3AC3-4C52-825D-0B937AD851A7}" name="Column11316"/>
    <tableColumn id="11331" xr3:uid="{3AA15546-A8AB-4127-8698-8DFB60A96363}" name="Column11317"/>
    <tableColumn id="11332" xr3:uid="{0A05073B-3EB5-42C3-9033-25D9C3EF1EF5}" name="Column11318"/>
    <tableColumn id="11333" xr3:uid="{A2C2F80E-C3E8-4662-965C-DECE59165431}" name="Column11319"/>
    <tableColumn id="11334" xr3:uid="{CDE392AF-FF08-4B5D-90B0-7C21A2D8BC2B}" name="Column11320"/>
    <tableColumn id="11335" xr3:uid="{F552279D-AF0D-43D4-B78F-3B8BF4741092}" name="Column11321"/>
    <tableColumn id="11336" xr3:uid="{C10ABA5F-E61A-4731-A49E-25BF9FBBDBAD}" name="Column11322"/>
    <tableColumn id="11337" xr3:uid="{BFF7A085-BC03-4E17-BE4A-CEB9A8E615A4}" name="Column11323"/>
    <tableColumn id="11338" xr3:uid="{A5BCCDBA-99E6-41B7-969C-0F0BA4319C07}" name="Column11324"/>
    <tableColumn id="11339" xr3:uid="{839C356E-7638-4173-A0C0-224590417B13}" name="Column11325"/>
    <tableColumn id="11340" xr3:uid="{9277224C-FD1C-4912-AD3F-8F6E022BCC85}" name="Column11326"/>
    <tableColumn id="11341" xr3:uid="{A577A84F-E0A2-4003-8353-274D5D3C7C13}" name="Column11327"/>
    <tableColumn id="11342" xr3:uid="{CDAAA94C-124E-4639-BA5B-CD709E71200D}" name="Column11328"/>
    <tableColumn id="11343" xr3:uid="{F78F7F18-4366-4EF2-B37F-7552F5D0B303}" name="Column11329"/>
    <tableColumn id="11344" xr3:uid="{8A22D84A-DA35-4738-AD78-F46B594FDF01}" name="Column11330"/>
    <tableColumn id="11345" xr3:uid="{99E9A9CE-1332-4DF1-AC3E-04B70055C943}" name="Column11331"/>
    <tableColumn id="11346" xr3:uid="{378DAA5E-6342-4FEB-B81D-321A06EE494C}" name="Column11332"/>
    <tableColumn id="11347" xr3:uid="{B42D3A4B-4289-4F83-B99E-DFCCB4F82661}" name="Column11333"/>
    <tableColumn id="11348" xr3:uid="{4E722667-C5DA-423E-BCEE-D372C59479EC}" name="Column11334"/>
    <tableColumn id="11349" xr3:uid="{8305E09B-16BA-4E22-839F-B9C6A55B1870}" name="Column11335"/>
    <tableColumn id="11350" xr3:uid="{2278DD08-218D-48AB-AEFF-37404FCF7B00}" name="Column11336"/>
    <tableColumn id="11351" xr3:uid="{4F2C7E12-35C8-4562-9B81-9829C8CC5A93}" name="Column11337"/>
    <tableColumn id="11352" xr3:uid="{D3786AE0-0F44-4370-8052-ADDDD7541559}" name="Column11338"/>
    <tableColumn id="11353" xr3:uid="{BC50AFCC-3FB4-49CE-B47B-DC02EF43BB47}" name="Column11339"/>
    <tableColumn id="11354" xr3:uid="{10CC6776-FF38-4B06-AF0F-268B6EEC27DB}" name="Column11340"/>
    <tableColumn id="11355" xr3:uid="{0D5B158D-52C5-4579-843D-ACE2A712DEB7}" name="Column11341"/>
    <tableColumn id="11356" xr3:uid="{4E8CD1B6-E1B4-4E82-B6A5-1847D2A1F554}" name="Column11342"/>
    <tableColumn id="11357" xr3:uid="{D36E35D4-22E4-4B19-9EC8-794433A873E6}" name="Column11343"/>
    <tableColumn id="11358" xr3:uid="{D5FAC919-C0C0-4FE2-895D-C8FC139993A3}" name="Column11344"/>
    <tableColumn id="11359" xr3:uid="{A2356A9A-1FA3-445B-991A-00F346F5F35D}" name="Column11345"/>
    <tableColumn id="11360" xr3:uid="{DF9B6AA0-F23D-4F34-8872-AEA70D9F1250}" name="Column11346"/>
    <tableColumn id="11361" xr3:uid="{324DCD75-A482-4137-A290-04AC87B08EE4}" name="Column11347"/>
    <tableColumn id="11362" xr3:uid="{5C668E0D-EC57-420B-9778-88D8F939F5BC}" name="Column11348"/>
    <tableColumn id="11363" xr3:uid="{87430F7F-AA1E-4FCE-8827-1C39F7E4D235}" name="Column11349"/>
    <tableColumn id="11364" xr3:uid="{E7C77419-246A-4D4B-AD42-C21E7EB89083}" name="Column11350"/>
    <tableColumn id="11365" xr3:uid="{6D230A5C-4ECF-4DAD-B372-25F416C862D8}" name="Column11351"/>
    <tableColumn id="11366" xr3:uid="{A3943AF9-56E5-4F25-9D54-31860B76DDDF}" name="Column11352"/>
    <tableColumn id="11367" xr3:uid="{793333B1-8996-444B-A535-6F674660FCB9}" name="Column11353"/>
    <tableColumn id="11368" xr3:uid="{2F7DD2A1-C9A6-4FCF-9E30-FAD25D0F04B1}" name="Column11354"/>
    <tableColumn id="11369" xr3:uid="{E1C9BF28-184C-42A7-9C65-CB61F84D04DA}" name="Column11355"/>
    <tableColumn id="11370" xr3:uid="{B4D0B7A1-71D6-4392-B282-F67DE86393C7}" name="Column11356"/>
    <tableColumn id="11371" xr3:uid="{1ADFDDA6-5C5B-416B-BE54-2DA9ECB8AF57}" name="Column11357"/>
    <tableColumn id="11372" xr3:uid="{B5D9B691-E2F9-4577-8D1B-2A666F4C0E34}" name="Column11358"/>
    <tableColumn id="11373" xr3:uid="{4C794BAF-65B7-49B3-BE3E-5CB54A722F46}" name="Column11359"/>
    <tableColumn id="11374" xr3:uid="{250DD7A6-0685-4629-89CB-EE63995505EE}" name="Column11360"/>
    <tableColumn id="11375" xr3:uid="{BEC458A9-49C4-4E51-A4FD-B5B60290BD3B}" name="Column11361"/>
    <tableColumn id="11376" xr3:uid="{80422797-9CB9-48E9-910C-35801CC3E6C0}" name="Column11362"/>
    <tableColumn id="11377" xr3:uid="{9553576B-858B-44C0-BF91-601EFD0F5A4A}" name="Column11363"/>
    <tableColumn id="11378" xr3:uid="{4C331053-D56D-4A4D-BE76-9F3E00C015A2}" name="Column11364"/>
    <tableColumn id="11379" xr3:uid="{30EBEE30-51AC-4933-BA79-39F8617BE048}" name="Column11365"/>
    <tableColumn id="11380" xr3:uid="{248460CD-AF31-40FE-BBFF-D4AC113B7E48}" name="Column11366"/>
    <tableColumn id="11381" xr3:uid="{94699BE6-3FB5-48CB-9B70-69C83324575F}" name="Column11367"/>
    <tableColumn id="11382" xr3:uid="{395C5294-6973-4DA5-B59E-9A8F0867B746}" name="Column11368"/>
    <tableColumn id="11383" xr3:uid="{7B9AAB21-4BBE-49E9-8398-E9F0337C367F}" name="Column11369"/>
    <tableColumn id="11384" xr3:uid="{860DEE4E-2928-4FD0-8E4B-2545D5390676}" name="Column11370"/>
    <tableColumn id="11385" xr3:uid="{7C84F00D-3C6E-411D-BF3B-1CCB7C6B125A}" name="Column11371"/>
    <tableColumn id="11386" xr3:uid="{DAF3C7C4-E59B-4414-8A79-FBD9C3C367C8}" name="Column11372"/>
    <tableColumn id="11387" xr3:uid="{228E51AE-919B-4CDD-B1ED-D556A5A2B04D}" name="Column11373"/>
    <tableColumn id="11388" xr3:uid="{E4664C17-11B4-42AC-BC92-14F1BFA00CC1}" name="Column11374"/>
    <tableColumn id="11389" xr3:uid="{51FFA35D-291B-41D7-96CE-0AD069D34B20}" name="Column11375"/>
    <tableColumn id="11390" xr3:uid="{911D1E8E-CD7E-4517-9304-E4A6A919EAFC}" name="Column11376"/>
    <tableColumn id="11391" xr3:uid="{7891F8BB-DB16-4C34-ACFE-35C4B650EF50}" name="Column11377"/>
    <tableColumn id="11392" xr3:uid="{4F54B944-3840-4EF7-9FB5-356C53B501EA}" name="Column11378"/>
    <tableColumn id="11393" xr3:uid="{D15C8D49-F5CF-4262-AAF4-29DF560E5EA4}" name="Column11379"/>
    <tableColumn id="11394" xr3:uid="{71D3EC42-CC0A-48B7-BC11-9C6B22A5A3FF}" name="Column11380"/>
    <tableColumn id="11395" xr3:uid="{1BCA63A5-3EAC-4A9B-804A-4D0FB9460DFC}" name="Column11381"/>
    <tableColumn id="11396" xr3:uid="{6AC06C48-7566-464E-AF07-5674BFA3E54A}" name="Column11382"/>
    <tableColumn id="11397" xr3:uid="{2D246341-561C-4D9A-AC39-E1D9EA55C65F}" name="Column11383"/>
    <tableColumn id="11398" xr3:uid="{CA9F2539-AD6C-4B20-835C-BFB7FFF777E1}" name="Column11384"/>
    <tableColumn id="11399" xr3:uid="{D29EB5C6-1FE1-437E-B409-A5494E288B16}" name="Column11385"/>
    <tableColumn id="11400" xr3:uid="{ACCA2742-14C8-412E-AD26-98DDC9CEEC4A}" name="Column11386"/>
    <tableColumn id="11401" xr3:uid="{616BA846-21E4-46D4-B414-F03AF9138CFA}" name="Column11387"/>
    <tableColumn id="11402" xr3:uid="{4876EF70-F012-4D4B-95EE-9DFC61D19EDD}" name="Column11388"/>
    <tableColumn id="11403" xr3:uid="{D39B997F-FD71-4A7F-8C29-B26AD1E63CD7}" name="Column11389"/>
    <tableColumn id="11404" xr3:uid="{21638ADE-210A-4A70-9115-A104E267D430}" name="Column11390"/>
    <tableColumn id="11405" xr3:uid="{7705CBF7-2DC1-450B-8E04-A8FA9B120070}" name="Column11391"/>
    <tableColumn id="11406" xr3:uid="{3D48C21A-6ABD-4E9C-8BC5-8BE0DBFB0CBA}" name="Column11392"/>
    <tableColumn id="11407" xr3:uid="{FD6F8988-B9FB-4773-90DF-43C8EF42B494}" name="Column11393"/>
    <tableColumn id="11408" xr3:uid="{7010B84C-EF5A-419B-B483-A39B7C5409EC}" name="Column11394"/>
    <tableColumn id="11409" xr3:uid="{0F8D2CA6-AFB8-4B22-B6A3-555971D28E09}" name="Column11395"/>
    <tableColumn id="11410" xr3:uid="{463D94C7-8AAC-4CD7-9E60-C5B041B464BD}" name="Column11396"/>
    <tableColumn id="11411" xr3:uid="{13882B12-4952-4258-BB33-D9F41F5CAF15}" name="Column11397"/>
    <tableColumn id="11412" xr3:uid="{B17D315B-D2A7-44A6-B4BE-01CAC4CAA6F6}" name="Column11398"/>
    <tableColumn id="11413" xr3:uid="{78844033-16A8-43D7-A6A8-841E75FF3963}" name="Column11399"/>
    <tableColumn id="11414" xr3:uid="{42AC3F2B-390C-4325-B8ED-9376AB6FC9DB}" name="Column11400"/>
    <tableColumn id="11415" xr3:uid="{6BB98E7C-700A-4728-9116-65758E2EBE5B}" name="Column11401"/>
    <tableColumn id="11416" xr3:uid="{008A3E55-7660-4E4A-858C-9E5492129B31}" name="Column11402"/>
    <tableColumn id="11417" xr3:uid="{49F31E3B-0670-4E2A-B76C-F6B9041BFD9F}" name="Column11403"/>
    <tableColumn id="11418" xr3:uid="{CD9E8679-EC09-45D8-BA1D-0EAC736E1BD9}" name="Column11404"/>
    <tableColumn id="11419" xr3:uid="{D48A1477-F347-4497-B331-EF8D15E5D2C7}" name="Column11405"/>
    <tableColumn id="11420" xr3:uid="{E74E4468-6CB2-4F8C-A006-D103A5A634A7}" name="Column11406"/>
    <tableColumn id="11421" xr3:uid="{F7B65490-9768-4E19-B4BF-32A8521E5D9D}" name="Column11407"/>
    <tableColumn id="11422" xr3:uid="{E47C63FA-0441-4FC1-B5C8-7D6C7896F0BF}" name="Column11408"/>
    <tableColumn id="11423" xr3:uid="{A38DACA9-5A47-42C7-88D3-EB1A23AED301}" name="Column11409"/>
    <tableColumn id="11424" xr3:uid="{057CD899-9B6A-49BA-8616-C5DEC9D81DCD}" name="Column11410"/>
    <tableColumn id="11425" xr3:uid="{279CD0C2-9ECD-4DA7-A5E2-DC12C7E0CB11}" name="Column11411"/>
    <tableColumn id="11426" xr3:uid="{D5AF0C03-EBDF-4D22-B372-C319D6DB0818}" name="Column11412"/>
    <tableColumn id="11427" xr3:uid="{E04BF2AE-8F3A-4FA0-9651-A462D9F5B30F}" name="Column11413"/>
    <tableColumn id="11428" xr3:uid="{81B26AC9-5CEB-4668-895A-05841A1770DF}" name="Column11414"/>
    <tableColumn id="11429" xr3:uid="{F812D382-FBD0-4E78-82AB-9045D74A4434}" name="Column11415"/>
    <tableColumn id="11430" xr3:uid="{413EAE87-8D22-4B07-9E7D-6B8D97144B47}" name="Column11416"/>
    <tableColumn id="11431" xr3:uid="{3EA1BDB5-950F-4BCA-8AB2-D75F3B6724AF}" name="Column11417"/>
    <tableColumn id="11432" xr3:uid="{AA2D6696-C17E-49DA-90D4-0823D288A21D}" name="Column11418"/>
    <tableColumn id="11433" xr3:uid="{36FCF4ED-6C10-4E5E-9ADA-4B9FB42107C1}" name="Column11419"/>
    <tableColumn id="11434" xr3:uid="{42000AD2-AB24-4FB6-883A-B6F84BFB2397}" name="Column11420"/>
    <tableColumn id="11435" xr3:uid="{EAD26E28-64A1-4B65-BDA9-FAC3C852752B}" name="Column11421"/>
    <tableColumn id="11436" xr3:uid="{F4332067-6047-4D3A-B146-87B6583E5645}" name="Column11422"/>
    <tableColumn id="11437" xr3:uid="{DF39EDAC-57F3-4BAF-AC21-50439777F681}" name="Column11423"/>
    <tableColumn id="11438" xr3:uid="{F561814F-A46D-4476-A571-FE2C305EA074}" name="Column11424"/>
    <tableColumn id="11439" xr3:uid="{801A2D8E-EADC-4523-938F-C6A8543FE97D}" name="Column11425"/>
    <tableColumn id="11440" xr3:uid="{CD4750CC-10D0-4E34-8323-4DCA212FB81A}" name="Column11426"/>
    <tableColumn id="11441" xr3:uid="{617FC41F-302F-487B-AD81-F3D1DC602487}" name="Column11427"/>
    <tableColumn id="11442" xr3:uid="{F55DB5CD-A7FB-4A86-A63E-04C0DA38BBE6}" name="Column11428"/>
    <tableColumn id="11443" xr3:uid="{324BE6AC-9636-43EB-BB82-E1CE65701257}" name="Column11429"/>
    <tableColumn id="11444" xr3:uid="{44C1B684-82E3-4C85-8D31-39B45275A79B}" name="Column11430"/>
    <tableColumn id="11445" xr3:uid="{1CA2662E-8A58-48CC-AB1A-DF2D38127CFA}" name="Column11431"/>
    <tableColumn id="11446" xr3:uid="{5BE99503-93BA-46EE-9197-3E016AAFD150}" name="Column11432"/>
    <tableColumn id="11447" xr3:uid="{E976BE84-9597-4993-A551-1100737AF6E1}" name="Column11433"/>
    <tableColumn id="11448" xr3:uid="{AA29A191-D6BA-4C62-9AF6-C98EC707EAC9}" name="Column11434"/>
    <tableColumn id="11449" xr3:uid="{C8CE5DA3-39DF-498C-A44E-23C42278F263}" name="Column11435"/>
    <tableColumn id="11450" xr3:uid="{70A80934-20EE-46F3-9D9F-DF11838848BC}" name="Column11436"/>
    <tableColumn id="11451" xr3:uid="{F630DD75-3AD9-4261-9AA5-E49D15AF19D5}" name="Column11437"/>
    <tableColumn id="11452" xr3:uid="{387844E4-378F-42F5-B87C-8004D560F2BF}" name="Column11438"/>
    <tableColumn id="11453" xr3:uid="{DFEF18C4-341F-45AB-B221-F0CE075E6EF0}" name="Column11439"/>
    <tableColumn id="11454" xr3:uid="{51B70D72-F6FD-4B4C-BB15-F1BD268AE3CD}" name="Column11440"/>
    <tableColumn id="11455" xr3:uid="{239BED0C-27E1-41A9-9DB4-7EA5D0E092BC}" name="Column11441"/>
    <tableColumn id="11456" xr3:uid="{31B38B4E-4D7F-423B-B518-6FC6D54F7F09}" name="Column11442"/>
    <tableColumn id="11457" xr3:uid="{C6F927C2-1424-47FB-AA4B-C57F57C0B43C}" name="Column11443"/>
    <tableColumn id="11458" xr3:uid="{B292C5C8-B95A-4D85-971C-BF1748132AA2}" name="Column11444"/>
    <tableColumn id="11459" xr3:uid="{ECCB6ED0-9E0D-4BD5-836E-B0363B4EA109}" name="Column11445"/>
    <tableColumn id="11460" xr3:uid="{342875A9-7CBB-4AEE-A364-1AEF401F45D3}" name="Column11446"/>
    <tableColumn id="11461" xr3:uid="{7A20250B-979E-42B9-BA01-1CD669D4A731}" name="Column11447"/>
    <tableColumn id="11462" xr3:uid="{873C2CA4-F737-4E19-A981-00C118E59792}" name="Column11448"/>
    <tableColumn id="11463" xr3:uid="{CEC92012-1427-4181-974A-9BA75FC1920D}" name="Column11449"/>
    <tableColumn id="11464" xr3:uid="{81216646-C8FE-4CD1-97DE-64AAE3E6AA78}" name="Column11450"/>
    <tableColumn id="11465" xr3:uid="{FEF1DA7B-FAD6-4B06-A054-365E1D6D91FE}" name="Column11451"/>
    <tableColumn id="11466" xr3:uid="{A7F60570-7B20-456D-8119-BD7A419C6DE8}" name="Column11452"/>
    <tableColumn id="11467" xr3:uid="{F0B0C950-1FAE-4560-8326-0EA22B85D136}" name="Column11453"/>
    <tableColumn id="11468" xr3:uid="{AD945BDE-1CA5-42EE-941C-B0D0BC5BA7F1}" name="Column11454"/>
    <tableColumn id="11469" xr3:uid="{931BA1A0-768C-4FA9-AE82-6DC899D7AA1E}" name="Column11455"/>
    <tableColumn id="11470" xr3:uid="{F763D74C-AC01-4341-BA40-E6C615877311}" name="Column11456"/>
    <tableColumn id="11471" xr3:uid="{2374BE8F-911D-4AEE-852D-23D2718F8BB0}" name="Column11457"/>
    <tableColumn id="11472" xr3:uid="{5AFB917A-AAD1-4B2F-9A89-3EA876B8BEB7}" name="Column11458"/>
    <tableColumn id="11473" xr3:uid="{5DB08500-B566-43A4-9974-912034A5FD4D}" name="Column11459"/>
    <tableColumn id="11474" xr3:uid="{EF8F8DAA-23DD-48A1-845F-204432967B5B}" name="Column11460"/>
    <tableColumn id="11475" xr3:uid="{9B6C7F59-02D5-4FC5-995F-3A991EA98F50}" name="Column11461"/>
    <tableColumn id="11476" xr3:uid="{9D1CC235-C975-45A2-BE74-8B2941D1B5D8}" name="Column11462"/>
    <tableColumn id="11477" xr3:uid="{51544D85-FC99-4AA2-BF04-62D1E068844F}" name="Column11463"/>
    <tableColumn id="11478" xr3:uid="{537BF296-E25F-44BA-B686-43E429FB3CED}" name="Column11464"/>
    <tableColumn id="11479" xr3:uid="{67F116E1-C019-4A4E-9E67-482723C235A6}" name="Column11465"/>
    <tableColumn id="11480" xr3:uid="{160B437E-667D-4C9C-8C36-7581E776EE21}" name="Column11466"/>
    <tableColumn id="11481" xr3:uid="{6797E5D8-EE52-444B-8C5B-D9B55170DC2C}" name="Column11467"/>
    <tableColumn id="11482" xr3:uid="{6C523B24-D2C2-46B0-99D7-FCC959F325B8}" name="Column11468"/>
    <tableColumn id="11483" xr3:uid="{40511FAC-FB4D-49B8-B739-A10A718AB826}" name="Column11469"/>
    <tableColumn id="11484" xr3:uid="{2E7E8047-3B46-4258-973C-7C7683C2C01B}" name="Column11470"/>
    <tableColumn id="11485" xr3:uid="{FE35D628-E01D-4A33-929C-1F975BBC8FDD}" name="Column11471"/>
    <tableColumn id="11486" xr3:uid="{B978F608-3E6B-4FF4-A7AF-8EC02C8126E9}" name="Column11472"/>
    <tableColumn id="11487" xr3:uid="{DAB647F2-A93B-4819-8569-E5139E1A0B7D}" name="Column11473"/>
    <tableColumn id="11488" xr3:uid="{B8B50C7F-3E82-4BD5-B065-A041116213F3}" name="Column11474"/>
    <tableColumn id="11489" xr3:uid="{79D4DA4C-75C6-4BF1-AF11-0805A55A8A76}" name="Column11475"/>
    <tableColumn id="11490" xr3:uid="{390F2D60-5132-4F72-A3D3-AC15D8A586F1}" name="Column11476"/>
    <tableColumn id="11491" xr3:uid="{5EA52138-05BE-4CCA-A146-AE46B450C62A}" name="Column11477"/>
    <tableColumn id="11492" xr3:uid="{0665E121-23B5-4BA4-B49A-9B2E480C6438}" name="Column11478"/>
    <tableColumn id="11493" xr3:uid="{21E12E7F-E0A1-4E46-95A3-D75237F3BF07}" name="Column11479"/>
    <tableColumn id="11494" xr3:uid="{5CFC657A-25CB-4ADD-8E11-B6495F2B3DCA}" name="Column11480"/>
    <tableColumn id="11495" xr3:uid="{F9A50B1E-1B8E-4054-AF24-623F7DBBCA43}" name="Column11481"/>
    <tableColumn id="11496" xr3:uid="{F999A316-0F0A-4134-9266-D92D7C45A259}" name="Column11482"/>
    <tableColumn id="11497" xr3:uid="{6A015E17-8C3C-4924-94A2-637E1CBAFCFD}" name="Column11483"/>
    <tableColumn id="11498" xr3:uid="{6042FE23-13DC-4DED-B05E-ECD7B2B5C98C}" name="Column11484"/>
    <tableColumn id="11499" xr3:uid="{B0E97FD4-765C-47BA-8F76-3B52D516A511}" name="Column11485"/>
    <tableColumn id="11500" xr3:uid="{F119CD29-2CB7-4A22-8F67-E073F0829205}" name="Column11486"/>
    <tableColumn id="11501" xr3:uid="{F9F40800-D8F4-488F-B054-F5D8D9A431A0}" name="Column11487"/>
    <tableColumn id="11502" xr3:uid="{18E391C1-816B-4BBF-96DA-B05DFFEC27E1}" name="Column11488"/>
    <tableColumn id="11503" xr3:uid="{46CA4804-D7C0-49A6-A514-BE73773EC7EB}" name="Column11489"/>
    <tableColumn id="11504" xr3:uid="{4AFD1064-E5DF-4F2D-AABE-DC5A126E182C}" name="Column11490"/>
    <tableColumn id="11505" xr3:uid="{ACA5EF4F-9F49-4317-9478-EEC2B4DA97E8}" name="Column11491"/>
    <tableColumn id="11506" xr3:uid="{8E7E7E1C-01EC-4020-939E-2448D3FF8C56}" name="Column11492"/>
    <tableColumn id="11507" xr3:uid="{42AAE365-A98B-439D-8BDE-51B9973C278E}" name="Column11493"/>
    <tableColumn id="11508" xr3:uid="{B3C38D3C-70B2-41F3-8159-F25B4F70D6BA}" name="Column11494"/>
    <tableColumn id="11509" xr3:uid="{77368922-E85F-448E-9712-E8DA983568D7}" name="Column11495"/>
    <tableColumn id="11510" xr3:uid="{C8704789-8E26-4916-85C8-898100E149DC}" name="Column11496"/>
    <tableColumn id="11511" xr3:uid="{E40EE511-811D-4BF3-B6E8-FC246C774A45}" name="Column11497"/>
    <tableColumn id="11512" xr3:uid="{DBA104E9-FF02-44B9-8C3C-9B8B9B5E341B}" name="Column11498"/>
    <tableColumn id="11513" xr3:uid="{AB179101-07D8-4B8C-80FF-2661EC7A4181}" name="Column11499"/>
    <tableColumn id="11514" xr3:uid="{402F7B96-AB40-4F57-A6A5-2366F6D3C0CD}" name="Column11500"/>
    <tableColumn id="11515" xr3:uid="{62A3A396-02BA-4AD3-A29A-13D5A814AC33}" name="Column11501"/>
    <tableColumn id="11516" xr3:uid="{07FD63D2-32A3-45B2-A3BB-EDF89B743174}" name="Column11502"/>
    <tableColumn id="11517" xr3:uid="{25D3D198-6C8B-4717-896D-13C015DB53EB}" name="Column11503"/>
    <tableColumn id="11518" xr3:uid="{5E3B131F-97FF-4CE3-9AB2-F2C5B32716DF}" name="Column11504"/>
    <tableColumn id="11519" xr3:uid="{2B21E3C0-C35A-4C98-A507-08CF3280E558}" name="Column11505"/>
    <tableColumn id="11520" xr3:uid="{D35D3485-6967-474D-8EBB-66CC9161F134}" name="Column11506"/>
    <tableColumn id="11521" xr3:uid="{BC3228F4-A3C1-4443-9B41-ED2A3853189B}" name="Column11507"/>
    <tableColumn id="11522" xr3:uid="{3609E687-7390-4704-BC54-C7289BCFA479}" name="Column11508"/>
    <tableColumn id="11523" xr3:uid="{1C86E385-4C6B-403F-88C3-BADA41C067B8}" name="Column11509"/>
    <tableColumn id="11524" xr3:uid="{2A093EDC-C93B-4ECA-97E1-5FC38E78D3AA}" name="Column11510"/>
    <tableColumn id="11525" xr3:uid="{2860AEDC-1774-4361-99DA-0038A6537152}" name="Column11511"/>
    <tableColumn id="11526" xr3:uid="{86579CD8-4417-48C7-BF00-36FD31947FAB}" name="Column11512"/>
    <tableColumn id="11527" xr3:uid="{1EC7DB65-28A9-4C3A-A1FE-B2099A8D162C}" name="Column11513"/>
    <tableColumn id="11528" xr3:uid="{03148E29-E1D0-412F-855C-C7470A602578}" name="Column11514"/>
    <tableColumn id="11529" xr3:uid="{8BA7CC5C-24F5-4489-932E-AD66698EE890}" name="Column11515"/>
    <tableColumn id="11530" xr3:uid="{AF31110B-56BD-419E-847A-826769F366D2}" name="Column11516"/>
    <tableColumn id="11531" xr3:uid="{42295BA5-C066-4506-BFAB-4C6B5780268B}" name="Column11517"/>
    <tableColumn id="11532" xr3:uid="{B902B081-E442-474C-8C7D-B09525B1B06E}" name="Column11518"/>
    <tableColumn id="11533" xr3:uid="{BF158C2A-E947-4501-8135-B3E38B9D110C}" name="Column11519"/>
    <tableColumn id="11534" xr3:uid="{5786B109-F886-4234-B0FE-5D8C5C4F0C16}" name="Column11520"/>
    <tableColumn id="11535" xr3:uid="{9375CF9A-7E2F-4D2B-B2D3-59A803CBA546}" name="Column11521"/>
    <tableColumn id="11536" xr3:uid="{EB673414-634E-40B0-97F6-0FF903412B04}" name="Column11522"/>
    <tableColumn id="11537" xr3:uid="{BE306E5D-1E91-4CA1-8395-94F211349489}" name="Column11523"/>
    <tableColumn id="11538" xr3:uid="{B4E8451F-46C9-4921-B35F-A5B5EEBB21A7}" name="Column11524"/>
    <tableColumn id="11539" xr3:uid="{2EAD6B9F-BB00-49B4-90C8-5C3CF3D5A607}" name="Column11525"/>
    <tableColumn id="11540" xr3:uid="{3D171E20-854B-4F38-AE0F-F629C09B2696}" name="Column11526"/>
    <tableColumn id="11541" xr3:uid="{AD1270AC-0B4E-4177-9AC3-188354FD7A82}" name="Column11527"/>
    <tableColumn id="11542" xr3:uid="{9B78178E-AFD3-469F-BFC5-787576653E1A}" name="Column11528"/>
    <tableColumn id="11543" xr3:uid="{EB8321BC-7897-494B-BEDD-D9135B7D89CF}" name="Column11529"/>
    <tableColumn id="11544" xr3:uid="{DA434A92-A12A-4802-93FE-8303943AADBE}" name="Column11530"/>
    <tableColumn id="11545" xr3:uid="{2FFC05C3-15B0-41A7-9D91-D458B2CC5594}" name="Column11531"/>
    <tableColumn id="11546" xr3:uid="{0FB2843D-BC0C-4588-8720-1570E1F53449}" name="Column11532"/>
    <tableColumn id="11547" xr3:uid="{490F6C16-3E7A-49CE-8393-79FCED6C22E0}" name="Column11533"/>
    <tableColumn id="11548" xr3:uid="{09B61162-194A-47A5-B46A-DFA0451DEBB9}" name="Column11534"/>
    <tableColumn id="11549" xr3:uid="{15D2A9D9-F2DF-4E99-A245-2C8F6D24523C}" name="Column11535"/>
    <tableColumn id="11550" xr3:uid="{AC2EAFEA-2A3B-4A95-B167-323714C05B5C}" name="Column11536"/>
    <tableColumn id="11551" xr3:uid="{C3AD0976-9AC3-4D1F-B20F-A39BF7181B02}" name="Column11537"/>
    <tableColumn id="11552" xr3:uid="{B422DE5A-A5FB-4E8B-B96D-3E1E7D55DC2F}" name="Column11538"/>
    <tableColumn id="11553" xr3:uid="{71A3D4E3-5DB1-448A-BCEF-079F3DEF61C4}" name="Column11539"/>
    <tableColumn id="11554" xr3:uid="{4D1044A5-68AC-4DC0-AB17-A88FE549DD87}" name="Column11540"/>
    <tableColumn id="11555" xr3:uid="{B0C461D6-77F4-4F18-A2BD-4C5EA38A7507}" name="Column11541"/>
    <tableColumn id="11556" xr3:uid="{94493A3A-EBD6-4EB8-9382-5F499F6ACF1C}" name="Column11542"/>
    <tableColumn id="11557" xr3:uid="{582C392F-BABF-4B22-B0A2-DFDBC8343B98}" name="Column11543"/>
    <tableColumn id="11558" xr3:uid="{E40F2084-8C61-4C73-B529-42DF397B1E03}" name="Column11544"/>
    <tableColumn id="11559" xr3:uid="{DB6F4876-977B-46A1-9635-809E85C92B62}" name="Column11545"/>
    <tableColumn id="11560" xr3:uid="{6F2A1F1D-251C-4100-83EE-23595D7EF47B}" name="Column11546"/>
    <tableColumn id="11561" xr3:uid="{48633DD0-2217-4673-9C1B-42D96A24EFD1}" name="Column11547"/>
    <tableColumn id="11562" xr3:uid="{268E10DB-CEA0-4199-9054-CFBE547366FA}" name="Column11548"/>
    <tableColumn id="11563" xr3:uid="{FD89D7D1-86D6-4751-895B-BDDC660EF193}" name="Column11549"/>
    <tableColumn id="11564" xr3:uid="{DC9690C2-5CCA-4D63-98B9-C7A297BEE6A1}" name="Column11550"/>
    <tableColumn id="11565" xr3:uid="{625B3538-75A3-4DCA-9B19-B88E4AE259CE}" name="Column11551"/>
    <tableColumn id="11566" xr3:uid="{689379B8-96B1-44CC-AC52-38DE663A8CB7}" name="Column11552"/>
    <tableColumn id="11567" xr3:uid="{2AE6DDAA-BECC-40A7-986A-8C27A2FCED96}" name="Column11553"/>
    <tableColumn id="11568" xr3:uid="{5861CE8E-B43F-4B41-A7FB-F80E0AC5BD1E}" name="Column11554"/>
    <tableColumn id="11569" xr3:uid="{ED7564BA-BC08-4F0D-9FDE-276BE7265B82}" name="Column11555"/>
    <tableColumn id="11570" xr3:uid="{D8B045B3-7F20-4B59-A5A2-D1006CE6BC5E}" name="Column11556"/>
    <tableColumn id="11571" xr3:uid="{44353906-7526-4217-8856-C28DCB3F20FD}" name="Column11557"/>
    <tableColumn id="11572" xr3:uid="{7EC53098-B497-4B1B-B50B-A4022B2187B3}" name="Column11558"/>
    <tableColumn id="11573" xr3:uid="{56FD4878-CB3C-4CBA-BF90-60623446002F}" name="Column11559"/>
    <tableColumn id="11574" xr3:uid="{E7AF4EC9-3B9E-48D8-AD98-53B84FBB98E9}" name="Column11560"/>
    <tableColumn id="11575" xr3:uid="{87E8D70F-6B73-4B8F-9D5C-F85726105999}" name="Column11561"/>
    <tableColumn id="11576" xr3:uid="{A2FFBE15-A5A4-4867-9DC8-D3F55B9130A7}" name="Column11562"/>
    <tableColumn id="11577" xr3:uid="{C21C6AA9-668B-4264-B5AF-54035CE717BF}" name="Column11563"/>
    <tableColumn id="11578" xr3:uid="{208DD5E5-3529-4A24-9661-8D9D751D7BAA}" name="Column11564"/>
    <tableColumn id="11579" xr3:uid="{DF2DA625-4A43-459D-B56E-F3F38F1D798E}" name="Column11565"/>
    <tableColumn id="11580" xr3:uid="{D90BC015-7999-4631-9B88-E3F54B6A6FA7}" name="Column11566"/>
    <tableColumn id="11581" xr3:uid="{7E01656A-B17D-4067-9848-91FF09DD315C}" name="Column11567"/>
    <tableColumn id="11582" xr3:uid="{95EF0793-8C48-4A39-9DBD-1AF345587144}" name="Column11568"/>
    <tableColumn id="11583" xr3:uid="{2668BA37-F664-4738-AD2E-8C937C128689}" name="Column11569"/>
    <tableColumn id="11584" xr3:uid="{60525483-7BDB-4258-9083-9739285AE6B2}" name="Column11570"/>
    <tableColumn id="11585" xr3:uid="{B174239C-96F5-48F3-A19D-E12E780082F2}" name="Column11571"/>
    <tableColumn id="11586" xr3:uid="{726C7768-AC1B-48F3-A0A1-B57AC6955B87}" name="Column11572"/>
    <tableColumn id="11587" xr3:uid="{1F72A099-929B-43E3-A2C0-92CBEC0AA129}" name="Column11573"/>
    <tableColumn id="11588" xr3:uid="{615D9150-0FEA-4D75-914C-3C096495FE31}" name="Column11574"/>
    <tableColumn id="11589" xr3:uid="{7DEEA723-2902-4B54-9477-C86C49ADC772}" name="Column11575"/>
    <tableColumn id="11590" xr3:uid="{EC340FAA-6C07-41F5-A610-9A508C9A5C1D}" name="Column11576"/>
    <tableColumn id="11591" xr3:uid="{7E9EF711-4218-405B-B73D-6B2B4CF2A00A}" name="Column11577"/>
    <tableColumn id="11592" xr3:uid="{1532C77F-3647-4C2E-AF83-935B847EC410}" name="Column11578"/>
    <tableColumn id="11593" xr3:uid="{E7D948F9-F91F-4F70-9E68-A05AD2F5268E}" name="Column11579"/>
    <tableColumn id="11594" xr3:uid="{47F8DBFD-1EE6-4E68-8C97-A71D7B1C6731}" name="Column11580"/>
    <tableColumn id="11595" xr3:uid="{9B184BFC-C9CB-4644-BC3D-628BC3023A63}" name="Column11581"/>
    <tableColumn id="11596" xr3:uid="{F2B5A65E-4F72-4A1F-BDDF-C94D9869C216}" name="Column11582"/>
    <tableColumn id="11597" xr3:uid="{8F2431BB-BF9F-47D9-8C58-32652F58AC39}" name="Column11583"/>
    <tableColumn id="11598" xr3:uid="{2350B75F-87BA-407D-BCBF-1EA298EA0B68}" name="Column11584"/>
    <tableColumn id="11599" xr3:uid="{4B869BC8-3436-44F0-A482-9632BC28497E}" name="Column11585"/>
    <tableColumn id="11600" xr3:uid="{AE326582-1A21-429E-A7A1-7FFC5ADB8FD8}" name="Column11586"/>
    <tableColumn id="11601" xr3:uid="{4D01045A-5717-43CA-9166-85574347F2EF}" name="Column11587"/>
    <tableColumn id="11602" xr3:uid="{F0B5BB85-40E5-4F48-985B-C7B0DCBA5943}" name="Column11588"/>
    <tableColumn id="11603" xr3:uid="{E956AC02-F54C-4CAC-ABEF-2E52770031E6}" name="Column11589"/>
    <tableColumn id="11604" xr3:uid="{656ABCE5-3DC8-4EDF-9C46-220ECF28B389}" name="Column11590"/>
    <tableColumn id="11605" xr3:uid="{935EB1CA-CE3D-4ADD-B5D0-8C558D73F4F7}" name="Column11591"/>
    <tableColumn id="11606" xr3:uid="{2700BB08-AC63-454B-B6F8-44DE82BD9D51}" name="Column11592"/>
    <tableColumn id="11607" xr3:uid="{A6F35DD0-3A53-4D34-88E0-62F869729261}" name="Column11593"/>
    <tableColumn id="11608" xr3:uid="{8ED661B5-F1D7-46A0-9021-B6C25D1D06FC}" name="Column11594"/>
    <tableColumn id="11609" xr3:uid="{8674158B-C88B-48B2-A22A-53EAFBE485CA}" name="Column11595"/>
    <tableColumn id="11610" xr3:uid="{83ABD58E-5280-4128-A752-CFB35878F8F4}" name="Column11596"/>
    <tableColumn id="11611" xr3:uid="{D58EBA0C-5351-4D62-BED1-F3DD3A13D58D}" name="Column11597"/>
    <tableColumn id="11612" xr3:uid="{E5E5A344-2D57-4655-85E1-94AFF219AD17}" name="Column11598"/>
    <tableColumn id="11613" xr3:uid="{DB687FB4-EA08-4D7B-ADBD-B852BD4B80F3}" name="Column11599"/>
    <tableColumn id="11614" xr3:uid="{01AA4C18-60A1-4BA4-9521-1BCAFB8D98C4}" name="Column11600"/>
    <tableColumn id="11615" xr3:uid="{D4E984B8-B676-4670-B19E-1FF98D46B1B2}" name="Column11601"/>
    <tableColumn id="11616" xr3:uid="{9D738EBE-EF58-48B5-80FE-62FC199BF534}" name="Column11602"/>
    <tableColumn id="11617" xr3:uid="{8DA027DB-FCDF-49C6-B0DD-952D22A442FE}" name="Column11603"/>
    <tableColumn id="11618" xr3:uid="{88D946B7-0147-46AA-9F04-815BC215D949}" name="Column11604"/>
    <tableColumn id="11619" xr3:uid="{1C000957-EEA6-4D81-8312-8267E1BD29F8}" name="Column11605"/>
    <tableColumn id="11620" xr3:uid="{68A4D541-1345-4CDD-98A6-AF665DA069C5}" name="Column11606"/>
    <tableColumn id="11621" xr3:uid="{F387D4BF-F784-4F12-AE53-F45416C7B659}" name="Column11607"/>
    <tableColumn id="11622" xr3:uid="{2D156A57-F379-4FFD-AB75-A5F81F90548A}" name="Column11608"/>
    <tableColumn id="11623" xr3:uid="{61A1D65C-2C04-4315-9DDC-381FE17BD2F5}" name="Column11609"/>
    <tableColumn id="11624" xr3:uid="{F9C11BC3-D720-4594-80EF-0AABBBCD6167}" name="Column11610"/>
    <tableColumn id="11625" xr3:uid="{2F6A2639-2205-4272-940E-05C3561401F6}" name="Column11611"/>
    <tableColumn id="11626" xr3:uid="{7C698E61-85D0-4F7F-9790-199CD0387AB1}" name="Column11612"/>
    <tableColumn id="11627" xr3:uid="{9DEEE6CF-0DB4-466D-89B8-821E7B1C843A}" name="Column11613"/>
    <tableColumn id="11628" xr3:uid="{6D4E1917-2F57-41E6-9636-FB6C3860B540}" name="Column11614"/>
    <tableColumn id="11629" xr3:uid="{425BC795-528A-4F72-9B30-DF7AA2F34F3C}" name="Column11615"/>
    <tableColumn id="11630" xr3:uid="{3BBAEBCD-B875-45FE-AB6E-F2AF4F5D401B}" name="Column11616"/>
    <tableColumn id="11631" xr3:uid="{4F94E017-8EBC-4BF9-AE01-5A2BC2EF0CF6}" name="Column11617"/>
    <tableColumn id="11632" xr3:uid="{F6F9BA38-AE8F-42E0-8EE4-FB28F9E2D311}" name="Column11618"/>
    <tableColumn id="11633" xr3:uid="{10E441B1-F036-4FFF-B7E9-28CE0E4B5BDB}" name="Column11619"/>
    <tableColumn id="11634" xr3:uid="{56C79927-380C-4B58-88B0-9EAE8E7CE51E}" name="Column11620"/>
    <tableColumn id="11635" xr3:uid="{FB9561D2-8261-4C27-8A9B-0DDE141B9A00}" name="Column11621"/>
    <tableColumn id="11636" xr3:uid="{DE01508E-E265-4B31-A19E-B0221F28D52E}" name="Column11622"/>
    <tableColumn id="11637" xr3:uid="{7DF37F4D-6316-4B01-BCC4-E96AD9D16EFD}" name="Column11623"/>
    <tableColumn id="11638" xr3:uid="{820AE4DA-DE7E-4833-AC35-EA25C4CA9677}" name="Column11624"/>
    <tableColumn id="11639" xr3:uid="{AA07DBD3-8244-4C31-AB2E-0A9B115E701C}" name="Column11625"/>
    <tableColumn id="11640" xr3:uid="{E8B5A1A2-72AE-4D4B-8E1F-A050B318F78F}" name="Column11626"/>
    <tableColumn id="11641" xr3:uid="{A3032F86-361B-4164-A075-8223F6CFEA57}" name="Column11627"/>
    <tableColumn id="11642" xr3:uid="{90768437-B122-4D68-A969-14F8712A7DCE}" name="Column11628"/>
    <tableColumn id="11643" xr3:uid="{2DDD4D81-3A11-484B-B55F-1DA0CF1B9DFE}" name="Column11629"/>
    <tableColumn id="11644" xr3:uid="{75F96F70-3B05-4ABD-849E-F0CF509A75E3}" name="Column11630"/>
    <tableColumn id="11645" xr3:uid="{DC18C70A-3D2B-4392-8080-F2F836F7B2A5}" name="Column11631"/>
    <tableColumn id="11646" xr3:uid="{5C4EB10B-E33F-433F-B157-F59489F1AD47}" name="Column11632"/>
    <tableColumn id="11647" xr3:uid="{46021503-6A5E-4BE1-8642-C18ABD3E2AE4}" name="Column11633"/>
    <tableColumn id="11648" xr3:uid="{FC66FC59-325F-411A-84F9-9552B30883DA}" name="Column11634"/>
    <tableColumn id="11649" xr3:uid="{50A8F0C9-D73B-40F7-99E6-18697455BC56}" name="Column11635"/>
    <tableColumn id="11650" xr3:uid="{EAE04CF0-0494-494B-A1B9-863FE7E55C2A}" name="Column11636"/>
    <tableColumn id="11651" xr3:uid="{3EE1785B-9AEE-4BCC-AC97-72A7C20747A5}" name="Column11637"/>
    <tableColumn id="11652" xr3:uid="{B8130D98-7E76-4150-A28F-F4096C4654A2}" name="Column11638"/>
    <tableColumn id="11653" xr3:uid="{1E6FECD0-202D-434B-A78C-8CFAAE60168B}" name="Column11639"/>
    <tableColumn id="11654" xr3:uid="{EAC7EDE1-4285-46FA-9550-46EE8389A88A}" name="Column11640"/>
    <tableColumn id="11655" xr3:uid="{03826785-B264-46C7-BA14-B3AF42CE418B}" name="Column11641"/>
    <tableColumn id="11656" xr3:uid="{4382CE07-5AE7-4DA7-8CFE-403B856E416F}" name="Column11642"/>
    <tableColumn id="11657" xr3:uid="{56733634-26B1-4EB5-A190-FC7C7D1932B3}" name="Column11643"/>
    <tableColumn id="11658" xr3:uid="{E74F14F7-C265-43DE-9005-1B0856182E35}" name="Column11644"/>
    <tableColumn id="11659" xr3:uid="{E4E38C51-ED85-45F4-9964-26E747048198}" name="Column11645"/>
    <tableColumn id="11660" xr3:uid="{44B6769A-3EC5-4DBB-811D-2C92A69F2DB0}" name="Column11646"/>
    <tableColumn id="11661" xr3:uid="{C16F5FEF-3B2E-4755-98BE-51D70A543A61}" name="Column11647"/>
    <tableColumn id="11662" xr3:uid="{7A8AD8B4-EC31-4C71-B9F6-4470335123C6}" name="Column11648"/>
    <tableColumn id="11663" xr3:uid="{EAE0BCB5-7EF0-43FC-BEC0-FD7CCF6D3BF9}" name="Column11649"/>
    <tableColumn id="11664" xr3:uid="{48EEBC64-6093-4EC0-A236-EAE18207BFCC}" name="Column11650"/>
    <tableColumn id="11665" xr3:uid="{AE6CC11F-14C5-49E1-8DC0-2D6394E61212}" name="Column11651"/>
    <tableColumn id="11666" xr3:uid="{884E0B2B-133B-4B71-9A7B-BCF517168771}" name="Column11652"/>
    <tableColumn id="11667" xr3:uid="{0A988B06-B325-44C9-95A3-4E1602B70F61}" name="Column11653"/>
    <tableColumn id="11668" xr3:uid="{D93C9023-2844-466A-A5AA-C8EA0E53E6F3}" name="Column11654"/>
    <tableColumn id="11669" xr3:uid="{DBF59730-D8B9-49CC-B202-5FC856276703}" name="Column11655"/>
    <tableColumn id="11670" xr3:uid="{0A0B872B-F988-424F-88C4-890A1240D373}" name="Column11656"/>
    <tableColumn id="11671" xr3:uid="{FA754E56-7BFC-4827-A434-D614F1726F7F}" name="Column11657"/>
    <tableColumn id="11672" xr3:uid="{3B49DDAB-2384-4D61-8BB7-CCE6DB3D451A}" name="Column11658"/>
    <tableColumn id="11673" xr3:uid="{9A8C0B04-8BC8-46BE-B345-ACB3237D584A}" name="Column11659"/>
    <tableColumn id="11674" xr3:uid="{AE5D9B13-F0F5-4D77-B62B-982B616EA80E}" name="Column11660"/>
    <tableColumn id="11675" xr3:uid="{104FA571-AF1B-4BFB-9734-786B4DBB2CEC}" name="Column11661"/>
    <tableColumn id="11676" xr3:uid="{2A75CF8C-F041-4780-B58A-6EB906E3AC4B}" name="Column11662"/>
    <tableColumn id="11677" xr3:uid="{9641F1B0-DD93-4780-9DF1-814AE9D4382D}" name="Column11663"/>
    <tableColumn id="11678" xr3:uid="{C563CA5A-0283-4C04-B65D-EC70E6A00961}" name="Column11664"/>
    <tableColumn id="11679" xr3:uid="{D79D6822-E768-4B97-A4DC-59DE6DD2F364}" name="Column11665"/>
    <tableColumn id="11680" xr3:uid="{F8363892-CC05-424D-B29D-F3CA81D53015}" name="Column11666"/>
    <tableColumn id="11681" xr3:uid="{25EF6886-B5D6-48AA-86D6-D34F8F54F454}" name="Column11667"/>
    <tableColumn id="11682" xr3:uid="{BE1183B8-66ED-4FF9-920E-2FBCA09A03D8}" name="Column11668"/>
    <tableColumn id="11683" xr3:uid="{BA77866C-4824-4BA7-BDB0-1F93E20159F2}" name="Column11669"/>
    <tableColumn id="11684" xr3:uid="{6BD06C1A-B187-4F7A-AFCE-3366BB6F2A99}" name="Column11670"/>
    <tableColumn id="11685" xr3:uid="{DC0943D4-BD22-49CE-844E-564417D9C0BB}" name="Column11671"/>
    <tableColumn id="11686" xr3:uid="{6D7EDEF8-310F-4BBA-8EBD-5672C7CE8980}" name="Column11672"/>
    <tableColumn id="11687" xr3:uid="{3444DA58-9634-479B-8B9B-DF52C3AA57A6}" name="Column11673"/>
    <tableColumn id="11688" xr3:uid="{1A3E03AD-29A4-4BF3-8A22-0DD1F9A657D7}" name="Column11674"/>
    <tableColumn id="11689" xr3:uid="{A294F65E-CB17-40E0-983B-51236FCBA8BF}" name="Column11675"/>
    <tableColumn id="11690" xr3:uid="{1FD74CEB-A883-4081-A4A0-6AC7E82C5FE0}" name="Column11676"/>
    <tableColumn id="11691" xr3:uid="{4E3CF86D-6196-4946-9653-C88E4B63B779}" name="Column11677"/>
    <tableColumn id="11692" xr3:uid="{23F4FD8E-F901-4F53-B028-F322CDFCCABD}" name="Column11678"/>
    <tableColumn id="11693" xr3:uid="{28D7B376-3E99-478F-B8AC-C8621E30D480}" name="Column11679"/>
    <tableColumn id="11694" xr3:uid="{32054B90-8F5D-44FC-8B30-C3BF813E9C13}" name="Column11680"/>
    <tableColumn id="11695" xr3:uid="{AECF08C2-C41F-4801-9F40-90072A5B90CF}" name="Column11681"/>
    <tableColumn id="11696" xr3:uid="{65FFA9EC-0C53-49C3-B272-BFFB4DCF3456}" name="Column11682"/>
    <tableColumn id="11697" xr3:uid="{31151715-5F74-48F5-9D93-A9E43EB95A2C}" name="Column11683"/>
    <tableColumn id="11698" xr3:uid="{F68C5FDF-D270-48A8-BA5B-53C923A8C6AE}" name="Column11684"/>
    <tableColumn id="11699" xr3:uid="{CB656B81-3455-49D9-A5F8-3973CF47F4DD}" name="Column11685"/>
    <tableColumn id="11700" xr3:uid="{B5EF679E-D47A-43B3-9BE4-3890D5F8E9D4}" name="Column11686"/>
    <tableColumn id="11701" xr3:uid="{714F218E-3A4E-4CA0-B4AC-E5054F3B2FB6}" name="Column11687"/>
    <tableColumn id="11702" xr3:uid="{893F7706-159E-4ABC-9105-B6C92A04F465}" name="Column11688"/>
    <tableColumn id="11703" xr3:uid="{869A935B-0149-4CA3-85A9-6983504C07C4}" name="Column11689"/>
    <tableColumn id="11704" xr3:uid="{31928608-F71B-498C-AD72-A45033825BA9}" name="Column11690"/>
    <tableColumn id="11705" xr3:uid="{F236A23A-D351-4CB1-A281-EDF4CA21AF24}" name="Column11691"/>
    <tableColumn id="11706" xr3:uid="{269BCD70-E312-4450-8103-E2C4323AA146}" name="Column11692"/>
    <tableColumn id="11707" xr3:uid="{AC0A86A3-15D5-464F-AA36-B188A889C3E7}" name="Column11693"/>
    <tableColumn id="11708" xr3:uid="{B8329432-030C-4FF7-865E-E8A654E4876F}" name="Column11694"/>
    <tableColumn id="11709" xr3:uid="{CDB1AF2A-8A2C-48D4-83BD-F795FE98030C}" name="Column11695"/>
    <tableColumn id="11710" xr3:uid="{2FFA7879-B2E1-4041-8968-1999D6C1A3FD}" name="Column11696"/>
    <tableColumn id="11711" xr3:uid="{8A961E19-81A2-4CC9-B403-B730899A6EA5}" name="Column11697"/>
    <tableColumn id="11712" xr3:uid="{E8BAAAD4-FA9B-43E9-8F62-316EDED066EC}" name="Column11698"/>
    <tableColumn id="11713" xr3:uid="{D9836CC8-1E77-4DD3-AEB7-0DB1B837FE70}" name="Column11699"/>
    <tableColumn id="11714" xr3:uid="{099F8046-AFF0-4643-814A-E334141BB10C}" name="Column11700"/>
    <tableColumn id="11715" xr3:uid="{19D22849-C2F9-4A3F-98AF-0529C18E95D7}" name="Column11701"/>
    <tableColumn id="11716" xr3:uid="{833816E6-BE6C-4503-A7C8-CB4426D1CD3D}" name="Column11702"/>
    <tableColumn id="11717" xr3:uid="{027F251A-D093-4212-A439-3F117D6AF931}" name="Column11703"/>
    <tableColumn id="11718" xr3:uid="{206B7B47-5E09-490C-B60F-694DAD59A15E}" name="Column11704"/>
    <tableColumn id="11719" xr3:uid="{8965D958-EE1B-48C5-A9AD-DB2409CB5A55}" name="Column11705"/>
    <tableColumn id="11720" xr3:uid="{EEF04AD6-5075-40B2-A1AF-A82FC1FA442E}" name="Column11706"/>
    <tableColumn id="11721" xr3:uid="{05331024-F132-4B6C-9497-5C3AD84473D0}" name="Column11707"/>
    <tableColumn id="11722" xr3:uid="{074C65DC-9220-40FF-A2BB-C3B79EA5F7A4}" name="Column11708"/>
    <tableColumn id="11723" xr3:uid="{4A200AAC-6BD9-462B-9D94-479683190C09}" name="Column11709"/>
    <tableColumn id="11724" xr3:uid="{6592A90B-3E17-45D5-BBDD-5E05DBA1A010}" name="Column11710"/>
    <tableColumn id="11725" xr3:uid="{4DEF8B45-6D98-4993-ACB0-5DA30D513D7E}" name="Column11711"/>
    <tableColumn id="11726" xr3:uid="{7233C1D7-8CC1-4C16-A284-F2842D9CC0D6}" name="Column11712"/>
    <tableColumn id="11727" xr3:uid="{B3404BC8-56C7-40D8-AEA6-B3CB7278ACAE}" name="Column11713"/>
    <tableColumn id="11728" xr3:uid="{8D7712E8-75A9-4639-A5F7-5A0FFDBF7B1E}" name="Column11714"/>
    <tableColumn id="11729" xr3:uid="{4D20F53B-6473-4192-83DB-8FE48556F487}" name="Column11715"/>
    <tableColumn id="11730" xr3:uid="{B1E596B1-ACA9-4335-9701-3C4FFF5326A4}" name="Column11716"/>
    <tableColumn id="11731" xr3:uid="{CC9B0741-9DE1-4299-8BC1-3EF610A5B318}" name="Column11717"/>
    <tableColumn id="11732" xr3:uid="{D1A92348-F000-429B-9DF4-F63D7509A680}" name="Column11718"/>
    <tableColumn id="11733" xr3:uid="{A5EED40D-DF47-4D7B-B8ED-7B8C8B8C32B8}" name="Column11719"/>
    <tableColumn id="11734" xr3:uid="{96459864-7C93-43D3-BDC5-45C5B505C4C6}" name="Column11720"/>
    <tableColumn id="11735" xr3:uid="{BF34C5A9-6981-4CB5-BA85-1B72336E872B}" name="Column11721"/>
    <tableColumn id="11736" xr3:uid="{128B85EC-FF1E-4E78-B3F2-200606FDCABA}" name="Column11722"/>
    <tableColumn id="11737" xr3:uid="{BFC5F6ED-AF54-4A31-9A27-B63F269EA176}" name="Column11723"/>
    <tableColumn id="11738" xr3:uid="{7CDA6F8B-49F7-4CDC-93CC-D7E3F11B1595}" name="Column11724"/>
    <tableColumn id="11739" xr3:uid="{7BCAD46A-9590-46BB-BB32-831487162420}" name="Column11725"/>
    <tableColumn id="11740" xr3:uid="{5F6E5278-5DE1-4284-BB75-F689ED7828E4}" name="Column11726"/>
    <tableColumn id="11741" xr3:uid="{584B901B-1BD7-4DEA-BB03-0B802AD2BB2F}" name="Column11727"/>
    <tableColumn id="11742" xr3:uid="{A047AFAC-3C79-4142-8180-D49488BF9519}" name="Column11728"/>
    <tableColumn id="11743" xr3:uid="{80A7ED54-38AB-4E68-BD2C-CF1BD627A76C}" name="Column11729"/>
    <tableColumn id="11744" xr3:uid="{B2FA2389-6B12-4EB2-86B7-4D52091FF27D}" name="Column11730"/>
    <tableColumn id="11745" xr3:uid="{4CF4D871-4752-48FA-A09A-E06CF548CEE6}" name="Column11731"/>
    <tableColumn id="11746" xr3:uid="{84D11C7A-84C4-4AE7-BAE1-D0E6159FED4F}" name="Column11732"/>
    <tableColumn id="11747" xr3:uid="{8AEC766A-70F1-40B2-863D-2B1A2C2657F1}" name="Column11733"/>
    <tableColumn id="11748" xr3:uid="{13629A4E-E491-40FD-B897-468DD11AD3FE}" name="Column11734"/>
    <tableColumn id="11749" xr3:uid="{9F707248-3258-4C1E-B98E-C40312E81739}" name="Column11735"/>
    <tableColumn id="11750" xr3:uid="{3C981C64-6CFD-4FFA-BA62-EE8D33DF0FC9}" name="Column11736"/>
    <tableColumn id="11751" xr3:uid="{E9D9728D-FD03-4B9D-9ED8-145C0770EA64}" name="Column11737"/>
    <tableColumn id="11752" xr3:uid="{C46F7978-8D69-44F4-950E-5822F9F029EE}" name="Column11738"/>
    <tableColumn id="11753" xr3:uid="{60D32A26-84B1-4704-805B-D884B5E22292}" name="Column11739"/>
    <tableColumn id="11754" xr3:uid="{899913E0-44AC-4FFF-A16B-6CBBC6660056}" name="Column11740"/>
    <tableColumn id="11755" xr3:uid="{11C1EBD0-ABB7-4B9B-B15B-3F722AE68137}" name="Column11741"/>
    <tableColumn id="11756" xr3:uid="{AC587607-26B4-484B-ADD0-99B0C5074BCB}" name="Column11742"/>
    <tableColumn id="11757" xr3:uid="{C1A1CE3E-8529-4EA2-B0DE-1789CCB6B196}" name="Column11743"/>
    <tableColumn id="11758" xr3:uid="{DB8EE75B-1AB4-412E-883D-9CD2343C6B42}" name="Column11744"/>
    <tableColumn id="11759" xr3:uid="{AB2A318E-9BC6-4A30-B822-B4BC82174BF3}" name="Column11745"/>
    <tableColumn id="11760" xr3:uid="{4AF57F6F-17BD-4115-8B14-CB42ACCD272A}" name="Column11746"/>
    <tableColumn id="11761" xr3:uid="{0BE197C2-CED3-421E-A7B9-3D923D20C0DD}" name="Column11747"/>
    <tableColumn id="11762" xr3:uid="{59FA8132-772F-4F15-858B-4F11310C0D05}" name="Column11748"/>
    <tableColumn id="11763" xr3:uid="{895ED2EF-9C0F-4E97-BB55-5090B4975154}" name="Column11749"/>
    <tableColumn id="11764" xr3:uid="{1386A49B-ECD5-444D-9DDA-5819726443E5}" name="Column11750"/>
    <tableColumn id="11765" xr3:uid="{DDAE79A5-26C5-4942-9D62-B7B750F28DAE}" name="Column11751"/>
    <tableColumn id="11766" xr3:uid="{1E5B0A31-388D-4540-8982-0F93BAB8D2C2}" name="Column11752"/>
    <tableColumn id="11767" xr3:uid="{81960DA5-0A02-4E19-8AF8-7E2699DA633F}" name="Column11753"/>
    <tableColumn id="11768" xr3:uid="{105437EB-4652-466F-8171-A9E5EFBEDE2C}" name="Column11754"/>
    <tableColumn id="11769" xr3:uid="{F2B7AB3A-DE2C-486D-BE6F-2A1821C66D86}" name="Column11755"/>
    <tableColumn id="11770" xr3:uid="{EC597F48-B6AF-4212-A157-DC9035C003EC}" name="Column11756"/>
    <tableColumn id="11771" xr3:uid="{559E59D7-BB60-4AF9-A7AE-2D5DEEE552EE}" name="Column11757"/>
    <tableColumn id="11772" xr3:uid="{FB0BD75A-8A05-4056-9E8B-D65964D34C93}" name="Column11758"/>
    <tableColumn id="11773" xr3:uid="{D1072363-04CD-4B56-B888-B4672F548991}" name="Column11759"/>
    <tableColumn id="11774" xr3:uid="{A6453CE8-A954-4067-A95B-B4FCDFCBDFA5}" name="Column11760"/>
    <tableColumn id="11775" xr3:uid="{E3590C1A-9DEE-48F0-8E3C-00428D009F9C}" name="Column11761"/>
    <tableColumn id="11776" xr3:uid="{D097BD8A-1D68-4E6B-9ABC-8E6EC67F4C87}" name="Column11762"/>
    <tableColumn id="11777" xr3:uid="{EF296BE9-7035-455B-9351-A8D033F6EF5B}" name="Column11763"/>
    <tableColumn id="11778" xr3:uid="{3D09D95B-626C-4C2E-9DD7-488ECE3B12FA}" name="Column11764"/>
    <tableColumn id="11779" xr3:uid="{26AFBFD9-E2F1-4B74-A90D-5047B6DF7B57}" name="Column11765"/>
    <tableColumn id="11780" xr3:uid="{44082DEA-5BC9-4491-A4C1-DD95717D2847}" name="Column11766"/>
    <tableColumn id="11781" xr3:uid="{681AC69E-25CC-4D16-845C-26C9A059F1B9}" name="Column11767"/>
    <tableColumn id="11782" xr3:uid="{661493F3-FC5F-4F0C-AA47-B29F3C43789F}" name="Column11768"/>
    <tableColumn id="11783" xr3:uid="{D0AE6583-450F-4A9E-B470-F0903D28CF6F}" name="Column11769"/>
    <tableColumn id="11784" xr3:uid="{F59CBC5F-F9CC-47BD-AF04-F1EB15A5DEFF}" name="Column11770"/>
    <tableColumn id="11785" xr3:uid="{E23F4DA2-0DCE-4DDE-B880-64051225DCF8}" name="Column11771"/>
    <tableColumn id="11786" xr3:uid="{4ECC9373-B238-448F-A67F-7F8D6D55BA1E}" name="Column11772"/>
    <tableColumn id="11787" xr3:uid="{7132CDF9-C825-4913-8049-FED9B17A806E}" name="Column11773"/>
    <tableColumn id="11788" xr3:uid="{8F19DE40-AC3C-4B64-92A6-0BC091067FB5}" name="Column11774"/>
    <tableColumn id="11789" xr3:uid="{CF08E5E6-3EBB-426E-8D41-D3553FABA32E}" name="Column11775"/>
    <tableColumn id="11790" xr3:uid="{06DF2762-7DBB-414B-96C3-A55F15B77330}" name="Column11776"/>
    <tableColumn id="11791" xr3:uid="{58672CDD-D316-496A-9D15-4D21192E96C4}" name="Column11777"/>
    <tableColumn id="11792" xr3:uid="{987075EA-85C1-48FC-90C2-0529FDD76E6C}" name="Column11778"/>
    <tableColumn id="11793" xr3:uid="{E33CB133-AAEC-43D7-9BBD-2EDA856999D7}" name="Column11779"/>
    <tableColumn id="11794" xr3:uid="{81E9DC99-CAEF-4D47-A8D1-69D825B59143}" name="Column11780"/>
    <tableColumn id="11795" xr3:uid="{CB8DD560-4792-41CA-A049-18BDFB3D827E}" name="Column11781"/>
    <tableColumn id="11796" xr3:uid="{80DAD359-445C-462A-9772-3BD851C98251}" name="Column11782"/>
    <tableColumn id="11797" xr3:uid="{B6881340-2E67-4D4F-9FE7-AEB55BE48CF6}" name="Column11783"/>
    <tableColumn id="11798" xr3:uid="{E96B21ED-2446-45DA-A80D-C22624928651}" name="Column11784"/>
    <tableColumn id="11799" xr3:uid="{BE75E67F-6F50-4711-834A-D63F48A39958}" name="Column11785"/>
    <tableColumn id="11800" xr3:uid="{09523349-353D-4F56-99AA-33CAE036E716}" name="Column11786"/>
    <tableColumn id="11801" xr3:uid="{E5BAA1B1-4E0B-4AC1-8F5A-48C6C7154164}" name="Column11787"/>
    <tableColumn id="11802" xr3:uid="{E8DC3310-49DD-41CF-9063-29C3F03AA909}" name="Column11788"/>
    <tableColumn id="11803" xr3:uid="{1382AB93-EC77-41F8-8979-B6385D3CC95F}" name="Column11789"/>
    <tableColumn id="11804" xr3:uid="{0024B449-3F3A-4BDC-BF23-F9F644ECA531}" name="Column11790"/>
    <tableColumn id="11805" xr3:uid="{52760EF1-F284-4168-A1EA-0A4A80395AE6}" name="Column11791"/>
    <tableColumn id="11806" xr3:uid="{2F9B8072-82A3-4134-87C9-48CF3473E7EB}" name="Column11792"/>
    <tableColumn id="11807" xr3:uid="{478519CA-0E4C-4F68-8867-419FA3DAA06C}" name="Column11793"/>
    <tableColumn id="11808" xr3:uid="{1802C044-5DBA-4FB3-A16F-A90DB99D7759}" name="Column11794"/>
    <tableColumn id="11809" xr3:uid="{9E970431-AB9F-4019-9B64-4438FC3622CD}" name="Column11795"/>
    <tableColumn id="11810" xr3:uid="{B44A6546-57B3-496E-B40B-370626AD6974}" name="Column11796"/>
    <tableColumn id="11811" xr3:uid="{48143DF1-02B7-4C6A-8D8E-2CE5E688073C}" name="Column11797"/>
    <tableColumn id="11812" xr3:uid="{98861E29-A6F6-43D6-BA1A-9B5BB1EDF753}" name="Column11798"/>
    <tableColumn id="11813" xr3:uid="{6F119AB4-EDEB-43EB-AFE0-DDD3ABF13938}" name="Column11799"/>
    <tableColumn id="11814" xr3:uid="{9DE7FC44-D657-4D76-8C63-8FBC8C3A0322}" name="Column11800"/>
    <tableColumn id="11815" xr3:uid="{B20670AA-BB69-4374-8998-DEE838D38DF5}" name="Column11801"/>
    <tableColumn id="11816" xr3:uid="{F16BDC86-DB54-4D32-BEF9-BD84D03779C4}" name="Column11802"/>
    <tableColumn id="11817" xr3:uid="{98A2EF09-A59A-4747-AC8F-42C5EDCEC07D}" name="Column11803"/>
    <tableColumn id="11818" xr3:uid="{74D25EBD-4383-43BC-B176-9F7C4097845C}" name="Column11804"/>
    <tableColumn id="11819" xr3:uid="{3F3E84DB-30A8-45CF-AB14-2C3CB5645880}" name="Column11805"/>
    <tableColumn id="11820" xr3:uid="{761E1651-5BD1-4B50-895A-B80C091D329E}" name="Column11806"/>
    <tableColumn id="11821" xr3:uid="{828EB2FE-7D4C-40C4-8B7F-B0023D180028}" name="Column11807"/>
    <tableColumn id="11822" xr3:uid="{840CE0C8-6C57-484A-8109-EEE9D343FC52}" name="Column11808"/>
    <tableColumn id="11823" xr3:uid="{0894179A-7CD4-434A-AD45-D1CBED887CDC}" name="Column11809"/>
    <tableColumn id="11824" xr3:uid="{A8045874-BA0E-4D6D-A22E-5F43CD259DFA}" name="Column11810"/>
    <tableColumn id="11825" xr3:uid="{6503D764-0565-43F9-9E43-B2E8B44F7CA1}" name="Column11811"/>
    <tableColumn id="11826" xr3:uid="{2614CF1A-91B9-4F9C-99C2-764EDB324FA1}" name="Column11812"/>
    <tableColumn id="11827" xr3:uid="{8827092F-0EB4-4280-932B-8F4ECDBB9CDC}" name="Column11813"/>
    <tableColumn id="11828" xr3:uid="{4FE49C72-1A7E-4C44-8F3B-B4B6E08D5567}" name="Column11814"/>
    <tableColumn id="11829" xr3:uid="{ED9D0827-99E6-4ECA-AECD-8EA068713F33}" name="Column11815"/>
    <tableColumn id="11830" xr3:uid="{E7F40581-89A5-4798-ACA2-64382B53E2B7}" name="Column11816"/>
    <tableColumn id="11831" xr3:uid="{ADB6885F-AE88-4ADE-AFDD-35F31F0C70F9}" name="Column11817"/>
    <tableColumn id="11832" xr3:uid="{C6C8983D-D597-4B8F-8058-0B1FEC46BE61}" name="Column11818"/>
    <tableColumn id="11833" xr3:uid="{C0ED40C2-AECC-4299-BA2F-717F6ECE90FD}" name="Column11819"/>
    <tableColumn id="11834" xr3:uid="{A0F2F45B-9F9B-49A4-9326-11B69D9CB3C3}" name="Column11820"/>
    <tableColumn id="11835" xr3:uid="{CF1EF5DE-B34B-425F-8EFB-6B131E30E0C6}" name="Column11821"/>
    <tableColumn id="11836" xr3:uid="{D870241B-B440-4B8A-8310-9E2EB840872C}" name="Column11822"/>
    <tableColumn id="11837" xr3:uid="{560F542F-4D0D-48CF-BAC5-53C30991068F}" name="Column11823"/>
    <tableColumn id="11838" xr3:uid="{658956A3-5177-4D7C-B66B-AB1CF6585055}" name="Column11824"/>
    <tableColumn id="11839" xr3:uid="{05FB0263-CD6D-4A62-923C-11B419EC390C}" name="Column11825"/>
    <tableColumn id="11840" xr3:uid="{C9B02AB3-E218-46C0-86DF-73403A86A704}" name="Column11826"/>
    <tableColumn id="11841" xr3:uid="{B1D75E1F-C352-4803-BA4A-DABADEFE0842}" name="Column11827"/>
    <tableColumn id="11842" xr3:uid="{11E8A1AC-1206-4B83-8AEB-F6E263EB54DB}" name="Column11828"/>
    <tableColumn id="11843" xr3:uid="{EC680887-9AAB-4525-82D3-BA1FF391FEF5}" name="Column11829"/>
    <tableColumn id="11844" xr3:uid="{C0CE6D7D-297F-45A2-8F92-D9A8C52E210B}" name="Column11830"/>
    <tableColumn id="11845" xr3:uid="{EE6B6286-FC89-40F9-BF53-72E23780FACF}" name="Column11831"/>
    <tableColumn id="11846" xr3:uid="{54C4A3CB-7CCA-4D6F-8D9C-01F23C788D30}" name="Column11832"/>
    <tableColumn id="11847" xr3:uid="{9B9318C9-6057-4016-9984-B310233B0C66}" name="Column11833"/>
    <tableColumn id="11848" xr3:uid="{7A6AF89D-4879-4B20-B8CC-76C96A3A81D4}" name="Column11834"/>
    <tableColumn id="11849" xr3:uid="{D60FF822-BD86-472D-8214-CC0E407A887A}" name="Column11835"/>
    <tableColumn id="11850" xr3:uid="{5104C874-FF5B-4644-836B-F9B86271DE9D}" name="Column11836"/>
    <tableColumn id="11851" xr3:uid="{163D727D-F10D-4C1C-8D71-91EEEA0BC9E6}" name="Column11837"/>
    <tableColumn id="11852" xr3:uid="{528B7E1C-A831-451C-B60C-65365EAE3124}" name="Column11838"/>
    <tableColumn id="11853" xr3:uid="{E7F5E834-9088-4D38-9D87-1F54E37E58B7}" name="Column11839"/>
    <tableColumn id="11854" xr3:uid="{820F8674-6645-48F0-BD6B-D57E8CCCC246}" name="Column11840"/>
    <tableColumn id="11855" xr3:uid="{83D0E46E-B75E-4477-B8BB-7B5CABB48307}" name="Column11841"/>
    <tableColumn id="11856" xr3:uid="{E7B066FD-7F35-4E73-88A6-58497D7F4032}" name="Column11842"/>
    <tableColumn id="11857" xr3:uid="{BA35D6DE-CA06-496F-A77B-E72950973AC1}" name="Column11843"/>
    <tableColumn id="11858" xr3:uid="{EEB6C4FA-AC32-46FE-A8A1-875ABEAA6660}" name="Column11844"/>
    <tableColumn id="11859" xr3:uid="{CA4C929D-4EB7-4805-8580-F86A8EEC68E7}" name="Column11845"/>
    <tableColumn id="11860" xr3:uid="{316E0620-FC19-478D-A0A1-D5DBB117AEB6}" name="Column11846"/>
    <tableColumn id="11861" xr3:uid="{AE5FA40E-CEE3-4765-9B3A-BF65B739FDEC}" name="Column11847"/>
    <tableColumn id="11862" xr3:uid="{36EB069A-B0E1-4ECC-A968-AB38DD9AAD15}" name="Column11848"/>
    <tableColumn id="11863" xr3:uid="{DE79538C-0B83-4337-9A6D-C81480C927B6}" name="Column11849"/>
    <tableColumn id="11864" xr3:uid="{7DEEB678-CC92-42CD-BA64-E6D2CE1BA555}" name="Column11850"/>
    <tableColumn id="11865" xr3:uid="{BCE1A70C-7BDB-4267-AEF2-F9E92C74E9A0}" name="Column11851"/>
    <tableColumn id="11866" xr3:uid="{19460F1E-A460-4014-940F-4198009975F6}" name="Column11852"/>
    <tableColumn id="11867" xr3:uid="{398E9BAB-0CAB-4F58-8630-497EACAD512C}" name="Column11853"/>
    <tableColumn id="11868" xr3:uid="{3F776E42-44FE-4FB5-AED4-7AF905F3C5EA}" name="Column11854"/>
    <tableColumn id="11869" xr3:uid="{A0EA8828-B093-4763-9ED0-9CC7EDB79DD8}" name="Column11855"/>
    <tableColumn id="11870" xr3:uid="{56A73C86-F4B5-44D3-A9DF-F0885C7F0B91}" name="Column11856"/>
    <tableColumn id="11871" xr3:uid="{ADB49346-16D1-4F4C-8D70-5972BA82FD73}" name="Column11857"/>
    <tableColumn id="11872" xr3:uid="{7B3AD055-CEB7-4B33-831C-CA8A96E4248E}" name="Column11858"/>
    <tableColumn id="11873" xr3:uid="{18A567F3-A09B-4FB6-AB32-AD7A8C4D9D36}" name="Column11859"/>
    <tableColumn id="11874" xr3:uid="{2FB4E5AE-8007-4A9C-A311-F852ED62BA47}" name="Column11860"/>
    <tableColumn id="11875" xr3:uid="{E560B361-7F51-4BA9-91F2-3FA105E6D98F}" name="Column11861"/>
    <tableColumn id="11876" xr3:uid="{66EEB549-289B-422B-A451-A9EA278BA520}" name="Column11862"/>
    <tableColumn id="11877" xr3:uid="{1151B2C2-0A82-4031-9C56-2DDC3CDC9635}" name="Column11863"/>
    <tableColumn id="11878" xr3:uid="{665872FF-6E88-4F95-9A3C-BA21C0E37FA4}" name="Column11864"/>
    <tableColumn id="11879" xr3:uid="{3B4D7445-A88F-4392-A980-0A858E019A3C}" name="Column11865"/>
    <tableColumn id="11880" xr3:uid="{78BA2E3F-06F9-41D4-86A9-B2C5F97395CC}" name="Column11866"/>
    <tableColumn id="11881" xr3:uid="{0FB4ED1A-F22D-447A-9AF9-D6113938A8F6}" name="Column11867"/>
    <tableColumn id="11882" xr3:uid="{09DD09CE-DDB7-4228-842B-E3F24A438173}" name="Column11868"/>
    <tableColumn id="11883" xr3:uid="{D8CFBEF0-D536-40EB-8453-57C243C9E912}" name="Column11869"/>
    <tableColumn id="11884" xr3:uid="{1C6E46D7-AA1B-4379-B813-30D0413ECE90}" name="Column11870"/>
    <tableColumn id="11885" xr3:uid="{7A65A3CB-6490-4AA7-92F9-70BFC891151C}" name="Column11871"/>
    <tableColumn id="11886" xr3:uid="{56136C68-2B75-452F-92D9-2D874F5BA8AA}" name="Column11872"/>
    <tableColumn id="11887" xr3:uid="{54786D64-3E47-4F12-9108-3B2D5690156E}" name="Column11873"/>
    <tableColumn id="11888" xr3:uid="{D5A672C8-B412-4ADF-A452-47200216BD6A}" name="Column11874"/>
    <tableColumn id="11889" xr3:uid="{681207C6-D635-4E26-9490-8663A90D3A55}" name="Column11875"/>
    <tableColumn id="11890" xr3:uid="{79C0290F-299B-45C5-995F-5B895411CBB4}" name="Column11876"/>
    <tableColumn id="11891" xr3:uid="{ECEE6877-0C51-44D2-96AD-7F1A812322FD}" name="Column11877"/>
    <tableColumn id="11892" xr3:uid="{16B98842-D98A-4092-B579-F2EC71D764A8}" name="Column11878"/>
    <tableColumn id="11893" xr3:uid="{B3D5784E-02D6-418B-9655-9D882488C64F}" name="Column11879"/>
    <tableColumn id="11894" xr3:uid="{22B746BA-DEED-4F99-8F38-5F4AFA93D74A}" name="Column11880"/>
    <tableColumn id="11895" xr3:uid="{52D7A259-B170-442D-8E3E-57ADA53900A0}" name="Column11881"/>
    <tableColumn id="11896" xr3:uid="{FF3EBDA6-3A14-4539-889F-EF59F33EE548}" name="Column11882"/>
    <tableColumn id="11897" xr3:uid="{534387BA-149C-42AC-BEBE-B947897151EF}" name="Column11883"/>
    <tableColumn id="11898" xr3:uid="{701153E3-2E26-4990-9D66-F6FBEEC7DC33}" name="Column11884"/>
    <tableColumn id="11899" xr3:uid="{444A3639-1233-43EF-B2E5-259972D63146}" name="Column11885"/>
    <tableColumn id="11900" xr3:uid="{94542C3C-45B3-4184-A98F-93B66E87952E}" name="Column11886"/>
    <tableColumn id="11901" xr3:uid="{D0CB8908-C6B0-42B3-B4E7-06E9EA92734E}" name="Column11887"/>
    <tableColumn id="11902" xr3:uid="{80B7FC4A-9477-4C55-AFEE-48F78BE23B95}" name="Column11888"/>
    <tableColumn id="11903" xr3:uid="{2E55B7B0-1F97-4E3A-A853-579ABA3938E7}" name="Column11889"/>
    <tableColumn id="11904" xr3:uid="{579A10C4-9C90-45FE-A9D0-4F03DCA71C25}" name="Column11890"/>
    <tableColumn id="11905" xr3:uid="{AE19C45F-A77D-4034-B316-782648034A58}" name="Column11891"/>
    <tableColumn id="11906" xr3:uid="{99A459C0-4108-45EA-AD18-387D1B136D84}" name="Column11892"/>
    <tableColumn id="11907" xr3:uid="{A56A0F70-12E3-49B6-A60F-0543E7397BF4}" name="Column11893"/>
    <tableColumn id="11908" xr3:uid="{7B3C51E4-A542-41FF-84D3-8ACAAB0F02AE}" name="Column11894"/>
    <tableColumn id="11909" xr3:uid="{323BA3DA-CDD7-475D-AF70-157D2724D305}" name="Column11895"/>
    <tableColumn id="11910" xr3:uid="{19F0424B-A439-4BB3-B2B9-11AD40535C39}" name="Column11896"/>
    <tableColumn id="11911" xr3:uid="{E773BF83-8774-4FA3-8767-4B1DE9499340}" name="Column11897"/>
    <tableColumn id="11912" xr3:uid="{BC1E8C6E-3738-4B98-8B04-C5AD226EF2E7}" name="Column11898"/>
    <tableColumn id="11913" xr3:uid="{E031DC4E-93EC-402F-90F9-1E2AE449EB70}" name="Column11899"/>
    <tableColumn id="11914" xr3:uid="{CDAF6052-7B96-4B90-8C6B-04C323484325}" name="Column11900"/>
    <tableColumn id="11915" xr3:uid="{F87D0190-194A-4B62-9BB5-FF75CD329FAA}" name="Column11901"/>
    <tableColumn id="11916" xr3:uid="{5D231E7D-E1B1-40C8-A37F-8A284BF6858E}" name="Column11902"/>
    <tableColumn id="11917" xr3:uid="{06AEFAD4-DE5E-4056-8F83-63E70EB6FABB}" name="Column11903"/>
    <tableColumn id="11918" xr3:uid="{EF48DE5A-5566-45A0-A530-61EC2F23EAE0}" name="Column11904"/>
    <tableColumn id="11919" xr3:uid="{1C145BAC-20C9-49EA-B585-3641EB1FEB9D}" name="Column11905"/>
    <tableColumn id="11920" xr3:uid="{981FD2E7-EF1D-4002-9AA9-5E2896DB0E1D}" name="Column11906"/>
    <tableColumn id="11921" xr3:uid="{B01A23E5-9386-44BE-9F76-D7BC07690C07}" name="Column11907"/>
    <tableColumn id="11922" xr3:uid="{FC72F9B0-5822-4BEB-B272-44F8D87BD2DB}" name="Column11908"/>
    <tableColumn id="11923" xr3:uid="{5DA5BF8D-3010-40BE-BDB6-17BA7829DC63}" name="Column11909"/>
    <tableColumn id="11924" xr3:uid="{7C44D3A3-CA21-42A8-81CC-71D0275391AF}" name="Column11910"/>
    <tableColumn id="11925" xr3:uid="{434A0FE1-3E03-4505-904F-355EB16BEE41}" name="Column11911"/>
    <tableColumn id="11926" xr3:uid="{304A4192-FA17-4F4B-AF19-06C24B6EE051}" name="Column11912"/>
    <tableColumn id="11927" xr3:uid="{55222D09-9BAC-430D-94D2-A1F58A8D64BD}" name="Column11913"/>
    <tableColumn id="11928" xr3:uid="{3E162400-28A1-40A6-B5AB-48D7A337729C}" name="Column11914"/>
    <tableColumn id="11929" xr3:uid="{1C19E7D6-A5D8-4D95-B096-D8731FE74AA2}" name="Column11915"/>
    <tableColumn id="11930" xr3:uid="{5A4D3EA0-06C3-48ED-8D4D-EF2B37D79329}" name="Column11916"/>
    <tableColumn id="11931" xr3:uid="{E18CD757-D9C3-46AF-889C-4682940422DF}" name="Column11917"/>
    <tableColumn id="11932" xr3:uid="{CF408932-6E3A-4B26-A75F-C0DD0FFE0E18}" name="Column11918"/>
    <tableColumn id="11933" xr3:uid="{D7AFA6D0-CCC4-4C31-B8E6-318D80F6971A}" name="Column11919"/>
    <tableColumn id="11934" xr3:uid="{20ADCC0B-5F2C-4AAE-8BBE-B03599E7E314}" name="Column11920"/>
    <tableColumn id="11935" xr3:uid="{B541190C-314C-484A-A88C-0BB239AE1B38}" name="Column11921"/>
    <tableColumn id="11936" xr3:uid="{8BDA6D01-96F9-40BB-BB07-DB1A55528B65}" name="Column11922"/>
    <tableColumn id="11937" xr3:uid="{EAA710E1-6CE2-4779-AE37-DF24D8CDFEFF}" name="Column11923"/>
    <tableColumn id="11938" xr3:uid="{7B0962E0-6EC1-4BEC-8354-0119A23628E6}" name="Column11924"/>
    <tableColumn id="11939" xr3:uid="{B6E196C9-4EAD-4016-89E1-751A42076667}" name="Column11925"/>
    <tableColumn id="11940" xr3:uid="{CCF4A2D7-123D-48B2-AB30-6E1277C9E047}" name="Column11926"/>
    <tableColumn id="11941" xr3:uid="{A9C49D73-8775-47BE-A84A-8400A398822F}" name="Column11927"/>
    <tableColumn id="11942" xr3:uid="{6B9157BD-5A3B-4338-B78F-1C74DBA48BB9}" name="Column11928"/>
    <tableColumn id="11943" xr3:uid="{440B9704-120F-4371-9BE6-23EE058BA1D4}" name="Column11929"/>
    <tableColumn id="11944" xr3:uid="{50EB2163-2B78-43CB-B5D7-1DEEEF149BB1}" name="Column11930"/>
    <tableColumn id="11945" xr3:uid="{F1C7BCD9-C85C-4995-B000-7E8CF66FBB13}" name="Column11931"/>
    <tableColumn id="11946" xr3:uid="{1B361049-1441-40AA-9B35-5F9BC5ADA6AB}" name="Column11932"/>
    <tableColumn id="11947" xr3:uid="{39A6D278-4EAF-4282-A73C-7828E04106A3}" name="Column11933"/>
    <tableColumn id="11948" xr3:uid="{22E617A2-9B19-4F70-A480-F6E2DBEF0980}" name="Column11934"/>
    <tableColumn id="11949" xr3:uid="{74EEA7EB-56F6-44FA-9B89-A896CC4B9814}" name="Column11935"/>
    <tableColumn id="11950" xr3:uid="{42A73F38-ACFD-4236-AE00-051A995491A1}" name="Column11936"/>
    <tableColumn id="11951" xr3:uid="{75F8106B-E4D9-4A53-BBDB-7DBB35EF0D84}" name="Column11937"/>
    <tableColumn id="11952" xr3:uid="{9B4EC33F-968B-4C6A-A9C3-85C1398E8530}" name="Column11938"/>
    <tableColumn id="11953" xr3:uid="{B231B8CE-AE91-4EFE-9191-D6787A4F0C8B}" name="Column11939"/>
    <tableColumn id="11954" xr3:uid="{31C6ABC4-5EE9-4B06-9D47-D7B5598A783B}" name="Column11940"/>
    <tableColumn id="11955" xr3:uid="{11FC2D5F-10D2-473D-A922-E854ED8D7481}" name="Column11941"/>
    <tableColumn id="11956" xr3:uid="{2330E5DD-31E6-4596-972E-D56CE959EBCC}" name="Column11942"/>
    <tableColumn id="11957" xr3:uid="{E4027FD0-0328-4EFB-8193-8557379175DD}" name="Column11943"/>
    <tableColumn id="11958" xr3:uid="{0C594CE7-D93F-47C6-AF4A-FD4455AC0E5A}" name="Column11944"/>
    <tableColumn id="11959" xr3:uid="{C8C36B95-E3AA-42EC-9B73-53196AFEBA72}" name="Column11945"/>
    <tableColumn id="11960" xr3:uid="{74F50918-B054-4E43-8C34-2BAD0300456D}" name="Column11946"/>
    <tableColumn id="11961" xr3:uid="{94B96719-73C5-44E1-B656-C26E60081549}" name="Column11947"/>
    <tableColumn id="11962" xr3:uid="{C33A9553-0099-4161-96D0-8088D4B6B5A6}" name="Column11948"/>
    <tableColumn id="11963" xr3:uid="{A9EA8ACA-5721-4760-96F6-54104789EC8C}" name="Column11949"/>
    <tableColumn id="11964" xr3:uid="{8A71EBE2-F92E-4B7B-9B83-6EC5FBF06143}" name="Column11950"/>
    <tableColumn id="11965" xr3:uid="{FF8D86B4-957E-4ADA-A1F6-F96C391739A3}" name="Column11951"/>
    <tableColumn id="11966" xr3:uid="{C05DEC34-9C9B-4A11-9803-911A41DF6E7A}" name="Column11952"/>
    <tableColumn id="11967" xr3:uid="{0AF8EC37-688C-45DD-996C-453B9A2FD202}" name="Column11953"/>
    <tableColumn id="11968" xr3:uid="{C7D79AC7-B696-43F7-B13A-9476B2C0A1F4}" name="Column11954"/>
    <tableColumn id="11969" xr3:uid="{56A217E8-9F94-4AEB-B4E9-24EC65A8CD3F}" name="Column11955"/>
    <tableColumn id="11970" xr3:uid="{889E7102-FE97-4670-956E-8644EAE7C0C2}" name="Column11956"/>
    <tableColumn id="11971" xr3:uid="{3414CD17-5186-4AE6-9924-BE51B03241DF}" name="Column11957"/>
    <tableColumn id="11972" xr3:uid="{C79B936B-4C57-4109-8CAD-9B511D7BF139}" name="Column11958"/>
    <tableColumn id="11973" xr3:uid="{17B08EDB-5341-4336-8FC7-F1A6F576D8CC}" name="Column11959"/>
    <tableColumn id="11974" xr3:uid="{43610449-4E35-4C00-896B-0109E3F5E780}" name="Column11960"/>
    <tableColumn id="11975" xr3:uid="{BE19ECA0-8366-41BB-9C57-6D4C94B09367}" name="Column11961"/>
    <tableColumn id="11976" xr3:uid="{34AD820E-E415-43FD-B9B7-CD319B635A91}" name="Column11962"/>
    <tableColumn id="11977" xr3:uid="{BF5DFED9-2A29-455B-860B-8D63C7F7B50D}" name="Column11963"/>
    <tableColumn id="11978" xr3:uid="{C4EF3E80-F4CA-454D-9749-52F9ADFD19CE}" name="Column11964"/>
    <tableColumn id="11979" xr3:uid="{158A6BF5-D89F-4CCA-AFAA-A41571F31426}" name="Column11965"/>
    <tableColumn id="11980" xr3:uid="{A0F35CBC-6C2B-4F0B-90A9-5E028651147D}" name="Column11966"/>
    <tableColumn id="11981" xr3:uid="{4676E900-CC2E-489A-A40C-71AD37D49419}" name="Column11967"/>
    <tableColumn id="11982" xr3:uid="{13357CF7-A7FB-4BEA-96C1-9B2CF0BD1031}" name="Column11968"/>
    <tableColumn id="11983" xr3:uid="{F1B2A229-6F2D-407C-ACDA-4E657A546B8F}" name="Column11969"/>
    <tableColumn id="11984" xr3:uid="{09D8ACF5-94DC-4BEC-B2CF-8F81A5968F22}" name="Column11970"/>
    <tableColumn id="11985" xr3:uid="{673E0BF2-2011-4F9E-9921-FE811C63B96F}" name="Column11971"/>
    <tableColumn id="11986" xr3:uid="{CC8C782D-004D-496F-817B-171E2CF04EB2}" name="Column11972"/>
    <tableColumn id="11987" xr3:uid="{3D3425B9-DDF4-4669-8ECD-02CAD13044E7}" name="Column11973"/>
    <tableColumn id="11988" xr3:uid="{DF47849B-6C9E-4CD2-A363-364A0CA3F032}" name="Column11974"/>
    <tableColumn id="11989" xr3:uid="{59CDC0B4-930D-4384-8314-0B92BA172915}" name="Column11975"/>
    <tableColumn id="11990" xr3:uid="{D0547195-F7F7-48D4-8514-A2A6DDC5EA2A}" name="Column11976"/>
    <tableColumn id="11991" xr3:uid="{88DB605C-8575-4096-8E46-C845F561505F}" name="Column11977"/>
    <tableColumn id="11992" xr3:uid="{DDD226BA-3189-4280-A9B5-860C27F25C3F}" name="Column11978"/>
    <tableColumn id="11993" xr3:uid="{35E7C538-113D-473B-8A05-2FF5F923ADD6}" name="Column11979"/>
    <tableColumn id="11994" xr3:uid="{2EFC3806-3BD2-428E-91BC-9CC747826520}" name="Column11980"/>
    <tableColumn id="11995" xr3:uid="{9D468D1F-74A2-4786-9DFB-FA84D7EF8C12}" name="Column11981"/>
    <tableColumn id="11996" xr3:uid="{6FF24024-9D79-4F5A-B7D6-69EB849B7C78}" name="Column11982"/>
    <tableColumn id="11997" xr3:uid="{B1F37BC8-847A-4FE0-A368-01FEE4DDAB69}" name="Column11983"/>
    <tableColumn id="11998" xr3:uid="{B9A697E8-A120-4096-9693-0AC1427320E1}" name="Column11984"/>
    <tableColumn id="11999" xr3:uid="{9A2F2B0F-9317-430B-B46E-5AC0900C7A4C}" name="Column11985"/>
    <tableColumn id="12000" xr3:uid="{EE9396D8-95A9-4C91-8A33-33F222C74B86}" name="Column11986"/>
    <tableColumn id="12001" xr3:uid="{24F31453-248C-477E-9215-9F01455C1B9A}" name="Column11987"/>
    <tableColumn id="12002" xr3:uid="{16558585-722B-494A-9266-DDCDCAAFA2A7}" name="Column11988"/>
    <tableColumn id="12003" xr3:uid="{6B2BD38A-34CD-486E-BD1E-74B996366897}" name="Column11989"/>
    <tableColumn id="12004" xr3:uid="{98895D72-4FE5-468C-9571-3F7D50B24427}" name="Column11990"/>
    <tableColumn id="12005" xr3:uid="{10F3E1A3-C36C-455B-8D24-F611825D3EA5}" name="Column11991"/>
    <tableColumn id="12006" xr3:uid="{C382F7E3-1DEF-4282-875D-22455FDC9B03}" name="Column11992"/>
    <tableColumn id="12007" xr3:uid="{A6631EF0-84D1-46BC-A5AC-B1853C12DB20}" name="Column11993"/>
    <tableColumn id="12008" xr3:uid="{55550117-FFCA-4318-8845-D22F6A907542}" name="Column11994"/>
    <tableColumn id="12009" xr3:uid="{D8A137BE-3525-44E8-9817-C9617FB58B2D}" name="Column11995"/>
    <tableColumn id="12010" xr3:uid="{D28BDC9A-9A89-4F89-AF88-6EA6B84CDD9F}" name="Column11996"/>
    <tableColumn id="12011" xr3:uid="{7284EAD4-D753-4F24-8D92-44643BEF4CC4}" name="Column11997"/>
    <tableColumn id="12012" xr3:uid="{C273B31E-B790-492B-8301-014A96CC9DB7}" name="Column11998"/>
    <tableColumn id="12013" xr3:uid="{44A39D4D-03DB-43D0-A81F-FB69D492C5CD}" name="Column11999"/>
    <tableColumn id="12014" xr3:uid="{B0C11370-19D8-40DE-9ED2-3E226F7E1302}" name="Column12000"/>
    <tableColumn id="12015" xr3:uid="{08235EE0-0239-44E5-94F2-1ED37C2CF1A8}" name="Column12001"/>
    <tableColumn id="12016" xr3:uid="{15BE47A1-0879-4C40-A2EC-30EAC06FF81A}" name="Column12002"/>
    <tableColumn id="12017" xr3:uid="{DE59BFE5-E838-47CB-BCBD-57841D20139F}" name="Column12003"/>
    <tableColumn id="12018" xr3:uid="{7A25AF69-05D8-4129-9CC8-6409A03D76F2}" name="Column12004"/>
    <tableColumn id="12019" xr3:uid="{8C2C6A52-3B02-436A-A1E4-80AF8955D766}" name="Column12005"/>
    <tableColumn id="12020" xr3:uid="{C0E5CCF2-133B-44EA-A766-164822923411}" name="Column12006"/>
    <tableColumn id="12021" xr3:uid="{34227C81-161A-4881-8A64-EA7837EE1965}" name="Column12007"/>
    <tableColumn id="12022" xr3:uid="{E16B3A6C-BA0B-4834-9DEA-D4B2250B7D3D}" name="Column12008"/>
    <tableColumn id="12023" xr3:uid="{428CEA55-8652-4972-9E03-89D7264D6A1C}" name="Column12009"/>
    <tableColumn id="12024" xr3:uid="{0DA79230-440C-4599-B0D8-9A673805B001}" name="Column12010"/>
    <tableColumn id="12025" xr3:uid="{DEBFC280-C11B-48EC-886B-4EFB368D2A87}" name="Column12011"/>
    <tableColumn id="12026" xr3:uid="{A27C9C5D-0FFC-4E18-935B-54CF405ED5D3}" name="Column12012"/>
    <tableColumn id="12027" xr3:uid="{752B67DE-BE2E-4B5A-8676-E7980D0AB4F9}" name="Column12013"/>
    <tableColumn id="12028" xr3:uid="{96FBF42E-2069-48A6-B045-91A6D9599E48}" name="Column12014"/>
    <tableColumn id="12029" xr3:uid="{7DB003A6-C92A-4F3D-BE9D-3B4FA85C254E}" name="Column12015"/>
    <tableColumn id="12030" xr3:uid="{C4EBC9AD-39D6-4383-96B3-48F3E1449D0D}" name="Column12016"/>
    <tableColumn id="12031" xr3:uid="{FBDEEAD7-13AE-4CC4-ACD7-C2BD7777FE0C}" name="Column12017"/>
    <tableColumn id="12032" xr3:uid="{55377E2D-6046-4819-9B6A-0AD893C77432}" name="Column12018"/>
    <tableColumn id="12033" xr3:uid="{2222786E-7FE1-4E01-9439-652DF553C38E}" name="Column12019"/>
    <tableColumn id="12034" xr3:uid="{79FA4026-1F90-47DE-8619-772836725671}" name="Column12020"/>
    <tableColumn id="12035" xr3:uid="{7321CBB0-BC4F-4EC3-AD93-A524AF4312C5}" name="Column12021"/>
    <tableColumn id="12036" xr3:uid="{367B6222-9F98-4708-82DC-989D1E9748ED}" name="Column12022"/>
    <tableColumn id="12037" xr3:uid="{66BDB562-4B39-4981-80DE-9817A4CB41D7}" name="Column12023"/>
    <tableColumn id="12038" xr3:uid="{D689AAA3-5B4B-4462-8E2B-D7F7B404B894}" name="Column12024"/>
    <tableColumn id="12039" xr3:uid="{B0D1E3CA-7717-4D8E-975E-89FC3B553CB3}" name="Column12025"/>
    <tableColumn id="12040" xr3:uid="{F49B7BB4-1AA1-4095-A91D-1784B019B60B}" name="Column12026"/>
    <tableColumn id="12041" xr3:uid="{66829B50-C689-45CB-94A2-D8B7FD684B5B}" name="Column12027"/>
    <tableColumn id="12042" xr3:uid="{33CE7C9B-21F8-4045-948E-65B000417E58}" name="Column12028"/>
    <tableColumn id="12043" xr3:uid="{412D60CC-8332-4562-8191-4036FF664057}" name="Column12029"/>
    <tableColumn id="12044" xr3:uid="{593D9CB1-40FC-4BEF-80A2-CD0837EB004B}" name="Column12030"/>
    <tableColumn id="12045" xr3:uid="{F6C4074C-6C9D-4457-BC04-C667E7155B74}" name="Column12031"/>
    <tableColumn id="12046" xr3:uid="{C91E04FE-26E3-4FED-A356-051186D9796C}" name="Column12032"/>
    <tableColumn id="12047" xr3:uid="{065F6781-F04B-4100-A3D9-903258F21935}" name="Column12033"/>
    <tableColumn id="12048" xr3:uid="{DC5AE7CD-B485-4ADD-9615-6444C0936AE6}" name="Column12034"/>
    <tableColumn id="12049" xr3:uid="{194B7E7F-8D15-430B-8C19-0BBDE77AC141}" name="Column12035"/>
    <tableColumn id="12050" xr3:uid="{1A63ACF9-167B-4DC1-8FED-EFF960CB1F16}" name="Column12036"/>
    <tableColumn id="12051" xr3:uid="{0D8DB866-FFFF-4575-862A-F79681845D56}" name="Column12037"/>
    <tableColumn id="12052" xr3:uid="{588D3A61-D11E-40EC-A7DC-A7180F43ABFE}" name="Column12038"/>
    <tableColumn id="12053" xr3:uid="{C7D870C3-EBD7-41A9-BC83-323CB8D4C171}" name="Column12039"/>
    <tableColumn id="12054" xr3:uid="{29F62511-EC2E-47D3-A709-3E3CF93BBDB3}" name="Column12040"/>
    <tableColumn id="12055" xr3:uid="{FCD27490-3AB4-4EF9-93D5-DCE8C9F00854}" name="Column12041"/>
    <tableColumn id="12056" xr3:uid="{6C68DFF0-BD22-49C7-8F1A-66497D4831FE}" name="Column12042"/>
    <tableColumn id="12057" xr3:uid="{B9A8875E-D56B-4519-9F7D-F6A438B66D24}" name="Column12043"/>
    <tableColumn id="12058" xr3:uid="{A80D11E2-F5A6-4E1C-8D14-AA0E488FCAEB}" name="Column12044"/>
    <tableColumn id="12059" xr3:uid="{ECD40516-CDF1-4F24-88E5-54FF21BFD1A0}" name="Column12045"/>
    <tableColumn id="12060" xr3:uid="{B98B5D78-F9F4-43EB-9882-4FE25C16284E}" name="Column12046"/>
    <tableColumn id="12061" xr3:uid="{2AC6B87C-66F2-45B1-B17F-F63A6732EF99}" name="Column12047"/>
    <tableColumn id="12062" xr3:uid="{9071B979-2495-4099-A2D4-66F97A5BF31D}" name="Column12048"/>
    <tableColumn id="12063" xr3:uid="{B0995762-313D-468D-8757-D72F2703EB46}" name="Column12049"/>
    <tableColumn id="12064" xr3:uid="{955589CA-C847-430F-AC60-56C0EA18DF3C}" name="Column12050"/>
    <tableColumn id="12065" xr3:uid="{AF247940-DA23-406F-90A0-69E35C9A1843}" name="Column12051"/>
    <tableColumn id="12066" xr3:uid="{AC57ADB5-A60E-4503-A1E6-436FDD2E6A3D}" name="Column12052"/>
    <tableColumn id="12067" xr3:uid="{1F3F36CA-0293-450A-98AF-D698FA5022C9}" name="Column12053"/>
    <tableColumn id="12068" xr3:uid="{E8E71699-C325-4F2C-B69E-19F24368BD48}" name="Column12054"/>
    <tableColumn id="12069" xr3:uid="{8F8C82F9-1FAE-4ACE-9287-93ED0751EED6}" name="Column12055"/>
    <tableColumn id="12070" xr3:uid="{160F5B34-352A-4495-9257-91375FB79722}" name="Column12056"/>
    <tableColumn id="12071" xr3:uid="{69969F8B-2103-4BDA-8FFF-0E41DF0A327F}" name="Column12057"/>
    <tableColumn id="12072" xr3:uid="{53CB67C0-1153-4CEB-9D85-C515FCF03254}" name="Column12058"/>
    <tableColumn id="12073" xr3:uid="{1226792A-E7DA-43A1-9BB7-DFC745A85090}" name="Column12059"/>
    <tableColumn id="12074" xr3:uid="{5C298C7C-26C5-47CC-81FD-75E517C081AD}" name="Column12060"/>
    <tableColumn id="12075" xr3:uid="{2530DAD4-4EEF-4E5B-8732-8B9A88903919}" name="Column12061"/>
    <tableColumn id="12076" xr3:uid="{F8515E49-8B06-4A79-A59B-D7AA166430AF}" name="Column12062"/>
    <tableColumn id="12077" xr3:uid="{45536C6E-9627-46EB-B15C-2C45CD81DD79}" name="Column12063"/>
    <tableColumn id="12078" xr3:uid="{B1FC7AB8-04AE-410A-824A-521D5FE0D053}" name="Column12064"/>
    <tableColumn id="12079" xr3:uid="{D4763D74-E36C-46E6-84C2-C9EDE4F9D380}" name="Column12065"/>
    <tableColumn id="12080" xr3:uid="{AD8B772A-B07A-48AB-A389-5AD973751C16}" name="Column12066"/>
    <tableColumn id="12081" xr3:uid="{60428BFC-D102-4E6F-8E7E-0876BD27E445}" name="Column12067"/>
    <tableColumn id="12082" xr3:uid="{582E20C9-A456-4C1F-83C6-553B4FDACB43}" name="Column12068"/>
    <tableColumn id="12083" xr3:uid="{C6C3EE8D-983F-4128-9F5E-EF1DF504ABAF}" name="Column12069"/>
    <tableColumn id="12084" xr3:uid="{36B0548B-B62A-4575-AF12-DAAC4FA36B38}" name="Column12070"/>
    <tableColumn id="12085" xr3:uid="{0B9B0CBF-D9BE-4385-843F-4FC4DDE9D231}" name="Column12071"/>
    <tableColumn id="12086" xr3:uid="{F0E25C47-A58C-48A2-A406-F587183FE5E1}" name="Column12072"/>
    <tableColumn id="12087" xr3:uid="{A21DB89A-27EA-41FF-A64F-4A723032752B}" name="Column12073"/>
    <tableColumn id="12088" xr3:uid="{866097DE-075C-4B27-8B51-903D0EB578C4}" name="Column12074"/>
    <tableColumn id="12089" xr3:uid="{167DC71D-9BCD-4428-B1D8-42D536203819}" name="Column12075"/>
    <tableColumn id="12090" xr3:uid="{15AB59B9-9C16-4C12-91C5-B5F14247DDB0}" name="Column12076"/>
    <tableColumn id="12091" xr3:uid="{5662BE70-543C-4F3C-8B5B-604F9BD16841}" name="Column12077"/>
    <tableColumn id="12092" xr3:uid="{1A5848CD-B093-46B5-84BD-49BE46ABCDDE}" name="Column12078"/>
    <tableColumn id="12093" xr3:uid="{CB87D89B-92B4-4F91-9B1A-2EB9D3B530A4}" name="Column12079"/>
    <tableColumn id="12094" xr3:uid="{A9BF9E89-CE3D-4EA3-9CD0-C0845BFBA8D1}" name="Column12080"/>
    <tableColumn id="12095" xr3:uid="{E27037AF-23CE-4100-845E-BA1DB82FE5BB}" name="Column12081"/>
    <tableColumn id="12096" xr3:uid="{D6BE3F25-7968-4720-B29E-EB6C22CC4388}" name="Column12082"/>
    <tableColumn id="12097" xr3:uid="{70896801-3D94-495C-A388-9F71E4E553A1}" name="Column12083"/>
    <tableColumn id="12098" xr3:uid="{D595074F-7480-444D-B715-4A6B2C81A0AE}" name="Column12084"/>
    <tableColumn id="12099" xr3:uid="{20A0421D-54FF-44F1-B34F-656DE46D52B6}" name="Column12085"/>
    <tableColumn id="12100" xr3:uid="{C2922FEE-A5EF-49AB-A6EC-95C2DB7223A4}" name="Column12086"/>
    <tableColumn id="12101" xr3:uid="{3B7377CA-CF3A-4B91-9360-7A1FBC950115}" name="Column12087"/>
    <tableColumn id="12102" xr3:uid="{26E2607D-D6B9-4E9A-9E7E-C91AEACA7E1A}" name="Column12088"/>
    <tableColumn id="12103" xr3:uid="{47AB022A-7D88-43FA-A9B2-8ADBE6F01A51}" name="Column12089"/>
    <tableColumn id="12104" xr3:uid="{378EEF2D-6EAE-4BB2-8217-8ADF8E5C4E03}" name="Column12090"/>
    <tableColumn id="12105" xr3:uid="{C8E36F67-67FA-41E4-8CD2-E2E5DC20FFAA}" name="Column12091"/>
    <tableColumn id="12106" xr3:uid="{907B3A9E-5BC3-4787-936D-BE212A1DEC3F}" name="Column12092"/>
    <tableColumn id="12107" xr3:uid="{7C0FAD2E-D8F8-46CB-9F17-C297F0947A84}" name="Column12093"/>
    <tableColumn id="12108" xr3:uid="{F9030BA3-ED6E-4C62-8342-552B9DC6AFC2}" name="Column12094"/>
    <tableColumn id="12109" xr3:uid="{6CA44055-1D34-4E7B-9653-7870F31B619A}" name="Column12095"/>
    <tableColumn id="12110" xr3:uid="{F1B7F18F-1C82-43D4-838F-925DDF048613}" name="Column12096"/>
    <tableColumn id="12111" xr3:uid="{5DBDDE57-6C58-40F4-AFA4-D83AE893CF90}" name="Column12097"/>
    <tableColumn id="12112" xr3:uid="{AF271EB0-02D4-4955-A305-BA1E9D91A86F}" name="Column12098"/>
    <tableColumn id="12113" xr3:uid="{27663236-1CDE-4A16-B3B8-60FA692D3BB2}" name="Column12099"/>
    <tableColumn id="12114" xr3:uid="{14CD018E-9191-4649-9844-06425271EE38}" name="Column12100"/>
    <tableColumn id="12115" xr3:uid="{62AFA94D-B3D6-430D-AF4E-91849FECD256}" name="Column12101"/>
    <tableColumn id="12116" xr3:uid="{7495C814-9D1D-48B5-A2EF-F311E34BC93E}" name="Column12102"/>
    <tableColumn id="12117" xr3:uid="{A3D7FD52-8607-49FB-A83C-826022AE85B9}" name="Column12103"/>
    <tableColumn id="12118" xr3:uid="{09676A51-76D8-4033-B933-083A0C403593}" name="Column12104"/>
    <tableColumn id="12119" xr3:uid="{47E98F14-0F29-4D0B-90E1-73EBC51892F7}" name="Column12105"/>
    <tableColumn id="12120" xr3:uid="{E28DADCC-A1E3-4C57-8BBD-F3C9370DD5F9}" name="Column12106"/>
    <tableColumn id="12121" xr3:uid="{13E66067-5B52-41E3-9015-71A66A2E0896}" name="Column12107"/>
    <tableColumn id="12122" xr3:uid="{748E1651-E684-49F3-B95A-C4647FB3BFCB}" name="Column12108"/>
    <tableColumn id="12123" xr3:uid="{C860CF2C-E681-4A06-9C33-16FEF9410EDE}" name="Column12109"/>
    <tableColumn id="12124" xr3:uid="{27918BAB-C941-4831-B975-955DDFB32DEB}" name="Column12110"/>
    <tableColumn id="12125" xr3:uid="{72EF7962-E91B-4FB0-9FEA-72D2A3BBAD39}" name="Column12111"/>
    <tableColumn id="12126" xr3:uid="{8C844880-1028-4E85-8B39-486DBA341FCE}" name="Column12112"/>
    <tableColumn id="12127" xr3:uid="{DCD48296-61C9-40C1-B5AF-4F07C9306165}" name="Column12113"/>
    <tableColumn id="12128" xr3:uid="{A73F18DF-5A04-4AC9-9B0C-8ACE7F57E5DF}" name="Column12114"/>
    <tableColumn id="12129" xr3:uid="{0BEF0179-F32C-4453-B973-945EDA6C861C}" name="Column12115"/>
    <tableColumn id="12130" xr3:uid="{856C7564-18B1-44F3-8967-328AA489BBA2}" name="Column12116"/>
    <tableColumn id="12131" xr3:uid="{E17D75C3-7053-4D94-98DC-581DB47C4905}" name="Column12117"/>
    <tableColumn id="12132" xr3:uid="{BA1C9164-16B5-4FBA-BA50-31D7809DB404}" name="Column12118"/>
    <tableColumn id="12133" xr3:uid="{C3F299F9-CDCF-4778-B77F-09E48B065D9D}" name="Column12119"/>
    <tableColumn id="12134" xr3:uid="{9871774C-BDD3-429C-80E3-231A0E3AFDD7}" name="Column12120"/>
    <tableColumn id="12135" xr3:uid="{6D7EDC8B-D869-436F-B3E7-5688629E507C}" name="Column12121"/>
    <tableColumn id="12136" xr3:uid="{D65CF80F-42C3-4407-B473-6861AFCC6522}" name="Column12122"/>
    <tableColumn id="12137" xr3:uid="{DECC4F8F-966F-42C4-9499-A885D36BBF65}" name="Column12123"/>
    <tableColumn id="12138" xr3:uid="{A0CEB128-CA99-46B9-943B-D1E1F74F09B2}" name="Column12124"/>
    <tableColumn id="12139" xr3:uid="{07F51180-898C-46A5-9F0B-C59FABD62BD2}" name="Column12125"/>
    <tableColumn id="12140" xr3:uid="{088B324C-C09A-4775-9EF3-EAFD02857A09}" name="Column12126"/>
    <tableColumn id="12141" xr3:uid="{63AED702-9EE3-4D84-A811-D84C2979F458}" name="Column12127"/>
    <tableColumn id="12142" xr3:uid="{0476BD59-6286-412A-A4B2-EAF8D665E8C5}" name="Column12128"/>
    <tableColumn id="12143" xr3:uid="{A1D95785-D758-4847-9104-7A5774180060}" name="Column12129"/>
    <tableColumn id="12144" xr3:uid="{34C3F053-6887-4AF8-B7C4-9D882F4B500F}" name="Column12130"/>
    <tableColumn id="12145" xr3:uid="{90E3103D-462B-43FB-92A1-580C449200A4}" name="Column12131"/>
    <tableColumn id="12146" xr3:uid="{494A9310-6C18-4401-82F7-6791EF0D4426}" name="Column12132"/>
    <tableColumn id="12147" xr3:uid="{CC8A70DF-74DF-4AA6-8DEE-B46818A3B194}" name="Column12133"/>
    <tableColumn id="12148" xr3:uid="{71B4708A-C2A3-414C-8965-1746AB8AEB72}" name="Column12134"/>
    <tableColumn id="12149" xr3:uid="{F79F6930-10DB-4376-B33E-E0B9AB58EC77}" name="Column12135"/>
    <tableColumn id="12150" xr3:uid="{BAF00136-47E1-4DE8-8AB9-0DD87C7DC915}" name="Column12136"/>
    <tableColumn id="12151" xr3:uid="{5885C211-23E5-47B5-A7AA-FCEFE93BB6DB}" name="Column12137"/>
    <tableColumn id="12152" xr3:uid="{3E79CC0C-2B05-4C14-A640-AD76457A607D}" name="Column12138"/>
    <tableColumn id="12153" xr3:uid="{B00A8B00-3879-4C1E-8D2D-39EF0E402440}" name="Column12139"/>
    <tableColumn id="12154" xr3:uid="{2C64FFCF-6EB8-425F-866D-2D57A1BB6CFF}" name="Column12140"/>
    <tableColumn id="12155" xr3:uid="{93D67824-5A4D-450E-9B16-6458A948EEA0}" name="Column12141"/>
    <tableColumn id="12156" xr3:uid="{07E735CB-F8DB-41AF-9A4A-95871BC7CBBF}" name="Column12142"/>
    <tableColumn id="12157" xr3:uid="{69C34D57-43A6-4C22-8ABE-BCBCB0E1DDB7}" name="Column12143"/>
    <tableColumn id="12158" xr3:uid="{3465ABA1-6B1F-426A-9EF3-C8048E44DF92}" name="Column12144"/>
    <tableColumn id="12159" xr3:uid="{77D02BEC-90E3-4BC1-B7C9-65BB54BC08D1}" name="Column12145"/>
    <tableColumn id="12160" xr3:uid="{7F3BB395-E1E8-4256-A7A8-D0AD87D84783}" name="Column12146"/>
    <tableColumn id="12161" xr3:uid="{213E4B72-9CA1-48C7-8273-CCB4417318FD}" name="Column12147"/>
    <tableColumn id="12162" xr3:uid="{72B66C0E-2674-4AA8-A535-20839CF07FCE}" name="Column12148"/>
    <tableColumn id="12163" xr3:uid="{FABEA341-8500-4DEA-9580-A433465DABC1}" name="Column12149"/>
    <tableColumn id="12164" xr3:uid="{CDE2AAFB-A3BF-404D-B92E-09939FD8F748}" name="Column12150"/>
    <tableColumn id="12165" xr3:uid="{07747E20-83AA-43C8-9983-887C232C31F5}" name="Column12151"/>
    <tableColumn id="12166" xr3:uid="{694C6C4E-F795-4FA7-9D12-43C8B9A92E7B}" name="Column12152"/>
    <tableColumn id="12167" xr3:uid="{A7B79A63-0EC1-47C3-BC1E-272EB9C91768}" name="Column12153"/>
    <tableColumn id="12168" xr3:uid="{531A84DB-FBBD-4EAE-B702-250326EDC895}" name="Column12154"/>
    <tableColumn id="12169" xr3:uid="{E27CEFDE-157A-469C-9F4F-48B4E002F64F}" name="Column12155"/>
    <tableColumn id="12170" xr3:uid="{A828D973-C19D-431C-BE98-573C7DDF9079}" name="Column12156"/>
    <tableColumn id="12171" xr3:uid="{A8DEC38C-C312-4E32-906F-9AF76631F7BC}" name="Column12157"/>
    <tableColumn id="12172" xr3:uid="{6700BDFB-C435-400A-87F9-6B57EC23C8F9}" name="Column12158"/>
    <tableColumn id="12173" xr3:uid="{046EED07-0E2D-45AE-AD9A-5BFCEE99E4D9}" name="Column12159"/>
    <tableColumn id="12174" xr3:uid="{AB2D28B2-D232-4C4B-A7CA-C89A5BE4185B}" name="Column12160"/>
    <tableColumn id="12175" xr3:uid="{1A3FE230-FE6E-4FD3-999D-A6157D45147A}" name="Column12161"/>
    <tableColumn id="12176" xr3:uid="{4D48E265-F61D-477C-9D4C-521CF4D1F5F9}" name="Column12162"/>
    <tableColumn id="12177" xr3:uid="{3CC5E4DF-0F0F-428D-B4AC-A24C45A41412}" name="Column12163"/>
    <tableColumn id="12178" xr3:uid="{9F1AE388-B7B9-49EE-B40B-0C8A06C2DB77}" name="Column12164"/>
    <tableColumn id="12179" xr3:uid="{C4BD6B94-83A7-4FB7-A5D8-F83A54D5E363}" name="Column12165"/>
    <tableColumn id="12180" xr3:uid="{CBDB4EF0-A77F-4FAA-B57C-5656FB8DA511}" name="Column12166"/>
    <tableColumn id="12181" xr3:uid="{BB615A0F-70E0-48EE-8774-28192DCAAD12}" name="Column12167"/>
    <tableColumn id="12182" xr3:uid="{E5C77A98-FD09-41F1-9613-7D47779E1609}" name="Column12168"/>
    <tableColumn id="12183" xr3:uid="{50CFAAC9-C83C-4711-8FF0-492658716A66}" name="Column12169"/>
    <tableColumn id="12184" xr3:uid="{8D2D8B18-5D3C-4501-8017-145F386FBA74}" name="Column12170"/>
    <tableColumn id="12185" xr3:uid="{0EACFD57-2F37-46C1-9330-7AFCD19860D3}" name="Column12171"/>
    <tableColumn id="12186" xr3:uid="{22481FD7-9161-4F37-BB0A-D5FBA2BCCBF3}" name="Column12172"/>
    <tableColumn id="12187" xr3:uid="{A60B01F2-878F-4FDD-802F-00A3ED2FECB4}" name="Column12173"/>
    <tableColumn id="12188" xr3:uid="{7A7F5BC9-EBDD-42FA-8A68-EEC232A276E5}" name="Column12174"/>
    <tableColumn id="12189" xr3:uid="{138F1694-485D-4A4B-8FF4-91D0E3E9E12F}" name="Column12175"/>
    <tableColumn id="12190" xr3:uid="{56ED1F62-457A-4387-8C97-5503D5A6BCB8}" name="Column12176"/>
    <tableColumn id="12191" xr3:uid="{01E1D472-0F10-4B44-9525-E95090592603}" name="Column12177"/>
    <tableColumn id="12192" xr3:uid="{6E7135E0-2CE1-4C20-9CC3-DEAAEBC0B2E1}" name="Column12178"/>
    <tableColumn id="12193" xr3:uid="{ACC1545D-1A4F-433C-B1E1-2F0C8A8833E2}" name="Column12179"/>
    <tableColumn id="12194" xr3:uid="{5123B8F9-1607-4F97-B3B8-83BE83B07687}" name="Column12180"/>
    <tableColumn id="12195" xr3:uid="{AD6EED90-BC77-4082-ACB4-97428D462E03}" name="Column12181"/>
    <tableColumn id="12196" xr3:uid="{86F8BB5F-6217-454D-9C5C-DF1296F68296}" name="Column12182"/>
    <tableColumn id="12197" xr3:uid="{CD01A3F4-145D-4B97-B575-CE19077EF387}" name="Column12183"/>
    <tableColumn id="12198" xr3:uid="{760B06B6-6BA6-4223-91D5-2366008CBCAE}" name="Column12184"/>
    <tableColumn id="12199" xr3:uid="{76DEB88B-B0AB-421B-81A0-8F6F2F8763BE}" name="Column12185"/>
    <tableColumn id="12200" xr3:uid="{D2057F34-335C-495F-94D9-C5CF23C98B97}" name="Column12186"/>
    <tableColumn id="12201" xr3:uid="{90CC6252-8555-4E78-A86B-95C7711A386C}" name="Column12187"/>
    <tableColumn id="12202" xr3:uid="{58A65009-64C3-41FF-8F7E-4F0E52A62C2B}" name="Column12188"/>
    <tableColumn id="12203" xr3:uid="{41E70090-CD3B-4340-B767-7C026E5BEBFE}" name="Column12189"/>
    <tableColumn id="12204" xr3:uid="{AFA2464F-980B-4C8D-A130-A17A872399B3}" name="Column12190"/>
    <tableColumn id="12205" xr3:uid="{E8831F42-1E1D-4CE7-8367-9479BEDF9AAE}" name="Column12191"/>
    <tableColumn id="12206" xr3:uid="{D024CD5B-347E-4251-8335-A2F4CD565FAB}" name="Column12192"/>
    <tableColumn id="12207" xr3:uid="{1FA7AA85-404B-4CBC-B952-CE6E3D53FE75}" name="Column12193"/>
    <tableColumn id="12208" xr3:uid="{A860E986-FA3E-47B7-8666-865A32635216}" name="Column12194"/>
    <tableColumn id="12209" xr3:uid="{08AF4FCA-F6B8-40D3-AC5F-4080382AE511}" name="Column12195"/>
    <tableColumn id="12210" xr3:uid="{7051D54B-652A-420B-B233-81EC61B3FAAA}" name="Column12196"/>
    <tableColumn id="12211" xr3:uid="{ADBFEC4A-BFA2-4E6E-9C77-1AB20874AD13}" name="Column12197"/>
    <tableColumn id="12212" xr3:uid="{7B38A99A-6092-4B57-B4C2-E479E351378B}" name="Column12198"/>
    <tableColumn id="12213" xr3:uid="{AC62C4F2-7FF4-4AF6-BE45-4A38695FDD19}" name="Column12199"/>
    <tableColumn id="12214" xr3:uid="{27CB51EC-5A0A-4163-887B-3DED4252B323}" name="Column12200"/>
    <tableColumn id="12215" xr3:uid="{2F8DC26D-3E19-45F2-962B-88F0617B73C1}" name="Column12201"/>
    <tableColumn id="12216" xr3:uid="{95C37C4B-6AAF-40CD-A0CA-7C79F19387BB}" name="Column12202"/>
    <tableColumn id="12217" xr3:uid="{0119FC6C-7625-40BC-829A-476ECBA2A1BD}" name="Column12203"/>
    <tableColumn id="12218" xr3:uid="{5937BE85-496D-42E9-ACC6-8B37D2C4BB89}" name="Column12204"/>
    <tableColumn id="12219" xr3:uid="{FFFCB969-1E45-4BB8-8D77-290C6DA89971}" name="Column12205"/>
    <tableColumn id="12220" xr3:uid="{2AA0D5AB-0C2F-4918-A4B4-6F44C0112ED6}" name="Column12206"/>
    <tableColumn id="12221" xr3:uid="{234F8786-B29E-47E6-B867-C255FB9AA0DC}" name="Column12207"/>
    <tableColumn id="12222" xr3:uid="{84A338B5-DC1C-431A-A846-612D33765927}" name="Column12208"/>
    <tableColumn id="12223" xr3:uid="{7D367482-4069-4C47-8357-DF95AEEB539E}" name="Column12209"/>
    <tableColumn id="12224" xr3:uid="{34E976D7-6638-4253-9C5B-78B2BDE131A0}" name="Column12210"/>
    <tableColumn id="12225" xr3:uid="{D3415A05-1FC0-4FE6-BBFB-208B1655DB93}" name="Column12211"/>
    <tableColumn id="12226" xr3:uid="{25225A03-E307-46D9-8B93-4CA6024C0BC4}" name="Column12212"/>
    <tableColumn id="12227" xr3:uid="{78393AA8-69FD-4DD1-959D-1A66520AF57F}" name="Column12213"/>
    <tableColumn id="12228" xr3:uid="{4C0A6E37-7359-4661-9C56-B7D1E33C57F0}" name="Column12214"/>
    <tableColumn id="12229" xr3:uid="{5B87DDB8-3F60-4E09-95BA-7C9C0A45F50C}" name="Column12215"/>
    <tableColumn id="12230" xr3:uid="{F2ADEE7C-D0DD-40C4-93EC-88ED473FE9DD}" name="Column12216"/>
    <tableColumn id="12231" xr3:uid="{42E32C58-5D7B-42E8-8DF8-D588061615DC}" name="Column12217"/>
    <tableColumn id="12232" xr3:uid="{A79286C4-CB0D-4004-A1CC-6FF111D8C037}" name="Column12218"/>
    <tableColumn id="12233" xr3:uid="{A4F7954F-CC5D-4720-B5DE-BD791EC798D4}" name="Column12219"/>
    <tableColumn id="12234" xr3:uid="{3F040C01-DFA1-4A2C-B5B1-971F01ABE100}" name="Column12220"/>
    <tableColumn id="12235" xr3:uid="{8EA6C8C1-840F-4687-9F58-2604C3ED3B2E}" name="Column12221"/>
    <tableColumn id="12236" xr3:uid="{D518F336-F2E9-46E3-A30A-7C0C39B86DD6}" name="Column12222"/>
    <tableColumn id="12237" xr3:uid="{0260628F-62BF-4CC2-9C00-7D8B65B2C583}" name="Column12223"/>
    <tableColumn id="12238" xr3:uid="{CD68A3B2-03D6-45FE-89E2-059463EBF7B2}" name="Column12224"/>
    <tableColumn id="12239" xr3:uid="{4B4BB83D-19B4-4A62-A7B8-D6052E962CD5}" name="Column12225"/>
    <tableColumn id="12240" xr3:uid="{12756071-A406-4189-B497-C28FCD785310}" name="Column12226"/>
    <tableColumn id="12241" xr3:uid="{FCFD7B72-21BC-44AA-B56D-58D1C3E93CBB}" name="Column12227"/>
    <tableColumn id="12242" xr3:uid="{04E87E76-66CE-4593-8DD8-CE9907B2DCDE}" name="Column12228"/>
    <tableColumn id="12243" xr3:uid="{994E940F-9FE3-455B-8086-4C0724438F28}" name="Column12229"/>
    <tableColumn id="12244" xr3:uid="{FD6B2BB2-6E5A-44FB-8156-94E578F6B083}" name="Column12230"/>
    <tableColumn id="12245" xr3:uid="{FF2EDD7D-BE1E-4F71-BFAC-651D1049B04B}" name="Column12231"/>
    <tableColumn id="12246" xr3:uid="{70CCEF6F-DFDF-4DC9-A613-33396E6A166C}" name="Column12232"/>
    <tableColumn id="12247" xr3:uid="{2D643F91-DF96-45F7-8D02-355638B3A910}" name="Column12233"/>
    <tableColumn id="12248" xr3:uid="{7AF287B7-6033-43B9-B2FC-7115E6049AE3}" name="Column12234"/>
    <tableColumn id="12249" xr3:uid="{16ABFD93-14C9-4FE5-BC70-46228073B80E}" name="Column12235"/>
    <tableColumn id="12250" xr3:uid="{CD92FE2F-6A9C-4448-93BD-E8225A8102EB}" name="Column12236"/>
    <tableColumn id="12251" xr3:uid="{9D8531F6-A9EC-4252-808F-564A8CA4B9AC}" name="Column12237"/>
    <tableColumn id="12252" xr3:uid="{95A2BA50-29AB-492E-B783-3816C54BC256}" name="Column12238"/>
    <tableColumn id="12253" xr3:uid="{25FDF984-2420-47F5-BCB1-FD52F98BA3D9}" name="Column12239"/>
    <tableColumn id="12254" xr3:uid="{539F40F4-C27D-478B-83CD-BA3CAA5A7B10}" name="Column12240"/>
    <tableColumn id="12255" xr3:uid="{622981AB-58FF-41C3-A22B-DFBCE5C8C428}" name="Column12241"/>
    <tableColumn id="12256" xr3:uid="{CBA090F2-445D-433C-9042-92A227939468}" name="Column12242"/>
    <tableColumn id="12257" xr3:uid="{CD33C952-98CC-40FF-904C-955F42B4E6B8}" name="Column12243"/>
    <tableColumn id="12258" xr3:uid="{5779367C-0221-4144-99D9-573E07999B7A}" name="Column12244"/>
    <tableColumn id="12259" xr3:uid="{67FF29F4-E730-485E-9DA5-A2372245A71A}" name="Column12245"/>
    <tableColumn id="12260" xr3:uid="{640D05EB-A1D5-4DF1-95A7-158BF0930DA3}" name="Column12246"/>
    <tableColumn id="12261" xr3:uid="{8D1827A8-113F-4A2A-B40D-01D38D6012DF}" name="Column12247"/>
    <tableColumn id="12262" xr3:uid="{4133D66F-4E12-40AC-AD4B-52A151AE43B1}" name="Column12248"/>
    <tableColumn id="12263" xr3:uid="{5232418D-B5DF-4725-A4B6-95B277ADB258}" name="Column12249"/>
    <tableColumn id="12264" xr3:uid="{13DAF8C2-0E01-4CA9-B824-24C3BDDA7F77}" name="Column12250"/>
    <tableColumn id="12265" xr3:uid="{C8537030-685B-4B95-8BB1-66F74E2E1453}" name="Column12251"/>
    <tableColumn id="12266" xr3:uid="{665F22E4-7993-4F69-BCF8-C1658FE37408}" name="Column12252"/>
    <tableColumn id="12267" xr3:uid="{29751909-FC15-40CF-9FEE-5E4357A95F21}" name="Column12253"/>
    <tableColumn id="12268" xr3:uid="{6C173F6C-60E9-43C6-B593-BD58CD279CAC}" name="Column12254"/>
    <tableColumn id="12269" xr3:uid="{4C513B98-8905-440F-B90E-E87BEF16058B}" name="Column12255"/>
    <tableColumn id="12270" xr3:uid="{493852B5-C349-4218-A4B5-F118A275CB0A}" name="Column12256"/>
    <tableColumn id="12271" xr3:uid="{0E911971-5C3E-4A8C-84FF-7416CFDA1A29}" name="Column12257"/>
    <tableColumn id="12272" xr3:uid="{965A2567-CC66-4554-A550-6CB249D63F07}" name="Column12258"/>
    <tableColumn id="12273" xr3:uid="{7D5594E9-FA8C-4548-A4FF-8CBBAB67DC14}" name="Column12259"/>
    <tableColumn id="12274" xr3:uid="{58DBC531-75E6-43D3-A213-787FF2A4D09B}" name="Column12260"/>
    <tableColumn id="12275" xr3:uid="{C3CEAF1B-C61F-4037-9507-B41087234A8E}" name="Column12261"/>
    <tableColumn id="12276" xr3:uid="{0066003C-2825-4EA1-8EDA-75A72D1C009D}" name="Column12262"/>
    <tableColumn id="12277" xr3:uid="{F4038FF4-90A8-40C5-AD62-CEF58D48A39A}" name="Column12263"/>
    <tableColumn id="12278" xr3:uid="{CAD21DA8-B83A-4861-9172-6DF876456A05}" name="Column12264"/>
    <tableColumn id="12279" xr3:uid="{1A0D5E4C-F518-4938-A654-8D9725BE4C0C}" name="Column12265"/>
    <tableColumn id="12280" xr3:uid="{9B82B836-CDD9-4425-B521-E26BA79E131C}" name="Column12266"/>
    <tableColumn id="12281" xr3:uid="{E6ED75EA-9D4C-4EDB-9AAE-D6D0492D16B3}" name="Column12267"/>
    <tableColumn id="12282" xr3:uid="{4A12B6CB-8A22-4A8C-9209-DC81CC05F271}" name="Column12268"/>
    <tableColumn id="12283" xr3:uid="{2EB26FD5-E27A-4003-BEAF-294BD9B481AA}" name="Column12269"/>
    <tableColumn id="12284" xr3:uid="{84FFD3AA-CF95-41B8-9530-BC3503CAF65A}" name="Column12270"/>
    <tableColumn id="12285" xr3:uid="{842F05C7-995C-44BD-A228-18823E3AD6D5}" name="Column12271"/>
    <tableColumn id="12286" xr3:uid="{9AE914D2-6EBA-4C09-BF72-AC5E17D64E53}" name="Column12272"/>
    <tableColumn id="12287" xr3:uid="{C08C0212-DDEA-4149-AB15-A0B00000ECEE}" name="Column12273"/>
    <tableColumn id="12288" xr3:uid="{C266F897-BFF5-4040-B46E-DBF3E4AF4DA0}" name="Column12274"/>
    <tableColumn id="12289" xr3:uid="{60A2CEA3-808A-4AC9-9478-80DC7D6A70D3}" name="Column12275"/>
    <tableColumn id="12290" xr3:uid="{14E0E119-F0AC-4009-A464-CBB31433E4A7}" name="Column12276"/>
    <tableColumn id="12291" xr3:uid="{93F8E333-3998-47F2-BC75-C0F239735962}" name="Column12277"/>
    <tableColumn id="12292" xr3:uid="{E2173D56-23FC-4A65-A4E4-988739D44A06}" name="Column12278"/>
    <tableColumn id="12293" xr3:uid="{3C4A04BA-65DC-4F00-85A4-88601949B263}" name="Column12279"/>
    <tableColumn id="12294" xr3:uid="{7E4D719C-6098-4CE5-9730-148ED82F66DF}" name="Column12280"/>
    <tableColumn id="12295" xr3:uid="{CF313922-7650-47CB-90C0-F1E7139B3DA3}" name="Column12281"/>
    <tableColumn id="12296" xr3:uid="{D5ED3FB2-87FC-45DA-916F-8EE3B0EA0CB6}" name="Column12282"/>
    <tableColumn id="12297" xr3:uid="{F9E3C541-E18A-41C8-B193-9029608A786A}" name="Column12283"/>
    <tableColumn id="12298" xr3:uid="{2E678FF8-C271-4BFA-90F6-1ACEAA5D3EE0}" name="Column12284"/>
    <tableColumn id="12299" xr3:uid="{8DA562C1-1537-47D5-A013-AF372EC03BC7}" name="Column12285"/>
    <tableColumn id="12300" xr3:uid="{3799B932-8622-467A-8B4D-6F34D9D3F48A}" name="Column12286"/>
    <tableColumn id="12301" xr3:uid="{C38F9C98-52B4-429A-B208-B52BBACAC102}" name="Column12287"/>
    <tableColumn id="12302" xr3:uid="{4F83D27F-0960-4FAD-BF8E-4937BF0A690C}" name="Column12288"/>
    <tableColumn id="12303" xr3:uid="{C35A8EE1-B179-47DD-8D8D-FC3BBD0EA0EE}" name="Column12289"/>
    <tableColumn id="12304" xr3:uid="{A6E8B6B8-6CCB-4F63-83B6-C272B9B67CC1}" name="Column12290"/>
    <tableColumn id="12305" xr3:uid="{E43DA6AE-3E5A-4828-A27E-D6BAB6C00F69}" name="Column12291"/>
    <tableColumn id="12306" xr3:uid="{0FD2E61E-D6D3-44C0-BB5A-81779A1E7D6E}" name="Column12292"/>
    <tableColumn id="12307" xr3:uid="{F6965985-2C27-47BE-8C29-E6DAB728B852}" name="Column12293"/>
    <tableColumn id="12308" xr3:uid="{ABBB7B48-A854-447C-ABE1-12BDF7333BE5}" name="Column12294"/>
    <tableColumn id="12309" xr3:uid="{4E25040B-FA2B-4C5D-B690-61365F8687BC}" name="Column12295"/>
    <tableColumn id="12310" xr3:uid="{B782B8D2-DA85-4C76-998D-78EE31984280}" name="Column12296"/>
    <tableColumn id="12311" xr3:uid="{CD7DBBF1-D96C-4F53-9340-79EBFE3BEAD6}" name="Column12297"/>
    <tableColumn id="12312" xr3:uid="{98822BD9-E500-4293-BA12-66A475BD54E7}" name="Column12298"/>
    <tableColumn id="12313" xr3:uid="{7036FA5D-EB4F-443D-A051-2970AC250A03}" name="Column12299"/>
    <tableColumn id="12314" xr3:uid="{39AC8E4D-945D-47C6-9CE0-C04827C5EB09}" name="Column12300"/>
    <tableColumn id="12315" xr3:uid="{2418DE42-29ED-4901-94E6-6CA126154DAF}" name="Column12301"/>
    <tableColumn id="12316" xr3:uid="{9DBE63EC-D2B8-434E-8491-F597ABC8AB9D}" name="Column12302"/>
    <tableColumn id="12317" xr3:uid="{57D55B73-8EF1-477D-A6CF-A8CA76102DD1}" name="Column12303"/>
    <tableColumn id="12318" xr3:uid="{01315ADA-52C1-4AF5-B2DD-64F72825DB52}" name="Column12304"/>
    <tableColumn id="12319" xr3:uid="{1FC5C29D-DB60-425B-8DC6-3E4BE6BEE6E5}" name="Column12305"/>
    <tableColumn id="12320" xr3:uid="{022CB5A8-0134-42FE-8C8A-D63161B608CD}" name="Column12306"/>
    <tableColumn id="12321" xr3:uid="{5DF6A1B9-1DED-4EEA-B42A-C18EFC7C9687}" name="Column12307"/>
    <tableColumn id="12322" xr3:uid="{E3EA31AC-AA4C-4B57-8EF7-8FA33EC1E2CA}" name="Column12308"/>
    <tableColumn id="12323" xr3:uid="{A28D2DAB-5766-488E-B84C-16F67B5417F5}" name="Column12309"/>
    <tableColumn id="12324" xr3:uid="{EE1DFAB5-FDC0-442C-887A-949598A8D42D}" name="Column12310"/>
    <tableColumn id="12325" xr3:uid="{98109BFF-E70B-485F-9343-0F519A80986F}" name="Column12311"/>
    <tableColumn id="12326" xr3:uid="{3142A0C1-2DF4-4545-B8E1-D1C56A69714D}" name="Column12312"/>
    <tableColumn id="12327" xr3:uid="{97C6C3B6-9038-4FDB-9576-DE5D5011F3B3}" name="Column12313"/>
    <tableColumn id="12328" xr3:uid="{2CC8E864-FDEB-47E1-B95E-E48CF31E8DAA}" name="Column12314"/>
    <tableColumn id="12329" xr3:uid="{4E5CB665-387C-43C9-8091-6DB398C9695C}" name="Column12315"/>
    <tableColumn id="12330" xr3:uid="{EBFDE13B-F22F-4BFA-8B9C-228323E8B754}" name="Column12316"/>
    <tableColumn id="12331" xr3:uid="{38138FCA-80A1-469D-9A35-0DC72D2E837D}" name="Column12317"/>
    <tableColumn id="12332" xr3:uid="{7429A862-B92A-41D9-9D5E-E6CEF952656E}" name="Column12318"/>
    <tableColumn id="12333" xr3:uid="{692EDA19-1F24-487E-9E1A-716D12A30742}" name="Column12319"/>
    <tableColumn id="12334" xr3:uid="{CED20814-BF28-48F8-ACC2-1312EA9A808E}" name="Column12320"/>
    <tableColumn id="12335" xr3:uid="{8EBC5ED9-6117-4D0F-93F4-FA59024844C8}" name="Column12321"/>
    <tableColumn id="12336" xr3:uid="{4CF3E836-7CFA-4206-B9DE-60D872572632}" name="Column12322"/>
    <tableColumn id="12337" xr3:uid="{8637C6C8-4767-4690-B2DD-C27511904448}" name="Column12323"/>
    <tableColumn id="12338" xr3:uid="{55E38D40-BEBA-4217-94CD-DC7A617002CB}" name="Column12324"/>
    <tableColumn id="12339" xr3:uid="{B6DA6342-210E-4961-BE05-BAED1ADF0B94}" name="Column12325"/>
    <tableColumn id="12340" xr3:uid="{BE6FD1AE-2321-4B8F-A2E0-A704466C80C8}" name="Column12326"/>
    <tableColumn id="12341" xr3:uid="{B8870261-4192-423B-96E0-33975D0B94B5}" name="Column12327"/>
    <tableColumn id="12342" xr3:uid="{C18AC794-B7CE-4A53-89F2-00BEEB422BBE}" name="Column12328"/>
    <tableColumn id="12343" xr3:uid="{4A9E3FF5-F3DB-46E7-91D3-91098773EFF2}" name="Column12329"/>
    <tableColumn id="12344" xr3:uid="{4CF66CC5-A181-4125-AB35-24A2FF6BDBE8}" name="Column12330"/>
    <tableColumn id="12345" xr3:uid="{8884B432-BAA9-4F22-8DE2-B55314C375E2}" name="Column12331"/>
    <tableColumn id="12346" xr3:uid="{6000E304-796F-488F-A226-0878789D3CCB}" name="Column12332"/>
    <tableColumn id="12347" xr3:uid="{0FADCE5A-DCB8-4B55-B701-FCAD0C3243F5}" name="Column12333"/>
    <tableColumn id="12348" xr3:uid="{D66A3FCA-48C3-4F84-BF05-BB0F412E0858}" name="Column12334"/>
    <tableColumn id="12349" xr3:uid="{55448708-2C39-40C9-B734-B682CE617EA2}" name="Column12335"/>
    <tableColumn id="12350" xr3:uid="{48071F64-1766-4873-986E-869FF5E14C92}" name="Column12336"/>
    <tableColumn id="12351" xr3:uid="{13A653DA-4DC5-4AF8-B634-9279C216F915}" name="Column12337"/>
    <tableColumn id="12352" xr3:uid="{D62C24B6-0E3F-4CDD-8FED-AFFDC15563B4}" name="Column12338"/>
    <tableColumn id="12353" xr3:uid="{5B4616F3-AB64-4026-AA62-529BCA10265E}" name="Column12339"/>
    <tableColumn id="12354" xr3:uid="{6514559F-345F-4902-A96C-6F4B36654503}" name="Column12340"/>
    <tableColumn id="12355" xr3:uid="{89671961-DC85-417A-8110-114E6D616EC2}" name="Column12341"/>
    <tableColumn id="12356" xr3:uid="{6B4C168C-B042-4253-8E38-C9AC21E7A049}" name="Column12342"/>
    <tableColumn id="12357" xr3:uid="{32DB94A0-F391-43E0-B3C2-84ABE81B036C}" name="Column12343"/>
    <tableColumn id="12358" xr3:uid="{6F424F2D-AEC6-46AC-A7AA-0CE913CC0F70}" name="Column12344"/>
    <tableColumn id="12359" xr3:uid="{BBF57B01-22C3-4275-897B-26A343A7DA03}" name="Column12345"/>
    <tableColumn id="12360" xr3:uid="{94FE45E4-9B70-4026-8D34-DF30CFD9ECD1}" name="Column12346"/>
    <tableColumn id="12361" xr3:uid="{040C2FC7-315E-4B33-9CD9-99C552CEABBA}" name="Column12347"/>
    <tableColumn id="12362" xr3:uid="{0CA02EEC-DB22-44CE-87DF-A4775ABE9C16}" name="Column12348"/>
    <tableColumn id="12363" xr3:uid="{A5029A6B-8B5A-4DE3-9B0A-F55EE7F51FF6}" name="Column12349"/>
    <tableColumn id="12364" xr3:uid="{1D83D1A4-C9BA-415D-963D-B734B6513E13}" name="Column12350"/>
    <tableColumn id="12365" xr3:uid="{8A507A0C-7B72-42F2-9128-DFBB7F1D6D6B}" name="Column12351"/>
    <tableColumn id="12366" xr3:uid="{2F2C640B-C7A2-4ED8-897B-AA3F5E79DA28}" name="Column12352"/>
    <tableColumn id="12367" xr3:uid="{E8969D06-20E3-48E0-8959-380A1EE9CD89}" name="Column12353"/>
    <tableColumn id="12368" xr3:uid="{73B5B719-B4E3-4582-A850-233AB1E72B61}" name="Column12354"/>
    <tableColumn id="12369" xr3:uid="{E40B9C74-C0ED-415A-A532-3CF0C7ABBA46}" name="Column12355"/>
    <tableColumn id="12370" xr3:uid="{1FC54C9B-F1ED-4D67-B4AF-9309372E6376}" name="Column12356"/>
    <tableColumn id="12371" xr3:uid="{4A74187F-AE52-4866-8D9A-3F72ABF71519}" name="Column12357"/>
    <tableColumn id="12372" xr3:uid="{9FDDDC6F-881A-43CA-A94D-74165A253D00}" name="Column12358"/>
    <tableColumn id="12373" xr3:uid="{0C659DB3-63BB-4B34-B3C5-59E43E1A2596}" name="Column12359"/>
    <tableColumn id="12374" xr3:uid="{4777BAD5-A502-4B27-9246-4F18E0197305}" name="Column12360"/>
    <tableColumn id="12375" xr3:uid="{0F26E5A2-8D43-4CAD-9E97-525510E3AADC}" name="Column12361"/>
    <tableColumn id="12376" xr3:uid="{6FFA7EDB-B7B5-4AD6-AE42-DB4DD782B0C1}" name="Column12362"/>
    <tableColumn id="12377" xr3:uid="{8CC98BB7-E023-4F31-A1CD-B36F46D657AA}" name="Column12363"/>
    <tableColumn id="12378" xr3:uid="{209F39DC-FE0B-429D-8A1D-5194371BCC7D}" name="Column12364"/>
    <tableColumn id="12379" xr3:uid="{2AE40CF6-1ED2-4112-A960-AC327F33650E}" name="Column12365"/>
    <tableColumn id="12380" xr3:uid="{754F5F23-FF91-470C-8A2A-823C330BE705}" name="Column12366"/>
    <tableColumn id="12381" xr3:uid="{26BDA618-5ACF-44C4-8585-4923A7B7E3B2}" name="Column12367"/>
    <tableColumn id="12382" xr3:uid="{E84EC5C9-1A16-4B8D-B697-3ED630404AD9}" name="Column12368"/>
    <tableColumn id="12383" xr3:uid="{A92B7188-76C8-49EF-AEC5-03DC4A219E69}" name="Column12369"/>
    <tableColumn id="12384" xr3:uid="{324C90C6-6896-4632-8D82-425CB895060C}" name="Column12370"/>
    <tableColumn id="12385" xr3:uid="{CBAB8763-EADF-480E-97D1-07CE51DA25AF}" name="Column12371"/>
    <tableColumn id="12386" xr3:uid="{6F2A98B2-EC34-40F3-AAD5-0011B318EA71}" name="Column12372"/>
    <tableColumn id="12387" xr3:uid="{1BE5E06F-A91F-451F-8616-D1D98E3D22A6}" name="Column12373"/>
    <tableColumn id="12388" xr3:uid="{392261C6-82B8-4EE9-8202-497A29AE435B}" name="Column12374"/>
    <tableColumn id="12389" xr3:uid="{F6F5DF77-76E3-406D-9EF0-160938F6500F}" name="Column12375"/>
    <tableColumn id="12390" xr3:uid="{2EE54C1D-1289-4C69-AB6F-EAEA5CC184EA}" name="Column12376"/>
    <tableColumn id="12391" xr3:uid="{22950CA7-A10D-4EC6-A6BE-3CF137E38E5C}" name="Column12377"/>
    <tableColumn id="12392" xr3:uid="{832E3885-9A70-4F8C-BBD7-D87BD8C7FEE5}" name="Column12378"/>
    <tableColumn id="12393" xr3:uid="{AA207238-229D-4FF5-9A45-FF39F51C8FB0}" name="Column12379"/>
    <tableColumn id="12394" xr3:uid="{9FC6F4C1-8D7E-4740-AD01-CBEF51DF2623}" name="Column12380"/>
    <tableColumn id="12395" xr3:uid="{3D85100B-BA7B-4BA0-B1DC-EFDB07B2B454}" name="Column12381"/>
    <tableColumn id="12396" xr3:uid="{D131AAAA-0A5C-4B80-B7AA-08FB9FA82467}" name="Column12382"/>
    <tableColumn id="12397" xr3:uid="{48B4B0AB-9EE9-441C-89E3-B78B4725375E}" name="Column12383"/>
    <tableColumn id="12398" xr3:uid="{0F778D5A-3ADB-4A44-8549-A5B7F5ECF09D}" name="Column12384"/>
    <tableColumn id="12399" xr3:uid="{7FC6BF13-FFAB-44E6-BADD-9FE1BFB10CE6}" name="Column12385"/>
    <tableColumn id="12400" xr3:uid="{DA8E244C-8E15-44D0-926D-1544F2F43375}" name="Column12386"/>
    <tableColumn id="12401" xr3:uid="{A876E561-394C-4FA8-8284-F614BB57EBBA}" name="Column12387"/>
    <tableColumn id="12402" xr3:uid="{E62C4DF3-7B75-4614-91E3-5EC9395E0B86}" name="Column12388"/>
    <tableColumn id="12403" xr3:uid="{49B3D3A8-2D17-4ACF-88C1-DB830AECF0F9}" name="Column12389"/>
    <tableColumn id="12404" xr3:uid="{EE938A34-9E5C-46D1-B559-2220D0DBBAE3}" name="Column12390"/>
    <tableColumn id="12405" xr3:uid="{3A06DF1A-2144-4E6B-9CBB-AF8820160568}" name="Column12391"/>
    <tableColumn id="12406" xr3:uid="{92A7D3ED-506D-4DFD-A72B-CFCF36856A15}" name="Column12392"/>
    <tableColumn id="12407" xr3:uid="{78FF5667-9559-4605-9026-47D88C959EB1}" name="Column12393"/>
    <tableColumn id="12408" xr3:uid="{197D8506-3D0C-4CA8-A4CC-0ABD52E3A5FD}" name="Column12394"/>
    <tableColumn id="12409" xr3:uid="{31DDD7BD-5BE1-4FCC-806D-431DFF1AE00C}" name="Column12395"/>
    <tableColumn id="12410" xr3:uid="{581B7B73-7180-48D1-9D27-14557FA7A096}" name="Column12396"/>
    <tableColumn id="12411" xr3:uid="{A7D3372C-5CF2-470C-9055-21D5568E233D}" name="Column12397"/>
    <tableColumn id="12412" xr3:uid="{855FFFDC-4F9A-49F7-83FA-5A1D702AC32E}" name="Column12398"/>
    <tableColumn id="12413" xr3:uid="{8A056721-9341-4A7D-82DC-6E8CF89131F3}" name="Column12399"/>
    <tableColumn id="12414" xr3:uid="{2D5256F0-0869-4CB8-9C38-F3D52EA05E18}" name="Column12400"/>
    <tableColumn id="12415" xr3:uid="{70C38B2E-E009-4CC8-8C17-1E1B4B0F7500}" name="Column12401"/>
    <tableColumn id="12416" xr3:uid="{F4C45A2C-F8E7-4306-827F-EC11506069B7}" name="Column12402"/>
    <tableColumn id="12417" xr3:uid="{AB4D1BB9-DEBC-415B-89CE-957A8B637EDD}" name="Column12403"/>
    <tableColumn id="12418" xr3:uid="{C82AFD6B-590B-4578-B926-15C754D18A85}" name="Column12404"/>
    <tableColumn id="12419" xr3:uid="{157B00CF-BDC8-48A8-A338-804E327AE185}" name="Column12405"/>
    <tableColumn id="12420" xr3:uid="{E0040ABB-7E72-4926-B31A-A9D83AD81409}" name="Column12406"/>
    <tableColumn id="12421" xr3:uid="{085B526E-86FC-4852-B7F4-597522952E47}" name="Column12407"/>
    <tableColumn id="12422" xr3:uid="{8B46C89F-78BF-4E10-938A-55B3311794F0}" name="Column12408"/>
    <tableColumn id="12423" xr3:uid="{40BE24A6-D99D-4C35-B0FF-67BBAE3EE9F5}" name="Column12409"/>
    <tableColumn id="12424" xr3:uid="{2748FC5F-420A-4BE1-A937-3B216EEFF141}" name="Column12410"/>
    <tableColumn id="12425" xr3:uid="{E5F20BAE-B644-4A58-8543-E78D7BE4EB25}" name="Column12411"/>
    <tableColumn id="12426" xr3:uid="{EDCA5AC9-C6B6-47C4-9D1A-0B42418732FC}" name="Column12412"/>
    <tableColumn id="12427" xr3:uid="{6819FBCB-5E97-41CF-ABF1-AA9883DE5F2D}" name="Column12413"/>
    <tableColumn id="12428" xr3:uid="{22C54E1A-10DA-439B-862D-82E8C457275C}" name="Column12414"/>
    <tableColumn id="12429" xr3:uid="{94E8247F-B4C8-4A67-BB79-FAF20DF8872E}" name="Column12415"/>
    <tableColumn id="12430" xr3:uid="{6A8DDEE0-FB38-4C9C-A739-4E7E3854EE31}" name="Column12416"/>
    <tableColumn id="12431" xr3:uid="{7ECCE818-674E-4A45-A3B0-48E69A93A91F}" name="Column12417"/>
    <tableColumn id="12432" xr3:uid="{6AFD2041-BD4D-4DC2-A544-E9989889ABCD}" name="Column12418"/>
    <tableColumn id="12433" xr3:uid="{5B1EF6CA-4B20-4338-8F14-8035DE775DB1}" name="Column12419"/>
    <tableColumn id="12434" xr3:uid="{A50202DC-731F-4375-B3DD-16A14B4B93E9}" name="Column12420"/>
    <tableColumn id="12435" xr3:uid="{71FEC7CC-25B7-41DF-93BF-F2537825CBB6}" name="Column12421"/>
    <tableColumn id="12436" xr3:uid="{46505487-F17D-4A39-BF2A-7C2FE06C2838}" name="Column12422"/>
    <tableColumn id="12437" xr3:uid="{4F620935-0A6F-42DD-AC39-84F6C2F299D1}" name="Column12423"/>
    <tableColumn id="12438" xr3:uid="{A03C0534-601A-4649-B26A-3F9D31F99811}" name="Column12424"/>
    <tableColumn id="12439" xr3:uid="{BFE3BE5E-899A-4ADA-BC8B-C3B9E85F42EB}" name="Column12425"/>
    <tableColumn id="12440" xr3:uid="{A617C25F-C110-4229-8866-9191B2D128DE}" name="Column12426"/>
    <tableColumn id="12441" xr3:uid="{393F5CC6-8448-47B0-B173-15A4C3EF934C}" name="Column12427"/>
    <tableColumn id="12442" xr3:uid="{7FB29B6E-95A1-45D8-A668-2F51F0B05F93}" name="Column12428"/>
    <tableColumn id="12443" xr3:uid="{842010A3-D372-45E1-9DEA-4EBD56C7DAB4}" name="Column12429"/>
    <tableColumn id="12444" xr3:uid="{9E8E8F52-7A84-4D32-BB56-B13F2EAE1A61}" name="Column12430"/>
    <tableColumn id="12445" xr3:uid="{F705445E-D570-4DD3-846E-9386BB46EDA5}" name="Column12431"/>
    <tableColumn id="12446" xr3:uid="{975116D8-7A6E-46A5-8ACD-B4EBC7250669}" name="Column12432"/>
    <tableColumn id="12447" xr3:uid="{0EBFE103-4BF5-40BA-B833-FD7B4BF9E540}" name="Column12433"/>
    <tableColumn id="12448" xr3:uid="{FABBDC63-BDE4-4113-89AE-DD3A60468678}" name="Column12434"/>
    <tableColumn id="12449" xr3:uid="{00CA0952-13A0-4231-B2AA-4EF695943BE8}" name="Column12435"/>
    <tableColumn id="12450" xr3:uid="{D9397538-C5E3-4333-BB01-C7618F4DF865}" name="Column12436"/>
    <tableColumn id="12451" xr3:uid="{BD4BBD4A-2560-4F3E-9391-C44E00194092}" name="Column12437"/>
    <tableColumn id="12452" xr3:uid="{E9D6000B-4235-468A-99E4-308A851F9093}" name="Column12438"/>
    <tableColumn id="12453" xr3:uid="{98CE4DC6-E86E-4CA0-9468-27F814D862F8}" name="Column12439"/>
    <tableColumn id="12454" xr3:uid="{4C3E9E5A-D8DC-4D9A-9368-6ADAA3D220FC}" name="Column12440"/>
    <tableColumn id="12455" xr3:uid="{ABD07DF6-3A00-40C3-A51A-C1DD31360E34}" name="Column12441"/>
    <tableColumn id="12456" xr3:uid="{76242A0B-01FE-4262-BB18-6B30FFA6D2D2}" name="Column12442"/>
    <tableColumn id="12457" xr3:uid="{F105A71B-374B-46CC-AC4A-E304E7A0498B}" name="Column12443"/>
    <tableColumn id="12458" xr3:uid="{C8F889D3-2CFE-479D-9E0E-DE65430E76F1}" name="Column12444"/>
    <tableColumn id="12459" xr3:uid="{268632A9-3D3F-41CD-B58F-D9ACBD903159}" name="Column12445"/>
    <tableColumn id="12460" xr3:uid="{CCD24C2A-E873-4B23-BBDE-2A8F4D80AF67}" name="Column12446"/>
    <tableColumn id="12461" xr3:uid="{03B8F330-F4B1-4C4B-BD24-1D66B79623D1}" name="Column12447"/>
    <tableColumn id="12462" xr3:uid="{622543F9-FC4B-43C0-9B1F-7989B5FF1F9D}" name="Column12448"/>
    <tableColumn id="12463" xr3:uid="{77F91CC0-4D76-4AF8-9113-7690D927F5D5}" name="Column12449"/>
    <tableColumn id="12464" xr3:uid="{35690A5C-74A1-4E67-923F-8DDADEC6CA0E}" name="Column12450"/>
    <tableColumn id="12465" xr3:uid="{0E2A71EF-115C-457A-B9D4-26BD3A98067D}" name="Column12451"/>
    <tableColumn id="12466" xr3:uid="{2A59B957-D1FA-4544-AFC1-94E32D48D73B}" name="Column12452"/>
    <tableColumn id="12467" xr3:uid="{6501E82F-E11E-420C-AAF3-98618717EA82}" name="Column12453"/>
    <tableColumn id="12468" xr3:uid="{ED03F4E3-8D7B-475C-AF19-757514B1A384}" name="Column12454"/>
    <tableColumn id="12469" xr3:uid="{2FF41418-98D0-4DF5-A199-9B872BBADB02}" name="Column12455"/>
    <tableColumn id="12470" xr3:uid="{9083CE3E-EFC0-4A22-B424-E8C2084453E9}" name="Column12456"/>
    <tableColumn id="12471" xr3:uid="{E4B4C028-9D84-437A-B35E-34971BE82100}" name="Column12457"/>
    <tableColumn id="12472" xr3:uid="{31E5329E-C860-42CD-9BC2-5E1E8D9511C3}" name="Column12458"/>
    <tableColumn id="12473" xr3:uid="{1188878C-9A69-4B4F-AF01-2929AF0472D7}" name="Column12459"/>
    <tableColumn id="12474" xr3:uid="{810953DE-893B-4598-A714-DB72DF838C3A}" name="Column12460"/>
    <tableColumn id="12475" xr3:uid="{FD568B37-149B-486E-8AE8-7D26557F0AD8}" name="Column12461"/>
    <tableColumn id="12476" xr3:uid="{23E9248D-73E1-4148-9A3B-6C96B01D68E8}" name="Column12462"/>
    <tableColumn id="12477" xr3:uid="{EE994E43-3C18-4C33-B00A-F380415A1341}" name="Column12463"/>
    <tableColumn id="12478" xr3:uid="{6A7D80DE-D362-498E-B755-486026AE6EEA}" name="Column12464"/>
    <tableColumn id="12479" xr3:uid="{3D936862-FDD8-44A1-B910-A2BE4E3DFCF1}" name="Column12465"/>
    <tableColumn id="12480" xr3:uid="{B50EC891-8A8D-409E-A0F6-3C7566A6CB90}" name="Column12466"/>
    <tableColumn id="12481" xr3:uid="{C5185D01-8427-47E8-9D42-F1DBE90B0928}" name="Column12467"/>
    <tableColumn id="12482" xr3:uid="{619B4FD8-5A7F-455F-B43A-7F193EED2210}" name="Column12468"/>
    <tableColumn id="12483" xr3:uid="{ADD19F8C-6D0D-4B15-8108-2791EFC094D1}" name="Column12469"/>
    <tableColumn id="12484" xr3:uid="{211C5212-94C1-44BB-90B6-7F7F6E915A0B}" name="Column12470"/>
    <tableColumn id="12485" xr3:uid="{3F59DAEE-8C00-4E7E-9256-37D733CB3C24}" name="Column12471"/>
    <tableColumn id="12486" xr3:uid="{DBCE5401-7825-44EA-A88A-F242FACBE53C}" name="Column12472"/>
    <tableColumn id="12487" xr3:uid="{F0780DAC-F7C5-4984-9261-39B6700E8DAB}" name="Column12473"/>
    <tableColumn id="12488" xr3:uid="{CDF3C6C4-3951-468D-AB0A-289CADA93D6B}" name="Column12474"/>
    <tableColumn id="12489" xr3:uid="{7E8D8A89-B67B-43B5-8A08-9912CABAACB2}" name="Column12475"/>
    <tableColumn id="12490" xr3:uid="{3C30C642-07B3-4295-BF9F-60023E414BC7}" name="Column12476"/>
    <tableColumn id="12491" xr3:uid="{6364B200-C645-4785-81C0-540DE47A4AD9}" name="Column12477"/>
    <tableColumn id="12492" xr3:uid="{4AF9FB8E-3DB9-41A2-9E51-0A4512160D81}" name="Column12478"/>
    <tableColumn id="12493" xr3:uid="{CAA2E8F8-844A-42AD-BEDA-28D38F3AC8EE}" name="Column12479"/>
    <tableColumn id="12494" xr3:uid="{705A5682-8B04-4C82-BED7-462A62B13C93}" name="Column12480"/>
    <tableColumn id="12495" xr3:uid="{DC3429D0-5877-4B85-A254-BAD4CA282017}" name="Column12481"/>
    <tableColumn id="12496" xr3:uid="{FEEB402E-3C38-4B00-9F41-B8F71BD73FA1}" name="Column12482"/>
    <tableColumn id="12497" xr3:uid="{B8680624-84B0-428A-867A-E1069D6E9552}" name="Column12483"/>
    <tableColumn id="12498" xr3:uid="{2D1A73DC-A713-45EF-A8E9-E1A78888B552}" name="Column12484"/>
    <tableColumn id="12499" xr3:uid="{3A8ED9CD-89C3-4FDF-8471-4D6124C17A2B}" name="Column12485"/>
    <tableColumn id="12500" xr3:uid="{9DBACCF3-1054-409A-9DB6-A654DC19E14F}" name="Column12486"/>
    <tableColumn id="12501" xr3:uid="{3EE6DC7B-3811-4A87-A83D-0F14C1B12594}" name="Column12487"/>
    <tableColumn id="12502" xr3:uid="{AE73CACC-4E07-411F-B289-A3504AA88C04}" name="Column12488"/>
    <tableColumn id="12503" xr3:uid="{CBE4E09D-CE49-4293-9837-B26E8C0676B1}" name="Column12489"/>
    <tableColumn id="12504" xr3:uid="{B5205E01-3383-4133-AF76-D2552CDC60D4}" name="Column12490"/>
    <tableColumn id="12505" xr3:uid="{D79E715C-AA85-476A-B84D-2F6FA99DDC70}" name="Column12491"/>
    <tableColumn id="12506" xr3:uid="{5FAC370B-C6DA-45B1-8239-4E49C568203B}" name="Column12492"/>
    <tableColumn id="12507" xr3:uid="{7743F28C-7FB1-4874-8C22-1638CAAAC455}" name="Column12493"/>
    <tableColumn id="12508" xr3:uid="{5E1ED2B4-030E-4D6C-A5E6-593657A46047}" name="Column12494"/>
    <tableColumn id="12509" xr3:uid="{FC8AC6CB-539B-4303-BDF2-2EE473023CDB}" name="Column12495"/>
    <tableColumn id="12510" xr3:uid="{9DF37C33-BE55-4220-B883-8155812DE451}" name="Column12496"/>
    <tableColumn id="12511" xr3:uid="{9772AD43-2C75-4679-8F58-FCEB127E72D4}" name="Column12497"/>
    <tableColumn id="12512" xr3:uid="{39322A88-8C19-4019-972C-4AD6798E9E93}" name="Column12498"/>
    <tableColumn id="12513" xr3:uid="{CE8585A8-0CDE-4A56-AF63-7F908D59B91D}" name="Column12499"/>
    <tableColumn id="12514" xr3:uid="{D29D20FF-6EB8-4567-85CE-73014099A941}" name="Column12500"/>
    <tableColumn id="12515" xr3:uid="{52570113-E1AA-4769-AE00-3F9D2AF1B274}" name="Column12501"/>
    <tableColumn id="12516" xr3:uid="{2EF4DE1F-2885-4644-A31B-4D5CF916B7BE}" name="Column12502"/>
    <tableColumn id="12517" xr3:uid="{C6729C4F-DB0F-4F16-AB66-5018008B3B33}" name="Column12503"/>
    <tableColumn id="12518" xr3:uid="{451AD158-2657-492E-9515-DDA522EBA778}" name="Column12504"/>
    <tableColumn id="12519" xr3:uid="{C2559DA5-B158-4D6C-BA45-0C243219351A}" name="Column12505"/>
    <tableColumn id="12520" xr3:uid="{D0CB8F5D-44DB-4E9B-AE19-9D5BA4438715}" name="Column12506"/>
    <tableColumn id="12521" xr3:uid="{C015FDFB-0394-4B25-BD97-39C13D1809F2}" name="Column12507"/>
    <tableColumn id="12522" xr3:uid="{3BB36686-E973-41AE-8908-90687DEDCE10}" name="Column12508"/>
    <tableColumn id="12523" xr3:uid="{4E1D1BEC-1A44-45E6-8E09-DC85081F82B4}" name="Column12509"/>
    <tableColumn id="12524" xr3:uid="{D221EAC9-A772-4E4D-90BA-3A034D0FA95E}" name="Column12510"/>
    <tableColumn id="12525" xr3:uid="{16B4B399-DCD9-41ED-8915-33CEDDEC1CD6}" name="Column12511"/>
    <tableColumn id="12526" xr3:uid="{83184BD8-6FEA-430D-9811-771AA3035C1F}" name="Column12512"/>
    <tableColumn id="12527" xr3:uid="{8DF51B35-0B83-4732-8F99-A8409B7AFB6D}" name="Column12513"/>
    <tableColumn id="12528" xr3:uid="{046DE295-9610-4839-9B01-0ED1514033F8}" name="Column12514"/>
    <tableColumn id="12529" xr3:uid="{B2E54B17-F6A4-4920-918F-101527956440}" name="Column12515"/>
    <tableColumn id="12530" xr3:uid="{8DB8A984-7755-492C-8E1E-C2D72F76381E}" name="Column12516"/>
    <tableColumn id="12531" xr3:uid="{C03C0AE8-2F57-41D2-9773-11D849891FEA}" name="Column12517"/>
    <tableColumn id="12532" xr3:uid="{89D93A89-2A38-4A95-91EF-F9753B5EB52F}" name="Column12518"/>
    <tableColumn id="12533" xr3:uid="{BEC1055B-AF4D-4CAF-9CFC-F751C8678F08}" name="Column12519"/>
    <tableColumn id="12534" xr3:uid="{589CAABC-E427-470E-B768-54A5D3DBB681}" name="Column12520"/>
    <tableColumn id="12535" xr3:uid="{017CAAF9-69AA-42A8-A803-F2E63D91F3F4}" name="Column12521"/>
    <tableColumn id="12536" xr3:uid="{E7406DB8-D9F2-45A2-B405-45CDBE80A257}" name="Column12522"/>
    <tableColumn id="12537" xr3:uid="{D0BD62CD-60EE-4B1D-A763-3CE53FA1503A}" name="Column12523"/>
    <tableColumn id="12538" xr3:uid="{03D64BBD-1297-4B87-8A31-7A064921CA79}" name="Column12524"/>
    <tableColumn id="12539" xr3:uid="{8EF90450-76EA-4F22-9125-7318D46AA1F8}" name="Column12525"/>
    <tableColumn id="12540" xr3:uid="{269EE500-D64F-4B0C-B403-FF3170CBD2E7}" name="Column12526"/>
    <tableColumn id="12541" xr3:uid="{9ACDF539-9314-40EF-8BFB-5E7A80AC2B3A}" name="Column12527"/>
    <tableColumn id="12542" xr3:uid="{BC5C274C-1FCC-43F3-B77E-BD16E8D4B263}" name="Column12528"/>
    <tableColumn id="12543" xr3:uid="{0F1F98FD-67D8-4678-8B33-78D2061AEC57}" name="Column12529"/>
    <tableColumn id="12544" xr3:uid="{943E89E3-EF0A-45F8-B369-3E7594104B14}" name="Column12530"/>
    <tableColumn id="12545" xr3:uid="{865A7C1E-5771-4402-8DFC-D2835372ACE6}" name="Column12531"/>
    <tableColumn id="12546" xr3:uid="{370214ED-B496-494D-96E0-93F4CFDA5616}" name="Column12532"/>
    <tableColumn id="12547" xr3:uid="{C4350BAF-49F3-4C74-AF1B-3EFB75B50A05}" name="Column12533"/>
    <tableColumn id="12548" xr3:uid="{79F3CC6D-C9DA-42E1-831D-2E192D63C66D}" name="Column12534"/>
    <tableColumn id="12549" xr3:uid="{EE718260-6A71-43FE-A3F8-6A6B0311B0A0}" name="Column12535"/>
    <tableColumn id="12550" xr3:uid="{0F799DEC-3299-46BA-826F-D1D968E391B2}" name="Column12536"/>
    <tableColumn id="12551" xr3:uid="{B0B069D7-1411-43F1-BB2E-E99C2BCCF863}" name="Column12537"/>
    <tableColumn id="12552" xr3:uid="{2D7FEEF7-F94B-49AD-8C01-731AF2C5E920}" name="Column12538"/>
    <tableColumn id="12553" xr3:uid="{9F2B87E5-08E9-43A4-9A8D-2CD703EADDAC}" name="Column12539"/>
    <tableColumn id="12554" xr3:uid="{623097C1-1996-4753-B92F-FD50299A219B}" name="Column12540"/>
    <tableColumn id="12555" xr3:uid="{E9E1E4D3-3EE9-468D-88C4-AD1413016B26}" name="Column12541"/>
    <tableColumn id="12556" xr3:uid="{57F7456C-0E9F-4009-A05A-1B6017BE2F25}" name="Column12542"/>
    <tableColumn id="12557" xr3:uid="{A1ABDA66-D5E6-4C96-85C9-EDA9EDF89189}" name="Column12543"/>
    <tableColumn id="12558" xr3:uid="{4F1F0651-60FE-496B-BF68-D11AB4445825}" name="Column12544"/>
    <tableColumn id="12559" xr3:uid="{62A24F6E-D76C-4F77-903C-086E0C80A77C}" name="Column12545"/>
    <tableColumn id="12560" xr3:uid="{8629754F-8E60-4703-9FD8-106CFBF36BE5}" name="Column12546"/>
    <tableColumn id="12561" xr3:uid="{E9C57B68-3C69-45EF-934A-510944191D99}" name="Column12547"/>
    <tableColumn id="12562" xr3:uid="{7C0DA4A5-5DD8-4CB9-B590-2F6D15593110}" name="Column12548"/>
    <tableColumn id="12563" xr3:uid="{4C81C62B-E8B0-4A6E-8930-21443396D4CE}" name="Column12549"/>
    <tableColumn id="12564" xr3:uid="{09559ADE-C01A-40EF-8F52-786135017170}" name="Column12550"/>
    <tableColumn id="12565" xr3:uid="{2E690F14-6AE6-4E77-B49C-DC63A0F986CE}" name="Column12551"/>
    <tableColumn id="12566" xr3:uid="{8C8F0546-58E9-49C2-937F-EAA060C47A77}" name="Column12552"/>
    <tableColumn id="12567" xr3:uid="{F3632490-9775-41DB-A5B4-94F83EE62162}" name="Column12553"/>
    <tableColumn id="12568" xr3:uid="{E3A8ADC0-D0B5-4DD0-9145-F714FB30F78D}" name="Column12554"/>
    <tableColumn id="12569" xr3:uid="{C2B36FDF-FA3A-44C5-B7D1-E2CAAE92545C}" name="Column12555"/>
    <tableColumn id="12570" xr3:uid="{9A0A9455-F8A6-4E58-B15F-E561C7ADA998}" name="Column12556"/>
    <tableColumn id="12571" xr3:uid="{AE7BCA23-1102-4835-B19E-2C9688C4F56C}" name="Column12557"/>
    <tableColumn id="12572" xr3:uid="{9A116E9C-0F12-4A8F-9120-EB5B71600333}" name="Column12558"/>
    <tableColumn id="12573" xr3:uid="{BD763E0B-4F20-4A2B-9F52-A0F17A787090}" name="Column12559"/>
    <tableColumn id="12574" xr3:uid="{97F62EDC-04DF-4868-826A-4D027584B10C}" name="Column12560"/>
    <tableColumn id="12575" xr3:uid="{7BD710AA-BEF7-4438-84CA-3F626789509E}" name="Column12561"/>
    <tableColumn id="12576" xr3:uid="{44F98B7F-0FEB-4E71-AA12-A9EAAA19BCEE}" name="Column12562"/>
    <tableColumn id="12577" xr3:uid="{0D4E6C78-C0F6-4F04-9FF1-C212A5338913}" name="Column12563"/>
    <tableColumn id="12578" xr3:uid="{A094A7D5-FF07-43B9-BF9F-3BAFCCA1B5DE}" name="Column12564"/>
    <tableColumn id="12579" xr3:uid="{457D759C-1FC9-42DD-B574-854D7FF14D2C}" name="Column12565"/>
    <tableColumn id="12580" xr3:uid="{6A7B1F88-86DA-4064-8C35-FE3107286E29}" name="Column12566"/>
    <tableColumn id="12581" xr3:uid="{DFA78891-A491-47A0-B160-B82D2DDCB25D}" name="Column12567"/>
    <tableColumn id="12582" xr3:uid="{50E6FE56-5546-46D0-980C-4AC17233ECBE}" name="Column12568"/>
    <tableColumn id="12583" xr3:uid="{D6851818-537D-4726-9BCD-83BB4173C0C1}" name="Column12569"/>
    <tableColumn id="12584" xr3:uid="{78FD776B-7028-411A-AEF4-6338B5008C39}" name="Column12570"/>
    <tableColumn id="12585" xr3:uid="{9E5C03DD-6DB7-4684-8666-2931CCEACCAF}" name="Column12571"/>
    <tableColumn id="12586" xr3:uid="{637837CB-B421-41EF-A4D9-6954BEDBDFBA}" name="Column12572"/>
    <tableColumn id="12587" xr3:uid="{004E0A92-7669-4DA3-B0A0-BBD82CAA5B9E}" name="Column12573"/>
    <tableColumn id="12588" xr3:uid="{AF01CC55-4B38-4370-88C6-504657B23159}" name="Column12574"/>
    <tableColumn id="12589" xr3:uid="{84788919-38EB-46B2-9A27-193B650C20DA}" name="Column12575"/>
    <tableColumn id="12590" xr3:uid="{F8BAF38B-2AE8-4F1B-8B96-9BD9CE941635}" name="Column12576"/>
    <tableColumn id="12591" xr3:uid="{523B53FC-9602-4A59-9245-020141807EF0}" name="Column12577"/>
    <tableColumn id="12592" xr3:uid="{67BF40C9-D618-41E8-B088-2BD009FCD6CA}" name="Column12578"/>
    <tableColumn id="12593" xr3:uid="{67077B50-190E-400D-ABD9-C14BC28F3A62}" name="Column12579"/>
    <tableColumn id="12594" xr3:uid="{4214EA25-4E6F-480F-93B1-302CFE08FFF8}" name="Column12580"/>
    <tableColumn id="12595" xr3:uid="{09C90E5F-437C-440E-96E4-2587C5980073}" name="Column12581"/>
    <tableColumn id="12596" xr3:uid="{98B9F009-5172-4DD9-9276-E444F0687FDF}" name="Column12582"/>
    <tableColumn id="12597" xr3:uid="{2A5BB333-35DE-4AA0-AF2E-36B9E462D89E}" name="Column12583"/>
    <tableColumn id="12598" xr3:uid="{6D688520-49E2-4562-84F7-A622C44B7FD3}" name="Column12584"/>
    <tableColumn id="12599" xr3:uid="{DE9C0461-4078-4AFA-8B81-D63BF23FAA4E}" name="Column12585"/>
    <tableColumn id="12600" xr3:uid="{FD1C7596-8A7C-455B-A947-47B4BEB5FA70}" name="Column12586"/>
    <tableColumn id="12601" xr3:uid="{2300CA22-2AB2-4A1E-A606-9884ADDDA4F0}" name="Column12587"/>
    <tableColumn id="12602" xr3:uid="{D5AF2C64-E943-493A-84AF-63225FF91889}" name="Column12588"/>
    <tableColumn id="12603" xr3:uid="{B9FFB5B8-5546-4989-8E50-8DD3BC1032DF}" name="Column12589"/>
    <tableColumn id="12604" xr3:uid="{5EFBDC71-E6E0-47EE-80C0-57A9918293CF}" name="Column12590"/>
    <tableColumn id="12605" xr3:uid="{1D51BAAE-86D8-4E1F-BBAF-D6950AAC1994}" name="Column12591"/>
    <tableColumn id="12606" xr3:uid="{659A32B2-F568-45AC-BAB8-EBDF3BE61749}" name="Column12592"/>
    <tableColumn id="12607" xr3:uid="{90254BD3-202C-4A9D-9327-3078F4EFC545}" name="Column12593"/>
    <tableColumn id="12608" xr3:uid="{0192F63A-70EA-4B8B-9E83-A593C7F28A87}" name="Column12594"/>
    <tableColumn id="12609" xr3:uid="{E4226243-7AAC-4C57-A8AA-96FDD7BEF48E}" name="Column12595"/>
    <tableColumn id="12610" xr3:uid="{34E7428B-29C2-474B-9223-DAC391E8DE31}" name="Column12596"/>
    <tableColumn id="12611" xr3:uid="{072C272D-0980-4F70-8FE4-0389148B8132}" name="Column12597"/>
    <tableColumn id="12612" xr3:uid="{422A2B11-293D-4EB4-8006-126686C4775B}" name="Column12598"/>
    <tableColumn id="12613" xr3:uid="{0C8E1F6F-18D1-406C-BEED-0225B289EB37}" name="Column12599"/>
    <tableColumn id="12614" xr3:uid="{4A4BA983-393F-4CEA-BADF-4994F512425E}" name="Column12600"/>
    <tableColumn id="12615" xr3:uid="{87CBB81E-21F6-44C7-8F5F-FEEE92DF6A51}" name="Column12601"/>
    <tableColumn id="12616" xr3:uid="{3B9DF336-4E4D-4086-BC4E-36C2D19CB599}" name="Column12602"/>
    <tableColumn id="12617" xr3:uid="{92A7EE34-7CB9-40BE-9E7E-A5B830B9D97B}" name="Column12603"/>
    <tableColumn id="12618" xr3:uid="{1DE44C6B-7ED9-48EA-8A2B-64FAB4154078}" name="Column12604"/>
    <tableColumn id="12619" xr3:uid="{13D2A4D6-679D-4CB7-8424-65E76916C5FC}" name="Column12605"/>
    <tableColumn id="12620" xr3:uid="{799DE830-B158-466A-A939-F8D8E9857EC0}" name="Column12606"/>
    <tableColumn id="12621" xr3:uid="{1851690D-138C-4942-9A1E-50C29C4F92DA}" name="Column12607"/>
    <tableColumn id="12622" xr3:uid="{018F89AF-477A-4176-9556-B66E04EEF185}" name="Column12608"/>
    <tableColumn id="12623" xr3:uid="{C67DE6D8-C33B-4634-80AB-D74BDCB8ABCA}" name="Column12609"/>
    <tableColumn id="12624" xr3:uid="{DB6B7738-5EDD-4E83-82C1-505EF8F07B18}" name="Column12610"/>
    <tableColumn id="12625" xr3:uid="{931179BF-C4C9-4A1A-AC1F-13C7A064FF63}" name="Column12611"/>
    <tableColumn id="12626" xr3:uid="{3F4832D2-8DA7-4477-8F42-F7A51C477EC2}" name="Column12612"/>
    <tableColumn id="12627" xr3:uid="{8F2A229E-B73B-4089-BDBE-2115BCD04793}" name="Column12613"/>
    <tableColumn id="12628" xr3:uid="{5EEFD72A-2DDE-4F2B-991E-4CA73A67BC69}" name="Column12614"/>
    <tableColumn id="12629" xr3:uid="{B33B6EC3-621D-447E-A4D4-959A8B994610}" name="Column12615"/>
    <tableColumn id="12630" xr3:uid="{A107567A-11CD-4549-A8C2-0A8613216EF5}" name="Column12616"/>
    <tableColumn id="12631" xr3:uid="{DBD95E0D-1795-4186-B170-12E7951AD970}" name="Column12617"/>
    <tableColumn id="12632" xr3:uid="{4BDE8FB3-1A8A-4626-93BC-6614B61B9DDC}" name="Column12618"/>
    <tableColumn id="12633" xr3:uid="{9E6D3DC4-9882-4401-970C-01AF9227063D}" name="Column12619"/>
    <tableColumn id="12634" xr3:uid="{51CD6F05-7BE4-4CF9-8C2F-1B39E40A1C4A}" name="Column12620"/>
    <tableColumn id="12635" xr3:uid="{209AD3C1-8FC0-450D-9179-3D0D339388BE}" name="Column12621"/>
    <tableColumn id="12636" xr3:uid="{95FFD969-0849-43EC-8EB0-7035B8C1C262}" name="Column12622"/>
    <tableColumn id="12637" xr3:uid="{7376D393-FE19-49C9-B488-C3F7B56F38BA}" name="Column12623"/>
    <tableColumn id="12638" xr3:uid="{2100DCFF-4251-405D-845A-E49C74CA94BE}" name="Column12624"/>
    <tableColumn id="12639" xr3:uid="{584817B7-7144-4EAF-B271-DEE9F82AD74F}" name="Column12625"/>
    <tableColumn id="12640" xr3:uid="{5439A3C3-B14E-4C5E-B963-4748BC475130}" name="Column12626"/>
    <tableColumn id="12641" xr3:uid="{F860BDC1-4B97-4749-BFEA-9B473B25FC7F}" name="Column12627"/>
    <tableColumn id="12642" xr3:uid="{C0538F4D-F18B-4F02-BC5B-71D0E8CB9787}" name="Column12628"/>
    <tableColumn id="12643" xr3:uid="{BF4D5513-6A03-44A9-B597-598BD357546D}" name="Column12629"/>
    <tableColumn id="12644" xr3:uid="{5781B79F-DDA7-410B-934A-D9FB3B9F263F}" name="Column12630"/>
    <tableColumn id="12645" xr3:uid="{7C2D696C-FB1C-4470-A7E4-2A143A960DF5}" name="Column12631"/>
    <tableColumn id="12646" xr3:uid="{E883C026-292E-41E3-BF3A-54D89AE52545}" name="Column12632"/>
    <tableColumn id="12647" xr3:uid="{7B271628-D467-47ED-BF67-3606F856F240}" name="Column12633"/>
    <tableColumn id="12648" xr3:uid="{81C7786B-D744-4974-81C9-BCD2E7946AA1}" name="Column12634"/>
    <tableColumn id="12649" xr3:uid="{5629A370-ECD7-4ED5-8A43-A66EE99F0557}" name="Column12635"/>
    <tableColumn id="12650" xr3:uid="{3EDC22C9-132C-4DEE-A535-BA3FEF642604}" name="Column12636"/>
    <tableColumn id="12651" xr3:uid="{3E536D41-974F-4527-9D13-4A391A39B4A9}" name="Column12637"/>
    <tableColumn id="12652" xr3:uid="{06F2DCF4-6EB1-4EE0-8A0C-C7B7ACBA8D9A}" name="Column12638"/>
    <tableColumn id="12653" xr3:uid="{19C894F2-1E6A-4E10-B726-330206062FA2}" name="Column12639"/>
    <tableColumn id="12654" xr3:uid="{D9785CAA-2AAC-4FF0-8A31-01383DDB572D}" name="Column12640"/>
    <tableColumn id="12655" xr3:uid="{3FBC71FC-D013-488D-8EB2-0108B610D918}" name="Column12641"/>
    <tableColumn id="12656" xr3:uid="{0ADC06E7-7A6D-424A-BFB6-1DCA2C0A5FDF}" name="Column12642"/>
    <tableColumn id="12657" xr3:uid="{4BE095CA-4022-4432-9FC6-E9C800DA24AA}" name="Column12643"/>
    <tableColumn id="12658" xr3:uid="{E9BE830D-5022-4BD6-BA81-E3A3C33920F1}" name="Column12644"/>
    <tableColumn id="12659" xr3:uid="{34A85698-505E-4C77-A496-904F45530A50}" name="Column12645"/>
    <tableColumn id="12660" xr3:uid="{6F072EF6-7AF0-49C3-9035-1C3311720B4B}" name="Column12646"/>
    <tableColumn id="12661" xr3:uid="{C253EBCF-5CD0-4D26-9935-0ACAF85A1667}" name="Column12647"/>
    <tableColumn id="12662" xr3:uid="{494AD263-DA9E-4573-B9EC-FBA890710524}" name="Column12648"/>
    <tableColumn id="12663" xr3:uid="{28C9C013-FAED-4AF8-B7D6-6470BF4A3A7A}" name="Column12649"/>
    <tableColumn id="12664" xr3:uid="{FB36CACF-A0B5-471C-93E8-C8AF3CE388C7}" name="Column12650"/>
    <tableColumn id="12665" xr3:uid="{D3E26427-BB06-484C-B8A6-81C013DAC557}" name="Column12651"/>
    <tableColumn id="12666" xr3:uid="{8760ED71-46A5-4E4B-9EFD-0A730819D6A0}" name="Column12652"/>
    <tableColumn id="12667" xr3:uid="{698D6E0C-23E3-463B-B6D9-AD2B3B0B547E}" name="Column12653"/>
    <tableColumn id="12668" xr3:uid="{A5965D02-8B10-41C4-B8FE-C5D7BE39D975}" name="Column12654"/>
    <tableColumn id="12669" xr3:uid="{0BA96732-4213-4CB3-AC7E-838B581A6088}" name="Column12655"/>
    <tableColumn id="12670" xr3:uid="{6BA83439-A8F5-4B17-A1BB-0A796F0299A0}" name="Column12656"/>
    <tableColumn id="12671" xr3:uid="{B1374093-1DDC-43DC-A598-61A85B0690B1}" name="Column12657"/>
    <tableColumn id="12672" xr3:uid="{3BF837A1-BFAE-4C7E-B4C8-CE672E22420E}" name="Column12658"/>
    <tableColumn id="12673" xr3:uid="{F02B7306-77FF-4F9C-A829-FDD481B4587A}" name="Column12659"/>
    <tableColumn id="12674" xr3:uid="{966B4521-678A-485D-8FB8-08898F7E1695}" name="Column12660"/>
    <tableColumn id="12675" xr3:uid="{E8A61B85-39EF-4B0B-B3B1-16B1457858F9}" name="Column12661"/>
    <tableColumn id="12676" xr3:uid="{A73BDE8D-16D0-403B-8E2F-777290F815DE}" name="Column12662"/>
    <tableColumn id="12677" xr3:uid="{AC323E11-81D3-409D-B0BB-EC5E743534C8}" name="Column12663"/>
    <tableColumn id="12678" xr3:uid="{5E2C9C6E-31FB-4AC9-A263-4EFF32237DB1}" name="Column12664"/>
    <tableColumn id="12679" xr3:uid="{18D7A006-577C-4957-80C6-FD25D671FE14}" name="Column12665"/>
    <tableColumn id="12680" xr3:uid="{F0148079-9ED3-45A1-A674-B357357D51C9}" name="Column12666"/>
    <tableColumn id="12681" xr3:uid="{654A69FE-9570-4208-8CF6-A677A9D73795}" name="Column12667"/>
    <tableColumn id="12682" xr3:uid="{28F113AD-8DFE-4EC3-969D-4BB73CEE1273}" name="Column12668"/>
    <tableColumn id="12683" xr3:uid="{BB6EC45F-613B-490A-BFF6-725402271D07}" name="Column12669"/>
    <tableColumn id="12684" xr3:uid="{EE91F80B-DBD1-4744-9E30-30EB0AE3DE01}" name="Column12670"/>
    <tableColumn id="12685" xr3:uid="{1A6F86F6-E59F-4516-B747-1A51FAA2520B}" name="Column12671"/>
    <tableColumn id="12686" xr3:uid="{96B035CC-EA11-4CB0-A87E-4F89191F2030}" name="Column12672"/>
    <tableColumn id="12687" xr3:uid="{61246B9B-E0A7-495F-9072-CADD29337D85}" name="Column12673"/>
    <tableColumn id="12688" xr3:uid="{E5AFC80B-BE8E-413A-A076-27D0D091375E}" name="Column12674"/>
    <tableColumn id="12689" xr3:uid="{518D91AA-6B0D-433B-919E-253BF9DDB222}" name="Column12675"/>
    <tableColumn id="12690" xr3:uid="{FB32337D-98FB-4DD7-BD82-25F7684C2937}" name="Column12676"/>
    <tableColumn id="12691" xr3:uid="{0303E8C0-A20C-4DC4-9CBF-FC17A4D45295}" name="Column12677"/>
    <tableColumn id="12692" xr3:uid="{A8AFE339-1965-4D4E-B095-EF52AB2F8830}" name="Column12678"/>
    <tableColumn id="12693" xr3:uid="{5F5BD072-FD7B-4B75-A89F-6AEB5A4B43E9}" name="Column12679"/>
    <tableColumn id="12694" xr3:uid="{4B9DB17F-7C7C-4EAA-A4FA-66B58AE375B7}" name="Column12680"/>
    <tableColumn id="12695" xr3:uid="{7C7815DF-5C58-45AB-A952-42CB12E72960}" name="Column12681"/>
    <tableColumn id="12696" xr3:uid="{ECD24286-8E51-4FFA-81E5-9FDB2A10F903}" name="Column12682"/>
    <tableColumn id="12697" xr3:uid="{0193F709-9404-4F98-BEDE-E77D7B376232}" name="Column12683"/>
    <tableColumn id="12698" xr3:uid="{59A97A88-ED1A-408D-B7B3-E3618C0C5D37}" name="Column12684"/>
    <tableColumn id="12699" xr3:uid="{F62AB4B8-5B22-4FB9-AA4F-46893D1BA52B}" name="Column12685"/>
    <tableColumn id="12700" xr3:uid="{1EB55348-8FB5-4282-8FAB-41E28922E867}" name="Column12686"/>
    <tableColumn id="12701" xr3:uid="{55BBFDCD-6085-45AD-8EB9-CED0606F6F20}" name="Column12687"/>
    <tableColumn id="12702" xr3:uid="{E96581F9-ED01-4833-8710-33243B704B28}" name="Column12688"/>
    <tableColumn id="12703" xr3:uid="{DD56A3FC-D8EE-48D3-9BAE-770FD62E7B6B}" name="Column12689"/>
    <tableColumn id="12704" xr3:uid="{DC58B328-9F0F-4712-ABAF-B134EC01241D}" name="Column12690"/>
    <tableColumn id="12705" xr3:uid="{54A6FA03-59AB-4C1B-8AA9-7CD5A7B98E69}" name="Column12691"/>
    <tableColumn id="12706" xr3:uid="{87A99D17-E730-4B4C-BDCA-00A6CCB2E022}" name="Column12692"/>
    <tableColumn id="12707" xr3:uid="{9CC133C3-3AA1-4145-A3AC-C4930758A4E7}" name="Column12693"/>
    <tableColumn id="12708" xr3:uid="{B9F74E5B-47CA-42FF-AF52-A1A26BBB81CC}" name="Column12694"/>
    <tableColumn id="12709" xr3:uid="{2F55311E-6A5B-4C24-A685-EE4C2D9B38EB}" name="Column12695"/>
    <tableColumn id="12710" xr3:uid="{05804D32-1746-4836-86DD-DA2C63C8E2FF}" name="Column12696"/>
    <tableColumn id="12711" xr3:uid="{03CE06EC-A7B7-4423-B81C-F01FDC9F414B}" name="Column12697"/>
    <tableColumn id="12712" xr3:uid="{7EC3C3E2-2D06-40D6-9364-04933621BC58}" name="Column12698"/>
    <tableColumn id="12713" xr3:uid="{9B6FB082-AAD3-4CA7-93E4-C56D9BE3B2D6}" name="Column12699"/>
    <tableColumn id="12714" xr3:uid="{2B6548B1-8B50-48AD-9C76-A121D8223DAE}" name="Column12700"/>
    <tableColumn id="12715" xr3:uid="{B10BAFA7-640F-493D-972A-48EFDEED6A39}" name="Column12701"/>
    <tableColumn id="12716" xr3:uid="{BADAFA65-1C14-4083-B04F-733C94DDAA0B}" name="Column12702"/>
    <tableColumn id="12717" xr3:uid="{B8283537-01C8-426F-8241-5F72047023BC}" name="Column12703"/>
    <tableColumn id="12718" xr3:uid="{0CFC9590-9E99-4ADD-B526-01458A38FEF4}" name="Column12704"/>
    <tableColumn id="12719" xr3:uid="{1A46BD0F-1E67-4966-8FCF-D73D4E857C66}" name="Column12705"/>
    <tableColumn id="12720" xr3:uid="{E57C06E4-BA19-4991-9D2E-9BA0E5C668D8}" name="Column12706"/>
    <tableColumn id="12721" xr3:uid="{FA1BBC0A-328E-4567-945E-EFCF43A49BBF}" name="Column12707"/>
    <tableColumn id="12722" xr3:uid="{F7CAD948-715C-4843-A467-D590A599B992}" name="Column12708"/>
    <tableColumn id="12723" xr3:uid="{6EC95CF7-FCD1-4646-8646-B8F2E4710C79}" name="Column12709"/>
    <tableColumn id="12724" xr3:uid="{5C1E3433-E576-4C82-B1E0-EB22CDC3F7FD}" name="Column12710"/>
    <tableColumn id="12725" xr3:uid="{A14AB5B4-6409-4E24-B972-3E09111ED9EF}" name="Column12711"/>
    <tableColumn id="12726" xr3:uid="{32347A1D-AC41-4F69-A63F-236468DF26C6}" name="Column12712"/>
    <tableColumn id="12727" xr3:uid="{5A518BC8-94BC-40D4-BC03-02A1C120AE4E}" name="Column12713"/>
    <tableColumn id="12728" xr3:uid="{9B885944-C989-4720-A036-1AE35DBA716F}" name="Column12714"/>
    <tableColumn id="12729" xr3:uid="{5F0B3AB0-CF8A-47F2-8F55-84135A76D8D4}" name="Column12715"/>
    <tableColumn id="12730" xr3:uid="{C191BF28-B57C-4E50-92F6-A3D8D16B1601}" name="Column12716"/>
    <tableColumn id="12731" xr3:uid="{E13B6604-9160-4B51-9CB1-454F6CBA8B5B}" name="Column12717"/>
    <tableColumn id="12732" xr3:uid="{7BC3044B-3AA1-40B1-BE17-EB91C934A383}" name="Column12718"/>
    <tableColumn id="12733" xr3:uid="{AFD46A57-D951-4CBE-AC01-74752795AC39}" name="Column12719"/>
    <tableColumn id="12734" xr3:uid="{211B7173-080D-4786-A4E4-1B3B5F389A8D}" name="Column12720"/>
    <tableColumn id="12735" xr3:uid="{7FE29BF4-A3D7-4427-8F48-4D0C81BDA7AF}" name="Column12721"/>
    <tableColumn id="12736" xr3:uid="{431BBDDF-0532-4626-A454-5D97C844F1D2}" name="Column12722"/>
    <tableColumn id="12737" xr3:uid="{B265F2C5-4D1F-49B2-A819-09914A50359C}" name="Column12723"/>
    <tableColumn id="12738" xr3:uid="{1C59D53E-C0B1-499C-9319-874D6D2AA4B8}" name="Column12724"/>
    <tableColumn id="12739" xr3:uid="{1A535670-79D4-4886-8E3A-A9AED895520D}" name="Column12725"/>
    <tableColumn id="12740" xr3:uid="{3E52A7E4-C2DC-4FF1-8F7A-398026B54E55}" name="Column12726"/>
    <tableColumn id="12741" xr3:uid="{A597FCA3-BA16-48E0-A001-5DF5DFF7BC89}" name="Column12727"/>
    <tableColumn id="12742" xr3:uid="{175508BB-6C00-453A-B065-10E49EF4BF71}" name="Column12728"/>
    <tableColumn id="12743" xr3:uid="{7170F27A-5F71-4571-849A-2F963C9B0825}" name="Column12729"/>
    <tableColumn id="12744" xr3:uid="{EA0DA88C-FF77-440C-BC4B-18D2A67D37BF}" name="Column12730"/>
    <tableColumn id="12745" xr3:uid="{1BDAD1C8-E083-496D-B9BF-D3575F2D8AFD}" name="Column12731"/>
    <tableColumn id="12746" xr3:uid="{F4DD8D71-590A-4C49-BAEF-ED151ACF41BB}" name="Column12732"/>
    <tableColumn id="12747" xr3:uid="{3AA9C36F-EFFA-4BB5-8C4F-C5C23646B2A0}" name="Column12733"/>
    <tableColumn id="12748" xr3:uid="{AF41D708-9F2F-4229-80A4-BB30203AF59B}" name="Column12734"/>
    <tableColumn id="12749" xr3:uid="{823F8658-3A26-4DAE-8B04-54F8F42CE47D}" name="Column12735"/>
    <tableColumn id="12750" xr3:uid="{EA4A5E7D-E92B-4E22-88BF-14B8A23CB547}" name="Column12736"/>
    <tableColumn id="12751" xr3:uid="{A2DD502D-F894-47F5-9697-3B53A6A89D86}" name="Column12737"/>
    <tableColumn id="12752" xr3:uid="{8B898CE4-C238-49F5-9ADC-45DE16EB5C5B}" name="Column12738"/>
    <tableColumn id="12753" xr3:uid="{6BC6DA37-8AE6-49C4-AB2E-E90DFFAD83F3}" name="Column12739"/>
    <tableColumn id="12754" xr3:uid="{E245ADDA-EB25-4B33-9071-AA1484593D06}" name="Column12740"/>
    <tableColumn id="12755" xr3:uid="{B021666A-D272-4809-83E8-D2F1A4BE88B3}" name="Column12741"/>
    <tableColumn id="12756" xr3:uid="{28A0B9B9-364B-4AF5-A80B-D5D9D2F9EEC7}" name="Column12742"/>
    <tableColumn id="12757" xr3:uid="{1DBE9019-A84B-4456-943A-A4645901CB01}" name="Column12743"/>
    <tableColumn id="12758" xr3:uid="{BBF9BEFF-A19F-4334-9AF9-22FB5737DFDD}" name="Column12744"/>
    <tableColumn id="12759" xr3:uid="{B5BC57BD-5D79-4BC6-B285-537C31896424}" name="Column12745"/>
    <tableColumn id="12760" xr3:uid="{ADC4783A-2FC8-40E5-8E4F-6BF4A8746154}" name="Column12746"/>
    <tableColumn id="12761" xr3:uid="{7740B958-05E5-4016-A88A-2C82FE1CD4B0}" name="Column12747"/>
    <tableColumn id="12762" xr3:uid="{A4F22CB7-4376-4344-B281-3993D42E3D47}" name="Column12748"/>
    <tableColumn id="12763" xr3:uid="{32A9734A-684A-447B-A22A-2E8F8FF22622}" name="Column12749"/>
    <tableColumn id="12764" xr3:uid="{98E7F75D-F20F-4D12-B5DB-DDDDFF2EF8F1}" name="Column12750"/>
    <tableColumn id="12765" xr3:uid="{863AE29F-3981-45CF-B000-943892E6B896}" name="Column12751"/>
    <tableColumn id="12766" xr3:uid="{33A3E3BC-D450-4EBA-A99C-E19343D76228}" name="Column12752"/>
    <tableColumn id="12767" xr3:uid="{D8EF5D07-D6E8-444C-8122-39DB33FC8826}" name="Column12753"/>
    <tableColumn id="12768" xr3:uid="{EEE246E7-41A3-46AB-95C5-60666E41FE59}" name="Column12754"/>
    <tableColumn id="12769" xr3:uid="{9C2B9F49-EED1-4535-97D5-4488CB10C2AB}" name="Column12755"/>
    <tableColumn id="12770" xr3:uid="{A3C5A4C8-07E5-485B-9967-61CE31765749}" name="Column12756"/>
    <tableColumn id="12771" xr3:uid="{B999375E-96B9-4B62-B8A4-3E191715FA24}" name="Column12757"/>
    <tableColumn id="12772" xr3:uid="{306BCC85-E4F6-4359-9CFF-49F5FCEEA082}" name="Column12758"/>
    <tableColumn id="12773" xr3:uid="{4A7AFAC3-61FA-4525-9B2F-AF9B2B2577A2}" name="Column12759"/>
    <tableColumn id="12774" xr3:uid="{F5D2CB5E-2ED8-4011-B879-B1BCED1AB0E2}" name="Column12760"/>
    <tableColumn id="12775" xr3:uid="{61881619-3204-41AE-9EA4-927674A5AFF7}" name="Column12761"/>
    <tableColumn id="12776" xr3:uid="{20C745CF-C8FF-464C-9884-37890559E0F3}" name="Column12762"/>
    <tableColumn id="12777" xr3:uid="{256A8D22-89EB-4BBD-867C-1908D46945D8}" name="Column12763"/>
    <tableColumn id="12778" xr3:uid="{BB93DF66-9CFD-4B41-BB30-C586DD94F1C6}" name="Column12764"/>
    <tableColumn id="12779" xr3:uid="{12868698-F773-4017-816D-B445EDCF5ED8}" name="Column12765"/>
    <tableColumn id="12780" xr3:uid="{3318557E-70A2-442D-9B72-A50BD6597F0D}" name="Column12766"/>
    <tableColumn id="12781" xr3:uid="{5A5D8843-373D-47B1-8F90-E24A0E03B704}" name="Column12767"/>
    <tableColumn id="12782" xr3:uid="{CB43E0FF-9004-485D-B01F-8D9197DACBB2}" name="Column12768"/>
    <tableColumn id="12783" xr3:uid="{9A519C5A-47C2-4A14-BD65-BD9106C4AE62}" name="Column12769"/>
    <tableColumn id="12784" xr3:uid="{A6EA4B1E-8093-42D1-88EA-3457A2125980}" name="Column12770"/>
    <tableColumn id="12785" xr3:uid="{76684439-9870-4658-A64C-15D57F7786C5}" name="Column12771"/>
    <tableColumn id="12786" xr3:uid="{61C8224B-E823-499C-898D-4506C2548B39}" name="Column12772"/>
    <tableColumn id="12787" xr3:uid="{0DAE0C24-F8FB-41A8-8A06-8C5D53B44906}" name="Column12773"/>
    <tableColumn id="12788" xr3:uid="{CB3F3508-4EBB-460C-A308-3FE2F11F4269}" name="Column12774"/>
    <tableColumn id="12789" xr3:uid="{8E353381-86CC-47C7-9C50-1FB3785B14FB}" name="Column12775"/>
    <tableColumn id="12790" xr3:uid="{7F8D3ABB-8C36-4F99-BFD5-55E7A4DD35C9}" name="Column12776"/>
    <tableColumn id="12791" xr3:uid="{8C7D0681-C501-4FB3-9371-69C6B288E80F}" name="Column12777"/>
    <tableColumn id="12792" xr3:uid="{6C2FCE94-8A73-4D50-8D81-22155EF8D54D}" name="Column12778"/>
    <tableColumn id="12793" xr3:uid="{6EE621D4-B1F8-4DB9-A0F0-2071460F0526}" name="Column12779"/>
    <tableColumn id="12794" xr3:uid="{B912E4C5-5EF9-4F88-803D-356813817A33}" name="Column12780"/>
    <tableColumn id="12795" xr3:uid="{A05569DC-EE9E-483C-8C24-E00942073B76}" name="Column12781"/>
    <tableColumn id="12796" xr3:uid="{0E9D943C-C271-496D-86F9-1B82045DC624}" name="Column12782"/>
    <tableColumn id="12797" xr3:uid="{C6FC6E94-B088-4E2D-8B4E-0FEC1D04B449}" name="Column12783"/>
    <tableColumn id="12798" xr3:uid="{AD6CE548-7EA9-47B1-A11C-9594948E4F6C}" name="Column12784"/>
    <tableColumn id="12799" xr3:uid="{B2C4688A-A60E-4BA6-A422-3CA76E150BBF}" name="Column12785"/>
    <tableColumn id="12800" xr3:uid="{9E51D83B-A338-40A7-9737-26B63C1C6089}" name="Column12786"/>
    <tableColumn id="12801" xr3:uid="{88BEA8A8-5871-402C-B005-AE979CB0B930}" name="Column12787"/>
    <tableColumn id="12802" xr3:uid="{AB089DBA-F61F-4CC0-B3A8-59C40FCA7116}" name="Column12788"/>
    <tableColumn id="12803" xr3:uid="{B706E355-70B4-437F-ADA4-FAD95F2B1FE0}" name="Column12789"/>
    <tableColumn id="12804" xr3:uid="{8F3A365B-D06F-4913-91AE-52247255A5E6}" name="Column12790"/>
    <tableColumn id="12805" xr3:uid="{EDD7F939-D382-47B3-BAB4-38EA8DDE9107}" name="Column12791"/>
    <tableColumn id="12806" xr3:uid="{8CAF49B0-144F-4B64-9FB0-D556E62C9C95}" name="Column12792"/>
    <tableColumn id="12807" xr3:uid="{96B8D97C-CAE6-4159-81D7-D33F7E4C5324}" name="Column12793"/>
    <tableColumn id="12808" xr3:uid="{E96F50AD-AE8F-4276-B9A6-5AF387120244}" name="Column12794"/>
    <tableColumn id="12809" xr3:uid="{479B510C-9986-420C-A62C-83FF8980E5AE}" name="Column12795"/>
    <tableColumn id="12810" xr3:uid="{086712E6-149B-438F-A79A-52F456122EEA}" name="Column12796"/>
    <tableColumn id="12811" xr3:uid="{D4142665-04E8-4B4A-8282-0731BB877AED}" name="Column12797"/>
    <tableColumn id="12812" xr3:uid="{50A7A10E-5C93-4478-A435-850C4021FBA4}" name="Column12798"/>
    <tableColumn id="12813" xr3:uid="{E1CA6BD6-90C0-4B3F-97B9-9D48F3DD9E26}" name="Column12799"/>
    <tableColumn id="12814" xr3:uid="{E84B2552-4DAC-46C3-B039-335A2931C554}" name="Column12800"/>
    <tableColumn id="12815" xr3:uid="{D5657F3D-F891-440B-BAE4-0890DB6C15DE}" name="Column12801"/>
    <tableColumn id="12816" xr3:uid="{DDE8CA5E-E3B5-4CE5-A084-7999030573F0}" name="Column12802"/>
    <tableColumn id="12817" xr3:uid="{F60B2DB0-521E-4A1B-81C3-A69504B88933}" name="Column12803"/>
    <tableColumn id="12818" xr3:uid="{BCAACDD0-DA47-4DE0-8E94-1E3FECF2BD89}" name="Column12804"/>
    <tableColumn id="12819" xr3:uid="{3443193E-F4B9-4C2A-B171-187F0A826131}" name="Column12805"/>
    <tableColumn id="12820" xr3:uid="{C3D8DC6C-CA2D-4510-B880-944E8EA8B1E4}" name="Column12806"/>
    <tableColumn id="12821" xr3:uid="{50FF6031-81AF-4D91-824E-A68834404827}" name="Column12807"/>
    <tableColumn id="12822" xr3:uid="{AFDE10B0-4D29-4A5E-8D27-A5A838C81005}" name="Column12808"/>
    <tableColumn id="12823" xr3:uid="{0E0656A7-02FE-4036-929B-EA5FA47F77C9}" name="Column12809"/>
    <tableColumn id="12824" xr3:uid="{BECF64C0-51F4-4A9E-BED3-9EBA47B254B6}" name="Column12810"/>
    <tableColumn id="12825" xr3:uid="{5AE5B211-774E-48E2-A81B-CEB8EAEA40EE}" name="Column12811"/>
    <tableColumn id="12826" xr3:uid="{B68C6600-A828-4CB7-9560-43604BD76F22}" name="Column12812"/>
    <tableColumn id="12827" xr3:uid="{BE0847F9-ADA6-49F7-AE63-F5B4B659301E}" name="Column12813"/>
    <tableColumn id="12828" xr3:uid="{2B890FE1-F619-4E5C-8CB7-4F5BD3C891BE}" name="Column12814"/>
    <tableColumn id="12829" xr3:uid="{11B2FADF-71DE-4E75-A499-C11E47CF450C}" name="Column12815"/>
    <tableColumn id="12830" xr3:uid="{D8FFFB29-D2BF-406C-9DF6-F05BB746A1A8}" name="Column12816"/>
    <tableColumn id="12831" xr3:uid="{F120AA1C-B6DB-4A4C-85EB-7F3334A82616}" name="Column12817"/>
    <tableColumn id="12832" xr3:uid="{F732C762-1DEE-4D1A-B69D-8A6B0233284B}" name="Column12818"/>
    <tableColumn id="12833" xr3:uid="{655E2153-AA7F-4220-ACBC-5ABBFE835015}" name="Column12819"/>
    <tableColumn id="12834" xr3:uid="{CC4FDD93-0E21-4776-BD65-87BA8EEE8398}" name="Column12820"/>
    <tableColumn id="12835" xr3:uid="{D2F1CFA0-CA3D-4EBC-BF0B-AEB01853E6DE}" name="Column12821"/>
    <tableColumn id="12836" xr3:uid="{8D2CAE68-1E74-46EF-9496-6FCD6529D0BF}" name="Column12822"/>
    <tableColumn id="12837" xr3:uid="{B8806050-185B-47AA-B743-FC169B0B92E5}" name="Column12823"/>
    <tableColumn id="12838" xr3:uid="{229FC946-8C8E-4475-B835-38A0E71824EA}" name="Column12824"/>
    <tableColumn id="12839" xr3:uid="{6F6DB922-A3A9-4B4A-8AFA-271A764789EC}" name="Column12825"/>
    <tableColumn id="12840" xr3:uid="{5F82B960-CE80-4766-B7DA-D87800AFC5D8}" name="Column12826"/>
    <tableColumn id="12841" xr3:uid="{0EB230D1-5674-407A-AF57-A5B85D246465}" name="Column12827"/>
    <tableColumn id="12842" xr3:uid="{2864E728-2FD3-4D76-943F-1AFFA927F870}" name="Column12828"/>
    <tableColumn id="12843" xr3:uid="{0E059D08-8F93-4CE8-B97D-794BDC5EDB4B}" name="Column12829"/>
    <tableColumn id="12844" xr3:uid="{41E1450E-9BC2-4DDB-AD89-61AD42979E9C}" name="Column12830"/>
    <tableColumn id="12845" xr3:uid="{4517EA4A-7C3C-4DF6-B702-2F513CA9CECA}" name="Column12831"/>
    <tableColumn id="12846" xr3:uid="{7A704163-1A24-4C53-8681-649BB9D72213}" name="Column12832"/>
    <tableColumn id="12847" xr3:uid="{638E1F06-638A-4731-B625-37A3EE647EDF}" name="Column12833"/>
    <tableColumn id="12848" xr3:uid="{AE277EDA-FF50-4EDA-A120-05B1C2A02763}" name="Column12834"/>
    <tableColumn id="12849" xr3:uid="{2DB89A06-B7FB-41BF-887B-E36FB8618DB5}" name="Column12835"/>
    <tableColumn id="12850" xr3:uid="{354182C9-F9B5-4CD4-B971-5F8057E41A28}" name="Column12836"/>
    <tableColumn id="12851" xr3:uid="{62BEC7F3-ADCB-490A-A793-9D1D339349E4}" name="Column12837"/>
    <tableColumn id="12852" xr3:uid="{94FC0BED-9B26-4E54-B9F7-DFB275400A27}" name="Column12838"/>
    <tableColumn id="12853" xr3:uid="{A5EFD398-B9E6-42E3-87AF-2C6ED68A3653}" name="Column12839"/>
    <tableColumn id="12854" xr3:uid="{1D683475-1A07-4F4A-BE1F-E39CA4A72148}" name="Column12840"/>
    <tableColumn id="12855" xr3:uid="{40CB0642-948B-48BF-BFF5-5520FD44D36D}" name="Column12841"/>
    <tableColumn id="12856" xr3:uid="{02B4AC6F-0ECC-47CA-82A7-5F172732E1ED}" name="Column12842"/>
    <tableColumn id="12857" xr3:uid="{C492E2AC-5305-49FE-B4EE-BB2FCC0B094A}" name="Column12843"/>
    <tableColumn id="12858" xr3:uid="{F6EACA43-786C-4FFC-8EF0-50CA86ED6A38}" name="Column12844"/>
    <tableColumn id="12859" xr3:uid="{8409EF96-10DE-4844-88DD-661D25058931}" name="Column12845"/>
    <tableColumn id="12860" xr3:uid="{6EEC452D-3732-4833-B849-EAC71C25186F}" name="Column12846"/>
    <tableColumn id="12861" xr3:uid="{5600CB98-E1D3-4401-AA71-01295CDCD83A}" name="Column12847"/>
    <tableColumn id="12862" xr3:uid="{70C73F31-A49D-46AD-9F2C-859886C18189}" name="Column12848"/>
    <tableColumn id="12863" xr3:uid="{F9A1F37B-15BF-4789-94A8-D1889806192A}" name="Column12849"/>
    <tableColumn id="12864" xr3:uid="{2CB6AA3F-6940-4FD0-83DC-B9314A3D1ACE}" name="Column12850"/>
    <tableColumn id="12865" xr3:uid="{B5CC734C-F996-469E-BDC5-6CB6823D206A}" name="Column12851"/>
    <tableColumn id="12866" xr3:uid="{C44B71F1-14B6-457D-8101-00E11C13E482}" name="Column12852"/>
    <tableColumn id="12867" xr3:uid="{8AA87F1B-F6A1-4759-8017-3EE178DA94AD}" name="Column12853"/>
    <tableColumn id="12868" xr3:uid="{AE1A81E5-A5D4-46D4-A0B1-6CD159E7FFE1}" name="Column12854"/>
    <tableColumn id="12869" xr3:uid="{7BF62F3F-403A-4DF0-AF76-F08272D48F39}" name="Column12855"/>
    <tableColumn id="12870" xr3:uid="{CDD4DEB7-21F2-4597-A7C9-5AA98B55E155}" name="Column12856"/>
    <tableColumn id="12871" xr3:uid="{A1EEBDB3-5E94-4C30-9692-674355C3D573}" name="Column12857"/>
    <tableColumn id="12872" xr3:uid="{BA17849B-2474-4043-B08D-3CC41ABAAD9C}" name="Column12858"/>
    <tableColumn id="12873" xr3:uid="{F30323F4-5E8D-4772-9DCE-3C09504806E9}" name="Column12859"/>
    <tableColumn id="12874" xr3:uid="{EFD71E71-4952-468A-A3F7-F4E7B910900F}" name="Column12860"/>
    <tableColumn id="12875" xr3:uid="{64931832-8DE0-4AD6-80C0-9998009C30EA}" name="Column12861"/>
    <tableColumn id="12876" xr3:uid="{9F534F5B-5C43-4792-95D0-2A93F08052FC}" name="Column12862"/>
    <tableColumn id="12877" xr3:uid="{A9B349C6-2095-4C38-84C6-C98F626A4DB7}" name="Column12863"/>
    <tableColumn id="12878" xr3:uid="{49EF9F7F-1256-415A-8D17-C1DD630558D0}" name="Column12864"/>
    <tableColumn id="12879" xr3:uid="{850ACCD8-25B5-4541-8C9B-0AA2BF508E67}" name="Column12865"/>
    <tableColumn id="12880" xr3:uid="{26482C14-3F7B-4CB8-9D15-04EDE7FE1A98}" name="Column12866"/>
    <tableColumn id="12881" xr3:uid="{B6541C44-8485-456F-B942-7F5A20D90502}" name="Column12867"/>
    <tableColumn id="12882" xr3:uid="{B9FA32C4-6984-4240-ABA3-A3EA62DD6C29}" name="Column12868"/>
    <tableColumn id="12883" xr3:uid="{AB33A896-91F4-4C0B-A617-5FF9BDB44D70}" name="Column12869"/>
    <tableColumn id="12884" xr3:uid="{38ABFAC8-3442-40AB-9920-BE3B7C1CA53A}" name="Column12870"/>
    <tableColumn id="12885" xr3:uid="{A70D3141-58F7-48EE-BBE3-89758E2CC33F}" name="Column12871"/>
    <tableColumn id="12886" xr3:uid="{9674A878-9572-4806-947E-47F05135285F}" name="Column12872"/>
    <tableColumn id="12887" xr3:uid="{DD428756-500F-4A11-ADF7-F53F5B1BBB33}" name="Column12873"/>
    <tableColumn id="12888" xr3:uid="{CC5B291B-8B97-4539-A1E0-743CDA1E9453}" name="Column12874"/>
    <tableColumn id="12889" xr3:uid="{6392679C-17B0-4996-B071-EEEEFE249842}" name="Column12875"/>
    <tableColumn id="12890" xr3:uid="{6A1603C6-7E9D-4249-93BC-BE909ED95012}" name="Column12876"/>
    <tableColumn id="12891" xr3:uid="{95E31DA4-BCE9-45B3-991E-3415B5625705}" name="Column12877"/>
    <tableColumn id="12892" xr3:uid="{660328BD-DDC6-4C6C-82E3-1965D5D12D9E}" name="Column12878"/>
    <tableColumn id="12893" xr3:uid="{BAEA2B11-0342-401D-914F-C21B97300409}" name="Column12879"/>
    <tableColumn id="12894" xr3:uid="{173D0EF3-8D69-412E-9C03-EED658FE3923}" name="Column12880"/>
    <tableColumn id="12895" xr3:uid="{20EB5BF3-47B9-4D73-9119-BDCBC210169A}" name="Column12881"/>
    <tableColumn id="12896" xr3:uid="{0C98102D-5B28-4FF6-9309-22BF53BABAAD}" name="Column12882"/>
    <tableColumn id="12897" xr3:uid="{D87889F1-F1E1-4162-BE94-CAFC95451A50}" name="Column12883"/>
    <tableColumn id="12898" xr3:uid="{6D7F58CE-D813-471E-B363-919DE9B6DBA5}" name="Column12884"/>
    <tableColumn id="12899" xr3:uid="{9DFDA1C5-9DFE-4909-9FE5-BC0AF546431C}" name="Column12885"/>
    <tableColumn id="12900" xr3:uid="{03E41AC5-DCE9-4616-A02D-71FC387AE89C}" name="Column12886"/>
    <tableColumn id="12901" xr3:uid="{53FD1B40-AB59-4043-951F-EE6422A8A97E}" name="Column12887"/>
    <tableColumn id="12902" xr3:uid="{8A4431E8-10A3-4986-BA94-F309AA2F4B1C}" name="Column12888"/>
    <tableColumn id="12903" xr3:uid="{045B1DE7-62FE-4ABA-BDA1-EE345DA55BEE}" name="Column12889"/>
    <tableColumn id="12904" xr3:uid="{43E78367-1B64-4150-8B26-D3215E9A42C6}" name="Column12890"/>
    <tableColumn id="12905" xr3:uid="{7635DF9E-3ED1-4DC5-B1B6-8D1DAB8D9783}" name="Column12891"/>
    <tableColumn id="12906" xr3:uid="{811AABFB-69CF-4776-B48A-11A1AA8EE42F}" name="Column12892"/>
    <tableColumn id="12907" xr3:uid="{EE926FC8-F7DE-4948-8110-9A7CCF5E5CD3}" name="Column12893"/>
    <tableColumn id="12908" xr3:uid="{98539EA4-DF19-46E3-BD4C-E0BA6DA76001}" name="Column12894"/>
    <tableColumn id="12909" xr3:uid="{7A99E1C8-DBC9-4E6F-9955-8CE096A2F16B}" name="Column12895"/>
    <tableColumn id="12910" xr3:uid="{43BAB590-47F9-438E-9B88-384EFC76E895}" name="Column12896"/>
    <tableColumn id="12911" xr3:uid="{C50B783E-9BFB-4B50-B24E-67CF822DF41D}" name="Column12897"/>
    <tableColumn id="12912" xr3:uid="{E41EE480-77E4-4CE5-8391-8FF302291FFE}" name="Column12898"/>
    <tableColumn id="12913" xr3:uid="{5D50EE13-3574-4F4D-AB02-62008C1FE768}" name="Column12899"/>
    <tableColumn id="12914" xr3:uid="{3A38C57E-7917-46B3-BFBF-A4E8B4BAD95E}" name="Column12900"/>
    <tableColumn id="12915" xr3:uid="{46D93A5C-A3E5-4EFF-B3DC-83691908D981}" name="Column12901"/>
    <tableColumn id="12916" xr3:uid="{5189CACF-6FC6-4690-8EDE-3386041B6142}" name="Column12902"/>
    <tableColumn id="12917" xr3:uid="{2AA848C6-8556-42A6-8A4E-19CC1CD0E030}" name="Column12903"/>
    <tableColumn id="12918" xr3:uid="{0BADB9CB-8290-4DAB-B66E-EEDB54924746}" name="Column12904"/>
    <tableColumn id="12919" xr3:uid="{4096CAA2-9900-4550-BA2A-04437BB58C3D}" name="Column12905"/>
    <tableColumn id="12920" xr3:uid="{A9187C38-F5A5-4C2B-A601-3FED94BF2032}" name="Column12906"/>
    <tableColumn id="12921" xr3:uid="{E144B628-A0AF-493B-8C1C-B4EA4243DB9F}" name="Column12907"/>
    <tableColumn id="12922" xr3:uid="{6C785631-FFD5-4426-86AE-65643B9751C2}" name="Column12908"/>
    <tableColumn id="12923" xr3:uid="{4A476033-7C75-4088-9EC2-0812A7D593BE}" name="Column12909"/>
    <tableColumn id="12924" xr3:uid="{16C30FEC-C348-47E1-A3FD-CFF226223026}" name="Column12910"/>
    <tableColumn id="12925" xr3:uid="{2E6BFCC7-623C-4E80-8FF1-2B25E515AC57}" name="Column12911"/>
    <tableColumn id="12926" xr3:uid="{C089FADD-84A8-4596-88AF-5EBD924C9DB1}" name="Column12912"/>
    <tableColumn id="12927" xr3:uid="{A2A8ADEF-2DE1-4681-BDFE-F360C150F03C}" name="Column12913"/>
    <tableColumn id="12928" xr3:uid="{31A5F7A5-9348-4368-8735-951E91ED6C32}" name="Column12914"/>
    <tableColumn id="12929" xr3:uid="{1386CB0D-29E6-417C-AEC7-B1E0BD4CA81A}" name="Column12915"/>
    <tableColumn id="12930" xr3:uid="{F4AA325B-2FF1-4DAE-9D31-E8B292584040}" name="Column12916"/>
    <tableColumn id="12931" xr3:uid="{C6B0F163-6745-49A7-9F89-40BAD759F849}" name="Column12917"/>
    <tableColumn id="12932" xr3:uid="{42CCE3DC-EAC5-42FC-B703-9B973AF71054}" name="Column12918"/>
    <tableColumn id="12933" xr3:uid="{68EDF9C6-8804-4FBF-ADA4-F462DFD480DA}" name="Column12919"/>
    <tableColumn id="12934" xr3:uid="{DB53B75F-9CBC-4EAC-B4DB-120D567EAF5C}" name="Column12920"/>
    <tableColumn id="12935" xr3:uid="{5BDFA677-8C5D-482A-A412-E18EDC936721}" name="Column12921"/>
    <tableColumn id="12936" xr3:uid="{C6E04972-72E3-4036-B282-D1C3F3822E81}" name="Column12922"/>
    <tableColumn id="12937" xr3:uid="{2EE3CCFD-6CC2-4E50-938C-1DB171812170}" name="Column12923"/>
    <tableColumn id="12938" xr3:uid="{A433F7EA-B79F-46C5-A6A5-6B6973533D72}" name="Column12924"/>
    <tableColumn id="12939" xr3:uid="{A5D79E64-B274-4F61-9A6C-40557DB03FA5}" name="Column12925"/>
    <tableColumn id="12940" xr3:uid="{BA49D778-17BD-4F83-8484-B76FF7C30350}" name="Column12926"/>
    <tableColumn id="12941" xr3:uid="{EDE8BEE9-39E6-4FA8-9B04-5E96C0E57481}" name="Column12927"/>
    <tableColumn id="12942" xr3:uid="{DCB18F29-749B-4F36-B619-5792D4BE50AF}" name="Column12928"/>
    <tableColumn id="12943" xr3:uid="{040731DE-7939-47EB-AC23-0EB51965498F}" name="Column12929"/>
    <tableColumn id="12944" xr3:uid="{3199FDB8-7B03-446A-AAA4-9B4B1AD8B2EA}" name="Column12930"/>
    <tableColumn id="12945" xr3:uid="{71C56A05-C1F8-4E6D-9E56-2AFEECE919E8}" name="Column12931"/>
    <tableColumn id="12946" xr3:uid="{09CD7507-D8DE-4A74-AA8F-AAADC706B05D}" name="Column12932"/>
    <tableColumn id="12947" xr3:uid="{72A558E5-E43E-4717-8619-C627CA14F01C}" name="Column12933"/>
    <tableColumn id="12948" xr3:uid="{C6093F8F-6A5C-404C-B6AE-886678FDF2CE}" name="Column12934"/>
    <tableColumn id="12949" xr3:uid="{73DE5EB2-E214-4D67-A553-F14252B63FB6}" name="Column12935"/>
    <tableColumn id="12950" xr3:uid="{3848F18B-1098-47C3-8FB8-E31371CD2143}" name="Column12936"/>
    <tableColumn id="12951" xr3:uid="{4453DFF8-542D-4EC3-949D-A5A0F2A307F9}" name="Column12937"/>
    <tableColumn id="12952" xr3:uid="{121527A0-36DF-4D63-B784-9286CA03F910}" name="Column12938"/>
    <tableColumn id="12953" xr3:uid="{42863378-89E5-416E-A91E-AB29FF2E9FBC}" name="Column12939"/>
    <tableColumn id="12954" xr3:uid="{8E0A2F37-B27B-47FF-9727-18CEF9B361C2}" name="Column12940"/>
    <tableColumn id="12955" xr3:uid="{A434A18F-DF6B-4EBA-84FA-065316629C86}" name="Column12941"/>
    <tableColumn id="12956" xr3:uid="{C467B2D9-0026-4F29-AA41-3496066C711F}" name="Column12942"/>
    <tableColumn id="12957" xr3:uid="{2FFC8D17-4019-4397-8A95-37F641DD9C26}" name="Column12943"/>
    <tableColumn id="12958" xr3:uid="{C2E54E43-BA96-47FE-9BB0-3923ED72A9F0}" name="Column12944"/>
    <tableColumn id="12959" xr3:uid="{0EF97130-07E3-44C7-A82D-96CFA316B9E3}" name="Column12945"/>
    <tableColumn id="12960" xr3:uid="{81A7EEAC-3514-4D99-90B4-06E8006174C0}" name="Column12946"/>
    <tableColumn id="12961" xr3:uid="{F94227B9-B970-4FA2-8E3E-B8132073741D}" name="Column12947"/>
    <tableColumn id="12962" xr3:uid="{B1C2CBD7-A824-41C4-AA80-7749771A21AA}" name="Column12948"/>
    <tableColumn id="12963" xr3:uid="{818AE7FD-1FA0-4189-8EEA-609749147EE2}" name="Column12949"/>
    <tableColumn id="12964" xr3:uid="{53D85106-A0CF-49B6-A1D9-90ECF5DEFFCB}" name="Column12950"/>
    <tableColumn id="12965" xr3:uid="{7D10350B-20C5-4247-B794-46E1AF8E6E6E}" name="Column12951"/>
    <tableColumn id="12966" xr3:uid="{5A6ED8D3-AA7A-4213-A62D-54B6910CC0B2}" name="Column12952"/>
    <tableColumn id="12967" xr3:uid="{6B56BD2B-DCDB-4F36-9C0E-E34D4876B628}" name="Column12953"/>
    <tableColumn id="12968" xr3:uid="{7572BE33-5964-4C2B-A588-A8C0FE009017}" name="Column12954"/>
    <tableColumn id="12969" xr3:uid="{E476AB0D-6F37-448B-98CA-5407A902922F}" name="Column12955"/>
    <tableColumn id="12970" xr3:uid="{1150C0FE-3575-40CB-881C-CC76945D913B}" name="Column12956"/>
    <tableColumn id="12971" xr3:uid="{814B81E8-D27B-4BC6-BE6D-39B96AC4DBC7}" name="Column12957"/>
    <tableColumn id="12972" xr3:uid="{6F1794EF-695A-469F-B73D-A4E344B2F9A7}" name="Column12958"/>
    <tableColumn id="12973" xr3:uid="{0D6CD33F-CF5A-42E2-B286-265A131268E2}" name="Column12959"/>
    <tableColumn id="12974" xr3:uid="{B889E858-E297-40BF-8929-4AAF2E857DE2}" name="Column12960"/>
    <tableColumn id="12975" xr3:uid="{E62E2621-1B90-47C2-9DE3-E3EB56F66D95}" name="Column12961"/>
    <tableColumn id="12976" xr3:uid="{375ACD39-696E-40FE-97AA-AB540D0EA5D8}" name="Column12962"/>
    <tableColumn id="12977" xr3:uid="{DED5FAEB-BD95-455B-93BE-6F9982339FCB}" name="Column12963"/>
    <tableColumn id="12978" xr3:uid="{FC07FD14-A5EE-4FC6-B8C8-5644D789FAA5}" name="Column12964"/>
    <tableColumn id="12979" xr3:uid="{7FC51C2B-0F18-4F08-8E72-5008BF8B15C6}" name="Column12965"/>
    <tableColumn id="12980" xr3:uid="{191F68ED-99E3-401B-9C3E-8DF21E740ACC}" name="Column12966"/>
    <tableColumn id="12981" xr3:uid="{2E2B0FEA-34F2-4547-AE08-9585B52374E4}" name="Column12967"/>
    <tableColumn id="12982" xr3:uid="{9AFF3525-5021-4C9D-BDED-333B9F8CB89D}" name="Column12968"/>
    <tableColumn id="12983" xr3:uid="{8454F601-FDD6-408F-B47C-71BEDE586C76}" name="Column12969"/>
    <tableColumn id="12984" xr3:uid="{CD402F43-2B59-4346-A544-33874F5DE526}" name="Column12970"/>
    <tableColumn id="12985" xr3:uid="{5CC86FF5-A1B1-41FC-BD81-F13D22F64890}" name="Column12971"/>
    <tableColumn id="12986" xr3:uid="{5D98B864-5BA6-41D1-A8A0-44DC8C0EC399}" name="Column12972"/>
    <tableColumn id="12987" xr3:uid="{D3410860-6FD0-484B-B39F-5E04645F49FF}" name="Column12973"/>
    <tableColumn id="12988" xr3:uid="{E6728135-492E-46A5-8A2B-B2603D1383E4}" name="Column12974"/>
    <tableColumn id="12989" xr3:uid="{FAAAA4C0-DB9E-4D5E-BE14-34AC0238953F}" name="Column12975"/>
    <tableColumn id="12990" xr3:uid="{0ADA83FE-CC5D-4577-9411-34885CE994CB}" name="Column12976"/>
    <tableColumn id="12991" xr3:uid="{9F07E556-BD73-40A3-AAC7-4DD856C72658}" name="Column12977"/>
    <tableColumn id="12992" xr3:uid="{BBFE087A-CD73-414D-AF99-62B166A9C2C3}" name="Column12978"/>
    <tableColumn id="12993" xr3:uid="{A4C114AB-309B-4304-B57B-BD16046D6F83}" name="Column12979"/>
    <tableColumn id="12994" xr3:uid="{2997DD14-F2B5-4C98-8904-C8AF7AB33319}" name="Column12980"/>
    <tableColumn id="12995" xr3:uid="{7E8EFE1B-A04B-456B-AE10-1A3372F12210}" name="Column12981"/>
    <tableColumn id="12996" xr3:uid="{D71616BD-56BA-4EAE-AB44-7DCFE3AB175E}" name="Column12982"/>
    <tableColumn id="12997" xr3:uid="{158EF370-D6D0-40CF-BEE5-8B9E20786A7E}" name="Column12983"/>
    <tableColumn id="12998" xr3:uid="{D4BF43DD-CAD7-4905-8149-F263353C4347}" name="Column12984"/>
    <tableColumn id="12999" xr3:uid="{761D33F1-B552-4483-9410-9CFB73A67A33}" name="Column12985"/>
    <tableColumn id="13000" xr3:uid="{B2058DC4-AB1D-4F7F-9C96-5662164B0268}" name="Column12986"/>
    <tableColumn id="13001" xr3:uid="{46EAF2B5-ED85-4C0B-B315-15393219ABC3}" name="Column12987"/>
    <tableColumn id="13002" xr3:uid="{85E30B83-8C81-41AC-B4EF-B63427C9F328}" name="Column12988"/>
    <tableColumn id="13003" xr3:uid="{790D5606-3F94-4C2F-B437-AAA2DEFD2ADA}" name="Column12989"/>
    <tableColumn id="13004" xr3:uid="{3C8E56C4-A166-48A4-A5C0-E902B457306F}" name="Column12990"/>
    <tableColumn id="13005" xr3:uid="{64718A1B-8FD2-45F9-A51D-56584CE1E6F7}" name="Column12991"/>
    <tableColumn id="13006" xr3:uid="{88036E68-C6D3-469A-B98A-2EB74C80CA66}" name="Column12992"/>
    <tableColumn id="13007" xr3:uid="{93B71D3F-1101-49A8-BCED-FD2F6ECEA2B1}" name="Column12993"/>
    <tableColumn id="13008" xr3:uid="{1BF5BAB8-CE31-4B45-B791-7EA687977848}" name="Column12994"/>
    <tableColumn id="13009" xr3:uid="{B86E3DE1-1C66-4D93-9556-4EA34CBF6BC3}" name="Column12995"/>
    <tableColumn id="13010" xr3:uid="{DD070CA2-20F0-4193-91CE-150682514247}" name="Column12996"/>
    <tableColumn id="13011" xr3:uid="{BCC8DCE4-CB97-49A8-9373-64C000FFB95C}" name="Column12997"/>
    <tableColumn id="13012" xr3:uid="{186694D4-D05F-404C-B857-51710B9E253E}" name="Column12998"/>
    <tableColumn id="13013" xr3:uid="{C0BFB5AD-40E6-4AEE-845E-B658B428941B}" name="Column12999"/>
    <tableColumn id="13014" xr3:uid="{09FE4568-CBF5-4D48-8386-F2371EC9FABA}" name="Column13000"/>
    <tableColumn id="13015" xr3:uid="{A325CA67-46CC-4C4C-83C5-B01A250811C2}" name="Column13001"/>
    <tableColumn id="13016" xr3:uid="{31DA8F72-517A-4D50-B1BE-A690AEEE2D48}" name="Column13002"/>
    <tableColumn id="13017" xr3:uid="{530052C1-216C-4500-ACDB-3266DB5CCC38}" name="Column13003"/>
    <tableColumn id="13018" xr3:uid="{217CC3B6-5DCF-4EF5-A96E-9553CAD6E7CF}" name="Column13004"/>
    <tableColumn id="13019" xr3:uid="{715D1DDC-35CE-4E52-802B-68E2C8FA7069}" name="Column13005"/>
    <tableColumn id="13020" xr3:uid="{07408A31-5780-48B0-902F-417C13AA7A44}" name="Column13006"/>
    <tableColumn id="13021" xr3:uid="{5EDA787E-E06A-4F43-866F-053687AA2ED3}" name="Column13007"/>
    <tableColumn id="13022" xr3:uid="{A0B42DB1-239F-4991-A40A-39F407953B57}" name="Column13008"/>
    <tableColumn id="13023" xr3:uid="{2A5FE986-62AC-4C6F-AA7C-4D60B696F504}" name="Column13009"/>
    <tableColumn id="13024" xr3:uid="{F67CEFB3-42AB-489A-BA74-FC78F650C1D2}" name="Column13010"/>
    <tableColumn id="13025" xr3:uid="{0D4DDE34-EDC8-465B-9A5B-2406F6264F6B}" name="Column13011"/>
    <tableColumn id="13026" xr3:uid="{3F0FFA66-DA2F-49C8-8487-1A704092E1B6}" name="Column13012"/>
    <tableColumn id="13027" xr3:uid="{D7976C44-7742-4CFB-8DC9-1C03F1313FD8}" name="Column13013"/>
    <tableColumn id="13028" xr3:uid="{10FF4544-CA52-4D04-8007-25F6E70DD3E2}" name="Column13014"/>
    <tableColumn id="13029" xr3:uid="{07D01A39-270D-4068-B2F4-D8EEB1315FC0}" name="Column13015"/>
    <tableColumn id="13030" xr3:uid="{45CF9288-5CA4-4A9B-A09E-9F424291CF19}" name="Column13016"/>
    <tableColumn id="13031" xr3:uid="{7C3ADDFE-48C8-47B5-A64C-61A635EA0B45}" name="Column13017"/>
    <tableColumn id="13032" xr3:uid="{CAF418D7-4FD6-4702-B65F-7571D0525D23}" name="Column13018"/>
    <tableColumn id="13033" xr3:uid="{7710B834-8BCC-4A2E-916C-C40921341F43}" name="Column13019"/>
    <tableColumn id="13034" xr3:uid="{B99E0597-DCAE-4732-B924-4245434010EF}" name="Column13020"/>
    <tableColumn id="13035" xr3:uid="{26FD3D75-8FA7-4E41-9E9B-6CE1A8449547}" name="Column13021"/>
    <tableColumn id="13036" xr3:uid="{41A419E6-3135-42DC-BF37-4C7E6000232B}" name="Column13022"/>
    <tableColumn id="13037" xr3:uid="{6C46269C-797F-459F-9AF2-3C3BEAEF145C}" name="Column13023"/>
    <tableColumn id="13038" xr3:uid="{9A6831B7-56AF-4B43-B5A0-0DC71277C6B5}" name="Column13024"/>
    <tableColumn id="13039" xr3:uid="{520026FA-AEF8-4361-9174-506D882046E2}" name="Column13025"/>
    <tableColumn id="13040" xr3:uid="{38F38E63-6A01-4988-9E0B-BC407C76BBC8}" name="Column13026"/>
    <tableColumn id="13041" xr3:uid="{04DF054B-7D46-44C4-9B9E-68DDF31CAC00}" name="Column13027"/>
    <tableColumn id="13042" xr3:uid="{438E77B2-FCA6-4560-8099-E145BC88F35B}" name="Column13028"/>
    <tableColumn id="13043" xr3:uid="{6AE978A7-52D6-4DAF-BC76-E00B0E742501}" name="Column13029"/>
    <tableColumn id="13044" xr3:uid="{CEEC0E9B-6F6B-4EA5-847B-393D2A0781FE}" name="Column13030"/>
    <tableColumn id="13045" xr3:uid="{C41BF668-26CA-43D5-B48D-BD1080B91029}" name="Column13031"/>
    <tableColumn id="13046" xr3:uid="{7B030C80-EEF4-4CCB-AE83-6CFAB1F919C3}" name="Column13032"/>
    <tableColumn id="13047" xr3:uid="{EED5D4AC-7542-4685-983D-F893936A5F8F}" name="Column13033"/>
    <tableColumn id="13048" xr3:uid="{923BDE09-2485-4C58-A525-DE97DB8B3D32}" name="Column13034"/>
    <tableColumn id="13049" xr3:uid="{72423A4A-F6C9-4860-A834-9462C077845A}" name="Column13035"/>
    <tableColumn id="13050" xr3:uid="{DEDD2997-41E3-43F0-BBF4-A6408F61A741}" name="Column13036"/>
    <tableColumn id="13051" xr3:uid="{65577952-AC91-4543-A4E9-8136BC6E9CFA}" name="Column13037"/>
    <tableColumn id="13052" xr3:uid="{2D4CA3E8-729B-4901-BA19-462160FFDCBC}" name="Column13038"/>
    <tableColumn id="13053" xr3:uid="{DDEE1638-8629-4BD5-A447-0466656F0711}" name="Column13039"/>
    <tableColumn id="13054" xr3:uid="{A3169B36-F5C9-4309-B656-D4F70343A45C}" name="Column13040"/>
    <tableColumn id="13055" xr3:uid="{D18765F7-61A2-4043-98C5-238B7488782D}" name="Column13041"/>
    <tableColumn id="13056" xr3:uid="{9FD0ECE0-FF1D-406D-BAA8-430F6E9F3E06}" name="Column13042"/>
    <tableColumn id="13057" xr3:uid="{1438B86D-81EE-4984-96CC-88CE99DAB43B}" name="Column13043"/>
    <tableColumn id="13058" xr3:uid="{C58CD7E1-D8DE-4E36-BCAA-5B84BE23974C}" name="Column13044"/>
    <tableColumn id="13059" xr3:uid="{710B5F29-48AB-4EE7-A76A-DF947FF0CD01}" name="Column13045"/>
    <tableColumn id="13060" xr3:uid="{498DE4E1-2022-4FCF-A831-D5110F4A71D3}" name="Column13046"/>
    <tableColumn id="13061" xr3:uid="{5F22A8FC-E93B-4167-8970-23A4307065C5}" name="Column13047"/>
    <tableColumn id="13062" xr3:uid="{5DC3E99F-6596-4F01-9C92-7EB111137D55}" name="Column13048"/>
    <tableColumn id="13063" xr3:uid="{078E4F10-93E3-489A-9ADB-EE9DFF78F066}" name="Column13049"/>
    <tableColumn id="13064" xr3:uid="{AC84132E-DAE8-446E-BE53-333F4DD23A6E}" name="Column13050"/>
    <tableColumn id="13065" xr3:uid="{F81203B2-746F-4C15-877D-3147F6433E6D}" name="Column13051"/>
    <tableColumn id="13066" xr3:uid="{B8473707-C442-4248-90D1-935D2004F6C1}" name="Column13052"/>
    <tableColumn id="13067" xr3:uid="{E1A727D6-1CAE-45E1-80A3-703E1197A845}" name="Column13053"/>
    <tableColumn id="13068" xr3:uid="{AE2EB71A-B90F-40A8-A41B-4A4C336DF879}" name="Column13054"/>
    <tableColumn id="13069" xr3:uid="{ED111DB0-AD22-4737-AC04-2215A6AC5308}" name="Column13055"/>
    <tableColumn id="13070" xr3:uid="{29EB7A24-0B28-4AB8-9342-BD02B6ADB8F6}" name="Column13056"/>
    <tableColumn id="13071" xr3:uid="{DBB8D702-5FC9-49FE-9C13-CC8B7D5550AC}" name="Column13057"/>
    <tableColumn id="13072" xr3:uid="{0E1408A9-955F-4FC9-8A39-DDB6A5E320F2}" name="Column13058"/>
    <tableColumn id="13073" xr3:uid="{1B4EBEE0-2D62-4BA2-BDFA-8B5A23D416E1}" name="Column13059"/>
    <tableColumn id="13074" xr3:uid="{1B6EAE05-347A-415B-A373-E5683404861A}" name="Column13060"/>
    <tableColumn id="13075" xr3:uid="{47E36DB3-209E-457E-A85D-21F1BD9122AA}" name="Column13061"/>
    <tableColumn id="13076" xr3:uid="{D7266FCD-29A2-4DD8-80B5-D73E2D126FE1}" name="Column13062"/>
    <tableColumn id="13077" xr3:uid="{EEC29CE8-7AD5-48FB-91B6-F3C37D68DACF}" name="Column13063"/>
    <tableColumn id="13078" xr3:uid="{F3646D9C-03AD-4157-9082-AC91D3D5D561}" name="Column13064"/>
    <tableColumn id="13079" xr3:uid="{CE4436E4-7657-4F77-A933-F57D12AF038A}" name="Column13065"/>
    <tableColumn id="13080" xr3:uid="{E72208AF-DD8A-4E67-A641-9F2DD70E8011}" name="Column13066"/>
    <tableColumn id="13081" xr3:uid="{CB7BD2C9-22E7-4E54-97E9-69FB007DB950}" name="Column13067"/>
    <tableColumn id="13082" xr3:uid="{687CB7A4-D372-4D95-BDE7-ADD2E64E839E}" name="Column13068"/>
    <tableColumn id="13083" xr3:uid="{88923B13-E5BE-40DB-9AC4-DAF5224C63B5}" name="Column13069"/>
    <tableColumn id="13084" xr3:uid="{2C26334F-E00B-4162-8431-1089C2C9C42B}" name="Column13070"/>
    <tableColumn id="13085" xr3:uid="{3EFB2AA6-6B4C-47FD-8A43-C01AE3D7424F}" name="Column13071"/>
    <tableColumn id="13086" xr3:uid="{82E80E7C-E08D-4E46-9B67-87A21EF4AD35}" name="Column13072"/>
    <tableColumn id="13087" xr3:uid="{7F07EC2B-6AC7-4848-AD66-F4C319BCC04A}" name="Column13073"/>
    <tableColumn id="13088" xr3:uid="{869FF19E-0E09-4D77-BBF6-0E91C2B98F9A}" name="Column13074"/>
    <tableColumn id="13089" xr3:uid="{10CDABA7-0FC0-4D3F-B5BE-79F2721C8CDE}" name="Column13075"/>
    <tableColumn id="13090" xr3:uid="{0C28D785-9899-4CAF-884F-5FB383E42EA3}" name="Column13076"/>
    <tableColumn id="13091" xr3:uid="{5AF98B6D-A604-4901-8753-F6C08771CAC9}" name="Column13077"/>
    <tableColumn id="13092" xr3:uid="{84F59BD8-2773-4F73-AAB1-924F63592F11}" name="Column13078"/>
    <tableColumn id="13093" xr3:uid="{A10F0409-F06D-4BB2-828B-9A68A4F30979}" name="Column13079"/>
    <tableColumn id="13094" xr3:uid="{5221E440-D8D5-4B20-8801-569BA49D9499}" name="Column13080"/>
    <tableColumn id="13095" xr3:uid="{74972A2A-A0B4-4430-A1C3-D9ECCD977D6D}" name="Column13081"/>
    <tableColumn id="13096" xr3:uid="{F0758ADE-1405-47A9-8E46-4AD7EC45469A}" name="Column13082"/>
    <tableColumn id="13097" xr3:uid="{94A05049-9E71-4366-9989-19E8F7B2277F}" name="Column13083"/>
    <tableColumn id="13098" xr3:uid="{90D023F5-848F-4357-98F8-288865F6BAE9}" name="Column13084"/>
    <tableColumn id="13099" xr3:uid="{594F8060-A562-4C11-9DEC-637E22F77D2C}" name="Column13085"/>
    <tableColumn id="13100" xr3:uid="{FFCED1A9-CD1D-4CA6-9255-0234555D02F8}" name="Column13086"/>
    <tableColumn id="13101" xr3:uid="{F3DC15C3-49F0-44EC-9EFA-3723BD2073F9}" name="Column13087"/>
    <tableColumn id="13102" xr3:uid="{530E1695-048C-4F6D-A98B-59AB8BC075B2}" name="Column13088"/>
    <tableColumn id="13103" xr3:uid="{53CBDFEA-E7D3-4BDC-9108-A6912C73F591}" name="Column13089"/>
    <tableColumn id="13104" xr3:uid="{2EDE3B50-3D23-473F-A7E1-824E62DD6FDE}" name="Column13090"/>
    <tableColumn id="13105" xr3:uid="{827251D8-B68B-42E6-885F-72B56A3AB31E}" name="Column13091"/>
    <tableColumn id="13106" xr3:uid="{697E50FD-5C53-4165-9829-823E9FB48558}" name="Column13092"/>
    <tableColumn id="13107" xr3:uid="{13838B0D-2680-4375-B5DA-326F0D069276}" name="Column13093"/>
    <tableColumn id="13108" xr3:uid="{47DC19EB-D007-407A-96CA-A84685202215}" name="Column13094"/>
    <tableColumn id="13109" xr3:uid="{92456237-83B0-45D7-8D0F-07C1EC6F528A}" name="Column13095"/>
    <tableColumn id="13110" xr3:uid="{1D03A5D2-2CCB-4209-8EDD-71C9DC15CEEA}" name="Column13096"/>
    <tableColumn id="13111" xr3:uid="{2180F9CC-435D-47F0-955F-137CF72DC041}" name="Column13097"/>
    <tableColumn id="13112" xr3:uid="{BB518A17-7461-448F-88D8-4CD4A6FCBA18}" name="Column13098"/>
    <tableColumn id="13113" xr3:uid="{9756D90E-A0D0-46F3-B2C1-3E0277AA582C}" name="Column13099"/>
    <tableColumn id="13114" xr3:uid="{CB00357F-675D-4143-B434-DB8C5038B03B}" name="Column13100"/>
    <tableColumn id="13115" xr3:uid="{0EC98477-D6EE-4A56-A4EC-6A22A6B5739E}" name="Column13101"/>
    <tableColumn id="13116" xr3:uid="{BC9A1BCB-86DB-49F1-ACFB-09E7BDB0EA5B}" name="Column13102"/>
    <tableColumn id="13117" xr3:uid="{2E85EAE1-1DCB-45E8-BD88-4B7058D05A84}" name="Column13103"/>
    <tableColumn id="13118" xr3:uid="{A8FE6362-361A-49D0-9E10-27211867A5FA}" name="Column13104"/>
    <tableColumn id="13119" xr3:uid="{A3DEC5A2-4660-4370-8D62-5DE82832460A}" name="Column13105"/>
    <tableColumn id="13120" xr3:uid="{53C5A531-F0E4-412B-B09D-4B720036B140}" name="Column13106"/>
    <tableColumn id="13121" xr3:uid="{B1EBA55C-29D1-43E2-8BF4-2DEF86D6F1A7}" name="Column13107"/>
    <tableColumn id="13122" xr3:uid="{931F5B8E-503C-4567-A590-893B6A6FF460}" name="Column13108"/>
    <tableColumn id="13123" xr3:uid="{44806E73-64AC-4D2C-A306-39A4F073E1F2}" name="Column13109"/>
    <tableColumn id="13124" xr3:uid="{B8396681-BB56-4984-B93C-C3C46D50CFA9}" name="Column13110"/>
    <tableColumn id="13125" xr3:uid="{915172C5-0EAE-4DC5-8C95-9592BE83F83A}" name="Column13111"/>
    <tableColumn id="13126" xr3:uid="{ED1F4E6B-EB6D-43AF-99AD-C20DE90B6605}" name="Column13112"/>
    <tableColumn id="13127" xr3:uid="{D6ADE58E-4C2F-4B47-99B3-A3C153BBE657}" name="Column13113"/>
    <tableColumn id="13128" xr3:uid="{EFB8421E-222D-424F-90F1-54E22CFBB390}" name="Column13114"/>
    <tableColumn id="13129" xr3:uid="{39F22233-0BFF-4F4D-8D86-852D6F86524C}" name="Column13115"/>
    <tableColumn id="13130" xr3:uid="{8DF1FCAB-1797-46F4-A75F-B208C257B5D9}" name="Column13116"/>
    <tableColumn id="13131" xr3:uid="{FB144E6B-156B-4967-A156-6BA17782E554}" name="Column13117"/>
    <tableColumn id="13132" xr3:uid="{D384E4E2-523C-4E1A-9EED-DA963A0842C4}" name="Column13118"/>
    <tableColumn id="13133" xr3:uid="{9A0954B8-0CAE-4BBC-9BC3-5C57C7F2798E}" name="Column13119"/>
    <tableColumn id="13134" xr3:uid="{8B4CC5A4-B19D-4D76-9845-EA91BE63DC71}" name="Column13120"/>
    <tableColumn id="13135" xr3:uid="{3516C0B6-CD26-4AD9-A52B-F8F1B9986843}" name="Column13121"/>
    <tableColumn id="13136" xr3:uid="{804517F8-B906-426F-BB5D-44E6000CC72D}" name="Column13122"/>
    <tableColumn id="13137" xr3:uid="{330A353A-36C5-4B62-B94B-1DBADDCDDB82}" name="Column13123"/>
    <tableColumn id="13138" xr3:uid="{A38CB8BD-A4C9-4AAF-9566-63696F5EE6F2}" name="Column13124"/>
    <tableColumn id="13139" xr3:uid="{E4B2BADB-84C8-45E1-B508-C5B39CB15753}" name="Column13125"/>
    <tableColumn id="13140" xr3:uid="{83FC170A-87BD-46D6-9DEA-DDC43C21148A}" name="Column13126"/>
    <tableColumn id="13141" xr3:uid="{91271A62-CA23-4B18-9E54-0C41746DB21A}" name="Column13127"/>
    <tableColumn id="13142" xr3:uid="{1FB60BC9-A079-4B55-A433-7542ACDD34D0}" name="Column13128"/>
    <tableColumn id="13143" xr3:uid="{F3CAF709-9D1F-4C7C-8805-FCBB8AA7D89E}" name="Column13129"/>
    <tableColumn id="13144" xr3:uid="{0D66934D-711D-4C1B-B4AB-7892987914EF}" name="Column13130"/>
    <tableColumn id="13145" xr3:uid="{177E8CC6-C761-435C-804F-A8F76D4AC783}" name="Column13131"/>
    <tableColumn id="13146" xr3:uid="{71971458-AAFF-4E18-8C55-EA6483FC6B79}" name="Column13132"/>
    <tableColumn id="13147" xr3:uid="{BBB719C1-AAFE-4DA4-ACF8-C3A13049931C}" name="Column13133"/>
    <tableColumn id="13148" xr3:uid="{AF14AB04-3BD7-4401-81AC-13DF98EF876B}" name="Column13134"/>
    <tableColumn id="13149" xr3:uid="{DF6A4E5A-A945-4AE5-8CB1-1BD031F0F2B4}" name="Column13135"/>
    <tableColumn id="13150" xr3:uid="{EEA2A932-CFA2-4C7B-82F7-01A67BB92B00}" name="Column13136"/>
    <tableColumn id="13151" xr3:uid="{4C14B993-3C0B-42A4-B819-54CC3E39CD0C}" name="Column13137"/>
    <tableColumn id="13152" xr3:uid="{454E5572-5C5A-4F79-9FDE-0C3AF0F48ABE}" name="Column13138"/>
    <tableColumn id="13153" xr3:uid="{3E432DF3-9474-4238-BEA8-9A53C0E520B8}" name="Column13139"/>
    <tableColumn id="13154" xr3:uid="{0509F0BE-F1DE-4FCF-BE47-A5AC88C989F7}" name="Column13140"/>
    <tableColumn id="13155" xr3:uid="{528DDD90-098F-4C1A-82D4-2D085DEC4F0E}" name="Column13141"/>
    <tableColumn id="13156" xr3:uid="{BBC84108-578C-4107-88E4-2A930D02017F}" name="Column13142"/>
    <tableColumn id="13157" xr3:uid="{83368556-2A9C-4EED-83DE-A631F6C530BA}" name="Column13143"/>
    <tableColumn id="13158" xr3:uid="{EE14B6D8-F8FB-4786-9A8B-32E11CC2CEAE}" name="Column13144"/>
    <tableColumn id="13159" xr3:uid="{C1237E10-6759-4012-BF73-38F314969911}" name="Column13145"/>
    <tableColumn id="13160" xr3:uid="{8AC06F96-4A0C-4DC4-BC80-3E05B1A29894}" name="Column13146"/>
    <tableColumn id="13161" xr3:uid="{32BDFCF3-C77F-46BB-8B9B-0005C57F83BD}" name="Column13147"/>
    <tableColumn id="13162" xr3:uid="{2A584DD4-30E6-410B-8B00-BBBE304EB949}" name="Column13148"/>
    <tableColumn id="13163" xr3:uid="{BF910F20-E9AB-4DA6-9F2B-A037581496EB}" name="Column13149"/>
    <tableColumn id="13164" xr3:uid="{DF322414-9642-4998-912E-933F39135DC7}" name="Column13150"/>
    <tableColumn id="13165" xr3:uid="{B492C804-BC06-4225-A76D-05259D254701}" name="Column13151"/>
    <tableColumn id="13166" xr3:uid="{FB8BE400-7627-4B90-A73F-EA8D129F4F22}" name="Column13152"/>
    <tableColumn id="13167" xr3:uid="{0DDDD9CE-2150-4A87-B0A6-7A2302EED6D5}" name="Column13153"/>
    <tableColumn id="13168" xr3:uid="{B67C2B07-9CAA-4BFB-BF27-A888DCB06113}" name="Column13154"/>
    <tableColumn id="13169" xr3:uid="{B4488DD9-205A-40CD-B949-5FD8CFC64CC6}" name="Column13155"/>
    <tableColumn id="13170" xr3:uid="{95DE8CDE-2825-42BD-AC74-170875703BC6}" name="Column13156"/>
    <tableColumn id="13171" xr3:uid="{97D7F647-E7AE-481E-B771-CF3DFC9AF8A1}" name="Column13157"/>
    <tableColumn id="13172" xr3:uid="{29C1B195-6083-47F7-B248-8207476286B0}" name="Column13158"/>
    <tableColumn id="13173" xr3:uid="{63A679E8-1CBA-4D35-87EA-9F9A728FDFD1}" name="Column13159"/>
    <tableColumn id="13174" xr3:uid="{7EA56E81-3AD9-44D9-A679-6B2A01F25E74}" name="Column13160"/>
    <tableColumn id="13175" xr3:uid="{2B32DD04-C592-4553-88B7-48BF29902DA6}" name="Column13161"/>
    <tableColumn id="13176" xr3:uid="{BEDE01A0-A525-4085-82D1-FD7241136E22}" name="Column13162"/>
    <tableColumn id="13177" xr3:uid="{4B4EC99E-E3D3-4CA8-B8CF-70949074AAD1}" name="Column13163"/>
    <tableColumn id="13178" xr3:uid="{F3338D42-C0C7-4B72-B42F-BAE741CDA5C4}" name="Column13164"/>
    <tableColumn id="13179" xr3:uid="{B2686DB6-0696-491A-ACE8-D6E98049D6FD}" name="Column13165"/>
    <tableColumn id="13180" xr3:uid="{3CCD6150-BC84-4FCA-8707-29BB1EBB9D0A}" name="Column13166"/>
    <tableColumn id="13181" xr3:uid="{7123A305-8091-40BA-92C1-9BCD9EA9E702}" name="Column13167"/>
    <tableColumn id="13182" xr3:uid="{038C5A01-E987-4C25-9EC6-EE231BD8A308}" name="Column13168"/>
    <tableColumn id="13183" xr3:uid="{81E91D5C-2FC2-445C-B0C2-DCCFFB468649}" name="Column13169"/>
    <tableColumn id="13184" xr3:uid="{266E67C9-74B8-438C-B738-BF24470A5AA8}" name="Column13170"/>
    <tableColumn id="13185" xr3:uid="{6CE36519-B374-4FF4-957F-5570864E5B5D}" name="Column13171"/>
    <tableColumn id="13186" xr3:uid="{8E9F5B11-7EDF-4A4A-9219-19F3D8E6DA6F}" name="Column13172"/>
    <tableColumn id="13187" xr3:uid="{3C867D12-033B-46DF-947D-6E89C9FEC1DF}" name="Column13173"/>
    <tableColumn id="13188" xr3:uid="{67506D48-FD22-46AE-B494-C63EF5B81B84}" name="Column13174"/>
    <tableColumn id="13189" xr3:uid="{C799C993-4673-4192-B98E-C8105B0EF984}" name="Column13175"/>
    <tableColumn id="13190" xr3:uid="{3CC8EC59-6E35-489A-9D46-283BF1A4B1FB}" name="Column13176"/>
    <tableColumn id="13191" xr3:uid="{27225BCB-A547-4E02-AE80-B70FF93E0C58}" name="Column13177"/>
    <tableColumn id="13192" xr3:uid="{26C47EDF-3879-4758-B419-6AC8C97E762B}" name="Column13178"/>
    <tableColumn id="13193" xr3:uid="{2BFFFCE2-7525-4CC1-B8AA-5FF2C50FB26A}" name="Column13179"/>
    <tableColumn id="13194" xr3:uid="{07FD8B2E-25A6-45FB-B636-467B7B975D94}" name="Column13180"/>
    <tableColumn id="13195" xr3:uid="{93769293-B37D-44AA-9A0E-8E16B444C000}" name="Column13181"/>
    <tableColumn id="13196" xr3:uid="{7F6B2D65-A1E6-4897-879A-A4B13EC25BF7}" name="Column13182"/>
    <tableColumn id="13197" xr3:uid="{73B19AEF-ACC1-4629-B31C-A58AAA2B7EF6}" name="Column13183"/>
    <tableColumn id="13198" xr3:uid="{CA365AC9-6713-456C-B843-D522196338FD}" name="Column13184"/>
    <tableColumn id="13199" xr3:uid="{451E4A31-944E-4BC2-9935-2A0C44DBFF62}" name="Column13185"/>
    <tableColumn id="13200" xr3:uid="{149BAD20-AE3E-4BE9-A6FC-B5933CD24FD9}" name="Column13186"/>
    <tableColumn id="13201" xr3:uid="{BDFE8D60-5C54-4C03-943B-7EF905F21AED}" name="Column13187"/>
    <tableColumn id="13202" xr3:uid="{729D2602-1C4A-4ED8-869B-C8958A085080}" name="Column13188"/>
    <tableColumn id="13203" xr3:uid="{5ECDC060-BD52-4943-8EDB-26B2B05205B9}" name="Column13189"/>
    <tableColumn id="13204" xr3:uid="{51C069A7-0805-412F-9BEA-18D500F7892E}" name="Column13190"/>
    <tableColumn id="13205" xr3:uid="{F999DC46-1C6A-4813-AD75-BF0570C62BFA}" name="Column13191"/>
    <tableColumn id="13206" xr3:uid="{9EB9115E-A2E5-4907-9291-54E0722472F2}" name="Column13192"/>
    <tableColumn id="13207" xr3:uid="{5037156B-FB87-4051-B80D-F100F2FE2AAA}" name="Column13193"/>
    <tableColumn id="13208" xr3:uid="{B63E455D-3131-46FD-A0FF-B7FAB9166646}" name="Column13194"/>
    <tableColumn id="13209" xr3:uid="{680400C6-0F50-48FB-8BDA-4C9758EB21A1}" name="Column13195"/>
    <tableColumn id="13210" xr3:uid="{ACBA7720-CC6F-4E6E-A006-4556F3180908}" name="Column13196"/>
    <tableColumn id="13211" xr3:uid="{B68D23F6-87AF-44F7-8B25-19831514093A}" name="Column13197"/>
    <tableColumn id="13212" xr3:uid="{3C5585B2-14DF-4E4D-9386-08D6AA9F57F9}" name="Column13198"/>
    <tableColumn id="13213" xr3:uid="{1087404D-762C-436A-BC87-A188D6F44948}" name="Column13199"/>
    <tableColumn id="13214" xr3:uid="{6850BFF5-056A-42C5-98B8-BC94DAE3C873}" name="Column13200"/>
    <tableColumn id="13215" xr3:uid="{898D63BD-08F2-49AC-AA4E-FC3A3E09E5C3}" name="Column13201"/>
    <tableColumn id="13216" xr3:uid="{B29CDB38-7DF3-4A6E-A449-A378D29BB386}" name="Column13202"/>
    <tableColumn id="13217" xr3:uid="{1DB7526C-BC4B-49B8-A18F-085EB09FB29B}" name="Column13203"/>
    <tableColumn id="13218" xr3:uid="{85E1556F-F2F6-4AFB-8793-EC8DC28C00F2}" name="Column13204"/>
    <tableColumn id="13219" xr3:uid="{C5C98B8E-D3E3-4F22-888A-33E6C4D00AE7}" name="Column13205"/>
    <tableColumn id="13220" xr3:uid="{D0B250E4-3765-4CAD-9FE0-C0EA27EBE401}" name="Column13206"/>
    <tableColumn id="13221" xr3:uid="{556B1460-2104-42D8-926F-2E026BADB0B7}" name="Column13207"/>
    <tableColumn id="13222" xr3:uid="{954C25DA-0288-465F-92C2-99F184AD62B8}" name="Column13208"/>
    <tableColumn id="13223" xr3:uid="{B3381EFE-E0EA-4B5B-88EF-293202E90477}" name="Column13209"/>
    <tableColumn id="13224" xr3:uid="{B1F72980-58AC-463E-A8B8-753FB84553C3}" name="Column13210"/>
    <tableColumn id="13225" xr3:uid="{0AD24210-7F0D-45C4-B2B9-195FF1E029A4}" name="Column13211"/>
    <tableColumn id="13226" xr3:uid="{0445FE27-4CCB-4B25-9027-4D2B6E3F163B}" name="Column13212"/>
    <tableColumn id="13227" xr3:uid="{FEC4863C-A264-45D8-8EC0-B44421BA910E}" name="Column13213"/>
    <tableColumn id="13228" xr3:uid="{847B2D31-F16B-45BF-87B0-A96A55DB0DF2}" name="Column13214"/>
    <tableColumn id="13229" xr3:uid="{8CB88814-B0C4-4E18-80C1-9CB10FB4F62F}" name="Column13215"/>
    <tableColumn id="13230" xr3:uid="{00FD9E81-4FF0-447A-BA95-BCA74CD436C1}" name="Column13216"/>
    <tableColumn id="13231" xr3:uid="{77384E87-F891-49ED-A48D-DDA779B869D9}" name="Column13217"/>
    <tableColumn id="13232" xr3:uid="{FF7FD38F-42FF-4521-A045-6DEAA6914E01}" name="Column13218"/>
    <tableColumn id="13233" xr3:uid="{371B1574-5BDA-45A5-817C-18BCBBC80E10}" name="Column13219"/>
    <tableColumn id="13234" xr3:uid="{9634CBAC-E06F-4E03-B1E1-E37A8FF99E29}" name="Column13220"/>
    <tableColumn id="13235" xr3:uid="{ED8AEB5B-589A-4994-86ED-8ECE1F11FD8A}" name="Column13221"/>
    <tableColumn id="13236" xr3:uid="{ACB70365-D1FE-4B3C-8112-D4658AA7FAB8}" name="Column13222"/>
    <tableColumn id="13237" xr3:uid="{5E62D5CE-C73B-440D-8AE3-C58637CF5A04}" name="Column13223"/>
    <tableColumn id="13238" xr3:uid="{10685A43-C540-4CEB-88F2-9DFECDCE3CEC}" name="Column13224"/>
    <tableColumn id="13239" xr3:uid="{B088C91F-CAD2-4F8C-AA63-9E4C858CD42C}" name="Column13225"/>
    <tableColumn id="13240" xr3:uid="{2DDC8FA4-9024-4CE2-8B8F-A5FD0F296C21}" name="Column13226"/>
    <tableColumn id="13241" xr3:uid="{A28E5389-9203-4EB3-83EE-8BF8BB3A8EB1}" name="Column13227"/>
    <tableColumn id="13242" xr3:uid="{F5A6F474-8B96-4AD5-B6CC-09E5F4F972BB}" name="Column13228"/>
    <tableColumn id="13243" xr3:uid="{74C35914-A8DB-4CBE-A493-3122256AE27D}" name="Column13229"/>
    <tableColumn id="13244" xr3:uid="{1BCC3B7D-2092-43A4-AA18-C33229C70928}" name="Column13230"/>
    <tableColumn id="13245" xr3:uid="{88EDFB9E-5397-4313-B4F5-C5A8DE808031}" name="Column13231"/>
    <tableColumn id="13246" xr3:uid="{0EF3D1C7-F8DE-4951-97E8-FF1A558A2293}" name="Column13232"/>
    <tableColumn id="13247" xr3:uid="{98B71A1E-BD74-4E87-8AE8-FAF68EC4B867}" name="Column13233"/>
    <tableColumn id="13248" xr3:uid="{BE8B505F-765F-41EF-AC9B-AC0A8984DBD4}" name="Column13234"/>
    <tableColumn id="13249" xr3:uid="{2A511C9F-837F-4DFB-965B-E6AD40528A24}" name="Column13235"/>
    <tableColumn id="13250" xr3:uid="{0143B3AD-0416-44B1-B657-7B68DEB85DC5}" name="Column13236"/>
    <tableColumn id="13251" xr3:uid="{009A7273-6F20-472E-AAB1-5323732377B6}" name="Column13237"/>
    <tableColumn id="13252" xr3:uid="{39A315DE-B570-4021-9C4A-91AD4E3E1EC3}" name="Column13238"/>
    <tableColumn id="13253" xr3:uid="{D8DFB35A-FD9B-4205-9169-00BE0FA456FC}" name="Column13239"/>
    <tableColumn id="13254" xr3:uid="{DC22443E-1373-429D-B89B-DA120F72B388}" name="Column13240"/>
    <tableColumn id="13255" xr3:uid="{DA4C1B48-7327-4CEB-8222-9B61FA92F7D1}" name="Column13241"/>
    <tableColumn id="13256" xr3:uid="{E7B8FCA6-1E13-4F9E-8096-332C0A24E576}" name="Column13242"/>
    <tableColumn id="13257" xr3:uid="{F97696CF-02AF-4D94-8451-9A97C44C75BD}" name="Column13243"/>
    <tableColumn id="13258" xr3:uid="{1C21747A-D4F8-49FF-8C61-7CB1D78ABA2C}" name="Column13244"/>
    <tableColumn id="13259" xr3:uid="{8228B3F2-496E-4D59-943E-FE523F5E356B}" name="Column13245"/>
    <tableColumn id="13260" xr3:uid="{CDC52F68-6F9A-4B6F-9768-4C62BC0E2C23}" name="Column13246"/>
    <tableColumn id="13261" xr3:uid="{CD556A61-DCE6-40F9-8A05-FFCDC6FC1167}" name="Column13247"/>
    <tableColumn id="13262" xr3:uid="{188353D2-9FD9-457C-9233-02EBBB531507}" name="Column13248"/>
    <tableColumn id="13263" xr3:uid="{67334558-2FD6-4A38-A6CC-B289FE88D491}" name="Column13249"/>
    <tableColumn id="13264" xr3:uid="{BE287B72-5B3F-4695-BE2B-45A3B1D38D02}" name="Column13250"/>
    <tableColumn id="13265" xr3:uid="{6FA5CA5E-CDEF-4393-BEE3-3A1CA64F7DDF}" name="Column13251"/>
    <tableColumn id="13266" xr3:uid="{F7ABADC5-01A2-4905-8E88-24CF1B037F7E}" name="Column13252"/>
    <tableColumn id="13267" xr3:uid="{F640C2D3-0A61-4BED-8F30-7C407F2F566B}" name="Column13253"/>
    <tableColumn id="13268" xr3:uid="{4D02AFA4-C758-46D1-A731-82E020EF3402}" name="Column13254"/>
    <tableColumn id="13269" xr3:uid="{C40C8F0C-AAFE-4127-9EEB-8FB1FE5662AB}" name="Column13255"/>
    <tableColumn id="13270" xr3:uid="{9DFE9D8E-71A8-4A12-B78C-6DBF3D95ADAD}" name="Column13256"/>
    <tableColumn id="13271" xr3:uid="{63181FD0-C0A2-42B2-A56F-A6ABDC4BD722}" name="Column13257"/>
    <tableColumn id="13272" xr3:uid="{9184F89D-A5B5-4B8E-A49E-32D581D64857}" name="Column13258"/>
    <tableColumn id="13273" xr3:uid="{9BE3BDD4-E75B-4374-A3AE-B242AB7D0D44}" name="Column13259"/>
    <tableColumn id="13274" xr3:uid="{A65702C8-0E1E-4D4A-A8A8-CA88108FD88B}" name="Column13260"/>
    <tableColumn id="13275" xr3:uid="{AD43A05E-41E2-432B-B9BD-9E3EF9B4E224}" name="Column13261"/>
    <tableColumn id="13276" xr3:uid="{70C8A02A-5EB4-483B-BF2B-0ADB5CE24129}" name="Column13262"/>
    <tableColumn id="13277" xr3:uid="{BC30FFAF-6798-475D-8437-EE9F1679F652}" name="Column13263"/>
    <tableColumn id="13278" xr3:uid="{46EC4D48-47E0-4756-9CFF-963DE72112FC}" name="Column13264"/>
    <tableColumn id="13279" xr3:uid="{C4DB92C4-619C-42C5-AC32-A79F4D6247FE}" name="Column13265"/>
    <tableColumn id="13280" xr3:uid="{754CE9C9-F923-4A62-8800-7C05C59B177B}" name="Column13266"/>
    <tableColumn id="13281" xr3:uid="{B03C331A-2E84-4141-8C52-40F0F4630DE4}" name="Column13267"/>
    <tableColumn id="13282" xr3:uid="{E8EDA8E6-2F29-496A-86C1-A2B628D00A7D}" name="Column13268"/>
    <tableColumn id="13283" xr3:uid="{E4AFBC1C-F548-4A49-BCBB-52C9AAB876B2}" name="Column13269"/>
    <tableColumn id="13284" xr3:uid="{A62A0670-7DC4-44D9-B17F-D3D4DF35B880}" name="Column13270"/>
    <tableColumn id="13285" xr3:uid="{FE7077DB-2277-4F08-8708-EE78E562C0D0}" name="Column13271"/>
    <tableColumn id="13286" xr3:uid="{37D6AE49-342C-4A4A-BC60-513A6EC72713}" name="Column13272"/>
    <tableColumn id="13287" xr3:uid="{17263EAC-E968-4980-9230-D937581D24DE}" name="Column13273"/>
    <tableColumn id="13288" xr3:uid="{B2079048-3E85-4625-BF19-69263EAACCCC}" name="Column13274"/>
    <tableColumn id="13289" xr3:uid="{A701FC0D-61C1-483C-97FE-38B44AFE13DC}" name="Column13275"/>
    <tableColumn id="13290" xr3:uid="{3FC056E5-E540-429A-82B4-0D559FCBA00A}" name="Column13276"/>
    <tableColumn id="13291" xr3:uid="{13582B21-4D83-4143-8B75-03DC4479321C}" name="Column13277"/>
    <tableColumn id="13292" xr3:uid="{395DEA5E-FE1A-4F82-94E0-DFA3AF91E927}" name="Column13278"/>
    <tableColumn id="13293" xr3:uid="{1C01DCF6-E237-4985-8E67-6DFDC5E23D4D}" name="Column13279"/>
    <tableColumn id="13294" xr3:uid="{D6260012-2A39-40B8-948B-D3CC72DB6864}" name="Column13280"/>
    <tableColumn id="13295" xr3:uid="{121D313F-B872-40FF-94C4-04D81ADC331C}" name="Column13281"/>
    <tableColumn id="13296" xr3:uid="{ABC8C799-59D1-4D16-A7CA-8CF67AC82967}" name="Column13282"/>
    <tableColumn id="13297" xr3:uid="{85A41143-66E5-4869-AC55-1452BC2F3728}" name="Column13283"/>
    <tableColumn id="13298" xr3:uid="{F001BBCA-5CEC-4C44-B4B8-4DF7E0A24895}" name="Column13284"/>
    <tableColumn id="13299" xr3:uid="{373261EB-D364-4549-BDBB-839164CDE7C6}" name="Column13285"/>
    <tableColumn id="13300" xr3:uid="{F7989AEB-5B93-494F-9827-20D7C44B2C15}" name="Column13286"/>
    <tableColumn id="13301" xr3:uid="{CA4BE488-69BC-49A9-87C4-A64E7E02047D}" name="Column13287"/>
    <tableColumn id="13302" xr3:uid="{983FB659-129D-49CF-A712-9A0D2B09983F}" name="Column13288"/>
    <tableColumn id="13303" xr3:uid="{45939251-FBCD-4D57-9F79-82485AC42888}" name="Column13289"/>
    <tableColumn id="13304" xr3:uid="{B56E387F-DDF1-4B31-924F-80BBB212B513}" name="Column13290"/>
    <tableColumn id="13305" xr3:uid="{8498D790-3F9A-44AA-8479-1110B499D36F}" name="Column13291"/>
    <tableColumn id="13306" xr3:uid="{1D5B1216-E2B9-4A7A-822F-B62030598689}" name="Column13292"/>
    <tableColumn id="13307" xr3:uid="{3C4A5F97-A143-4503-981F-CA36124B1897}" name="Column13293"/>
    <tableColumn id="13308" xr3:uid="{FC8C4188-CEBF-40FF-A21F-9DAFCA7A21AD}" name="Column13294"/>
    <tableColumn id="13309" xr3:uid="{84EA6094-08AD-447E-8FFA-E1C932C25661}" name="Column13295"/>
    <tableColumn id="13310" xr3:uid="{489CADF8-0563-4A12-B309-78297E0485A8}" name="Column13296"/>
    <tableColumn id="13311" xr3:uid="{41750F4A-666B-4E14-95AD-AA6BA1379A8F}" name="Column13297"/>
    <tableColumn id="13312" xr3:uid="{265A9A3F-BC26-43CE-B192-5568338E1435}" name="Column13298"/>
    <tableColumn id="13313" xr3:uid="{4F306455-BB48-4AB5-98D9-7A30143CDA57}" name="Column13299"/>
    <tableColumn id="13314" xr3:uid="{ED599C58-3AFC-430C-9EA8-D9280E59F8D1}" name="Column13300"/>
    <tableColumn id="13315" xr3:uid="{606EF516-8FD2-48A8-BF01-2AC6E52E6EF7}" name="Column13301"/>
    <tableColumn id="13316" xr3:uid="{FCF69F66-691D-444E-B0D8-6D4425DFBF1E}" name="Column13302"/>
    <tableColumn id="13317" xr3:uid="{F8266331-4CE6-44F9-A74F-1A874BA44FDE}" name="Column13303"/>
    <tableColumn id="13318" xr3:uid="{20136CCE-0AB3-40DB-8E05-CF728103A4CA}" name="Column13304"/>
    <tableColumn id="13319" xr3:uid="{F455AB46-8CFC-4D68-AE80-D2981FF4493E}" name="Column13305"/>
    <tableColumn id="13320" xr3:uid="{90F389B7-B9AE-4048-9C8D-E698D23CF24C}" name="Column13306"/>
    <tableColumn id="13321" xr3:uid="{68D6983F-FA1B-4BEC-A4F8-08249BF8A7E3}" name="Column13307"/>
    <tableColumn id="13322" xr3:uid="{0E2894A2-0839-475B-AEFE-0AC24D4EF61B}" name="Column13308"/>
    <tableColumn id="13323" xr3:uid="{08B87B3F-608F-4B41-9E20-A0BBE0E0CAD7}" name="Column13309"/>
    <tableColumn id="13324" xr3:uid="{8198AB5C-0AB7-47B6-876C-DF4647F0766E}" name="Column13310"/>
    <tableColumn id="13325" xr3:uid="{9E0DA166-D97C-4836-8B8F-E69F83E82CC7}" name="Column13311"/>
    <tableColumn id="13326" xr3:uid="{86711190-BCFF-4866-84AC-86400AB3DA20}" name="Column13312"/>
    <tableColumn id="13327" xr3:uid="{C2C14664-2EE2-4C11-8025-7FFAC8353448}" name="Column13313"/>
    <tableColumn id="13328" xr3:uid="{3E029347-DF45-488F-A1C4-B2048444EC5E}" name="Column13314"/>
    <tableColumn id="13329" xr3:uid="{632AB4C0-C490-4DE9-A4DF-F4DB5CEA3D5C}" name="Column13315"/>
    <tableColumn id="13330" xr3:uid="{7393F3F0-E1B1-443D-8FCA-30F26CA8B4D5}" name="Column13316"/>
    <tableColumn id="13331" xr3:uid="{EE61D4DE-EDE2-48C9-A162-27614C7DF7E1}" name="Column13317"/>
    <tableColumn id="13332" xr3:uid="{E5974305-3FAA-4E6A-8385-32DB2B6BB7FB}" name="Column13318"/>
    <tableColumn id="13333" xr3:uid="{CCDE2AA8-F4CB-4060-B495-2BAA8B6F5106}" name="Column13319"/>
    <tableColumn id="13334" xr3:uid="{4C9C75B1-BFB6-42CC-95EA-57C9CF4A7BC2}" name="Column13320"/>
    <tableColumn id="13335" xr3:uid="{C76FAEDD-F29E-4DC4-AB9D-3CB081B9500E}" name="Column13321"/>
    <tableColumn id="13336" xr3:uid="{26296771-36E9-44F4-88BB-6C31BAA415A9}" name="Column13322"/>
    <tableColumn id="13337" xr3:uid="{6880BE4D-B190-463F-B1F4-920247689ACD}" name="Column13323"/>
    <tableColumn id="13338" xr3:uid="{E73DEA27-C2A3-44F8-BBAC-A06101FE9D57}" name="Column13324"/>
    <tableColumn id="13339" xr3:uid="{E9C20D74-D4BA-458D-A25D-C53EF2A8286E}" name="Column13325"/>
    <tableColumn id="13340" xr3:uid="{9B8D102F-B2AD-4BE6-BAF6-6E50DF37AA30}" name="Column13326"/>
    <tableColumn id="13341" xr3:uid="{47AB8DA8-7277-456E-AEC2-09DC565F2AF2}" name="Column13327"/>
    <tableColumn id="13342" xr3:uid="{DDFD0005-AB21-4B73-A930-29A9A00CDC5D}" name="Column13328"/>
    <tableColumn id="13343" xr3:uid="{587B0908-97B6-4B48-A313-03BDF38F4C49}" name="Column13329"/>
    <tableColumn id="13344" xr3:uid="{2A8B6245-408C-43C5-935A-DC4C8BC93BBB}" name="Column13330"/>
    <tableColumn id="13345" xr3:uid="{BF4CA4A0-88F7-4BB0-B072-6DACDF474DC2}" name="Column13331"/>
    <tableColumn id="13346" xr3:uid="{34F90194-3603-44AF-B5A9-22149A102BB9}" name="Column13332"/>
    <tableColumn id="13347" xr3:uid="{4D863E97-15DC-48AD-8AAF-DAE4A0A0B834}" name="Column13333"/>
    <tableColumn id="13348" xr3:uid="{1649489C-7165-4E80-B788-038EF52442BF}" name="Column13334"/>
    <tableColumn id="13349" xr3:uid="{95AF4273-4E29-4BF7-95A9-796C8A8140C5}" name="Column13335"/>
    <tableColumn id="13350" xr3:uid="{4202EDBA-A0D3-46F1-AEB8-656347C952A6}" name="Column13336"/>
    <tableColumn id="13351" xr3:uid="{D5C92C08-A1B2-4920-8F80-00F35C1504EE}" name="Column13337"/>
    <tableColumn id="13352" xr3:uid="{AF1F4173-B051-4887-994F-ED25698A24D2}" name="Column13338"/>
    <tableColumn id="13353" xr3:uid="{36F0E061-D983-45D3-B784-E1F61A04B4A5}" name="Column13339"/>
    <tableColumn id="13354" xr3:uid="{6DFF81FD-9A2B-4CE3-A8B0-C668A6C7BE24}" name="Column13340"/>
    <tableColumn id="13355" xr3:uid="{D8FBF357-0C2E-4802-8623-F6EBAAB367EF}" name="Column13341"/>
    <tableColumn id="13356" xr3:uid="{85D36081-6B5F-4931-A22B-977E70142F5C}" name="Column13342"/>
    <tableColumn id="13357" xr3:uid="{7C9C66FE-8238-4810-9250-C460861A5DBF}" name="Column13343"/>
    <tableColumn id="13358" xr3:uid="{B9042683-2D4E-45AC-B254-BE8111278047}" name="Column13344"/>
    <tableColumn id="13359" xr3:uid="{BA528E2E-A136-47DF-AE0B-D387131BA8D6}" name="Column13345"/>
    <tableColumn id="13360" xr3:uid="{19F5ADB1-775C-4147-B588-EC15676FD632}" name="Column13346"/>
    <tableColumn id="13361" xr3:uid="{150DB03D-414A-42FA-96D1-6FA2CBBDD43E}" name="Column13347"/>
    <tableColumn id="13362" xr3:uid="{EFF636EF-3EE8-4F72-A782-A30568F9D1D2}" name="Column13348"/>
    <tableColumn id="13363" xr3:uid="{22678BC0-1F24-4E2D-A611-4DF2A06D05D8}" name="Column13349"/>
    <tableColumn id="13364" xr3:uid="{DE5583A4-6B83-4629-8F0C-9E0DD137FB00}" name="Column13350"/>
    <tableColumn id="13365" xr3:uid="{F85EEDA6-454D-4E6A-BDB4-353C7030F005}" name="Column13351"/>
    <tableColumn id="13366" xr3:uid="{FB285FF3-FCD3-4856-B445-4BAC75041DF1}" name="Column13352"/>
    <tableColumn id="13367" xr3:uid="{529D7E84-4B92-49E1-861C-3CFB707CDB84}" name="Column13353"/>
    <tableColumn id="13368" xr3:uid="{AA3A4AB3-F189-4650-9D0B-74107FC16F3F}" name="Column13354"/>
    <tableColumn id="13369" xr3:uid="{A640D0E9-FDBE-4D3E-8B6E-E740A28B0E03}" name="Column13355"/>
    <tableColumn id="13370" xr3:uid="{9D21D17E-CB2B-4D34-837D-3378BF6268CB}" name="Column13356"/>
    <tableColumn id="13371" xr3:uid="{CF9D0EC6-5B8C-4439-A65A-6FD5D205BCA7}" name="Column13357"/>
    <tableColumn id="13372" xr3:uid="{5F1090C4-78D1-49DB-A7EF-40AEB34EC824}" name="Column13358"/>
    <tableColumn id="13373" xr3:uid="{692C0F24-AAF5-4E9A-AA33-756120B50D7A}" name="Column13359"/>
    <tableColumn id="13374" xr3:uid="{5BF0367D-CD52-4A03-8FC4-AAF254012BB1}" name="Column13360"/>
    <tableColumn id="13375" xr3:uid="{B31D2F77-5B7F-4F73-8137-B25111E0CE2C}" name="Column13361"/>
    <tableColumn id="13376" xr3:uid="{03E9DBDD-63DF-4788-848B-160868DD2591}" name="Column13362"/>
    <tableColumn id="13377" xr3:uid="{78AE1936-61FC-4D17-8298-B451794153E7}" name="Column13363"/>
    <tableColumn id="13378" xr3:uid="{3D69215F-C493-4EF7-941E-D44D0DB7B5C3}" name="Column13364"/>
    <tableColumn id="13379" xr3:uid="{FF6E7A0B-6B81-4406-9D57-3936A4EAC6F1}" name="Column13365"/>
    <tableColumn id="13380" xr3:uid="{5EAA41D6-7C1C-4D74-B2A3-8E535BA55453}" name="Column13366"/>
    <tableColumn id="13381" xr3:uid="{84D84C80-90BC-4C85-99B6-64E4AECC22A1}" name="Column13367"/>
    <tableColumn id="13382" xr3:uid="{BC33DA0E-61E3-4DF7-A1A6-1596A8AB23B9}" name="Column13368"/>
    <tableColumn id="13383" xr3:uid="{10711241-4A05-4DDC-8174-CEA215262D0F}" name="Column13369"/>
    <tableColumn id="13384" xr3:uid="{BF8853B4-96C4-4AC7-9F92-AE799F40CCC5}" name="Column13370"/>
    <tableColumn id="13385" xr3:uid="{470377BB-C31A-44FB-8A91-4983CC25AD06}" name="Column13371"/>
    <tableColumn id="13386" xr3:uid="{E8B6E875-C0E7-4FBA-8799-4A506D12E531}" name="Column13372"/>
    <tableColumn id="13387" xr3:uid="{C4AD41A5-3C87-4AA3-97FB-C2F7E765538F}" name="Column13373"/>
    <tableColumn id="13388" xr3:uid="{E9ADD689-9484-460A-826F-1253F942D520}" name="Column13374"/>
    <tableColumn id="13389" xr3:uid="{7BC3AB8A-1952-4A2C-8DB8-D541F43C9602}" name="Column13375"/>
    <tableColumn id="13390" xr3:uid="{799D91DA-0D20-4EBD-9D0B-4B19095B7A7A}" name="Column13376"/>
    <tableColumn id="13391" xr3:uid="{9C81B5B4-4E0B-4FE9-BA21-2D9AFEAB6DC4}" name="Column13377"/>
    <tableColumn id="13392" xr3:uid="{4CC2B8F5-C2DB-449F-8FCE-0BF346E62969}" name="Column13378"/>
    <tableColumn id="13393" xr3:uid="{238C5C99-9177-469E-A5EE-5C51C59ED291}" name="Column13379"/>
    <tableColumn id="13394" xr3:uid="{10BCE410-400C-428E-80A1-271A6BBEE303}" name="Column13380"/>
    <tableColumn id="13395" xr3:uid="{63AAA14F-1691-4A91-AE14-CBBAAEE82D95}" name="Column13381"/>
    <tableColumn id="13396" xr3:uid="{D9436941-D61E-47EE-B2CC-603262833AC7}" name="Column13382"/>
    <tableColumn id="13397" xr3:uid="{BB41503D-69A6-4841-A3EA-5392AC65FF0F}" name="Column13383"/>
    <tableColumn id="13398" xr3:uid="{E8893586-8F6E-43D3-B7E4-440244A3D544}" name="Column13384"/>
    <tableColumn id="13399" xr3:uid="{7DD81961-119A-480E-B28C-2F3382FFD950}" name="Column13385"/>
    <tableColumn id="13400" xr3:uid="{CBADE49A-17DC-455B-A21B-CF1BE80E8B2B}" name="Column13386"/>
    <tableColumn id="13401" xr3:uid="{1387121D-F209-497F-995C-1E53794AD3FF}" name="Column13387"/>
    <tableColumn id="13402" xr3:uid="{06CA45DA-93EA-45C7-8EAA-6E14E65A8E65}" name="Column13388"/>
    <tableColumn id="13403" xr3:uid="{6D628508-55F9-4858-8D50-97F5B1630CD8}" name="Column13389"/>
    <tableColumn id="13404" xr3:uid="{AA56CA36-9170-47A9-A930-89A07014FE2A}" name="Column13390"/>
    <tableColumn id="13405" xr3:uid="{AD112604-1C8C-4C16-84E4-D78E3B3D6D1B}" name="Column13391"/>
    <tableColumn id="13406" xr3:uid="{8E72EB47-69D2-4E26-A872-E10B883F0582}" name="Column13392"/>
    <tableColumn id="13407" xr3:uid="{36DCFFB7-15A0-43E4-B956-6DB589A107DC}" name="Column13393"/>
    <tableColumn id="13408" xr3:uid="{8B76CD83-9C83-4996-9EFE-E0EB16ABB851}" name="Column13394"/>
    <tableColumn id="13409" xr3:uid="{3E51F067-62A0-4AAB-A2FD-E7C8320E87D4}" name="Column13395"/>
    <tableColumn id="13410" xr3:uid="{CA92AE22-5BFA-47F6-9901-4EC71E8C1341}" name="Column13396"/>
    <tableColumn id="13411" xr3:uid="{FF190659-02F8-4892-BBF3-9F80441E0E6D}" name="Column13397"/>
    <tableColumn id="13412" xr3:uid="{01E67526-FF84-42B9-B010-5A947E9869F7}" name="Column13398"/>
    <tableColumn id="13413" xr3:uid="{3F3B4DF9-17C1-494B-9AEA-1C75A2284414}" name="Column13399"/>
    <tableColumn id="13414" xr3:uid="{269CEDA4-856A-40C5-8CA4-33FE622D7ACE}" name="Column13400"/>
    <tableColumn id="13415" xr3:uid="{07835AC3-861F-4E88-8357-FA2D85D0D483}" name="Column13401"/>
    <tableColumn id="13416" xr3:uid="{1F4331BB-7581-4449-9A57-333E3D981541}" name="Column13402"/>
    <tableColumn id="13417" xr3:uid="{44022B52-AEDB-4573-8750-86AE875BD2FC}" name="Column13403"/>
    <tableColumn id="13418" xr3:uid="{0B6EE98C-48C5-4930-B5FF-C662C2AD575B}" name="Column13404"/>
    <tableColumn id="13419" xr3:uid="{C3FCB7B5-C482-4016-80B2-42B34DD876AC}" name="Column13405"/>
    <tableColumn id="13420" xr3:uid="{91F1C396-3EF8-4029-892F-7A568D38E039}" name="Column13406"/>
    <tableColumn id="13421" xr3:uid="{D66FE96E-EEBD-45F2-A28B-B638F3D6E45D}" name="Column13407"/>
    <tableColumn id="13422" xr3:uid="{447BBC10-625C-4C16-9EAE-6859F1BA96CC}" name="Column13408"/>
    <tableColumn id="13423" xr3:uid="{0F85C407-02EE-435E-9A33-2E07137CD25F}" name="Column13409"/>
    <tableColumn id="13424" xr3:uid="{CFC16543-3A06-480B-A8DE-A8C910EB5E29}" name="Column13410"/>
    <tableColumn id="13425" xr3:uid="{D9F8608D-8524-4EA7-97F6-3733F2C0C70A}" name="Column13411"/>
    <tableColumn id="13426" xr3:uid="{A58CB806-FA78-463A-8F0A-AD45599E5069}" name="Column13412"/>
    <tableColumn id="13427" xr3:uid="{33E63E36-BD98-478B-8675-6ACC868A6449}" name="Column13413"/>
    <tableColumn id="13428" xr3:uid="{CAC97902-5E6F-4B00-B867-3318990ABA9D}" name="Column13414"/>
    <tableColumn id="13429" xr3:uid="{F96E6FA6-B87D-488A-8DA7-72768B0A8929}" name="Column13415"/>
    <tableColumn id="13430" xr3:uid="{0F41BD64-2F04-4404-B632-7B21517DCC93}" name="Column13416"/>
    <tableColumn id="13431" xr3:uid="{34CA07F5-EC2F-4449-AE58-6518F31FCD5B}" name="Column13417"/>
    <tableColumn id="13432" xr3:uid="{C0879B85-1517-4061-8BDC-8CF3071DA8A6}" name="Column13418"/>
    <tableColumn id="13433" xr3:uid="{B8E093A9-17DC-45C3-9FA7-5550D07547EB}" name="Column13419"/>
    <tableColumn id="13434" xr3:uid="{AA5C7A95-0988-4D45-91E8-7EF99001BB5B}" name="Column13420"/>
    <tableColumn id="13435" xr3:uid="{707D7AFB-EC68-408B-BC79-190F3C2F19C1}" name="Column13421"/>
    <tableColumn id="13436" xr3:uid="{6FF94E1B-B1FB-4AFC-92C4-917D452AB0AA}" name="Column13422"/>
    <tableColumn id="13437" xr3:uid="{9749D355-A1AF-4BCF-B766-7223EFD4F477}" name="Column13423"/>
    <tableColumn id="13438" xr3:uid="{5AD29F6E-34BF-4F3C-BC24-537036F510C2}" name="Column13424"/>
    <tableColumn id="13439" xr3:uid="{B4D8DE4B-553B-4E1D-B8EA-6254A712F302}" name="Column13425"/>
    <tableColumn id="13440" xr3:uid="{8084ABA1-BBAC-4E56-BB93-76DC7AAA2095}" name="Column13426"/>
    <tableColumn id="13441" xr3:uid="{2DB218D1-DFF5-44A9-A172-987BDE3C6041}" name="Column13427"/>
    <tableColumn id="13442" xr3:uid="{8D6EDE0E-FB6E-4ADB-81F6-DBEBA131C646}" name="Column13428"/>
    <tableColumn id="13443" xr3:uid="{4A1B6966-9A82-4AA6-863C-B1CFB56D2B60}" name="Column13429"/>
    <tableColumn id="13444" xr3:uid="{0ADCD364-D0E5-4603-B550-3F2EFA704453}" name="Column13430"/>
    <tableColumn id="13445" xr3:uid="{3A1FBCA6-C1BB-4C5B-9DAB-A10EA45BE02A}" name="Column13431"/>
    <tableColumn id="13446" xr3:uid="{86DE325D-E131-4408-B60C-C3FC18783254}" name="Column13432"/>
    <tableColumn id="13447" xr3:uid="{44DCD744-EBA1-4EBD-8B2E-3C58EB2D4220}" name="Column13433"/>
    <tableColumn id="13448" xr3:uid="{4816C493-F9D8-4548-9B43-3DAE43261AB2}" name="Column13434"/>
    <tableColumn id="13449" xr3:uid="{C61EBCA0-A8F7-4328-A5AC-0FE970A77A5F}" name="Column13435"/>
    <tableColumn id="13450" xr3:uid="{76973115-A5DD-4030-AA77-58C3F256D0E8}" name="Column13436"/>
    <tableColumn id="13451" xr3:uid="{D5979E5C-5BBA-40FD-AC6E-AE69F507D4EB}" name="Column13437"/>
    <tableColumn id="13452" xr3:uid="{D0DA0B1E-F0E0-4F48-8E0A-A633F5F2FA41}" name="Column13438"/>
    <tableColumn id="13453" xr3:uid="{0367AC20-8E51-47B8-BD30-40761AA30C22}" name="Column13439"/>
    <tableColumn id="13454" xr3:uid="{EA921F57-987C-4D41-A481-9F02E3DB6341}" name="Column13440"/>
    <tableColumn id="13455" xr3:uid="{FE6BFBEC-EF8A-41E9-8E8D-0BDE0F726747}" name="Column13441"/>
    <tableColumn id="13456" xr3:uid="{F04A672D-556D-4D45-A020-FE67C31B7B1B}" name="Column13442"/>
    <tableColumn id="13457" xr3:uid="{1786DEFF-E876-4234-A1A2-43926D8AC91B}" name="Column13443"/>
    <tableColumn id="13458" xr3:uid="{25ED800B-D285-4D50-80C7-22B45249321B}" name="Column13444"/>
    <tableColumn id="13459" xr3:uid="{9126CDA9-5062-40B2-A95C-1840E5EB4C2C}" name="Column13445"/>
    <tableColumn id="13460" xr3:uid="{9887CC30-4013-43E6-8C97-8B47577E7690}" name="Column13446"/>
    <tableColumn id="13461" xr3:uid="{01B75823-F755-4C9F-A327-4B148F361730}" name="Column13447"/>
    <tableColumn id="13462" xr3:uid="{32C2DADC-D27B-4A1A-97CE-F5AB1841B3E8}" name="Column13448"/>
    <tableColumn id="13463" xr3:uid="{0299038B-EA85-4C56-A573-E2B39B0D3318}" name="Column13449"/>
    <tableColumn id="13464" xr3:uid="{D44631DB-A934-4DBD-B561-3821C48C7B81}" name="Column13450"/>
    <tableColumn id="13465" xr3:uid="{20242C05-B1FF-47C6-B3CC-FCEC426CD998}" name="Column13451"/>
    <tableColumn id="13466" xr3:uid="{B5CE9F35-43E7-414A-AD08-7D440B88F61F}" name="Column13452"/>
    <tableColumn id="13467" xr3:uid="{A7915049-ACCE-4787-857E-495BD3680405}" name="Column13453"/>
    <tableColumn id="13468" xr3:uid="{C6D33AEA-EF62-489A-9D9F-DA90F81FB4B2}" name="Column13454"/>
    <tableColumn id="13469" xr3:uid="{29334233-3ACB-4175-AD6A-C809C70D29FF}" name="Column13455"/>
    <tableColumn id="13470" xr3:uid="{4B6DA5E2-FAD3-46B7-A729-F04DA2D19918}" name="Column13456"/>
    <tableColumn id="13471" xr3:uid="{DF99DACB-25DB-4A0D-A23D-FFED65CB8AE9}" name="Column13457"/>
    <tableColumn id="13472" xr3:uid="{21C301D3-15F4-4200-949F-5C967CDB38C9}" name="Column13458"/>
    <tableColumn id="13473" xr3:uid="{BB41F7CE-0C36-4259-9AAD-C73A4DDD5696}" name="Column13459"/>
    <tableColumn id="13474" xr3:uid="{701C1D8B-AD68-41B0-BF29-B933FC0D9636}" name="Column13460"/>
    <tableColumn id="13475" xr3:uid="{5AADE49F-EA23-4DDB-8CEC-E9FB1975AC34}" name="Column13461"/>
    <tableColumn id="13476" xr3:uid="{9B05BC10-EA28-47FD-BF40-5CCC24F2A64F}" name="Column13462"/>
    <tableColumn id="13477" xr3:uid="{E2CCDDFB-515A-43EB-B424-8FB659E683E6}" name="Column13463"/>
    <tableColumn id="13478" xr3:uid="{20892C49-8D44-42A0-9B00-9E0EB57BBFC7}" name="Column13464"/>
    <tableColumn id="13479" xr3:uid="{EBC716E6-7F65-4662-A501-EDD46A3AC9A9}" name="Column13465"/>
    <tableColumn id="13480" xr3:uid="{4F528B14-232D-4E99-8F06-C5A736B2F245}" name="Column13466"/>
    <tableColumn id="13481" xr3:uid="{3FFE4CAC-4F07-47B4-AD3D-A66A56206B73}" name="Column13467"/>
    <tableColumn id="13482" xr3:uid="{F2E37267-E009-44D4-9203-75738F0F6A69}" name="Column13468"/>
    <tableColumn id="13483" xr3:uid="{20B5F5C1-324D-4356-AEF8-BD1A6B2FBD94}" name="Column13469"/>
    <tableColumn id="13484" xr3:uid="{B23D2886-DDF8-4840-ACF3-7EF5FAB0D480}" name="Column13470"/>
    <tableColumn id="13485" xr3:uid="{1AAABF51-C4F4-4786-AE5F-26775926F6DA}" name="Column13471"/>
    <tableColumn id="13486" xr3:uid="{382BAB4B-05E1-4DB8-B9FE-84E3517520ED}" name="Column13472"/>
    <tableColumn id="13487" xr3:uid="{D632E9CD-A59E-4A01-B1C0-45F98D0C9FC4}" name="Column13473"/>
    <tableColumn id="13488" xr3:uid="{8BB782D9-DD7B-447F-9324-2D094CD72168}" name="Column13474"/>
    <tableColumn id="13489" xr3:uid="{D6E86FB9-3ECB-4A2E-9A8A-AFA952142BB8}" name="Column13475"/>
    <tableColumn id="13490" xr3:uid="{A33CD287-88F2-4996-B0CE-089F7640F181}" name="Column13476"/>
    <tableColumn id="13491" xr3:uid="{FFF0E399-D398-49B9-B96D-2CE99E723240}" name="Column13477"/>
    <tableColumn id="13492" xr3:uid="{65A1F062-82CE-4B32-9178-9D3B8C008B1A}" name="Column13478"/>
    <tableColumn id="13493" xr3:uid="{655DD3A1-FE45-43C2-9148-BD95E7EA66C3}" name="Column13479"/>
    <tableColumn id="13494" xr3:uid="{F6202554-CBE8-404F-A2C7-8FAD6D62D478}" name="Column13480"/>
    <tableColumn id="13495" xr3:uid="{1F712A8F-9103-487F-898A-FD9DD11FAB2B}" name="Column13481"/>
    <tableColumn id="13496" xr3:uid="{FE2DA0E6-B2F9-48CD-B618-2A2932A652D4}" name="Column13482"/>
    <tableColumn id="13497" xr3:uid="{6A36ADAD-7948-4B2A-9AC7-65961B099E6D}" name="Column13483"/>
    <tableColumn id="13498" xr3:uid="{63CAE79D-84F3-4438-B0B6-337598E670BF}" name="Column13484"/>
    <tableColumn id="13499" xr3:uid="{670BA77F-67CE-4E56-AC43-C22899EE8DA7}" name="Column13485"/>
    <tableColumn id="13500" xr3:uid="{7CAB93B9-EA8C-427C-A683-72B938872652}" name="Column13486"/>
    <tableColumn id="13501" xr3:uid="{A2FD7D4D-CA13-400D-8D4C-0598D2EC6F7A}" name="Column13487"/>
    <tableColumn id="13502" xr3:uid="{D96B2635-0E8B-484E-AA0D-7B05DF435D3F}" name="Column13488"/>
    <tableColumn id="13503" xr3:uid="{57BE958F-AC82-4F02-8347-4FD087868FDC}" name="Column13489"/>
    <tableColumn id="13504" xr3:uid="{2072A3EC-3A39-4BC3-85BD-50CCEB0B35A8}" name="Column13490"/>
    <tableColumn id="13505" xr3:uid="{F95C2824-D110-4057-AA16-6C53952B744D}" name="Column13491"/>
    <tableColumn id="13506" xr3:uid="{9DB3D14D-842D-417B-A46B-69E177E0E777}" name="Column13492"/>
    <tableColumn id="13507" xr3:uid="{6B2EE7DC-58A8-4FF7-8FA6-12112F3D4DBE}" name="Column13493"/>
    <tableColumn id="13508" xr3:uid="{1C190B74-DD9D-4893-B2CC-AD1B2D80494C}" name="Column13494"/>
    <tableColumn id="13509" xr3:uid="{FA079047-48FB-49AD-9637-4BC2892162C6}" name="Column13495"/>
    <tableColumn id="13510" xr3:uid="{9D29DD16-61F3-4580-A435-7FA25B79C6A2}" name="Column13496"/>
    <tableColumn id="13511" xr3:uid="{6721C34E-6388-4CD1-9EFE-05D2945A2587}" name="Column13497"/>
    <tableColumn id="13512" xr3:uid="{2A35C386-DD5E-4AFB-A0AA-41D7508D960B}" name="Column13498"/>
    <tableColumn id="13513" xr3:uid="{18ED5051-E5F7-4828-BECA-D4F1818C218F}" name="Column13499"/>
    <tableColumn id="13514" xr3:uid="{6B24A436-C50A-4EA4-92DD-56161E737E7C}" name="Column13500"/>
    <tableColumn id="13515" xr3:uid="{1088693E-C803-4F37-80F8-C419CEC1C80A}" name="Column13501"/>
    <tableColumn id="13516" xr3:uid="{F08DEE46-BABF-4A98-B92F-1FC62FB17443}" name="Column13502"/>
    <tableColumn id="13517" xr3:uid="{FEA2BE75-5C2D-411C-A434-4B0EA30050FD}" name="Column13503"/>
    <tableColumn id="13518" xr3:uid="{13760119-C71E-4572-9726-F3188571C8B7}" name="Column13504"/>
    <tableColumn id="13519" xr3:uid="{0D122B16-6B70-4134-BFF8-B607BDB60B2D}" name="Column13505"/>
    <tableColumn id="13520" xr3:uid="{F3811BE1-36D0-4F75-BBCA-A5F2D52F9CB5}" name="Column13506"/>
    <tableColumn id="13521" xr3:uid="{17A839E9-9E87-434D-BB3B-C0DE4852D1EB}" name="Column13507"/>
    <tableColumn id="13522" xr3:uid="{5A2E870B-EE91-4CDD-AA25-AA2F8D32A115}" name="Column13508"/>
    <tableColumn id="13523" xr3:uid="{556E1F08-268B-4E53-9A5B-A93255AAEF1A}" name="Column13509"/>
    <tableColumn id="13524" xr3:uid="{1A9CE716-B4D5-4E1B-8607-11BBB75BF9A7}" name="Column13510"/>
    <tableColumn id="13525" xr3:uid="{19F4B1AD-38CE-4F50-B352-5C605274113C}" name="Column13511"/>
    <tableColumn id="13526" xr3:uid="{FEBBDBCA-945F-4A9A-AFA2-F2820FD5D75E}" name="Column13512"/>
    <tableColumn id="13527" xr3:uid="{D5EFAB2E-4FAA-4E1D-9631-3E11C8512ED7}" name="Column13513"/>
    <tableColumn id="13528" xr3:uid="{E4A9DA1B-A612-4086-8547-10D89BF9448E}" name="Column13514"/>
    <tableColumn id="13529" xr3:uid="{57A07986-1C07-4C4E-AB99-2E663E69D87D}" name="Column13515"/>
    <tableColumn id="13530" xr3:uid="{A70F7D6D-4807-4B59-B48C-CA09EBA26A3C}" name="Column13516"/>
    <tableColumn id="13531" xr3:uid="{0FCD3EFE-8296-4EF0-A82C-8182EF867CDB}" name="Column13517"/>
    <tableColumn id="13532" xr3:uid="{B2381A7E-FF23-43C1-83F2-46E6D9263B12}" name="Column13518"/>
    <tableColumn id="13533" xr3:uid="{6AE25B09-C218-411A-9A97-9589BA8E3AD4}" name="Column13519"/>
    <tableColumn id="13534" xr3:uid="{A8963070-58C6-46AA-975F-90662D89C82C}" name="Column13520"/>
    <tableColumn id="13535" xr3:uid="{8919F64D-E74C-44DB-AF35-177D86C9445A}" name="Column13521"/>
    <tableColumn id="13536" xr3:uid="{4AF5CC5F-6A3C-4743-9D80-520ED33047BD}" name="Column13522"/>
    <tableColumn id="13537" xr3:uid="{7167C5CB-03E7-4769-9C2D-41EAFFE9C495}" name="Column13523"/>
    <tableColumn id="13538" xr3:uid="{97BDEC18-5C0B-44E1-96AB-A0E2A5643B0D}" name="Column13524"/>
    <tableColumn id="13539" xr3:uid="{CEC5751B-3DD2-4E49-BD7C-915982460EAB}" name="Column13525"/>
    <tableColumn id="13540" xr3:uid="{CBE4CC72-07D4-4BA0-BD93-5AB747873BC7}" name="Column13526"/>
    <tableColumn id="13541" xr3:uid="{4D70C459-8259-43F7-862F-BEF84C7DFAA5}" name="Column13527"/>
    <tableColumn id="13542" xr3:uid="{8871DAF0-F1B1-44E8-AFFD-E8EB97E98A7A}" name="Column13528"/>
    <tableColumn id="13543" xr3:uid="{7D7A84FD-3F90-484F-A85D-5F9AFAA01ADA}" name="Column13529"/>
    <tableColumn id="13544" xr3:uid="{920DD2E4-F105-4B33-8364-5E35CC887991}" name="Column13530"/>
    <tableColumn id="13545" xr3:uid="{05290956-23BC-4749-9A5D-E2FE10822346}" name="Column13531"/>
    <tableColumn id="13546" xr3:uid="{5D5DCA7E-FBD6-44C3-959D-3189995157F6}" name="Column13532"/>
    <tableColumn id="13547" xr3:uid="{5558B804-7E1E-436B-B8E3-94A122B81119}" name="Column13533"/>
    <tableColumn id="13548" xr3:uid="{41BFDC0B-20B4-44CA-9430-59B59AF9BEF0}" name="Column13534"/>
    <tableColumn id="13549" xr3:uid="{2E9FBAC9-7319-4FF2-9B44-C5F0183AC0BE}" name="Column13535"/>
    <tableColumn id="13550" xr3:uid="{2E4C3BCD-3DD5-4657-99AC-01F60201A8F8}" name="Column13536"/>
    <tableColumn id="13551" xr3:uid="{EAEB3344-77B1-4BDD-87B3-513FAD5564B1}" name="Column13537"/>
    <tableColumn id="13552" xr3:uid="{235D128B-5D27-4AB7-94A8-2560560E3B5D}" name="Column13538"/>
    <tableColumn id="13553" xr3:uid="{759C115E-9153-44B4-B084-3AD66F216D04}" name="Column13539"/>
    <tableColumn id="13554" xr3:uid="{C58BB24B-8743-4E79-926C-4178E73682D7}" name="Column13540"/>
    <tableColumn id="13555" xr3:uid="{414AC518-D423-4B06-A301-41E2F5280BBE}" name="Column13541"/>
    <tableColumn id="13556" xr3:uid="{BA0AE9B7-805D-4419-8B66-AADDF4128340}" name="Column13542"/>
    <tableColumn id="13557" xr3:uid="{FA2B2014-24B2-424B-9E54-5BB1AF6B3143}" name="Column13543"/>
    <tableColumn id="13558" xr3:uid="{650333D1-6108-4D68-BBD8-98D966C7EBF0}" name="Column13544"/>
    <tableColumn id="13559" xr3:uid="{217D2EB5-FDFE-4BC4-80A4-69C7E74AF970}" name="Column13545"/>
    <tableColumn id="13560" xr3:uid="{AE09F6CD-2B6D-4C3F-A2E6-FBF88C8168C1}" name="Column13546"/>
    <tableColumn id="13561" xr3:uid="{81DDA08B-52EA-4E5F-8CD3-6B429F69AB98}" name="Column13547"/>
    <tableColumn id="13562" xr3:uid="{EA39A305-FE84-4F81-889F-D91AF8352151}" name="Column13548"/>
    <tableColumn id="13563" xr3:uid="{97C558D7-EBD2-4F37-8D00-B4AB2CB91945}" name="Column13549"/>
    <tableColumn id="13564" xr3:uid="{5698C052-7A17-4422-8E86-409028D4D0D5}" name="Column13550"/>
    <tableColumn id="13565" xr3:uid="{54BFC3D9-E529-4530-AB6C-0F9FC14807EF}" name="Column13551"/>
    <tableColumn id="13566" xr3:uid="{36CB3384-7509-4E97-83D9-A00EF303B02A}" name="Column13552"/>
    <tableColumn id="13567" xr3:uid="{D251C01E-2753-4BD6-BB14-6EEA77BB5C61}" name="Column13553"/>
    <tableColumn id="13568" xr3:uid="{E9A43F9C-48C3-406F-8AC4-584E83EA3047}" name="Column13554"/>
    <tableColumn id="13569" xr3:uid="{7530A73F-7F67-4E43-A6B6-2361A6BB80D6}" name="Column13555"/>
    <tableColumn id="13570" xr3:uid="{2500385E-ED60-4254-B65F-E68AF9AE0367}" name="Column13556"/>
    <tableColumn id="13571" xr3:uid="{68DB0ACB-EFED-42EA-9047-0B11FCEF9472}" name="Column13557"/>
    <tableColumn id="13572" xr3:uid="{71492654-EDFB-4740-815C-DBEB16159064}" name="Column13558"/>
    <tableColumn id="13573" xr3:uid="{9FF2D449-6732-4173-9BB6-6DAE452CEB3B}" name="Column13559"/>
    <tableColumn id="13574" xr3:uid="{7EB6C492-06D1-4D8E-ACB0-1989D4414B43}" name="Column13560"/>
    <tableColumn id="13575" xr3:uid="{C5EA8A68-68DD-4172-AE92-1ED5820BCC5D}" name="Column13561"/>
    <tableColumn id="13576" xr3:uid="{EADBF0AF-551E-41E2-9887-D593D851F167}" name="Column13562"/>
    <tableColumn id="13577" xr3:uid="{2486786B-1B50-4069-9C3F-185DFC5033E5}" name="Column13563"/>
    <tableColumn id="13578" xr3:uid="{BAD03AE2-232D-4307-92F4-4702131C08CB}" name="Column13564"/>
    <tableColumn id="13579" xr3:uid="{40300BCB-BA35-475C-89A1-8724AF26192C}" name="Column13565"/>
    <tableColumn id="13580" xr3:uid="{E0914C08-A527-4E51-B89B-E54BEE2212D0}" name="Column13566"/>
    <tableColumn id="13581" xr3:uid="{7B5C540C-6499-4FB6-AF3A-B36793171BEC}" name="Column13567"/>
    <tableColumn id="13582" xr3:uid="{122CE4B3-8E6C-4691-957F-7BA92E9AFA4D}" name="Column13568"/>
    <tableColumn id="13583" xr3:uid="{5FEAFE90-1AEC-4464-82C9-09EE3F50D4FB}" name="Column13569"/>
    <tableColumn id="13584" xr3:uid="{09155385-719B-4B54-B6E7-8E0C6886CEF7}" name="Column13570"/>
    <tableColumn id="13585" xr3:uid="{F9BA5FBE-5220-43A2-9F41-77F26A0E254E}" name="Column13571"/>
    <tableColumn id="13586" xr3:uid="{E7214796-7AC2-45FC-8CA4-DD7F4540A7BD}" name="Column13572"/>
    <tableColumn id="13587" xr3:uid="{E92E85D3-21EA-4D30-83FA-EB297FE45877}" name="Column13573"/>
    <tableColumn id="13588" xr3:uid="{EECAC9E7-27C6-4BDF-AB1E-DDD061468F34}" name="Column13574"/>
    <tableColumn id="13589" xr3:uid="{A3F234A0-B7CE-4821-AC60-0FC4B0AE9F09}" name="Column13575"/>
    <tableColumn id="13590" xr3:uid="{37C2909B-6CE6-4D02-8070-0CA446242871}" name="Column13576"/>
    <tableColumn id="13591" xr3:uid="{6DF913AC-FBF8-4E61-AED3-CCBA9028CA8A}" name="Column13577"/>
    <tableColumn id="13592" xr3:uid="{EBA3126D-FD29-4807-9C3B-1AC16DEDA1DD}" name="Column13578"/>
    <tableColumn id="13593" xr3:uid="{5355A2FE-909A-4133-8B46-B5F00FAB3EAF}" name="Column13579"/>
    <tableColumn id="13594" xr3:uid="{EAF9DFEC-6081-418E-A809-6639D60A83B5}" name="Column13580"/>
    <tableColumn id="13595" xr3:uid="{4C22E0A2-6650-47F4-A2B0-B6283CBE5150}" name="Column13581"/>
    <tableColumn id="13596" xr3:uid="{47C6ED7D-7061-4C3F-9036-C04486864C69}" name="Column13582"/>
    <tableColumn id="13597" xr3:uid="{D0413D5D-6AD6-49A1-99E0-E10F16CD75DA}" name="Column13583"/>
    <tableColumn id="13598" xr3:uid="{BDD7FC9F-D7AC-4702-AE2F-DD0D3663389E}" name="Column13584"/>
    <tableColumn id="13599" xr3:uid="{8CD79205-066E-4879-94D4-2A607ABEB243}" name="Column13585"/>
    <tableColumn id="13600" xr3:uid="{A8C8E6B9-57E0-488C-8B4B-57A84E595A62}" name="Column13586"/>
    <tableColumn id="13601" xr3:uid="{4A28C7A8-85A2-4311-9219-829748889E63}" name="Column13587"/>
    <tableColumn id="13602" xr3:uid="{FFF0ED4E-4911-49E1-98FB-3B47760CD1CA}" name="Column13588"/>
    <tableColumn id="13603" xr3:uid="{3C95516E-118E-4739-B706-EF140FA94E54}" name="Column13589"/>
    <tableColumn id="13604" xr3:uid="{00B0E7D6-94EB-4A52-8B5A-DBEDBBB63B97}" name="Column13590"/>
    <tableColumn id="13605" xr3:uid="{612A0B50-D80B-465E-859E-09EE91C63C32}" name="Column13591"/>
    <tableColumn id="13606" xr3:uid="{D16FED4C-8565-48E1-94FC-AFFD9A2730BB}" name="Column13592"/>
    <tableColumn id="13607" xr3:uid="{0BBEE63E-9930-475B-9979-AFB0610B2350}" name="Column13593"/>
    <tableColumn id="13608" xr3:uid="{BC737313-C727-47F3-8B19-66220C137BF9}" name="Column13594"/>
    <tableColumn id="13609" xr3:uid="{CA961FF0-6037-4CEB-B038-6418D1AB1909}" name="Column13595"/>
    <tableColumn id="13610" xr3:uid="{7F0C5BB3-231A-4CD8-B51E-866D4BB20FBA}" name="Column13596"/>
    <tableColumn id="13611" xr3:uid="{43A39969-F42B-4877-AC0A-75E7E5EBE049}" name="Column13597"/>
    <tableColumn id="13612" xr3:uid="{CCB78682-982C-4333-A30D-E52D336736E7}" name="Column13598"/>
    <tableColumn id="13613" xr3:uid="{097072A3-DAE0-454E-B825-9E62746FEC66}" name="Column13599"/>
    <tableColumn id="13614" xr3:uid="{072D4D96-F9DB-4D4D-B819-0AB9905A5A5B}" name="Column13600"/>
    <tableColumn id="13615" xr3:uid="{98FBABC4-170D-41F4-88C4-E1507171B85B}" name="Column13601"/>
    <tableColumn id="13616" xr3:uid="{667FB248-998F-46DD-8CCC-9A8B559290B3}" name="Column13602"/>
    <tableColumn id="13617" xr3:uid="{DC17DAC9-7713-4ED8-9C4A-D25D95AB6C89}" name="Column13603"/>
    <tableColumn id="13618" xr3:uid="{16B75F8A-4271-43D8-B542-A6CA67186A3E}" name="Column13604"/>
    <tableColumn id="13619" xr3:uid="{5E313878-7F64-4919-9091-3781A9215DBA}" name="Column13605"/>
    <tableColumn id="13620" xr3:uid="{AED5AF7E-DFBA-4BA1-9E41-65B587543729}" name="Column13606"/>
    <tableColumn id="13621" xr3:uid="{C9EA5316-505C-4AD4-BFB8-8106FD6CA6EA}" name="Column13607"/>
    <tableColumn id="13622" xr3:uid="{7D7025F4-0FDB-4C3D-A37B-874E67AF01F1}" name="Column13608"/>
    <tableColumn id="13623" xr3:uid="{5051501B-2BD4-4B41-860B-2D57A45C9C72}" name="Column13609"/>
    <tableColumn id="13624" xr3:uid="{B24C4628-622A-4C2D-B3A3-D6CFACF4CD26}" name="Column13610"/>
    <tableColumn id="13625" xr3:uid="{F6BCB06D-1315-438A-92E3-B50A38A007E2}" name="Column13611"/>
    <tableColumn id="13626" xr3:uid="{D7CC9456-C683-4BE4-BD4D-AF4FAC16F9F2}" name="Column13612"/>
    <tableColumn id="13627" xr3:uid="{67E916E9-3BC7-4975-B90F-DD9162A67D8C}" name="Column13613"/>
    <tableColumn id="13628" xr3:uid="{6E6D76F0-4E3A-482F-AA87-20EC51413006}" name="Column13614"/>
    <tableColumn id="13629" xr3:uid="{D6791088-C788-4BD8-9515-884272866D1C}" name="Column13615"/>
    <tableColumn id="13630" xr3:uid="{76BDB485-8E8D-42C8-B22D-01C39047237B}" name="Column13616"/>
    <tableColumn id="13631" xr3:uid="{3B986AED-C25A-49DE-91BD-3DB8AFE756AB}" name="Column13617"/>
    <tableColumn id="13632" xr3:uid="{17E1F686-07FF-4D73-994D-19940A17EB61}" name="Column13618"/>
    <tableColumn id="13633" xr3:uid="{DCBCD4B4-2B59-41D3-AD61-2BD2DECF2634}" name="Column13619"/>
    <tableColumn id="13634" xr3:uid="{00E006FF-D998-4935-99ED-B3E9CB380395}" name="Column13620"/>
    <tableColumn id="13635" xr3:uid="{CC8F0EA0-2052-4324-952D-77C9B10D5A0D}" name="Column13621"/>
    <tableColumn id="13636" xr3:uid="{0152983C-3058-432F-9573-2993DC624413}" name="Column13622"/>
    <tableColumn id="13637" xr3:uid="{8493B71A-4178-4A75-852A-F28E630C28EE}" name="Column13623"/>
    <tableColumn id="13638" xr3:uid="{D5CC3E74-6623-48FB-8629-D6F24212C93D}" name="Column13624"/>
    <tableColumn id="13639" xr3:uid="{7994C527-CE8C-4999-B80E-771CC5293DB4}" name="Column13625"/>
    <tableColumn id="13640" xr3:uid="{966E43C9-6B3D-4AD4-ADD9-4287920AD087}" name="Column13626"/>
    <tableColumn id="13641" xr3:uid="{22DB3142-1643-492B-B155-0EC654064CB2}" name="Column13627"/>
    <tableColumn id="13642" xr3:uid="{40FE8FE8-35ED-4D77-AE73-3FB089EE4255}" name="Column13628"/>
    <tableColumn id="13643" xr3:uid="{C6D70115-2D40-433E-8131-B7F2B8DF37F8}" name="Column13629"/>
    <tableColumn id="13644" xr3:uid="{05BE3662-767B-44E7-A69C-2FE4251549E0}" name="Column13630"/>
    <tableColumn id="13645" xr3:uid="{5729D460-0990-4D97-8F6C-9D4E2E657723}" name="Column13631"/>
    <tableColumn id="13646" xr3:uid="{14967BD8-43BA-4ADA-99C2-D9C8B7AECB55}" name="Column13632"/>
    <tableColumn id="13647" xr3:uid="{6577FA33-9DCB-440C-A7E1-A38E54FDCCE9}" name="Column13633"/>
    <tableColumn id="13648" xr3:uid="{E0FE093A-DB56-4363-8A74-33C2CDD359AF}" name="Column13634"/>
    <tableColumn id="13649" xr3:uid="{3036F3A9-C1A7-4378-9C83-56537086719C}" name="Column13635"/>
    <tableColumn id="13650" xr3:uid="{A8A05481-F645-4C1A-8CF1-2261D186E9EE}" name="Column13636"/>
    <tableColumn id="13651" xr3:uid="{2D525F4C-A369-416F-A004-A8016A52D06F}" name="Column13637"/>
    <tableColumn id="13652" xr3:uid="{649087E4-D5AB-45AD-AEC9-7762FF0BFBFF}" name="Column13638"/>
    <tableColumn id="13653" xr3:uid="{69C03986-583D-4D51-86F7-B4F2361B7379}" name="Column13639"/>
    <tableColumn id="13654" xr3:uid="{8E38ED2E-7A01-4DA2-8270-CDB492F4A6C7}" name="Column13640"/>
    <tableColumn id="13655" xr3:uid="{140F4954-6516-447A-ACF5-4D2389963666}" name="Column13641"/>
    <tableColumn id="13656" xr3:uid="{35F51A51-9CCF-4749-8FE4-B8438AA0B23E}" name="Column13642"/>
    <tableColumn id="13657" xr3:uid="{08F3A6E3-1446-4C99-9D36-4EB564C99FA6}" name="Column13643"/>
    <tableColumn id="13658" xr3:uid="{D1212946-E368-41BC-AF24-7A39D938FD6E}" name="Column13644"/>
    <tableColumn id="13659" xr3:uid="{749990C4-A57A-4C98-8772-828B8456674E}" name="Column13645"/>
    <tableColumn id="13660" xr3:uid="{0F3E618A-94F3-499C-A1C8-4549D11C27CD}" name="Column13646"/>
    <tableColumn id="13661" xr3:uid="{B67EB01B-228F-4FC2-A567-C8AA001EF1ED}" name="Column13647"/>
    <tableColumn id="13662" xr3:uid="{BD5ADC54-2350-47CD-877F-5629FC9E3B2C}" name="Column13648"/>
    <tableColumn id="13663" xr3:uid="{40F0D63D-4E19-4A8D-92AC-26665A32C763}" name="Column13649"/>
    <tableColumn id="13664" xr3:uid="{195B9CC3-C9A0-45EE-ABD3-DEEA3343582C}" name="Column13650"/>
    <tableColumn id="13665" xr3:uid="{98C162BE-2D5F-4BFE-A584-D7E017CDDE9C}" name="Column13651"/>
    <tableColumn id="13666" xr3:uid="{4C6254F8-98AD-4DC8-89F7-AA27C1A0C037}" name="Column13652"/>
    <tableColumn id="13667" xr3:uid="{83C6626B-21DA-44DD-A231-BB379650C260}" name="Column13653"/>
    <tableColumn id="13668" xr3:uid="{CE741C23-5EA3-4B0E-8CAD-AF799F2B7B3A}" name="Column13654"/>
    <tableColumn id="13669" xr3:uid="{12E79EAA-657A-4FA2-B3B5-E5401907DFFD}" name="Column13655"/>
    <tableColumn id="13670" xr3:uid="{EA5F5736-FBA7-4BE5-8C63-344519F161EE}" name="Column13656"/>
    <tableColumn id="13671" xr3:uid="{F3A6301A-AE1F-4A76-9018-90BB58158754}" name="Column13657"/>
    <tableColumn id="13672" xr3:uid="{4D350152-A636-4DEC-9550-007733680F97}" name="Column13658"/>
    <tableColumn id="13673" xr3:uid="{8BA5D391-D7B8-4073-AF30-0999A3D0C100}" name="Column13659"/>
    <tableColumn id="13674" xr3:uid="{C6E9509B-560E-45EC-A7C6-2731EB15DF5C}" name="Column13660"/>
    <tableColumn id="13675" xr3:uid="{40222AE3-0AC7-4BAB-A40C-8058AB335FDB}" name="Column13661"/>
    <tableColumn id="13676" xr3:uid="{25F5F5B3-62C4-401C-8AFB-01C8CB55D07E}" name="Column13662"/>
    <tableColumn id="13677" xr3:uid="{AC569464-DF45-42E4-9ADB-2AD8470FBC90}" name="Column13663"/>
    <tableColumn id="13678" xr3:uid="{2B637A78-F76D-4E35-BF37-483108BF6770}" name="Column13664"/>
    <tableColumn id="13679" xr3:uid="{36103EF6-8AA8-4BE4-A36A-616083503E0B}" name="Column13665"/>
    <tableColumn id="13680" xr3:uid="{83EAC46B-D4A8-457F-AD07-AEDA7BEE2C81}" name="Column13666"/>
    <tableColumn id="13681" xr3:uid="{C9B39B3C-FB24-46F4-A04E-93F54ADE97A9}" name="Column13667"/>
    <tableColumn id="13682" xr3:uid="{260362F3-C845-4B0E-85AD-B39A7127B314}" name="Column13668"/>
    <tableColumn id="13683" xr3:uid="{1BB8D1C7-92E8-4916-8FFD-4F22D8818E22}" name="Column13669"/>
    <tableColumn id="13684" xr3:uid="{3DAA711D-4F24-4798-9DFF-A7AD2EB41C37}" name="Column13670"/>
    <tableColumn id="13685" xr3:uid="{5D090B70-77A3-46C0-8D6C-36CB1239F2E0}" name="Column13671"/>
    <tableColumn id="13686" xr3:uid="{BEDBA644-8262-4D47-9154-5D4A315C33D1}" name="Column13672"/>
    <tableColumn id="13687" xr3:uid="{EB02BBD4-02B2-42CE-AD9B-B6ED6625C6FC}" name="Column13673"/>
    <tableColumn id="13688" xr3:uid="{D13DA71D-E163-423F-8A42-D34681790F9F}" name="Column13674"/>
    <tableColumn id="13689" xr3:uid="{18CD0ED3-CA6B-487B-9CEE-E0615201F955}" name="Column13675"/>
    <tableColumn id="13690" xr3:uid="{3780F7D8-1D5C-4F16-8EAF-2546B3A5BDAC}" name="Column13676"/>
    <tableColumn id="13691" xr3:uid="{A55C6533-4B95-4F8C-BE3E-F0A03396D5B0}" name="Column13677"/>
    <tableColumn id="13692" xr3:uid="{79E3ABFB-E8D3-4574-80C2-8BB1502A080E}" name="Column13678"/>
    <tableColumn id="13693" xr3:uid="{3BF7E113-C711-4EE6-83C6-59D22657B86C}" name="Column13679"/>
    <tableColumn id="13694" xr3:uid="{E2687505-D9D3-4CD7-A0D8-CD8592466BD5}" name="Column13680"/>
    <tableColumn id="13695" xr3:uid="{94BF2CFD-98BD-491A-B2DF-DA8DE404D238}" name="Column13681"/>
    <tableColumn id="13696" xr3:uid="{38BF033A-9323-44F4-8B24-7938F5CACE80}" name="Column13682"/>
    <tableColumn id="13697" xr3:uid="{07D0C2FC-E3BB-47C5-8FA6-7F1C6814DAFA}" name="Column13683"/>
    <tableColumn id="13698" xr3:uid="{87C9BCB6-0660-4371-A893-93C23D467013}" name="Column13684"/>
    <tableColumn id="13699" xr3:uid="{DE31E689-825F-4270-A65D-D787D51815D5}" name="Column13685"/>
    <tableColumn id="13700" xr3:uid="{9E3B25CC-0145-4DF5-A321-E925972FEE4E}" name="Column13686"/>
    <tableColumn id="13701" xr3:uid="{91C4E101-4F81-4679-A43C-D1CD0F9E96B3}" name="Column13687"/>
    <tableColumn id="13702" xr3:uid="{7999E3FF-4B84-454E-BD08-53F4ABF9F3C0}" name="Column13688"/>
    <tableColumn id="13703" xr3:uid="{88CA141A-AFCE-4675-88F2-2C967A57DF5A}" name="Column13689"/>
    <tableColumn id="13704" xr3:uid="{B7661FEA-366A-4DC0-B381-70941FEC239C}" name="Column13690"/>
    <tableColumn id="13705" xr3:uid="{F4F3B8D3-F0F7-4E36-BCB7-BE85483203E3}" name="Column13691"/>
    <tableColumn id="13706" xr3:uid="{591C6130-D139-457F-8560-66012A708B30}" name="Column13692"/>
    <tableColumn id="13707" xr3:uid="{9A9D304D-F433-4422-ADF4-743C35FBD6CE}" name="Column13693"/>
    <tableColumn id="13708" xr3:uid="{7351C59E-8CD8-45B2-AAFE-F83A9028E389}" name="Column13694"/>
    <tableColumn id="13709" xr3:uid="{CE2625C8-EB85-4876-BE06-5D361A46BA9B}" name="Column13695"/>
    <tableColumn id="13710" xr3:uid="{63406BD4-26D9-46A1-933D-D2E05E3FDA85}" name="Column13696"/>
    <tableColumn id="13711" xr3:uid="{458CD360-4A67-44A9-9662-C819D9A866E8}" name="Column13697"/>
    <tableColumn id="13712" xr3:uid="{4E881673-DEAD-4AAB-8A21-1BA38186B6D3}" name="Column13698"/>
    <tableColumn id="13713" xr3:uid="{AE84480D-CE73-4C45-88C4-455F150BAAFB}" name="Column13699"/>
    <tableColumn id="13714" xr3:uid="{7C368EDB-2F45-49E8-BF37-BC2CF2986E9E}" name="Column13700"/>
    <tableColumn id="13715" xr3:uid="{0584487F-1AC6-443C-BEE1-09E41B095F85}" name="Column13701"/>
    <tableColumn id="13716" xr3:uid="{5EBF4576-30F6-44C1-AD55-471844888FCC}" name="Column13702"/>
    <tableColumn id="13717" xr3:uid="{81DACFC4-9370-4F38-A068-993CABB872F2}" name="Column13703"/>
    <tableColumn id="13718" xr3:uid="{A96DE366-B5E9-4923-8AF8-24346C70B244}" name="Column13704"/>
    <tableColumn id="13719" xr3:uid="{E36903C4-30CC-4F5A-9587-611CAF0B223B}" name="Column13705"/>
    <tableColumn id="13720" xr3:uid="{DE0BF0BB-5D64-4916-949C-444BC0C96AF9}" name="Column13706"/>
    <tableColumn id="13721" xr3:uid="{12C55CEC-982D-4A6D-8EDF-388EB1F66910}" name="Column13707"/>
    <tableColumn id="13722" xr3:uid="{73BCA398-D8B2-4F2A-90C2-BB99C4959CC8}" name="Column13708"/>
    <tableColumn id="13723" xr3:uid="{9AA663EC-67B0-4046-ADAA-7C19ED703879}" name="Column13709"/>
    <tableColumn id="13724" xr3:uid="{16E44642-5C43-4BBF-B5B0-9AFBB818951D}" name="Column13710"/>
    <tableColumn id="13725" xr3:uid="{BF540D07-4490-4D76-B5BD-98D78DDFB226}" name="Column13711"/>
    <tableColumn id="13726" xr3:uid="{C6C8ED57-4DDA-4FD6-8039-53909AA0355A}" name="Column13712"/>
    <tableColumn id="13727" xr3:uid="{6E5A1117-BF9D-41AB-9D6A-EC4A535E0B7D}" name="Column13713"/>
    <tableColumn id="13728" xr3:uid="{D413C41E-7708-4A30-8E18-6087C913A051}" name="Column13714"/>
    <tableColumn id="13729" xr3:uid="{F223EE91-EB96-4FC2-9281-E31543CE5AAA}" name="Column13715"/>
    <tableColumn id="13730" xr3:uid="{C4C9E6A1-448A-4A18-8E5E-E57F418DAEFB}" name="Column13716"/>
    <tableColumn id="13731" xr3:uid="{0A0AFE91-B52B-410A-9FEB-A9455A958E15}" name="Column13717"/>
    <tableColumn id="13732" xr3:uid="{94492D50-FE53-4AA4-989B-D046E32EEB23}" name="Column13718"/>
    <tableColumn id="13733" xr3:uid="{4B4BE099-E870-4427-8D66-29527A2AE416}" name="Column13719"/>
    <tableColumn id="13734" xr3:uid="{6D7DA152-8593-4FC7-B290-609A9D838A72}" name="Column13720"/>
    <tableColumn id="13735" xr3:uid="{922030BC-D6CE-48BF-A6CE-2FCC6738D55E}" name="Column13721"/>
    <tableColumn id="13736" xr3:uid="{2650E804-B779-4ACC-9AED-962F88ADF162}" name="Column13722"/>
    <tableColumn id="13737" xr3:uid="{7A504A26-24E8-41D2-92B3-EDC682CF5DCC}" name="Column13723"/>
    <tableColumn id="13738" xr3:uid="{461AF8FA-5483-4865-B28B-182ADA33B118}" name="Column13724"/>
    <tableColumn id="13739" xr3:uid="{36B572D3-B024-4149-9859-2436DD45859B}" name="Column13725"/>
    <tableColumn id="13740" xr3:uid="{B2A0883A-F143-4B93-BA5B-C46D2BEBDBAE}" name="Column13726"/>
    <tableColumn id="13741" xr3:uid="{F6E3484B-4A04-40F0-B985-D7E59A1FDE5F}" name="Column13727"/>
    <tableColumn id="13742" xr3:uid="{09DC31B7-E834-488A-B4EE-F2A2FD7BD91B}" name="Column13728"/>
    <tableColumn id="13743" xr3:uid="{0DBF7767-61D6-44C2-BEFC-1BBFD76A148D}" name="Column13729"/>
    <tableColumn id="13744" xr3:uid="{E6FCB340-0CF7-4BB0-B1E8-307B59AD73F9}" name="Column13730"/>
    <tableColumn id="13745" xr3:uid="{C7BE39E9-9D70-4A3A-8CDD-545E4DE958C0}" name="Column13731"/>
    <tableColumn id="13746" xr3:uid="{BC5AD602-6705-484B-B6F2-E67A3ECF94E8}" name="Column13732"/>
    <tableColumn id="13747" xr3:uid="{21C93DFA-814B-4FAB-9405-5B47239B30CC}" name="Column13733"/>
    <tableColumn id="13748" xr3:uid="{4CF9374C-E52E-4ED4-9433-D7A6B2C0C5BE}" name="Column13734"/>
    <tableColumn id="13749" xr3:uid="{F9D04D46-42AB-473E-A842-D729C41DA9B1}" name="Column13735"/>
    <tableColumn id="13750" xr3:uid="{278EA75A-46AE-4620-8876-C2680D392D95}" name="Column13736"/>
    <tableColumn id="13751" xr3:uid="{210731B5-EF7C-463B-8832-8487A16BCC04}" name="Column13737"/>
    <tableColumn id="13752" xr3:uid="{790405DC-DDE7-4828-9DA7-D08FA05765ED}" name="Column13738"/>
    <tableColumn id="13753" xr3:uid="{19F0D0AA-F425-47B9-B3E6-7EB4C191D435}" name="Column13739"/>
    <tableColumn id="13754" xr3:uid="{37EE4E58-5B8D-42F9-9A50-D90DE5ED39FE}" name="Column13740"/>
    <tableColumn id="13755" xr3:uid="{0600181D-276B-40F0-8232-B7247C3AB1CA}" name="Column13741"/>
    <tableColumn id="13756" xr3:uid="{2903CA83-4872-4181-905F-673159F8E8D0}" name="Column13742"/>
    <tableColumn id="13757" xr3:uid="{84756F30-3B67-4506-A9EC-8E4CF54F49B3}" name="Column13743"/>
    <tableColumn id="13758" xr3:uid="{730205AB-D264-4F85-AF83-97DD18E5861A}" name="Column13744"/>
    <tableColumn id="13759" xr3:uid="{C637466D-CFE1-4A23-8D42-82127861BA2C}" name="Column13745"/>
    <tableColumn id="13760" xr3:uid="{02F196ED-824B-41A4-974B-88B9F1BB80F2}" name="Column13746"/>
    <tableColumn id="13761" xr3:uid="{B3C2F656-3107-4D70-8CB4-ECFD3142145C}" name="Column13747"/>
    <tableColumn id="13762" xr3:uid="{C0E1CF53-0F20-4DA2-A99B-3C39C5D3963F}" name="Column13748"/>
    <tableColumn id="13763" xr3:uid="{D2FA5DA5-0B8E-450E-90A9-EA6E93AB6515}" name="Column13749"/>
    <tableColumn id="13764" xr3:uid="{70C41A9A-8B80-4712-AA4D-A2712F469328}" name="Column13750"/>
    <tableColumn id="13765" xr3:uid="{4EFF21BC-F3CF-4B85-A5C8-7262A380EBE3}" name="Column13751"/>
    <tableColumn id="13766" xr3:uid="{46068833-860A-4C84-8822-9AC4D7E10EF7}" name="Column13752"/>
    <tableColumn id="13767" xr3:uid="{1B1F859E-969D-4B4A-ADC0-C70E85CD7BD4}" name="Column13753"/>
    <tableColumn id="13768" xr3:uid="{A710664E-FC07-481B-8C67-5D69FE91C680}" name="Column13754"/>
    <tableColumn id="13769" xr3:uid="{AB3B5748-7D26-4E40-BF43-2B6EB40848BC}" name="Column13755"/>
    <tableColumn id="13770" xr3:uid="{66686B93-F3C7-4FFE-BC5F-CF6E7A7B2599}" name="Column13756"/>
    <tableColumn id="13771" xr3:uid="{35B0C31F-61EA-4D6D-AAFC-B99788167A1D}" name="Column13757"/>
    <tableColumn id="13772" xr3:uid="{76A0444A-79E6-4AE3-8270-6476BD8C3B28}" name="Column13758"/>
    <tableColumn id="13773" xr3:uid="{E188BEC7-2932-4D31-A3A3-2B3E9386544D}" name="Column13759"/>
    <tableColumn id="13774" xr3:uid="{90803C78-EA81-4BD9-98BA-78419952C1BE}" name="Column13760"/>
    <tableColumn id="13775" xr3:uid="{27510249-9C5F-47B4-92FF-6A64A8BB733D}" name="Column13761"/>
    <tableColumn id="13776" xr3:uid="{AEA7F7F8-FB4B-4E2D-BFA2-F5A0A132965E}" name="Column13762"/>
    <tableColumn id="13777" xr3:uid="{82DF0B46-B269-42CE-9CEA-C6237CCA011D}" name="Column13763"/>
    <tableColumn id="13778" xr3:uid="{8CC44EE3-8411-439F-9AE0-2323C466288A}" name="Column13764"/>
    <tableColumn id="13779" xr3:uid="{B2C4EB75-3847-4CDB-8469-DF8728FA3B85}" name="Column13765"/>
    <tableColumn id="13780" xr3:uid="{48BDD8FB-E243-4A25-B42A-6016EE249B51}" name="Column13766"/>
    <tableColumn id="13781" xr3:uid="{D6E06E7D-794B-48FD-A964-29E701D4A503}" name="Column13767"/>
    <tableColumn id="13782" xr3:uid="{03C7FABA-DFE2-4E97-9483-FB7DD5966054}" name="Column13768"/>
    <tableColumn id="13783" xr3:uid="{331F3815-951B-4ABF-9D2D-74CEF53CFBE1}" name="Column13769"/>
    <tableColumn id="13784" xr3:uid="{10BBA5C1-4EA0-4A88-B9BE-373788670B62}" name="Column13770"/>
    <tableColumn id="13785" xr3:uid="{3AEBB599-895B-46BF-8B49-B69758106B55}" name="Column13771"/>
    <tableColumn id="13786" xr3:uid="{24842435-51A9-4F1A-8E36-B954A4E41C11}" name="Column13772"/>
    <tableColumn id="13787" xr3:uid="{4B7E11D8-FEFB-498A-BB70-B174224FDBD7}" name="Column13773"/>
    <tableColumn id="13788" xr3:uid="{B64BCCAD-4863-4CF7-AE97-90FE1F325BD4}" name="Column13774"/>
    <tableColumn id="13789" xr3:uid="{549BD1F0-DFCF-4024-A84A-4A22BE448405}" name="Column13775"/>
    <tableColumn id="13790" xr3:uid="{4DB5C03A-27EE-4A91-A02B-B0846907F528}" name="Column13776"/>
    <tableColumn id="13791" xr3:uid="{C7E17A32-FF23-4828-A9BB-4F8E1F4A4417}" name="Column13777"/>
    <tableColumn id="13792" xr3:uid="{AA18C21F-FB6C-4A7F-BF06-D745569349BA}" name="Column13778"/>
    <tableColumn id="13793" xr3:uid="{589578BA-4325-4263-AA41-4B60FC4363DC}" name="Column13779"/>
    <tableColumn id="13794" xr3:uid="{B457DF1A-5473-4170-80D3-55EB7F6386D8}" name="Column13780"/>
    <tableColumn id="13795" xr3:uid="{439E05C4-0AD8-47E0-9AD8-B6F0538D2FB9}" name="Column13781"/>
    <tableColumn id="13796" xr3:uid="{D9D9685A-C32E-43E0-9C93-6EC81D85EA81}" name="Column13782"/>
    <tableColumn id="13797" xr3:uid="{0F684564-B8F3-4ABE-A6F6-453EEDA0A2DA}" name="Column13783"/>
    <tableColumn id="13798" xr3:uid="{50064D5B-0A31-429C-986D-B59BDBDF081B}" name="Column13784"/>
    <tableColumn id="13799" xr3:uid="{8EC43007-FD2B-4886-BAAE-F49ECCA753A6}" name="Column13785"/>
    <tableColumn id="13800" xr3:uid="{D198AC59-F5F6-48EC-836B-8425F59386CC}" name="Column13786"/>
    <tableColumn id="13801" xr3:uid="{AD2F79EF-84E2-43C1-AD53-C2E8AED05F75}" name="Column13787"/>
    <tableColumn id="13802" xr3:uid="{52F6122F-2EDA-4DC3-8F1B-D75A20C3F0FE}" name="Column13788"/>
    <tableColumn id="13803" xr3:uid="{828FCF71-E4A5-4600-8428-F5F8BFA7E80D}" name="Column13789"/>
    <tableColumn id="13804" xr3:uid="{7EB8754D-4363-4A7C-9399-2B6734A2E6D3}" name="Column13790"/>
    <tableColumn id="13805" xr3:uid="{D4406A42-AD6F-44A3-A67D-9D96181D321B}" name="Column13791"/>
    <tableColumn id="13806" xr3:uid="{8BECA226-543F-483C-9AA0-BDB9B498A535}" name="Column13792"/>
    <tableColumn id="13807" xr3:uid="{1E54AB68-8C6F-4B65-B6C2-D2A72BC51019}" name="Column13793"/>
    <tableColumn id="13808" xr3:uid="{D2216882-EE56-4A85-884B-A16D9525A1BB}" name="Column13794"/>
    <tableColumn id="13809" xr3:uid="{B5DAAD05-F36D-4381-8269-C245127C2830}" name="Column13795"/>
    <tableColumn id="13810" xr3:uid="{5D69C06C-48C1-41BA-9661-6CC41A00D39E}" name="Column13796"/>
    <tableColumn id="13811" xr3:uid="{CEAAA464-0E6E-431F-B119-A05B06D047F7}" name="Column13797"/>
    <tableColumn id="13812" xr3:uid="{8EF206FD-3530-4E52-89C0-C9F53C9892F1}" name="Column13798"/>
    <tableColumn id="13813" xr3:uid="{E2304685-3D1A-4839-B7DF-2B0246366C22}" name="Column13799"/>
    <tableColumn id="13814" xr3:uid="{5D470AB7-65A1-4265-A850-07080D082F8A}" name="Column13800"/>
    <tableColumn id="13815" xr3:uid="{2FF0712F-B04D-444F-92CD-598DA245C4A2}" name="Column13801"/>
    <tableColumn id="13816" xr3:uid="{CB019EE9-19C3-471C-A4EC-9965F87D85B6}" name="Column13802"/>
    <tableColumn id="13817" xr3:uid="{D611EEC6-2936-439D-A65A-E60C5B5E52C0}" name="Column13803"/>
    <tableColumn id="13818" xr3:uid="{FE151D8A-EB51-4504-93E1-858128010585}" name="Column13804"/>
    <tableColumn id="13819" xr3:uid="{BDD9646E-B297-40F6-AAF6-DF636BCAFB34}" name="Column13805"/>
    <tableColumn id="13820" xr3:uid="{AA8D6666-8F0F-440F-B9A9-4DE61923E332}" name="Column13806"/>
    <tableColumn id="13821" xr3:uid="{A4C69E53-8C39-481A-89DE-4A402494FD04}" name="Column13807"/>
    <tableColumn id="13822" xr3:uid="{B0645EBE-AD88-4C4C-A3B3-A27B71CC0F12}" name="Column13808"/>
    <tableColumn id="13823" xr3:uid="{8C565C47-41D0-467E-A2F2-0FC6D0E681F2}" name="Column13809"/>
    <tableColumn id="13824" xr3:uid="{BD7C56A1-BF9C-4273-96EF-57068906EB52}" name="Column13810"/>
    <tableColumn id="13825" xr3:uid="{AEF99679-F44B-4FF1-AFAC-EE5C1D3724C2}" name="Column13811"/>
    <tableColumn id="13826" xr3:uid="{3EAE2965-9233-40E1-B14B-D0FEDF4C125E}" name="Column13812"/>
    <tableColumn id="13827" xr3:uid="{6ED8C825-3A2F-4138-9A6E-7DDC16B7573A}" name="Column13813"/>
    <tableColumn id="13828" xr3:uid="{B7D3EFA5-4E6E-4597-9A6C-8E2F312C7C09}" name="Column13814"/>
    <tableColumn id="13829" xr3:uid="{B9BA9404-FBE3-4CD6-BD28-A7AAB37BF8D2}" name="Column13815"/>
    <tableColumn id="13830" xr3:uid="{EEC1C255-4522-4211-938E-7204FAE8A73E}" name="Column13816"/>
    <tableColumn id="13831" xr3:uid="{5F6032A9-DE61-4B63-B6DA-F0D4195DDE1D}" name="Column13817"/>
    <tableColumn id="13832" xr3:uid="{B2DDA220-88D2-4CC0-B222-1773424DBF9B}" name="Column13818"/>
    <tableColumn id="13833" xr3:uid="{1275C8D8-E5B8-4C55-AA71-E88F017A38DF}" name="Column13819"/>
    <tableColumn id="13834" xr3:uid="{9BEEA999-6801-4DC7-8A19-33AE1EEFDAD6}" name="Column13820"/>
    <tableColumn id="13835" xr3:uid="{01FFF536-E051-481F-8653-259A3FE44C19}" name="Column13821"/>
    <tableColumn id="13836" xr3:uid="{143E8CC9-01AC-4343-92D9-FCCFAD3B1857}" name="Column13822"/>
    <tableColumn id="13837" xr3:uid="{57191EB8-CD77-45A9-B4F4-7EA7B34A5EC4}" name="Column13823"/>
    <tableColumn id="13838" xr3:uid="{F26B06F3-FEC1-4ABD-9A14-FA71A2B61906}" name="Column13824"/>
    <tableColumn id="13839" xr3:uid="{6226B07C-EBCE-4B25-A277-83D861DA707C}" name="Column13825"/>
    <tableColumn id="13840" xr3:uid="{E981851B-B8BC-4036-9BC2-1C537626827F}" name="Column13826"/>
    <tableColumn id="13841" xr3:uid="{F37334FC-BB29-434A-A450-FBF978562525}" name="Column13827"/>
    <tableColumn id="13842" xr3:uid="{DD30C502-B687-4AC6-8F00-A5226F1A7AAF}" name="Column13828"/>
    <tableColumn id="13843" xr3:uid="{A26ADD04-C5CC-4B18-B920-C5281BC86D8E}" name="Column13829"/>
    <tableColumn id="13844" xr3:uid="{A2513A42-ED62-4B77-A09B-B9A466291796}" name="Column13830"/>
    <tableColumn id="13845" xr3:uid="{18B37729-AF3B-4AE3-B1FA-C7D8E1145D02}" name="Column13831"/>
    <tableColumn id="13846" xr3:uid="{2CC80083-661D-4776-A03E-A2C467D2E5C3}" name="Column13832"/>
    <tableColumn id="13847" xr3:uid="{54951B70-61C3-4CF8-AB15-D934FE5162AF}" name="Column13833"/>
    <tableColumn id="13848" xr3:uid="{A370A6D5-1A53-4BCB-91C2-29D1668EA922}" name="Column13834"/>
    <tableColumn id="13849" xr3:uid="{1E1FEABF-AA4C-436C-BC04-096F98F867DF}" name="Column13835"/>
    <tableColumn id="13850" xr3:uid="{D8D2066D-9320-4EA1-BE41-844AF138E024}" name="Column13836"/>
    <tableColumn id="13851" xr3:uid="{6444D65E-30AA-4611-B44D-6F1B6622250B}" name="Column13837"/>
    <tableColumn id="13852" xr3:uid="{9F221388-8047-45D9-9028-1F477358B3FD}" name="Column13838"/>
    <tableColumn id="13853" xr3:uid="{E64159C5-3D2E-4FD4-AA88-5DD6D689C0E1}" name="Column13839"/>
    <tableColumn id="13854" xr3:uid="{41B24E97-65C0-4234-B381-B3C4CBF3CC09}" name="Column13840"/>
    <tableColumn id="13855" xr3:uid="{7BF50C64-6066-49DF-8586-F0EB44F1D11C}" name="Column13841"/>
    <tableColumn id="13856" xr3:uid="{439E7F49-EE85-4ED4-A78D-3C35BF2042BE}" name="Column13842"/>
    <tableColumn id="13857" xr3:uid="{A3F821F3-331B-441E-A7F8-2C797A34B227}" name="Column13843"/>
    <tableColumn id="13858" xr3:uid="{03456397-B837-4CD9-B207-7B560B6F7AF9}" name="Column13844"/>
    <tableColumn id="13859" xr3:uid="{82DB4BA4-06FE-484F-8E57-EC3997121556}" name="Column13845"/>
    <tableColumn id="13860" xr3:uid="{53334C53-97F7-4A49-A9A5-AE96982D1C46}" name="Column13846"/>
    <tableColumn id="13861" xr3:uid="{2A824041-09A4-4B3E-B676-01E60F293FBC}" name="Column13847"/>
    <tableColumn id="13862" xr3:uid="{658DC46E-7322-41D0-8A93-C123161BCB96}" name="Column13848"/>
    <tableColumn id="13863" xr3:uid="{6668403C-A3E9-455D-B495-9E7609DC0247}" name="Column13849"/>
    <tableColumn id="13864" xr3:uid="{088B7866-D90A-4F19-84A0-1A4B8209AE65}" name="Column13850"/>
    <tableColumn id="13865" xr3:uid="{0250C781-FB9C-47E7-A0FF-CC947FE31AD7}" name="Column13851"/>
    <tableColumn id="13866" xr3:uid="{58FBF113-4017-4350-B559-B25A62A34304}" name="Column13852"/>
    <tableColumn id="13867" xr3:uid="{9E35013A-2EFB-45A4-9C07-668D78CF069B}" name="Column13853"/>
    <tableColumn id="13868" xr3:uid="{2F7FC20E-24C4-4BF1-A858-101EBF4D4E00}" name="Column13854"/>
    <tableColumn id="13869" xr3:uid="{189F964F-AB03-4870-BA62-69373BAB7B87}" name="Column13855"/>
    <tableColumn id="13870" xr3:uid="{F7D23ABE-8582-4732-9142-7EBAC719BF34}" name="Column13856"/>
    <tableColumn id="13871" xr3:uid="{F3BB9F21-2417-41EA-A864-131D722BC4A5}" name="Column13857"/>
    <tableColumn id="13872" xr3:uid="{403B6295-C5FF-44FC-B86A-D53ED70F988C}" name="Column13858"/>
    <tableColumn id="13873" xr3:uid="{286DE30B-7989-4782-9C98-88CAC3C54AA5}" name="Column13859"/>
    <tableColumn id="13874" xr3:uid="{CCEDB789-393E-417F-8BF5-69E4088436E6}" name="Column13860"/>
    <tableColumn id="13875" xr3:uid="{9C498BDF-7515-4999-8345-A7FCC2785AEE}" name="Column13861"/>
    <tableColumn id="13876" xr3:uid="{CF999F2C-E780-4737-9B77-AA9384E5BFE3}" name="Column13862"/>
    <tableColumn id="13877" xr3:uid="{A0ECE9F8-827F-4632-B144-73B16075DF37}" name="Column13863"/>
    <tableColumn id="13878" xr3:uid="{9542C980-9985-4D28-AABB-5322984D044B}" name="Column13864"/>
    <tableColumn id="13879" xr3:uid="{8600E451-1DDB-4B5D-87E9-7070EA77C223}" name="Column13865"/>
    <tableColumn id="13880" xr3:uid="{9E3CEB69-0E93-4C85-B006-28FDC27F21B9}" name="Column13866"/>
    <tableColumn id="13881" xr3:uid="{931A3F25-449C-4C1B-B972-EA1ECB6D2503}" name="Column13867"/>
    <tableColumn id="13882" xr3:uid="{580E8BAA-F243-4DA9-BD82-5FDDD9D6B568}" name="Column13868"/>
    <tableColumn id="13883" xr3:uid="{E30A1F44-C9C2-494C-99C8-CA0533E17E2D}" name="Column13869"/>
    <tableColumn id="13884" xr3:uid="{31AB59C7-7CBE-4AC6-9904-FB7C86D322AC}" name="Column13870"/>
    <tableColumn id="13885" xr3:uid="{D816699A-C0E7-48F1-B92A-D122BF09F3C3}" name="Column13871"/>
    <tableColumn id="13886" xr3:uid="{5E47BE82-DE44-47F1-A4B6-1EC2E2F8B142}" name="Column13872"/>
    <tableColumn id="13887" xr3:uid="{B7CBC72B-C2D2-4EB0-A4B1-145F8DEAF83A}" name="Column13873"/>
    <tableColumn id="13888" xr3:uid="{3724A00D-6ADC-4CBB-A52A-E6F21A424F8B}" name="Column13874"/>
    <tableColumn id="13889" xr3:uid="{30211015-91EF-4681-8E89-9881DD4B0DCB}" name="Column13875"/>
    <tableColumn id="13890" xr3:uid="{3E466BD1-E1F5-472A-A9CA-1333B27F3E09}" name="Column13876"/>
    <tableColumn id="13891" xr3:uid="{7BEA9DCE-B1F0-4091-8429-744E6EB10DB5}" name="Column13877"/>
    <tableColumn id="13892" xr3:uid="{9EB54A5B-D1DD-4344-A20B-DD58B59BBDFC}" name="Column13878"/>
    <tableColumn id="13893" xr3:uid="{213F8507-6795-4305-8F12-00967173B8C0}" name="Column13879"/>
    <tableColumn id="13894" xr3:uid="{C467DEBA-E70F-4490-BA3C-30F2E4B41B6A}" name="Column13880"/>
    <tableColumn id="13895" xr3:uid="{085542C7-1334-4681-8CB2-B810E1B2CA2F}" name="Column13881"/>
    <tableColumn id="13896" xr3:uid="{A7498AB4-EC7A-4022-B4FE-03AF9CBD49F9}" name="Column13882"/>
    <tableColumn id="13897" xr3:uid="{E5BF8F61-76EC-4DFA-B08E-66D65D116646}" name="Column13883"/>
    <tableColumn id="13898" xr3:uid="{9FD6037D-2A4E-442F-847E-092DBC182BA5}" name="Column13884"/>
    <tableColumn id="13899" xr3:uid="{F2322345-94CC-4441-9D46-197D8896967B}" name="Column13885"/>
    <tableColumn id="13900" xr3:uid="{B9CF25D3-142B-407B-8C0A-B39690B80AE4}" name="Column13886"/>
    <tableColumn id="13901" xr3:uid="{B65E85C7-39B5-4483-A8F1-0760FBA2F4BA}" name="Column13887"/>
    <tableColumn id="13902" xr3:uid="{9F6DEECE-BE4A-41F8-8F60-9C2DCB90B148}" name="Column13888"/>
    <tableColumn id="13903" xr3:uid="{61A1AB1E-533F-4B64-A0CA-C3A26E6DEC82}" name="Column13889"/>
    <tableColumn id="13904" xr3:uid="{2887A97A-41B5-4B74-BC80-4DA178921FC1}" name="Column13890"/>
    <tableColumn id="13905" xr3:uid="{251F7583-2418-4DB3-BD81-5D5D36D1440E}" name="Column13891"/>
    <tableColumn id="13906" xr3:uid="{19EF299E-24FD-458C-B9CB-A80456C728F4}" name="Column13892"/>
    <tableColumn id="13907" xr3:uid="{DC4C6DD6-5FC0-455E-94FD-D5033F66DFC9}" name="Column13893"/>
    <tableColumn id="13908" xr3:uid="{4E3B8967-8027-423B-9E39-145BA53F5283}" name="Column13894"/>
    <tableColumn id="13909" xr3:uid="{EDBF98F7-11AA-487F-9B5F-DDF2E84E89BE}" name="Column13895"/>
    <tableColumn id="13910" xr3:uid="{DC5E7EA8-221C-4A3F-9437-D8BD4197A766}" name="Column13896"/>
    <tableColumn id="13911" xr3:uid="{ED01B3C4-F785-4ADE-BA07-DC257C506148}" name="Column13897"/>
    <tableColumn id="13912" xr3:uid="{05814F3E-6828-4B86-8F95-0539A32C0765}" name="Column13898"/>
    <tableColumn id="13913" xr3:uid="{1548860D-6C1F-414E-AE4C-53D3D68C4420}" name="Column13899"/>
    <tableColumn id="13914" xr3:uid="{8303B34C-3057-4BB0-B35E-9AB293380C2F}" name="Column13900"/>
    <tableColumn id="13915" xr3:uid="{05653EAB-D066-4236-8B05-5F796A320B45}" name="Column13901"/>
    <tableColumn id="13916" xr3:uid="{E53AFF4D-ADF3-48DA-9A74-F0F13EA12172}" name="Column13902"/>
    <tableColumn id="13917" xr3:uid="{396B19C5-CD07-463B-8796-3FB6F2B089FB}" name="Column13903"/>
    <tableColumn id="13918" xr3:uid="{49F0A679-FA82-4F23-B6F8-7F6AAE2E1865}" name="Column13904"/>
    <tableColumn id="13919" xr3:uid="{B66EB24E-28F1-41C0-B7E9-9478CCD95427}" name="Column13905"/>
    <tableColumn id="13920" xr3:uid="{CF2B0B58-B47E-454A-8202-0643A4950489}" name="Column13906"/>
    <tableColumn id="13921" xr3:uid="{D26EE0EA-0538-4A49-8D0B-6C2568B1D6E6}" name="Column13907"/>
    <tableColumn id="13922" xr3:uid="{349F7AD2-3A9F-4B15-8F41-29FAA89C38F5}" name="Column13908"/>
    <tableColumn id="13923" xr3:uid="{01F13D38-882B-4A1E-9E71-730EC83E63BF}" name="Column13909"/>
    <tableColumn id="13924" xr3:uid="{5219AFF2-69E3-487B-9FE0-A96664643A21}" name="Column13910"/>
    <tableColumn id="13925" xr3:uid="{04AC6456-170E-443A-A7AE-A46F97089CB1}" name="Column13911"/>
    <tableColumn id="13926" xr3:uid="{0B87A4C3-09F8-499A-B43A-9CD7D0B0FE9D}" name="Column13912"/>
    <tableColumn id="13927" xr3:uid="{2BB88123-C965-443D-B740-1E1224945CD4}" name="Column13913"/>
    <tableColumn id="13928" xr3:uid="{F235390C-001F-45DC-B02B-35E977B938B1}" name="Column13914"/>
    <tableColumn id="13929" xr3:uid="{25050252-F0CC-4677-BBC3-D1925E0E672C}" name="Column13915"/>
    <tableColumn id="13930" xr3:uid="{3A50C84A-4D80-4956-ADF3-2CE1CBB97C7C}" name="Column13916"/>
    <tableColumn id="13931" xr3:uid="{AFB0A5CF-2DE5-4CAB-B943-57C4CE477BA7}" name="Column13917"/>
    <tableColumn id="13932" xr3:uid="{E480700B-CF29-4BEC-A399-DA4CED0F38DE}" name="Column13918"/>
    <tableColumn id="13933" xr3:uid="{971C4DE8-6A29-41B7-846C-4FD3249DD6FF}" name="Column13919"/>
    <tableColumn id="13934" xr3:uid="{1AB9F16C-AB29-4BAD-9F96-34AA76E37B3B}" name="Column13920"/>
    <tableColumn id="13935" xr3:uid="{C627222F-8AA3-4114-A226-27B65D701B55}" name="Column13921"/>
    <tableColumn id="13936" xr3:uid="{0F71E787-5B42-483A-A0BB-ACA4C65DCC31}" name="Column13922"/>
    <tableColumn id="13937" xr3:uid="{FAC88100-2EE1-482C-922C-FB9C29526806}" name="Column13923"/>
    <tableColumn id="13938" xr3:uid="{742C8144-E023-4C39-9DE0-2B45B46BB3E7}" name="Column13924"/>
    <tableColumn id="13939" xr3:uid="{C613584E-6A9B-4D54-A277-0DD0E56F312A}" name="Column13925"/>
    <tableColumn id="13940" xr3:uid="{7B306ACF-4A98-4FFA-905D-2CAC82618A6C}" name="Column13926"/>
    <tableColumn id="13941" xr3:uid="{7B7C1C30-CDA9-4275-BD51-70C1E789C7A7}" name="Column13927"/>
    <tableColumn id="13942" xr3:uid="{B6D7093C-28F4-4333-ACA8-2FEC835C1778}" name="Column13928"/>
    <tableColumn id="13943" xr3:uid="{E1E8C9F5-3ECC-4FAC-9AD4-4A86F8E91B54}" name="Column13929"/>
    <tableColumn id="13944" xr3:uid="{FA0C2E92-0717-43CD-81B1-0A3A1E49CABB}" name="Column13930"/>
    <tableColumn id="13945" xr3:uid="{DF2B63DA-D6C0-4E85-8B78-9A29EE930AA6}" name="Column13931"/>
    <tableColumn id="13946" xr3:uid="{975BAA13-B6F9-44C6-9814-CFD0CB994041}" name="Column13932"/>
    <tableColumn id="13947" xr3:uid="{F3E7AB38-3C79-40F5-9C3B-278A16A8C036}" name="Column13933"/>
    <tableColumn id="13948" xr3:uid="{FF544512-588E-481E-9317-583CE0B0EAD3}" name="Column13934"/>
    <tableColumn id="13949" xr3:uid="{00F400CC-D372-4DAC-B2FF-7BD87BAA94BB}" name="Column13935"/>
    <tableColumn id="13950" xr3:uid="{7967CFA9-4C9B-4AD1-B053-BBB3FE876EC1}" name="Column13936"/>
    <tableColumn id="13951" xr3:uid="{0AC35FEB-C7A3-4F89-849B-550CC851FEF6}" name="Column13937"/>
    <tableColumn id="13952" xr3:uid="{8D8262ED-8217-4910-905C-F5951AEC4C93}" name="Column13938"/>
    <tableColumn id="13953" xr3:uid="{DCDAB7F2-AFC8-4C7B-8360-743AFB4A16A0}" name="Column13939"/>
    <tableColumn id="13954" xr3:uid="{7B8609A4-9F13-4FBF-A653-85A0C1C03BBF}" name="Column13940"/>
    <tableColumn id="13955" xr3:uid="{36C5E0E0-FDD4-4CED-9051-091B37DAB673}" name="Column13941"/>
    <tableColumn id="13956" xr3:uid="{78ED992F-8B67-4830-B983-9A091508A4C1}" name="Column13942"/>
    <tableColumn id="13957" xr3:uid="{27D503BC-D07C-4CF6-92FF-B5578A846F71}" name="Column13943"/>
    <tableColumn id="13958" xr3:uid="{630938A0-61C3-4789-A0AE-2C4F332C05B2}" name="Column13944"/>
    <tableColumn id="13959" xr3:uid="{57E511E6-598C-4336-BAF1-A08C5111938F}" name="Column13945"/>
    <tableColumn id="13960" xr3:uid="{40E99FF4-EFFC-443D-A3A6-1681E4A0D35E}" name="Column13946"/>
    <tableColumn id="13961" xr3:uid="{85BCC24B-A527-4EF4-A748-16C7A9C94DEA}" name="Column13947"/>
    <tableColumn id="13962" xr3:uid="{F716EE96-DA95-44BB-B36E-8FBEE549ADAD}" name="Column13948"/>
    <tableColumn id="13963" xr3:uid="{82CCCAB0-3D20-4B56-B057-E7AB0B19E198}" name="Column13949"/>
    <tableColumn id="13964" xr3:uid="{9A9D9620-F79D-4B65-B667-D8E1D0F50204}" name="Column13950"/>
    <tableColumn id="13965" xr3:uid="{F3C18192-A784-4344-9C73-A3B9E18310E3}" name="Column13951"/>
    <tableColumn id="13966" xr3:uid="{0B4DE09C-66D1-4A5C-A3A0-3F96C5F64C6A}" name="Column13952"/>
    <tableColumn id="13967" xr3:uid="{D05BB7A7-B26D-4ED8-821B-C425E626A26E}" name="Column13953"/>
    <tableColumn id="13968" xr3:uid="{52627418-38CA-4E1C-BE28-23137270E4FD}" name="Column13954"/>
    <tableColumn id="13969" xr3:uid="{13ECB416-B358-47B2-9BB8-F612FE8AFE08}" name="Column13955"/>
    <tableColumn id="13970" xr3:uid="{BE8E8BDB-DE7D-4114-A08D-0E41F5434669}" name="Column13956"/>
    <tableColumn id="13971" xr3:uid="{F6A55CB4-3430-4E59-9D6D-EEB3181FCD24}" name="Column13957"/>
    <tableColumn id="13972" xr3:uid="{F122F22D-6A97-409A-B585-E0322A724416}" name="Column13958"/>
    <tableColumn id="13973" xr3:uid="{51CC7D0C-5290-43FC-B1A0-FCD9D968C0C6}" name="Column13959"/>
    <tableColumn id="13974" xr3:uid="{41686387-3855-492F-B153-81C8708470EB}" name="Column13960"/>
    <tableColumn id="13975" xr3:uid="{5A6EE88B-0DDA-4603-8124-648F570D1D3B}" name="Column13961"/>
    <tableColumn id="13976" xr3:uid="{9A1E958F-7348-43C8-B7F3-43DC24A4F788}" name="Column13962"/>
    <tableColumn id="13977" xr3:uid="{D9EFDFA4-9792-48FE-8C12-87CD854B938F}" name="Column13963"/>
    <tableColumn id="13978" xr3:uid="{C6A65549-B39E-43C2-BFFF-21989FD09B05}" name="Column13964"/>
    <tableColumn id="13979" xr3:uid="{F809C9E0-6941-4345-8DDE-87C8C8A6FB22}" name="Column13965"/>
    <tableColumn id="13980" xr3:uid="{23D8CB7A-130B-472E-8C37-46682645754B}" name="Column13966"/>
    <tableColumn id="13981" xr3:uid="{D9C6A081-A25B-44B8-8E57-015D180E1E92}" name="Column13967"/>
    <tableColumn id="13982" xr3:uid="{70B81E0F-33FB-4CBA-B097-2C7B9658BD72}" name="Column13968"/>
    <tableColumn id="13983" xr3:uid="{6589984C-D071-4096-8F64-4642FD4E07D4}" name="Column13969"/>
    <tableColumn id="13984" xr3:uid="{AE05B8D6-C086-45D9-8764-F32AC3B79493}" name="Column13970"/>
    <tableColumn id="13985" xr3:uid="{572C2EC8-D1E9-4005-A908-BDB4216ECFFC}" name="Column13971"/>
    <tableColumn id="13986" xr3:uid="{7F39C3E2-2DD9-4A89-B26A-320A6685A98C}" name="Column13972"/>
    <tableColumn id="13987" xr3:uid="{14754B1C-B1D9-49CC-936F-C79F0AC3061B}" name="Column13973"/>
    <tableColumn id="13988" xr3:uid="{1CB0AE52-F6AF-4EAF-B324-D710B292CA31}" name="Column13974"/>
    <tableColumn id="13989" xr3:uid="{0C54F839-45E8-4297-8063-A990C205FD4B}" name="Column13975"/>
    <tableColumn id="13990" xr3:uid="{AA2D4381-11B3-4569-8DFF-73177FBAC9D2}" name="Column13976"/>
    <tableColumn id="13991" xr3:uid="{09BEF8F9-94A6-498B-B11E-6C7AB85D1EE2}" name="Column13977"/>
    <tableColumn id="13992" xr3:uid="{9B002EF7-116B-43B3-B890-72740204E7C7}" name="Column13978"/>
    <tableColumn id="13993" xr3:uid="{F3B1C168-E17C-4609-A43D-8929F4418E88}" name="Column13979"/>
    <tableColumn id="13994" xr3:uid="{B74FF009-10D8-4DAE-83BE-8CCCB7F90E16}" name="Column13980"/>
    <tableColumn id="13995" xr3:uid="{EAFED181-8057-4C87-BD3D-EDBDC3914FCA}" name="Column13981"/>
    <tableColumn id="13996" xr3:uid="{F9ECB965-00D0-499A-8E6A-647B047A1B9B}" name="Column13982"/>
    <tableColumn id="13997" xr3:uid="{60E9E6F1-40F3-4C79-A265-3D94F5B99CD3}" name="Column13983"/>
    <tableColumn id="13998" xr3:uid="{F458CA6C-ACF4-4191-BC94-4B28402FD12C}" name="Column13984"/>
    <tableColumn id="13999" xr3:uid="{53151CAC-14D8-4C2E-82A9-487840D0CB1F}" name="Column13985"/>
    <tableColumn id="14000" xr3:uid="{88FC2CC6-68E4-4337-9683-C1A6D395DE0C}" name="Column13986"/>
    <tableColumn id="14001" xr3:uid="{EC8861A2-CE67-4388-9566-CBBEAD1E3B43}" name="Column13987"/>
    <tableColumn id="14002" xr3:uid="{FE352D3B-9CFE-44C0-94CD-D3384B70763E}" name="Column13988"/>
    <tableColumn id="14003" xr3:uid="{77F18FEB-26B3-4754-93A5-CFC22E09B7E2}" name="Column13989"/>
    <tableColumn id="14004" xr3:uid="{3E1320BF-95C7-45F9-8A99-BE797066FDC7}" name="Column13990"/>
    <tableColumn id="14005" xr3:uid="{7D765109-AECB-4147-96D1-3DE8395F7EC0}" name="Column13991"/>
    <tableColumn id="14006" xr3:uid="{840E9055-DCED-49C9-856B-715B28EA3B0B}" name="Column13992"/>
    <tableColumn id="14007" xr3:uid="{44AB419C-9532-429A-9550-DC18E7791603}" name="Column13993"/>
    <tableColumn id="14008" xr3:uid="{D8721D46-59D5-4663-80A8-72815EF5C0C2}" name="Column13994"/>
    <tableColumn id="14009" xr3:uid="{ECCD5FA2-1FF0-4088-8F6D-4657B76AC9C4}" name="Column13995"/>
    <tableColumn id="14010" xr3:uid="{C7388CEA-BF1A-4B4D-B84F-A316942EDA26}" name="Column13996"/>
    <tableColumn id="14011" xr3:uid="{3A229B36-A60C-40DA-A8F3-2613F7160941}" name="Column13997"/>
    <tableColumn id="14012" xr3:uid="{6DDBFEFC-877F-4C23-8AA6-8E2E9250C66E}" name="Column13998"/>
    <tableColumn id="14013" xr3:uid="{167882BE-016E-4E06-B110-E6A6BAC41660}" name="Column13999"/>
    <tableColumn id="14014" xr3:uid="{51BD69FF-4B28-4498-BFE3-DF2DCAE968CD}" name="Column14000"/>
    <tableColumn id="14015" xr3:uid="{2932DDD9-25EC-4F29-9E28-AB327DB30BA1}" name="Column14001"/>
    <tableColumn id="14016" xr3:uid="{13638C05-BDDD-4EF6-B288-C22B90727272}" name="Column14002"/>
    <tableColumn id="14017" xr3:uid="{13663457-9A9E-4B4A-BE13-3B4B9290F427}" name="Column14003"/>
    <tableColumn id="14018" xr3:uid="{A3366A30-32CF-4F0A-BEE0-4B20CD3E80F0}" name="Column14004"/>
    <tableColumn id="14019" xr3:uid="{F54F757B-C978-42B3-9BB6-2BB2C6BB4423}" name="Column14005"/>
    <tableColumn id="14020" xr3:uid="{70167D6F-CA4C-46AD-BB83-3D5DCCC465E9}" name="Column14006"/>
    <tableColumn id="14021" xr3:uid="{1FF67D14-0419-4703-9E77-DD42B411B7EA}" name="Column14007"/>
    <tableColumn id="14022" xr3:uid="{0A894A56-C90B-4340-82C1-870E21943747}" name="Column14008"/>
    <tableColumn id="14023" xr3:uid="{34712061-F459-4CD4-B36F-AC36F8C3A861}" name="Column14009"/>
    <tableColumn id="14024" xr3:uid="{17356940-2CE8-42A0-ABA7-D6D91DB18E23}" name="Column14010"/>
    <tableColumn id="14025" xr3:uid="{2677FD6E-77A4-4C18-96BD-631345E53AA2}" name="Column14011"/>
    <tableColumn id="14026" xr3:uid="{C6A48819-1065-4537-AB10-CB1434129CBA}" name="Column14012"/>
    <tableColumn id="14027" xr3:uid="{DD0FAF7B-7724-424F-9A3F-17483CE99704}" name="Column14013"/>
    <tableColumn id="14028" xr3:uid="{F404C99A-ADCB-4897-84A1-E88DD159BB86}" name="Column14014"/>
    <tableColumn id="14029" xr3:uid="{CDF7AB5A-2DE8-4B6F-BB39-8DED9D9082D7}" name="Column14015"/>
    <tableColumn id="14030" xr3:uid="{F22EF648-D33A-47C9-B6F3-2113430DC543}" name="Column14016"/>
    <tableColumn id="14031" xr3:uid="{07BBCECF-E0E8-4080-94ED-36187229DB93}" name="Column14017"/>
    <tableColumn id="14032" xr3:uid="{C0E63B0A-97D4-4661-B405-12E1B0E3CC5D}" name="Column14018"/>
    <tableColumn id="14033" xr3:uid="{74437C0D-5A4B-4D0F-87C3-54EA2521F02E}" name="Column14019"/>
    <tableColumn id="14034" xr3:uid="{7A115849-FBEB-46B1-98D6-742F880E7D3A}" name="Column14020"/>
    <tableColumn id="14035" xr3:uid="{BB7818C1-7BBB-4C7E-BB16-0A12EF76B95F}" name="Column14021"/>
    <tableColumn id="14036" xr3:uid="{59DFD407-6EF1-4644-9212-D4B63E3BA2FB}" name="Column14022"/>
    <tableColumn id="14037" xr3:uid="{E6AEC5DF-F799-4463-B6F0-7A55092E4A44}" name="Column14023"/>
    <tableColumn id="14038" xr3:uid="{4F5D6B64-E735-422F-9D7F-58F7DEE9CF1C}" name="Column14024"/>
    <tableColumn id="14039" xr3:uid="{A7CD3F23-C01B-4DB2-BA35-BD8C2EA869B2}" name="Column14025"/>
    <tableColumn id="14040" xr3:uid="{C082881F-C1C3-4487-8BB3-5797750BBFC0}" name="Column14026"/>
    <tableColumn id="14041" xr3:uid="{48B86405-F512-4318-BCA1-390A51C9919D}" name="Column14027"/>
    <tableColumn id="14042" xr3:uid="{F61CE6D3-DA64-4207-9069-FFB01D112C76}" name="Column14028"/>
    <tableColumn id="14043" xr3:uid="{3E4C530F-75F7-4955-B34A-D088F7F8D82A}" name="Column14029"/>
    <tableColumn id="14044" xr3:uid="{294F0B2D-998C-4867-B0F7-808824CFB3BF}" name="Column14030"/>
    <tableColumn id="14045" xr3:uid="{50A510E3-CBD0-4331-82DA-8751EB4DCDC9}" name="Column14031"/>
    <tableColumn id="14046" xr3:uid="{55572BB3-B34C-4B87-8254-25B9783410F5}" name="Column14032"/>
    <tableColumn id="14047" xr3:uid="{96280178-D7C4-4AA7-90E5-E29AD836F6F5}" name="Column14033"/>
    <tableColumn id="14048" xr3:uid="{6A8F0A67-896B-4DC8-8A0C-0983A2113AF6}" name="Column14034"/>
    <tableColumn id="14049" xr3:uid="{23AE75D0-48A0-4AEA-8C13-B4B2EE3643EF}" name="Column14035"/>
    <tableColumn id="14050" xr3:uid="{D56BE173-9560-4676-B1BB-2E05FE6E9657}" name="Column14036"/>
    <tableColumn id="14051" xr3:uid="{73521308-AD27-4A96-AEAB-BB6E154E88BF}" name="Column14037"/>
    <tableColumn id="14052" xr3:uid="{C8A233FE-2550-4413-9648-038A9DAD5D2F}" name="Column14038"/>
    <tableColumn id="14053" xr3:uid="{62DE511F-7955-4FDC-BAE6-FF466103D7A3}" name="Column14039"/>
    <tableColumn id="14054" xr3:uid="{7D6DA982-00D4-4975-AE92-8BBD73CC932A}" name="Column14040"/>
    <tableColumn id="14055" xr3:uid="{92E90094-3DB9-41B2-AA89-099BBB83B940}" name="Column14041"/>
    <tableColumn id="14056" xr3:uid="{E675AE43-C36D-4463-A5D9-DA5A00BF032D}" name="Column14042"/>
    <tableColumn id="14057" xr3:uid="{907934C6-3F1D-4F21-A844-DA004302587B}" name="Column14043"/>
    <tableColumn id="14058" xr3:uid="{9BE968D9-BFA4-4A37-A35A-67A9127FB019}" name="Column14044"/>
    <tableColumn id="14059" xr3:uid="{6FB5646D-DF37-4300-AFDE-127AAF8F034D}" name="Column14045"/>
    <tableColumn id="14060" xr3:uid="{FCE04439-EB56-4B88-A80E-F66EA49A15AF}" name="Column14046"/>
    <tableColumn id="14061" xr3:uid="{B33C1D40-325B-4305-AE4C-9B50DD34AAB3}" name="Column14047"/>
    <tableColumn id="14062" xr3:uid="{C4D03E7B-DE82-471C-9B0E-55B027A16947}" name="Column14048"/>
    <tableColumn id="14063" xr3:uid="{5BA1184F-A289-49B2-9222-495025A77118}" name="Column14049"/>
    <tableColumn id="14064" xr3:uid="{C7A1E643-6266-4599-B5D0-9A086137D838}" name="Column14050"/>
    <tableColumn id="14065" xr3:uid="{12833952-69B2-4093-A5AB-FCD83D259B1E}" name="Column14051"/>
    <tableColumn id="14066" xr3:uid="{D5012209-A0A4-4747-84B5-DE9E58597382}" name="Column14052"/>
    <tableColumn id="14067" xr3:uid="{E5588C67-8E32-426E-90E5-66F72B861F18}" name="Column14053"/>
    <tableColumn id="14068" xr3:uid="{179D965C-F903-4D97-9344-B3E020DFD86A}" name="Column14054"/>
    <tableColumn id="14069" xr3:uid="{EBAE9E1A-EF71-4246-98FF-71C3327E33E3}" name="Column14055"/>
    <tableColumn id="14070" xr3:uid="{95D72150-9098-4B06-BF0E-C3EBD1B97A60}" name="Column14056"/>
    <tableColumn id="14071" xr3:uid="{381A7604-4567-4330-93B9-13B43434B75E}" name="Column14057"/>
    <tableColumn id="14072" xr3:uid="{43E22D3B-F8D6-4E0D-82A6-36538B444F6A}" name="Column14058"/>
    <tableColumn id="14073" xr3:uid="{B80B9EC0-3A1D-4479-B5D1-EEADBB43B435}" name="Column14059"/>
    <tableColumn id="14074" xr3:uid="{01B0A84B-0830-41D0-9391-EDD3010284BC}" name="Column14060"/>
    <tableColumn id="14075" xr3:uid="{4887A81A-167B-4453-961E-39990DCB7348}" name="Column14061"/>
    <tableColumn id="14076" xr3:uid="{D1CDADC8-C6DC-49F1-AB93-DE401C791487}" name="Column14062"/>
    <tableColumn id="14077" xr3:uid="{A42556DE-832F-4D9B-9DAA-F7E9788419DB}" name="Column14063"/>
    <tableColumn id="14078" xr3:uid="{CB5F4129-D05C-4ECD-85FC-34B3BFA6B631}" name="Column14064"/>
    <tableColumn id="14079" xr3:uid="{07081015-3767-45B2-867E-FCD8B4E53CB7}" name="Column14065"/>
    <tableColumn id="14080" xr3:uid="{EA3EC792-A68C-46F7-980A-E08BF68D1142}" name="Column14066"/>
    <tableColumn id="14081" xr3:uid="{39372456-98CD-4892-B92F-D0A58641F604}" name="Column14067"/>
    <tableColumn id="14082" xr3:uid="{6647C23F-1CA9-4508-A2EB-4D40967D6076}" name="Column14068"/>
    <tableColumn id="14083" xr3:uid="{68CD7740-F7E2-4472-9475-458CA3246466}" name="Column14069"/>
    <tableColumn id="14084" xr3:uid="{B0CAA69D-E8A1-4FC2-B22F-14284913B9E6}" name="Column14070"/>
    <tableColumn id="14085" xr3:uid="{EE40CB4D-7BDD-43D5-87F6-B5C8F21524D4}" name="Column14071"/>
    <tableColumn id="14086" xr3:uid="{3A8C2D1F-ACAD-42F8-8195-3CA4725B84A9}" name="Column14072"/>
    <tableColumn id="14087" xr3:uid="{81BB5284-6554-432C-9339-ABE4968B28BE}" name="Column14073"/>
    <tableColumn id="14088" xr3:uid="{C0168B9D-20FE-4130-BBA9-F33D01099E3D}" name="Column14074"/>
    <tableColumn id="14089" xr3:uid="{102010B7-3256-48D3-8FA2-E7A236939D70}" name="Column14075"/>
    <tableColumn id="14090" xr3:uid="{AA6F3DC3-29FC-450C-938F-80B27D45630D}" name="Column14076"/>
    <tableColumn id="14091" xr3:uid="{8C484E30-AC25-40D4-933D-1C5CDDFCFC80}" name="Column14077"/>
    <tableColumn id="14092" xr3:uid="{C55EC9CF-6E1B-4A76-99F9-32A606BDAC26}" name="Column14078"/>
    <tableColumn id="14093" xr3:uid="{1A62AE72-1499-42DF-A805-04CF18E27982}" name="Column14079"/>
    <tableColumn id="14094" xr3:uid="{CB75B66C-ED6C-4D7C-8F34-FF761433682D}" name="Column14080"/>
    <tableColumn id="14095" xr3:uid="{AE065678-59A9-4618-9EEE-8C8B5DA9A185}" name="Column14081"/>
    <tableColumn id="14096" xr3:uid="{20622C1A-9A9B-4D7D-BCC4-29D1389E800E}" name="Column14082"/>
    <tableColumn id="14097" xr3:uid="{C7787B8B-5AC9-4303-9C26-A6A49EF29BCC}" name="Column14083"/>
    <tableColumn id="14098" xr3:uid="{52701247-CDB0-452A-90D5-6025449423A7}" name="Column14084"/>
    <tableColumn id="14099" xr3:uid="{A3804F2D-C4B7-4FE9-8C96-700B0E28EC45}" name="Column14085"/>
    <tableColumn id="14100" xr3:uid="{9C23153D-1E88-42BB-B55E-CCB2AE8155D2}" name="Column14086"/>
    <tableColumn id="14101" xr3:uid="{52D38502-22A5-46B9-A9AF-ABE80700255D}" name="Column14087"/>
    <tableColumn id="14102" xr3:uid="{097A678B-AA00-42D7-99ED-1FC1A63F3592}" name="Column14088"/>
    <tableColumn id="14103" xr3:uid="{4F83F4EA-3BB8-4800-8B4E-5267FA91A87D}" name="Column14089"/>
    <tableColumn id="14104" xr3:uid="{4535E0C3-5275-4E1B-B65E-8EF92C3C92C8}" name="Column14090"/>
    <tableColumn id="14105" xr3:uid="{CFD3C187-D84F-4ABD-BECE-DED3390D3D21}" name="Column14091"/>
    <tableColumn id="14106" xr3:uid="{D020FF72-56C6-4399-8DFD-C51AF89D0C82}" name="Column14092"/>
    <tableColumn id="14107" xr3:uid="{50320FFA-E33F-4F22-AF12-95D7F0F96803}" name="Column14093"/>
    <tableColumn id="14108" xr3:uid="{64B66DFB-B0B1-44AA-8968-AAC5FF2FFC6F}" name="Column14094"/>
    <tableColumn id="14109" xr3:uid="{9465FD00-67F4-48D8-9F90-AB72481C0A08}" name="Column14095"/>
    <tableColumn id="14110" xr3:uid="{02BD1C9F-DFA6-41EB-B7FD-A3A7E0A31CC7}" name="Column14096"/>
    <tableColumn id="14111" xr3:uid="{F1FB9D21-B83D-471C-8F27-378F26968DDA}" name="Column14097"/>
    <tableColumn id="14112" xr3:uid="{831A9FA8-D784-4B1C-A1CC-65DB3DF467AA}" name="Column14098"/>
    <tableColumn id="14113" xr3:uid="{93FE1ED6-365E-4950-8B74-487E6C7D2CE9}" name="Column14099"/>
    <tableColumn id="14114" xr3:uid="{B1070E38-D934-44CC-AD63-FCBCEF112889}" name="Column14100"/>
    <tableColumn id="14115" xr3:uid="{F39AEBC7-1D0F-48DA-A5A8-9F55165EB93C}" name="Column14101"/>
    <tableColumn id="14116" xr3:uid="{EF251645-55D4-45AB-8D4D-6B55A86ECADC}" name="Column14102"/>
    <tableColumn id="14117" xr3:uid="{ABFCB1F4-55BB-4B4B-B05B-C6A5386F0A33}" name="Column14103"/>
    <tableColumn id="14118" xr3:uid="{DEFEB205-D6E1-43D4-BD21-B1B4F40740E4}" name="Column14104"/>
    <tableColumn id="14119" xr3:uid="{51E4DBBF-3086-40A4-8FF2-D46B9287CE54}" name="Column14105"/>
    <tableColumn id="14120" xr3:uid="{C6ED056D-3371-4250-8D3A-A2A68DCE51C9}" name="Column14106"/>
    <tableColumn id="14121" xr3:uid="{78B37EC1-6391-4A86-809D-32AC0AEF6910}" name="Column14107"/>
    <tableColumn id="14122" xr3:uid="{4A2DAEDF-409E-4177-BBA0-999D559B3523}" name="Column14108"/>
    <tableColumn id="14123" xr3:uid="{A1CC77BB-80D4-477C-95C9-703BF9A9D7FA}" name="Column14109"/>
    <tableColumn id="14124" xr3:uid="{C96FBFFE-C546-4D3E-B70C-37AC4E868E9C}" name="Column14110"/>
    <tableColumn id="14125" xr3:uid="{4FA4337C-80F0-41AB-AAC1-D17806DCA126}" name="Column14111"/>
    <tableColumn id="14126" xr3:uid="{3175F45F-0A53-41C9-B953-DA36930C0579}" name="Column14112"/>
    <tableColumn id="14127" xr3:uid="{55B3C814-E934-4269-8BF1-0B3EF980AA99}" name="Column14113"/>
    <tableColumn id="14128" xr3:uid="{10403DCE-CCFB-4B00-804E-5A328573FA7A}" name="Column14114"/>
    <tableColumn id="14129" xr3:uid="{C3FE6285-E493-4816-98B9-F700F1250017}" name="Column14115"/>
    <tableColumn id="14130" xr3:uid="{A8B1C8F1-D938-4F9A-B79A-2FD0422A17F7}" name="Column14116"/>
    <tableColumn id="14131" xr3:uid="{D715F441-A576-4D5D-B397-C3403650FA85}" name="Column14117"/>
    <tableColumn id="14132" xr3:uid="{98BA3CC0-548A-4B08-88F4-9592AD56DF25}" name="Column14118"/>
    <tableColumn id="14133" xr3:uid="{8B4CF0BA-818E-46EE-AF74-86A822E2BB0A}" name="Column14119"/>
    <tableColumn id="14134" xr3:uid="{CA7430CB-5502-4460-8711-BF010552AF95}" name="Column14120"/>
    <tableColumn id="14135" xr3:uid="{EBDDBB29-BE89-499C-9198-2E82D2791812}" name="Column14121"/>
    <tableColumn id="14136" xr3:uid="{F5B82945-56F0-4038-A783-A490B27F9025}" name="Column14122"/>
    <tableColumn id="14137" xr3:uid="{6B3B5B3B-3331-465A-8511-811ABEAB44B3}" name="Column14123"/>
    <tableColumn id="14138" xr3:uid="{A7FAC3AA-8E57-443C-AFD8-770189C3A958}" name="Column14124"/>
    <tableColumn id="14139" xr3:uid="{AED92C05-21DD-4D41-B829-4AC7BC0D49D5}" name="Column14125"/>
    <tableColumn id="14140" xr3:uid="{FB14C43C-15BC-49AA-BADD-C2DF26E38475}" name="Column14126"/>
    <tableColumn id="14141" xr3:uid="{0E6B8ECE-CB2B-4255-8D1D-4A264D443149}" name="Column14127"/>
    <tableColumn id="14142" xr3:uid="{F1448206-D0B8-49A8-9924-32E4AF0B60A7}" name="Column14128"/>
    <tableColumn id="14143" xr3:uid="{D3018C59-014B-4FA0-BE54-730AFECDD875}" name="Column14129"/>
    <tableColumn id="14144" xr3:uid="{D59CFF23-E828-48C7-8EAB-8192104ED95A}" name="Column14130"/>
    <tableColumn id="14145" xr3:uid="{4FFD9212-7205-43BB-A200-E12DC667E7DE}" name="Column14131"/>
    <tableColumn id="14146" xr3:uid="{122365BC-68C1-4E52-B257-A236EE753C44}" name="Column14132"/>
    <tableColumn id="14147" xr3:uid="{FDDAA894-3EBB-49AD-9C23-32AE36FB16B3}" name="Column14133"/>
    <tableColumn id="14148" xr3:uid="{6DDB5D63-9874-4C59-A2A2-87BF54B5A818}" name="Column14134"/>
    <tableColumn id="14149" xr3:uid="{6CB19AFD-9817-4ED5-BC68-2F407E941E2E}" name="Column14135"/>
    <tableColumn id="14150" xr3:uid="{4A4E66EF-A3ED-4AC9-9C3B-2DF2CDC9CDFB}" name="Column14136"/>
    <tableColumn id="14151" xr3:uid="{E94E8DC0-E448-40C4-999C-CD4F44FCC87A}" name="Column14137"/>
    <tableColumn id="14152" xr3:uid="{1229131B-9107-45AA-94E5-EA6372B06A04}" name="Column14138"/>
    <tableColumn id="14153" xr3:uid="{396B5F53-9682-4CBC-B38A-28193CF75DD3}" name="Column14139"/>
    <tableColumn id="14154" xr3:uid="{62871060-57F3-4642-A0D5-7AA9492428F7}" name="Column14140"/>
    <tableColumn id="14155" xr3:uid="{F1262722-D5CA-4E8B-824C-246994130075}" name="Column14141"/>
    <tableColumn id="14156" xr3:uid="{64C6ED13-FE72-4A66-A71E-AF2A3F69913D}" name="Column14142"/>
    <tableColumn id="14157" xr3:uid="{0705A3E4-61D5-427E-B27F-AEBB084D06E3}" name="Column14143"/>
    <tableColumn id="14158" xr3:uid="{89AB58BC-901F-4F78-AEBD-BB0657002C70}" name="Column14144"/>
    <tableColumn id="14159" xr3:uid="{A730CE1A-197C-448C-8ACD-2191CEA40A09}" name="Column14145"/>
    <tableColumn id="14160" xr3:uid="{930E906A-D88B-4D15-8427-63B7002F0742}" name="Column14146"/>
    <tableColumn id="14161" xr3:uid="{E7E5C2FC-7B41-4E1B-9449-E904D7EEF5E4}" name="Column14147"/>
    <tableColumn id="14162" xr3:uid="{205833D2-84E0-43AB-BC06-180EFF03A185}" name="Column14148"/>
    <tableColumn id="14163" xr3:uid="{3DE5D117-6E30-4485-8FBC-6184A7A15092}" name="Column14149"/>
    <tableColumn id="14164" xr3:uid="{A74E7996-4502-49EE-9B3E-76C4BF5CC334}" name="Column14150"/>
    <tableColumn id="14165" xr3:uid="{182895E9-1895-4897-9238-76E823941980}" name="Column14151"/>
    <tableColumn id="14166" xr3:uid="{ADA34371-BF4A-41EF-B367-1C1603ACEB38}" name="Column14152"/>
    <tableColumn id="14167" xr3:uid="{4601E11D-CE22-400E-B112-C656EC1839C3}" name="Column14153"/>
    <tableColumn id="14168" xr3:uid="{1A616EC7-0FF7-4B19-AB78-4641A1B521E0}" name="Column14154"/>
    <tableColumn id="14169" xr3:uid="{1C4B872D-B93A-4E76-B0AA-9E6B96FE1765}" name="Column14155"/>
    <tableColumn id="14170" xr3:uid="{B2659099-AB8F-46CA-841F-46AE30DBDD99}" name="Column14156"/>
    <tableColumn id="14171" xr3:uid="{6DB3D062-1B38-4D9B-8773-61215A773AEF}" name="Column14157"/>
    <tableColumn id="14172" xr3:uid="{3AD793B9-91DB-4316-9585-905F89E16C7F}" name="Column14158"/>
    <tableColumn id="14173" xr3:uid="{B1163CCA-CA23-4F1A-A6C2-F73352E24E29}" name="Column14159"/>
    <tableColumn id="14174" xr3:uid="{A5C733BF-756C-4EAB-AB57-98F71E191244}" name="Column14160"/>
    <tableColumn id="14175" xr3:uid="{E60EE917-0BCE-4EAA-8B06-0A56274F1A5B}" name="Column14161"/>
    <tableColumn id="14176" xr3:uid="{FF90BC6E-7DBD-47E1-8410-B76DCFA87582}" name="Column14162"/>
    <tableColumn id="14177" xr3:uid="{5F4E1DFC-343B-40E0-82B3-B915667C8CE0}" name="Column14163"/>
    <tableColumn id="14178" xr3:uid="{7BFCB81C-EB75-44AB-AE8E-9C4E6A656941}" name="Column14164"/>
    <tableColumn id="14179" xr3:uid="{2E5B0530-4F29-461B-9CC0-8A7D1AD52BE7}" name="Column14165"/>
    <tableColumn id="14180" xr3:uid="{F3525AC0-F45F-453D-9B1C-1C065C416DB5}" name="Column14166"/>
    <tableColumn id="14181" xr3:uid="{B26E7929-66ED-4BA2-9F51-15C171AA88D0}" name="Column14167"/>
    <tableColumn id="14182" xr3:uid="{119B5ACE-E1C0-4B9A-A7C8-8714D15F9C0E}" name="Column14168"/>
    <tableColumn id="14183" xr3:uid="{38C7AAE6-E3AA-4CD9-A460-A08043B8096A}" name="Column14169"/>
    <tableColumn id="14184" xr3:uid="{9CEB7FE1-1885-45A4-9A3F-91BD94306100}" name="Column14170"/>
    <tableColumn id="14185" xr3:uid="{4791E8FB-ECBC-4B60-BAC4-77C77063A849}" name="Column14171"/>
    <tableColumn id="14186" xr3:uid="{DFA835F7-575F-4196-A58B-E4EFA9A12CB7}" name="Column14172"/>
    <tableColumn id="14187" xr3:uid="{4909B372-87D0-437C-AC01-8DCC4A458779}" name="Column14173"/>
    <tableColumn id="14188" xr3:uid="{C8D5229D-F003-44C5-B95C-15DDFAFF46B4}" name="Column14174"/>
    <tableColumn id="14189" xr3:uid="{8ABED6F0-5B5F-48D5-9038-B1AEE645529D}" name="Column14175"/>
    <tableColumn id="14190" xr3:uid="{107FA0CE-FC1A-4A2B-93A6-41FF80360765}" name="Column14176"/>
    <tableColumn id="14191" xr3:uid="{9782DA1C-2350-4AEC-AF36-0C8525DD30BC}" name="Column14177"/>
    <tableColumn id="14192" xr3:uid="{CB75282A-5E96-4A6F-9F1B-33584707793B}" name="Column14178"/>
    <tableColumn id="14193" xr3:uid="{EE2CE8D6-265C-4BA4-926B-914914E36BF8}" name="Column14179"/>
    <tableColumn id="14194" xr3:uid="{20B16EE0-E837-41E3-928B-3561A912DF2E}" name="Column14180"/>
    <tableColumn id="14195" xr3:uid="{B3BB2117-383B-4193-A0A1-C32FCD5E330C}" name="Column14181"/>
    <tableColumn id="14196" xr3:uid="{A3ED111B-58A0-4699-946A-D227BEC5E228}" name="Column14182"/>
    <tableColumn id="14197" xr3:uid="{6F420B30-C6F2-4623-A709-8B7ECF8B2633}" name="Column14183"/>
    <tableColumn id="14198" xr3:uid="{B39081E8-A1F0-48B6-B5CE-5AC4D0006084}" name="Column14184"/>
    <tableColumn id="14199" xr3:uid="{247FAF91-CF63-45DD-8262-8A22C2A58707}" name="Column14185"/>
    <tableColumn id="14200" xr3:uid="{B29DF927-44EC-44F2-9397-88E6281859BB}" name="Column14186"/>
    <tableColumn id="14201" xr3:uid="{EF5FB654-60CA-4A47-A0AA-DE489C920DE8}" name="Column14187"/>
    <tableColumn id="14202" xr3:uid="{34C96F80-0818-4A59-BAD7-13FC1E487C9B}" name="Column14188"/>
    <tableColumn id="14203" xr3:uid="{38AE5FB0-F2CB-4747-BEE9-6A846BDA9B51}" name="Column14189"/>
    <tableColumn id="14204" xr3:uid="{A5C06F2F-35F6-4448-BB4F-54CAE967296A}" name="Column14190"/>
    <tableColumn id="14205" xr3:uid="{9DB04309-C879-4C8C-A4DB-9563F441C15F}" name="Column14191"/>
    <tableColumn id="14206" xr3:uid="{48662C30-44EB-4625-B01D-52F7C4C44F4A}" name="Column14192"/>
    <tableColumn id="14207" xr3:uid="{063FD36C-BBBC-4E7F-93D7-0108B6230022}" name="Column14193"/>
    <tableColumn id="14208" xr3:uid="{8DFB6202-9404-400C-A39B-AC602F56A15A}" name="Column14194"/>
    <tableColumn id="14209" xr3:uid="{B72FA9C0-368A-4399-9BBE-78EA7F0804E3}" name="Column14195"/>
    <tableColumn id="14210" xr3:uid="{2E431010-8BD5-4F4E-8ACB-614F5A660660}" name="Column14196"/>
    <tableColumn id="14211" xr3:uid="{7259A9B4-A032-4F3E-AAD2-1ECCD5DF16F2}" name="Column14197"/>
    <tableColumn id="14212" xr3:uid="{1158ABD1-BB99-4229-B0E0-5C3AB078AF08}" name="Column14198"/>
    <tableColumn id="14213" xr3:uid="{F61B8217-B82F-4677-B23B-43FD2BAE233E}" name="Column14199"/>
    <tableColumn id="14214" xr3:uid="{891B65A4-B093-4D88-835C-7F20DF571D3D}" name="Column14200"/>
    <tableColumn id="14215" xr3:uid="{F5A0B1E3-108B-47B6-85A9-52934BF89751}" name="Column14201"/>
    <tableColumn id="14216" xr3:uid="{1C4C851F-3F16-4250-8E6C-9CC8474BB022}" name="Column14202"/>
    <tableColumn id="14217" xr3:uid="{6D30BE7D-B6EA-4DA8-AE45-3F8DA2D16B1B}" name="Column14203"/>
    <tableColumn id="14218" xr3:uid="{5C49079E-B3D6-4752-9A4D-3AB0389D7330}" name="Column14204"/>
    <tableColumn id="14219" xr3:uid="{6AA2F1F5-5C25-42C1-AF49-AC4DE2ED3D05}" name="Column14205"/>
    <tableColumn id="14220" xr3:uid="{C2087329-4832-4A2E-93A4-99EB66AABD02}" name="Column14206"/>
    <tableColumn id="14221" xr3:uid="{381EF6C6-F224-41BF-B88D-1459D39B3F4C}" name="Column14207"/>
    <tableColumn id="14222" xr3:uid="{E9F45F08-ED7F-41A3-A026-24579773DD41}" name="Column14208"/>
    <tableColumn id="14223" xr3:uid="{51723749-2D2F-4BA8-98FE-5FEFECD4797B}" name="Column14209"/>
    <tableColumn id="14224" xr3:uid="{B11DBDE1-D0D5-4F2B-9D09-E1052F706ECA}" name="Column14210"/>
    <tableColumn id="14225" xr3:uid="{413B6CB0-797B-48AC-9A0A-23E0F1135786}" name="Column14211"/>
    <tableColumn id="14226" xr3:uid="{72DB8562-F47F-44E1-AA34-6F44403562E8}" name="Column14212"/>
    <tableColumn id="14227" xr3:uid="{C1FD9BE6-9060-4510-81BA-8C1524DDE5B6}" name="Column14213"/>
    <tableColumn id="14228" xr3:uid="{F5C8FBE1-8242-41BF-ACCF-6ECC0C010D0D}" name="Column14214"/>
    <tableColumn id="14229" xr3:uid="{6CBF287E-C2EF-4134-8A5C-83DABC189A7C}" name="Column14215"/>
    <tableColumn id="14230" xr3:uid="{35BD75F3-8207-444F-8AD6-3634431BB82F}" name="Column14216"/>
    <tableColumn id="14231" xr3:uid="{1DCB645F-E172-466D-9021-3F67B8B0F900}" name="Column14217"/>
    <tableColumn id="14232" xr3:uid="{4AB73257-6850-43CD-9D8C-8B5FB009EF2F}" name="Column14218"/>
    <tableColumn id="14233" xr3:uid="{51FC6B20-DC3F-4C82-B2FD-AE78CE10007B}" name="Column14219"/>
    <tableColumn id="14234" xr3:uid="{CD4B791D-507B-4D7D-A286-AC7957A59E73}" name="Column14220"/>
    <tableColumn id="14235" xr3:uid="{60FCA687-261E-4FE6-993E-B7A63585FFD8}" name="Column14221"/>
    <tableColumn id="14236" xr3:uid="{B0E9BDBA-CF7D-4BE3-AA78-3E38DAEC7667}" name="Column14222"/>
    <tableColumn id="14237" xr3:uid="{25F91785-6D45-4DAA-983C-A13B67007956}" name="Column14223"/>
    <tableColumn id="14238" xr3:uid="{B3D09E61-E9B0-46B5-83E5-E30B32AC5B71}" name="Column14224"/>
    <tableColumn id="14239" xr3:uid="{DECC43AB-E4DE-4754-89E5-F7536AFE4DE4}" name="Column14225"/>
    <tableColumn id="14240" xr3:uid="{030908FF-EED1-4197-A1FC-A9DF1717EB46}" name="Column14226"/>
    <tableColumn id="14241" xr3:uid="{6A416354-181A-4C8E-B4FD-AC12DC6CA62A}" name="Column14227"/>
    <tableColumn id="14242" xr3:uid="{CD4ABDBF-DA85-4BDD-BDE1-E05608CA8ED4}" name="Column14228"/>
    <tableColumn id="14243" xr3:uid="{EAAB04E6-000D-4DD3-A69B-39E7DE999B59}" name="Column14229"/>
    <tableColumn id="14244" xr3:uid="{8A1BBA7A-8C24-4019-A4D5-B1B992C16B6A}" name="Column14230"/>
    <tableColumn id="14245" xr3:uid="{3B2AF95C-3514-416D-BC3C-1C5C8A42D122}" name="Column14231"/>
    <tableColumn id="14246" xr3:uid="{38DA91E5-74BF-459A-948C-8DF6BB125DC2}" name="Column14232"/>
    <tableColumn id="14247" xr3:uid="{95FD9B56-22D2-4F53-830E-38F468564C59}" name="Column14233"/>
    <tableColumn id="14248" xr3:uid="{208B963D-02EB-4445-B6FD-F7C62D66CF1B}" name="Column14234"/>
    <tableColumn id="14249" xr3:uid="{F554FB3C-96F7-4E6B-AD2E-4AB700939600}" name="Column14235"/>
    <tableColumn id="14250" xr3:uid="{3F94ADF3-3264-4C6F-BB04-2E7731C71A16}" name="Column14236"/>
    <tableColumn id="14251" xr3:uid="{9084A23D-3206-4660-BF9A-99E1AF7EE6FC}" name="Column14237"/>
    <tableColumn id="14252" xr3:uid="{08A12B31-F945-4B64-A4E8-27977A7D3FF6}" name="Column14238"/>
    <tableColumn id="14253" xr3:uid="{F39B7E9D-7B1B-4B75-A78A-1AE347F72047}" name="Column14239"/>
    <tableColumn id="14254" xr3:uid="{DC997248-25CD-49AF-ABF9-7AFD3F6C4304}" name="Column14240"/>
    <tableColumn id="14255" xr3:uid="{F51D3C3B-A169-4286-A51C-CE9F040FF518}" name="Column14241"/>
    <tableColumn id="14256" xr3:uid="{13CCBA51-666B-4671-A9FA-4E9A2E78DBD7}" name="Column14242"/>
    <tableColumn id="14257" xr3:uid="{F91C3302-7E97-449F-BEDD-64B4AE407106}" name="Column14243"/>
    <tableColumn id="14258" xr3:uid="{F60D69CE-183E-40AF-8718-9F67EA41496E}" name="Column14244"/>
    <tableColumn id="14259" xr3:uid="{FB78B2EA-5A51-4F7D-97C6-82EAB2B9981D}" name="Column14245"/>
    <tableColumn id="14260" xr3:uid="{65EB9F75-03C0-43A2-9966-25CF19E55B87}" name="Column14246"/>
    <tableColumn id="14261" xr3:uid="{EB608887-DAE8-400D-B796-E5FCFF717A7D}" name="Column14247"/>
    <tableColumn id="14262" xr3:uid="{E9FDB1ED-BD8F-4DD0-9C3A-D1000827C349}" name="Column14248"/>
    <tableColumn id="14263" xr3:uid="{C84EE6A4-A16C-4069-8799-8876432C1D82}" name="Column14249"/>
    <tableColumn id="14264" xr3:uid="{EDDB719F-F358-42F6-AC15-0C0350C6DDCA}" name="Column14250"/>
    <tableColumn id="14265" xr3:uid="{306DC446-CC72-4698-8A21-87EF8FD82AC9}" name="Column14251"/>
    <tableColumn id="14266" xr3:uid="{C01ACD35-EF2E-4492-B6E4-B9BBBE111DA6}" name="Column14252"/>
    <tableColumn id="14267" xr3:uid="{F5D2446D-0800-41FA-899E-E8BF9B53709C}" name="Column14253"/>
    <tableColumn id="14268" xr3:uid="{25DC7737-8E99-45DE-850E-7C2E2347BFC4}" name="Column14254"/>
    <tableColumn id="14269" xr3:uid="{36FB08CB-9324-484B-820B-F2BAAC55AC2F}" name="Column14255"/>
    <tableColumn id="14270" xr3:uid="{D5D178FA-33BD-459D-BD87-8FC25FA69707}" name="Column14256"/>
    <tableColumn id="14271" xr3:uid="{51270852-8B59-4425-B19E-80C2D1D58E6A}" name="Column14257"/>
    <tableColumn id="14272" xr3:uid="{221310AA-8922-4422-8A92-D6FC1C14BF60}" name="Column14258"/>
    <tableColumn id="14273" xr3:uid="{6D294702-AC08-4902-8A8B-052A2ED0BE24}" name="Column14259"/>
    <tableColumn id="14274" xr3:uid="{1D2DF27F-4318-41BE-BA05-B6E782EB5547}" name="Column14260"/>
    <tableColumn id="14275" xr3:uid="{AD08BB7C-E789-44C5-BC76-1CCC639283AD}" name="Column14261"/>
    <tableColumn id="14276" xr3:uid="{42CC596E-3CD6-40C0-B23F-FD81089E661D}" name="Column14262"/>
    <tableColumn id="14277" xr3:uid="{ED2C88A8-4F65-4BEF-8F4E-554959E37773}" name="Column14263"/>
    <tableColumn id="14278" xr3:uid="{94AF3F2C-EFF2-43F5-A98B-56C635BFEEA6}" name="Column14264"/>
    <tableColumn id="14279" xr3:uid="{42CF9028-E180-4DAD-BC0B-6C85C7946B11}" name="Column14265"/>
    <tableColumn id="14280" xr3:uid="{C2306B55-FA5E-4E08-96B3-95CB345E501A}" name="Column14266"/>
    <tableColumn id="14281" xr3:uid="{22CC280B-F2E7-40B2-8C6D-8B59500C7A14}" name="Column14267"/>
    <tableColumn id="14282" xr3:uid="{CF5EE4B0-DEB9-4254-BD4D-4A4947AD02FD}" name="Column14268"/>
    <tableColumn id="14283" xr3:uid="{874D4343-FE64-4339-9272-5492B9D373CC}" name="Column14269"/>
    <tableColumn id="14284" xr3:uid="{FBC4D5AA-C6F5-48B3-A408-729E4000EBB4}" name="Column14270"/>
    <tableColumn id="14285" xr3:uid="{93811556-5F7A-4CC4-B8E6-755BDBF191F6}" name="Column14271"/>
    <tableColumn id="14286" xr3:uid="{841233BD-BD8A-4887-A5AE-56B810B9FEF2}" name="Column14272"/>
    <tableColumn id="14287" xr3:uid="{C2DF3BEC-E10C-4BDF-8647-C7A1FFF7FB5F}" name="Column14273"/>
    <tableColumn id="14288" xr3:uid="{F6D00B46-0D2C-4FB0-AACF-A82FBD593877}" name="Column14274"/>
    <tableColumn id="14289" xr3:uid="{9A15A65A-AFB4-40E9-9B8C-DDD06327101E}" name="Column14275"/>
    <tableColumn id="14290" xr3:uid="{AE344DF9-AFC9-4A91-A173-63AD592758C7}" name="Column14276"/>
    <tableColumn id="14291" xr3:uid="{71095656-FEB1-4855-8575-E1FB9C8C933B}" name="Column14277"/>
    <tableColumn id="14292" xr3:uid="{FE16C3E4-AEA9-407E-A82A-423F120201AA}" name="Column14278"/>
    <tableColumn id="14293" xr3:uid="{9E5F98A3-9436-485B-9CF1-AACA5123F703}" name="Column14279"/>
    <tableColumn id="14294" xr3:uid="{289D496A-F3D1-4ABB-9129-7D1C620F8691}" name="Column14280"/>
    <tableColumn id="14295" xr3:uid="{07BBBEAA-0E31-4921-A2A3-A37588ECE8DC}" name="Column14281"/>
    <tableColumn id="14296" xr3:uid="{F03F561E-524F-4B37-A642-A3AE191F8AE6}" name="Column14282"/>
    <tableColumn id="14297" xr3:uid="{5544D4F9-0004-4E4F-A25B-9D42AB8131ED}" name="Column14283"/>
    <tableColumn id="14298" xr3:uid="{621E7840-0DC9-4E7B-A01D-E8C37DB424B6}" name="Column14284"/>
    <tableColumn id="14299" xr3:uid="{D87C80D3-AF91-4096-AE6B-22828F5AC1E3}" name="Column14285"/>
    <tableColumn id="14300" xr3:uid="{02BE1EC1-B86B-4E7B-9B94-E7D9284A95FA}" name="Column14286"/>
    <tableColumn id="14301" xr3:uid="{00BE4099-FD1F-4155-9A9C-1598A33563B6}" name="Column14287"/>
    <tableColumn id="14302" xr3:uid="{1ECE3D44-BB9A-4D7C-9CF5-829533470116}" name="Column14288"/>
    <tableColumn id="14303" xr3:uid="{44FB97DF-5144-4E8F-B157-C4000E4B7D33}" name="Column14289"/>
    <tableColumn id="14304" xr3:uid="{0039A4DB-0127-4281-BF83-A75C89B2F2E2}" name="Column14290"/>
    <tableColumn id="14305" xr3:uid="{0158C8DB-3BC7-407D-A818-3D8DC1866FCB}" name="Column14291"/>
    <tableColumn id="14306" xr3:uid="{A9CFDBB7-E29E-4613-95D5-9CF6D5CED82C}" name="Column14292"/>
    <tableColumn id="14307" xr3:uid="{E517FEE3-EB24-48AE-98C5-80900523574C}" name="Column14293"/>
    <tableColumn id="14308" xr3:uid="{0F8DB3EB-2873-477B-886C-A880DAA412DA}" name="Column14294"/>
    <tableColumn id="14309" xr3:uid="{E94E4EDE-86D7-40CD-B14A-370870A232E1}" name="Column14295"/>
    <tableColumn id="14310" xr3:uid="{22112F46-F0F4-4817-B2F3-8A6BD0D442A7}" name="Column14296"/>
    <tableColumn id="14311" xr3:uid="{78DAB729-818B-454E-A258-58F5B799F37D}" name="Column14297"/>
    <tableColumn id="14312" xr3:uid="{594D30D4-AFAE-419E-9ADB-B58B70420571}" name="Column14298"/>
    <tableColumn id="14313" xr3:uid="{AEA83E97-13D7-4AA9-A1CB-97F40F43E411}" name="Column14299"/>
    <tableColumn id="14314" xr3:uid="{CFBDD37C-7701-4165-AC71-FECFCCCC30D7}" name="Column14300"/>
    <tableColumn id="14315" xr3:uid="{01E2DF82-19EF-4969-9E8C-8A72143D67F3}" name="Column14301"/>
    <tableColumn id="14316" xr3:uid="{C6D8FC81-4CF4-49A5-8049-57D0D069559C}" name="Column14302"/>
    <tableColumn id="14317" xr3:uid="{7846CF40-DF06-4C37-9E52-2DC657D6CDEB}" name="Column14303"/>
    <tableColumn id="14318" xr3:uid="{DF5E4974-24D8-4860-8609-21EFBF503E76}" name="Column14304"/>
    <tableColumn id="14319" xr3:uid="{70C6A0C1-0A63-444C-A45C-5374156A500A}" name="Column14305"/>
    <tableColumn id="14320" xr3:uid="{1EA8D010-93EB-4525-A7E8-06ECBA9C8644}" name="Column14306"/>
    <tableColumn id="14321" xr3:uid="{AAF00B7A-CB33-45F2-9197-D5FEDB7D55E1}" name="Column14307"/>
    <tableColumn id="14322" xr3:uid="{9348F188-C5B7-40C8-9C50-747089D94D6C}" name="Column14308"/>
    <tableColumn id="14323" xr3:uid="{5675085D-FA2F-471A-A2D6-904692CA0D76}" name="Column14309"/>
    <tableColumn id="14324" xr3:uid="{9391AF1F-9809-4962-97F8-CFBEC5EA15B5}" name="Column14310"/>
    <tableColumn id="14325" xr3:uid="{52767C92-269B-47AD-B515-924F9E1D329C}" name="Column14311"/>
    <tableColumn id="14326" xr3:uid="{2AF859BA-EA53-487D-89B7-143753D2518E}" name="Column14312"/>
    <tableColumn id="14327" xr3:uid="{421DDD8E-ABC3-471A-9296-DD8223F71D53}" name="Column14313"/>
    <tableColumn id="14328" xr3:uid="{05EEEAAF-466C-4497-AA26-8DD579CE522E}" name="Column14314"/>
    <tableColumn id="14329" xr3:uid="{D1678F3A-6945-4B0D-8894-984265686520}" name="Column14315"/>
    <tableColumn id="14330" xr3:uid="{0414E120-0A5D-4F83-AA34-A300FAB71B16}" name="Column14316"/>
    <tableColumn id="14331" xr3:uid="{4349E098-ACE6-4AF4-8D1C-4368290304A0}" name="Column14317"/>
    <tableColumn id="14332" xr3:uid="{2C182092-135D-4D31-979E-364BF4D6D7F3}" name="Column14318"/>
    <tableColumn id="14333" xr3:uid="{FD161369-F7EE-4CE2-A55E-C36B0DD68E1C}" name="Column14319"/>
    <tableColumn id="14334" xr3:uid="{EEFED2FE-C370-4FBB-A63C-87C43D78F9B3}" name="Column14320"/>
    <tableColumn id="14335" xr3:uid="{0349F640-AC27-49F9-B257-9D606ACB2039}" name="Column14321"/>
    <tableColumn id="14336" xr3:uid="{0DA2EADF-BB42-4B38-ACAC-70002A59E1CD}" name="Column14322"/>
    <tableColumn id="14337" xr3:uid="{FFE4DB86-2EC5-496C-A4F6-95B3C75D8847}" name="Column14323"/>
    <tableColumn id="14338" xr3:uid="{99A83BB8-5D37-43D1-A11D-8E8954E754D6}" name="Column14324"/>
    <tableColumn id="14339" xr3:uid="{DF6530E1-4F6C-45D0-BBC2-039969C8EFF9}" name="Column14325"/>
    <tableColumn id="14340" xr3:uid="{4960F289-E7FC-4422-903C-ABFD1FA9674A}" name="Column14326"/>
    <tableColumn id="14341" xr3:uid="{15B39AE2-6751-4603-9ADC-03BFE09B6845}" name="Column14327"/>
    <tableColumn id="14342" xr3:uid="{C8766B1A-AA7F-4064-87BE-FBFBE14027E6}" name="Column14328"/>
    <tableColumn id="14343" xr3:uid="{9899AFA5-766B-4EDF-BFF2-673713DE33AB}" name="Column14329"/>
    <tableColumn id="14344" xr3:uid="{C678E7EF-011B-4B59-9D1B-F02C8E41B399}" name="Column14330"/>
    <tableColumn id="14345" xr3:uid="{9C735D13-DA23-4CF7-AE22-2FCC7114E63B}" name="Column14331"/>
    <tableColumn id="14346" xr3:uid="{B0DEC5BA-047B-4501-BA4E-40A4410C3C9D}" name="Column14332"/>
    <tableColumn id="14347" xr3:uid="{27C1A5CF-B94A-4F5D-967F-514CFA49F1CE}" name="Column14333"/>
    <tableColumn id="14348" xr3:uid="{273B14D9-1F5F-424D-9489-870442126DF8}" name="Column14334"/>
    <tableColumn id="14349" xr3:uid="{E12C5DD7-312E-40EA-9049-6146EBC81456}" name="Column14335"/>
    <tableColumn id="14350" xr3:uid="{45B117A7-ECBC-477B-B04C-E75C370F3CE5}" name="Column14336"/>
    <tableColumn id="14351" xr3:uid="{AE673F5C-72D7-4224-B322-5E3F243D4F5E}" name="Column14337"/>
    <tableColumn id="14352" xr3:uid="{83435EDF-0334-4022-91F1-948EBD86B44D}" name="Column14338"/>
    <tableColumn id="14353" xr3:uid="{D649B14B-43DC-4544-8FC1-871E58EDB224}" name="Column14339"/>
    <tableColumn id="14354" xr3:uid="{98821E94-D90A-4879-A71A-C9BA5BEBCEBB}" name="Column14340"/>
    <tableColumn id="14355" xr3:uid="{54E9278D-9424-40D3-9A57-CE0CE1F73779}" name="Column14341"/>
    <tableColumn id="14356" xr3:uid="{7C67FA52-F62A-41C3-A1F2-B97F66AE6A07}" name="Column14342"/>
    <tableColumn id="14357" xr3:uid="{1351E398-56D0-42CA-BA52-F3DE85D5CEE9}" name="Column14343"/>
    <tableColumn id="14358" xr3:uid="{90B62AE3-AE9C-4D42-AA8B-3D511C36778E}" name="Column14344"/>
    <tableColumn id="14359" xr3:uid="{C98F5525-3B51-462F-AD65-823F31CE30E1}" name="Column14345"/>
    <tableColumn id="14360" xr3:uid="{E2E9CD0D-EC64-4917-B034-67E87F85FD80}" name="Column14346"/>
    <tableColumn id="14361" xr3:uid="{FBD0D457-BA1D-4391-80C7-82B268A85DAE}" name="Column14347"/>
    <tableColumn id="14362" xr3:uid="{D756826F-B2E4-4B99-AF63-2EFD8538AADE}" name="Column14348"/>
    <tableColumn id="14363" xr3:uid="{7AC1924B-C7F5-4A02-BA35-5CECB0E2AE88}" name="Column14349"/>
    <tableColumn id="14364" xr3:uid="{AF731E79-6131-4B8E-8C7A-5720B97E3B79}" name="Column14350"/>
    <tableColumn id="14365" xr3:uid="{24F7E8FA-CC06-4D30-8845-5EF261583D7B}" name="Column14351"/>
    <tableColumn id="14366" xr3:uid="{1DA7A0F6-0EBD-4827-A6F4-D8DFB994C211}" name="Column14352"/>
    <tableColumn id="14367" xr3:uid="{D6DA2B62-2EB1-479E-BE7D-31D54BE99819}" name="Column14353"/>
    <tableColumn id="14368" xr3:uid="{D63AA921-2966-47F3-AEBF-657DF2557C43}" name="Column14354"/>
    <tableColumn id="14369" xr3:uid="{C3E08349-8E6A-441F-9AA1-26F6FBC3A6C5}" name="Column14355"/>
    <tableColumn id="14370" xr3:uid="{F0357B6F-D6D0-4A69-A5D5-1FFD9D461D92}" name="Column14356"/>
    <tableColumn id="14371" xr3:uid="{81D2CC13-2022-4AF1-A30F-689CFBA03696}" name="Column14357"/>
    <tableColumn id="14372" xr3:uid="{16211923-1530-4147-B506-12995C872EF2}" name="Column14358"/>
    <tableColumn id="14373" xr3:uid="{C7A6EFAC-A50C-4D61-9EB7-B2C15B97B598}" name="Column14359"/>
    <tableColumn id="14374" xr3:uid="{E218C6FF-2CED-4557-8B0F-19F739114DF0}" name="Column14360"/>
    <tableColumn id="14375" xr3:uid="{03658A6C-AA19-4C97-BACF-9B8668AA4CAF}" name="Column14361"/>
    <tableColumn id="14376" xr3:uid="{3361A580-4C6C-4DA9-BC59-490A5EC33224}" name="Column14362"/>
    <tableColumn id="14377" xr3:uid="{84AF3358-D30A-4E2F-B562-2A7E40761BDC}" name="Column14363"/>
    <tableColumn id="14378" xr3:uid="{A49C388C-EBFB-4232-B8DD-52B3EDC23CD4}" name="Column14364"/>
    <tableColumn id="14379" xr3:uid="{8B4F3F74-DBDA-4458-9EBA-65D0E4A04B17}" name="Column14365"/>
    <tableColumn id="14380" xr3:uid="{C43712BB-FEBE-443C-825E-8DCB6BA68B8C}" name="Column14366"/>
    <tableColumn id="14381" xr3:uid="{7C4A651D-E50A-4FAB-97BE-3CA5E1817DF5}" name="Column14367"/>
    <tableColumn id="14382" xr3:uid="{E223E184-F4E1-4FD5-BDC8-6FAF3AD7F0D5}" name="Column14368"/>
    <tableColumn id="14383" xr3:uid="{E29E65BC-07B9-4493-BB86-09AC90AE4BE3}" name="Column14369"/>
    <tableColumn id="14384" xr3:uid="{1BDF6A8A-8F29-4AD2-ADAC-8336493B2A64}" name="Column14370"/>
    <tableColumn id="14385" xr3:uid="{A9E00303-98B3-4890-98E2-036FE62C18BF}" name="Column14371"/>
    <tableColumn id="14386" xr3:uid="{304ED0F6-8837-4C1E-AEE7-C6A384B8CB3C}" name="Column14372"/>
    <tableColumn id="14387" xr3:uid="{2A1C30EB-5A70-4D58-8FD9-876B4D25DEA9}" name="Column14373"/>
    <tableColumn id="14388" xr3:uid="{1532B17A-A758-476E-9B04-2610B52E3E3A}" name="Column14374"/>
    <tableColumn id="14389" xr3:uid="{A75DC1D5-13A8-4D94-BC64-E8116122C865}" name="Column14375"/>
    <tableColumn id="14390" xr3:uid="{96D73100-68EB-4109-93EF-CD90D30F5AB5}" name="Column14376"/>
    <tableColumn id="14391" xr3:uid="{93531209-3853-4AAC-9D8D-1D37261EC0CE}" name="Column14377"/>
    <tableColumn id="14392" xr3:uid="{1198BE9F-1D94-4A06-ABFC-4CD2ADCF0888}" name="Column14378"/>
    <tableColumn id="14393" xr3:uid="{3547B05D-13A3-4C19-BD6C-232A9D6152A2}" name="Column14379"/>
    <tableColumn id="14394" xr3:uid="{641806C6-6DD2-4D95-A1BF-610C293B9E1F}" name="Column14380"/>
    <tableColumn id="14395" xr3:uid="{E2F2329F-ACC8-4FDD-A33D-D54B6CD43A65}" name="Column14381"/>
    <tableColumn id="14396" xr3:uid="{16E1C19B-6107-4643-9C73-3BDCE38ED049}" name="Column14382"/>
    <tableColumn id="14397" xr3:uid="{219F91C1-523D-4A1B-A2A0-9D7733344EBD}" name="Column14383"/>
    <tableColumn id="14398" xr3:uid="{FB129514-2AC8-48C5-96A1-E7EE73F3D4F4}" name="Column14384"/>
    <tableColumn id="14399" xr3:uid="{D702FC41-FA0E-435C-AEBE-4B76BDFE7554}" name="Column14385"/>
    <tableColumn id="14400" xr3:uid="{5B8A2B0D-D0BC-4635-8B11-AB76813ACA0E}" name="Column14386"/>
    <tableColumn id="14401" xr3:uid="{3A230F11-6F29-45C9-80DB-37CF885B5BC8}" name="Column14387"/>
    <tableColumn id="14402" xr3:uid="{C2109F8B-5B47-47E3-9615-1143F992914D}" name="Column14388"/>
    <tableColumn id="14403" xr3:uid="{1F673A28-0EB9-40DF-9EB1-3F0A587F748C}" name="Column14389"/>
    <tableColumn id="14404" xr3:uid="{C63F81EE-DD18-4C7A-A8BE-20D74548D2F7}" name="Column14390"/>
    <tableColumn id="14405" xr3:uid="{25A2290D-DCDE-4617-904C-51996D27B750}" name="Column14391"/>
    <tableColumn id="14406" xr3:uid="{0721289A-2668-4214-B2CC-DFFC1468A518}" name="Column14392"/>
    <tableColumn id="14407" xr3:uid="{B3326E6B-8EE8-4A2E-90A5-E58585D92165}" name="Column14393"/>
    <tableColumn id="14408" xr3:uid="{FEED44EC-4F1F-41EA-9996-B9FA46015143}" name="Column14394"/>
    <tableColumn id="14409" xr3:uid="{710632CE-EB1A-4042-A367-E9E1778B76BF}" name="Column14395"/>
    <tableColumn id="14410" xr3:uid="{9E995FAC-5E50-439D-9367-D885199422F1}" name="Column14396"/>
    <tableColumn id="14411" xr3:uid="{EA622D5B-AF56-4490-A0DD-4D47D0EABC40}" name="Column14397"/>
    <tableColumn id="14412" xr3:uid="{E8807B88-1AAA-4A6A-A761-5991F3B64005}" name="Column14398"/>
    <tableColumn id="14413" xr3:uid="{ED0C923E-C741-492B-880F-41137206F790}" name="Column14399"/>
    <tableColumn id="14414" xr3:uid="{19D7B712-6A6D-4326-B982-2F078E6E7E12}" name="Column14400"/>
    <tableColumn id="14415" xr3:uid="{F485BA11-12D7-46FE-8E3D-B547A2358C52}" name="Column14401"/>
    <tableColumn id="14416" xr3:uid="{D141A202-A26C-464C-8F32-9F900EDD35AA}" name="Column14402"/>
    <tableColumn id="14417" xr3:uid="{84FED55B-04CB-400E-9FEA-ACBB4380E879}" name="Column14403"/>
    <tableColumn id="14418" xr3:uid="{EE8E0EE3-8A62-49DB-B93B-D5D5FAD7BEBE}" name="Column14404"/>
    <tableColumn id="14419" xr3:uid="{423E788B-4962-445D-AB35-3207FEEC93C2}" name="Column14405"/>
    <tableColumn id="14420" xr3:uid="{95071512-3D1E-42C2-BB70-AE101C74E08A}" name="Column14406"/>
    <tableColumn id="14421" xr3:uid="{CE7E7004-312E-4926-A05B-45C6BF9F217E}" name="Column14407"/>
    <tableColumn id="14422" xr3:uid="{F2256109-6A0F-4AC8-A208-4379F7F6BE32}" name="Column14408"/>
    <tableColumn id="14423" xr3:uid="{0C557954-5A06-46A0-A87C-E28A0D13512A}" name="Column14409"/>
    <tableColumn id="14424" xr3:uid="{39A39A61-A9FB-4684-BA68-8F2B1610DF7A}" name="Column14410"/>
    <tableColumn id="14425" xr3:uid="{64C1B49E-4A49-4D51-9951-56A05EC59B27}" name="Column14411"/>
    <tableColumn id="14426" xr3:uid="{72736A54-E79B-4930-B223-C4A22ABEFA75}" name="Column14412"/>
    <tableColumn id="14427" xr3:uid="{54644A15-AB71-4C79-A2CE-23DC7E1E6D63}" name="Column14413"/>
    <tableColumn id="14428" xr3:uid="{C9DE6DC6-EEB2-4A8C-BCD8-6BDDF5CB2C00}" name="Column14414"/>
    <tableColumn id="14429" xr3:uid="{46C98234-9D83-4C06-ABEB-5514540D6086}" name="Column14415"/>
    <tableColumn id="14430" xr3:uid="{603B3105-A7A4-4DA6-BEE1-1E131E2F71A7}" name="Column14416"/>
    <tableColumn id="14431" xr3:uid="{D7DD748E-DE0F-41B6-8A05-B309CD5CF0E5}" name="Column14417"/>
    <tableColumn id="14432" xr3:uid="{8BC324D3-6D6B-418E-A88A-B44045026978}" name="Column14418"/>
    <tableColumn id="14433" xr3:uid="{9665D51C-A342-4ED8-9686-91D26F1C5416}" name="Column14419"/>
    <tableColumn id="14434" xr3:uid="{3ED4D102-230A-4CF3-AF86-73A282DAD8D3}" name="Column14420"/>
    <tableColumn id="14435" xr3:uid="{4C7F62E0-371C-4E99-8FF8-13C8BB0F9C42}" name="Column14421"/>
    <tableColumn id="14436" xr3:uid="{D064E039-5598-45E4-9DFD-4E0F25A5C897}" name="Column14422"/>
    <tableColumn id="14437" xr3:uid="{96D824D4-9AE4-48EC-B6AF-81E8CFAF7E88}" name="Column14423"/>
    <tableColumn id="14438" xr3:uid="{B4373886-9678-4260-8969-030343F2055E}" name="Column14424"/>
    <tableColumn id="14439" xr3:uid="{206CE9BF-10BD-45F2-918B-F099E957365E}" name="Column14425"/>
    <tableColumn id="14440" xr3:uid="{C81F605E-683A-463A-B8F1-9045C74DD023}" name="Column14426"/>
    <tableColumn id="14441" xr3:uid="{EBE5CB1B-CE97-498E-93D1-FABFA0910FEC}" name="Column14427"/>
    <tableColumn id="14442" xr3:uid="{C4B448C4-CA93-405F-A0F0-A724829E435E}" name="Column14428"/>
    <tableColumn id="14443" xr3:uid="{32925DA8-17A6-4A1E-BE6B-00AB15A6DBA6}" name="Column14429"/>
    <tableColumn id="14444" xr3:uid="{4ACF4E92-6185-4126-AFA9-0855CDFD64B9}" name="Column14430"/>
    <tableColumn id="14445" xr3:uid="{2151D703-B197-4E10-A59F-443AD1DCD86E}" name="Column14431"/>
    <tableColumn id="14446" xr3:uid="{CDA98290-BA81-4D70-8869-5A17091C6E94}" name="Column14432"/>
    <tableColumn id="14447" xr3:uid="{5010DE49-E516-44DB-BD37-848862DA77BE}" name="Column14433"/>
    <tableColumn id="14448" xr3:uid="{88750FBA-61C8-4EDB-949C-088A429CE1D2}" name="Column14434"/>
    <tableColumn id="14449" xr3:uid="{D2DD04B5-6E40-4B27-A5FA-BD757DE19D7F}" name="Column14435"/>
    <tableColumn id="14450" xr3:uid="{BE889688-DEB4-453C-BDFF-FDECCE1A19DF}" name="Column14436"/>
    <tableColumn id="14451" xr3:uid="{93B3EC9C-682B-41D0-87AE-E3996005FC8F}" name="Column14437"/>
    <tableColumn id="14452" xr3:uid="{365C852D-CA3D-45E4-B7A9-9CCE438C233F}" name="Column14438"/>
    <tableColumn id="14453" xr3:uid="{ACD01758-0CC9-49CB-A789-9185857982C5}" name="Column14439"/>
    <tableColumn id="14454" xr3:uid="{BEC36BCB-2961-48A9-B7CC-0957554C61AE}" name="Column14440"/>
    <tableColumn id="14455" xr3:uid="{232C1F29-6B1A-4434-9DF5-F35BF2F1E8F5}" name="Column14441"/>
    <tableColumn id="14456" xr3:uid="{D892A1E3-5015-4CA9-85D6-CC6B5EB9BD26}" name="Column14442"/>
    <tableColumn id="14457" xr3:uid="{34AADFF6-AE75-4A06-8414-E6A05D45EBC4}" name="Column14443"/>
    <tableColumn id="14458" xr3:uid="{B7203415-D85F-4AEE-810F-B1EFA9B2B153}" name="Column14444"/>
    <tableColumn id="14459" xr3:uid="{14C11563-57E5-4A56-9BED-9E861837AC59}" name="Column14445"/>
    <tableColumn id="14460" xr3:uid="{52FEA6CB-6138-4794-9124-636B31624D89}" name="Column14446"/>
    <tableColumn id="14461" xr3:uid="{386E1530-043C-4373-80F3-6034B7199C44}" name="Column14447"/>
    <tableColumn id="14462" xr3:uid="{93EDD7CD-6CC8-41FC-82AE-D8ACA5F07666}" name="Column14448"/>
    <tableColumn id="14463" xr3:uid="{7113B052-6D07-490C-AE1A-A195308D4AEC}" name="Column14449"/>
    <tableColumn id="14464" xr3:uid="{AB059BC9-82D9-4DF0-89C4-3A17E9370C60}" name="Column14450"/>
    <tableColumn id="14465" xr3:uid="{1B6066A7-518F-4F75-A4C9-D61759916122}" name="Column14451"/>
    <tableColumn id="14466" xr3:uid="{C5EFB02B-9EE0-4A65-BBAF-24C65910B2AA}" name="Column14452"/>
    <tableColumn id="14467" xr3:uid="{4BB7B287-3725-493D-8039-BDE09F6ED442}" name="Column14453"/>
    <tableColumn id="14468" xr3:uid="{6EE0105C-DEAC-4743-8B47-9AB237DFE50B}" name="Column14454"/>
    <tableColumn id="14469" xr3:uid="{D6A1A862-D12E-44FE-8B16-6E4B9CE3A615}" name="Column14455"/>
    <tableColumn id="14470" xr3:uid="{D2C68DED-2BF8-4870-8277-1E8C5FCA09CE}" name="Column14456"/>
    <tableColumn id="14471" xr3:uid="{89286B43-92CE-463D-9BD5-550AD31C0FF4}" name="Column14457"/>
    <tableColumn id="14472" xr3:uid="{D29617E3-8554-426E-A856-A97C96DE4241}" name="Column14458"/>
    <tableColumn id="14473" xr3:uid="{7FB41886-BA7C-45DF-A950-ABA34107F534}" name="Column14459"/>
    <tableColumn id="14474" xr3:uid="{676FE8DC-2C28-4309-B9C1-EFCF29349099}" name="Column14460"/>
    <tableColumn id="14475" xr3:uid="{589F6B45-6752-41D0-AE3A-CCEE5FBE5094}" name="Column14461"/>
    <tableColumn id="14476" xr3:uid="{59036A2E-0A14-4F6F-A875-86D778E32CD2}" name="Column14462"/>
    <tableColumn id="14477" xr3:uid="{E0B4839A-5D1D-4FD9-8ED6-5809876A1182}" name="Column14463"/>
    <tableColumn id="14478" xr3:uid="{1CEC2767-D2E9-495D-A52A-B4FA4CA273DB}" name="Column14464"/>
    <tableColumn id="14479" xr3:uid="{9379D6A6-2477-4701-99F2-2E4AFD716CF7}" name="Column14465"/>
    <tableColumn id="14480" xr3:uid="{DA9672B1-5486-4A1C-AD9F-CADE97021221}" name="Column14466"/>
    <tableColumn id="14481" xr3:uid="{59BA250E-814C-4652-971E-0DF0C6BEE1B4}" name="Column14467"/>
    <tableColumn id="14482" xr3:uid="{716779A0-C468-4417-9C39-311EEA8E256F}" name="Column14468"/>
    <tableColumn id="14483" xr3:uid="{F24A873F-C9FB-43BF-98CC-B1D68649DE9C}" name="Column14469"/>
    <tableColumn id="14484" xr3:uid="{CBE721FB-CAC8-4AC5-933D-E3418A72A3C5}" name="Column14470"/>
    <tableColumn id="14485" xr3:uid="{DAE0865E-5B31-4927-8403-3847465E2924}" name="Column14471"/>
    <tableColumn id="14486" xr3:uid="{D76325CF-424F-4E76-B80F-3D2F0129FFA2}" name="Column14472"/>
    <tableColumn id="14487" xr3:uid="{6DBDF62D-5141-49F5-BDB9-6A1103183A19}" name="Column14473"/>
    <tableColumn id="14488" xr3:uid="{2E783095-4CCA-43F4-AFD3-1D6EBC81138C}" name="Column14474"/>
    <tableColumn id="14489" xr3:uid="{CA7B2DD2-ADCC-46B5-8D88-EAB07309C3E9}" name="Column14475"/>
    <tableColumn id="14490" xr3:uid="{7C2AF365-497D-4C61-97EC-D3C85A4EF9DC}" name="Column14476"/>
    <tableColumn id="14491" xr3:uid="{31200248-87A4-4ADC-A151-4FC3F0488EFE}" name="Column14477"/>
    <tableColumn id="14492" xr3:uid="{93550C5A-9BF1-49E3-98B9-0F110E94ABDB}" name="Column14478"/>
    <tableColumn id="14493" xr3:uid="{1AED3B3A-474E-4E9B-8809-F2BE050FA9FF}" name="Column14479"/>
    <tableColumn id="14494" xr3:uid="{D50ED1AA-1600-41D5-8196-D12500BA8BF0}" name="Column14480"/>
    <tableColumn id="14495" xr3:uid="{ED23E33C-C30C-49E7-BDE3-EB3A56036036}" name="Column14481"/>
    <tableColumn id="14496" xr3:uid="{1AE5B043-B3C7-4822-9E5D-59E7BEF016E9}" name="Column14482"/>
    <tableColumn id="14497" xr3:uid="{A783BA65-12A2-4B7E-BEAD-39451A78930D}" name="Column14483"/>
    <tableColumn id="14498" xr3:uid="{F2B7123C-5CF3-4E99-914E-D2AD7A6EB11A}" name="Column14484"/>
    <tableColumn id="14499" xr3:uid="{4FE15DFB-5E9B-4DAD-B769-139C04A18401}" name="Column14485"/>
    <tableColumn id="14500" xr3:uid="{12DA7834-59E9-4555-AEA0-960DB7F0C269}" name="Column14486"/>
    <tableColumn id="14501" xr3:uid="{F215C013-8BC1-4582-B782-130D543CB18C}" name="Column14487"/>
    <tableColumn id="14502" xr3:uid="{0EEC02E7-6A55-48C3-8950-06B908012E38}" name="Column14488"/>
    <tableColumn id="14503" xr3:uid="{15A20011-1A82-4C1E-8794-A5BBF0789A30}" name="Column14489"/>
    <tableColumn id="14504" xr3:uid="{1D017BE9-6BFF-48E0-8CD7-ECCABBA1B2C4}" name="Column14490"/>
    <tableColumn id="14505" xr3:uid="{6740A97B-EE98-4EE6-ADDE-A1BC3881F261}" name="Column14491"/>
    <tableColumn id="14506" xr3:uid="{D41B1DD7-3966-4EA9-BDFD-92D4EF70C9EF}" name="Column14492"/>
    <tableColumn id="14507" xr3:uid="{F1723E53-2C2C-4E50-8FD9-0B477A171BCF}" name="Column14493"/>
    <tableColumn id="14508" xr3:uid="{AFDE395B-9423-4E1A-B5A3-57B9157434F7}" name="Column14494"/>
    <tableColumn id="14509" xr3:uid="{EB7C8973-DD4E-4CDB-B055-BB4430C5271E}" name="Column14495"/>
    <tableColumn id="14510" xr3:uid="{A195B282-0677-4B58-BDB4-69D7E066B584}" name="Column14496"/>
    <tableColumn id="14511" xr3:uid="{729DC89A-2DF6-48F3-99C7-61A3582FAA53}" name="Column14497"/>
    <tableColumn id="14512" xr3:uid="{E8FF8741-A6F9-4A3F-AB9E-E0C1ED1AA07C}" name="Column14498"/>
    <tableColumn id="14513" xr3:uid="{76F97860-704F-478B-A8B4-073715F15C14}" name="Column14499"/>
    <tableColumn id="14514" xr3:uid="{6DB81940-BF53-48D0-A413-31FF5DEB1738}" name="Column14500"/>
    <tableColumn id="14515" xr3:uid="{77F0DCAB-B593-4A12-A11A-F08B73970B10}" name="Column14501"/>
    <tableColumn id="14516" xr3:uid="{2526D1AD-5762-4100-BA24-B6BE19ACB4CE}" name="Column14502"/>
    <tableColumn id="14517" xr3:uid="{AE876750-40BA-4083-A068-2BFF787BFF3E}" name="Column14503"/>
    <tableColumn id="14518" xr3:uid="{F18B5829-DE2F-4E19-9FC9-C78F8FCE85F5}" name="Column14504"/>
    <tableColumn id="14519" xr3:uid="{CB039DAB-D2B5-4AAC-BCC8-343FB257FDAD}" name="Column14505"/>
    <tableColumn id="14520" xr3:uid="{C5639226-F48C-4A9B-BB84-B9283E0334DD}" name="Column14506"/>
    <tableColumn id="14521" xr3:uid="{39235841-BC3C-4065-BBC4-B51249C4CA12}" name="Column14507"/>
    <tableColumn id="14522" xr3:uid="{2DFD23D8-8976-4C90-90CE-4AD43DEA8F50}" name="Column14508"/>
    <tableColumn id="14523" xr3:uid="{354F797C-9AC5-4DE1-8E5C-7BA548A271C1}" name="Column14509"/>
    <tableColumn id="14524" xr3:uid="{E2363630-A3EA-4B31-B23B-2C3CE05C32FE}" name="Column14510"/>
    <tableColumn id="14525" xr3:uid="{91AA0F24-CC72-4376-9E76-A944103CBC9D}" name="Column14511"/>
    <tableColumn id="14526" xr3:uid="{D813EB9F-DE51-4AB4-9A40-DD7375D8922E}" name="Column14512"/>
    <tableColumn id="14527" xr3:uid="{FD3A646E-5961-46BF-A941-CED6E53FD0F6}" name="Column14513"/>
    <tableColumn id="14528" xr3:uid="{E1FB6136-30DB-4D13-9488-0B758A582E44}" name="Column14514"/>
    <tableColumn id="14529" xr3:uid="{50554988-1C70-43FB-AD80-5CC23543A807}" name="Column14515"/>
    <tableColumn id="14530" xr3:uid="{DA301A9F-A850-4D1B-9519-3F574E42AAE1}" name="Column14516"/>
    <tableColumn id="14531" xr3:uid="{980EC8F0-6391-443E-83D0-94B5954F3F0A}" name="Column14517"/>
    <tableColumn id="14532" xr3:uid="{5F5DEAAE-6F98-4C5C-9F62-F277A870AA3F}" name="Column14518"/>
    <tableColumn id="14533" xr3:uid="{FAFE91F2-CE94-48FE-990F-E688D57DF524}" name="Column14519"/>
    <tableColumn id="14534" xr3:uid="{5CA5A6C2-40B1-4EBE-ADE7-35EB7387682E}" name="Column14520"/>
    <tableColumn id="14535" xr3:uid="{E344B96D-FE74-4722-B4FA-5EFA7C27A94C}" name="Column14521"/>
    <tableColumn id="14536" xr3:uid="{B77D3A70-788F-4621-8289-46026D683F7D}" name="Column14522"/>
    <tableColumn id="14537" xr3:uid="{3C59007C-4580-4BEC-9BEF-E93B6C69B6ED}" name="Column14523"/>
    <tableColumn id="14538" xr3:uid="{304422EF-6EFF-4DD9-BCB9-28F2F0469F52}" name="Column14524"/>
    <tableColumn id="14539" xr3:uid="{21F0BDA1-29AD-4E91-A238-32588EB600E3}" name="Column14525"/>
    <tableColumn id="14540" xr3:uid="{E04675D7-07FE-4527-87D3-1A3EA40E23E3}" name="Column14526"/>
    <tableColumn id="14541" xr3:uid="{AD5A15DE-8A1F-4F12-AB25-FA7A127518CA}" name="Column14527"/>
    <tableColumn id="14542" xr3:uid="{C2870FE2-602F-4B1D-BA79-CC6A7D5407EB}" name="Column14528"/>
    <tableColumn id="14543" xr3:uid="{A351C87F-6E3E-4EAF-A01A-101C20CB391B}" name="Column14529"/>
    <tableColumn id="14544" xr3:uid="{47B2E096-8E9A-47B1-8DB5-97C5DC4A5963}" name="Column14530"/>
    <tableColumn id="14545" xr3:uid="{EA7676A2-EBD2-476B-969C-784005739E39}" name="Column14531"/>
    <tableColumn id="14546" xr3:uid="{B835FCB1-C38B-433A-814B-5404235C57AC}" name="Column14532"/>
    <tableColumn id="14547" xr3:uid="{4866BAD6-3ABC-423C-939C-68A4DA8936B4}" name="Column14533"/>
    <tableColumn id="14548" xr3:uid="{FC38CB73-0F1C-4B81-B756-16366AD59530}" name="Column14534"/>
    <tableColumn id="14549" xr3:uid="{85AD3EE3-1EBD-4CBA-A900-88FE9F06CC4E}" name="Column14535"/>
    <tableColumn id="14550" xr3:uid="{FC73B60D-0BEB-46FA-8746-BD73CF229F15}" name="Column14536"/>
    <tableColumn id="14551" xr3:uid="{6B86B1F2-E734-4881-9119-8964AF10EA09}" name="Column14537"/>
    <tableColumn id="14552" xr3:uid="{2DF54D31-2AA7-48C9-AED3-15E9F5EFB842}" name="Column14538"/>
    <tableColumn id="14553" xr3:uid="{44C090FD-07AD-44EE-9247-A37530469AEB}" name="Column14539"/>
    <tableColumn id="14554" xr3:uid="{794C62E9-8FA7-4620-89C6-243156043A51}" name="Column14540"/>
    <tableColumn id="14555" xr3:uid="{FA52EAEC-78E8-4BE9-AEED-7833EEF9A6A0}" name="Column14541"/>
    <tableColumn id="14556" xr3:uid="{AE262E12-BF92-4B21-8602-381D065FDB48}" name="Column14542"/>
    <tableColumn id="14557" xr3:uid="{087A39A9-3CA6-4BD5-8F94-45576127B120}" name="Column14543"/>
    <tableColumn id="14558" xr3:uid="{96162D28-7177-44E8-A19E-9D16BF5E098A}" name="Column14544"/>
    <tableColumn id="14559" xr3:uid="{CB11C625-A3F4-43BA-83CD-B8264378E9CB}" name="Column14545"/>
    <tableColumn id="14560" xr3:uid="{FE93DFEF-680C-432A-8860-C02E6A3D5CC7}" name="Column14546"/>
    <tableColumn id="14561" xr3:uid="{13AE44FC-513D-4741-950E-D6E974D0D576}" name="Column14547"/>
    <tableColumn id="14562" xr3:uid="{AC17DE2B-4A84-4324-AE99-4096E879E6C6}" name="Column14548"/>
    <tableColumn id="14563" xr3:uid="{051A1990-1BD0-4992-A2C4-3FB9CB443CF8}" name="Column14549"/>
    <tableColumn id="14564" xr3:uid="{9130F657-05CB-48F9-B757-FF65DDA0CEAC}" name="Column14550"/>
    <tableColumn id="14565" xr3:uid="{1EBF2FFB-7BF8-4F62-9802-EBCEEB9C3B05}" name="Column14551"/>
    <tableColumn id="14566" xr3:uid="{7DF96AA4-FA6C-43A6-B04E-B16154C84061}" name="Column14552"/>
    <tableColumn id="14567" xr3:uid="{0DC490B7-66FC-4ECE-8AFC-C61FD768A00E}" name="Column14553"/>
    <tableColumn id="14568" xr3:uid="{1679CAEB-9065-4D96-8F17-371018DEEED4}" name="Column14554"/>
    <tableColumn id="14569" xr3:uid="{5AED3075-61E0-4A4F-98B6-087FC1445D24}" name="Column14555"/>
    <tableColumn id="14570" xr3:uid="{315BFF3D-FDE7-4D01-902F-5FEE771E143E}" name="Column14556"/>
    <tableColumn id="14571" xr3:uid="{E5068997-B3A2-42A5-81B6-212A5C316A6B}" name="Column14557"/>
    <tableColumn id="14572" xr3:uid="{FCE59AF8-D201-46DD-BFEF-51672B27F12D}" name="Column14558"/>
    <tableColumn id="14573" xr3:uid="{87568DE0-1825-4438-9372-2CDADF06BB28}" name="Column14559"/>
    <tableColumn id="14574" xr3:uid="{72BA3FFA-4128-491D-A388-94B392C781E8}" name="Column14560"/>
    <tableColumn id="14575" xr3:uid="{4C6ABEE2-6BB9-4210-8AFF-86BE7DB757D9}" name="Column14561"/>
    <tableColumn id="14576" xr3:uid="{A3787FB2-4E32-4509-891F-533D1463C52D}" name="Column14562"/>
    <tableColumn id="14577" xr3:uid="{BEB25393-4728-4F21-A75A-1A41C8935F59}" name="Column14563"/>
    <tableColumn id="14578" xr3:uid="{003A1B69-5C29-49E9-83D9-3BE7CF2F11F9}" name="Column14564"/>
    <tableColumn id="14579" xr3:uid="{4F218DDA-1035-49E9-920E-C96DD32CF274}" name="Column14565"/>
    <tableColumn id="14580" xr3:uid="{B62B3FFA-2B50-4F40-9510-53A34FE89EAD}" name="Column14566"/>
    <tableColumn id="14581" xr3:uid="{396C0259-3AD1-42DE-A395-EADD768AC99F}" name="Column14567"/>
    <tableColumn id="14582" xr3:uid="{7B70D628-FC42-4486-A207-1B78B69734C4}" name="Column14568"/>
    <tableColumn id="14583" xr3:uid="{60314CC8-F2DB-46F6-9A4E-309B7BE61E59}" name="Column14569"/>
    <tableColumn id="14584" xr3:uid="{39B9A8D9-9D04-4386-B2B1-BFB71AB45345}" name="Column14570"/>
    <tableColumn id="14585" xr3:uid="{EB10A593-0C28-41D6-8A74-C1FCD2B744F7}" name="Column14571"/>
    <tableColumn id="14586" xr3:uid="{DFBBABE3-AB3B-4333-90BF-BD42E4F7618C}" name="Column14572"/>
    <tableColumn id="14587" xr3:uid="{055DB185-B9E9-487B-AE9B-0A1094272B7F}" name="Column14573"/>
    <tableColumn id="14588" xr3:uid="{9F826355-40CD-4A2F-A096-898C1B9C50D1}" name="Column14574"/>
    <tableColumn id="14589" xr3:uid="{5CAF6CD5-A90B-4BEA-A52B-F22B08E2304A}" name="Column14575"/>
    <tableColumn id="14590" xr3:uid="{FB0B4F94-ECC8-4352-BDD6-2A4C43BC8C8C}" name="Column14576"/>
    <tableColumn id="14591" xr3:uid="{2FBF65BC-DDFD-4BE2-A43E-5917A0A80F51}" name="Column14577"/>
    <tableColumn id="14592" xr3:uid="{EEBCC950-333C-4BE5-BB37-13D4CA3A65D8}" name="Column14578"/>
    <tableColumn id="14593" xr3:uid="{F1F049D3-A0B2-4945-8A26-2696C237E3B0}" name="Column14579"/>
    <tableColumn id="14594" xr3:uid="{321369E0-F3A1-4A76-819C-C13A6DDBBE45}" name="Column14580"/>
    <tableColumn id="14595" xr3:uid="{9E0A7EDA-82E5-4249-93BF-946FA42AB9D8}" name="Column14581"/>
    <tableColumn id="14596" xr3:uid="{4BEB0D0E-790B-4719-AA54-D3C58A286012}" name="Column14582"/>
    <tableColumn id="14597" xr3:uid="{B1D5D54C-8E06-498D-8983-F145F66684B4}" name="Column14583"/>
    <tableColumn id="14598" xr3:uid="{BEF11A6D-5077-4AE4-87C9-0A6BE68E327A}" name="Column14584"/>
    <tableColumn id="14599" xr3:uid="{4A20D18A-A170-4AD2-877A-F0C5326C132D}" name="Column14585"/>
    <tableColumn id="14600" xr3:uid="{9EED7E12-F86C-4ECE-8271-B7A0176833B8}" name="Column14586"/>
    <tableColumn id="14601" xr3:uid="{3E00ED2F-C76C-4846-A0EE-72259FE6485E}" name="Column14587"/>
    <tableColumn id="14602" xr3:uid="{B113C701-D50A-4EEE-B98F-1D0EEB9819FB}" name="Column14588"/>
    <tableColumn id="14603" xr3:uid="{5D855D9C-058F-4828-81A2-A4E8A80FD632}" name="Column14589"/>
    <tableColumn id="14604" xr3:uid="{9E191DF9-1447-4B5A-9C60-FD237FBDB0D1}" name="Column14590"/>
    <tableColumn id="14605" xr3:uid="{64A81E22-B816-4AC7-949D-2BC03B08677D}" name="Column14591"/>
    <tableColumn id="14606" xr3:uid="{1A8F2A28-FC05-4C89-8014-6211E6812DA6}" name="Column14592"/>
    <tableColumn id="14607" xr3:uid="{BAC8A448-92A8-491C-B9B2-6E543ED9C1EB}" name="Column14593"/>
    <tableColumn id="14608" xr3:uid="{0A112EAA-4C0E-4455-8EDB-A03D0604429F}" name="Column14594"/>
    <tableColumn id="14609" xr3:uid="{8EBE7A44-9481-409B-8514-782F1E1F1191}" name="Column14595"/>
    <tableColumn id="14610" xr3:uid="{A6587738-E935-41D5-AA53-B600E4421C42}" name="Column14596"/>
    <tableColumn id="14611" xr3:uid="{6DD6D995-3223-480C-9EF8-9F93A546BAC2}" name="Column14597"/>
    <tableColumn id="14612" xr3:uid="{0C221E4B-BC97-422A-BC8D-60C5F71BF6DD}" name="Column14598"/>
    <tableColumn id="14613" xr3:uid="{5424341E-DF8E-44A0-9F9F-5EC4FC2B3C55}" name="Column14599"/>
    <tableColumn id="14614" xr3:uid="{00A51BE4-6A3E-4646-B689-2A6E5FA7661B}" name="Column14600"/>
    <tableColumn id="14615" xr3:uid="{C10BA884-3900-4A8C-B0D4-FD46755943C6}" name="Column14601"/>
    <tableColumn id="14616" xr3:uid="{E1DD3930-F95E-474A-AA5F-E525FAF9EC54}" name="Column14602"/>
    <tableColumn id="14617" xr3:uid="{64BD6F99-0939-41A6-BA49-AEC2FF85FDD8}" name="Column14603"/>
    <tableColumn id="14618" xr3:uid="{778F89F7-E8AD-482F-BA1B-0C6FCA4411C9}" name="Column14604"/>
    <tableColumn id="14619" xr3:uid="{C3E9E8FB-5235-4DFB-A434-AEE98F6B282C}" name="Column14605"/>
    <tableColumn id="14620" xr3:uid="{5DD01C73-881E-441F-930B-5A8A6AC36AF1}" name="Column14606"/>
    <tableColumn id="14621" xr3:uid="{20E138F0-838D-4F84-94FD-3082562A4403}" name="Column14607"/>
    <tableColumn id="14622" xr3:uid="{5796DFBA-90F9-4C88-9549-4D43196B74F2}" name="Column14608"/>
    <tableColumn id="14623" xr3:uid="{780B40D1-865C-42A3-AEDD-E9CC2AA07FBB}" name="Column14609"/>
    <tableColumn id="14624" xr3:uid="{12340466-EF8D-46A3-8A5F-C88CD4D8019C}" name="Column14610"/>
    <tableColumn id="14625" xr3:uid="{7D244C75-89A0-4C5F-9371-92F66C2FC1ED}" name="Column14611"/>
    <tableColumn id="14626" xr3:uid="{AD333B4D-B325-487A-BC94-CCE6AFC907F4}" name="Column14612"/>
    <tableColumn id="14627" xr3:uid="{825DE1BE-AD2D-4DFE-8DF6-D3F66412AB8B}" name="Column14613"/>
    <tableColumn id="14628" xr3:uid="{3141C729-15A6-4F47-B62A-DCCD6FD4DDFF}" name="Column14614"/>
    <tableColumn id="14629" xr3:uid="{9DE50F39-1116-4880-8951-C966B1186C33}" name="Column14615"/>
    <tableColumn id="14630" xr3:uid="{13CB8938-1A3C-446D-BE0C-B7E59346535D}" name="Column14616"/>
    <tableColumn id="14631" xr3:uid="{46BC8824-AB99-4FC6-862D-D50BF4D52C8B}" name="Column14617"/>
    <tableColumn id="14632" xr3:uid="{75E07904-8497-4758-8E3B-C6AB513229D4}" name="Column14618"/>
    <tableColumn id="14633" xr3:uid="{9F775692-91DB-4268-BB68-9E22ED3A642C}" name="Column14619"/>
    <tableColumn id="14634" xr3:uid="{7DF503D7-C876-4841-8029-64208D585107}" name="Column14620"/>
    <tableColumn id="14635" xr3:uid="{F75D8411-465F-40BD-A6F3-812B17683649}" name="Column14621"/>
    <tableColumn id="14636" xr3:uid="{BDA5B1F7-E634-4FDB-A469-FCB085F588E0}" name="Column14622"/>
    <tableColumn id="14637" xr3:uid="{A7D8D945-98C4-4153-9F5A-70829A7A23AF}" name="Column14623"/>
    <tableColumn id="14638" xr3:uid="{96DA03E3-057E-4AC1-96D1-8631ED7D00A4}" name="Column14624"/>
    <tableColumn id="14639" xr3:uid="{48982EBC-65D1-4D2A-9156-A17A1DD38577}" name="Column14625"/>
    <tableColumn id="14640" xr3:uid="{C2E0BCC7-BEA0-4AC3-AD44-DA4787400E1A}" name="Column14626"/>
    <tableColumn id="14641" xr3:uid="{24C01942-F373-408C-8BEC-F4577B30DB9C}" name="Column14627"/>
    <tableColumn id="14642" xr3:uid="{A8156D80-673A-441F-A691-2EB33F9B1AC8}" name="Column14628"/>
    <tableColumn id="14643" xr3:uid="{8972A2E8-4B5E-4E04-ACC3-E56EB873874B}" name="Column14629"/>
    <tableColumn id="14644" xr3:uid="{EE297C7D-A697-42BE-AE69-5A8A704699C4}" name="Column14630"/>
    <tableColumn id="14645" xr3:uid="{453F3B64-4E2F-4C66-A44C-BAC5D2E2F946}" name="Column14631"/>
    <tableColumn id="14646" xr3:uid="{AFF8EDDB-C9F3-4B3C-8B6D-212C297E8DCE}" name="Column14632"/>
    <tableColumn id="14647" xr3:uid="{85758D25-228E-43E0-9984-414FAC461933}" name="Column14633"/>
    <tableColumn id="14648" xr3:uid="{8D0DD45F-E2D1-49E0-9C24-0261B11ED2F1}" name="Column14634"/>
    <tableColumn id="14649" xr3:uid="{81295845-389D-43F6-B34D-8A9D3F3E1002}" name="Column14635"/>
    <tableColumn id="14650" xr3:uid="{0679D76F-0D79-4ED2-8D81-7730EB80041E}" name="Column14636"/>
    <tableColumn id="14651" xr3:uid="{71C13B95-007C-4AC2-A30C-7C2147E67A08}" name="Column14637"/>
    <tableColumn id="14652" xr3:uid="{7C6DA2E0-7CC8-4FD8-BCF2-23CEBAC27256}" name="Column14638"/>
    <tableColumn id="14653" xr3:uid="{D8EC88BB-7B8A-46A5-8435-C1EBE8A2481E}" name="Column14639"/>
    <tableColumn id="14654" xr3:uid="{A4C54A12-5B3D-43E4-A5E8-FCDB95BA02DC}" name="Column14640"/>
    <tableColumn id="14655" xr3:uid="{18F1F8D3-EC79-4115-B5BB-1D0874492962}" name="Column14641"/>
    <tableColumn id="14656" xr3:uid="{8AD7F3FD-C8E1-4EC4-BFC1-295E95BD7CFB}" name="Column14642"/>
    <tableColumn id="14657" xr3:uid="{C6453B96-7712-4864-872F-182C3B366831}" name="Column14643"/>
    <tableColumn id="14658" xr3:uid="{1A740977-7DA9-47EB-B622-5BD499C8C548}" name="Column14644"/>
    <tableColumn id="14659" xr3:uid="{975ABB7B-846D-40F8-AB1D-E0111EB4FBFE}" name="Column14645"/>
    <tableColumn id="14660" xr3:uid="{F504881D-4CDA-40BD-BF6C-13EEABF0DA24}" name="Column14646"/>
    <tableColumn id="14661" xr3:uid="{57E92465-6FC9-4097-B6A5-E21EBE00D488}" name="Column14647"/>
    <tableColumn id="14662" xr3:uid="{98320B4C-593C-44AB-9718-735EE4BC6C4D}" name="Column14648"/>
    <tableColumn id="14663" xr3:uid="{2AC9008E-9EF8-4BE8-838E-F7ADB6C62ACA}" name="Column14649"/>
    <tableColumn id="14664" xr3:uid="{07D97555-4523-4742-9098-27D8B933B53D}" name="Column14650"/>
    <tableColumn id="14665" xr3:uid="{2477C5BF-A3D1-4096-A1BE-86213B81B8B0}" name="Column14651"/>
    <tableColumn id="14666" xr3:uid="{C8C420E9-66D0-4EF0-B9FC-DB390D632D96}" name="Column14652"/>
    <tableColumn id="14667" xr3:uid="{181AC5DE-AB5A-464E-86EA-4C13AD87DEB8}" name="Column14653"/>
    <tableColumn id="14668" xr3:uid="{C2DBAF9E-AAB5-481B-B6DF-2F68E9BA88A7}" name="Column14654"/>
    <tableColumn id="14669" xr3:uid="{E8098221-B86F-4286-98EE-CF1B433E5F2D}" name="Column14655"/>
    <tableColumn id="14670" xr3:uid="{EA7F6142-7D8C-42C5-A47B-A6272BCB2135}" name="Column14656"/>
    <tableColumn id="14671" xr3:uid="{D73D506F-2FBF-49AE-97BE-952F52016942}" name="Column14657"/>
    <tableColumn id="14672" xr3:uid="{FBAFD36A-65D3-4168-8285-76CFE3306268}" name="Column14658"/>
    <tableColumn id="14673" xr3:uid="{E409EEEF-6E13-466C-8593-91EE43AA1D7D}" name="Column14659"/>
    <tableColumn id="14674" xr3:uid="{FFD2BF98-C543-4445-B3B2-DA12F6E6D731}" name="Column14660"/>
    <tableColumn id="14675" xr3:uid="{B3BD5CCA-DB2E-4F0E-BBA4-B268CD3FFDCB}" name="Column14661"/>
    <tableColumn id="14676" xr3:uid="{80C04247-6037-41A6-999A-6B6178515A60}" name="Column14662"/>
    <tableColumn id="14677" xr3:uid="{FAE20B41-E450-42C8-9A90-841B53631C0C}" name="Column14663"/>
    <tableColumn id="14678" xr3:uid="{D7B15F10-DCF3-414D-B589-D0A80929F6AB}" name="Column14664"/>
    <tableColumn id="14679" xr3:uid="{63619EB9-ED44-4FCC-A384-59F7C9754B08}" name="Column14665"/>
    <tableColumn id="14680" xr3:uid="{1B0970D8-0509-43C0-8C60-DC2F4162A2BA}" name="Column14666"/>
    <tableColumn id="14681" xr3:uid="{CA72F38A-3D22-4345-ACF7-66EFB5B864CF}" name="Column14667"/>
    <tableColumn id="14682" xr3:uid="{4FEC618B-2AE5-4AD2-B880-42309D6E45AF}" name="Column14668"/>
    <tableColumn id="14683" xr3:uid="{FE00B259-E222-434E-B6DE-A439B7E048B8}" name="Column14669"/>
    <tableColumn id="14684" xr3:uid="{DCAB0D43-3A1C-426E-AD20-604AB13B6CC6}" name="Column14670"/>
    <tableColumn id="14685" xr3:uid="{008D6A06-7865-4D6E-9AA9-E2610EB7474F}" name="Column14671"/>
    <tableColumn id="14686" xr3:uid="{A05A4311-C6F1-4493-9D39-EC6372AE27B8}" name="Column14672"/>
    <tableColumn id="14687" xr3:uid="{0B71B5CE-EDC4-44AE-A769-1985A01AA5AA}" name="Column14673"/>
    <tableColumn id="14688" xr3:uid="{8BE635A0-E22C-4348-A602-19200EF96E19}" name="Column14674"/>
    <tableColumn id="14689" xr3:uid="{0E8FB24E-E7C6-4BCE-92D8-3A9991BE72AE}" name="Column14675"/>
    <tableColumn id="14690" xr3:uid="{80202F8A-A236-4591-8844-44B289C24FC8}" name="Column14676"/>
    <tableColumn id="14691" xr3:uid="{35859A9D-F189-4469-A158-9D30AE179285}" name="Column14677"/>
    <tableColumn id="14692" xr3:uid="{37532514-7307-476F-809E-AAC2DFBEDC04}" name="Column14678"/>
    <tableColumn id="14693" xr3:uid="{1D8D327A-07CB-4BAC-9190-6F26918B59A9}" name="Column14679"/>
    <tableColumn id="14694" xr3:uid="{F012D01F-917B-4863-AA8E-63CC3D3BBCB6}" name="Column14680"/>
    <tableColumn id="14695" xr3:uid="{6B09DF53-F5B1-4A27-89E8-68D1C67B4DC9}" name="Column14681"/>
    <tableColumn id="14696" xr3:uid="{9DA9A880-A0B8-4D1F-A921-00938DF9DBC9}" name="Column14682"/>
    <tableColumn id="14697" xr3:uid="{493E6F10-E7A6-404E-A164-8449F6FDBE28}" name="Column14683"/>
    <tableColumn id="14698" xr3:uid="{EDD6B3B6-5423-4C63-98EF-EA6A01C5CC35}" name="Column14684"/>
    <tableColumn id="14699" xr3:uid="{0862EE9C-55A3-428B-A3CA-989581F6F577}" name="Column14685"/>
    <tableColumn id="14700" xr3:uid="{B1802A4C-D8FB-4893-A595-02B9349FFF24}" name="Column14686"/>
    <tableColumn id="14701" xr3:uid="{0EE0DBD0-1356-43CB-95AA-494F1CBC42E7}" name="Column14687"/>
    <tableColumn id="14702" xr3:uid="{D0D126EA-0BD0-4F02-832E-D857CCED064F}" name="Column14688"/>
    <tableColumn id="14703" xr3:uid="{F0E2CBDE-37CD-4257-8BBF-2D90B2F0958F}" name="Column14689"/>
    <tableColumn id="14704" xr3:uid="{814E72BC-F5D4-4BFE-B207-96472C5BB351}" name="Column14690"/>
    <tableColumn id="14705" xr3:uid="{E013315B-F054-4D6F-80F5-533C1184B0EF}" name="Column14691"/>
    <tableColumn id="14706" xr3:uid="{94412CCD-E662-4FFD-99AB-5EEE9B401C58}" name="Column14692"/>
    <tableColumn id="14707" xr3:uid="{9E489FB4-80BC-48A1-8044-A5D6F1360210}" name="Column14693"/>
    <tableColumn id="14708" xr3:uid="{F0EA382F-6944-48B7-8485-E3204D3B373B}" name="Column14694"/>
    <tableColumn id="14709" xr3:uid="{076F5A78-3C29-4484-837F-24C921EBB403}" name="Column14695"/>
    <tableColumn id="14710" xr3:uid="{8D4FB395-3BEF-4BB5-9CB8-12D20445577A}" name="Column14696"/>
    <tableColumn id="14711" xr3:uid="{54798C73-D8F1-4787-ABDA-BCC4149BD433}" name="Column14697"/>
    <tableColumn id="14712" xr3:uid="{7A17E034-8F1C-44D3-9B5E-CBB48A191A9D}" name="Column14698"/>
    <tableColumn id="14713" xr3:uid="{FFC08A46-7C0B-48D4-87F4-1CD0B82161A7}" name="Column14699"/>
    <tableColumn id="14714" xr3:uid="{52DA4EAC-EAB1-4F86-BD42-9648FF894CB0}" name="Column14700"/>
    <tableColumn id="14715" xr3:uid="{C50255EE-BDC3-4FD1-8325-C567376B0078}" name="Column14701"/>
    <tableColumn id="14716" xr3:uid="{5830210C-FDC7-4CAA-8319-64C7E6DCED1E}" name="Column14702"/>
    <tableColumn id="14717" xr3:uid="{49E5D721-7EE3-4B35-8DA0-B2F2AFFEC1F3}" name="Column14703"/>
    <tableColumn id="14718" xr3:uid="{DCAF6C4D-FEA6-4C1B-86F9-3B8ECC9E59A1}" name="Column14704"/>
    <tableColumn id="14719" xr3:uid="{121D261D-74D8-4965-A11D-18AFBD18F2F7}" name="Column14705"/>
    <tableColumn id="14720" xr3:uid="{0B769CE2-4219-47FF-8279-8673068878AA}" name="Column14706"/>
    <tableColumn id="14721" xr3:uid="{22841391-B5FD-4F87-AFE9-7FF9B7ECAD55}" name="Column14707"/>
    <tableColumn id="14722" xr3:uid="{B89EFC3B-CA42-4174-9CAA-343D86F3AD73}" name="Column14708"/>
    <tableColumn id="14723" xr3:uid="{4B222255-8973-4668-87FF-94BA09A0CA65}" name="Column14709"/>
    <tableColumn id="14724" xr3:uid="{A5B80E55-29F9-4BC5-A47D-FF1196D29CAA}" name="Column14710"/>
    <tableColumn id="14725" xr3:uid="{30E2D7E8-E996-4C36-8938-DD2A6C22EBD3}" name="Column14711"/>
    <tableColumn id="14726" xr3:uid="{F94BEE59-91B4-4293-A1FD-85246AC26758}" name="Column14712"/>
    <tableColumn id="14727" xr3:uid="{B18FE92A-2423-4CE7-A6BB-65A66B70574D}" name="Column14713"/>
    <tableColumn id="14728" xr3:uid="{ED20B1D1-CBF2-440F-8146-002E98B1458F}" name="Column14714"/>
    <tableColumn id="14729" xr3:uid="{AA004939-B345-40F9-991A-BF528FA53B8E}" name="Column14715"/>
    <tableColumn id="14730" xr3:uid="{DB9EAB57-763C-474F-8DF6-45B7E519412A}" name="Column14716"/>
    <tableColumn id="14731" xr3:uid="{2050BAC6-A67D-4223-A6DC-8C5DB82AB2B0}" name="Column14717"/>
    <tableColumn id="14732" xr3:uid="{AB05A8BD-7DB4-46BA-88E4-5B7BF26767AD}" name="Column14718"/>
    <tableColumn id="14733" xr3:uid="{46E70505-7FA0-4A66-8325-9F0F1B991C2D}" name="Column14719"/>
    <tableColumn id="14734" xr3:uid="{92C0676B-7B2F-4C33-B8DC-E58B07BEA9D1}" name="Column14720"/>
    <tableColumn id="14735" xr3:uid="{0DA16A62-CC10-4345-B9EA-BC716A57BB6E}" name="Column14721"/>
    <tableColumn id="14736" xr3:uid="{865A9D66-0F60-4052-9A0A-CB7BDEC9D054}" name="Column14722"/>
    <tableColumn id="14737" xr3:uid="{2A1E00BA-7C32-41F2-8320-F305E75D8889}" name="Column14723"/>
    <tableColumn id="14738" xr3:uid="{9B3FF22D-4E53-4E15-ACDD-FB2D24D2399C}" name="Column14724"/>
    <tableColumn id="14739" xr3:uid="{1CD3B1D4-0FB4-40A3-9FE7-76DB25453974}" name="Column14725"/>
    <tableColumn id="14740" xr3:uid="{E7BD1F0C-DE37-4247-8104-2E2FD84CA545}" name="Column14726"/>
    <tableColumn id="14741" xr3:uid="{1AD026A6-E643-41F4-98D8-D7F8C6BE8D1A}" name="Column14727"/>
    <tableColumn id="14742" xr3:uid="{3DEEB6AC-9500-4DAC-BBE3-4D1E28041653}" name="Column14728"/>
    <tableColumn id="14743" xr3:uid="{F5E89468-2D40-4D1A-A717-3E3D450FBB54}" name="Column14729"/>
    <tableColumn id="14744" xr3:uid="{789F9348-33F2-4B80-B6E8-0AEEF2CE41A3}" name="Column14730"/>
    <tableColumn id="14745" xr3:uid="{E95DBCA2-5CC8-4C58-9264-4ECAB142ADB4}" name="Column14731"/>
    <tableColumn id="14746" xr3:uid="{D41F2096-6FEF-4BC3-99CC-85142E43645D}" name="Column14732"/>
    <tableColumn id="14747" xr3:uid="{83EF1C9B-3AD4-48FE-AE4E-79A24DEBD4A7}" name="Column14733"/>
    <tableColumn id="14748" xr3:uid="{5CEFB6E1-E599-477D-9544-E755BBC27E19}" name="Column14734"/>
    <tableColumn id="14749" xr3:uid="{DF16EAB1-0265-4608-8E49-4A4714ED1120}" name="Column14735"/>
    <tableColumn id="14750" xr3:uid="{0C318C41-AA14-40C0-A663-E48FF956F8B7}" name="Column14736"/>
    <tableColumn id="14751" xr3:uid="{F3E1020A-A77A-46FB-9F06-C04193DDE014}" name="Column14737"/>
    <tableColumn id="14752" xr3:uid="{D095931B-2E66-4E4D-919F-33F8B7679325}" name="Column14738"/>
    <tableColumn id="14753" xr3:uid="{5731B109-9D93-4095-B1AE-B85EB6ED3ECD}" name="Column14739"/>
    <tableColumn id="14754" xr3:uid="{144F7781-7F98-42B2-8D5C-ED72D0E71349}" name="Column14740"/>
    <tableColumn id="14755" xr3:uid="{B17F8C3D-0BEF-456A-BB49-9BF24E91ADE7}" name="Column14741"/>
    <tableColumn id="14756" xr3:uid="{1DD82B13-DF67-4E62-843C-D8672AE95A42}" name="Column14742"/>
    <tableColumn id="14757" xr3:uid="{695F4E37-5985-4981-9045-4A919046A6CF}" name="Column14743"/>
    <tableColumn id="14758" xr3:uid="{792D371F-1FE7-427E-974D-4F6B80D5178E}" name="Column14744"/>
    <tableColumn id="14759" xr3:uid="{9897F770-3DF1-4DCF-9CDA-A5CF58954D50}" name="Column14745"/>
    <tableColumn id="14760" xr3:uid="{AEDBF568-7A28-446A-A5A8-0F28E2CA7630}" name="Column14746"/>
    <tableColumn id="14761" xr3:uid="{99A23B51-9D9E-4433-B2ED-450528812B74}" name="Column14747"/>
    <tableColumn id="14762" xr3:uid="{6E015AD7-DBD9-4BCC-9540-4965D357B838}" name="Column14748"/>
    <tableColumn id="14763" xr3:uid="{0E2A57AD-50BF-4B5B-B671-9A285C3241BF}" name="Column14749"/>
    <tableColumn id="14764" xr3:uid="{A4228DC5-615B-40A3-A990-58A091B63342}" name="Column14750"/>
    <tableColumn id="14765" xr3:uid="{6A73461F-8DA0-44C6-91B6-0A85EBE19304}" name="Column14751"/>
    <tableColumn id="14766" xr3:uid="{AFABC1E5-B029-491F-8106-D964C371384C}" name="Column14752"/>
    <tableColumn id="14767" xr3:uid="{EFAB9A37-0903-4EAA-839F-4BFA85FE5E82}" name="Column14753"/>
    <tableColumn id="14768" xr3:uid="{DE36E0E3-5F99-40D5-B06F-30B8F67BDADC}" name="Column14754"/>
    <tableColumn id="14769" xr3:uid="{8A2B2889-D080-4E47-88E2-163800D0C7F1}" name="Column14755"/>
    <tableColumn id="14770" xr3:uid="{F5744359-5775-42FC-8C0B-781AF7BA60F9}" name="Column14756"/>
    <tableColumn id="14771" xr3:uid="{27C4BDF1-8418-43D6-B61B-6AC9F826382E}" name="Column14757"/>
    <tableColumn id="14772" xr3:uid="{C10F69DC-3157-4897-B2A7-6DC281DB6F38}" name="Column14758"/>
    <tableColumn id="14773" xr3:uid="{10931588-62F1-44F0-964E-D8B706713A05}" name="Column14759"/>
    <tableColumn id="14774" xr3:uid="{B85D02B3-A55F-461C-9849-8D30EC350804}" name="Column14760"/>
    <tableColumn id="14775" xr3:uid="{297CA199-8BA4-46B6-BAE6-61A9E92CFB55}" name="Column14761"/>
    <tableColumn id="14776" xr3:uid="{D4329667-A69B-4336-B364-A3B0C269034B}" name="Column14762"/>
    <tableColumn id="14777" xr3:uid="{ABCD6316-AAF6-4C95-9318-A32501FD54CB}" name="Column14763"/>
    <tableColumn id="14778" xr3:uid="{B7154383-2F8B-4D37-87D8-894E4BDA738A}" name="Column14764"/>
    <tableColumn id="14779" xr3:uid="{60EBD441-3AD3-4F39-B941-BA16C2190A76}" name="Column14765"/>
    <tableColumn id="14780" xr3:uid="{D0AD0A9A-CC91-4449-85B3-007D78845E54}" name="Column14766"/>
    <tableColumn id="14781" xr3:uid="{964B8BD8-CD4B-4702-A805-AAC818ED5CBC}" name="Column14767"/>
    <tableColumn id="14782" xr3:uid="{4BE51F33-EA3C-42F6-AB3F-733B0A296980}" name="Column14768"/>
    <tableColumn id="14783" xr3:uid="{4BCECC0B-AB5F-4F70-A71F-6381E532B330}" name="Column14769"/>
    <tableColumn id="14784" xr3:uid="{902AD706-F8D4-4BB4-9A71-CDA603A7B57E}" name="Column14770"/>
    <tableColumn id="14785" xr3:uid="{39D94820-2C1B-46FD-9746-7AF67C10E140}" name="Column14771"/>
    <tableColumn id="14786" xr3:uid="{6D97D14F-FC88-4EB0-B156-8D465ADBA447}" name="Column14772"/>
    <tableColumn id="14787" xr3:uid="{B0E76771-F9A7-43C2-AF40-415CDB1D2A77}" name="Column14773"/>
    <tableColumn id="14788" xr3:uid="{AD125903-35FB-465A-9ACF-3A07AE1C3860}" name="Column14774"/>
    <tableColumn id="14789" xr3:uid="{6268B3BB-0C3F-439E-A2CB-28BEF911A2CA}" name="Column14775"/>
    <tableColumn id="14790" xr3:uid="{F991DFD0-F442-45BD-8F9E-239D2357E836}" name="Column14776"/>
    <tableColumn id="14791" xr3:uid="{9950FE3C-B924-41AB-B3D7-664BB9A27FEF}" name="Column14777"/>
    <tableColumn id="14792" xr3:uid="{91AF1257-16F5-4A47-A1B0-E2C71BF678B3}" name="Column14778"/>
    <tableColumn id="14793" xr3:uid="{C5C0F57E-88B8-40E7-9BE6-58C8E2795967}" name="Column14779"/>
    <tableColumn id="14794" xr3:uid="{8E55DF7E-9B5A-44D1-8EEB-4FA618F0365A}" name="Column14780"/>
    <tableColumn id="14795" xr3:uid="{EB80A246-697A-4267-A37A-EC02C72F68F6}" name="Column14781"/>
    <tableColumn id="14796" xr3:uid="{83E8FC94-7A13-4C90-A648-2F23EB98762A}" name="Column14782"/>
    <tableColumn id="14797" xr3:uid="{6D87E5BA-42F4-4D78-B966-C909140ADFC9}" name="Column14783"/>
    <tableColumn id="14798" xr3:uid="{B85ED34D-2738-49B1-99C5-949B57650B40}" name="Column14784"/>
    <tableColumn id="14799" xr3:uid="{0C33DC8A-F08E-4F35-AF0D-C209BED3399F}" name="Column14785"/>
    <tableColumn id="14800" xr3:uid="{DE3D7166-CE87-43F0-AD01-8C268F99F606}" name="Column14786"/>
    <tableColumn id="14801" xr3:uid="{4B86CAED-40C9-42D5-B907-65B2151F80DB}" name="Column14787"/>
    <tableColumn id="14802" xr3:uid="{CA8C021F-7D18-414B-8886-A022F32D8FCD}" name="Column14788"/>
    <tableColumn id="14803" xr3:uid="{9A369BEC-2948-4B1B-BE1D-0A3949A4AE5E}" name="Column14789"/>
    <tableColumn id="14804" xr3:uid="{E14F3E27-2CF1-4F1D-BC45-5F6867D0A6C3}" name="Column14790"/>
    <tableColumn id="14805" xr3:uid="{3B5E457F-276A-4C75-BAA9-3C7351A433A6}" name="Column14791"/>
    <tableColumn id="14806" xr3:uid="{A06E8391-17B9-4CA3-B3F8-6D39EA79FD33}" name="Column14792"/>
    <tableColumn id="14807" xr3:uid="{68BFB3B4-485D-4E69-BB71-99C97DA223EF}" name="Column14793"/>
    <tableColumn id="14808" xr3:uid="{9734F1A8-447E-490C-9619-0F975E10A7CA}" name="Column14794"/>
    <tableColumn id="14809" xr3:uid="{85A80495-0248-44FA-8110-814C100E8A13}" name="Column14795"/>
    <tableColumn id="14810" xr3:uid="{84DD0748-9D81-4ABB-BA98-35C0E3FD24A3}" name="Column14796"/>
    <tableColumn id="14811" xr3:uid="{96292503-F85F-403D-9B39-7AB6C807BFB5}" name="Column14797"/>
    <tableColumn id="14812" xr3:uid="{991045E7-A1F6-4463-9F59-76A83575FB3C}" name="Column14798"/>
    <tableColumn id="14813" xr3:uid="{ECCF2D93-3961-4A3B-9D97-BCF0F1B3EA4B}" name="Column14799"/>
    <tableColumn id="14814" xr3:uid="{12E4231B-6ADD-4D59-8FCE-B92EA3754983}" name="Column14800"/>
    <tableColumn id="14815" xr3:uid="{F0B873C3-5A37-4151-A999-2961E5C7DA8C}" name="Column14801"/>
    <tableColumn id="14816" xr3:uid="{D3C4441F-7540-4B96-9BD9-9C692A2BB650}" name="Column14802"/>
    <tableColumn id="14817" xr3:uid="{476CF8A0-6779-4BF8-862E-D05E21396F16}" name="Column14803"/>
    <tableColumn id="14818" xr3:uid="{DBFEF121-3CDF-4488-901A-C3DB945F62E0}" name="Column14804"/>
    <tableColumn id="14819" xr3:uid="{D30270B7-957F-4282-A423-8E407703A744}" name="Column14805"/>
    <tableColumn id="14820" xr3:uid="{7D3C633C-A314-4404-A0F1-E085B450F67C}" name="Column14806"/>
    <tableColumn id="14821" xr3:uid="{B94C86DA-4DF2-4D98-A753-AAD2F215AF06}" name="Column14807"/>
    <tableColumn id="14822" xr3:uid="{A1DE28F1-740D-48B6-A6E4-4CE5D7FFD3B8}" name="Column14808"/>
    <tableColumn id="14823" xr3:uid="{6D09156E-443B-402B-BF20-2591B0570157}" name="Column14809"/>
    <tableColumn id="14824" xr3:uid="{83C86A75-1A83-4307-9FE1-4FD495D6E476}" name="Column14810"/>
    <tableColumn id="14825" xr3:uid="{E60911F1-EA1E-46A2-B40F-639C34E53F2E}" name="Column14811"/>
    <tableColumn id="14826" xr3:uid="{3335498A-35A1-407B-9AFD-B8D9A8BD2084}" name="Column14812"/>
    <tableColumn id="14827" xr3:uid="{80E67B47-9569-44AA-8680-3043D7D6B129}" name="Column14813"/>
    <tableColumn id="14828" xr3:uid="{A157F7C5-2A97-44FC-BB9C-16B2564342B9}" name="Column14814"/>
    <tableColumn id="14829" xr3:uid="{1679B2FB-A4C6-465B-AE38-B980B32C3E73}" name="Column14815"/>
    <tableColumn id="14830" xr3:uid="{4DD98EEE-1DCC-420D-B1D1-BD02D98C6CE8}" name="Column14816"/>
    <tableColumn id="14831" xr3:uid="{989E828E-FB3A-46D2-9FD7-B65F3FC1D411}" name="Column14817"/>
    <tableColumn id="14832" xr3:uid="{0755867F-D41D-4326-B526-0EB0CDD7D67F}" name="Column14818"/>
    <tableColumn id="14833" xr3:uid="{9A9B3E93-472D-44F9-8CE1-196DD0C1C8A2}" name="Column14819"/>
    <tableColumn id="14834" xr3:uid="{4A087089-2345-420E-A5E5-0E8C7BAAFC53}" name="Column14820"/>
    <tableColumn id="14835" xr3:uid="{F0EA9B1D-8F9F-4C2B-A7DA-D64A8C166D04}" name="Column14821"/>
    <tableColumn id="14836" xr3:uid="{A416F646-E6B7-49ED-BA1C-FDDA4EA92B96}" name="Column14822"/>
    <tableColumn id="14837" xr3:uid="{2EB927B9-ED38-4CE6-812F-BCD610A911DF}" name="Column14823"/>
    <tableColumn id="14838" xr3:uid="{22601C20-B880-41E8-810D-F51580899522}" name="Column14824"/>
    <tableColumn id="14839" xr3:uid="{A8CA24FE-1A59-49E9-B731-620D308B1443}" name="Column14825"/>
    <tableColumn id="14840" xr3:uid="{0B455633-E630-49BD-B632-2CC42DB3DCAE}" name="Column14826"/>
    <tableColumn id="14841" xr3:uid="{0B252C11-A2E4-4164-ACB4-3E9F10B76C99}" name="Column14827"/>
    <tableColumn id="14842" xr3:uid="{CB177EC7-444E-4336-AAB7-C1D9039DA625}" name="Column14828"/>
    <tableColumn id="14843" xr3:uid="{81848873-6593-43CA-A4B3-579B44178FBD}" name="Column14829"/>
    <tableColumn id="14844" xr3:uid="{D8092F29-7230-4605-86D2-9346CC234474}" name="Column14830"/>
    <tableColumn id="14845" xr3:uid="{96609164-35D3-4064-9B4B-7564D3DB2AC9}" name="Column14831"/>
    <tableColumn id="14846" xr3:uid="{930CF4B1-5233-4564-A018-550419367902}" name="Column14832"/>
    <tableColumn id="14847" xr3:uid="{F416EBFF-F23C-40A2-AB3D-DCEF90BE56B8}" name="Column14833"/>
    <tableColumn id="14848" xr3:uid="{BFE508B0-649E-45CE-A58A-26DD9C9CC1F5}" name="Column14834"/>
    <tableColumn id="14849" xr3:uid="{8DCA1F40-965C-4374-8467-959D59EA0F2D}" name="Column14835"/>
    <tableColumn id="14850" xr3:uid="{76BF4A72-A197-47ED-86F0-4E00464EBF19}" name="Column14836"/>
    <tableColumn id="14851" xr3:uid="{E0AA8CB8-7C02-470A-AB23-874B851F4927}" name="Column14837"/>
    <tableColumn id="14852" xr3:uid="{C7D77319-6FA9-4D1F-8E30-68318654B6C2}" name="Column14838"/>
    <tableColumn id="14853" xr3:uid="{AF450D34-8EED-423B-9F5C-493F8808993E}" name="Column14839"/>
    <tableColumn id="14854" xr3:uid="{699A1CA8-89A7-4B47-81BA-247BCFB75647}" name="Column14840"/>
    <tableColumn id="14855" xr3:uid="{60715E62-BD60-4CC9-95E6-6FF8A8B23F28}" name="Column14841"/>
    <tableColumn id="14856" xr3:uid="{BF7DEB21-7CAB-494F-A248-024B65162426}" name="Column14842"/>
    <tableColumn id="14857" xr3:uid="{C68B7CB0-B26E-4DE4-A3F8-E93CBF383AE0}" name="Column14843"/>
    <tableColumn id="14858" xr3:uid="{DF87ED76-D2C5-4386-AA89-BB4C780ECCA8}" name="Column14844"/>
    <tableColumn id="14859" xr3:uid="{4B442EDE-8CD2-4803-B46F-3FC6213D27E5}" name="Column14845"/>
    <tableColumn id="14860" xr3:uid="{128A4E48-0C91-4194-8A0C-39FDB938F892}" name="Column14846"/>
    <tableColumn id="14861" xr3:uid="{79D2358F-8E13-498D-B961-8D3E528946FC}" name="Column14847"/>
    <tableColumn id="14862" xr3:uid="{A1D78C31-34D5-490A-A2AE-0A18EF8BB9E2}" name="Column14848"/>
    <tableColumn id="14863" xr3:uid="{A4BB7202-2AB9-495B-8633-C4364A4D760A}" name="Column14849"/>
    <tableColumn id="14864" xr3:uid="{0CA77B75-5AE2-479B-86DC-8BFA73EBAAE8}" name="Column14850"/>
    <tableColumn id="14865" xr3:uid="{C0D99FD0-0D1F-426C-AE6A-D3B15B91BC10}" name="Column14851"/>
    <tableColumn id="14866" xr3:uid="{097F37AF-E1EE-41D7-A320-6465D03D158A}" name="Column14852"/>
    <tableColumn id="14867" xr3:uid="{69D26C18-2675-49E3-8BBC-FF6CB46ACA85}" name="Column14853"/>
    <tableColumn id="14868" xr3:uid="{880D2382-0982-4BC4-8B25-A04B7C90A23B}" name="Column14854"/>
    <tableColumn id="14869" xr3:uid="{A16C4158-0483-401D-A95D-31530AABC0EE}" name="Column14855"/>
    <tableColumn id="14870" xr3:uid="{89416937-CBE3-489A-A9BF-8ED90BAE5FFD}" name="Column14856"/>
    <tableColumn id="14871" xr3:uid="{994C2011-B33D-46D4-9188-941D2CE48422}" name="Column14857"/>
    <tableColumn id="14872" xr3:uid="{73681E99-B725-4E44-8EE7-6F8E36720A01}" name="Column14858"/>
    <tableColumn id="14873" xr3:uid="{CF98945A-7A6A-44AB-A017-4D88C9EA3739}" name="Column14859"/>
    <tableColumn id="14874" xr3:uid="{CD5054A3-B106-4E64-A795-BA4B460AE100}" name="Column14860"/>
    <tableColumn id="14875" xr3:uid="{2F7934FC-8BED-46DD-B35D-3071C029CAC4}" name="Column14861"/>
    <tableColumn id="14876" xr3:uid="{F417881E-CE43-433D-974F-2397BA37EF6F}" name="Column14862"/>
    <tableColumn id="14877" xr3:uid="{A85A7824-9A61-47AA-8ED0-B6DA08981C63}" name="Column14863"/>
    <tableColumn id="14878" xr3:uid="{73E3B2D3-1B81-40DA-A189-2C8CBE58A7F1}" name="Column14864"/>
    <tableColumn id="14879" xr3:uid="{DD020138-9087-418F-A062-87325BE495AD}" name="Column14865"/>
    <tableColumn id="14880" xr3:uid="{3A898C49-7998-455B-9DAF-8F25BE0C2296}" name="Column14866"/>
    <tableColumn id="14881" xr3:uid="{B06961F8-2E75-4451-9741-5B62A39C4C5F}" name="Column14867"/>
    <tableColumn id="14882" xr3:uid="{0B1CE25C-B190-4B03-9D3B-673B8BAFFADD}" name="Column14868"/>
    <tableColumn id="14883" xr3:uid="{A49B2582-3BF2-4F54-86AC-04B08C5C2102}" name="Column14869"/>
    <tableColumn id="14884" xr3:uid="{09378A12-34BB-4BC1-ACD0-2D2BBE4481FF}" name="Column14870"/>
    <tableColumn id="14885" xr3:uid="{79B889DB-9FBB-4540-A2ED-F42BB3C13879}" name="Column14871"/>
    <tableColumn id="14886" xr3:uid="{62CF5CB7-FD77-4777-B400-C7B2BAADB950}" name="Column14872"/>
    <tableColumn id="14887" xr3:uid="{37D13EF4-1FF4-407F-8277-6B88EEE7D8A7}" name="Column14873"/>
    <tableColumn id="14888" xr3:uid="{8F969F96-3A9E-4CD5-A658-892823A9593F}" name="Column14874"/>
    <tableColumn id="14889" xr3:uid="{C1343B6A-140D-435F-8E1C-E2709EE575BE}" name="Column14875"/>
    <tableColumn id="14890" xr3:uid="{E081C3F6-6F78-4D85-A2CB-76BA93343CB5}" name="Column14876"/>
    <tableColumn id="14891" xr3:uid="{3500C883-8775-44A8-BC59-C2705F9389EE}" name="Column14877"/>
    <tableColumn id="14892" xr3:uid="{23A2862C-F1C8-4639-930A-622C322C4163}" name="Column14878"/>
    <tableColumn id="14893" xr3:uid="{A058AE19-FED8-4CCC-BB65-FFD0C42C14B4}" name="Column14879"/>
    <tableColumn id="14894" xr3:uid="{45F6ACCE-B256-4355-B253-D41E841A304A}" name="Column14880"/>
    <tableColumn id="14895" xr3:uid="{6EF01E4B-B81E-4A27-A45C-0EE5FB870D38}" name="Column14881"/>
    <tableColumn id="14896" xr3:uid="{17CA1350-6278-45B7-AA7D-097F05B135ED}" name="Column14882"/>
    <tableColumn id="14897" xr3:uid="{DE8F1FFB-5F12-426B-B451-825F064EC307}" name="Column14883"/>
    <tableColumn id="14898" xr3:uid="{7A54D0AE-63EC-4266-9A8A-4F47AD8A0FBE}" name="Column14884"/>
    <tableColumn id="14899" xr3:uid="{D532CA46-C71A-4A83-8B08-6D9ED4A0FEA1}" name="Column14885"/>
    <tableColumn id="14900" xr3:uid="{37E3F880-A0FF-4C9A-83C2-41E9B98A156F}" name="Column14886"/>
    <tableColumn id="14901" xr3:uid="{F4194DCC-FC16-44FE-974D-DA6C0C73939F}" name="Column14887"/>
    <tableColumn id="14902" xr3:uid="{CDCD06B9-7082-48CB-8562-45C5FFA15CCE}" name="Column14888"/>
    <tableColumn id="14903" xr3:uid="{89F13517-B2AA-48EE-8523-4723A3EA6FEA}" name="Column14889"/>
    <tableColumn id="14904" xr3:uid="{8290566F-CF82-481B-A79D-642F8C1DE011}" name="Column14890"/>
    <tableColumn id="14905" xr3:uid="{F2DBFE88-1ACA-4FEE-A9A5-3C8BA7732B59}" name="Column14891"/>
    <tableColumn id="14906" xr3:uid="{443A5B7B-A328-4E18-8AAD-5AFDD9A30CA6}" name="Column14892"/>
    <tableColumn id="14907" xr3:uid="{D3EBEBFA-E593-48C2-8931-744C94911F33}" name="Column14893"/>
    <tableColumn id="14908" xr3:uid="{7C42B012-18A4-4512-8BFD-8BAF224D2E17}" name="Column14894"/>
    <tableColumn id="14909" xr3:uid="{23EABCF0-BD64-4923-BEE2-ED19F96097A1}" name="Column14895"/>
    <tableColumn id="14910" xr3:uid="{E79F204B-70E8-4BEB-A6E9-EF8FFE9B297C}" name="Column14896"/>
    <tableColumn id="14911" xr3:uid="{892C01C0-260C-4FE0-B936-53E891A9CA26}" name="Column14897"/>
    <tableColumn id="14912" xr3:uid="{9377CA5C-11E7-48DF-970F-84F237B4D3D1}" name="Column14898"/>
    <tableColumn id="14913" xr3:uid="{D5855E77-C56C-428E-A94F-74A7A506D25B}" name="Column14899"/>
    <tableColumn id="14914" xr3:uid="{BC6562C9-E0A2-4F62-B52C-3A05BB43C29C}" name="Column14900"/>
    <tableColumn id="14915" xr3:uid="{9AB359F0-A8E0-4BFF-8FD6-5EA2907E8725}" name="Column14901"/>
    <tableColumn id="14916" xr3:uid="{916D415F-446F-4847-91B7-A6C6B6E18B11}" name="Column14902"/>
    <tableColumn id="14917" xr3:uid="{D49235A2-C276-4895-B4A3-70926F4A9156}" name="Column14903"/>
    <tableColumn id="14918" xr3:uid="{703CEE48-7F19-4B61-B172-BE172EC07C5B}" name="Column14904"/>
    <tableColumn id="14919" xr3:uid="{5F2A04BD-FB5E-438A-B11C-A3A01EC36E96}" name="Column14905"/>
    <tableColumn id="14920" xr3:uid="{8EA57B7C-0150-4ADC-A46C-B0C807036805}" name="Column14906"/>
    <tableColumn id="14921" xr3:uid="{52663504-B012-47B6-959E-C504CBA4FAAF}" name="Column14907"/>
    <tableColumn id="14922" xr3:uid="{1B080FD0-C867-4368-A228-D970CB66AD3B}" name="Column14908"/>
    <tableColumn id="14923" xr3:uid="{081B9F27-0494-4141-B07D-3811872F3CC4}" name="Column14909"/>
    <tableColumn id="14924" xr3:uid="{DA03E092-7EC6-42AF-BF52-F256429BA01B}" name="Column14910"/>
    <tableColumn id="14925" xr3:uid="{8211751E-10DC-4792-A42A-4F1D9D030676}" name="Column14911"/>
    <tableColumn id="14926" xr3:uid="{0A1FE10C-7866-443B-8E4D-94615E5B4368}" name="Column14912"/>
    <tableColumn id="14927" xr3:uid="{B8125C0A-BB36-40A7-8741-4F92FEFEDFD4}" name="Column14913"/>
    <tableColumn id="14928" xr3:uid="{243B53F7-A202-44D9-8E8F-87D130BE4CB6}" name="Column14914"/>
    <tableColumn id="14929" xr3:uid="{8559A259-A2A9-420C-875B-A3B586ACD159}" name="Column14915"/>
    <tableColumn id="14930" xr3:uid="{A2FB1BB3-D644-4E23-A077-045D0D249A8F}" name="Column14916"/>
    <tableColumn id="14931" xr3:uid="{F715082E-EB8E-4966-AB38-13B0436E658F}" name="Column14917"/>
    <tableColumn id="14932" xr3:uid="{B9EEF6FF-0D8B-44C4-A1B9-37A756C26917}" name="Column14918"/>
    <tableColumn id="14933" xr3:uid="{9F2859DD-4414-416D-8EE7-F6A4A5E81173}" name="Column14919"/>
    <tableColumn id="14934" xr3:uid="{13A30F9C-FBFF-43DF-A29C-54975FBB5A17}" name="Column14920"/>
    <tableColumn id="14935" xr3:uid="{B4E7EFC1-9794-4214-844F-9141C32AE3CA}" name="Column14921"/>
    <tableColumn id="14936" xr3:uid="{69CC7B03-0168-4967-9F12-168DFA103912}" name="Column14922"/>
    <tableColumn id="14937" xr3:uid="{E26A841E-D43B-4AFF-8B33-74407E107FF2}" name="Column14923"/>
    <tableColumn id="14938" xr3:uid="{1E82F25D-A033-4BB1-8D2A-0F70FDBC5E5E}" name="Column14924"/>
    <tableColumn id="14939" xr3:uid="{BB191B84-3117-4B1A-84ED-8CAE2A601726}" name="Column14925"/>
    <tableColumn id="14940" xr3:uid="{A6CD24D4-F516-4EE8-866B-34191705BD93}" name="Column14926"/>
    <tableColumn id="14941" xr3:uid="{64A9B492-4623-4317-9708-C3097471D9AD}" name="Column14927"/>
    <tableColumn id="14942" xr3:uid="{E4BF204C-7089-4BCC-BDDF-38066B74FBE0}" name="Column14928"/>
    <tableColumn id="14943" xr3:uid="{232F13AA-FF0F-4D70-85D9-CED08E5B8F66}" name="Column14929"/>
    <tableColumn id="14944" xr3:uid="{31684F7A-29B9-4561-8A7F-0E49E9E695F4}" name="Column14930"/>
    <tableColumn id="14945" xr3:uid="{79CBDA5C-707C-42EE-9E47-EB31485B132F}" name="Column14931"/>
    <tableColumn id="14946" xr3:uid="{791477A9-E413-43BE-9341-1ECDFBA1509A}" name="Column14932"/>
    <tableColumn id="14947" xr3:uid="{FB84EBD2-4D68-4489-98EE-0A352F0576BD}" name="Column14933"/>
    <tableColumn id="14948" xr3:uid="{2A1118BA-66E8-43C3-869F-3F3DF004766B}" name="Column14934"/>
    <tableColumn id="14949" xr3:uid="{5C435F6D-FC34-4453-A1C1-DBC60022BE65}" name="Column14935"/>
    <tableColumn id="14950" xr3:uid="{A7C53A68-271B-4428-A400-077DF1CC2089}" name="Column14936"/>
    <tableColumn id="14951" xr3:uid="{D700F96F-520B-4ABF-B9B2-791EBFCC7BD5}" name="Column14937"/>
    <tableColumn id="14952" xr3:uid="{D5F9CD6F-79BB-4818-8EB6-5046876F1FFB}" name="Column14938"/>
    <tableColumn id="14953" xr3:uid="{22DE4A58-F5DE-4545-800B-B9CBA6AED713}" name="Column14939"/>
    <tableColumn id="14954" xr3:uid="{CEC30D3D-304E-41BB-9623-D208D39239CE}" name="Column14940"/>
    <tableColumn id="14955" xr3:uid="{34B1C849-D2BD-47A8-9067-43062BBEA77A}" name="Column14941"/>
    <tableColumn id="14956" xr3:uid="{B7D7921C-6326-4364-A965-B2E13A8876DB}" name="Column14942"/>
    <tableColumn id="14957" xr3:uid="{D67A8D98-04B6-426C-A2CF-FF8E0D86D03F}" name="Column14943"/>
    <tableColumn id="14958" xr3:uid="{5EB39B93-0A80-4197-BD87-9F679515C4E1}" name="Column14944"/>
    <tableColumn id="14959" xr3:uid="{E294B937-7091-4880-8C13-D5DC37FCC236}" name="Column14945"/>
    <tableColumn id="14960" xr3:uid="{1931A510-4591-4EDB-B9BA-8892C0E12E0C}" name="Column14946"/>
    <tableColumn id="14961" xr3:uid="{7E2ED28A-94B1-4F1E-9504-F4B8597EE859}" name="Column14947"/>
    <tableColumn id="14962" xr3:uid="{7AB4C8F7-F11C-4490-B3EF-51A14A49CA0A}" name="Column14948"/>
    <tableColumn id="14963" xr3:uid="{7716C5E5-0C9F-4930-B704-13B1CF7C2FE6}" name="Column14949"/>
    <tableColumn id="14964" xr3:uid="{36384417-BD8A-4A2D-ACCA-74DF42D2030A}" name="Column14950"/>
    <tableColumn id="14965" xr3:uid="{A412387C-5C2C-4AF5-A34B-1A0F8D7D0BEC}" name="Column14951"/>
    <tableColumn id="14966" xr3:uid="{AB51D672-7E83-411E-B405-9920B149265E}" name="Column14952"/>
    <tableColumn id="14967" xr3:uid="{6AA98555-1AD0-44FB-9AF2-0517865337C4}" name="Column14953"/>
    <tableColumn id="14968" xr3:uid="{3EFAA72B-67E1-4B21-810C-F760200814CC}" name="Column14954"/>
    <tableColumn id="14969" xr3:uid="{BB9ABF2D-8D26-4435-8334-9EC5E7B7A411}" name="Column14955"/>
    <tableColumn id="14970" xr3:uid="{FE09A3B2-A9C2-40B9-89EA-E93E46C84FC9}" name="Column14956"/>
    <tableColumn id="14971" xr3:uid="{CE94E736-B76B-4780-9FCB-C5A3A3F7A54D}" name="Column14957"/>
    <tableColumn id="14972" xr3:uid="{9E0DE823-3835-407E-A809-71FFC3CABB7A}" name="Column14958"/>
    <tableColumn id="14973" xr3:uid="{100F3517-C4C6-4DC4-AF79-39E3CC15BEC3}" name="Column14959"/>
    <tableColumn id="14974" xr3:uid="{7CCDD7A0-3890-4AC5-BE3E-7450AF6F746C}" name="Column14960"/>
    <tableColumn id="14975" xr3:uid="{F82AED15-277B-45C7-92D0-02B60D7B8C67}" name="Column14961"/>
    <tableColumn id="14976" xr3:uid="{1C0CC2DF-18BF-4069-995B-3793DBF27EFB}" name="Column14962"/>
    <tableColumn id="14977" xr3:uid="{8850FAA4-7DD1-43BA-8794-522F8F6CC7EF}" name="Column14963"/>
    <tableColumn id="14978" xr3:uid="{CB9F6689-D844-4B0F-9956-3510A3ED2035}" name="Column14964"/>
    <tableColumn id="14979" xr3:uid="{169D0C12-4285-400E-BAA8-1DC722F1234C}" name="Column14965"/>
    <tableColumn id="14980" xr3:uid="{C27A36A1-48DA-431A-A302-89860DC9A797}" name="Column14966"/>
    <tableColumn id="14981" xr3:uid="{FB5994C6-273C-48D2-988E-E6FCF37D3AF0}" name="Column14967"/>
    <tableColumn id="14982" xr3:uid="{B731D0DB-D821-4BC6-A959-2950C2810C5B}" name="Column14968"/>
    <tableColumn id="14983" xr3:uid="{415B5DC0-6636-48EE-8ADD-E2A69A28B123}" name="Column14969"/>
    <tableColumn id="14984" xr3:uid="{19188758-3D48-4274-8EE5-241952B540E7}" name="Column14970"/>
    <tableColumn id="14985" xr3:uid="{E157A824-BC95-46BD-B2B4-699611EAE6F9}" name="Column14971"/>
    <tableColumn id="14986" xr3:uid="{8EA8C25D-B22A-4DCF-AF06-C8CFA7C9DD85}" name="Column14972"/>
    <tableColumn id="14987" xr3:uid="{C128215A-5C06-4610-9569-49BA15E588DD}" name="Column14973"/>
    <tableColumn id="14988" xr3:uid="{F22622E1-4509-4952-81B8-1CE461822912}" name="Column14974"/>
    <tableColumn id="14989" xr3:uid="{D09BCD49-CA07-4EE3-9115-22FEC34B08F2}" name="Column14975"/>
    <tableColumn id="14990" xr3:uid="{52D5AB61-5231-4334-A7F2-0BE58A5E0892}" name="Column14976"/>
    <tableColumn id="14991" xr3:uid="{A7FF3F47-ED98-44AD-BB32-8E1EE9A2BD7D}" name="Column14977"/>
    <tableColumn id="14992" xr3:uid="{D3D51C93-B1B4-4F4B-9C68-08B459569DA2}" name="Column14978"/>
    <tableColumn id="14993" xr3:uid="{A0D48B96-662E-4843-9FB2-8AB0311A73B2}" name="Column14979"/>
    <tableColumn id="14994" xr3:uid="{8A8432D4-88E3-45F6-BB16-4C16F57F8FB6}" name="Column14980"/>
    <tableColumn id="14995" xr3:uid="{7072D456-550E-48F1-9802-2ABBDEC9812A}" name="Column14981"/>
    <tableColumn id="14996" xr3:uid="{45D21A56-A285-48C3-97D1-0AB1EC00059E}" name="Column14982"/>
    <tableColumn id="14997" xr3:uid="{A33EF3D5-0336-4672-8443-A21BDFDB1E98}" name="Column14983"/>
    <tableColumn id="14998" xr3:uid="{A457B6BD-9EFE-4F19-AAED-395AF414930A}" name="Column14984"/>
    <tableColumn id="14999" xr3:uid="{83E9C671-08A6-4C17-A3B7-4F520C8C68F9}" name="Column14985"/>
    <tableColumn id="15000" xr3:uid="{48715FF8-ABAF-4633-8F4E-A4D4DBF1F8FD}" name="Column14986"/>
    <tableColumn id="15001" xr3:uid="{F7E6D6E1-9179-425D-B3EF-C6942B06B035}" name="Column14987"/>
    <tableColumn id="15002" xr3:uid="{1ABBA355-8397-4CDD-AB13-628DA038B58B}" name="Column14988"/>
    <tableColumn id="15003" xr3:uid="{3B0E43C9-0B9A-4218-8787-740287B7BB4E}" name="Column14989"/>
    <tableColumn id="15004" xr3:uid="{6E1A4799-35AD-4BEE-917C-FF9FFFD3B187}" name="Column14990"/>
    <tableColumn id="15005" xr3:uid="{609DC60A-0A67-4CEA-B753-EA0F22A98327}" name="Column14991"/>
    <tableColumn id="15006" xr3:uid="{3D2F041A-C53C-4C1F-BFDB-3E435B33A52D}" name="Column14992"/>
    <tableColumn id="15007" xr3:uid="{FEE3FC2A-FB89-40A9-A28D-35CA35A22F88}" name="Column14993"/>
    <tableColumn id="15008" xr3:uid="{5A962A16-6E07-4C3A-9817-20039E1F9A8A}" name="Column14994"/>
    <tableColumn id="15009" xr3:uid="{142D5775-AADC-49DC-869D-3205F39FBED2}" name="Column14995"/>
    <tableColumn id="15010" xr3:uid="{0033D017-46F0-4E1D-BA68-453E9B99EC7B}" name="Column14996"/>
    <tableColumn id="15011" xr3:uid="{FD118CF2-976D-4FAA-8DD3-25A9662720E9}" name="Column14997"/>
    <tableColumn id="15012" xr3:uid="{F7A6B9AA-8454-48AB-A28D-60425BF989A8}" name="Column14998"/>
    <tableColumn id="15013" xr3:uid="{C15E5EB4-53B0-4FE8-B361-D06456596837}" name="Column14999"/>
    <tableColumn id="15014" xr3:uid="{4AC37260-7AE0-4609-BC7A-D8D17332B8DE}" name="Column15000"/>
    <tableColumn id="15015" xr3:uid="{84BD544B-62FF-409D-8EFB-7BFAE2AAD314}" name="Column15001"/>
    <tableColumn id="15016" xr3:uid="{45B24493-2E2C-40EA-B8DF-317529E20270}" name="Column15002"/>
    <tableColumn id="15017" xr3:uid="{B3767973-7A94-4DD6-9210-24503567BD1D}" name="Column15003"/>
    <tableColumn id="15018" xr3:uid="{FED5236A-0779-4455-9B18-2A37181BE070}" name="Column15004"/>
    <tableColumn id="15019" xr3:uid="{DC7F8411-84DB-4423-89F8-0ABE3F2887D4}" name="Column15005"/>
    <tableColumn id="15020" xr3:uid="{B8080632-D841-4CDB-ABD8-DD967CBAB062}" name="Column15006"/>
    <tableColumn id="15021" xr3:uid="{18B3A888-AC43-4D89-95E1-BB274299D7AB}" name="Column15007"/>
    <tableColumn id="15022" xr3:uid="{C62BE072-918B-43C7-BB30-C9FF2ABB2C83}" name="Column15008"/>
    <tableColumn id="15023" xr3:uid="{960DD63E-A68E-45CA-BB55-B7DAC04DC647}" name="Column15009"/>
    <tableColumn id="15024" xr3:uid="{CA4E7B3B-2822-45ED-A3F1-1DBF85507392}" name="Column15010"/>
    <tableColumn id="15025" xr3:uid="{A5DACB26-C991-4B1D-89BD-7D56CD07D59F}" name="Column15011"/>
    <tableColumn id="15026" xr3:uid="{6ABF5D74-B9E2-45A0-AF21-60134F6D9E40}" name="Column15012"/>
    <tableColumn id="15027" xr3:uid="{88AD76D2-1336-4DEA-BAA7-7AB1F270C768}" name="Column15013"/>
    <tableColumn id="15028" xr3:uid="{63808098-10B6-4271-B747-F09EFF997B99}" name="Column15014"/>
    <tableColumn id="15029" xr3:uid="{907DAAAF-6D4B-4DDC-B76A-AC2369D3BCBE}" name="Column15015"/>
    <tableColumn id="15030" xr3:uid="{4236EA1E-3F14-4AD8-92B2-091762AE7B06}" name="Column15016"/>
    <tableColumn id="15031" xr3:uid="{85A74327-8191-4131-8BC8-C9915A140069}" name="Column15017"/>
    <tableColumn id="15032" xr3:uid="{88F73459-F495-484A-AC56-2E7D075C673C}" name="Column15018"/>
    <tableColumn id="15033" xr3:uid="{1C60BD80-3F1D-498A-BA89-5432B85C2093}" name="Column15019"/>
    <tableColumn id="15034" xr3:uid="{A4118154-1A0A-4632-B183-D51F4D316962}" name="Column15020"/>
    <tableColumn id="15035" xr3:uid="{C5B513FC-617F-4B7B-8B5F-9ABF4BFE7085}" name="Column15021"/>
    <tableColumn id="15036" xr3:uid="{0C470DC3-64C8-4C3D-9C8C-5EBBC8757676}" name="Column15022"/>
    <tableColumn id="15037" xr3:uid="{4B6EC7AD-D121-4476-8FA2-774FAFDE6A3D}" name="Column15023"/>
    <tableColumn id="15038" xr3:uid="{DA5452E5-34C0-4002-9D9E-13925734484E}" name="Column15024"/>
    <tableColumn id="15039" xr3:uid="{57B26185-3F9A-40A6-A76D-D138645DE983}" name="Column15025"/>
    <tableColumn id="15040" xr3:uid="{C8B9C813-A251-4142-AD07-35A508BC41F7}" name="Column15026"/>
    <tableColumn id="15041" xr3:uid="{EEFC83BE-5A00-4BE8-BE15-4F3E0FD5BD39}" name="Column15027"/>
    <tableColumn id="15042" xr3:uid="{46126423-753A-42CF-8E00-FDCF900A8928}" name="Column15028"/>
    <tableColumn id="15043" xr3:uid="{D73E0075-4A0E-4ABE-986B-6F49B549B2D0}" name="Column15029"/>
    <tableColumn id="15044" xr3:uid="{7F7B1A1D-DFCB-493C-982E-9127104A11A2}" name="Column15030"/>
    <tableColumn id="15045" xr3:uid="{BFCC078B-AB31-4002-B81D-EC82B7E44836}" name="Column15031"/>
    <tableColumn id="15046" xr3:uid="{37A9D7C7-4E05-4421-9FF2-DFFEB62FE740}" name="Column15032"/>
    <tableColumn id="15047" xr3:uid="{0A227DB3-5BD0-4214-BF1F-4B8026A2C24B}" name="Column15033"/>
    <tableColumn id="15048" xr3:uid="{06FBB599-61FD-416C-85B0-6120E3210CF2}" name="Column15034"/>
    <tableColumn id="15049" xr3:uid="{A13168AC-60F8-4504-B2C3-AD4384F7876B}" name="Column15035"/>
    <tableColumn id="15050" xr3:uid="{BB931C1A-15FF-4478-8890-62619DBAA35D}" name="Column15036"/>
    <tableColumn id="15051" xr3:uid="{C3C6F671-00A9-4482-97DB-05493A9558F2}" name="Column15037"/>
    <tableColumn id="15052" xr3:uid="{F1749242-C913-45FE-9CCE-0ED48F333398}" name="Column15038"/>
    <tableColumn id="15053" xr3:uid="{A5B2B99E-1D45-487E-B0ED-ED06E20F6152}" name="Column15039"/>
    <tableColumn id="15054" xr3:uid="{0270F042-B4FF-4565-A35B-8E83AD666CFC}" name="Column15040"/>
    <tableColumn id="15055" xr3:uid="{1BC4AC75-0AD5-4B18-86FB-417D0CAFE095}" name="Column15041"/>
    <tableColumn id="15056" xr3:uid="{4E891BCF-F2EE-4867-B9BD-4BD50201BF35}" name="Column15042"/>
    <tableColumn id="15057" xr3:uid="{FE9736C0-DCB0-490F-BD2C-FDA414FEF0A2}" name="Column15043"/>
    <tableColumn id="15058" xr3:uid="{7778EE3C-FA6F-4738-9267-C97C4CDE8009}" name="Column15044"/>
    <tableColumn id="15059" xr3:uid="{A8D0F83B-009C-427F-B319-A020669E8944}" name="Column15045"/>
    <tableColumn id="15060" xr3:uid="{CA7A6CA5-DDA8-49A4-AA1E-EC43E988EE53}" name="Column15046"/>
    <tableColumn id="15061" xr3:uid="{CA1F8E4A-7848-4003-8FF3-0A5DD900E857}" name="Column15047"/>
    <tableColumn id="15062" xr3:uid="{132E599F-DD37-4EC0-A204-F5C6BEB97A4E}" name="Column15048"/>
    <tableColumn id="15063" xr3:uid="{DB9053B5-7068-4F9C-9818-D1B7EF984208}" name="Column15049"/>
    <tableColumn id="15064" xr3:uid="{FEE43E78-E1BD-4A4F-A592-96DD00DF6AAC}" name="Column15050"/>
    <tableColumn id="15065" xr3:uid="{E7DDA616-839B-4C2B-B75B-ECB71BD2719B}" name="Column15051"/>
    <tableColumn id="15066" xr3:uid="{D54EC1D4-DF7A-4F38-9E3E-6F1C4B2A6DE3}" name="Column15052"/>
    <tableColumn id="15067" xr3:uid="{CFD9C39F-2B9C-4A0B-9D41-FFA53CB04385}" name="Column15053"/>
    <tableColumn id="15068" xr3:uid="{96E09CBC-2B90-45F3-BBB3-AA85F1C35D1D}" name="Column15054"/>
    <tableColumn id="15069" xr3:uid="{791C5352-3F91-47D4-843C-808FF7E3A967}" name="Column15055"/>
    <tableColumn id="15070" xr3:uid="{BED0991F-B23D-4817-92EC-6AE9CB8EEFF1}" name="Column15056"/>
    <tableColumn id="15071" xr3:uid="{30CA0933-A88F-4B9A-BC86-842823C38E3D}" name="Column15057"/>
    <tableColumn id="15072" xr3:uid="{1C7F1891-4F48-4467-8B72-E829B4517888}" name="Column15058"/>
    <tableColumn id="15073" xr3:uid="{C765E2C2-916D-4B12-AFC2-337AA1727FFE}" name="Column15059"/>
    <tableColumn id="15074" xr3:uid="{0D114132-80A4-4E18-8792-AE4132391932}" name="Column15060"/>
    <tableColumn id="15075" xr3:uid="{A8F0C588-18E6-427C-93A9-EEB99ED15B09}" name="Column15061"/>
    <tableColumn id="15076" xr3:uid="{F4AC73E9-A09A-4C94-A1DF-69CCA0C5B4A6}" name="Column15062"/>
    <tableColumn id="15077" xr3:uid="{4FA542B5-5428-4F72-8E3B-DAD4BB2BF0FA}" name="Column15063"/>
    <tableColumn id="15078" xr3:uid="{11B5B64C-EB28-4260-9CA9-4DB4583EBFF0}" name="Column15064"/>
    <tableColumn id="15079" xr3:uid="{CDAE3A91-7567-458E-A232-AF869D546966}" name="Column15065"/>
    <tableColumn id="15080" xr3:uid="{EA933C1C-DA76-40D4-83A6-83C89404B690}" name="Column15066"/>
    <tableColumn id="15081" xr3:uid="{B164A9B2-04E5-42CC-B6B1-D3E2859AB80C}" name="Column15067"/>
    <tableColumn id="15082" xr3:uid="{F48EC104-1161-4137-8194-8EB5E3F8DDAC}" name="Column15068"/>
    <tableColumn id="15083" xr3:uid="{A3D38F5C-DFFB-42F6-8576-01FA224CC19A}" name="Column15069"/>
    <tableColumn id="15084" xr3:uid="{84A8B13E-7A36-46B7-BF17-F885F032AD69}" name="Column15070"/>
    <tableColumn id="15085" xr3:uid="{7BF84B7B-5456-4CEB-BC5D-7919057DC873}" name="Column15071"/>
    <tableColumn id="15086" xr3:uid="{D44FE4AE-37C5-4B3A-86BF-0F92E50E58D6}" name="Column15072"/>
    <tableColumn id="15087" xr3:uid="{BD6A7305-AE39-469C-9099-B7772B6D2125}" name="Column15073"/>
    <tableColumn id="15088" xr3:uid="{6AD8456B-6584-4B68-9E75-FE60A1D178A7}" name="Column15074"/>
    <tableColumn id="15089" xr3:uid="{A15FAE4D-FF62-4AC9-98BF-D893267FFF3E}" name="Column15075"/>
    <tableColumn id="15090" xr3:uid="{10E7CAFB-0FFA-4A3C-86BA-1805D91761FE}" name="Column15076"/>
    <tableColumn id="15091" xr3:uid="{F7FB233E-F7B4-4A20-BCDE-CEF54BAA2A61}" name="Column15077"/>
    <tableColumn id="15092" xr3:uid="{6B85463B-16B2-413B-BCFE-7F1A4900B805}" name="Column15078"/>
    <tableColumn id="15093" xr3:uid="{C060AA8B-021D-478E-ACAF-A33576FFC787}" name="Column15079"/>
    <tableColumn id="15094" xr3:uid="{00092776-450F-468B-93ED-FCC144614A66}" name="Column15080"/>
    <tableColumn id="15095" xr3:uid="{E9E783BB-6909-46EE-800B-B90A0CE1133E}" name="Column15081"/>
    <tableColumn id="15096" xr3:uid="{AB8BF230-BC46-4415-A87D-E417A3192E8C}" name="Column15082"/>
    <tableColumn id="15097" xr3:uid="{D4D3B398-A385-4E06-997B-16C0C751ACEA}" name="Column15083"/>
    <tableColumn id="15098" xr3:uid="{08CAD828-BF56-4B5D-A4CF-70793619FE35}" name="Column15084"/>
    <tableColumn id="15099" xr3:uid="{C3EBA102-C8DF-4D95-BED9-19DE67261BE4}" name="Column15085"/>
    <tableColumn id="15100" xr3:uid="{7F6B68DF-F59B-457E-870E-1D699A69D980}" name="Column15086"/>
    <tableColumn id="15101" xr3:uid="{6FFFA0D9-9A45-4C3D-A135-DB9C61F61293}" name="Column15087"/>
    <tableColumn id="15102" xr3:uid="{B7C0BDDE-DAC6-4EE4-98F2-0607C37A2AFE}" name="Column15088"/>
    <tableColumn id="15103" xr3:uid="{A2B04C51-EC5F-43C7-8E7A-68F5F65AA7AC}" name="Column15089"/>
    <tableColumn id="15104" xr3:uid="{844FBA6A-01CB-407F-BEBC-5105A37D9AA0}" name="Column15090"/>
    <tableColumn id="15105" xr3:uid="{F3E3F99B-7008-4F38-88D7-D662E1AC93DC}" name="Column15091"/>
    <tableColumn id="15106" xr3:uid="{DFD4C0C5-123B-4F43-8E7A-2144068267CF}" name="Column15092"/>
    <tableColumn id="15107" xr3:uid="{44A92E68-68D4-42E1-95B1-ED48DAAF36C8}" name="Column15093"/>
    <tableColumn id="15108" xr3:uid="{E56C5375-1D08-41DE-B486-999006E1B73D}" name="Column15094"/>
    <tableColumn id="15109" xr3:uid="{FDA406B6-2ABE-4D48-904C-14539DAB79D7}" name="Column15095"/>
    <tableColumn id="15110" xr3:uid="{DE138B97-523C-44AD-ABA1-763C6BF63B2A}" name="Column15096"/>
    <tableColumn id="15111" xr3:uid="{5EFB41CE-D3E4-4BB3-B76F-03BB40A90FA1}" name="Column15097"/>
    <tableColumn id="15112" xr3:uid="{19173086-60DD-4F89-A267-42ED60C08002}" name="Column15098"/>
    <tableColumn id="15113" xr3:uid="{8783E3DB-C822-485D-A979-78331295B84F}" name="Column15099"/>
    <tableColumn id="15114" xr3:uid="{9C0C0B6B-C0E6-417B-81AE-A0698B18303B}" name="Column15100"/>
    <tableColumn id="15115" xr3:uid="{4E20E232-A850-4263-A04B-DD27B977C25B}" name="Column15101"/>
    <tableColumn id="15116" xr3:uid="{8BD279B4-0B7F-4255-8612-7D408447AEFB}" name="Column15102"/>
    <tableColumn id="15117" xr3:uid="{48B3D0DF-7EE8-4E90-B0C6-DC5581A8C8E0}" name="Column15103"/>
    <tableColumn id="15118" xr3:uid="{D70CF53C-D5F2-430F-9CC3-C381BDF27980}" name="Column15104"/>
    <tableColumn id="15119" xr3:uid="{7193B889-855A-43AE-8EB0-DE17DC94E0B2}" name="Column15105"/>
    <tableColumn id="15120" xr3:uid="{913DB8AC-CFCB-4042-8C60-E6632B80BFFD}" name="Column15106"/>
    <tableColumn id="15121" xr3:uid="{93C5400C-6B4B-46F7-B08E-F1E2E20C1DD7}" name="Column15107"/>
    <tableColumn id="15122" xr3:uid="{A70669E7-163D-44FF-B2D7-4145D09AD879}" name="Column15108"/>
    <tableColumn id="15123" xr3:uid="{26955FEC-C1F7-4851-9D28-CB0CFC885104}" name="Column15109"/>
    <tableColumn id="15124" xr3:uid="{EC895E2F-A403-4BA3-AB0D-55B498A8CFE1}" name="Column15110"/>
    <tableColumn id="15125" xr3:uid="{0925CF2E-5F8F-4511-AA3A-E134B903BD63}" name="Column15111"/>
    <tableColumn id="15126" xr3:uid="{58A66787-237D-426E-844E-71D91402DE28}" name="Column15112"/>
    <tableColumn id="15127" xr3:uid="{F78AF129-4AED-4F03-905F-E9C0F6285061}" name="Column15113"/>
    <tableColumn id="15128" xr3:uid="{84DB2B52-8C31-46BC-8930-AD2E84F71BBF}" name="Column15114"/>
    <tableColumn id="15129" xr3:uid="{1F07916B-0412-482D-AF4F-9BE186E114B8}" name="Column15115"/>
    <tableColumn id="15130" xr3:uid="{23287EE9-97EC-423C-9BC2-48C3E029360C}" name="Column15116"/>
    <tableColumn id="15131" xr3:uid="{6B203AD5-6AEC-423C-8A6D-46147BF20004}" name="Column15117"/>
    <tableColumn id="15132" xr3:uid="{01F3D515-A3E6-4869-97F7-2EBC602FE5FD}" name="Column15118"/>
    <tableColumn id="15133" xr3:uid="{B3D28048-5B86-4D90-A8E4-0E184B92D551}" name="Column15119"/>
    <tableColumn id="15134" xr3:uid="{D2895965-E1E3-42A8-AFEB-43CE9992A830}" name="Column15120"/>
    <tableColumn id="15135" xr3:uid="{5F8484DD-35EC-417D-AE24-FAA8B8B31584}" name="Column15121"/>
    <tableColumn id="15136" xr3:uid="{C7AB9E78-5902-4396-862C-81AA7D712650}" name="Column15122"/>
    <tableColumn id="15137" xr3:uid="{9B57A055-7F6A-4A03-895A-1188DF48CC49}" name="Column15123"/>
    <tableColumn id="15138" xr3:uid="{19C39D6D-0CBC-4858-8D92-C9E39A41CCD9}" name="Column15124"/>
    <tableColumn id="15139" xr3:uid="{7006FB79-9713-4285-9187-65E4A12D749D}" name="Column15125"/>
    <tableColumn id="15140" xr3:uid="{6693EE99-3CA3-44D1-862B-18A3D618534E}" name="Column15126"/>
    <tableColumn id="15141" xr3:uid="{AA5D81F9-2866-4C65-A9CF-154C3BB45BD4}" name="Column15127"/>
    <tableColumn id="15142" xr3:uid="{E8090794-E71A-42C1-A4FA-656E0127DE12}" name="Column15128"/>
    <tableColumn id="15143" xr3:uid="{7E5C06A1-8937-4E08-B276-D508FAC94ED9}" name="Column15129"/>
    <tableColumn id="15144" xr3:uid="{C24C208F-912B-4FFB-BD9A-F945B0E04E0E}" name="Column15130"/>
    <tableColumn id="15145" xr3:uid="{5E159B28-3727-4684-B6EA-7CACF34AA750}" name="Column15131"/>
    <tableColumn id="15146" xr3:uid="{691E183B-AE17-4D11-BC35-4DD9B1FC4972}" name="Column15132"/>
    <tableColumn id="15147" xr3:uid="{EA213AB7-0AB9-4033-B3B1-368F16FD0B15}" name="Column15133"/>
    <tableColumn id="15148" xr3:uid="{5457EB13-F9DD-42CD-B9DC-6C059ACEF9C5}" name="Column15134"/>
    <tableColumn id="15149" xr3:uid="{E981792B-EA6E-45B2-AA50-16AD4DE30D17}" name="Column15135"/>
    <tableColumn id="15150" xr3:uid="{C052B928-DCAE-4078-A11F-9072E7EB12FB}" name="Column15136"/>
    <tableColumn id="15151" xr3:uid="{B7869D0E-F82F-45EC-AD2C-4B10AFB4CFD7}" name="Column15137"/>
    <tableColumn id="15152" xr3:uid="{5226B35E-0AF1-44B0-BD0B-5BBBFDA0942F}" name="Column15138"/>
    <tableColumn id="15153" xr3:uid="{73270894-6183-4EB4-91C2-CB2E3FF20930}" name="Column15139"/>
    <tableColumn id="15154" xr3:uid="{3E9458D5-BD2E-4B82-AA87-897BBDD31725}" name="Column15140"/>
    <tableColumn id="15155" xr3:uid="{07B2DE2F-C5A9-4D91-BFB2-C5828FD832B4}" name="Column15141"/>
    <tableColumn id="15156" xr3:uid="{DC2ED289-32F3-452F-8D2F-0724C5C3A1CD}" name="Column15142"/>
    <tableColumn id="15157" xr3:uid="{E5193193-C820-4B0E-9CC7-8D2AFFB2C5DC}" name="Column15143"/>
    <tableColumn id="15158" xr3:uid="{242C264D-4327-4B83-8A24-65D4166DB46F}" name="Column15144"/>
    <tableColumn id="15159" xr3:uid="{E3538408-23AA-41B9-A099-227CB56852B4}" name="Column15145"/>
    <tableColumn id="15160" xr3:uid="{F7031121-B7BC-49DC-A2CB-502E9CA45AC9}" name="Column15146"/>
    <tableColumn id="15161" xr3:uid="{F97E81CA-DC14-4D66-B072-92FA291FB714}" name="Column15147"/>
    <tableColumn id="15162" xr3:uid="{A837C303-1619-4C2E-9EEB-E2878FD3C760}" name="Column15148"/>
    <tableColumn id="15163" xr3:uid="{55C6E892-B42D-466F-9F09-C340ED06BA60}" name="Column15149"/>
    <tableColumn id="15164" xr3:uid="{DDB352AB-6D64-4F62-82C0-A739CB0044DB}" name="Column15150"/>
    <tableColumn id="15165" xr3:uid="{6D77A613-C110-4306-9D36-352E8C6770B7}" name="Column15151"/>
    <tableColumn id="15166" xr3:uid="{6EA35D22-AC23-4BAF-A95D-AB759919F3B0}" name="Column15152"/>
    <tableColumn id="15167" xr3:uid="{C7B4F816-F4A7-4194-A156-203351DB0205}" name="Column15153"/>
    <tableColumn id="15168" xr3:uid="{A7A7F456-96D5-4886-A762-21992C38C0B7}" name="Column15154"/>
    <tableColumn id="15169" xr3:uid="{2F2935EA-5F64-4CE8-9A97-7B79B98BF551}" name="Column15155"/>
    <tableColumn id="15170" xr3:uid="{E543EA40-243E-48E8-96FB-422C77C3ACB8}" name="Column15156"/>
    <tableColumn id="15171" xr3:uid="{64D67F57-2964-4061-9B67-698DCE55B04C}" name="Column15157"/>
    <tableColumn id="15172" xr3:uid="{363940EB-D690-4657-9C4E-F37E15971181}" name="Column15158"/>
    <tableColumn id="15173" xr3:uid="{72691F51-9168-463E-834E-1D2A2759CC00}" name="Column15159"/>
    <tableColumn id="15174" xr3:uid="{8E6D97A1-D553-4448-95F1-AFFFCEDAF5C3}" name="Column15160"/>
    <tableColumn id="15175" xr3:uid="{4A5975F0-05CE-4C08-9504-93942AD6D69A}" name="Column15161"/>
    <tableColumn id="15176" xr3:uid="{8B2406C0-DB64-4A83-81B5-1AF0D46FE70F}" name="Column15162"/>
    <tableColumn id="15177" xr3:uid="{A3EE766D-BD53-4E29-B7C9-55F91BFACF21}" name="Column15163"/>
    <tableColumn id="15178" xr3:uid="{32B17159-2B33-4E79-BC25-76E59C1CBA51}" name="Column15164"/>
    <tableColumn id="15179" xr3:uid="{B7A4C333-1438-4788-BA04-7AFEADDEA7BC}" name="Column15165"/>
    <tableColumn id="15180" xr3:uid="{3D6AE2C6-129B-48C1-8E01-082CD00F59E4}" name="Column15166"/>
    <tableColumn id="15181" xr3:uid="{3FC2CE25-14CA-48E0-AE75-B54B34647F97}" name="Column15167"/>
    <tableColumn id="15182" xr3:uid="{614D0310-E9B6-4BB2-B048-D591A89C578E}" name="Column15168"/>
    <tableColumn id="15183" xr3:uid="{1FAFB3A0-E470-4233-B682-0C924E7F82A7}" name="Column15169"/>
    <tableColumn id="15184" xr3:uid="{488B3C0C-65BE-4270-A7A9-24910337BE06}" name="Column15170"/>
    <tableColumn id="15185" xr3:uid="{371F1D12-9AFE-42F6-BCAA-EE22038933F2}" name="Column15171"/>
    <tableColumn id="15186" xr3:uid="{A9212A4A-FA7F-4BCC-A066-469277373FC4}" name="Column15172"/>
    <tableColumn id="15187" xr3:uid="{F70F4934-7DCC-4B48-B2BB-ADEEC51BE09F}" name="Column15173"/>
    <tableColumn id="15188" xr3:uid="{09BD74CB-BCD9-4994-B2C0-AFA57A01FCF1}" name="Column15174"/>
    <tableColumn id="15189" xr3:uid="{CF1C9959-493B-45F0-B091-A0E8F86232E6}" name="Column15175"/>
    <tableColumn id="15190" xr3:uid="{F1F5AFBF-DA8B-4746-95E6-DD0CB5873DFE}" name="Column15176"/>
    <tableColumn id="15191" xr3:uid="{29959CF7-E7C7-41D6-BB3D-B6D14A58D1EE}" name="Column15177"/>
    <tableColumn id="15192" xr3:uid="{6E1F78D9-ABED-4842-84F4-641BDEF76925}" name="Column15178"/>
    <tableColumn id="15193" xr3:uid="{E4154107-81FD-4CB1-A9AC-E8F1B2AC3550}" name="Column15179"/>
    <tableColumn id="15194" xr3:uid="{B27BC745-B239-4F3F-9EC2-5460C77A0DA5}" name="Column15180"/>
    <tableColumn id="15195" xr3:uid="{74985B49-D057-403B-A404-927DA84C5109}" name="Column15181"/>
    <tableColumn id="15196" xr3:uid="{26E13095-CBF4-4E93-B74B-CE6017E7A992}" name="Column15182"/>
    <tableColumn id="15197" xr3:uid="{7720E28F-7485-4DB3-9DC7-266ED1FE3404}" name="Column15183"/>
    <tableColumn id="15198" xr3:uid="{37C8AF3B-95FE-4476-895A-AF1C735322F0}" name="Column15184"/>
    <tableColumn id="15199" xr3:uid="{040B078F-CEEE-4988-AEB2-615537F879D7}" name="Column15185"/>
    <tableColumn id="15200" xr3:uid="{ED600A3C-4586-46A5-A7B6-1F5084BEC8A9}" name="Column15186"/>
    <tableColumn id="15201" xr3:uid="{FF886439-3C33-4EC1-98FF-6CE5CBE6B9D0}" name="Column15187"/>
    <tableColumn id="15202" xr3:uid="{8EA29C34-DFEB-4A82-9703-CEC332118363}" name="Column15188"/>
    <tableColumn id="15203" xr3:uid="{44360B87-0286-4236-9099-FECCD3F13B24}" name="Column15189"/>
    <tableColumn id="15204" xr3:uid="{39835329-C52B-4128-9DD0-F6AD56FDFF04}" name="Column15190"/>
    <tableColumn id="15205" xr3:uid="{43E30E64-186B-4EB7-B5B3-17913B3DC269}" name="Column15191"/>
    <tableColumn id="15206" xr3:uid="{C49BA89F-C4C1-406F-9BD4-8D69A67C5710}" name="Column15192"/>
    <tableColumn id="15207" xr3:uid="{921BA217-7C63-4ACA-9798-231A8A166B04}" name="Column15193"/>
    <tableColumn id="15208" xr3:uid="{E25C1429-855E-4005-9849-C8972663D3AB}" name="Column15194"/>
    <tableColumn id="15209" xr3:uid="{B26A8D91-3AF3-42BA-BFD2-9F8545ECB5BE}" name="Column15195"/>
    <tableColumn id="15210" xr3:uid="{BC86DD29-554A-4FAB-B98A-D15EECF8AC70}" name="Column15196"/>
    <tableColumn id="15211" xr3:uid="{E76CCA1E-8F5B-496C-800B-9E2CDE92DA5D}" name="Column15197"/>
    <tableColumn id="15212" xr3:uid="{E5F790DA-9C3B-49B9-A4E0-488FAF691E73}" name="Column15198"/>
    <tableColumn id="15213" xr3:uid="{1D80330E-9674-4719-BCA2-FBDF1E15C866}" name="Column15199"/>
    <tableColumn id="15214" xr3:uid="{A64453DB-1D5A-4AE6-9487-F6091617EEF9}" name="Column15200"/>
    <tableColumn id="15215" xr3:uid="{B78D8E46-0C83-406F-8683-C32D2BED7523}" name="Column15201"/>
    <tableColumn id="15216" xr3:uid="{76C90159-FD0E-4B70-AFBA-1B7D291FD085}" name="Column15202"/>
    <tableColumn id="15217" xr3:uid="{7C1304B2-44F8-48CA-9EBA-7070631DE7EB}" name="Column15203"/>
    <tableColumn id="15218" xr3:uid="{1A0C0AEB-BBD3-43ED-BA3F-8EEA2DD4ED8A}" name="Column15204"/>
    <tableColumn id="15219" xr3:uid="{05B114CD-6A3B-44E4-B12B-A6CCA41DFA2A}" name="Column15205"/>
    <tableColumn id="15220" xr3:uid="{7B163289-7E13-43AA-90B2-5314B80FCE5D}" name="Column15206"/>
    <tableColumn id="15221" xr3:uid="{E830DEED-07C6-4027-9D1C-C3C8EC8C8168}" name="Column15207"/>
    <tableColumn id="15222" xr3:uid="{B6CDC44C-6A70-4BDD-A0EF-3C5AADC6BBF1}" name="Column15208"/>
    <tableColumn id="15223" xr3:uid="{6D774C19-8930-4452-9CB8-F76067963187}" name="Column15209"/>
    <tableColumn id="15224" xr3:uid="{81375630-4694-4DD4-A5B2-73E7CC02E0AD}" name="Column15210"/>
    <tableColumn id="15225" xr3:uid="{B2B57ED8-3C2A-43E7-9876-583ACFC82FB2}" name="Column15211"/>
    <tableColumn id="15226" xr3:uid="{EA446185-F872-4E91-9FCD-AD72FAC0614C}" name="Column15212"/>
    <tableColumn id="15227" xr3:uid="{9993C208-D956-4957-A158-30952C183D87}" name="Column15213"/>
    <tableColumn id="15228" xr3:uid="{7EDDCE35-0CE0-4897-9F4E-2065FCB8471B}" name="Column15214"/>
    <tableColumn id="15229" xr3:uid="{F390D83E-E478-44E6-ABF8-33F6A207DC09}" name="Column15215"/>
    <tableColumn id="15230" xr3:uid="{6887F380-79AF-46DF-857B-6D58C4F9A24C}" name="Column15216"/>
    <tableColumn id="15231" xr3:uid="{CBAF7D9D-44A4-4E4D-BDE9-C824425F6D6F}" name="Column15217"/>
    <tableColumn id="15232" xr3:uid="{5608CF69-FB0E-4FF4-AD77-3DE07D3761D5}" name="Column15218"/>
    <tableColumn id="15233" xr3:uid="{35660021-9CC1-4C54-833D-A62D88FF27B2}" name="Column15219"/>
    <tableColumn id="15234" xr3:uid="{C42115CC-5145-40B0-B8AA-5699DD7B876C}" name="Column15220"/>
    <tableColumn id="15235" xr3:uid="{70EC80A7-C8E8-4612-9662-2A3E4B0E57E4}" name="Column15221"/>
    <tableColumn id="15236" xr3:uid="{B7498C13-34CE-4282-86C0-7F4B1F5C3183}" name="Column15222"/>
    <tableColumn id="15237" xr3:uid="{A4221B56-7DCF-4A82-AD4B-1FC7E919ED00}" name="Column15223"/>
    <tableColumn id="15238" xr3:uid="{6E61A8D3-89D6-4E0D-914C-29B1BA9F71AA}" name="Column15224"/>
    <tableColumn id="15239" xr3:uid="{C008DC63-F406-4DB8-8531-DFF73111056A}" name="Column15225"/>
    <tableColumn id="15240" xr3:uid="{8B9CCB25-80D8-49EF-97E8-A157BF38711F}" name="Column15226"/>
    <tableColumn id="15241" xr3:uid="{8BB26EA8-E8F0-4E40-A2A8-648B00BD4A86}" name="Column15227"/>
    <tableColumn id="15242" xr3:uid="{8592FAF7-D27F-4CD5-94D1-0B6A0A079120}" name="Column15228"/>
    <tableColumn id="15243" xr3:uid="{3E2D3B9E-9C77-4FE6-A584-7A0A38DA48A8}" name="Column15229"/>
    <tableColumn id="15244" xr3:uid="{18292ECA-CDED-4C8D-B8EE-DF7DBD3EB10E}" name="Column15230"/>
    <tableColumn id="15245" xr3:uid="{070BC0D6-F30C-4AC1-B051-CC62DBE4E9A2}" name="Column15231"/>
    <tableColumn id="15246" xr3:uid="{01756B57-1BD0-4599-B81E-9DA3A4B93276}" name="Column15232"/>
    <tableColumn id="15247" xr3:uid="{B4ECFFB1-3103-4C9A-8C00-23F5B8E05486}" name="Column15233"/>
    <tableColumn id="15248" xr3:uid="{24320D1C-2D5F-40DD-8743-F1633AD59108}" name="Column15234"/>
    <tableColumn id="15249" xr3:uid="{6F0F6015-96EB-4994-A914-F4EC0056D498}" name="Column15235"/>
    <tableColumn id="15250" xr3:uid="{71C828F9-9520-422A-8B17-22E0E0B63765}" name="Column15236"/>
    <tableColumn id="15251" xr3:uid="{E4768466-5C60-4A91-942B-215DD2926143}" name="Column15237"/>
    <tableColumn id="15252" xr3:uid="{12C5DAAD-DB89-424E-A562-C2D3231158C1}" name="Column15238"/>
    <tableColumn id="15253" xr3:uid="{D281799C-8692-4D2E-8BF0-7B0BC01FBFAD}" name="Column15239"/>
    <tableColumn id="15254" xr3:uid="{57B8C73F-77C3-41A7-A82F-C3DB4CD7688A}" name="Column15240"/>
    <tableColumn id="15255" xr3:uid="{225A8136-D8FE-4CF7-A654-FC96BE9CD1C7}" name="Column15241"/>
    <tableColumn id="15256" xr3:uid="{34373159-A5CD-4636-95E6-7E3F4CA505DB}" name="Column15242"/>
    <tableColumn id="15257" xr3:uid="{3D691DEB-123C-4AB3-8C09-8F19EECBEAA9}" name="Column15243"/>
    <tableColumn id="15258" xr3:uid="{E6C5E437-74B5-4D2C-A2C9-685B126BDBDC}" name="Column15244"/>
    <tableColumn id="15259" xr3:uid="{21856232-235F-4CBD-95AA-CBF72FBF016C}" name="Column15245"/>
    <tableColumn id="15260" xr3:uid="{0411CA5D-8088-44EA-94FA-757A27987628}" name="Column15246"/>
    <tableColumn id="15261" xr3:uid="{C236AF3D-584B-47A2-A340-E463F6D351AC}" name="Column15247"/>
    <tableColumn id="15262" xr3:uid="{70AE358B-1951-488D-AF12-A42679DEC3D3}" name="Column15248"/>
    <tableColumn id="15263" xr3:uid="{9A4E5DBE-BD6F-4745-9CC9-B4FA8E348BE6}" name="Column15249"/>
    <tableColumn id="15264" xr3:uid="{0425E1E0-0EFE-4DA4-9766-6DF570F25511}" name="Column15250"/>
    <tableColumn id="15265" xr3:uid="{4FAD9156-EEF8-48D5-A534-A2AE77204A2C}" name="Column15251"/>
    <tableColumn id="15266" xr3:uid="{316A0535-7451-4630-9EE4-BF4912D8CDDC}" name="Column15252"/>
    <tableColumn id="15267" xr3:uid="{77FC25CE-45F4-48E5-945D-ADD59C44E95A}" name="Column15253"/>
    <tableColumn id="15268" xr3:uid="{D2EEE3EF-B7A6-44C8-B299-701A61C99EF6}" name="Column15254"/>
    <tableColumn id="15269" xr3:uid="{D47FF8F3-0193-4A77-9A6B-9F3263866241}" name="Column15255"/>
    <tableColumn id="15270" xr3:uid="{CE10B687-4EAD-41D1-8809-BD24D81DFC6C}" name="Column15256"/>
    <tableColumn id="15271" xr3:uid="{158964E2-C421-483A-939C-AE16E66FDE67}" name="Column15257"/>
    <tableColumn id="15272" xr3:uid="{BB38C0D1-FB03-4571-9F9F-09F19B98718B}" name="Column15258"/>
    <tableColumn id="15273" xr3:uid="{A8879467-E414-48CE-A2C3-94F7B1AFCAFC}" name="Column15259"/>
    <tableColumn id="15274" xr3:uid="{1D5E7CC1-AC7C-455B-970C-93C20602BC36}" name="Column15260"/>
    <tableColumn id="15275" xr3:uid="{CC405E2B-2021-4B06-B15B-57895580A12B}" name="Column15261"/>
    <tableColumn id="15276" xr3:uid="{C3611E3E-E5CE-47E0-A0E3-02A6EF963464}" name="Column15262"/>
    <tableColumn id="15277" xr3:uid="{E2545878-454D-4879-9D7B-524263109D44}" name="Column15263"/>
    <tableColumn id="15278" xr3:uid="{BBB3EAB2-E6CF-4CB1-ACEE-804B3B92BD7D}" name="Column15264"/>
    <tableColumn id="15279" xr3:uid="{F8CA6306-D869-4EBB-AC4D-A5AB759ACF10}" name="Column15265"/>
    <tableColumn id="15280" xr3:uid="{08CEEBB5-B066-437A-A7A6-EC85DDA636A8}" name="Column15266"/>
    <tableColumn id="15281" xr3:uid="{15E14476-A1CD-463C-AE4F-6915F5872E2B}" name="Column15267"/>
    <tableColumn id="15282" xr3:uid="{242082B1-9F73-443B-89DB-0A74EF5A5390}" name="Column15268"/>
    <tableColumn id="15283" xr3:uid="{348B4EB5-E346-4E35-B72C-48819CF1EDC8}" name="Column15269"/>
    <tableColumn id="15284" xr3:uid="{9EF4019F-9F3E-4E67-BFD7-E39A46754071}" name="Column15270"/>
    <tableColumn id="15285" xr3:uid="{770AA988-C74E-4B00-8587-5419CC13FE5F}" name="Column15271"/>
    <tableColumn id="15286" xr3:uid="{CEDD9BD8-93ED-48F5-ADA6-64E57D016BE2}" name="Column15272"/>
    <tableColumn id="15287" xr3:uid="{2BB480BB-C256-4AD4-8400-F297EA45F1A6}" name="Column15273"/>
    <tableColumn id="15288" xr3:uid="{6F771C54-94E5-44AA-BB36-627C5A40EA3D}" name="Column15274"/>
    <tableColumn id="15289" xr3:uid="{013D8EB5-13F5-4FE0-BB10-8ED5A5166E56}" name="Column15275"/>
    <tableColumn id="15290" xr3:uid="{A808EB09-01B1-4DC7-B907-C43871A15B60}" name="Column15276"/>
    <tableColumn id="15291" xr3:uid="{E20CD12D-B9E1-48C2-8DAB-15BF1D882491}" name="Column15277"/>
    <tableColumn id="15292" xr3:uid="{06EB30D2-AACA-4901-BCFB-B74990BEDF2A}" name="Column15278"/>
    <tableColumn id="15293" xr3:uid="{EEA3634E-9C3D-4A4B-9579-B6BD5EE1F4AB}" name="Column15279"/>
    <tableColumn id="15294" xr3:uid="{089E97D2-9986-439F-9C09-C3529BF6ADF3}" name="Column15280"/>
    <tableColumn id="15295" xr3:uid="{77160F85-3888-4261-90AA-48FA74CE0A1C}" name="Column15281"/>
    <tableColumn id="15296" xr3:uid="{B316B133-6271-4A42-B348-B5DB460CA47A}" name="Column15282"/>
    <tableColumn id="15297" xr3:uid="{085305F9-290D-495D-868B-710CF0DD3572}" name="Column15283"/>
    <tableColumn id="15298" xr3:uid="{BBB13EB6-66DA-4129-8E31-EA857FB3903E}" name="Column15284"/>
    <tableColumn id="15299" xr3:uid="{BEBC2207-DA8F-461F-A0EC-E11C25F13192}" name="Column15285"/>
    <tableColumn id="15300" xr3:uid="{25AE56A4-7610-4FFF-97FF-9494B98070B0}" name="Column15286"/>
    <tableColumn id="15301" xr3:uid="{C086A2F3-C476-4544-86F8-F5D20D3F89FA}" name="Column15287"/>
    <tableColumn id="15302" xr3:uid="{BA14F4F1-48B8-4957-9BD4-A52F9256CC57}" name="Column15288"/>
    <tableColumn id="15303" xr3:uid="{BC58A67A-DE87-45D2-B34E-39C4EA842F49}" name="Column15289"/>
    <tableColumn id="15304" xr3:uid="{9D06B0CC-CD34-4761-9EF5-294B363B916F}" name="Column15290"/>
    <tableColumn id="15305" xr3:uid="{DAC6628B-28CC-422F-9FF4-9715A62CEDB6}" name="Column15291"/>
    <tableColumn id="15306" xr3:uid="{D7823962-527A-4368-95D1-147DD2DA7ADB}" name="Column15292"/>
    <tableColumn id="15307" xr3:uid="{8A017236-7381-4BE3-AC51-DC964605B7D7}" name="Column15293"/>
    <tableColumn id="15308" xr3:uid="{CEDC1CC5-2B6A-4563-B9D6-C1471B06D032}" name="Column15294"/>
    <tableColumn id="15309" xr3:uid="{18B9FFD0-7830-4491-9907-3244C5174FF3}" name="Column15295"/>
    <tableColumn id="15310" xr3:uid="{622107EB-7B97-4569-983C-DC4E54530D11}" name="Column15296"/>
    <tableColumn id="15311" xr3:uid="{547769F7-E757-4B1B-A65E-A22F729EB82F}" name="Column15297"/>
    <tableColumn id="15312" xr3:uid="{FA4D6C66-4C77-40A1-834E-4A56B5C3EC29}" name="Column15298"/>
    <tableColumn id="15313" xr3:uid="{70E9BBD8-F8BF-4102-9A7F-F21E55E21975}" name="Column15299"/>
    <tableColumn id="15314" xr3:uid="{08B8A8B6-495A-4909-A938-D44FB22AF236}" name="Column15300"/>
    <tableColumn id="15315" xr3:uid="{F4A63907-F83D-4461-B035-C30D3AD85292}" name="Column15301"/>
    <tableColumn id="15316" xr3:uid="{A1EB4232-89F1-4430-8A5B-28E4F82D0251}" name="Column15302"/>
    <tableColumn id="15317" xr3:uid="{4EA86E90-EC9C-4D3F-A095-074D22C17ED9}" name="Column15303"/>
    <tableColumn id="15318" xr3:uid="{2F35DE62-26E0-4133-B4F7-AE75FFC44681}" name="Column15304"/>
    <tableColumn id="15319" xr3:uid="{DB057C1B-DB07-46DA-B2E8-427D87753B1C}" name="Column15305"/>
    <tableColumn id="15320" xr3:uid="{54880465-1008-436E-96F7-3740DA91F203}" name="Column15306"/>
    <tableColumn id="15321" xr3:uid="{57B3B5CF-7420-4CD0-B78C-C74BAB307457}" name="Column15307"/>
    <tableColumn id="15322" xr3:uid="{8D7ACA0E-7073-4D34-9668-A4E198E22C25}" name="Column15308"/>
    <tableColumn id="15323" xr3:uid="{712B7803-74DA-4F38-AC73-7D0D463BBBC4}" name="Column15309"/>
    <tableColumn id="15324" xr3:uid="{179FD24B-1486-4475-9A7D-7EF5EE47EBC2}" name="Column15310"/>
    <tableColumn id="15325" xr3:uid="{DB82A1DF-97D9-4D6D-AA14-8158ADAEF359}" name="Column15311"/>
    <tableColumn id="15326" xr3:uid="{F69792B4-81EB-4CAE-A483-AC3888BE3A97}" name="Column15312"/>
    <tableColumn id="15327" xr3:uid="{A5370CE3-B3E7-4F92-B1C7-6707372A9F86}" name="Column15313"/>
    <tableColumn id="15328" xr3:uid="{1A60F067-F9FB-425F-B734-387C4EA84DF5}" name="Column15314"/>
    <tableColumn id="15329" xr3:uid="{C1FA7185-CC88-497D-BF12-317F1E7EE7F6}" name="Column15315"/>
    <tableColumn id="15330" xr3:uid="{1E9CE39E-BC21-4C47-A0A7-BE8D77EEAFBE}" name="Column15316"/>
    <tableColumn id="15331" xr3:uid="{87CA307D-6C0C-47A0-BE1C-750F422062E5}" name="Column15317"/>
    <tableColumn id="15332" xr3:uid="{23423813-9332-47A2-A788-8C6C61E57CC9}" name="Column15318"/>
    <tableColumn id="15333" xr3:uid="{0AE99010-9683-49DC-AF4E-DBEFFE77348F}" name="Column15319"/>
    <tableColumn id="15334" xr3:uid="{3BD897DB-C6AE-4DE8-8B6D-13FE9357A56B}" name="Column15320"/>
    <tableColumn id="15335" xr3:uid="{320865B1-9193-4195-83AC-5C35E5F77AA8}" name="Column15321"/>
    <tableColumn id="15336" xr3:uid="{2756ADAD-3679-437D-B765-432522A85F70}" name="Column15322"/>
    <tableColumn id="15337" xr3:uid="{7EC6A349-EE7D-4959-8E65-3E10F4FC45E2}" name="Column15323"/>
    <tableColumn id="15338" xr3:uid="{8E0FDE39-AFB9-46FF-9499-A71852001894}" name="Column15324"/>
    <tableColumn id="15339" xr3:uid="{C566F699-4344-4F45-8D9C-61A30F9A0EFD}" name="Column15325"/>
    <tableColumn id="15340" xr3:uid="{E3FA64A2-5644-40E1-A101-0BEB739AD218}" name="Column15326"/>
    <tableColumn id="15341" xr3:uid="{6977E6F0-8998-41DB-B99E-9E166D834E37}" name="Column15327"/>
    <tableColumn id="15342" xr3:uid="{E76CA35A-9295-405D-9FFD-892AB15F49CA}" name="Column15328"/>
    <tableColumn id="15343" xr3:uid="{7EEBC757-DA39-4748-8921-C4DC4F4BF527}" name="Column15329"/>
    <tableColumn id="15344" xr3:uid="{DBD7B7F6-DEB1-4839-9664-ECB6AB83BE5B}" name="Column15330"/>
    <tableColumn id="15345" xr3:uid="{E24504F4-3AEC-4A0E-858F-6A2F9AC53DEF}" name="Column15331"/>
    <tableColumn id="15346" xr3:uid="{CAE4B4B5-6F54-49AE-89F4-DFE32C6F69DB}" name="Column15332"/>
    <tableColumn id="15347" xr3:uid="{36A6AF91-8ED3-483B-8723-77AD652C1349}" name="Column15333"/>
    <tableColumn id="15348" xr3:uid="{F23BB11A-620B-4F35-A251-95DA1FD5DF81}" name="Column15334"/>
    <tableColumn id="15349" xr3:uid="{9A198E02-4536-4524-803D-63A87D216A13}" name="Column15335"/>
    <tableColumn id="15350" xr3:uid="{17EFD610-ECFF-4880-A1AE-D7C9A53B37FA}" name="Column15336"/>
    <tableColumn id="15351" xr3:uid="{84E146BE-E623-4701-8C21-C3DDAD10A658}" name="Column15337"/>
    <tableColumn id="15352" xr3:uid="{8D107035-0F3A-42CC-A279-E72F3EC0A359}" name="Column15338"/>
    <tableColumn id="15353" xr3:uid="{039E7E24-8709-4B21-9F08-083C830B3762}" name="Column15339"/>
    <tableColumn id="15354" xr3:uid="{BE86FF79-6BC4-4C38-8DF3-44A953D7931A}" name="Column15340"/>
    <tableColumn id="15355" xr3:uid="{82F72BEA-0E1B-44FB-887E-0F1210B7D3F5}" name="Column15341"/>
    <tableColumn id="15356" xr3:uid="{5063FA38-1EBB-4D9B-AA1C-0F555AA2F9B8}" name="Column15342"/>
    <tableColumn id="15357" xr3:uid="{9F0E1356-D680-4E7C-A0D4-1F2638BC3419}" name="Column15343"/>
    <tableColumn id="15358" xr3:uid="{45C9B2D6-AD5A-452F-808C-078F7A01D1F2}" name="Column15344"/>
    <tableColumn id="15359" xr3:uid="{D9C4027D-5117-41E0-A18A-81E950317D7B}" name="Column15345"/>
    <tableColumn id="15360" xr3:uid="{4327120B-3246-4802-89DB-999BA9E5E880}" name="Column15346"/>
    <tableColumn id="15361" xr3:uid="{F4EF49D2-AE5B-4252-8F59-0575E26ADC38}" name="Column15347"/>
    <tableColumn id="15362" xr3:uid="{C537C9DD-7E42-4E2D-90B4-85B13D19EFC7}" name="Column15348"/>
    <tableColumn id="15363" xr3:uid="{B411231D-CC2D-4E8D-9AD1-34FB6660B389}" name="Column15349"/>
    <tableColumn id="15364" xr3:uid="{E5B702E4-3A2F-46A7-A918-D0FFC18F8F7D}" name="Column15350"/>
    <tableColumn id="15365" xr3:uid="{1543405A-5521-430D-82AF-542C2B74F2DA}" name="Column15351"/>
    <tableColumn id="15366" xr3:uid="{7088A5A2-B42C-47FE-B4CF-153EE38E37EB}" name="Column15352"/>
    <tableColumn id="15367" xr3:uid="{E9A9182A-532A-4EB2-95F3-B8896BA6D031}" name="Column15353"/>
    <tableColumn id="15368" xr3:uid="{67F92AD3-F42D-416A-9FF8-67CCA9EF1706}" name="Column15354"/>
    <tableColumn id="15369" xr3:uid="{5ABBBA70-689D-44F8-9CA4-667E34D3C7A7}" name="Column15355"/>
    <tableColumn id="15370" xr3:uid="{672187BD-42DF-4F23-9DFE-28A8C7349A9F}" name="Column15356"/>
    <tableColumn id="15371" xr3:uid="{A3B759A3-34F0-428A-82E7-9A97B754D75F}" name="Column15357"/>
    <tableColumn id="15372" xr3:uid="{2113BAE1-2E31-4D4F-9C61-D90093C75040}" name="Column15358"/>
    <tableColumn id="15373" xr3:uid="{A599367F-5BD5-4AED-881D-CE220DE93B8E}" name="Column15359"/>
    <tableColumn id="15374" xr3:uid="{71B78CFA-929A-4EED-9D42-074FA81B7CBC}" name="Column15360"/>
    <tableColumn id="15375" xr3:uid="{3BA9FCB3-8485-4DB2-9C25-250FCA9502CD}" name="Column15361"/>
    <tableColumn id="15376" xr3:uid="{C71C8E8D-C26A-4190-8F16-D7DAD63174AC}" name="Column15362"/>
    <tableColumn id="15377" xr3:uid="{2BCC3D60-758C-427E-85FF-4DB341166657}" name="Column15363"/>
    <tableColumn id="15378" xr3:uid="{0AD957F8-015A-4A88-A3DA-6394091D22EA}" name="Column15364"/>
    <tableColumn id="15379" xr3:uid="{C3551773-BEDE-45FC-9C81-6D732CF70CF9}" name="Column15365"/>
    <tableColumn id="15380" xr3:uid="{CC6949B5-C69C-4A92-9170-5F310B2BC0E2}" name="Column15366"/>
    <tableColumn id="15381" xr3:uid="{56A6419A-7674-42BF-86CF-23A547CC2048}" name="Column15367"/>
    <tableColumn id="15382" xr3:uid="{F51DB149-7FD3-4274-AB9D-2CDE7F31757B}" name="Column15368"/>
    <tableColumn id="15383" xr3:uid="{4CD515D7-023F-4E23-83DF-6E2C9F6D4942}" name="Column15369"/>
    <tableColumn id="15384" xr3:uid="{B354623B-9A2E-4821-B93D-8362E8C2BDE8}" name="Column15370"/>
    <tableColumn id="15385" xr3:uid="{AE8BEEFB-00C8-4B0E-8E95-0D26DD142065}" name="Column15371"/>
    <tableColumn id="15386" xr3:uid="{68A7810E-16CF-49BF-BA95-72B4D5C2ED37}" name="Column15372"/>
    <tableColumn id="15387" xr3:uid="{26F37997-58B5-4F7F-82DD-2EFE5D36C9CC}" name="Column15373"/>
    <tableColumn id="15388" xr3:uid="{8F6B38B8-FC89-44EC-8A47-9E6B98157C66}" name="Column15374"/>
    <tableColumn id="15389" xr3:uid="{74C7A981-9FFB-44FF-8B84-E2173B4D2260}" name="Column15375"/>
    <tableColumn id="15390" xr3:uid="{F3703DAB-93D7-425C-B731-937C95B3B110}" name="Column15376"/>
    <tableColumn id="15391" xr3:uid="{3946BA4C-4CA5-4A0C-B647-AD17E27EDBCC}" name="Column15377"/>
    <tableColumn id="15392" xr3:uid="{2F9218CF-95CC-49B8-82E8-9E79108808F7}" name="Column15378"/>
    <tableColumn id="15393" xr3:uid="{8E1B9BBC-AF7B-487F-956C-8277C4BB8CA2}" name="Column15379"/>
    <tableColumn id="15394" xr3:uid="{FE2BE8BC-A963-4DBB-AE68-7C667BA98C27}" name="Column15380"/>
    <tableColumn id="15395" xr3:uid="{53306E52-E5DD-409E-9374-0529AAB84C23}" name="Column15381"/>
    <tableColumn id="15396" xr3:uid="{6C1299C0-5F28-49A6-901E-4601A4C7C784}" name="Column15382"/>
    <tableColumn id="15397" xr3:uid="{24F8F7B4-994D-45BC-BD8F-C616E2CDA74E}" name="Column15383"/>
    <tableColumn id="15398" xr3:uid="{B1FFEAD2-4F58-41FA-87D4-702E80E252AE}" name="Column15384"/>
    <tableColumn id="15399" xr3:uid="{493134C3-E2F3-4D05-90A9-12AFFC724E57}" name="Column15385"/>
    <tableColumn id="15400" xr3:uid="{333EF55D-0E7E-48A1-A48F-7A7F62F33EC8}" name="Column15386"/>
    <tableColumn id="15401" xr3:uid="{50B2C7DF-E792-4530-9FC9-F14E0510B0F9}" name="Column15387"/>
    <tableColumn id="15402" xr3:uid="{70868312-2EE1-43F0-A012-57932330FA15}" name="Column15388"/>
    <tableColumn id="15403" xr3:uid="{19D9E855-9EB8-463D-A024-2C904ED294A8}" name="Column15389"/>
    <tableColumn id="15404" xr3:uid="{59507345-E4B5-487D-B496-C4D8BD4D6B28}" name="Column15390"/>
    <tableColumn id="15405" xr3:uid="{F9BF414F-1D00-4036-BB4F-28E44310A55D}" name="Column15391"/>
    <tableColumn id="15406" xr3:uid="{65D8393E-C095-43F2-B760-5073EF4FA153}" name="Column15392"/>
    <tableColumn id="15407" xr3:uid="{F2247930-25D4-4FA5-ACE4-6F46B0A97B58}" name="Column15393"/>
    <tableColumn id="15408" xr3:uid="{CFA8C0DE-EA9E-492E-BF2B-B139EFB4755D}" name="Column15394"/>
    <tableColumn id="15409" xr3:uid="{AF1730CB-AC92-43C7-AFC2-C6340066853D}" name="Column15395"/>
    <tableColumn id="15410" xr3:uid="{BD5CFF9F-3246-4614-BE83-C19AD9D6B388}" name="Column15396"/>
    <tableColumn id="15411" xr3:uid="{D657ADD2-DC96-417E-8DFC-9FE69009298C}" name="Column15397"/>
    <tableColumn id="15412" xr3:uid="{E808C2A3-7F5D-4DB2-8ECD-8A8934EDE34E}" name="Column15398"/>
    <tableColumn id="15413" xr3:uid="{CF7C19C3-F4EC-4E2E-81B4-A27A005A1603}" name="Column15399"/>
    <tableColumn id="15414" xr3:uid="{1C12E906-DC7A-4771-A749-8191889E6F5A}" name="Column15400"/>
    <tableColumn id="15415" xr3:uid="{693A891E-DAA1-4686-B4A1-584AEE5CF602}" name="Column15401"/>
    <tableColumn id="15416" xr3:uid="{D9C2FE69-56AF-469D-9E3B-33DD8228384D}" name="Column15402"/>
    <tableColumn id="15417" xr3:uid="{80EC6DCC-C819-4B74-8408-65EF208C8D54}" name="Column15403"/>
    <tableColumn id="15418" xr3:uid="{29D6BFDF-F5BF-4D41-915D-07B23090C4D0}" name="Column15404"/>
    <tableColumn id="15419" xr3:uid="{D17B2E6C-2C5B-4145-A562-E8BB3523CF1A}" name="Column15405"/>
    <tableColumn id="15420" xr3:uid="{0CAF7C6A-12B6-4DB3-A077-427AAC19C3B6}" name="Column15406"/>
    <tableColumn id="15421" xr3:uid="{0076E450-FB50-47F3-97A8-A528B307334D}" name="Column15407"/>
    <tableColumn id="15422" xr3:uid="{BF765569-F35B-4068-B645-438FCB6405B3}" name="Column15408"/>
    <tableColumn id="15423" xr3:uid="{B9B21B65-1978-4B01-9F67-1F26D6BB3D5E}" name="Column15409"/>
    <tableColumn id="15424" xr3:uid="{BFB956C2-13D1-40AE-91D3-00E459D90548}" name="Column15410"/>
    <tableColumn id="15425" xr3:uid="{64CE6385-B8AE-424E-90D6-3376850F6831}" name="Column15411"/>
    <tableColumn id="15426" xr3:uid="{9C324654-B404-4BA4-AD1E-8A8C901C38FD}" name="Column15412"/>
    <tableColumn id="15427" xr3:uid="{9295E709-8A30-4870-ABC1-0155FB0BD30D}" name="Column15413"/>
    <tableColumn id="15428" xr3:uid="{4A33D676-3A9B-4AFD-8A99-3A39724F0B1D}" name="Column15414"/>
    <tableColumn id="15429" xr3:uid="{A9463FD6-F2EE-4906-8B63-FAFCE4885B16}" name="Column15415"/>
    <tableColumn id="15430" xr3:uid="{5DDBC54A-0969-4AC3-9DCD-E35DE1595D48}" name="Column15416"/>
    <tableColumn id="15431" xr3:uid="{D5A4F15D-A6CD-4C1E-8CC0-C9C48337813D}" name="Column15417"/>
    <tableColumn id="15432" xr3:uid="{8BE20C80-4F42-4C33-B60B-EDC18FCD2699}" name="Column15418"/>
    <tableColumn id="15433" xr3:uid="{DF4D2E38-999F-4409-9F64-D6D6AC1F9D17}" name="Column15419"/>
    <tableColumn id="15434" xr3:uid="{AF3A0180-CE41-4ACA-B5D5-9241EEF6CC3C}" name="Column15420"/>
    <tableColumn id="15435" xr3:uid="{EFFC844A-2FBA-4293-9D5D-607E81967CE8}" name="Column15421"/>
    <tableColumn id="15436" xr3:uid="{F153CDE5-B0F0-45D2-BA7F-280AFCDFF48D}" name="Column15422"/>
    <tableColumn id="15437" xr3:uid="{60A877C8-4D28-4F69-B337-24CC51D63519}" name="Column15423"/>
    <tableColumn id="15438" xr3:uid="{C01835A2-5E89-49B8-B861-0E68A3AFEA8A}" name="Column15424"/>
    <tableColumn id="15439" xr3:uid="{7183FD37-AE8F-41E7-B36B-9FC9E1FBD187}" name="Column15425"/>
    <tableColumn id="15440" xr3:uid="{22434E46-7FAC-4A8C-B462-8E2C6FE8449B}" name="Column15426"/>
    <tableColumn id="15441" xr3:uid="{09A254C4-91B4-4E67-B2A8-60337F0CE5C7}" name="Column15427"/>
    <tableColumn id="15442" xr3:uid="{DE97D2B6-4A1B-4412-A47B-A5CD9235A1DE}" name="Column15428"/>
    <tableColumn id="15443" xr3:uid="{E721BFD3-AB47-4B23-894B-2D4C2EA3E69C}" name="Column15429"/>
    <tableColumn id="15444" xr3:uid="{54614DEE-64A7-4434-AD1B-259D86D5EF44}" name="Column15430"/>
    <tableColumn id="15445" xr3:uid="{639578FF-397B-44C1-A722-64133631F3BB}" name="Column15431"/>
    <tableColumn id="15446" xr3:uid="{A35F3940-7ACF-4351-B745-59CE1693A8F1}" name="Column15432"/>
    <tableColumn id="15447" xr3:uid="{64A4B4F0-65C0-4903-B67F-9D28B1FEE9CF}" name="Column15433"/>
    <tableColumn id="15448" xr3:uid="{8785F7D5-7E35-4049-96F3-122014D10EFD}" name="Column15434"/>
    <tableColumn id="15449" xr3:uid="{2A922A9F-D121-4C59-B812-144E65B751F3}" name="Column15435"/>
    <tableColumn id="15450" xr3:uid="{FAF372BB-5F2E-4BEB-B6C7-DF606097DAFD}" name="Column15436"/>
    <tableColumn id="15451" xr3:uid="{65C8690A-9FA3-4B7B-AAFA-0CEFB23F4A30}" name="Column15437"/>
    <tableColumn id="15452" xr3:uid="{04B16EDC-E8A0-4EE8-A851-A520DFF4D6C1}" name="Column15438"/>
    <tableColumn id="15453" xr3:uid="{617C74B0-4AE3-4F26-8B80-08964F2CE843}" name="Column15439"/>
    <tableColumn id="15454" xr3:uid="{881AC49B-6D5A-4082-96A5-44F373BB32D2}" name="Column15440"/>
    <tableColumn id="15455" xr3:uid="{1DE75E88-2485-432C-8D3B-6DD9FE329DA8}" name="Column15441"/>
    <tableColumn id="15456" xr3:uid="{69626F12-73E0-482F-AF82-AEC468C54E60}" name="Column15442"/>
    <tableColumn id="15457" xr3:uid="{C7DD7E5F-E452-46B2-A0CD-350A728C6AA8}" name="Column15443"/>
    <tableColumn id="15458" xr3:uid="{40A0984B-B092-423E-8379-D151F07B769C}" name="Column15444"/>
    <tableColumn id="15459" xr3:uid="{4415F2A4-1BE2-4B9E-965F-0F7057EC0E00}" name="Column15445"/>
    <tableColumn id="15460" xr3:uid="{44246201-3ADD-4A31-A2A5-65C8CB1889CF}" name="Column15446"/>
    <tableColumn id="15461" xr3:uid="{19145990-AC4F-4D4F-81B5-3387819338ED}" name="Column15447"/>
    <tableColumn id="15462" xr3:uid="{38C6A071-681B-49E6-ACE7-A98F50A11363}" name="Column15448"/>
    <tableColumn id="15463" xr3:uid="{17B8B4BA-4592-49E9-B469-21C0F26A196E}" name="Column15449"/>
    <tableColumn id="15464" xr3:uid="{2F123B05-C6D9-441F-88C5-B2FB1807A248}" name="Column15450"/>
    <tableColumn id="15465" xr3:uid="{0340DA1D-EAFF-4CF2-9794-F10827474F06}" name="Column15451"/>
    <tableColumn id="15466" xr3:uid="{A7D3B6BE-52DE-48A6-BD6D-1D6327FE3E62}" name="Column15452"/>
    <tableColumn id="15467" xr3:uid="{9D8C680B-BDCC-4D9F-8928-192FD7DFE19D}" name="Column15453"/>
    <tableColumn id="15468" xr3:uid="{F8D4547A-EBC9-4563-9091-713B5AA1036A}" name="Column15454"/>
    <tableColumn id="15469" xr3:uid="{B0489064-E94B-4035-B3DE-5A740D6C806E}" name="Column15455"/>
    <tableColumn id="15470" xr3:uid="{CD1DAB74-E20E-42BD-911F-8FED41F7795E}" name="Column15456"/>
    <tableColumn id="15471" xr3:uid="{298A5D8D-AFBE-4994-B9E3-441F4423C412}" name="Column15457"/>
    <tableColumn id="15472" xr3:uid="{A329FB27-6521-483B-BF09-DEA37C8E889E}" name="Column15458"/>
    <tableColumn id="15473" xr3:uid="{69B307ED-BF47-443E-9D10-FD9C42604FC2}" name="Column15459"/>
    <tableColumn id="15474" xr3:uid="{DE6ED06F-1FEE-41D2-896C-AE5D917A4FAD}" name="Column15460"/>
    <tableColumn id="15475" xr3:uid="{5DC83DE8-8AD1-4DA8-BEAF-17D6ED59C234}" name="Column15461"/>
    <tableColumn id="15476" xr3:uid="{4DFD1CB1-AFD0-4CA0-8C32-DCDACFC008C7}" name="Column15462"/>
    <tableColumn id="15477" xr3:uid="{C21D272B-74FA-4A2B-9D6E-B91F3A9BC4DA}" name="Column15463"/>
    <tableColumn id="15478" xr3:uid="{F5CDDA07-F554-48DE-A278-C7CC85E4D63B}" name="Column15464"/>
    <tableColumn id="15479" xr3:uid="{2DB4632D-B88E-4556-AA7A-A4A97144B679}" name="Column15465"/>
    <tableColumn id="15480" xr3:uid="{B2EE5B01-49F9-43CC-9AC7-3E4DCC399B3E}" name="Column15466"/>
    <tableColumn id="15481" xr3:uid="{3171EB08-D64F-4678-BD50-D0FF27713FDA}" name="Column15467"/>
    <tableColumn id="15482" xr3:uid="{899C0D3D-870D-4D31-90E6-C79DFA28AE71}" name="Column15468"/>
    <tableColumn id="15483" xr3:uid="{8728B94D-CFC4-4555-BB17-7C9E64292334}" name="Column15469"/>
    <tableColumn id="15484" xr3:uid="{74AF966C-FB77-4FC9-A827-6F11726E4810}" name="Column15470"/>
    <tableColumn id="15485" xr3:uid="{BDD1E461-415A-427A-897F-21F67FDC0A29}" name="Column15471"/>
    <tableColumn id="15486" xr3:uid="{F06BB5B6-609C-466A-9414-C3455A4E3B84}" name="Column15472"/>
    <tableColumn id="15487" xr3:uid="{698EB833-1043-44AC-8107-25BF60B9BE09}" name="Column15473"/>
    <tableColumn id="15488" xr3:uid="{0FD5FD58-CB0A-4702-A787-4D33C97C5762}" name="Column15474"/>
    <tableColumn id="15489" xr3:uid="{F594E9D5-204F-40C2-B70F-47ECE8FB1EFB}" name="Column15475"/>
    <tableColumn id="15490" xr3:uid="{F4314378-5405-4D2D-9FC4-81073E3EA282}" name="Column15476"/>
    <tableColumn id="15491" xr3:uid="{AC5DF00C-4D8B-48C8-B660-64824749FC13}" name="Column15477"/>
    <tableColumn id="15492" xr3:uid="{73DCB9BE-6270-4D29-A2E4-006BE3B45B2B}" name="Column15478"/>
    <tableColumn id="15493" xr3:uid="{4A91A8DE-7D47-4895-8503-A0BBE161B879}" name="Column15479"/>
    <tableColumn id="15494" xr3:uid="{FF48B2F7-4B9C-4E6A-9BC0-5BB6913FF489}" name="Column15480"/>
    <tableColumn id="15495" xr3:uid="{643495B7-74ED-408E-879E-D99F7A4CB2FB}" name="Column15481"/>
    <tableColumn id="15496" xr3:uid="{FF224BAE-7887-4018-8A3D-B8521D038BEC}" name="Column15482"/>
    <tableColumn id="15497" xr3:uid="{2D28D788-B5AF-4EEF-A411-F3892D942155}" name="Column15483"/>
    <tableColumn id="15498" xr3:uid="{0D5C1D29-5706-4CD2-83BB-75C1095EAB1E}" name="Column15484"/>
    <tableColumn id="15499" xr3:uid="{9A661F9C-5D01-4BC9-B921-C7644A006C33}" name="Column15485"/>
    <tableColumn id="15500" xr3:uid="{BA34AA57-4D66-4151-8B62-CEF75F24369F}" name="Column15486"/>
    <tableColumn id="15501" xr3:uid="{7A6B4446-1CA7-4E2A-930B-066981FE6E9A}" name="Column15487"/>
    <tableColumn id="15502" xr3:uid="{E0D275A0-E1E2-440B-8151-E7C7691BF76D}" name="Column15488"/>
    <tableColumn id="15503" xr3:uid="{4B0D401F-EDCA-49B5-8E2B-7B7574D872D7}" name="Column15489"/>
    <tableColumn id="15504" xr3:uid="{85AEAE51-B20F-4CF2-A806-70E976167E0C}" name="Column15490"/>
    <tableColumn id="15505" xr3:uid="{E8828107-F03D-45EC-8309-265E98B1B301}" name="Column15491"/>
    <tableColumn id="15506" xr3:uid="{396F81CC-F455-4546-975E-77A3F94597F0}" name="Column15492"/>
    <tableColumn id="15507" xr3:uid="{39D5DD32-955B-440F-9980-1B0403E173AA}" name="Column15493"/>
    <tableColumn id="15508" xr3:uid="{CAC586E2-F9EF-4840-ACEE-1A7B90859414}" name="Column15494"/>
    <tableColumn id="15509" xr3:uid="{6F23F784-AABF-4CD1-89ED-6B09D482024C}" name="Column15495"/>
    <tableColumn id="15510" xr3:uid="{3503FDB5-6B1B-4A33-B844-433C15F5DCD0}" name="Column15496"/>
    <tableColumn id="15511" xr3:uid="{6B87AB5B-B53F-4304-ABC9-3EB4DFCCC98E}" name="Column15497"/>
    <tableColumn id="15512" xr3:uid="{DE003F64-EC59-4F2A-8FD7-38F7672DC1DC}" name="Column15498"/>
    <tableColumn id="15513" xr3:uid="{E499489A-B5F9-40F7-84D8-B576FB577B03}" name="Column15499"/>
    <tableColumn id="15514" xr3:uid="{3E9D0F25-A28D-408F-B5D8-DB6E25DF7979}" name="Column15500"/>
    <tableColumn id="15515" xr3:uid="{58992C24-4F6D-4A03-9445-3DF988FAC885}" name="Column15501"/>
    <tableColumn id="15516" xr3:uid="{2F1328BE-373C-4B62-9063-E96130CE0284}" name="Column15502"/>
    <tableColumn id="15517" xr3:uid="{39182802-0B81-4B61-A7E4-1808D6E96300}" name="Column15503"/>
    <tableColumn id="15518" xr3:uid="{91F10236-4448-4D69-AFAD-5F3CB3A56FAE}" name="Column15504"/>
    <tableColumn id="15519" xr3:uid="{E453DAC6-A17A-4C18-A497-21D99F502CE3}" name="Column15505"/>
    <tableColumn id="15520" xr3:uid="{8A7037B6-9BDE-4464-9125-00BA521DE177}" name="Column15506"/>
    <tableColumn id="15521" xr3:uid="{FDF506E1-3987-4A33-B76F-C11511C033D0}" name="Column15507"/>
    <tableColumn id="15522" xr3:uid="{603C07E7-5B11-4B08-852C-612E7B3C227E}" name="Column15508"/>
    <tableColumn id="15523" xr3:uid="{C69B5A03-2DAD-4DFC-AE31-E945E7F2663A}" name="Column15509"/>
    <tableColumn id="15524" xr3:uid="{D3842643-172F-46CA-9AC7-F4274117094F}" name="Column15510"/>
    <tableColumn id="15525" xr3:uid="{E35ED098-AD28-4061-8A14-B6DA7C4F6203}" name="Column15511"/>
    <tableColumn id="15526" xr3:uid="{3E762949-A304-40F3-8389-F325B37C5817}" name="Column15512"/>
    <tableColumn id="15527" xr3:uid="{95803FA4-4456-43F9-AEB5-EFD5105B0833}" name="Column15513"/>
    <tableColumn id="15528" xr3:uid="{900E2333-BB25-4AFF-B586-21CBAF66A2A1}" name="Column15514"/>
    <tableColumn id="15529" xr3:uid="{39C28AAE-159A-4252-82A6-D119B00F02DA}" name="Column15515"/>
    <tableColumn id="15530" xr3:uid="{0ECBBDC9-3883-4F12-BCAF-D28329B4E2BD}" name="Column15516"/>
    <tableColumn id="15531" xr3:uid="{1C8FF35C-F928-4279-8422-CD1A09B5EA52}" name="Column15517"/>
    <tableColumn id="15532" xr3:uid="{3B05EF2F-DC96-4F88-BBB0-0C9A7DBF4076}" name="Column15518"/>
    <tableColumn id="15533" xr3:uid="{489EDF21-DDD7-469F-8E20-36E29A84861C}" name="Column15519"/>
    <tableColumn id="15534" xr3:uid="{7688E356-E7E3-47C6-8B9B-CAA3DED2A687}" name="Column15520"/>
    <tableColumn id="15535" xr3:uid="{B75CEF57-497B-42D9-BEB4-BFA7AC341884}" name="Column15521"/>
    <tableColumn id="15536" xr3:uid="{E41C4583-E3D8-4D5C-9700-6403A0E2AFC0}" name="Column15522"/>
    <tableColumn id="15537" xr3:uid="{F670C9C4-F2DA-4E7B-9155-A4E9606C50BA}" name="Column15523"/>
    <tableColumn id="15538" xr3:uid="{3F84072F-D523-4FEB-BEAB-047D91DEC024}" name="Column15524"/>
    <tableColumn id="15539" xr3:uid="{EAAEE2CB-D4CB-4616-BB3D-0C93269C38C2}" name="Column15525"/>
    <tableColumn id="15540" xr3:uid="{FC1A868A-7A13-4A1E-BE22-A2BFB5AACDBC}" name="Column15526"/>
    <tableColumn id="15541" xr3:uid="{A39F5ED4-55AB-4575-9C9D-24EF9F36CE19}" name="Column15527"/>
    <tableColumn id="15542" xr3:uid="{ADC89E3C-1FDB-488E-96E4-D4B4EAE60B47}" name="Column15528"/>
    <tableColumn id="15543" xr3:uid="{63481EF4-4C65-42E5-A215-4A5312858454}" name="Column15529"/>
    <tableColumn id="15544" xr3:uid="{3A906A51-BC56-4C83-99F7-EDD6C19BFA3C}" name="Column15530"/>
    <tableColumn id="15545" xr3:uid="{D07F05CE-5626-4906-9980-F5DAC4A0D72F}" name="Column15531"/>
    <tableColumn id="15546" xr3:uid="{55017739-82F9-4710-850C-F8DC9DBE6F17}" name="Column15532"/>
    <tableColumn id="15547" xr3:uid="{F5438CF4-9F43-4AFB-A07D-CD2CAFEA27EF}" name="Column15533"/>
    <tableColumn id="15548" xr3:uid="{2579FFB7-7A55-4E89-A94E-061EA47A7281}" name="Column15534"/>
    <tableColumn id="15549" xr3:uid="{C13D3FF4-BFA3-4F21-98BE-C9C0CD60AC61}" name="Column15535"/>
    <tableColumn id="15550" xr3:uid="{40BF90ED-2B54-4402-AF0F-67A80C9D6EDB}" name="Column15536"/>
    <tableColumn id="15551" xr3:uid="{2F3DF8AA-E042-47C0-B7E4-822B5153F15C}" name="Column15537"/>
    <tableColumn id="15552" xr3:uid="{DDA15959-6C33-4999-823F-C8A2C5FAF143}" name="Column15538"/>
    <tableColumn id="15553" xr3:uid="{7FC39E3A-C10B-4FC3-81E5-E254FA12EA65}" name="Column15539"/>
    <tableColumn id="15554" xr3:uid="{C669BFF3-25BA-4A07-988D-24669B7E98C1}" name="Column15540"/>
    <tableColumn id="15555" xr3:uid="{B24B286E-A0E2-4652-94BF-6701FE5C8939}" name="Column15541"/>
    <tableColumn id="15556" xr3:uid="{85E1BBFE-FE46-46C9-B59A-87D120BDA988}" name="Column15542"/>
    <tableColumn id="15557" xr3:uid="{563BC446-7892-43A6-A386-FA2CA5F26D97}" name="Column15543"/>
    <tableColumn id="15558" xr3:uid="{F18C88EB-56A5-4AE0-AC1D-B2C2789DAF84}" name="Column15544"/>
    <tableColumn id="15559" xr3:uid="{B5945AC1-AB29-4905-8F86-650D5771FCB6}" name="Column15545"/>
    <tableColumn id="15560" xr3:uid="{F52184C8-B1C2-4855-BC45-F26134D28EA9}" name="Column15546"/>
    <tableColumn id="15561" xr3:uid="{E6AB4452-30F9-444B-9FF5-82D86D1E1FFC}" name="Column15547"/>
    <tableColumn id="15562" xr3:uid="{F4B59169-3ABB-4293-A51C-8A3452B0DEB0}" name="Column15548"/>
    <tableColumn id="15563" xr3:uid="{091AC28B-7211-469D-B8A9-1586F4038617}" name="Column15549"/>
    <tableColumn id="15564" xr3:uid="{684E573D-B606-43E8-9964-DB6C69DA0DAE}" name="Column15550"/>
    <tableColumn id="15565" xr3:uid="{2937793C-563E-4F19-8869-62B80586BCC3}" name="Column15551"/>
    <tableColumn id="15566" xr3:uid="{59B11D3D-26A2-4A0F-8562-837A1FBC785F}" name="Column15552"/>
    <tableColumn id="15567" xr3:uid="{2B33FA9A-178B-40FA-B643-156406F47DED}" name="Column15553"/>
    <tableColumn id="15568" xr3:uid="{5B5E308D-CC5B-4618-94D1-1FCAA398EE05}" name="Column15554"/>
    <tableColumn id="15569" xr3:uid="{EE33B945-86A8-482E-89F8-335616698BB6}" name="Column15555"/>
    <tableColumn id="15570" xr3:uid="{328AD7B6-6E04-4368-9A87-54FD4261C556}" name="Column15556"/>
    <tableColumn id="15571" xr3:uid="{E1721437-5586-41A7-AA62-87B447F494C5}" name="Column15557"/>
    <tableColumn id="15572" xr3:uid="{94B59A51-282D-449C-A5FA-EF0FBB1FEFB2}" name="Column15558"/>
    <tableColumn id="15573" xr3:uid="{E271F936-3062-4CF9-B078-8C223C8E2132}" name="Column15559"/>
    <tableColumn id="15574" xr3:uid="{C1E0768F-AC35-49FD-9D3D-8D6C4ED92E8D}" name="Column15560"/>
    <tableColumn id="15575" xr3:uid="{F3A5BD84-32B0-4620-A138-E2B77FA2C965}" name="Column15561"/>
    <tableColumn id="15576" xr3:uid="{04F0DE0E-4176-4E08-B4FF-1694C8D50D3B}" name="Column15562"/>
    <tableColumn id="15577" xr3:uid="{395E8079-E5FC-46C6-AB29-7AFF13B93EAC}" name="Column15563"/>
    <tableColumn id="15578" xr3:uid="{9EEE022C-BE61-41DD-8DF7-944F8E16DF48}" name="Column15564"/>
    <tableColumn id="15579" xr3:uid="{29FDDE9A-7C1D-4DEA-AC42-F2B50582B1D2}" name="Column15565"/>
    <tableColumn id="15580" xr3:uid="{38A87E74-25E8-4E3B-9FC5-88540B5BB4D6}" name="Column15566"/>
    <tableColumn id="15581" xr3:uid="{ADEB1788-5A87-4B32-976F-6F058FEC002D}" name="Column15567"/>
    <tableColumn id="15582" xr3:uid="{D7B050DB-0557-477E-9B7D-B892B33CD24C}" name="Column15568"/>
    <tableColumn id="15583" xr3:uid="{503FE3EF-C3EB-4223-B94E-1F460FCDAD3E}" name="Column15569"/>
    <tableColumn id="15584" xr3:uid="{FEDCABAB-C317-4DA0-81BD-5B315E97B59D}" name="Column15570"/>
    <tableColumn id="15585" xr3:uid="{5477E066-F421-402C-B4D9-E639ED95613C}" name="Column15571"/>
    <tableColumn id="15586" xr3:uid="{841EA959-FED8-4CE9-B188-FD1BC5886A28}" name="Column15572"/>
    <tableColumn id="15587" xr3:uid="{FFB410AA-877E-4D94-A08C-7880057C3113}" name="Column15573"/>
    <tableColumn id="15588" xr3:uid="{D9D030CF-F105-4894-B880-AD62D5E8D9AE}" name="Column15574"/>
    <tableColumn id="15589" xr3:uid="{6E7C9D58-0808-4C57-9E31-B182B6DEBD24}" name="Column15575"/>
    <tableColumn id="15590" xr3:uid="{B61C2925-B4AC-4987-AD14-785C8FB6B497}" name="Column15576"/>
    <tableColumn id="15591" xr3:uid="{D74A7CCD-BFA3-435F-A117-79918E54FCF4}" name="Column15577"/>
    <tableColumn id="15592" xr3:uid="{7BC52AB9-F05D-490F-B556-E16E6A2089D2}" name="Column15578"/>
    <tableColumn id="15593" xr3:uid="{45A00BDC-3691-4B73-B023-6190E3D2A67F}" name="Column15579"/>
    <tableColumn id="15594" xr3:uid="{3ABF69BC-6D8A-4F8B-90C4-6AB7606E718B}" name="Column15580"/>
    <tableColumn id="15595" xr3:uid="{627B08F6-2B73-400D-8479-70D408CEBC16}" name="Column15581"/>
    <tableColumn id="15596" xr3:uid="{77733FC8-7729-41C0-BF3A-B03765DD3B90}" name="Column15582"/>
    <tableColumn id="15597" xr3:uid="{60BB72A0-C1B2-44C6-8BE2-19DF582BF6DE}" name="Column15583"/>
    <tableColumn id="15598" xr3:uid="{7F229982-E178-4D0B-9F49-12228EAB026C}" name="Column15584"/>
    <tableColumn id="15599" xr3:uid="{735F3FC0-7917-4B85-80FF-D43650295DF8}" name="Column15585"/>
    <tableColumn id="15600" xr3:uid="{4D328F69-2D15-4964-B6A0-BECC83BAC918}" name="Column15586"/>
    <tableColumn id="15601" xr3:uid="{43EE7B47-6720-416E-9170-7F8AAF1ED556}" name="Column15587"/>
    <tableColumn id="15602" xr3:uid="{DB74BC11-9E1C-4640-9F5D-DCD32C1A2A42}" name="Column15588"/>
    <tableColumn id="15603" xr3:uid="{19C455AB-0866-4FCA-953F-239BB38E0BA2}" name="Column15589"/>
    <tableColumn id="15604" xr3:uid="{ABF4DBE5-FEE4-4B8E-BF91-216B60F01A45}" name="Column15590"/>
    <tableColumn id="15605" xr3:uid="{0D79E318-995D-4F63-B587-57C9D343035C}" name="Column15591"/>
    <tableColumn id="15606" xr3:uid="{E733233D-6116-49CC-A7D1-769E9CB27644}" name="Column15592"/>
    <tableColumn id="15607" xr3:uid="{984E61F1-FDCB-4C68-B2D4-2B8F6D53F71D}" name="Column15593"/>
    <tableColumn id="15608" xr3:uid="{6682BB07-C057-4026-9933-979DE1A774EE}" name="Column15594"/>
    <tableColumn id="15609" xr3:uid="{F0EBC180-63A3-4909-82F8-AD4999F93BE9}" name="Column15595"/>
    <tableColumn id="15610" xr3:uid="{6795E94A-E8A7-4BDF-A0AA-C4983BCB6A80}" name="Column15596"/>
    <tableColumn id="15611" xr3:uid="{0718DF4D-97D6-4A4E-89B9-FD42683B8462}" name="Column15597"/>
    <tableColumn id="15612" xr3:uid="{5B049138-AC07-48B3-9B3A-F7255A57677C}" name="Column15598"/>
    <tableColumn id="15613" xr3:uid="{192B39F9-9723-4CE9-A22B-780D91E2AE62}" name="Column15599"/>
    <tableColumn id="15614" xr3:uid="{8AD5A2D4-E1CC-4C68-87F7-5594ED7B8CB4}" name="Column15600"/>
    <tableColumn id="15615" xr3:uid="{95C83674-8D32-4FC5-A917-B9FC53995B53}" name="Column15601"/>
    <tableColumn id="15616" xr3:uid="{76D92AD1-EF7D-4620-884A-E97DB82FA9DB}" name="Column15602"/>
    <tableColumn id="15617" xr3:uid="{2523974F-FB0C-4892-9912-0E00F93A9822}" name="Column15603"/>
    <tableColumn id="15618" xr3:uid="{C154BD6F-8385-441E-BC85-827E3466070F}" name="Column15604"/>
    <tableColumn id="15619" xr3:uid="{74F501E1-B701-4190-BBF6-D7801EB89FAA}" name="Column15605"/>
    <tableColumn id="15620" xr3:uid="{F31BBE0A-27C0-4FE6-8DAE-CF89FF5A77DA}" name="Column15606"/>
    <tableColumn id="15621" xr3:uid="{B20BBD19-FD29-47B4-A7F8-E1AC3A48547C}" name="Column15607"/>
    <tableColumn id="15622" xr3:uid="{3037E09B-72A5-4E0C-AAEB-6864A648E2FB}" name="Column15608"/>
    <tableColumn id="15623" xr3:uid="{364C66DA-0071-4ED8-A72F-692CCA324878}" name="Column15609"/>
    <tableColumn id="15624" xr3:uid="{0D5988E8-8BFE-4F53-A578-93A3A070FB56}" name="Column15610"/>
    <tableColumn id="15625" xr3:uid="{B5A18ACA-63B1-44BA-9EB7-53668A030822}" name="Column15611"/>
    <tableColumn id="15626" xr3:uid="{191550EC-AB46-4070-904C-2B406CF0125D}" name="Column15612"/>
    <tableColumn id="15627" xr3:uid="{36FA922E-6A59-445C-B485-D6744BAE3893}" name="Column15613"/>
    <tableColumn id="15628" xr3:uid="{B8216252-53ED-47B1-B239-270A1FF64F7A}" name="Column15614"/>
    <tableColumn id="15629" xr3:uid="{A92F3CAB-A311-42EF-83E7-4B8AFC9867C2}" name="Column15615"/>
    <tableColumn id="15630" xr3:uid="{691F20A3-7BE8-4B72-9214-46E03FE6A9FF}" name="Column15616"/>
    <tableColumn id="15631" xr3:uid="{4B6E34D5-DDCE-4E43-92C8-4D46820F03A8}" name="Column15617"/>
    <tableColumn id="15632" xr3:uid="{445D74C3-ABF3-41CB-BB97-9D5540728372}" name="Column15618"/>
    <tableColumn id="15633" xr3:uid="{BF6DCE5A-AD9F-4146-8136-A36130C5EC46}" name="Column15619"/>
    <tableColumn id="15634" xr3:uid="{A2B5808C-EC77-4961-9149-E1F5BCCA9CB3}" name="Column15620"/>
    <tableColumn id="15635" xr3:uid="{31D7666D-40CA-4177-8092-5304FA250091}" name="Column15621"/>
    <tableColumn id="15636" xr3:uid="{52EFC6D8-953E-40B3-A582-75EC94247BD8}" name="Column15622"/>
    <tableColumn id="15637" xr3:uid="{44597ACF-5807-4AF7-9D55-6A518C719C50}" name="Column15623"/>
    <tableColumn id="15638" xr3:uid="{7CF723A8-0E4B-4F89-8CC7-2AEFBD487D6D}" name="Column15624"/>
    <tableColumn id="15639" xr3:uid="{01DB145B-C0E1-479E-8759-5A49708B9D80}" name="Column15625"/>
    <tableColumn id="15640" xr3:uid="{48B36C8F-14D7-40AA-8E65-A7DFE5E62553}" name="Column15626"/>
    <tableColumn id="15641" xr3:uid="{43C4934E-0F52-4F97-B03E-81399262EB7D}" name="Column15627"/>
    <tableColumn id="15642" xr3:uid="{14F73DB9-2081-474A-9850-2BDF7B1E2AA0}" name="Column15628"/>
    <tableColumn id="15643" xr3:uid="{E279AD2E-D526-4008-BAA5-AF46D60887A7}" name="Column15629"/>
    <tableColumn id="15644" xr3:uid="{9A927DD0-778D-48F1-A366-3E990BE97C96}" name="Column15630"/>
    <tableColumn id="15645" xr3:uid="{C1E71FEE-9CDA-44CD-851E-F353E4E75A1A}" name="Column15631"/>
    <tableColumn id="15646" xr3:uid="{EC21FED4-660F-4770-ABCA-7456A100C3D6}" name="Column15632"/>
    <tableColumn id="15647" xr3:uid="{4BFE04A6-5F0E-447C-B40E-C66A9C356179}" name="Column15633"/>
    <tableColumn id="15648" xr3:uid="{A9110136-D355-4C7B-BD29-E2ECE4547C5E}" name="Column15634"/>
    <tableColumn id="15649" xr3:uid="{718C55AC-6AD0-41FE-B998-F0ED446609BF}" name="Column15635"/>
    <tableColumn id="15650" xr3:uid="{2E612A26-A96A-4FC6-8C8B-BB494BEDB8B1}" name="Column15636"/>
    <tableColumn id="15651" xr3:uid="{F6C16B19-7708-433B-AE66-9FF7262ED1A9}" name="Column15637"/>
    <tableColumn id="15652" xr3:uid="{AC677DFF-705A-48EA-AA51-8953D262779E}" name="Column15638"/>
    <tableColumn id="15653" xr3:uid="{7954E21A-3F92-417A-A251-A19138CDAE9C}" name="Column15639"/>
    <tableColumn id="15654" xr3:uid="{B1ED35D4-5E80-46EB-8039-0FF266724487}" name="Column15640"/>
    <tableColumn id="15655" xr3:uid="{0C5CF5EA-5B51-4C07-8F60-74949FD4CC21}" name="Column15641"/>
    <tableColumn id="15656" xr3:uid="{DEF5FE76-9023-44C0-BFBB-DA66E0703DF8}" name="Column15642"/>
    <tableColumn id="15657" xr3:uid="{42C8923D-B164-4FAC-97E2-E736F2A5C111}" name="Column15643"/>
    <tableColumn id="15658" xr3:uid="{F998C2C7-38B7-4463-B762-2319D28DA2FC}" name="Column15644"/>
    <tableColumn id="15659" xr3:uid="{09FF4DC4-AD05-47C9-B422-A090B62E5DC3}" name="Column15645"/>
    <tableColumn id="15660" xr3:uid="{87B7B015-B670-46CC-8A25-37EB78AD2EC2}" name="Column15646"/>
    <tableColumn id="15661" xr3:uid="{41B62D1D-D126-4C3B-93CA-7D7E46605497}" name="Column15647"/>
    <tableColumn id="15662" xr3:uid="{8105AE9F-547A-4C74-AB65-F64191916A1E}" name="Column15648"/>
    <tableColumn id="15663" xr3:uid="{AAA546ED-545F-4470-BA2A-EE5DD39F21F2}" name="Column15649"/>
    <tableColumn id="15664" xr3:uid="{67560791-17CC-454D-9E2D-7CD98FED2469}" name="Column15650"/>
    <tableColumn id="15665" xr3:uid="{71635E8D-2444-48B5-9F32-36B60238B7C4}" name="Column15651"/>
    <tableColumn id="15666" xr3:uid="{84F4EAA7-54B5-4698-8402-89A1E312C2A9}" name="Column15652"/>
    <tableColumn id="15667" xr3:uid="{1ACF322A-846D-4EF0-9BDA-D1002748C09F}" name="Column15653"/>
    <tableColumn id="15668" xr3:uid="{64E32447-94DE-4909-BF47-84F92844C5EA}" name="Column15654"/>
    <tableColumn id="15669" xr3:uid="{86CC3E7A-AC01-41C6-9A96-70F7DA185FA2}" name="Column15655"/>
    <tableColumn id="15670" xr3:uid="{6A7E9430-A0FC-46C2-910A-8B6900D8F1F7}" name="Column15656"/>
    <tableColumn id="15671" xr3:uid="{CFCDF065-00E8-493C-B16E-CB67BB1203E7}" name="Column15657"/>
    <tableColumn id="15672" xr3:uid="{85C72BA7-3AA9-479A-8E82-B6D815FB3598}" name="Column15658"/>
    <tableColumn id="15673" xr3:uid="{FA389A1A-6209-4286-8140-6FFD0023B236}" name="Column15659"/>
    <tableColumn id="15674" xr3:uid="{05B59631-0F6A-4581-9A19-962899C16281}" name="Column15660"/>
    <tableColumn id="15675" xr3:uid="{7640BE6C-633C-4098-9C5D-363B1F2927E8}" name="Column15661"/>
    <tableColumn id="15676" xr3:uid="{D2931150-723C-4C37-B3D2-208B7D2A7A16}" name="Column15662"/>
    <tableColumn id="15677" xr3:uid="{9F8CC70F-114F-4282-BD80-108230561B92}" name="Column15663"/>
    <tableColumn id="15678" xr3:uid="{78AB2CFE-B986-4631-89B5-E544744E8CDE}" name="Column15664"/>
    <tableColumn id="15679" xr3:uid="{6D606ECD-B1FE-4BA3-AD8F-716F4F027F11}" name="Column15665"/>
    <tableColumn id="15680" xr3:uid="{B926C458-FCC6-4C72-9B3C-BED606DC7720}" name="Column15666"/>
    <tableColumn id="15681" xr3:uid="{80629812-AB15-4462-8147-6349109DB983}" name="Column15667"/>
    <tableColumn id="15682" xr3:uid="{37F39D52-54D1-4194-B0DA-37D1B6DADB88}" name="Column15668"/>
    <tableColumn id="15683" xr3:uid="{3C71BE41-3105-407F-BA4B-FACD19862F54}" name="Column15669"/>
    <tableColumn id="15684" xr3:uid="{AF3BB5C1-5B7B-4EEA-AA28-75E9FA52FFE3}" name="Column15670"/>
    <tableColumn id="15685" xr3:uid="{4C735A7B-8109-48CF-863B-0ADC9C8C3EF6}" name="Column15671"/>
    <tableColumn id="15686" xr3:uid="{5216DB34-1E08-4D88-9E15-45C96850212E}" name="Column15672"/>
    <tableColumn id="15687" xr3:uid="{ED708D34-8F70-41D5-9E1A-E323113813B3}" name="Column15673"/>
    <tableColumn id="15688" xr3:uid="{31E51FF2-E788-49C6-A714-3EAF6250943A}" name="Column15674"/>
    <tableColumn id="15689" xr3:uid="{963900E1-0B7C-4531-90AF-74123FC19C71}" name="Column15675"/>
    <tableColumn id="15690" xr3:uid="{3F7040F8-4775-4E9E-99A8-B8B3632650F9}" name="Column15676"/>
    <tableColumn id="15691" xr3:uid="{918A774C-6066-49E1-9EF9-D1A0A29CD620}" name="Column15677"/>
    <tableColumn id="15692" xr3:uid="{5233BB88-6199-4339-8B05-03A579FBA117}" name="Column15678"/>
    <tableColumn id="15693" xr3:uid="{E96B23EE-3004-4F6E-9FEC-CB95C3E6508D}" name="Column15679"/>
    <tableColumn id="15694" xr3:uid="{541DADF4-CC27-45EF-8A15-7172EDA6CAF4}" name="Column15680"/>
    <tableColumn id="15695" xr3:uid="{E8F91AC7-094E-45E0-9C9C-DFDEEDE10CF7}" name="Column15681"/>
    <tableColumn id="15696" xr3:uid="{088EECF4-E84F-469C-9664-76F876AC4A18}" name="Column15682"/>
    <tableColumn id="15697" xr3:uid="{06EDA891-1003-46DE-898F-796F4CF832E9}" name="Column15683"/>
    <tableColumn id="15698" xr3:uid="{3575C92B-8743-40F9-86E2-A418B73A6CF0}" name="Column15684"/>
    <tableColumn id="15699" xr3:uid="{D68A27AB-2D1E-41D6-9FDD-42B3F2FD03FE}" name="Column15685"/>
    <tableColumn id="15700" xr3:uid="{18D2414C-A9CA-405D-B815-389193557E90}" name="Column15686"/>
    <tableColumn id="15701" xr3:uid="{890ABEAF-B5CB-43D4-A865-496687397F90}" name="Column15687"/>
    <tableColumn id="15702" xr3:uid="{A6FDC677-9284-4A3E-A9F3-A55C960D9599}" name="Column15688"/>
    <tableColumn id="15703" xr3:uid="{EBD6836D-F042-4A01-A8CF-89862B14D4C4}" name="Column15689"/>
    <tableColumn id="15704" xr3:uid="{A4221393-479E-4B02-AB1F-EBFDD918ABE8}" name="Column15690"/>
    <tableColumn id="15705" xr3:uid="{8CE72362-D161-4006-8F93-A1190291B57E}" name="Column15691"/>
    <tableColumn id="15706" xr3:uid="{331E9FBC-1AB8-409C-9A46-DFB958084899}" name="Column15692"/>
    <tableColumn id="15707" xr3:uid="{31483063-B64F-404B-8705-A2C8237DF32F}" name="Column15693"/>
    <tableColumn id="15708" xr3:uid="{36509293-C58F-4970-B4F2-D91BE91B3594}" name="Column15694"/>
    <tableColumn id="15709" xr3:uid="{F735D824-F84C-46CD-AE43-94D19A16033A}" name="Column15695"/>
    <tableColumn id="15710" xr3:uid="{C2E589C4-7346-4445-9040-1B09BD78F3A8}" name="Column15696"/>
    <tableColumn id="15711" xr3:uid="{36D48032-1371-49D7-A649-0507EB7ABFD0}" name="Column15697"/>
    <tableColumn id="15712" xr3:uid="{08BF0266-A2CC-4F84-9D39-D739480D9147}" name="Column15698"/>
    <tableColumn id="15713" xr3:uid="{DC824BFB-E304-4EF7-804E-D2FCABF2B996}" name="Column15699"/>
    <tableColumn id="15714" xr3:uid="{59BD4D0E-590A-4523-8F55-67756BB95974}" name="Column15700"/>
    <tableColumn id="15715" xr3:uid="{37994EE8-7299-4512-9EC1-9D76AF0DC7E7}" name="Column15701"/>
    <tableColumn id="15716" xr3:uid="{50C0E6E8-2D49-4D85-B953-0DE3A842F9F2}" name="Column15702"/>
    <tableColumn id="15717" xr3:uid="{A52D7854-2241-474C-8182-379017EA85F6}" name="Column15703"/>
    <tableColumn id="15718" xr3:uid="{720796DD-1628-4D64-8D86-30D45BFDEC80}" name="Column15704"/>
    <tableColumn id="15719" xr3:uid="{50E8BAE9-4A9A-4A8C-8BFC-A31214F0F58E}" name="Column15705"/>
    <tableColumn id="15720" xr3:uid="{F1500F83-D831-4D61-B29D-C1951748438D}" name="Column15706"/>
    <tableColumn id="15721" xr3:uid="{23275E08-54E9-47F9-BCB0-B2031E9B01C6}" name="Column15707"/>
    <tableColumn id="15722" xr3:uid="{3254DDE8-C50B-4FC3-A0A5-B7F57AD09522}" name="Column15708"/>
    <tableColumn id="15723" xr3:uid="{40F050B3-376A-4E45-9406-A24B7A9A820D}" name="Column15709"/>
    <tableColumn id="15724" xr3:uid="{19CEB6FF-E652-4D91-A9D2-6190611C18B6}" name="Column15710"/>
    <tableColumn id="15725" xr3:uid="{0797FBEF-8A5E-421F-8414-591E20791060}" name="Column15711"/>
    <tableColumn id="15726" xr3:uid="{12280DA9-3CC7-4C9F-82C1-535B770516D7}" name="Column15712"/>
    <tableColumn id="15727" xr3:uid="{6F2911F3-860D-406B-B9AB-C8B503339556}" name="Column15713"/>
    <tableColumn id="15728" xr3:uid="{D794135A-7C2B-46B5-8F6E-461A41500CD0}" name="Column15714"/>
    <tableColumn id="15729" xr3:uid="{3F6DF5EA-55DA-4E12-B759-68D6C0C6E2BA}" name="Column15715"/>
    <tableColumn id="15730" xr3:uid="{3FE2CDA5-EC4D-4F42-A064-B9D04669C060}" name="Column15716"/>
    <tableColumn id="15731" xr3:uid="{996A0A10-7569-4D3D-9097-E368B518FAA1}" name="Column15717"/>
    <tableColumn id="15732" xr3:uid="{CCF992EE-12CE-4E39-92DB-1BF0C33948E0}" name="Column15718"/>
    <tableColumn id="15733" xr3:uid="{C1E12AA9-4051-4728-8C16-BA6611F32FEA}" name="Column15719"/>
    <tableColumn id="15734" xr3:uid="{3DDC6EEC-AEC6-4808-B695-822DE50BEDF5}" name="Column15720"/>
    <tableColumn id="15735" xr3:uid="{086812D0-2614-4DAF-B33F-919BC3415F65}" name="Column15721"/>
    <tableColumn id="15736" xr3:uid="{3D229DCE-6F01-4F9F-BBDA-48B93A8027D7}" name="Column15722"/>
    <tableColumn id="15737" xr3:uid="{0A680340-453E-4CA0-9942-6C2C06C68F3E}" name="Column15723"/>
    <tableColumn id="15738" xr3:uid="{EE3F9726-39B6-4F45-BC6F-C458AE019993}" name="Column15724"/>
    <tableColumn id="15739" xr3:uid="{4BB900B6-D369-43A6-AC1D-7248636091CC}" name="Column15725"/>
    <tableColumn id="15740" xr3:uid="{1BD8D82C-4CFB-415F-876B-28CA47920235}" name="Column15726"/>
    <tableColumn id="15741" xr3:uid="{46432A6E-E62C-480A-902D-CECFFBA9AE2E}" name="Column15727"/>
    <tableColumn id="15742" xr3:uid="{90C98DF8-30F3-4310-A26A-8B7175356B94}" name="Column15728"/>
    <tableColumn id="15743" xr3:uid="{72B9C7BE-64BC-4DFA-98F2-C123FA48BF56}" name="Column15729"/>
    <tableColumn id="15744" xr3:uid="{05917156-EC1A-4EEE-999F-38A2B2352C69}" name="Column15730"/>
    <tableColumn id="15745" xr3:uid="{D083ECBF-53F4-4691-85D7-EE575458A302}" name="Column15731"/>
    <tableColumn id="15746" xr3:uid="{A344A631-55BC-4E5B-B01B-2026442C0352}" name="Column15732"/>
    <tableColumn id="15747" xr3:uid="{9E0AF2FC-B730-4077-ADFC-4A9361981E38}" name="Column15733"/>
    <tableColumn id="15748" xr3:uid="{3CCD200B-1AB0-48B4-A616-967BCD045410}" name="Column15734"/>
    <tableColumn id="15749" xr3:uid="{1BFF9B86-A416-4D0C-8C18-188AC121A674}" name="Column15735"/>
    <tableColumn id="15750" xr3:uid="{4211A749-C9DF-47BF-892E-2103C2DB1F8D}" name="Column15736"/>
    <tableColumn id="15751" xr3:uid="{30293FDB-629F-48EB-B553-627241E2D3AC}" name="Column15737"/>
    <tableColumn id="15752" xr3:uid="{6CEDBEB6-8B10-4F69-8B9B-DA8CF7BA7398}" name="Column15738"/>
    <tableColumn id="15753" xr3:uid="{B9D2F4DA-C8DD-4B3F-A8ED-4390BF909C37}" name="Column15739"/>
    <tableColumn id="15754" xr3:uid="{6F3C3F2A-75C2-4637-B35F-A0B03B53BF1D}" name="Column15740"/>
    <tableColumn id="15755" xr3:uid="{92B94560-C59C-4F81-B54C-F54953243614}" name="Column15741"/>
    <tableColumn id="15756" xr3:uid="{2F5FF137-0056-4932-BE21-D40128E70167}" name="Column15742"/>
    <tableColumn id="15757" xr3:uid="{CE2EB4A5-637F-4D22-8928-ABB8B20975FD}" name="Column15743"/>
    <tableColumn id="15758" xr3:uid="{2D3AAC14-F91A-45E9-AA14-37F544C52542}" name="Column15744"/>
    <tableColumn id="15759" xr3:uid="{55427B33-6738-44D6-B573-E9AE27EE07F2}" name="Column15745"/>
    <tableColumn id="15760" xr3:uid="{77AF5A04-9862-462E-B8AB-920794A89A4C}" name="Column15746"/>
    <tableColumn id="15761" xr3:uid="{EEABE183-3E7F-4123-95C6-F3DCE5FADF0E}" name="Column15747"/>
    <tableColumn id="15762" xr3:uid="{BE404AF0-B8D4-4740-B09F-EDA1FE84A939}" name="Column15748"/>
    <tableColumn id="15763" xr3:uid="{783F054D-BD5F-4D5D-9A58-FEB7A4CE02AD}" name="Column15749"/>
    <tableColumn id="15764" xr3:uid="{10283129-C4F5-4635-82AB-DD0F39490586}" name="Column15750"/>
    <tableColumn id="15765" xr3:uid="{B6615808-4EE6-46F4-8259-9A1C16E2A77C}" name="Column15751"/>
    <tableColumn id="15766" xr3:uid="{C9741EB5-8C3F-49B9-A0C8-32B20C2CDC0F}" name="Column15752"/>
    <tableColumn id="15767" xr3:uid="{F6C7D768-77AA-4B16-8845-7BC4528BCB44}" name="Column15753"/>
    <tableColumn id="15768" xr3:uid="{E11D33E7-55FB-4CCA-8F9E-1781118D3331}" name="Column15754"/>
    <tableColumn id="15769" xr3:uid="{8C6A33A4-CD46-46AC-A986-F5D54CDB1A89}" name="Column15755"/>
    <tableColumn id="15770" xr3:uid="{93940C6F-4EAB-46D1-A53A-BFE73AA05FE4}" name="Column15756"/>
    <tableColumn id="15771" xr3:uid="{AB4F3D38-B58E-44BD-9355-2F94D06C423B}" name="Column15757"/>
    <tableColumn id="15772" xr3:uid="{64FF0D04-A95C-4A5C-A58C-A7EEE1975029}" name="Column15758"/>
    <tableColumn id="15773" xr3:uid="{2AADB45C-805E-48C4-BB8E-52487DAA3D38}" name="Column15759"/>
    <tableColumn id="15774" xr3:uid="{E94C60F8-537B-4A2C-88BA-6C8F0D960707}" name="Column15760"/>
    <tableColumn id="15775" xr3:uid="{F8D25EDB-C808-4408-AFD4-62E471CA8DC4}" name="Column15761"/>
    <tableColumn id="15776" xr3:uid="{DAE85F55-AC1F-437A-9CDD-7EDA3AAB7E84}" name="Column15762"/>
    <tableColumn id="15777" xr3:uid="{237BBDE5-1933-4526-B059-2F2D8A3214A0}" name="Column15763"/>
    <tableColumn id="15778" xr3:uid="{6A6B9B1B-E97D-4D36-A96E-5214181F021E}" name="Column15764"/>
    <tableColumn id="15779" xr3:uid="{693BAA3C-F775-40EC-A898-AC61C09B7978}" name="Column15765"/>
    <tableColumn id="15780" xr3:uid="{9B396D82-291C-4AF4-AFA3-2023CC227F65}" name="Column15766"/>
    <tableColumn id="15781" xr3:uid="{3429AFE7-3DB8-4F07-BD0F-D5AFA0260E53}" name="Column15767"/>
    <tableColumn id="15782" xr3:uid="{B167BC7C-D8DF-4888-904D-AD6CD99D2C89}" name="Column15768"/>
    <tableColumn id="15783" xr3:uid="{DB32069C-596A-41F6-9560-46B726D5B08A}" name="Column15769"/>
    <tableColumn id="15784" xr3:uid="{586BDCEE-EE24-4A11-B979-67031059922F}" name="Column15770"/>
    <tableColumn id="15785" xr3:uid="{0E84CCDB-FA25-463B-9E9F-D9D8DF87832E}" name="Column15771"/>
    <tableColumn id="15786" xr3:uid="{D8140BD0-61DB-427C-8F65-06DB44B61FC7}" name="Column15772"/>
    <tableColumn id="15787" xr3:uid="{2F8811B6-6CBD-40AE-A05B-24DC6BD8030F}" name="Column15773"/>
    <tableColumn id="15788" xr3:uid="{060629BC-6BFF-433C-9CBD-C10AA32B0AA1}" name="Column15774"/>
    <tableColumn id="15789" xr3:uid="{DE30EA63-1428-43C3-817B-E80E4391717A}" name="Column15775"/>
    <tableColumn id="15790" xr3:uid="{8C2055C8-E4DD-4276-8BC6-39706B139D5B}" name="Column15776"/>
    <tableColumn id="15791" xr3:uid="{568C4AA8-B9D3-450A-9C09-17643B541DFD}" name="Column15777"/>
    <tableColumn id="15792" xr3:uid="{5B727367-7301-43D4-96AA-378A40BEA2A6}" name="Column15778"/>
    <tableColumn id="15793" xr3:uid="{08C51961-82A2-47ED-B365-1681E5DAE542}" name="Column15779"/>
    <tableColumn id="15794" xr3:uid="{ED149041-B3FA-4B1D-866C-CC5CD9948978}" name="Column15780"/>
    <tableColumn id="15795" xr3:uid="{81B95C5D-7EEB-4C5D-B772-1A2BA65601F6}" name="Column15781"/>
    <tableColumn id="15796" xr3:uid="{DF18B777-BF9A-4B6B-A86F-D95689B5E098}" name="Column15782"/>
    <tableColumn id="15797" xr3:uid="{657DEDF2-5921-4630-834D-CB4D3D7926C8}" name="Column15783"/>
    <tableColumn id="15798" xr3:uid="{81BC6F29-AA1C-4E95-AE62-EBB422E570D0}" name="Column15784"/>
    <tableColumn id="15799" xr3:uid="{37C63E3F-954B-4C0F-93B5-A572F120EDEC}" name="Column15785"/>
    <tableColumn id="15800" xr3:uid="{1D9666E2-7AFD-4AB2-9970-DF7F8D00C66D}" name="Column15786"/>
    <tableColumn id="15801" xr3:uid="{AA93884A-B004-4193-A537-B3D5CF4D4FBC}" name="Column15787"/>
    <tableColumn id="15802" xr3:uid="{AA211DC9-A53E-4125-B165-ACA91216DA89}" name="Column15788"/>
    <tableColumn id="15803" xr3:uid="{B42BA562-AFDD-4A00-BBE6-CDB75031DBB9}" name="Column15789"/>
    <tableColumn id="15804" xr3:uid="{E3A09D55-A590-4F6A-8E3F-36F2A2FE9C56}" name="Column15790"/>
    <tableColumn id="15805" xr3:uid="{9EE27CDB-D305-4C02-9B91-9016918E7B39}" name="Column15791"/>
    <tableColumn id="15806" xr3:uid="{60B54710-2C86-4147-B70F-B14FC6CD33F0}" name="Column15792"/>
    <tableColumn id="15807" xr3:uid="{9B0D7F4B-39BF-4571-9E84-A7867F1039CF}" name="Column15793"/>
    <tableColumn id="15808" xr3:uid="{8A4DCF72-DB02-4928-8144-D5F8C7693C42}" name="Column15794"/>
    <tableColumn id="15809" xr3:uid="{FD7CE8AF-9345-4166-BCB0-BC8F696E5F21}" name="Column15795"/>
    <tableColumn id="15810" xr3:uid="{1CC9BA8E-FE19-40DB-8BBA-52D1676098DF}" name="Column15796"/>
    <tableColumn id="15811" xr3:uid="{0067AF88-9E7C-4088-913D-A902BB4EA0C8}" name="Column15797"/>
    <tableColumn id="15812" xr3:uid="{36D9E472-F8B0-4427-9BCC-E75401D47BA1}" name="Column15798"/>
    <tableColumn id="15813" xr3:uid="{A0CE66C1-4216-474C-A7B5-BE9F17B5C7AF}" name="Column15799"/>
    <tableColumn id="15814" xr3:uid="{BC18CCBA-45B6-47DD-95C4-9A27247CAAC2}" name="Column15800"/>
    <tableColumn id="15815" xr3:uid="{0B40C176-4E90-49F5-A199-4126B5EE39F7}" name="Column15801"/>
    <tableColumn id="15816" xr3:uid="{DA3D03E4-5059-41CA-BBC1-9EB15F55DCD0}" name="Column15802"/>
    <tableColumn id="15817" xr3:uid="{965059ED-F4D2-41FF-AD9E-B50AA09D9A6E}" name="Column15803"/>
    <tableColumn id="15818" xr3:uid="{02D17460-0CD5-461D-B01B-E5DFCB71A4B9}" name="Column15804"/>
    <tableColumn id="15819" xr3:uid="{53E0FABA-ABBE-4746-A6D1-8CAB7826688E}" name="Column15805"/>
    <tableColumn id="15820" xr3:uid="{8F955A96-40D4-4D04-8512-DBBB6ACE34E3}" name="Column15806"/>
    <tableColumn id="15821" xr3:uid="{F0978D30-A11D-4076-8A9A-96BAF4C12B5D}" name="Column15807"/>
    <tableColumn id="15822" xr3:uid="{8766107B-C6FE-4ED2-A21A-1214A1D86F8F}" name="Column15808"/>
    <tableColumn id="15823" xr3:uid="{426F2FDB-6DE8-486F-B958-A8A3F3BA80DC}" name="Column15809"/>
    <tableColumn id="15824" xr3:uid="{52A3FFEB-85D7-440C-9798-458B069378F8}" name="Column15810"/>
    <tableColumn id="15825" xr3:uid="{5B443C5B-68E1-4D1C-8235-F1AA37414468}" name="Column15811"/>
    <tableColumn id="15826" xr3:uid="{1CB0AF3D-8F14-4915-917D-27B70058BE14}" name="Column15812"/>
    <tableColumn id="15827" xr3:uid="{30DF9F6E-60D0-4FE8-A42F-EC6DD407ECC1}" name="Column15813"/>
    <tableColumn id="15828" xr3:uid="{267BADD7-FB1C-4B3E-A2C2-C62EAEAB1F75}" name="Column15814"/>
    <tableColumn id="15829" xr3:uid="{54D3F98B-631A-48FF-824C-FC49857AC22E}" name="Column15815"/>
    <tableColumn id="15830" xr3:uid="{B707A319-A050-40C2-848B-1D2D06E7F14A}" name="Column15816"/>
    <tableColumn id="15831" xr3:uid="{78ED790E-6278-4E96-B53D-4E8696290AFD}" name="Column15817"/>
    <tableColumn id="15832" xr3:uid="{9013C75B-975C-4670-8B6C-1979030BDBD8}" name="Column15818"/>
    <tableColumn id="15833" xr3:uid="{243637D1-1EBF-4CF5-AAA0-F81AAB3E856C}" name="Column15819"/>
    <tableColumn id="15834" xr3:uid="{0DD90118-4A90-4E99-A277-DDBFE0F369E5}" name="Column15820"/>
    <tableColumn id="15835" xr3:uid="{7F01A3E8-DC79-443D-8AB5-0FA4259AF133}" name="Column15821"/>
    <tableColumn id="15836" xr3:uid="{C1B68D10-C043-4BFE-A93B-A19B74158787}" name="Column15822"/>
    <tableColumn id="15837" xr3:uid="{CA047893-1C77-44F7-9B87-A0772CFAB21F}" name="Column15823"/>
    <tableColumn id="15838" xr3:uid="{7C930A72-8EB7-41F1-BF4B-CF0246B0C1A4}" name="Column15824"/>
    <tableColumn id="15839" xr3:uid="{63987458-58D3-4605-95D4-6AD75E220472}" name="Column15825"/>
    <tableColumn id="15840" xr3:uid="{B7219A60-54EC-46C7-B3ED-65166189226C}" name="Column15826"/>
    <tableColumn id="15841" xr3:uid="{D2FEAE4C-6D5B-435A-9700-4693B812A906}" name="Column15827"/>
    <tableColumn id="15842" xr3:uid="{4DA01A1E-75C6-4395-9181-70B71C23831E}" name="Column15828"/>
    <tableColumn id="15843" xr3:uid="{1E4117A8-AECA-48B2-9D89-843E7FF18453}" name="Column15829"/>
    <tableColumn id="15844" xr3:uid="{2297521A-D3B0-4C4B-9113-1414FB507D45}" name="Column15830"/>
    <tableColumn id="15845" xr3:uid="{39BA93EB-2433-4F14-B15C-8A36C7E01C40}" name="Column15831"/>
    <tableColumn id="15846" xr3:uid="{7E4E2BAC-5D8B-4ACB-8B6A-0A2C47217521}" name="Column15832"/>
    <tableColumn id="15847" xr3:uid="{8B19C7CF-5514-4624-850A-513E5F50C061}" name="Column15833"/>
    <tableColumn id="15848" xr3:uid="{9EC7E4D6-065C-4D77-8996-4643136BBFD4}" name="Column15834"/>
    <tableColumn id="15849" xr3:uid="{62011E0B-F261-426D-9683-52E5B9F28439}" name="Column15835"/>
    <tableColumn id="15850" xr3:uid="{6DFBA8F2-F49B-499C-9DD9-E087193B343B}" name="Column15836"/>
    <tableColumn id="15851" xr3:uid="{7475D254-28C3-4543-AA9A-7BD8C4C385C0}" name="Column15837"/>
    <tableColumn id="15852" xr3:uid="{5D082C1D-B700-47C3-810C-0FDEC906F11E}" name="Column15838"/>
    <tableColumn id="15853" xr3:uid="{88205A58-3409-4343-90B7-B3E0C1E84393}" name="Column15839"/>
    <tableColumn id="15854" xr3:uid="{7A564959-3F0B-4A08-ACBF-1910BDF6D91B}" name="Column15840"/>
    <tableColumn id="15855" xr3:uid="{DB3C9243-017E-40E5-8DD4-7169C5030169}" name="Column15841"/>
    <tableColumn id="15856" xr3:uid="{3034B108-2A1D-4A8C-9D4F-0A8D9C7E50D4}" name="Column15842"/>
    <tableColumn id="15857" xr3:uid="{4B00DB4D-108B-4E28-8472-317B80770591}" name="Column15843"/>
    <tableColumn id="15858" xr3:uid="{567E46FD-389D-459E-B3BF-F999685AAAA0}" name="Column15844"/>
    <tableColumn id="15859" xr3:uid="{1B15ACDD-ABD8-4230-80AE-42802FE2111D}" name="Column15845"/>
    <tableColumn id="15860" xr3:uid="{FC7DA6B1-364A-4EB8-A9B5-D3DB680DED29}" name="Column15846"/>
    <tableColumn id="15861" xr3:uid="{131805FE-2655-4DD2-8381-495404F5DFAF}" name="Column15847"/>
    <tableColumn id="15862" xr3:uid="{01E672FD-839D-4650-954D-78EA0FAAC492}" name="Column15848"/>
    <tableColumn id="15863" xr3:uid="{6AB475B0-7C6F-4683-BEFE-46880AC7EFB2}" name="Column15849"/>
    <tableColumn id="15864" xr3:uid="{3A6D8F20-4EF7-481C-AF47-DA2D13A38A9E}" name="Column15850"/>
    <tableColumn id="15865" xr3:uid="{05AC609C-463B-4AF7-AD7B-7274F0A30110}" name="Column15851"/>
    <tableColumn id="15866" xr3:uid="{F3EC9766-EFEB-4801-B272-EEFD2A4C3553}" name="Column15852"/>
    <tableColumn id="15867" xr3:uid="{B35ED7B1-E812-44F2-A98C-7624709F545E}" name="Column15853"/>
    <tableColumn id="15868" xr3:uid="{6EB23026-E921-4A29-8C53-F4813A36D44A}" name="Column15854"/>
    <tableColumn id="15869" xr3:uid="{B26CF297-ABC4-4ED4-91A6-10AFFE023119}" name="Column15855"/>
    <tableColumn id="15870" xr3:uid="{080F9A3F-8C2F-487E-B944-09763AB4560E}" name="Column15856"/>
    <tableColumn id="15871" xr3:uid="{E43BB70D-26F7-49A2-93AE-0610203CB23A}" name="Column15857"/>
    <tableColumn id="15872" xr3:uid="{CA60219D-3F16-405C-AFE5-2D5D05E8EB6C}" name="Column15858"/>
    <tableColumn id="15873" xr3:uid="{9ABC02AD-EE81-4DF9-B0E2-05ED1861E93C}" name="Column15859"/>
    <tableColumn id="15874" xr3:uid="{4F5D3EDD-D719-44F9-8675-B31A09828DED}" name="Column15860"/>
    <tableColumn id="15875" xr3:uid="{7F9A1C5C-7FBD-4B68-827F-40C228CBBAC7}" name="Column15861"/>
    <tableColumn id="15876" xr3:uid="{6B7F6759-FDD6-4E96-A382-A79F331FAA99}" name="Column15862"/>
    <tableColumn id="15877" xr3:uid="{2926AFF5-2B54-4968-948F-43EE054D07F6}" name="Column15863"/>
    <tableColumn id="15878" xr3:uid="{BE53301A-F879-4087-A59E-533AAC463F65}" name="Column15864"/>
    <tableColumn id="15879" xr3:uid="{06CD8D60-6F99-4DFA-B4AE-D9687F5965C7}" name="Column15865"/>
    <tableColumn id="15880" xr3:uid="{914B0CC8-0427-402C-8B09-89F53697B1DC}" name="Column15866"/>
    <tableColumn id="15881" xr3:uid="{E8EBB0AA-1FA8-4FD0-8356-B59716411FC4}" name="Column15867"/>
    <tableColumn id="15882" xr3:uid="{2DB34593-F71B-4DC3-9F8A-E65FC6FBCE07}" name="Column15868"/>
    <tableColumn id="15883" xr3:uid="{13B99B48-8135-4495-AFB9-D0A8326402A0}" name="Column15869"/>
    <tableColumn id="15884" xr3:uid="{7D89A10B-0C3A-442B-839E-315CAF864276}" name="Column15870"/>
    <tableColumn id="15885" xr3:uid="{1F04DE60-94B8-4AF2-8646-12478A6EFC4A}" name="Column15871"/>
    <tableColumn id="15886" xr3:uid="{96298B83-5ACF-46AF-A0D8-F428D969B360}" name="Column15872"/>
    <tableColumn id="15887" xr3:uid="{476C9274-216C-43BB-9082-F79D44F8A64B}" name="Column15873"/>
    <tableColumn id="15888" xr3:uid="{CF0BEE47-BF02-4344-A347-A2741E3807E7}" name="Column15874"/>
    <tableColumn id="15889" xr3:uid="{37010251-0DE4-4E85-899D-D12A8F949905}" name="Column15875"/>
    <tableColumn id="15890" xr3:uid="{969F53F7-E2AA-426B-B4A9-38FED6AE197C}" name="Column15876"/>
    <tableColumn id="15891" xr3:uid="{79EA796C-F6F4-4670-9C8F-1A6F89E1BA04}" name="Column15877"/>
    <tableColumn id="15892" xr3:uid="{2ECBBC9B-5B4F-474E-A4F1-4707AC379D07}" name="Column15878"/>
    <tableColumn id="15893" xr3:uid="{E079AECD-2C39-400D-BDEF-396BA0E67E8E}" name="Column15879"/>
    <tableColumn id="15894" xr3:uid="{17FE10AE-E84E-406F-A2D7-BF2C41D2FC52}" name="Column15880"/>
    <tableColumn id="15895" xr3:uid="{98B98E30-2A5D-4D8E-87A8-210F0B1682F6}" name="Column15881"/>
    <tableColumn id="15896" xr3:uid="{34B2417B-4626-45ED-842E-E6807CD03BA5}" name="Column15882"/>
    <tableColumn id="15897" xr3:uid="{DEF0FD05-F962-4905-BA5A-C74F63D9CE4F}" name="Column15883"/>
    <tableColumn id="15898" xr3:uid="{A5C1BEB1-83D8-488F-81D1-ECA714573834}" name="Column15884"/>
    <tableColumn id="15899" xr3:uid="{B07C0386-7544-427D-A875-B8A40FE11095}" name="Column15885"/>
    <tableColumn id="15900" xr3:uid="{5EF293F9-0575-43E8-B9C2-3E4722B1BB70}" name="Column15886"/>
    <tableColumn id="15901" xr3:uid="{84FB6D20-A691-405A-9DA2-6875E3220039}" name="Column15887"/>
    <tableColumn id="15902" xr3:uid="{A590FF91-A3BB-4271-A93E-6787E308DF02}" name="Column15888"/>
    <tableColumn id="15903" xr3:uid="{1BFA39D8-29BF-42D0-BDF6-FAF152FA6F42}" name="Column15889"/>
    <tableColumn id="15904" xr3:uid="{3006A083-B587-4B48-A7B0-A8A5C81DE417}" name="Column15890"/>
    <tableColumn id="15905" xr3:uid="{54AE3495-4ED6-4B0E-9F10-78DDEA2A30DA}" name="Column15891"/>
    <tableColumn id="15906" xr3:uid="{69478CE9-78C6-4372-8070-00828C440AA7}" name="Column15892"/>
    <tableColumn id="15907" xr3:uid="{8330846D-1EF6-4DB3-884C-1C53815AF625}" name="Column15893"/>
    <tableColumn id="15908" xr3:uid="{F344FF16-88F0-4859-9BD5-9EF6046832D4}" name="Column15894"/>
    <tableColumn id="15909" xr3:uid="{72A7BF0E-1A62-4DEA-A362-13052E43251E}" name="Column15895"/>
    <tableColumn id="15910" xr3:uid="{BC8AB032-5F97-4795-BA87-06EEBA8DA81A}" name="Column15896"/>
    <tableColumn id="15911" xr3:uid="{93E918F6-4CB4-4B78-B6B6-4AB4D9D38895}" name="Column15897"/>
    <tableColumn id="15912" xr3:uid="{9D1ADCF9-6134-4949-B796-AAB512591D3D}" name="Column15898"/>
    <tableColumn id="15913" xr3:uid="{E6DC9D89-26DB-4089-99B4-E8338AFDC674}" name="Column15899"/>
    <tableColumn id="15914" xr3:uid="{67E11A44-75ED-4DBE-92AD-4D225D818ED1}" name="Column15900"/>
    <tableColumn id="15915" xr3:uid="{DC6587BA-6B7B-43FD-AD94-29F78E7EC598}" name="Column15901"/>
    <tableColumn id="15916" xr3:uid="{621F1DF5-51E0-485B-87C6-C79F0829A270}" name="Column15902"/>
    <tableColumn id="15917" xr3:uid="{9D4A9EBC-1DFF-4E8B-9391-1CDBE38A3CBA}" name="Column15903"/>
    <tableColumn id="15918" xr3:uid="{A5A554FF-9513-479A-BD61-2692C0F7876A}" name="Column15904"/>
    <tableColumn id="15919" xr3:uid="{19AFCAE6-F57D-4AC5-8E82-9E32F243949D}" name="Column15905"/>
    <tableColumn id="15920" xr3:uid="{AE438E4B-9E1E-45D7-8BBC-F3EA226E8344}" name="Column15906"/>
    <tableColumn id="15921" xr3:uid="{5F9B45FA-FEE2-4132-82DD-A2D06088D755}" name="Column15907"/>
    <tableColumn id="15922" xr3:uid="{F3D5F4CB-AB51-454F-B625-65D23B567075}" name="Column15908"/>
    <tableColumn id="15923" xr3:uid="{1D676E67-86C0-4177-AFDB-38753007BA80}" name="Column15909"/>
    <tableColumn id="15924" xr3:uid="{923038BB-41C9-406A-9D77-62317B0DC385}" name="Column15910"/>
    <tableColumn id="15925" xr3:uid="{223B909E-5A71-439E-B43C-38C278956D45}" name="Column15911"/>
    <tableColumn id="15926" xr3:uid="{B322A39F-43C6-4125-8AD1-89BAA7658C0C}" name="Column15912"/>
    <tableColumn id="15927" xr3:uid="{6DC2FA99-5AD5-48A4-93D2-E9931B26A604}" name="Column15913"/>
    <tableColumn id="15928" xr3:uid="{62F475D2-4E20-42EB-976B-97588B4D8AD1}" name="Column15914"/>
    <tableColumn id="15929" xr3:uid="{2DE00586-F89D-40DE-B773-32623D176506}" name="Column15915"/>
    <tableColumn id="15930" xr3:uid="{DA64CC0B-6E07-4E76-B376-180A73B06FE0}" name="Column15916"/>
    <tableColumn id="15931" xr3:uid="{0B37FDF1-B106-4370-9D5E-2918C8F54F98}" name="Column15917"/>
    <tableColumn id="15932" xr3:uid="{0AEC432D-2983-4EF3-8633-EC62633CECC4}" name="Column15918"/>
    <tableColumn id="15933" xr3:uid="{288170E1-7C35-4282-8300-C20799426600}" name="Column15919"/>
    <tableColumn id="15934" xr3:uid="{EB403566-127B-421B-B22F-BC0142B14862}" name="Column15920"/>
    <tableColumn id="15935" xr3:uid="{065A6CF5-E2A7-4225-8FA4-D4CF0A55FC05}" name="Column15921"/>
    <tableColumn id="15936" xr3:uid="{A2FFFF10-63E6-427F-8785-9C84A4D0DA90}" name="Column15922"/>
    <tableColumn id="15937" xr3:uid="{8B4825BA-B926-43F9-9EFB-21FD9580DC16}" name="Column15923"/>
    <tableColumn id="15938" xr3:uid="{F0644CE6-D11B-4260-AC8E-782DB406DF69}" name="Column15924"/>
    <tableColumn id="15939" xr3:uid="{F472B1E6-6F0E-4AE8-AE36-50A8A9B344BC}" name="Column15925"/>
    <tableColumn id="15940" xr3:uid="{C5A9F489-B147-4E0C-B779-257A3B3A5F57}" name="Column15926"/>
    <tableColumn id="15941" xr3:uid="{C7A9C759-8C7C-47C1-B456-96B5B9A98BD2}" name="Column15927"/>
    <tableColumn id="15942" xr3:uid="{5A31EFB1-5011-4C7F-99DE-0B199B3696C9}" name="Column15928"/>
    <tableColumn id="15943" xr3:uid="{16C0CB2D-2703-430D-82BC-6557467F4F33}" name="Column15929"/>
    <tableColumn id="15944" xr3:uid="{3F761CC2-46E9-44D7-BC47-D02F8481C4E8}" name="Column15930"/>
    <tableColumn id="15945" xr3:uid="{1F7BEAA0-A029-4A53-8F5C-965D7D074FB2}" name="Column15931"/>
    <tableColumn id="15946" xr3:uid="{8E61D8C6-C8D8-43A1-BB5A-1875A3A82C0B}" name="Column15932"/>
    <tableColumn id="15947" xr3:uid="{5A54AD25-7DDA-4865-A469-AAC7AFA37647}" name="Column15933"/>
    <tableColumn id="15948" xr3:uid="{CB226D06-369D-4CF6-ADFF-E19F9AE96F82}" name="Column15934"/>
    <tableColumn id="15949" xr3:uid="{995AFDCE-98C9-4A0C-A8F0-73A20EFCEF8D}" name="Column15935"/>
    <tableColumn id="15950" xr3:uid="{7B943320-F265-409B-B0FC-E22A2C788A83}" name="Column15936"/>
    <tableColumn id="15951" xr3:uid="{4C565A5E-9A13-4B9B-9B9C-6F8DAB659096}" name="Column15937"/>
    <tableColumn id="15952" xr3:uid="{2FFCD5F9-43E1-4236-9FBC-218B49571D6E}" name="Column15938"/>
    <tableColumn id="15953" xr3:uid="{0B31CA4D-0987-492F-A491-3ED246277EE5}" name="Column15939"/>
    <tableColumn id="15954" xr3:uid="{398EBEB0-AB88-419B-A479-2D5C1E8E3F75}" name="Column15940"/>
    <tableColumn id="15955" xr3:uid="{5831227A-E603-4189-9C75-A6712D123305}" name="Column15941"/>
    <tableColumn id="15956" xr3:uid="{839C0486-B3CC-4A1B-9EE2-B7952A07FCBF}" name="Column15942"/>
    <tableColumn id="15957" xr3:uid="{C81452BB-1609-4B5F-9840-EBEB239B4622}" name="Column15943"/>
    <tableColumn id="15958" xr3:uid="{5CD99255-3B72-454F-AC7E-6AD5C1D97A09}" name="Column15944"/>
    <tableColumn id="15959" xr3:uid="{44B08F5E-6DD3-4F89-8757-3C82D47081E3}" name="Column15945"/>
    <tableColumn id="15960" xr3:uid="{888E14EA-E042-46FB-81C2-6966E6E6A2D8}" name="Column15946"/>
    <tableColumn id="15961" xr3:uid="{2B88A2F9-FC89-4B24-BFAB-8BC2AA2672A5}" name="Column15947"/>
    <tableColumn id="15962" xr3:uid="{52351239-7C32-42EE-9EA6-4C9A972469FB}" name="Column15948"/>
    <tableColumn id="15963" xr3:uid="{3ABC2045-219E-42DD-89AA-674E7A08A38C}" name="Column15949"/>
    <tableColumn id="15964" xr3:uid="{7843ED54-B938-4A26-9AB0-907C3B47BC86}" name="Column15950"/>
    <tableColumn id="15965" xr3:uid="{DE77ACF8-DF80-47D5-8B25-D38A96A87AEE}" name="Column15951"/>
    <tableColumn id="15966" xr3:uid="{426DC54C-4EDF-491F-A020-03EFE6178BBA}" name="Column15952"/>
    <tableColumn id="15967" xr3:uid="{22F1390C-A2BA-4A95-9F74-F89C6A11DD81}" name="Column15953"/>
    <tableColumn id="15968" xr3:uid="{896E4528-5809-43A7-96DB-E0F61832B236}" name="Column15954"/>
    <tableColumn id="15969" xr3:uid="{201CA265-9872-4A71-A648-324EE2123575}" name="Column15955"/>
    <tableColumn id="15970" xr3:uid="{7CA5FECE-DA7E-4E09-AE24-4933546D3E43}" name="Column15956"/>
    <tableColumn id="15971" xr3:uid="{6A66F94E-C5C5-487F-A16E-61AE93ED238D}" name="Column15957"/>
    <tableColumn id="15972" xr3:uid="{AE33F749-DEAB-47EF-ACCF-EB260366CD31}" name="Column15958"/>
    <tableColumn id="15973" xr3:uid="{996A99DC-0D08-472A-9568-B255749DD253}" name="Column15959"/>
    <tableColumn id="15974" xr3:uid="{2786239D-4322-4A17-B49E-416EB64E786F}" name="Column15960"/>
    <tableColumn id="15975" xr3:uid="{496B5A4B-9BE1-4B66-A6FB-10CF44B212DD}" name="Column15961"/>
    <tableColumn id="15976" xr3:uid="{0860D53F-8D1F-4620-BAE9-DE057245AFDB}" name="Column15962"/>
    <tableColumn id="15977" xr3:uid="{7CCE3E2A-2FCE-4101-AAF0-94F44AD8A075}" name="Column15963"/>
    <tableColumn id="15978" xr3:uid="{F5FB0071-7354-4B08-A44F-F3E041E5D4DF}" name="Column15964"/>
    <tableColumn id="15979" xr3:uid="{1C8DCF03-5114-477E-9FD4-0F5CDDB4F01F}" name="Column15965"/>
    <tableColumn id="15980" xr3:uid="{696B3620-1AAE-4330-8DCC-D8D34B43F966}" name="Column15966"/>
    <tableColumn id="15981" xr3:uid="{681A012F-6C4C-4AF9-9760-622702E77B2F}" name="Column15967"/>
    <tableColumn id="15982" xr3:uid="{BD630CBA-2A54-4FF0-9CE2-49E2B2BAB92B}" name="Column15968"/>
    <tableColumn id="15983" xr3:uid="{7D94D34A-846B-4927-A35A-87B23C8D64C9}" name="Column15969"/>
    <tableColumn id="15984" xr3:uid="{4E66AE8B-D31F-4C5E-86CA-C4876932FB4F}" name="Column15970"/>
    <tableColumn id="15985" xr3:uid="{C03CE498-D049-48FF-B70C-482BA4D2E89C}" name="Column15971"/>
    <tableColumn id="15986" xr3:uid="{669358ED-C7F9-42C8-A692-16CA7E5692C7}" name="Column15972"/>
    <tableColumn id="15987" xr3:uid="{808569DF-4F8E-466C-96C9-6A2B841B9F8E}" name="Column15973"/>
    <tableColumn id="15988" xr3:uid="{B71DFC0B-2B45-4764-9319-F457252DFBCA}" name="Column15974"/>
    <tableColumn id="15989" xr3:uid="{6D45E962-15BF-4871-879A-1E83867C5CA5}" name="Column15975"/>
    <tableColumn id="15990" xr3:uid="{A86B3A74-9E78-4F79-9FE2-3EC28D4D96B2}" name="Column15976"/>
    <tableColumn id="15991" xr3:uid="{E5CCF37B-1EBF-4CAA-AEB3-6DB740861F4C}" name="Column15977"/>
    <tableColumn id="15992" xr3:uid="{28C6D7C0-A69C-4964-B7A3-CA6FDCD5BF0D}" name="Column15978"/>
    <tableColumn id="15993" xr3:uid="{2B4835A2-0E05-4FED-891F-A294F853BEFE}" name="Column15979"/>
    <tableColumn id="15994" xr3:uid="{A5F9435C-66F9-4A8A-BF63-D47EFF1BDC88}" name="Column15980"/>
    <tableColumn id="15995" xr3:uid="{5360A1A6-C9B8-4A74-9636-F5318B093773}" name="Column15981"/>
    <tableColumn id="15996" xr3:uid="{675FC5AA-F174-41C9-969B-A891431D0D12}" name="Column15982"/>
    <tableColumn id="15997" xr3:uid="{0E326B80-4996-4BE2-8571-E1FD2F862B6C}" name="Column15983"/>
    <tableColumn id="15998" xr3:uid="{3ECCC93B-7C62-461F-8218-24672EA6F1F4}" name="Column15984"/>
    <tableColumn id="15999" xr3:uid="{1C3762B1-1BD6-43D4-9529-3182DB4A505B}" name="Column15985"/>
    <tableColumn id="16000" xr3:uid="{2E999849-716A-4894-AFDF-30A13C985881}" name="Column15986"/>
    <tableColumn id="16001" xr3:uid="{475F07F0-0ACD-4CDD-9DC9-2C132D267329}" name="Column15987"/>
    <tableColumn id="16002" xr3:uid="{7170E376-8ECB-4915-B335-9EFA5254F861}" name="Column15988"/>
    <tableColumn id="16003" xr3:uid="{64FB62C8-7277-4012-9E77-62A9F842DEA2}" name="Column15989"/>
    <tableColumn id="16004" xr3:uid="{C7509D34-DAE1-46F2-9264-D739C3D142EE}" name="Column15990"/>
    <tableColumn id="16005" xr3:uid="{24201D5A-BE61-46E0-A439-B8696D47A8F6}" name="Column15991"/>
    <tableColumn id="16006" xr3:uid="{DA800A0B-526C-4332-985A-E58329C8BE79}" name="Column15992"/>
    <tableColumn id="16007" xr3:uid="{B4D876D4-555B-492A-BD53-5EDC55E1EF6C}" name="Column15993"/>
    <tableColumn id="16008" xr3:uid="{B06A9CC1-1BAB-4DF3-AF62-FA32CCDD0143}" name="Column15994"/>
    <tableColumn id="16009" xr3:uid="{121BA40F-025A-4B29-8838-BF234D9C52D4}" name="Column15995"/>
    <tableColumn id="16010" xr3:uid="{32BD2669-6519-458C-9E08-2093AA59B624}" name="Column15996"/>
    <tableColumn id="16011" xr3:uid="{06148B47-CBE3-4531-AD5D-C12449ABDE04}" name="Column15997"/>
    <tableColumn id="16012" xr3:uid="{CC9293CC-CB3E-4D27-AE4E-5F209E5155AD}" name="Column15998"/>
    <tableColumn id="16013" xr3:uid="{FCC125B5-A263-42CE-8850-2362AE6A4769}" name="Column15999"/>
    <tableColumn id="16014" xr3:uid="{EDA7F1A8-5909-4DF3-913E-82FCCBDD3E69}" name="Column16000"/>
    <tableColumn id="16015" xr3:uid="{94E2240A-8E1B-4E29-8D7F-07BE1E8ECEE0}" name="Column16001"/>
    <tableColumn id="16016" xr3:uid="{FE4268ED-DB15-4989-A627-761E6F6963F3}" name="Column16002"/>
    <tableColumn id="16017" xr3:uid="{CBF4C1BD-043A-415C-B73B-C27029F89337}" name="Column16003"/>
    <tableColumn id="16018" xr3:uid="{D9220EF8-E941-4A6A-BF1A-A42CAED9B16B}" name="Column16004"/>
    <tableColumn id="16019" xr3:uid="{9838AE2C-F995-4BE9-BB07-02AFE32DBC60}" name="Column16005"/>
    <tableColumn id="16020" xr3:uid="{3C8DA0A6-45CE-42DE-B4BE-6FA77F97CC71}" name="Column16006"/>
    <tableColumn id="16021" xr3:uid="{5590B741-74F3-4596-890C-C0B2F7A7E9B8}" name="Column16007"/>
    <tableColumn id="16022" xr3:uid="{E339F293-C5F7-46A6-BE61-84F482715FA9}" name="Column16008"/>
    <tableColumn id="16023" xr3:uid="{972DEDDA-0435-40C5-82CC-ADF9D2D2873C}" name="Column16009"/>
    <tableColumn id="16024" xr3:uid="{84F31DB4-2724-4C30-B773-86B0D3F5A7F5}" name="Column16010"/>
    <tableColumn id="16025" xr3:uid="{4FDD151D-3B74-4C26-8B77-947A8A0D2569}" name="Column16011"/>
    <tableColumn id="16026" xr3:uid="{2ABF1A05-D5E0-49C8-8715-2F2DA01161A9}" name="Column16012"/>
    <tableColumn id="16027" xr3:uid="{AB0620C3-8728-4A37-BBD9-9DC5BA07EE22}" name="Column16013"/>
    <tableColumn id="16028" xr3:uid="{301432F9-1F83-4394-892B-583FF136052E}" name="Column16014"/>
    <tableColumn id="16029" xr3:uid="{806827F7-B44D-4588-B375-77B06D634676}" name="Column16015"/>
    <tableColumn id="16030" xr3:uid="{17EE2440-D608-4559-9CD4-B04AFACD30EB}" name="Column16016"/>
    <tableColumn id="16031" xr3:uid="{FDF5929C-88A2-43A8-AEC8-AEBDAE75E150}" name="Column16017"/>
    <tableColumn id="16032" xr3:uid="{79BB77CC-96CB-46AC-9FFC-7049C717BADD}" name="Column16018"/>
    <tableColumn id="16033" xr3:uid="{2AB24762-3CC0-464A-A155-60BABAC8D947}" name="Column16019"/>
    <tableColumn id="16034" xr3:uid="{3ADABECC-673F-4343-A82E-BBAD37B6105B}" name="Column16020"/>
    <tableColumn id="16035" xr3:uid="{BD438DC0-FFF4-438E-9034-BB430AC8AC49}" name="Column16021"/>
    <tableColumn id="16036" xr3:uid="{A8786250-59D6-475C-853A-DB13A288F37B}" name="Column16022"/>
    <tableColumn id="16037" xr3:uid="{63BDA23E-F7D1-41A8-8C90-1C0FE9BD62BC}" name="Column16023"/>
    <tableColumn id="16038" xr3:uid="{981C6F12-9AC9-4D1B-BD91-0EB9058D2A4C}" name="Column16024"/>
    <tableColumn id="16039" xr3:uid="{1FD040A1-3DA0-4BDB-B55C-412DFD2B7A09}" name="Column16025"/>
    <tableColumn id="16040" xr3:uid="{D22D01FE-2623-4BE5-861A-8A940B574549}" name="Column16026"/>
    <tableColumn id="16041" xr3:uid="{9D120963-C7F8-4A32-BD43-A28B813DAEC8}" name="Column16027"/>
    <tableColumn id="16042" xr3:uid="{4CB4EE80-AD32-4C7F-AD3C-95A98B888B6B}" name="Column16028"/>
    <tableColumn id="16043" xr3:uid="{D5B5026B-AE5F-4A02-B420-8D6D2264A284}" name="Column16029"/>
    <tableColumn id="16044" xr3:uid="{E9A74919-C46A-474F-A4A1-A78AC3F4A6B1}" name="Column16030"/>
    <tableColumn id="16045" xr3:uid="{4647A04E-38D6-4773-B3BC-89788F76202E}" name="Column16031"/>
    <tableColumn id="16046" xr3:uid="{7969D58D-1AAB-4C5A-B2A8-FADD40A0CA9E}" name="Column16032"/>
    <tableColumn id="16047" xr3:uid="{6F36CBF2-6890-421B-8258-C140ACE2060A}" name="Column16033"/>
    <tableColumn id="16048" xr3:uid="{0DB88CC0-A4F9-41D5-96DF-E59F4DD8292B}" name="Column16034"/>
    <tableColumn id="16049" xr3:uid="{0E97D793-84C0-45F2-A619-032FF5C81124}" name="Column16035"/>
    <tableColumn id="16050" xr3:uid="{9F4D3D58-C4C4-45E0-9B3C-462429CBAF93}" name="Column16036"/>
    <tableColumn id="16051" xr3:uid="{6E83086E-C4F7-4871-95BB-3B5AFE368923}" name="Column16037"/>
    <tableColumn id="16052" xr3:uid="{022AED95-BB4F-4648-BDF2-2188CD793DF0}" name="Column16038"/>
    <tableColumn id="16053" xr3:uid="{DD287A68-3252-4B06-8DAB-5AEF585AE8A4}" name="Column16039"/>
    <tableColumn id="16054" xr3:uid="{BA9B5152-78B3-482E-AE5B-CE46069C2ED8}" name="Column16040"/>
    <tableColumn id="16055" xr3:uid="{708B50BF-45FF-4A66-BC7D-97A4AF9B83F5}" name="Column16041"/>
    <tableColumn id="16056" xr3:uid="{E86D5955-D283-48C0-A62F-2B575079B695}" name="Column16042"/>
    <tableColumn id="16057" xr3:uid="{4D44817B-9FDD-4575-A88C-5E1E73AC4E23}" name="Column16043"/>
    <tableColumn id="16058" xr3:uid="{5787D4E8-9582-4C0C-B379-3170A8B780CA}" name="Column16044"/>
    <tableColumn id="16059" xr3:uid="{5DEBE982-A4A1-4635-8449-103C465E6276}" name="Column16045"/>
    <tableColumn id="16060" xr3:uid="{DF948416-C794-40F2-A1AD-467D43A8B769}" name="Column16046"/>
    <tableColumn id="16061" xr3:uid="{3FDC90DB-3A32-42BF-82BD-74A0DF28DE07}" name="Column16047"/>
    <tableColumn id="16062" xr3:uid="{953ACCB7-5210-4AD7-B5FB-DA7368600796}" name="Column16048"/>
    <tableColumn id="16063" xr3:uid="{14E60675-23CB-4377-98D6-BED6D119027A}" name="Column16049"/>
    <tableColumn id="16064" xr3:uid="{9CB423BC-2D4C-4724-BE53-86E5A7F09DEC}" name="Column16050"/>
    <tableColumn id="16065" xr3:uid="{857B04BD-3701-4D98-8FA7-54D6B19E59D8}" name="Column16051"/>
    <tableColumn id="16066" xr3:uid="{89D293F2-83E5-4BD8-A5B0-51CCA0D43F76}" name="Column16052"/>
    <tableColumn id="16067" xr3:uid="{6426236C-3B82-4977-ACCE-392938FE77E4}" name="Column16053"/>
    <tableColumn id="16068" xr3:uid="{021415D2-055C-41DF-ABF3-8127BB551421}" name="Column16054"/>
    <tableColumn id="16069" xr3:uid="{9960A7E4-6289-4ECE-8BEC-8E8F8C574467}" name="Column16055"/>
    <tableColumn id="16070" xr3:uid="{59E5687F-3AAA-4278-81E0-AC9D91648C0B}" name="Column16056"/>
    <tableColumn id="16071" xr3:uid="{41AD4900-61D2-4231-9F37-B6CD6F0EE72A}" name="Column16057"/>
    <tableColumn id="16072" xr3:uid="{C7ECEBF1-AE27-44CF-9049-1301EAEAD45F}" name="Column16058"/>
    <tableColumn id="16073" xr3:uid="{8883EBA4-5B24-4FDF-AA95-49AD5239E613}" name="Column16059"/>
    <tableColumn id="16074" xr3:uid="{9FC65E47-EAF0-466B-BC08-9D169C698150}" name="Column16060"/>
    <tableColumn id="16075" xr3:uid="{77B55FBC-B072-4CED-A4DF-BE549D8E22F6}" name="Column16061"/>
    <tableColumn id="16076" xr3:uid="{D1A86442-541A-412C-855B-C6ED626BD59B}" name="Column16062"/>
    <tableColumn id="16077" xr3:uid="{88A1613C-2BCE-4123-9EC9-81C21E30A311}" name="Column16063"/>
    <tableColumn id="16078" xr3:uid="{080319DE-CDCC-407B-AD88-93253BCD23B9}" name="Column16064"/>
    <tableColumn id="16079" xr3:uid="{61E72A41-B26A-4C69-B9EE-2BFEF3A086D0}" name="Column16065"/>
    <tableColumn id="16080" xr3:uid="{655D8BE8-EE18-4442-B30D-4760D73678F4}" name="Column16066"/>
    <tableColumn id="16081" xr3:uid="{C0422E33-C1A7-4B65-AB79-1BE73801A8FD}" name="Column16067"/>
    <tableColumn id="16082" xr3:uid="{D679877F-CC44-4000-A83B-1B2F40C653A8}" name="Column16068"/>
    <tableColumn id="16083" xr3:uid="{C63710F6-001C-4E38-A803-DA1697B63353}" name="Column16069"/>
    <tableColumn id="16084" xr3:uid="{FCC208DB-FB23-4ECA-ADBD-FCBB313F0E97}" name="Column16070"/>
    <tableColumn id="16085" xr3:uid="{273CD64B-D8DF-4846-BF99-B3B0F0807354}" name="Column16071"/>
    <tableColumn id="16086" xr3:uid="{783F4294-061A-43CF-A503-2A7CA496F72E}" name="Column16072"/>
    <tableColumn id="16087" xr3:uid="{998A17DA-5C30-43E5-B1F0-779FB8CE61A1}" name="Column16073"/>
    <tableColumn id="16088" xr3:uid="{F43F49D1-F8E6-44AA-9BA9-3F86742378B0}" name="Column16074"/>
    <tableColumn id="16089" xr3:uid="{F0293BCC-DC1D-42FC-AAB1-DD6CEA61FC48}" name="Column16075"/>
    <tableColumn id="16090" xr3:uid="{D10262E4-9DE1-4705-97CC-0F7912638E70}" name="Column16076"/>
    <tableColumn id="16091" xr3:uid="{4835A3A5-9462-485A-879C-7AB09A392D95}" name="Column16077"/>
    <tableColumn id="16092" xr3:uid="{0A002B7E-BDC1-468B-80AF-72B966BCDCBE}" name="Column16078"/>
    <tableColumn id="16093" xr3:uid="{15C1BF19-17A0-448F-B450-4A4387681A54}" name="Column16079"/>
    <tableColumn id="16094" xr3:uid="{9B899416-F6F7-4366-A327-28C6F02D1102}" name="Column16080"/>
    <tableColumn id="16095" xr3:uid="{0ECFA27F-712D-411A-A045-288E979D767E}" name="Column16081"/>
    <tableColumn id="16096" xr3:uid="{7B89BD06-3BAF-4094-9E18-CBAE9CE44669}" name="Column16082"/>
    <tableColumn id="16097" xr3:uid="{526BE650-3EBE-46E4-B42F-59E5BEECA8F2}" name="Column16083"/>
    <tableColumn id="16098" xr3:uid="{90CC90D9-6FF4-44E2-963D-43BF00D8CCCA}" name="Column16084"/>
    <tableColumn id="16099" xr3:uid="{78434DE8-C231-4A1C-A7F2-8556B1B66C7A}" name="Column16085"/>
    <tableColumn id="16100" xr3:uid="{896063CC-1C7C-4A2A-ADCA-24DCF0D1E2AD}" name="Column16086"/>
    <tableColumn id="16101" xr3:uid="{AFFFA09E-2EDB-444A-8C02-1691B41556BD}" name="Column16087"/>
    <tableColumn id="16102" xr3:uid="{1F628310-020F-45CC-949E-E65E971FACC5}" name="Column16088"/>
    <tableColumn id="16103" xr3:uid="{DF87DC00-7589-44D1-AB4B-62C2FE96B745}" name="Column16089"/>
    <tableColumn id="16104" xr3:uid="{70320535-B36E-4962-B1B3-D572277F1507}" name="Column16090"/>
    <tableColumn id="16105" xr3:uid="{01801CDA-FDEF-439E-B290-5B0F334983AB}" name="Column16091"/>
    <tableColumn id="16106" xr3:uid="{22F3CD5A-DC2B-41A2-BB5B-A8A580C514D6}" name="Column16092"/>
    <tableColumn id="16107" xr3:uid="{91BE97AE-0429-40AC-83EC-EDE4465F1792}" name="Column16093"/>
    <tableColumn id="16108" xr3:uid="{E350F244-1C6C-4C55-8ACB-094613A89C72}" name="Column16094"/>
    <tableColumn id="16109" xr3:uid="{260D21D9-368D-4A15-AD68-6FD66B6E7FA1}" name="Column16095"/>
    <tableColumn id="16110" xr3:uid="{DFF4A2D1-05BC-41CA-862E-9ED5216D90CC}" name="Column16096"/>
    <tableColumn id="16111" xr3:uid="{CBEA50AF-4CA3-484A-887D-FCC5FDBD8F4C}" name="Column16097"/>
    <tableColumn id="16112" xr3:uid="{10FB8D27-6B79-4E0A-977E-DDA4E7C30CA1}" name="Column16098"/>
    <tableColumn id="16113" xr3:uid="{D9AF6E60-5C94-4789-BD54-9C6B76CBB8D7}" name="Column16099"/>
    <tableColumn id="16114" xr3:uid="{9B27E33B-54A7-41EF-8B39-CB687F8C4075}" name="Column16100"/>
    <tableColumn id="16115" xr3:uid="{E855C7A7-47E2-40E7-800C-91FF5D21C331}" name="Column16101"/>
    <tableColumn id="16116" xr3:uid="{87DAF65A-DFE9-4DE4-AEA3-104A1C159A46}" name="Column16102"/>
    <tableColumn id="16117" xr3:uid="{53DC780A-0758-4EAE-A7B3-705DE123A3D1}" name="Column16103"/>
    <tableColumn id="16118" xr3:uid="{0722067F-728B-4848-86ED-2EC4F4326F3F}" name="Column16104"/>
    <tableColumn id="16119" xr3:uid="{3EB6DCCC-2AAC-4C20-A13A-D9C82EB8F5EB}" name="Column16105"/>
    <tableColumn id="16120" xr3:uid="{09CB94E0-5B4E-47A5-8E30-0B675625A275}" name="Column16106"/>
    <tableColumn id="16121" xr3:uid="{F4B43883-EA16-411C-90CC-AF071DA58A3E}" name="Column16107"/>
    <tableColumn id="16122" xr3:uid="{0DBF885F-1C8C-4F90-A71B-B3294EA6F5C6}" name="Column16108"/>
    <tableColumn id="16123" xr3:uid="{51360B46-737A-4156-B6BC-B93B4DD57F0D}" name="Column16109"/>
    <tableColumn id="16124" xr3:uid="{903204F1-4C20-4AEC-B888-66DBFF3A6345}" name="Column16110"/>
    <tableColumn id="16125" xr3:uid="{E48D2777-9751-4726-A648-C0D579849976}" name="Column16111"/>
    <tableColumn id="16126" xr3:uid="{8F3A01A6-31BB-4ED5-AE97-B58CF89064C6}" name="Column16112"/>
    <tableColumn id="16127" xr3:uid="{D1B7FECD-F3C9-4AD5-AEDD-826439A3C050}" name="Column16113"/>
    <tableColumn id="16128" xr3:uid="{7469DDD5-A95D-4DEF-ABC4-C6044AE951EC}" name="Column16114"/>
    <tableColumn id="16129" xr3:uid="{9E2DB71A-9054-4A30-870B-729326E38CC3}" name="Column16115"/>
    <tableColumn id="16130" xr3:uid="{080A73CC-9725-4B66-8028-6C1A5EE957B6}" name="Column16116"/>
    <tableColumn id="16131" xr3:uid="{58951DF7-6988-45A5-976E-11C230C49BD8}" name="Column16117"/>
    <tableColumn id="16132" xr3:uid="{D292BC5F-6F44-4249-B2FB-A9BB0C174C59}" name="Column16118"/>
    <tableColumn id="16133" xr3:uid="{EDD7524E-AAF2-475D-AA82-CD3F893CC120}" name="Column16119"/>
    <tableColumn id="16134" xr3:uid="{4D30CB29-68DF-4203-9A56-A9222955DFB8}" name="Column16120"/>
    <tableColumn id="16135" xr3:uid="{37161522-90D5-4A27-8BCC-B385DF9B528E}" name="Column16121"/>
    <tableColumn id="16136" xr3:uid="{698E4596-701B-4DA2-8999-8403C091483C}" name="Column16122"/>
    <tableColumn id="16137" xr3:uid="{F37CE792-2EA0-4EFD-B987-E3D6601DD154}" name="Column16123"/>
    <tableColumn id="16138" xr3:uid="{AA3DB895-54C7-43FF-9879-F87A1AAFF665}" name="Column16124"/>
    <tableColumn id="16139" xr3:uid="{AEE0BD61-7373-4F40-BC7D-DEF2A34CAF88}" name="Column16125"/>
    <tableColumn id="16140" xr3:uid="{6E6FE70F-AE79-46C2-9493-7DB8E8EF25A0}" name="Column16126"/>
    <tableColumn id="16141" xr3:uid="{284872AD-688E-4B02-9920-1572552AFBA5}" name="Column16127"/>
    <tableColumn id="16142" xr3:uid="{AE32F52D-39E8-44DC-8409-C2EC60A54928}" name="Column16128"/>
    <tableColumn id="16143" xr3:uid="{55D686FF-9128-4214-B855-95675988D9F9}" name="Column16129"/>
    <tableColumn id="16144" xr3:uid="{00979263-3ABB-4B14-B08D-AF0FF3F6287E}" name="Column16130"/>
    <tableColumn id="16145" xr3:uid="{A2980CFA-9325-4AB6-8C05-0D588614BAE4}" name="Column16131"/>
    <tableColumn id="16146" xr3:uid="{649C3BC4-9FA4-4B67-A1DB-25596DB7DB06}" name="Column16132"/>
    <tableColumn id="16147" xr3:uid="{A797BF63-8F8A-4A5E-90C0-3BBFC07BBBB5}" name="Column16133"/>
    <tableColumn id="16148" xr3:uid="{5C73F64F-9725-46C5-813D-957CD8CD7235}" name="Column16134"/>
    <tableColumn id="16149" xr3:uid="{838E4567-6DB6-4363-AC91-269BE0948587}" name="Column16135"/>
    <tableColumn id="16150" xr3:uid="{B7C4E3D9-5635-436D-8D62-FC8DF0932FD3}" name="Column16136"/>
    <tableColumn id="16151" xr3:uid="{209D3960-6651-40F3-9299-21CAFD16FBCE}" name="Column16137"/>
    <tableColumn id="16152" xr3:uid="{E6745EB8-A31E-4477-AF43-CB571EAE2B8D}" name="Column16138"/>
    <tableColumn id="16153" xr3:uid="{225C31A3-1867-4831-A71F-AD85CBBAC4C1}" name="Column16139"/>
    <tableColumn id="16154" xr3:uid="{F2D924FF-5641-49A5-9EB7-699EA0CD49EA}" name="Column16140"/>
    <tableColumn id="16155" xr3:uid="{1CBAFF48-D7F1-4D2D-B42A-092031197EDB}" name="Column16141"/>
    <tableColumn id="16156" xr3:uid="{7BD37C7F-2DC8-4E47-8E4C-2DEC6A4F668E}" name="Column16142"/>
    <tableColumn id="16157" xr3:uid="{2DA5B040-A40D-4D8C-BEAB-FBEAA9F467DE}" name="Column16143"/>
    <tableColumn id="16158" xr3:uid="{F13E212E-AE5F-49BC-B627-B6673D07DBE4}" name="Column16144"/>
    <tableColumn id="16159" xr3:uid="{6E0AF985-A814-487F-8E18-2C41A7D45964}" name="Column16145"/>
    <tableColumn id="16160" xr3:uid="{E20EDE5E-FBEC-4E40-B67C-DE40559E9B32}" name="Column16146"/>
    <tableColumn id="16161" xr3:uid="{DD118585-9A7A-484D-B924-02D1465885A5}" name="Column16147"/>
    <tableColumn id="16162" xr3:uid="{538F5ADC-4481-49B4-AFCB-24E17B426958}" name="Column16148"/>
    <tableColumn id="16163" xr3:uid="{50156CA6-E2E8-4104-94AE-9D0B58C73A19}" name="Column16149"/>
    <tableColumn id="16164" xr3:uid="{03E24F60-1706-474E-8687-4A1CAAD91DA2}" name="Column16150"/>
    <tableColumn id="16165" xr3:uid="{6DDD58F7-2BFB-401A-BBE3-4E068C215BAD}" name="Column16151"/>
    <tableColumn id="16166" xr3:uid="{526355D2-C7B0-4E27-A5D5-B26A41636C71}" name="Column16152"/>
    <tableColumn id="16167" xr3:uid="{D36A2654-E30D-44AE-9A86-C6706D1A148E}" name="Column16153"/>
    <tableColumn id="16168" xr3:uid="{D2A1E942-844E-4038-88EB-2AFB16EA5D9D}" name="Column16154"/>
    <tableColumn id="16169" xr3:uid="{5D171CE9-E843-4547-8B04-2372EF091E83}" name="Column16155"/>
    <tableColumn id="16170" xr3:uid="{35D8C729-2A38-4AEF-A4EF-A5029D4DC7B2}" name="Column16156"/>
    <tableColumn id="16171" xr3:uid="{A6CAEDE2-7D54-4935-AE0F-CA5EF735BC19}" name="Column16157"/>
    <tableColumn id="16172" xr3:uid="{B00D444C-515A-484B-BA37-6B9A7FA6C54D}" name="Column16158"/>
    <tableColumn id="16173" xr3:uid="{CF968E64-C68C-455C-8DE2-79BB08555645}" name="Column16159"/>
    <tableColumn id="16174" xr3:uid="{8F7FE093-EA99-42EA-A259-D7CB56534DC2}" name="Column16160"/>
    <tableColumn id="16175" xr3:uid="{6BA084E9-3C20-46E7-A9AF-91915CD57439}" name="Column16161"/>
    <tableColumn id="16176" xr3:uid="{5B6075F4-599D-4E63-9C75-1E928F6BFF10}" name="Column16162"/>
    <tableColumn id="16177" xr3:uid="{24E10066-94CB-41D5-AE9C-EC8CA1DEA0C1}" name="Column16163"/>
    <tableColumn id="16178" xr3:uid="{7A061A34-BFDE-4F42-A4C6-F62829D7DCDE}" name="Column16164"/>
    <tableColumn id="16179" xr3:uid="{C050FC3E-C9B7-4EA3-8337-C1AAC8949EB3}" name="Column16165"/>
    <tableColumn id="16180" xr3:uid="{795A24EF-4653-43F0-A25A-69FD05DBF619}" name="Column16166"/>
    <tableColumn id="16181" xr3:uid="{8B80A712-37D5-4D79-9B54-AED615DB4AC1}" name="Column16167"/>
    <tableColumn id="16182" xr3:uid="{42D65C89-31C4-443A-BCEE-B5A3B8342A93}" name="Column16168"/>
    <tableColumn id="16183" xr3:uid="{2E2A2589-1C2A-4D2E-A341-1BA342C9E031}" name="Column16169"/>
    <tableColumn id="16184" xr3:uid="{DCFC4E7A-644D-406C-B760-2562D9C33973}" name="Column16170"/>
    <tableColumn id="16185" xr3:uid="{AA52DDDF-C11A-4E50-8182-D0779E568DFC}" name="Column16171"/>
    <tableColumn id="16186" xr3:uid="{FCA192A9-25E5-4FC3-98AA-4607876802E6}" name="Column16172"/>
    <tableColumn id="16187" xr3:uid="{C848C02A-7EAB-48D2-8336-77FB3851B16F}" name="Column16173"/>
    <tableColumn id="16188" xr3:uid="{A1C4BD09-44F2-4A2A-8ECC-4659F2716B74}" name="Column16174"/>
    <tableColumn id="16189" xr3:uid="{3F37A3C2-1601-4317-9D73-E3C801992EFA}" name="Column16175"/>
    <tableColumn id="16190" xr3:uid="{C28A6BCC-31D3-414C-A1EB-972AC42AB097}" name="Column16176"/>
    <tableColumn id="16191" xr3:uid="{74CB6A71-42B2-4406-8AC3-A1494FD8C1A4}" name="Column16177"/>
    <tableColumn id="16192" xr3:uid="{C2C4E90F-41C2-4F30-B10E-026670ED4EF4}" name="Column16178"/>
    <tableColumn id="16193" xr3:uid="{3898AAB2-0103-4B11-B500-88952ABF1433}" name="Column16179"/>
    <tableColumn id="16194" xr3:uid="{F2B69589-1112-4DDC-9DD7-CA51A91B4578}" name="Column16180"/>
    <tableColumn id="16195" xr3:uid="{5D59DB10-3078-4D5D-883F-65AE03C34141}" name="Column16181"/>
    <tableColumn id="16196" xr3:uid="{4D0CBE89-DFAB-4F14-BC94-391C9F843B56}" name="Column16182"/>
    <tableColumn id="16197" xr3:uid="{5462566F-1F68-456C-964C-9755099BD0CC}" name="Column16183"/>
    <tableColumn id="16198" xr3:uid="{B3CED88B-F469-4316-BDD7-507177C7B519}" name="Column16184"/>
    <tableColumn id="16199" xr3:uid="{4FC5163E-C94C-4D6C-9CC9-DC231D3EA7B5}" name="Column16185"/>
    <tableColumn id="16200" xr3:uid="{14C6E170-F401-4B74-8CC5-8C75D1DBDF92}" name="Column16186"/>
    <tableColumn id="16201" xr3:uid="{B1A73059-CB55-42A9-82F2-BE85CDA91566}" name="Column16187"/>
    <tableColumn id="16202" xr3:uid="{5ADF51E5-8E0C-4A42-8B1A-C15A492A9E18}" name="Column16188"/>
    <tableColumn id="16203" xr3:uid="{8BFEEE9A-4EAD-466B-BEA1-283E9CC6DEC3}" name="Column16189"/>
    <tableColumn id="16204" xr3:uid="{BEB85D35-5107-436C-9FD8-DDD8E03BC7D6}" name="Column16190"/>
    <tableColumn id="16205" xr3:uid="{D99326C1-C0BC-45F0-9381-6EF7573FCA95}" name="Column16191"/>
    <tableColumn id="16206" xr3:uid="{A4CA6DEC-0EE8-4B49-83AB-B8F473F03FA8}" name="Column16192"/>
    <tableColumn id="16207" xr3:uid="{BD07BA51-6631-4BDC-8398-C8C78B381D6A}" name="Column16193"/>
    <tableColumn id="16208" xr3:uid="{65B9D143-2FDF-43D6-B7E6-430E617D042A}" name="Column16194"/>
    <tableColumn id="16209" xr3:uid="{394F5653-434F-4575-8EF1-ED0226FBC630}" name="Column16195"/>
    <tableColumn id="16210" xr3:uid="{A3F55CC0-002F-46A5-A64F-95B053CC4EDF}" name="Column16196"/>
    <tableColumn id="16211" xr3:uid="{51D637A3-DDAC-41A3-9095-0DDCA7612366}" name="Column16197"/>
    <tableColumn id="16212" xr3:uid="{3FA9B1AF-0F8D-4F06-A78B-90DC08154C0D}" name="Column16198"/>
    <tableColumn id="16213" xr3:uid="{900727BE-8A4E-4838-8C56-A3B4BFF77ECC}" name="Column16199"/>
    <tableColumn id="16214" xr3:uid="{10998AC1-DF02-4ECA-8CA1-17C97BBBAF13}" name="Column16200"/>
    <tableColumn id="16215" xr3:uid="{6E8F88A2-CFBF-4BFB-A7F0-52BA25DF1DBE}" name="Column16201"/>
    <tableColumn id="16216" xr3:uid="{489DB01A-40E8-4538-A959-B97A31F5EF69}" name="Column16202"/>
    <tableColumn id="16217" xr3:uid="{02DE365D-140E-4555-A2EB-5438E64FC492}" name="Column16203"/>
    <tableColumn id="16218" xr3:uid="{16C7D2B1-2D23-46B5-9330-F8A7845FEF74}" name="Column16204"/>
    <tableColumn id="16219" xr3:uid="{5E3D592B-1B09-4E69-9481-88665FDFD980}" name="Column16205"/>
    <tableColumn id="16220" xr3:uid="{613A1E78-2649-4D07-B97D-097621B60C04}" name="Column16206"/>
    <tableColumn id="16221" xr3:uid="{5D84BF40-CA07-4E37-8F70-A7B8C5485170}" name="Column16207"/>
    <tableColumn id="16222" xr3:uid="{31E27319-C98D-457D-8B9E-2815F5AAC903}" name="Column16208"/>
    <tableColumn id="16223" xr3:uid="{F61145A2-4249-4A01-A746-743277AE5F10}" name="Column16209"/>
    <tableColumn id="16224" xr3:uid="{01D1630D-8267-44FA-A9E0-F6C6DDD23805}" name="Column16210"/>
    <tableColumn id="16225" xr3:uid="{8BF579F4-A394-481F-9C5B-8CA2CBD50F22}" name="Column16211"/>
    <tableColumn id="16226" xr3:uid="{6D325167-5B6A-441A-AE66-F5A1F522605A}" name="Column16212"/>
    <tableColumn id="16227" xr3:uid="{24FFCD7E-F596-4C28-87C3-BD1F350BF5E7}" name="Column16213"/>
    <tableColumn id="16228" xr3:uid="{225CD761-B272-4DB5-865C-A4A45102CE2E}" name="Column16214"/>
    <tableColumn id="16229" xr3:uid="{14892931-B96B-452E-94C8-B77171667042}" name="Column16215"/>
    <tableColumn id="16230" xr3:uid="{57559823-D0D0-46BA-9CC5-9747B47109CA}" name="Column16216"/>
    <tableColumn id="16231" xr3:uid="{6A9DDA3E-124F-470E-8656-8746FA18BFFD}" name="Column16217"/>
    <tableColumn id="16232" xr3:uid="{AF4C97DD-C782-4018-968D-9CF6F8FF54C4}" name="Column16218"/>
    <tableColumn id="16233" xr3:uid="{4B379C9D-4D24-44E1-98BD-3864F5FA8F35}" name="Column16219"/>
    <tableColumn id="16234" xr3:uid="{27F04BA4-1C2E-4A49-B51C-75BFAC5407BC}" name="Column16220"/>
    <tableColumn id="16235" xr3:uid="{5C674429-EF9E-403A-90B6-ACBC5BFDB4DC}" name="Column16221"/>
    <tableColumn id="16236" xr3:uid="{F119C0C1-1348-4AE6-9D0E-DB09F12BDF9E}" name="Column16222"/>
    <tableColumn id="16237" xr3:uid="{1CDCA12C-91F1-40A2-B3A4-011FCCF6E3A8}" name="Column16223"/>
    <tableColumn id="16238" xr3:uid="{281576C9-6967-40BB-BECA-F9169DD99257}" name="Column16224"/>
    <tableColumn id="16239" xr3:uid="{F61D906C-BD52-465D-AA95-83B43FC42DA6}" name="Column16225"/>
    <tableColumn id="16240" xr3:uid="{E80D8416-032B-4273-A907-B2A24B26C40B}" name="Column16226"/>
    <tableColumn id="16241" xr3:uid="{59B21DC2-398B-48D2-BA4B-32B12FD6FCBB}" name="Column16227"/>
    <tableColumn id="16242" xr3:uid="{E3F0F12D-FC7A-46A2-AC8E-6E9B4C1CDFA1}" name="Column16228"/>
    <tableColumn id="16243" xr3:uid="{10540AB7-FD6F-47AA-8952-DDDD749DEFAA}" name="Column16229"/>
    <tableColumn id="16244" xr3:uid="{6641386B-B703-4D88-9660-C9A40016B8E7}" name="Column16230"/>
    <tableColumn id="16245" xr3:uid="{47CB4764-DCD3-438B-AFFA-E0C6DE941E77}" name="Column16231"/>
    <tableColumn id="16246" xr3:uid="{AED6F4EB-369B-4AC2-9D8E-427BF6E25E6C}" name="Column16232"/>
    <tableColumn id="16247" xr3:uid="{9214ADCB-89DB-4802-8158-49A2C154EFDD}" name="Column16233"/>
    <tableColumn id="16248" xr3:uid="{5811615B-5C27-4D77-9874-7E45B963AA1A}" name="Column16234"/>
    <tableColumn id="16249" xr3:uid="{111D04A3-1B39-4BF7-B17F-89997B11A9AB}" name="Column16235"/>
    <tableColumn id="16250" xr3:uid="{E7973BBF-4BC4-42CA-8CC2-41180C830F75}" name="Column16236"/>
    <tableColumn id="16251" xr3:uid="{E2213729-625B-4FBF-A7A1-8ABDD12BA914}" name="Column16237"/>
    <tableColumn id="16252" xr3:uid="{A400ADA2-75C2-4EBB-A311-FD5DED2864F4}" name="Column16238"/>
    <tableColumn id="16253" xr3:uid="{724F91CB-2758-42C7-B9B8-59C54A67345E}" name="Column16239"/>
    <tableColumn id="16254" xr3:uid="{700938D6-3EF4-446C-8887-4418C8C427AA}" name="Column16240"/>
    <tableColumn id="16255" xr3:uid="{A270BBBC-BF39-4908-9645-D601367BBF8B}" name="Column16241"/>
    <tableColumn id="16256" xr3:uid="{E55AF1E9-A101-4369-9FE2-A0C93EE2DAE6}" name="Column16242"/>
    <tableColumn id="16257" xr3:uid="{3107BFE0-10DE-4E5E-9874-DF919A802C86}" name="Column16243"/>
    <tableColumn id="16258" xr3:uid="{8C9167BB-234C-4C17-BB47-47E18BB1DD24}" name="Column16244"/>
    <tableColumn id="16259" xr3:uid="{AF24A229-E0B1-40C2-BFD8-85C50D424A09}" name="Column16245"/>
    <tableColumn id="16260" xr3:uid="{46567D00-DB45-4DDE-B12A-972B4A602CA1}" name="Column16246"/>
    <tableColumn id="16261" xr3:uid="{39944274-6B23-42A9-AD7C-0BFAC9BE56DB}" name="Column16247"/>
    <tableColumn id="16262" xr3:uid="{378D8338-06FE-42D5-A876-8EEA0BA3397D}" name="Column16248"/>
    <tableColumn id="16263" xr3:uid="{695A78CB-2585-40EC-98F1-3FD78DDAABBB}" name="Column16249"/>
    <tableColumn id="16264" xr3:uid="{C42AC399-8987-4B8D-BD4C-9CF8826AE99F}" name="Column16250"/>
    <tableColumn id="16265" xr3:uid="{ED2BB002-ECA2-4F74-9305-93C67DCA53C5}" name="Column16251"/>
    <tableColumn id="16266" xr3:uid="{088AFFE4-ECA9-451B-9CAF-85E8F2C10A77}" name="Column16252"/>
    <tableColumn id="16267" xr3:uid="{5AC316D2-9083-4137-9612-E66C6F936EFB}" name="Column16253"/>
    <tableColumn id="16268" xr3:uid="{8366BBE7-5939-41D9-88EC-ADC6F3F8EB8B}" name="Column16254"/>
    <tableColumn id="16269" xr3:uid="{701260CB-7FA1-4CC7-8218-96AE25136641}" name="Column16255"/>
    <tableColumn id="16270" xr3:uid="{9B61B922-CE50-4CB1-AE97-0677D0565865}" name="Column16256"/>
    <tableColumn id="16271" xr3:uid="{DB7D6EE2-88BF-416B-8605-F0D7D6491268}" name="Column16257"/>
    <tableColumn id="16272" xr3:uid="{D55F6CE9-D48E-4C38-83F0-DE15C17D7EB6}" name="Column16258"/>
    <tableColumn id="16273" xr3:uid="{BC8D1EEC-2C2F-4891-B559-933CD85E62E4}" name="Column16259"/>
    <tableColumn id="16274" xr3:uid="{8AE2811C-EB77-43A4-A75C-A509DAF77DD3}" name="Column16260"/>
    <tableColumn id="16275" xr3:uid="{CB1905C0-51D7-464D-8956-4D9BFEB9CAAA}" name="Column16261"/>
    <tableColumn id="16276" xr3:uid="{7159AEBC-A1F2-4A4C-AC3D-498A84F1613F}" name="Column16262"/>
    <tableColumn id="16277" xr3:uid="{74F2B806-6D4E-4F8E-99C6-E892ECB7EC93}" name="Column16263"/>
    <tableColumn id="16278" xr3:uid="{AE42C040-5E3D-4A5D-B281-63D29E355A6B}" name="Column16264"/>
    <tableColumn id="16279" xr3:uid="{5C59AED0-7327-4413-81F3-A52A079EDE4C}" name="Column16265"/>
    <tableColumn id="16280" xr3:uid="{36D85D34-D7DD-406F-A16D-E8893008036A}" name="Column16266"/>
    <tableColumn id="16281" xr3:uid="{AC2E263B-C840-41A7-B9A4-A57AB25F6C06}" name="Column16267"/>
    <tableColumn id="16282" xr3:uid="{11AF708D-2915-41D9-A9FE-B23B79F3219D}" name="Column16268"/>
    <tableColumn id="16283" xr3:uid="{AB0A6AF0-A77A-4D7A-959A-9C144411489B}" name="Column16269"/>
    <tableColumn id="16284" xr3:uid="{0FC76244-D842-4E95-9232-2990251DB32F}" name="Column16270"/>
    <tableColumn id="16285" xr3:uid="{39E0685F-4BEE-4485-8D18-2F6B2DE5FDD9}" name="Column16271"/>
    <tableColumn id="16286" xr3:uid="{88187FBA-33CE-4414-BFBB-824BE409DFC5}" name="Column16272"/>
    <tableColumn id="16287" xr3:uid="{B000C7F2-B754-4060-AF09-8C9C9FC42EBF}" name="Column16273"/>
    <tableColumn id="16288" xr3:uid="{E239921D-8583-468E-9EA3-36CF25758A3F}" name="Column16274"/>
    <tableColumn id="16289" xr3:uid="{8C414DDC-4CFB-4D1D-AFD5-1DAB587D5F49}" name="Column16275"/>
    <tableColumn id="16290" xr3:uid="{2687AF13-2B62-4CA4-B73F-375284537F73}" name="Column16276"/>
    <tableColumn id="16291" xr3:uid="{E33BE6C4-F670-4A55-B9C3-A4A1736FC341}" name="Column16277"/>
    <tableColumn id="16292" xr3:uid="{FAEF9E44-55CE-4590-BF60-B3B0D829B6BD}" name="Column16278"/>
    <tableColumn id="16293" xr3:uid="{58DD3E77-419B-4C1C-8F87-92E3B5E884E7}" name="Column16279"/>
    <tableColumn id="16294" xr3:uid="{E0F82567-3207-4347-988C-A7A8606C07BE}" name="Column16280"/>
    <tableColumn id="16295" xr3:uid="{E37B82BF-A589-47E5-9A9A-56086442D73F}" name="Column16281"/>
    <tableColumn id="16296" xr3:uid="{7337B414-34AA-4E9A-B5B6-F3BE7A114C40}" name="Column16282"/>
    <tableColumn id="16297" xr3:uid="{50083146-4E9F-4865-96F4-25811A914DDA}" name="Column16283"/>
    <tableColumn id="16298" xr3:uid="{A847DE37-4025-4014-B37F-26FD42278224}" name="Column16284"/>
    <tableColumn id="16299" xr3:uid="{A31B591D-0EDD-476B-83E1-B3862CF8DB0D}" name="Column16285"/>
    <tableColumn id="16300" xr3:uid="{DD46BE34-8D16-45E6-8B77-A3BF76B60FEA}" name="Column16286"/>
    <tableColumn id="16301" xr3:uid="{0AECF90F-40F6-429B-AEAB-26B7E6E51E49}" name="Column16287"/>
    <tableColumn id="16302" xr3:uid="{32C36510-2EE9-48FD-8951-B42CA05906AD}" name="Column16288"/>
    <tableColumn id="16303" xr3:uid="{BFBFB3CD-E8E0-4F54-AC4C-9EB08DA01985}" name="Column16289"/>
    <tableColumn id="16304" xr3:uid="{42A6F178-8BC6-47E1-BD03-833CC597A4FB}" name="Column16290"/>
    <tableColumn id="16305" xr3:uid="{0C5A85C8-E842-489B-B870-A5B26EF85060}" name="Column16291"/>
    <tableColumn id="16306" xr3:uid="{7D50CA35-AB0A-4FBC-9F81-718148FD5B91}" name="Column16292"/>
    <tableColumn id="16307" xr3:uid="{89D7CA7D-D9F6-4783-9272-A437CEA60540}" name="Column16293"/>
    <tableColumn id="16308" xr3:uid="{0E3AA59E-F17C-48BF-90DA-4D71A7C42460}" name="Column16294"/>
    <tableColumn id="16309" xr3:uid="{872C6100-C204-47BC-A82E-21E28FAA0D6F}" name="Column16295"/>
    <tableColumn id="16310" xr3:uid="{194391C2-81E9-4A6A-9363-CCCF5B92CD45}" name="Column16296"/>
    <tableColumn id="16311" xr3:uid="{0EDF171B-1039-489C-A28A-BEE3E724F1E4}" name="Column16297"/>
    <tableColumn id="16312" xr3:uid="{6174D73F-DCED-4759-BAFC-B9E48A8CCD71}" name="Column16298"/>
    <tableColumn id="16313" xr3:uid="{46B05549-F90A-4A2B-9E56-AFE8BE2F50F9}" name="Column16299"/>
    <tableColumn id="16314" xr3:uid="{47E86625-6BAA-4B6D-89DA-8645C4D50FB3}" name="Column16300"/>
    <tableColumn id="16315" xr3:uid="{E25F3D9E-2209-4700-B11D-ECC2C3504295}" name="Column16301"/>
    <tableColumn id="16316" xr3:uid="{92EBEDDD-1466-43F1-AEB4-3A39C46468D3}" name="Column16302"/>
    <tableColumn id="16317" xr3:uid="{8FE7840D-87D8-4B65-AFE7-E77EA35216AC}" name="Column16303"/>
    <tableColumn id="16318" xr3:uid="{59DCF631-D5D3-4927-BFF1-A26EE13DA357}" name="Column16304"/>
    <tableColumn id="16319" xr3:uid="{7ECF1084-B741-43BB-AA49-9C34429DC28C}" name="Column16305"/>
    <tableColumn id="16320" xr3:uid="{AB1E048A-44EF-4500-B41D-8182917CB67D}" name="Column16306"/>
    <tableColumn id="16321" xr3:uid="{F1575307-107D-4622-9CBD-159FC6513C9F}" name="Column16307"/>
    <tableColumn id="16322" xr3:uid="{F0708EBD-5C01-4560-9749-B8490F7918B6}" name="Column16308"/>
    <tableColumn id="16323" xr3:uid="{7FB4A4CF-771B-44A2-A60C-659255BC83C3}" name="Column16309"/>
    <tableColumn id="16324" xr3:uid="{DE5DDCFC-C9DF-40FC-80F0-33CF5C71736E}" name="Column16310"/>
    <tableColumn id="16325" xr3:uid="{9E6AC42C-5101-408E-8756-78B52D78BCCF}" name="Column16311"/>
    <tableColumn id="16326" xr3:uid="{12BADD8C-94F3-45B8-832C-04C54EFA3127}" name="Column16312"/>
    <tableColumn id="16327" xr3:uid="{01DF8F0E-DF72-4791-8CE1-2EC210DE2540}" name="Column16313"/>
    <tableColumn id="16328" xr3:uid="{0E76E38E-CB60-4711-ADF4-3846F2E30DA2}" name="Column16314"/>
    <tableColumn id="16329" xr3:uid="{655BC667-FF9D-4A45-BE75-DBAD330D99AD}" name="Column16315"/>
    <tableColumn id="16330" xr3:uid="{08C45229-D643-4F0F-93A5-95CF24D22677}" name="Column16316"/>
    <tableColumn id="16331" xr3:uid="{82F8F0F5-32E4-4C0B-ACF9-3E4BC69CB719}" name="Column16317"/>
    <tableColumn id="16332" xr3:uid="{A07247D2-5AEA-44B5-84BF-22EBBE2975BA}" name="Column16318"/>
    <tableColumn id="16333" xr3:uid="{15BF2F2E-05F4-4A57-BF80-DCFF502DE88C}" name="Column16319"/>
    <tableColumn id="16334" xr3:uid="{365404F2-AA9A-4642-BF26-965C673F3407}" name="Column16320"/>
    <tableColumn id="16335" xr3:uid="{B480434F-A4F9-444A-AD1C-874781131EB2}" name="Column16321"/>
    <tableColumn id="16336" xr3:uid="{5F19A0FD-13D5-47E7-BDD1-EA8665F40395}" name="Column16322"/>
    <tableColumn id="16337" xr3:uid="{7671FF9A-6A49-4AE8-801A-66379BD01482}" name="Column16323"/>
    <tableColumn id="16338" xr3:uid="{F483469E-D17D-4BD5-98AF-29128E0285F3}" name="Column16324"/>
    <tableColumn id="16339" xr3:uid="{8026D218-B0AD-497E-B8D7-C4EAEE4BDCB6}" name="Column16325"/>
    <tableColumn id="16340" xr3:uid="{2D581BA8-85EA-4DB9-95EC-715A9683C2C9}" name="Column16326"/>
    <tableColumn id="16341" xr3:uid="{750C37BE-B2B5-4354-B471-1A3D6CA31289}" name="Column16327"/>
    <tableColumn id="16342" xr3:uid="{0179DC9F-14BA-4CDB-B5B4-425DDF47BFA2}" name="Column16328"/>
    <tableColumn id="16343" xr3:uid="{942690EE-1271-45E6-A9B0-6C113A48AF9A}" name="Column16329"/>
    <tableColumn id="16344" xr3:uid="{2ED1579B-1378-4D2E-B292-4C7A0EBAC830}" name="Column16330"/>
    <tableColumn id="16345" xr3:uid="{19FB03BB-4FB7-4D6F-80E7-D14698C5B6D3}" name="Column16331"/>
    <tableColumn id="16346" xr3:uid="{DB6B33FE-56B5-40F4-8F68-2C5A9DCAAA05}" name="Column16332"/>
    <tableColumn id="16347" xr3:uid="{A908C869-B8B1-4F4C-AA31-D5265A749754}" name="Column16333"/>
    <tableColumn id="16348" xr3:uid="{1F5C3543-540B-419C-B77D-DDBA03D0DF22}" name="Column16334"/>
    <tableColumn id="16349" xr3:uid="{61E136CB-81A8-4369-856A-150BF2D24FC5}" name="Column16335"/>
    <tableColumn id="16350" xr3:uid="{52B8FF7D-278C-414F-8A0F-50D4D9C621AE}" name="Column16336"/>
    <tableColumn id="16351" xr3:uid="{E944FC9C-A778-438B-A543-0FF07AF8B97C}" name="Column16337"/>
    <tableColumn id="16352" xr3:uid="{73C8BBF1-E88A-44C1-BACA-EDAB96FD4080}" name="Column16338"/>
    <tableColumn id="16353" xr3:uid="{209AB55C-717D-46DC-9103-7D9F25807FC5}" name="Column16339"/>
    <tableColumn id="16354" xr3:uid="{40DBA98A-090C-4272-BB51-AF863130D634}" name="Column16340"/>
    <tableColumn id="16355" xr3:uid="{A9CD996D-7EB6-4D0E-8A69-1A2054CDAE21}" name="Column16341"/>
    <tableColumn id="16356" xr3:uid="{7E29843D-5A04-4ACB-888D-CE6E4ECBE289}" name="Column16342"/>
    <tableColumn id="16357" xr3:uid="{1830EB86-B04A-4D53-87B7-0F4C67265033}" name="Column16343"/>
    <tableColumn id="16358" xr3:uid="{C9D800AA-EE6E-4C6C-80EF-2C6A25E12C71}" name="Column16344"/>
    <tableColumn id="16359" xr3:uid="{67517275-00FE-43AC-8155-9CC710F229D7}" name="Column16345"/>
    <tableColumn id="16360" xr3:uid="{1CEDFFD6-A4A4-4A19-B9D2-F56A581CAD58}" name="Column16346"/>
    <tableColumn id="16361" xr3:uid="{29ABB641-950D-4EB1-ACCC-712656ACE47A}" name="Column16347"/>
    <tableColumn id="16362" xr3:uid="{B113CA67-3B7D-4A1F-B8D4-E9A2AAB21CF3}" name="Column16348"/>
    <tableColumn id="16363" xr3:uid="{F415A0F5-3D76-4825-897B-43B309C80B43}" name="Column16349"/>
    <tableColumn id="16364" xr3:uid="{713AAC78-DE98-4AFF-9F6D-EF3699FDB5B1}" name="Column16350"/>
    <tableColumn id="16365" xr3:uid="{DF42BC6D-2EA4-4876-BCBA-54E8747C311E}" name="Column16351"/>
    <tableColumn id="16366" xr3:uid="{C5778781-EBE1-4DF5-B086-25C6F4421DE7}" name="Column16352"/>
    <tableColumn id="16367" xr3:uid="{9650135C-CDB9-4400-B2C3-E49F154CB065}" name="Column16353"/>
    <tableColumn id="16368" xr3:uid="{20EF5DD7-7E5C-45F3-B66B-846DB6A404CB}" name="Column16354"/>
    <tableColumn id="16369" xr3:uid="{4EE61B66-023E-4ABD-93F9-D0F8E17DB4C2}" name="Column16355"/>
    <tableColumn id="16370" xr3:uid="{31D57553-F8A8-4A9A-99E6-23A800021865}" name="Column16356"/>
    <tableColumn id="16371" xr3:uid="{7AE3B55D-3E8F-44CD-A53D-33BD1DD5319D}" name="Column16357"/>
    <tableColumn id="16372" xr3:uid="{4A23E2B2-3798-4248-9F0E-4676DF20B81D}" name="Column16358"/>
    <tableColumn id="16373" xr3:uid="{42BF45C4-DC35-431A-9113-0261FF6E0DCE}" name="Column16359"/>
    <tableColumn id="16374" xr3:uid="{645D8F93-777F-4245-8927-3794954BF726}" name="Column16360"/>
    <tableColumn id="16375" xr3:uid="{C0A3B171-DAD0-4451-B9C6-871953634543}" name="Column16361"/>
    <tableColumn id="16376" xr3:uid="{CD8CDF69-95BE-4A9D-B101-C6B8D661EF32}" name="Column16362"/>
    <tableColumn id="16377" xr3:uid="{C96AC40B-E173-4ED3-8B65-7CDFEACCCE4B}" name="Column16363"/>
    <tableColumn id="16378" xr3:uid="{7D98159A-80C2-42A6-81C0-227F00961D93}" name="Column16364"/>
    <tableColumn id="16379" xr3:uid="{BEB23A00-01FF-47A8-9010-AE1119EF912A}" name="Column16365"/>
    <tableColumn id="16380" xr3:uid="{4FCF9712-1AD4-4AE0-A45D-B0F39348F990}" name="Column16366"/>
    <tableColumn id="16381" xr3:uid="{AD6E6BDD-B9BC-4640-AF95-ECB64048CD89}" name="Column16367"/>
    <tableColumn id="16382" xr3:uid="{F626F5BA-D669-4174-A464-BEE2836B9BA9}" name="Column16368"/>
    <tableColumn id="16383" xr3:uid="{FE7A5B1A-6FB8-4B9D-A24B-83D77F26C6B1}" name="Column16369"/>
    <tableColumn id="16384" xr3:uid="{AF49B7FA-A117-4303-8C3A-3876F88ED4F6}" name="Column1637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414F-572E-4C8C-BDD9-C767EAD939D3}">
  <dimension ref="A1:XFD53"/>
  <sheetViews>
    <sheetView topLeftCell="A5" zoomScale="96" zoomScaleNormal="100" workbookViewId="0">
      <selection sqref="A1:XFD1048576"/>
    </sheetView>
  </sheetViews>
  <sheetFormatPr defaultRowHeight="14.5"/>
  <cols>
    <col min="1" max="1" width="13.26953125" customWidth="1"/>
    <col min="2" max="2" width="17.08984375" bestFit="1" customWidth="1"/>
    <col min="3" max="3" width="8.90625" customWidth="1"/>
    <col min="4" max="4" width="10.90625" style="31" bestFit="1" customWidth="1"/>
    <col min="5" max="5" width="16.90625" bestFit="1" customWidth="1"/>
    <col min="6" max="6" width="13" bestFit="1" customWidth="1"/>
    <col min="7" max="7" width="11.90625" customWidth="1"/>
    <col min="8" max="8" width="16.7265625" customWidth="1"/>
    <col min="9" max="9" width="15.453125" customWidth="1"/>
    <col min="10" max="10" width="12.90625" customWidth="1"/>
    <col min="11" max="11" width="13.08984375" customWidth="1"/>
    <col min="12" max="12" width="14.6328125" customWidth="1"/>
    <col min="13" max="13" width="17.08984375" bestFit="1" customWidth="1"/>
    <col min="14" max="14" width="22.36328125" customWidth="1"/>
    <col min="15" max="15" width="15.26953125" customWidth="1"/>
    <col min="16" max="16" width="22.08984375" bestFit="1" customWidth="1"/>
    <col min="17" max="17" width="31.7265625" bestFit="1" customWidth="1"/>
    <col min="18" max="18" width="11.36328125" customWidth="1"/>
    <col min="19" max="19" width="13.08984375" customWidth="1"/>
    <col min="20" max="20" width="15.81640625" customWidth="1"/>
    <col min="21" max="21" width="19.6328125" customWidth="1"/>
    <col min="22" max="22" width="7.7265625" customWidth="1"/>
    <col min="23" max="23" width="15.7265625" customWidth="1"/>
    <col min="24" max="25" width="19.6328125" customWidth="1"/>
    <col min="26" max="26" width="27.7265625" bestFit="1" customWidth="1"/>
    <col min="27" max="35" width="10.08984375" customWidth="1"/>
    <col min="36" max="125" width="11.1796875" customWidth="1"/>
    <col min="126" max="1025" width="12.1796875" customWidth="1"/>
    <col min="1026" max="10025" width="13.26953125" customWidth="1"/>
    <col min="10026" max="16384" width="14.26953125" customWidth="1"/>
  </cols>
  <sheetData>
    <row r="1" spans="1:16384" s="33" customFormat="1">
      <c r="A1" s="33" t="s">
        <v>30</v>
      </c>
      <c r="B1" s="33" t="s">
        <v>31</v>
      </c>
      <c r="C1" s="33" t="s">
        <v>32</v>
      </c>
      <c r="D1" s="34" t="s">
        <v>33</v>
      </c>
      <c r="E1" s="33" t="s">
        <v>34</v>
      </c>
      <c r="F1" s="33" t="s">
        <v>35</v>
      </c>
      <c r="G1" s="33" t="s">
        <v>36</v>
      </c>
      <c r="H1" s="33" t="s">
        <v>37</v>
      </c>
      <c r="I1" s="33" t="s">
        <v>38</v>
      </c>
      <c r="J1" s="33" t="s">
        <v>39</v>
      </c>
      <c r="K1" s="33" t="s">
        <v>40</v>
      </c>
      <c r="L1" s="33" t="s">
        <v>41</v>
      </c>
      <c r="M1" s="33" t="s">
        <v>42</v>
      </c>
      <c r="N1" s="33" t="s">
        <v>43</v>
      </c>
      <c r="O1" s="33" t="s">
        <v>44</v>
      </c>
      <c r="P1" s="33" t="s">
        <v>45</v>
      </c>
      <c r="Q1" s="33" t="s">
        <v>46</v>
      </c>
      <c r="R1" s="33" t="s">
        <v>47</v>
      </c>
      <c r="S1" s="33" t="s">
        <v>48</v>
      </c>
      <c r="T1" s="33" t="s">
        <v>49</v>
      </c>
      <c r="U1" s="33" t="s">
        <v>50</v>
      </c>
      <c r="V1" s="33" t="s">
        <v>51</v>
      </c>
      <c r="W1" s="33" t="s">
        <v>52</v>
      </c>
      <c r="X1" s="33" t="s">
        <v>53</v>
      </c>
      <c r="Y1" s="33" t="s">
        <v>54</v>
      </c>
      <c r="Z1" s="33" t="s">
        <v>55</v>
      </c>
      <c r="AA1" s="33" t="s">
        <v>330</v>
      </c>
      <c r="AB1" s="33" t="s">
        <v>331</v>
      </c>
      <c r="AC1" s="33" t="s">
        <v>332</v>
      </c>
      <c r="AD1" s="33" t="s">
        <v>333</v>
      </c>
      <c r="AE1" s="33" t="s">
        <v>334</v>
      </c>
      <c r="AF1" s="33" t="s">
        <v>335</v>
      </c>
      <c r="AG1" s="33" t="s">
        <v>336</v>
      </c>
      <c r="AH1" s="33" t="s">
        <v>337</v>
      </c>
      <c r="AI1" s="33" t="s">
        <v>338</v>
      </c>
      <c r="AJ1" s="33" t="s">
        <v>339</v>
      </c>
      <c r="AK1" s="33" t="s">
        <v>340</v>
      </c>
      <c r="AL1" s="33" t="s">
        <v>341</v>
      </c>
      <c r="AM1" s="33" t="s">
        <v>342</v>
      </c>
      <c r="AN1" s="33" t="s">
        <v>343</v>
      </c>
      <c r="AO1" s="33" t="s">
        <v>344</v>
      </c>
      <c r="AP1" s="33" t="s">
        <v>345</v>
      </c>
      <c r="AQ1" s="33" t="s">
        <v>346</v>
      </c>
      <c r="AR1" s="33" t="s">
        <v>347</v>
      </c>
      <c r="AS1" s="33" t="s">
        <v>348</v>
      </c>
      <c r="AT1" s="33" t="s">
        <v>349</v>
      </c>
      <c r="AU1" s="33" t="s">
        <v>350</v>
      </c>
      <c r="AV1" s="33" t="s">
        <v>351</v>
      </c>
      <c r="AW1" s="33" t="s">
        <v>352</v>
      </c>
      <c r="AX1" s="33" t="s">
        <v>353</v>
      </c>
      <c r="AY1" s="33" t="s">
        <v>354</v>
      </c>
      <c r="AZ1" s="33" t="s">
        <v>355</v>
      </c>
      <c r="BA1" s="33" t="s">
        <v>356</v>
      </c>
      <c r="BB1" s="33" t="s">
        <v>357</v>
      </c>
      <c r="BC1" s="33" t="s">
        <v>358</v>
      </c>
      <c r="BD1" s="33" t="s">
        <v>359</v>
      </c>
      <c r="BE1" s="33" t="s">
        <v>360</v>
      </c>
      <c r="BF1" s="33" t="s">
        <v>361</v>
      </c>
      <c r="BG1" s="33" t="s">
        <v>362</v>
      </c>
      <c r="BH1" s="33" t="s">
        <v>363</v>
      </c>
      <c r="BI1" s="33" t="s">
        <v>364</v>
      </c>
      <c r="BJ1" s="33" t="s">
        <v>365</v>
      </c>
      <c r="BK1" s="33" t="s">
        <v>366</v>
      </c>
      <c r="BL1" s="33" t="s">
        <v>367</v>
      </c>
      <c r="BM1" s="33" t="s">
        <v>368</v>
      </c>
      <c r="BN1" s="33" t="s">
        <v>369</v>
      </c>
      <c r="BO1" s="33" t="s">
        <v>370</v>
      </c>
      <c r="BP1" s="33" t="s">
        <v>371</v>
      </c>
      <c r="BQ1" s="33" t="s">
        <v>372</v>
      </c>
      <c r="BR1" s="33" t="s">
        <v>373</v>
      </c>
      <c r="BS1" s="33" t="s">
        <v>374</v>
      </c>
      <c r="BT1" s="33" t="s">
        <v>375</v>
      </c>
      <c r="BU1" s="33" t="s">
        <v>376</v>
      </c>
      <c r="BV1" s="33" t="s">
        <v>377</v>
      </c>
      <c r="BW1" s="33" t="s">
        <v>378</v>
      </c>
      <c r="BX1" s="33" t="s">
        <v>379</v>
      </c>
      <c r="BY1" s="33" t="s">
        <v>380</v>
      </c>
      <c r="BZ1" s="33" t="s">
        <v>381</v>
      </c>
      <c r="CA1" s="33" t="s">
        <v>382</v>
      </c>
      <c r="CB1" s="33" t="s">
        <v>383</v>
      </c>
      <c r="CC1" s="33" t="s">
        <v>384</v>
      </c>
      <c r="CD1" s="33" t="s">
        <v>385</v>
      </c>
      <c r="CE1" s="33" t="s">
        <v>386</v>
      </c>
      <c r="CF1" s="33" t="s">
        <v>387</v>
      </c>
      <c r="CG1" s="33" t="s">
        <v>388</v>
      </c>
      <c r="CH1" s="33" t="s">
        <v>389</v>
      </c>
      <c r="CI1" s="33" t="s">
        <v>390</v>
      </c>
      <c r="CJ1" s="33" t="s">
        <v>391</v>
      </c>
      <c r="CK1" s="33" t="s">
        <v>392</v>
      </c>
      <c r="CL1" s="33" t="s">
        <v>393</v>
      </c>
      <c r="CM1" s="33" t="s">
        <v>394</v>
      </c>
      <c r="CN1" s="33" t="s">
        <v>395</v>
      </c>
      <c r="CO1" s="33" t="s">
        <v>396</v>
      </c>
      <c r="CP1" s="33" t="s">
        <v>397</v>
      </c>
      <c r="CQ1" s="33" t="s">
        <v>398</v>
      </c>
      <c r="CR1" s="33" t="s">
        <v>399</v>
      </c>
      <c r="CS1" s="33" t="s">
        <v>400</v>
      </c>
      <c r="CT1" s="33" t="s">
        <v>401</v>
      </c>
      <c r="CU1" s="33" t="s">
        <v>402</v>
      </c>
      <c r="CV1" s="33" t="s">
        <v>403</v>
      </c>
      <c r="CW1" s="33" t="s">
        <v>404</v>
      </c>
      <c r="CX1" s="33" t="s">
        <v>405</v>
      </c>
      <c r="CY1" s="33" t="s">
        <v>406</v>
      </c>
      <c r="CZ1" s="33" t="s">
        <v>407</v>
      </c>
      <c r="DA1" s="33" t="s">
        <v>408</v>
      </c>
      <c r="DB1" s="33" t="s">
        <v>409</v>
      </c>
      <c r="DC1" s="33" t="s">
        <v>410</v>
      </c>
      <c r="DD1" s="33" t="s">
        <v>411</v>
      </c>
      <c r="DE1" s="33" t="s">
        <v>412</v>
      </c>
      <c r="DF1" s="33" t="s">
        <v>413</v>
      </c>
      <c r="DG1" s="33" t="s">
        <v>414</v>
      </c>
      <c r="DH1" s="33" t="s">
        <v>415</v>
      </c>
      <c r="DI1" s="33" t="s">
        <v>416</v>
      </c>
      <c r="DJ1" s="33" t="s">
        <v>417</v>
      </c>
      <c r="DK1" s="33" t="s">
        <v>418</v>
      </c>
      <c r="DL1" s="33" t="s">
        <v>419</v>
      </c>
      <c r="DM1" s="33" t="s">
        <v>420</v>
      </c>
      <c r="DN1" s="33" t="s">
        <v>421</v>
      </c>
      <c r="DO1" s="33" t="s">
        <v>422</v>
      </c>
      <c r="DP1" s="33" t="s">
        <v>423</v>
      </c>
      <c r="DQ1" s="33" t="s">
        <v>424</v>
      </c>
      <c r="DR1" s="33" t="s">
        <v>425</v>
      </c>
      <c r="DS1" s="33" t="s">
        <v>426</v>
      </c>
      <c r="DT1" s="33" t="s">
        <v>427</v>
      </c>
      <c r="DU1" s="33" t="s">
        <v>428</v>
      </c>
      <c r="DV1" s="33" t="s">
        <v>429</v>
      </c>
      <c r="DW1" s="33" t="s">
        <v>430</v>
      </c>
      <c r="DX1" s="33" t="s">
        <v>431</v>
      </c>
      <c r="DY1" s="33" t="s">
        <v>432</v>
      </c>
      <c r="DZ1" s="33" t="s">
        <v>433</v>
      </c>
      <c r="EA1" s="33" t="s">
        <v>434</v>
      </c>
      <c r="EB1" s="33" t="s">
        <v>435</v>
      </c>
      <c r="EC1" s="33" t="s">
        <v>436</v>
      </c>
      <c r="ED1" s="33" t="s">
        <v>437</v>
      </c>
      <c r="EE1" s="33" t="s">
        <v>438</v>
      </c>
      <c r="EF1" s="33" t="s">
        <v>439</v>
      </c>
      <c r="EG1" s="33" t="s">
        <v>440</v>
      </c>
      <c r="EH1" s="33" t="s">
        <v>441</v>
      </c>
      <c r="EI1" s="33" t="s">
        <v>442</v>
      </c>
      <c r="EJ1" s="33" t="s">
        <v>443</v>
      </c>
      <c r="EK1" s="33" t="s">
        <v>444</v>
      </c>
      <c r="EL1" s="33" t="s">
        <v>445</v>
      </c>
      <c r="EM1" s="33" t="s">
        <v>446</v>
      </c>
      <c r="EN1" s="33" t="s">
        <v>447</v>
      </c>
      <c r="EO1" s="33" t="s">
        <v>448</v>
      </c>
      <c r="EP1" s="33" t="s">
        <v>449</v>
      </c>
      <c r="EQ1" s="33" t="s">
        <v>450</v>
      </c>
      <c r="ER1" s="33" t="s">
        <v>451</v>
      </c>
      <c r="ES1" s="33" t="s">
        <v>452</v>
      </c>
      <c r="ET1" s="33" t="s">
        <v>453</v>
      </c>
      <c r="EU1" s="33" t="s">
        <v>454</v>
      </c>
      <c r="EV1" s="33" t="s">
        <v>455</v>
      </c>
      <c r="EW1" s="33" t="s">
        <v>456</v>
      </c>
      <c r="EX1" s="33" t="s">
        <v>457</v>
      </c>
      <c r="EY1" s="33" t="s">
        <v>458</v>
      </c>
      <c r="EZ1" s="33" t="s">
        <v>459</v>
      </c>
      <c r="FA1" s="33" t="s">
        <v>460</v>
      </c>
      <c r="FB1" s="33" t="s">
        <v>461</v>
      </c>
      <c r="FC1" s="33" t="s">
        <v>462</v>
      </c>
      <c r="FD1" s="33" t="s">
        <v>463</v>
      </c>
      <c r="FE1" s="33" t="s">
        <v>464</v>
      </c>
      <c r="FF1" s="33" t="s">
        <v>465</v>
      </c>
      <c r="FG1" s="33" t="s">
        <v>466</v>
      </c>
      <c r="FH1" s="33" t="s">
        <v>467</v>
      </c>
      <c r="FI1" s="33" t="s">
        <v>468</v>
      </c>
      <c r="FJ1" s="33" t="s">
        <v>469</v>
      </c>
      <c r="FK1" s="33" t="s">
        <v>470</v>
      </c>
      <c r="FL1" s="33" t="s">
        <v>471</v>
      </c>
      <c r="FM1" s="33" t="s">
        <v>472</v>
      </c>
      <c r="FN1" s="33" t="s">
        <v>473</v>
      </c>
      <c r="FO1" s="33" t="s">
        <v>474</v>
      </c>
      <c r="FP1" s="33" t="s">
        <v>475</v>
      </c>
      <c r="FQ1" s="33" t="s">
        <v>476</v>
      </c>
      <c r="FR1" s="33" t="s">
        <v>477</v>
      </c>
      <c r="FS1" s="33" t="s">
        <v>478</v>
      </c>
      <c r="FT1" s="33" t="s">
        <v>479</v>
      </c>
      <c r="FU1" s="33" t="s">
        <v>480</v>
      </c>
      <c r="FV1" s="33" t="s">
        <v>481</v>
      </c>
      <c r="FW1" s="33" t="s">
        <v>482</v>
      </c>
      <c r="FX1" s="33" t="s">
        <v>483</v>
      </c>
      <c r="FY1" s="33" t="s">
        <v>484</v>
      </c>
      <c r="FZ1" s="33" t="s">
        <v>485</v>
      </c>
      <c r="GA1" s="33" t="s">
        <v>486</v>
      </c>
      <c r="GB1" s="33" t="s">
        <v>487</v>
      </c>
      <c r="GC1" s="33" t="s">
        <v>488</v>
      </c>
      <c r="GD1" s="33" t="s">
        <v>489</v>
      </c>
      <c r="GE1" s="33" t="s">
        <v>490</v>
      </c>
      <c r="GF1" s="33" t="s">
        <v>491</v>
      </c>
      <c r="GG1" s="33" t="s">
        <v>492</v>
      </c>
      <c r="GH1" s="33" t="s">
        <v>493</v>
      </c>
      <c r="GI1" s="33" t="s">
        <v>494</v>
      </c>
      <c r="GJ1" s="33" t="s">
        <v>495</v>
      </c>
      <c r="GK1" s="33" t="s">
        <v>496</v>
      </c>
      <c r="GL1" s="33" t="s">
        <v>497</v>
      </c>
      <c r="GM1" s="33" t="s">
        <v>498</v>
      </c>
      <c r="GN1" s="33" t="s">
        <v>499</v>
      </c>
      <c r="GO1" s="33" t="s">
        <v>500</v>
      </c>
      <c r="GP1" s="33" t="s">
        <v>501</v>
      </c>
      <c r="GQ1" s="33" t="s">
        <v>502</v>
      </c>
      <c r="GR1" s="33" t="s">
        <v>503</v>
      </c>
      <c r="GS1" s="33" t="s">
        <v>504</v>
      </c>
      <c r="GT1" s="33" t="s">
        <v>505</v>
      </c>
      <c r="GU1" s="33" t="s">
        <v>506</v>
      </c>
      <c r="GV1" s="33" t="s">
        <v>507</v>
      </c>
      <c r="GW1" s="33" t="s">
        <v>508</v>
      </c>
      <c r="GX1" s="33" t="s">
        <v>509</v>
      </c>
      <c r="GY1" s="33" t="s">
        <v>510</v>
      </c>
      <c r="GZ1" s="33" t="s">
        <v>511</v>
      </c>
      <c r="HA1" s="33" t="s">
        <v>512</v>
      </c>
      <c r="HB1" s="33" t="s">
        <v>513</v>
      </c>
      <c r="HC1" s="33" t="s">
        <v>514</v>
      </c>
      <c r="HD1" s="33" t="s">
        <v>515</v>
      </c>
      <c r="HE1" s="33" t="s">
        <v>516</v>
      </c>
      <c r="HF1" s="33" t="s">
        <v>517</v>
      </c>
      <c r="HG1" s="33" t="s">
        <v>518</v>
      </c>
      <c r="HH1" s="33" t="s">
        <v>519</v>
      </c>
      <c r="HI1" s="33" t="s">
        <v>520</v>
      </c>
      <c r="HJ1" s="33" t="s">
        <v>521</v>
      </c>
      <c r="HK1" s="33" t="s">
        <v>522</v>
      </c>
      <c r="HL1" s="33" t="s">
        <v>523</v>
      </c>
      <c r="HM1" s="33" t="s">
        <v>524</v>
      </c>
      <c r="HN1" s="33" t="s">
        <v>525</v>
      </c>
      <c r="HO1" s="33" t="s">
        <v>526</v>
      </c>
      <c r="HP1" s="33" t="s">
        <v>527</v>
      </c>
      <c r="HQ1" s="33" t="s">
        <v>528</v>
      </c>
      <c r="HR1" s="33" t="s">
        <v>529</v>
      </c>
      <c r="HS1" s="33" t="s">
        <v>530</v>
      </c>
      <c r="HT1" s="33" t="s">
        <v>531</v>
      </c>
      <c r="HU1" s="33" t="s">
        <v>532</v>
      </c>
      <c r="HV1" s="33" t="s">
        <v>533</v>
      </c>
      <c r="HW1" s="33" t="s">
        <v>534</v>
      </c>
      <c r="HX1" s="33" t="s">
        <v>535</v>
      </c>
      <c r="HY1" s="33" t="s">
        <v>536</v>
      </c>
      <c r="HZ1" s="33" t="s">
        <v>537</v>
      </c>
      <c r="IA1" s="33" t="s">
        <v>538</v>
      </c>
      <c r="IB1" s="33" t="s">
        <v>539</v>
      </c>
      <c r="IC1" s="33" t="s">
        <v>540</v>
      </c>
      <c r="ID1" s="33" t="s">
        <v>541</v>
      </c>
      <c r="IE1" s="33" t="s">
        <v>542</v>
      </c>
      <c r="IF1" s="33" t="s">
        <v>543</v>
      </c>
      <c r="IG1" s="33" t="s">
        <v>544</v>
      </c>
      <c r="IH1" s="33" t="s">
        <v>545</v>
      </c>
      <c r="II1" s="33" t="s">
        <v>546</v>
      </c>
      <c r="IJ1" s="33" t="s">
        <v>547</v>
      </c>
      <c r="IK1" s="33" t="s">
        <v>548</v>
      </c>
      <c r="IL1" s="33" t="s">
        <v>549</v>
      </c>
      <c r="IM1" s="33" t="s">
        <v>550</v>
      </c>
      <c r="IN1" s="33" t="s">
        <v>551</v>
      </c>
      <c r="IO1" s="33" t="s">
        <v>552</v>
      </c>
      <c r="IP1" s="33" t="s">
        <v>553</v>
      </c>
      <c r="IQ1" s="33" t="s">
        <v>554</v>
      </c>
      <c r="IR1" s="33" t="s">
        <v>555</v>
      </c>
      <c r="IS1" s="33" t="s">
        <v>556</v>
      </c>
      <c r="IT1" s="33" t="s">
        <v>557</v>
      </c>
      <c r="IU1" s="33" t="s">
        <v>558</v>
      </c>
      <c r="IV1" s="33" t="s">
        <v>559</v>
      </c>
      <c r="IW1" s="33" t="s">
        <v>560</v>
      </c>
      <c r="IX1" s="33" t="s">
        <v>561</v>
      </c>
      <c r="IY1" s="33" t="s">
        <v>562</v>
      </c>
      <c r="IZ1" s="33" t="s">
        <v>563</v>
      </c>
      <c r="JA1" s="33" t="s">
        <v>564</v>
      </c>
      <c r="JB1" s="33" t="s">
        <v>565</v>
      </c>
      <c r="JC1" s="33" t="s">
        <v>566</v>
      </c>
      <c r="JD1" s="33" t="s">
        <v>567</v>
      </c>
      <c r="JE1" s="33" t="s">
        <v>568</v>
      </c>
      <c r="JF1" s="33" t="s">
        <v>569</v>
      </c>
      <c r="JG1" s="33" t="s">
        <v>570</v>
      </c>
      <c r="JH1" s="33" t="s">
        <v>571</v>
      </c>
      <c r="JI1" s="33" t="s">
        <v>572</v>
      </c>
      <c r="JJ1" s="33" t="s">
        <v>573</v>
      </c>
      <c r="JK1" s="33" t="s">
        <v>574</v>
      </c>
      <c r="JL1" s="33" t="s">
        <v>575</v>
      </c>
      <c r="JM1" s="33" t="s">
        <v>576</v>
      </c>
      <c r="JN1" s="33" t="s">
        <v>577</v>
      </c>
      <c r="JO1" s="33" t="s">
        <v>578</v>
      </c>
      <c r="JP1" s="33" t="s">
        <v>579</v>
      </c>
      <c r="JQ1" s="33" t="s">
        <v>580</v>
      </c>
      <c r="JR1" s="33" t="s">
        <v>581</v>
      </c>
      <c r="JS1" s="33" t="s">
        <v>582</v>
      </c>
      <c r="JT1" s="33" t="s">
        <v>583</v>
      </c>
      <c r="JU1" s="33" t="s">
        <v>584</v>
      </c>
      <c r="JV1" s="33" t="s">
        <v>585</v>
      </c>
      <c r="JW1" s="33" t="s">
        <v>586</v>
      </c>
      <c r="JX1" s="33" t="s">
        <v>587</v>
      </c>
      <c r="JY1" s="33" t="s">
        <v>588</v>
      </c>
      <c r="JZ1" s="33" t="s">
        <v>589</v>
      </c>
      <c r="KA1" s="33" t="s">
        <v>590</v>
      </c>
      <c r="KB1" s="33" t="s">
        <v>591</v>
      </c>
      <c r="KC1" s="33" t="s">
        <v>592</v>
      </c>
      <c r="KD1" s="33" t="s">
        <v>593</v>
      </c>
      <c r="KE1" s="33" t="s">
        <v>594</v>
      </c>
      <c r="KF1" s="33" t="s">
        <v>595</v>
      </c>
      <c r="KG1" s="33" t="s">
        <v>596</v>
      </c>
      <c r="KH1" s="33" t="s">
        <v>597</v>
      </c>
      <c r="KI1" s="33" t="s">
        <v>598</v>
      </c>
      <c r="KJ1" s="33" t="s">
        <v>599</v>
      </c>
      <c r="KK1" s="33" t="s">
        <v>600</v>
      </c>
      <c r="KL1" s="33" t="s">
        <v>601</v>
      </c>
      <c r="KM1" s="33" t="s">
        <v>602</v>
      </c>
      <c r="KN1" s="33" t="s">
        <v>603</v>
      </c>
      <c r="KO1" s="33" t="s">
        <v>604</v>
      </c>
      <c r="KP1" s="33" t="s">
        <v>605</v>
      </c>
      <c r="KQ1" s="33" t="s">
        <v>606</v>
      </c>
      <c r="KR1" s="33" t="s">
        <v>607</v>
      </c>
      <c r="KS1" s="33" t="s">
        <v>608</v>
      </c>
      <c r="KT1" s="33" t="s">
        <v>609</v>
      </c>
      <c r="KU1" s="33" t="s">
        <v>610</v>
      </c>
      <c r="KV1" s="33" t="s">
        <v>611</v>
      </c>
      <c r="KW1" s="33" t="s">
        <v>612</v>
      </c>
      <c r="KX1" s="33" t="s">
        <v>613</v>
      </c>
      <c r="KY1" s="33" t="s">
        <v>614</v>
      </c>
      <c r="KZ1" s="33" t="s">
        <v>615</v>
      </c>
      <c r="LA1" s="33" t="s">
        <v>616</v>
      </c>
      <c r="LB1" s="33" t="s">
        <v>617</v>
      </c>
      <c r="LC1" s="33" t="s">
        <v>618</v>
      </c>
      <c r="LD1" s="33" t="s">
        <v>619</v>
      </c>
      <c r="LE1" s="33" t="s">
        <v>620</v>
      </c>
      <c r="LF1" s="33" t="s">
        <v>621</v>
      </c>
      <c r="LG1" s="33" t="s">
        <v>622</v>
      </c>
      <c r="LH1" s="33" t="s">
        <v>623</v>
      </c>
      <c r="LI1" s="33" t="s">
        <v>624</v>
      </c>
      <c r="LJ1" s="33" t="s">
        <v>625</v>
      </c>
      <c r="LK1" s="33" t="s">
        <v>626</v>
      </c>
      <c r="LL1" s="33" t="s">
        <v>627</v>
      </c>
      <c r="LM1" s="33" t="s">
        <v>628</v>
      </c>
      <c r="LN1" s="33" t="s">
        <v>629</v>
      </c>
      <c r="LO1" s="33" t="s">
        <v>630</v>
      </c>
      <c r="LP1" s="33" t="s">
        <v>631</v>
      </c>
      <c r="LQ1" s="33" t="s">
        <v>632</v>
      </c>
      <c r="LR1" s="33" t="s">
        <v>633</v>
      </c>
      <c r="LS1" s="33" t="s">
        <v>634</v>
      </c>
      <c r="LT1" s="33" t="s">
        <v>635</v>
      </c>
      <c r="LU1" s="33" t="s">
        <v>636</v>
      </c>
      <c r="LV1" s="33" t="s">
        <v>637</v>
      </c>
      <c r="LW1" s="33" t="s">
        <v>638</v>
      </c>
      <c r="LX1" s="33" t="s">
        <v>639</v>
      </c>
      <c r="LY1" s="33" t="s">
        <v>640</v>
      </c>
      <c r="LZ1" s="33" t="s">
        <v>641</v>
      </c>
      <c r="MA1" s="33" t="s">
        <v>642</v>
      </c>
      <c r="MB1" s="33" t="s">
        <v>643</v>
      </c>
      <c r="MC1" s="33" t="s">
        <v>644</v>
      </c>
      <c r="MD1" s="33" t="s">
        <v>645</v>
      </c>
      <c r="ME1" s="33" t="s">
        <v>646</v>
      </c>
      <c r="MF1" s="33" t="s">
        <v>647</v>
      </c>
      <c r="MG1" s="33" t="s">
        <v>648</v>
      </c>
      <c r="MH1" s="33" t="s">
        <v>649</v>
      </c>
      <c r="MI1" s="33" t="s">
        <v>650</v>
      </c>
      <c r="MJ1" s="33" t="s">
        <v>651</v>
      </c>
      <c r="MK1" s="33" t="s">
        <v>652</v>
      </c>
      <c r="ML1" s="33" t="s">
        <v>653</v>
      </c>
      <c r="MM1" s="33" t="s">
        <v>654</v>
      </c>
      <c r="MN1" s="33" t="s">
        <v>655</v>
      </c>
      <c r="MO1" s="33" t="s">
        <v>656</v>
      </c>
      <c r="MP1" s="33" t="s">
        <v>657</v>
      </c>
      <c r="MQ1" s="33" t="s">
        <v>658</v>
      </c>
      <c r="MR1" s="33" t="s">
        <v>659</v>
      </c>
      <c r="MS1" s="33" t="s">
        <v>660</v>
      </c>
      <c r="MT1" s="33" t="s">
        <v>661</v>
      </c>
      <c r="MU1" s="33" t="s">
        <v>662</v>
      </c>
      <c r="MV1" s="33" t="s">
        <v>663</v>
      </c>
      <c r="MW1" s="33" t="s">
        <v>664</v>
      </c>
      <c r="MX1" s="33" t="s">
        <v>665</v>
      </c>
      <c r="MY1" s="33" t="s">
        <v>666</v>
      </c>
      <c r="MZ1" s="33" t="s">
        <v>667</v>
      </c>
      <c r="NA1" s="33" t="s">
        <v>668</v>
      </c>
      <c r="NB1" s="33" t="s">
        <v>669</v>
      </c>
      <c r="NC1" s="33" t="s">
        <v>670</v>
      </c>
      <c r="ND1" s="33" t="s">
        <v>671</v>
      </c>
      <c r="NE1" s="33" t="s">
        <v>672</v>
      </c>
      <c r="NF1" s="33" t="s">
        <v>673</v>
      </c>
      <c r="NG1" s="33" t="s">
        <v>674</v>
      </c>
      <c r="NH1" s="33" t="s">
        <v>675</v>
      </c>
      <c r="NI1" s="33" t="s">
        <v>676</v>
      </c>
      <c r="NJ1" s="33" t="s">
        <v>677</v>
      </c>
      <c r="NK1" s="33" t="s">
        <v>678</v>
      </c>
      <c r="NL1" s="33" t="s">
        <v>679</v>
      </c>
      <c r="NM1" s="33" t="s">
        <v>680</v>
      </c>
      <c r="NN1" s="33" t="s">
        <v>681</v>
      </c>
      <c r="NO1" s="33" t="s">
        <v>682</v>
      </c>
      <c r="NP1" s="33" t="s">
        <v>683</v>
      </c>
      <c r="NQ1" s="33" t="s">
        <v>684</v>
      </c>
      <c r="NR1" s="33" t="s">
        <v>685</v>
      </c>
      <c r="NS1" s="33" t="s">
        <v>686</v>
      </c>
      <c r="NT1" s="33" t="s">
        <v>687</v>
      </c>
      <c r="NU1" s="33" t="s">
        <v>688</v>
      </c>
      <c r="NV1" s="33" t="s">
        <v>689</v>
      </c>
      <c r="NW1" s="33" t="s">
        <v>690</v>
      </c>
      <c r="NX1" s="33" t="s">
        <v>691</v>
      </c>
      <c r="NY1" s="33" t="s">
        <v>692</v>
      </c>
      <c r="NZ1" s="33" t="s">
        <v>693</v>
      </c>
      <c r="OA1" s="33" t="s">
        <v>694</v>
      </c>
      <c r="OB1" s="33" t="s">
        <v>695</v>
      </c>
      <c r="OC1" s="33" t="s">
        <v>696</v>
      </c>
      <c r="OD1" s="33" t="s">
        <v>697</v>
      </c>
      <c r="OE1" s="33" t="s">
        <v>698</v>
      </c>
      <c r="OF1" s="33" t="s">
        <v>699</v>
      </c>
      <c r="OG1" s="33" t="s">
        <v>700</v>
      </c>
      <c r="OH1" s="33" t="s">
        <v>701</v>
      </c>
      <c r="OI1" s="33" t="s">
        <v>702</v>
      </c>
      <c r="OJ1" s="33" t="s">
        <v>703</v>
      </c>
      <c r="OK1" s="33" t="s">
        <v>704</v>
      </c>
      <c r="OL1" s="33" t="s">
        <v>705</v>
      </c>
      <c r="OM1" s="33" t="s">
        <v>706</v>
      </c>
      <c r="ON1" s="33" t="s">
        <v>707</v>
      </c>
      <c r="OO1" s="33" t="s">
        <v>708</v>
      </c>
      <c r="OP1" s="33" t="s">
        <v>709</v>
      </c>
      <c r="OQ1" s="33" t="s">
        <v>710</v>
      </c>
      <c r="OR1" s="33" t="s">
        <v>711</v>
      </c>
      <c r="OS1" s="33" t="s">
        <v>712</v>
      </c>
      <c r="OT1" s="33" t="s">
        <v>713</v>
      </c>
      <c r="OU1" s="33" t="s">
        <v>714</v>
      </c>
      <c r="OV1" s="33" t="s">
        <v>715</v>
      </c>
      <c r="OW1" s="33" t="s">
        <v>716</v>
      </c>
      <c r="OX1" s="33" t="s">
        <v>717</v>
      </c>
      <c r="OY1" s="33" t="s">
        <v>718</v>
      </c>
      <c r="OZ1" s="33" t="s">
        <v>719</v>
      </c>
      <c r="PA1" s="33" t="s">
        <v>720</v>
      </c>
      <c r="PB1" s="33" t="s">
        <v>721</v>
      </c>
      <c r="PC1" s="33" t="s">
        <v>722</v>
      </c>
      <c r="PD1" s="33" t="s">
        <v>723</v>
      </c>
      <c r="PE1" s="33" t="s">
        <v>724</v>
      </c>
      <c r="PF1" s="33" t="s">
        <v>725</v>
      </c>
      <c r="PG1" s="33" t="s">
        <v>726</v>
      </c>
      <c r="PH1" s="33" t="s">
        <v>727</v>
      </c>
      <c r="PI1" s="33" t="s">
        <v>728</v>
      </c>
      <c r="PJ1" s="33" t="s">
        <v>729</v>
      </c>
      <c r="PK1" s="33" t="s">
        <v>730</v>
      </c>
      <c r="PL1" s="33" t="s">
        <v>731</v>
      </c>
      <c r="PM1" s="33" t="s">
        <v>732</v>
      </c>
      <c r="PN1" s="33" t="s">
        <v>733</v>
      </c>
      <c r="PO1" s="33" t="s">
        <v>734</v>
      </c>
      <c r="PP1" s="33" t="s">
        <v>735</v>
      </c>
      <c r="PQ1" s="33" t="s">
        <v>736</v>
      </c>
      <c r="PR1" s="33" t="s">
        <v>737</v>
      </c>
      <c r="PS1" s="33" t="s">
        <v>738</v>
      </c>
      <c r="PT1" s="33" t="s">
        <v>739</v>
      </c>
      <c r="PU1" s="33" t="s">
        <v>740</v>
      </c>
      <c r="PV1" s="33" t="s">
        <v>741</v>
      </c>
      <c r="PW1" s="33" t="s">
        <v>742</v>
      </c>
      <c r="PX1" s="33" t="s">
        <v>743</v>
      </c>
      <c r="PY1" s="33" t="s">
        <v>744</v>
      </c>
      <c r="PZ1" s="33" t="s">
        <v>745</v>
      </c>
      <c r="QA1" s="33" t="s">
        <v>746</v>
      </c>
      <c r="QB1" s="33" t="s">
        <v>747</v>
      </c>
      <c r="QC1" s="33" t="s">
        <v>748</v>
      </c>
      <c r="QD1" s="33" t="s">
        <v>749</v>
      </c>
      <c r="QE1" s="33" t="s">
        <v>750</v>
      </c>
      <c r="QF1" s="33" t="s">
        <v>751</v>
      </c>
      <c r="QG1" s="33" t="s">
        <v>752</v>
      </c>
      <c r="QH1" s="33" t="s">
        <v>753</v>
      </c>
      <c r="QI1" s="33" t="s">
        <v>754</v>
      </c>
      <c r="QJ1" s="33" t="s">
        <v>755</v>
      </c>
      <c r="QK1" s="33" t="s">
        <v>756</v>
      </c>
      <c r="QL1" s="33" t="s">
        <v>757</v>
      </c>
      <c r="QM1" s="33" t="s">
        <v>758</v>
      </c>
      <c r="QN1" s="33" t="s">
        <v>759</v>
      </c>
      <c r="QO1" s="33" t="s">
        <v>760</v>
      </c>
      <c r="QP1" s="33" t="s">
        <v>761</v>
      </c>
      <c r="QQ1" s="33" t="s">
        <v>762</v>
      </c>
      <c r="QR1" s="33" t="s">
        <v>763</v>
      </c>
      <c r="QS1" s="33" t="s">
        <v>764</v>
      </c>
      <c r="QT1" s="33" t="s">
        <v>765</v>
      </c>
      <c r="QU1" s="33" t="s">
        <v>766</v>
      </c>
      <c r="QV1" s="33" t="s">
        <v>767</v>
      </c>
      <c r="QW1" s="33" t="s">
        <v>768</v>
      </c>
      <c r="QX1" s="33" t="s">
        <v>769</v>
      </c>
      <c r="QY1" s="33" t="s">
        <v>770</v>
      </c>
      <c r="QZ1" s="33" t="s">
        <v>771</v>
      </c>
      <c r="RA1" s="33" t="s">
        <v>772</v>
      </c>
      <c r="RB1" s="33" t="s">
        <v>773</v>
      </c>
      <c r="RC1" s="33" t="s">
        <v>774</v>
      </c>
      <c r="RD1" s="33" t="s">
        <v>775</v>
      </c>
      <c r="RE1" s="33" t="s">
        <v>776</v>
      </c>
      <c r="RF1" s="33" t="s">
        <v>777</v>
      </c>
      <c r="RG1" s="33" t="s">
        <v>778</v>
      </c>
      <c r="RH1" s="33" t="s">
        <v>779</v>
      </c>
      <c r="RI1" s="33" t="s">
        <v>780</v>
      </c>
      <c r="RJ1" s="33" t="s">
        <v>781</v>
      </c>
      <c r="RK1" s="33" t="s">
        <v>782</v>
      </c>
      <c r="RL1" s="33" t="s">
        <v>783</v>
      </c>
      <c r="RM1" s="33" t="s">
        <v>784</v>
      </c>
      <c r="RN1" s="33" t="s">
        <v>785</v>
      </c>
      <c r="RO1" s="33" t="s">
        <v>786</v>
      </c>
      <c r="RP1" s="33" t="s">
        <v>787</v>
      </c>
      <c r="RQ1" s="33" t="s">
        <v>788</v>
      </c>
      <c r="RR1" s="33" t="s">
        <v>789</v>
      </c>
      <c r="RS1" s="33" t="s">
        <v>790</v>
      </c>
      <c r="RT1" s="33" t="s">
        <v>791</v>
      </c>
      <c r="RU1" s="33" t="s">
        <v>792</v>
      </c>
      <c r="RV1" s="33" t="s">
        <v>793</v>
      </c>
      <c r="RW1" s="33" t="s">
        <v>794</v>
      </c>
      <c r="RX1" s="33" t="s">
        <v>795</v>
      </c>
      <c r="RY1" s="33" t="s">
        <v>796</v>
      </c>
      <c r="RZ1" s="33" t="s">
        <v>797</v>
      </c>
      <c r="SA1" s="33" t="s">
        <v>798</v>
      </c>
      <c r="SB1" s="33" t="s">
        <v>799</v>
      </c>
      <c r="SC1" s="33" t="s">
        <v>800</v>
      </c>
      <c r="SD1" s="33" t="s">
        <v>801</v>
      </c>
      <c r="SE1" s="33" t="s">
        <v>802</v>
      </c>
      <c r="SF1" s="33" t="s">
        <v>803</v>
      </c>
      <c r="SG1" s="33" t="s">
        <v>804</v>
      </c>
      <c r="SH1" s="33" t="s">
        <v>805</v>
      </c>
      <c r="SI1" s="33" t="s">
        <v>806</v>
      </c>
      <c r="SJ1" s="33" t="s">
        <v>807</v>
      </c>
      <c r="SK1" s="33" t="s">
        <v>808</v>
      </c>
      <c r="SL1" s="33" t="s">
        <v>809</v>
      </c>
      <c r="SM1" s="33" t="s">
        <v>810</v>
      </c>
      <c r="SN1" s="33" t="s">
        <v>811</v>
      </c>
      <c r="SO1" s="33" t="s">
        <v>812</v>
      </c>
      <c r="SP1" s="33" t="s">
        <v>813</v>
      </c>
      <c r="SQ1" s="33" t="s">
        <v>814</v>
      </c>
      <c r="SR1" s="33" t="s">
        <v>815</v>
      </c>
      <c r="SS1" s="33" t="s">
        <v>816</v>
      </c>
      <c r="ST1" s="33" t="s">
        <v>817</v>
      </c>
      <c r="SU1" s="33" t="s">
        <v>818</v>
      </c>
      <c r="SV1" s="33" t="s">
        <v>819</v>
      </c>
      <c r="SW1" s="33" t="s">
        <v>820</v>
      </c>
      <c r="SX1" s="33" t="s">
        <v>821</v>
      </c>
      <c r="SY1" s="33" t="s">
        <v>822</v>
      </c>
      <c r="SZ1" s="33" t="s">
        <v>823</v>
      </c>
      <c r="TA1" s="33" t="s">
        <v>824</v>
      </c>
      <c r="TB1" s="33" t="s">
        <v>825</v>
      </c>
      <c r="TC1" s="33" t="s">
        <v>826</v>
      </c>
      <c r="TD1" s="33" t="s">
        <v>827</v>
      </c>
      <c r="TE1" s="33" t="s">
        <v>828</v>
      </c>
      <c r="TF1" s="33" t="s">
        <v>829</v>
      </c>
      <c r="TG1" s="33" t="s">
        <v>830</v>
      </c>
      <c r="TH1" s="33" t="s">
        <v>831</v>
      </c>
      <c r="TI1" s="33" t="s">
        <v>832</v>
      </c>
      <c r="TJ1" s="33" t="s">
        <v>833</v>
      </c>
      <c r="TK1" s="33" t="s">
        <v>834</v>
      </c>
      <c r="TL1" s="33" t="s">
        <v>835</v>
      </c>
      <c r="TM1" s="33" t="s">
        <v>836</v>
      </c>
      <c r="TN1" s="33" t="s">
        <v>837</v>
      </c>
      <c r="TO1" s="33" t="s">
        <v>838</v>
      </c>
      <c r="TP1" s="33" t="s">
        <v>839</v>
      </c>
      <c r="TQ1" s="33" t="s">
        <v>840</v>
      </c>
      <c r="TR1" s="33" t="s">
        <v>841</v>
      </c>
      <c r="TS1" s="33" t="s">
        <v>842</v>
      </c>
      <c r="TT1" s="33" t="s">
        <v>843</v>
      </c>
      <c r="TU1" s="33" t="s">
        <v>844</v>
      </c>
      <c r="TV1" s="33" t="s">
        <v>845</v>
      </c>
      <c r="TW1" s="33" t="s">
        <v>846</v>
      </c>
      <c r="TX1" s="33" t="s">
        <v>847</v>
      </c>
      <c r="TY1" s="33" t="s">
        <v>848</v>
      </c>
      <c r="TZ1" s="33" t="s">
        <v>849</v>
      </c>
      <c r="UA1" s="33" t="s">
        <v>850</v>
      </c>
      <c r="UB1" s="33" t="s">
        <v>851</v>
      </c>
      <c r="UC1" s="33" t="s">
        <v>852</v>
      </c>
      <c r="UD1" s="33" t="s">
        <v>853</v>
      </c>
      <c r="UE1" s="33" t="s">
        <v>854</v>
      </c>
      <c r="UF1" s="33" t="s">
        <v>855</v>
      </c>
      <c r="UG1" s="33" t="s">
        <v>856</v>
      </c>
      <c r="UH1" s="33" t="s">
        <v>857</v>
      </c>
      <c r="UI1" s="33" t="s">
        <v>858</v>
      </c>
      <c r="UJ1" s="33" t="s">
        <v>859</v>
      </c>
      <c r="UK1" s="33" t="s">
        <v>860</v>
      </c>
      <c r="UL1" s="33" t="s">
        <v>861</v>
      </c>
      <c r="UM1" s="33" t="s">
        <v>862</v>
      </c>
      <c r="UN1" s="33" t="s">
        <v>863</v>
      </c>
      <c r="UO1" s="33" t="s">
        <v>864</v>
      </c>
      <c r="UP1" s="33" t="s">
        <v>865</v>
      </c>
      <c r="UQ1" s="33" t="s">
        <v>866</v>
      </c>
      <c r="UR1" s="33" t="s">
        <v>867</v>
      </c>
      <c r="US1" s="33" t="s">
        <v>868</v>
      </c>
      <c r="UT1" s="33" t="s">
        <v>869</v>
      </c>
      <c r="UU1" s="33" t="s">
        <v>870</v>
      </c>
      <c r="UV1" s="33" t="s">
        <v>871</v>
      </c>
      <c r="UW1" s="33" t="s">
        <v>872</v>
      </c>
      <c r="UX1" s="33" t="s">
        <v>873</v>
      </c>
      <c r="UY1" s="33" t="s">
        <v>874</v>
      </c>
      <c r="UZ1" s="33" t="s">
        <v>875</v>
      </c>
      <c r="VA1" s="33" t="s">
        <v>876</v>
      </c>
      <c r="VB1" s="33" t="s">
        <v>877</v>
      </c>
      <c r="VC1" s="33" t="s">
        <v>878</v>
      </c>
      <c r="VD1" s="33" t="s">
        <v>879</v>
      </c>
      <c r="VE1" s="33" t="s">
        <v>880</v>
      </c>
      <c r="VF1" s="33" t="s">
        <v>881</v>
      </c>
      <c r="VG1" s="33" t="s">
        <v>882</v>
      </c>
      <c r="VH1" s="33" t="s">
        <v>883</v>
      </c>
      <c r="VI1" s="33" t="s">
        <v>884</v>
      </c>
      <c r="VJ1" s="33" t="s">
        <v>885</v>
      </c>
      <c r="VK1" s="33" t="s">
        <v>886</v>
      </c>
      <c r="VL1" s="33" t="s">
        <v>887</v>
      </c>
      <c r="VM1" s="33" t="s">
        <v>888</v>
      </c>
      <c r="VN1" s="33" t="s">
        <v>889</v>
      </c>
      <c r="VO1" s="33" t="s">
        <v>890</v>
      </c>
      <c r="VP1" s="33" t="s">
        <v>891</v>
      </c>
      <c r="VQ1" s="33" t="s">
        <v>892</v>
      </c>
      <c r="VR1" s="33" t="s">
        <v>893</v>
      </c>
      <c r="VS1" s="33" t="s">
        <v>894</v>
      </c>
      <c r="VT1" s="33" t="s">
        <v>895</v>
      </c>
      <c r="VU1" s="33" t="s">
        <v>896</v>
      </c>
      <c r="VV1" s="33" t="s">
        <v>897</v>
      </c>
      <c r="VW1" s="33" t="s">
        <v>898</v>
      </c>
      <c r="VX1" s="33" t="s">
        <v>899</v>
      </c>
      <c r="VY1" s="33" t="s">
        <v>900</v>
      </c>
      <c r="VZ1" s="33" t="s">
        <v>901</v>
      </c>
      <c r="WA1" s="33" t="s">
        <v>902</v>
      </c>
      <c r="WB1" s="33" t="s">
        <v>903</v>
      </c>
      <c r="WC1" s="33" t="s">
        <v>904</v>
      </c>
      <c r="WD1" s="33" t="s">
        <v>905</v>
      </c>
      <c r="WE1" s="33" t="s">
        <v>906</v>
      </c>
      <c r="WF1" s="33" t="s">
        <v>907</v>
      </c>
      <c r="WG1" s="33" t="s">
        <v>908</v>
      </c>
      <c r="WH1" s="33" t="s">
        <v>909</v>
      </c>
      <c r="WI1" s="33" t="s">
        <v>910</v>
      </c>
      <c r="WJ1" s="33" t="s">
        <v>911</v>
      </c>
      <c r="WK1" s="33" t="s">
        <v>912</v>
      </c>
      <c r="WL1" s="33" t="s">
        <v>913</v>
      </c>
      <c r="WM1" s="33" t="s">
        <v>914</v>
      </c>
      <c r="WN1" s="33" t="s">
        <v>915</v>
      </c>
      <c r="WO1" s="33" t="s">
        <v>916</v>
      </c>
      <c r="WP1" s="33" t="s">
        <v>917</v>
      </c>
      <c r="WQ1" s="33" t="s">
        <v>918</v>
      </c>
      <c r="WR1" s="33" t="s">
        <v>919</v>
      </c>
      <c r="WS1" s="33" t="s">
        <v>920</v>
      </c>
      <c r="WT1" s="33" t="s">
        <v>921</v>
      </c>
      <c r="WU1" s="33" t="s">
        <v>922</v>
      </c>
      <c r="WV1" s="33" t="s">
        <v>923</v>
      </c>
      <c r="WW1" s="33" t="s">
        <v>924</v>
      </c>
      <c r="WX1" s="33" t="s">
        <v>925</v>
      </c>
      <c r="WY1" s="33" t="s">
        <v>926</v>
      </c>
      <c r="WZ1" s="33" t="s">
        <v>927</v>
      </c>
      <c r="XA1" s="33" t="s">
        <v>928</v>
      </c>
      <c r="XB1" s="33" t="s">
        <v>929</v>
      </c>
      <c r="XC1" s="33" t="s">
        <v>930</v>
      </c>
      <c r="XD1" s="33" t="s">
        <v>931</v>
      </c>
      <c r="XE1" s="33" t="s">
        <v>932</v>
      </c>
      <c r="XF1" s="33" t="s">
        <v>933</v>
      </c>
      <c r="XG1" s="33" t="s">
        <v>934</v>
      </c>
      <c r="XH1" s="33" t="s">
        <v>935</v>
      </c>
      <c r="XI1" s="33" t="s">
        <v>936</v>
      </c>
      <c r="XJ1" s="33" t="s">
        <v>937</v>
      </c>
      <c r="XK1" s="33" t="s">
        <v>938</v>
      </c>
      <c r="XL1" s="33" t="s">
        <v>939</v>
      </c>
      <c r="XM1" s="33" t="s">
        <v>940</v>
      </c>
      <c r="XN1" s="33" t="s">
        <v>941</v>
      </c>
      <c r="XO1" s="33" t="s">
        <v>942</v>
      </c>
      <c r="XP1" s="33" t="s">
        <v>943</v>
      </c>
      <c r="XQ1" s="33" t="s">
        <v>944</v>
      </c>
      <c r="XR1" s="33" t="s">
        <v>945</v>
      </c>
      <c r="XS1" s="33" t="s">
        <v>946</v>
      </c>
      <c r="XT1" s="33" t="s">
        <v>947</v>
      </c>
      <c r="XU1" s="33" t="s">
        <v>948</v>
      </c>
      <c r="XV1" s="33" t="s">
        <v>949</v>
      </c>
      <c r="XW1" s="33" t="s">
        <v>950</v>
      </c>
      <c r="XX1" s="33" t="s">
        <v>951</v>
      </c>
      <c r="XY1" s="33" t="s">
        <v>952</v>
      </c>
      <c r="XZ1" s="33" t="s">
        <v>953</v>
      </c>
      <c r="YA1" s="33" t="s">
        <v>954</v>
      </c>
      <c r="YB1" s="33" t="s">
        <v>955</v>
      </c>
      <c r="YC1" s="33" t="s">
        <v>956</v>
      </c>
      <c r="YD1" s="33" t="s">
        <v>957</v>
      </c>
      <c r="YE1" s="33" t="s">
        <v>958</v>
      </c>
      <c r="YF1" s="33" t="s">
        <v>959</v>
      </c>
      <c r="YG1" s="33" t="s">
        <v>960</v>
      </c>
      <c r="YH1" s="33" t="s">
        <v>961</v>
      </c>
      <c r="YI1" s="33" t="s">
        <v>962</v>
      </c>
      <c r="YJ1" s="33" t="s">
        <v>963</v>
      </c>
      <c r="YK1" s="33" t="s">
        <v>964</v>
      </c>
      <c r="YL1" s="33" t="s">
        <v>965</v>
      </c>
      <c r="YM1" s="33" t="s">
        <v>966</v>
      </c>
      <c r="YN1" s="33" t="s">
        <v>967</v>
      </c>
      <c r="YO1" s="33" t="s">
        <v>968</v>
      </c>
      <c r="YP1" s="33" t="s">
        <v>969</v>
      </c>
      <c r="YQ1" s="33" t="s">
        <v>970</v>
      </c>
      <c r="YR1" s="33" t="s">
        <v>971</v>
      </c>
      <c r="YS1" s="33" t="s">
        <v>972</v>
      </c>
      <c r="YT1" s="33" t="s">
        <v>973</v>
      </c>
      <c r="YU1" s="33" t="s">
        <v>974</v>
      </c>
      <c r="YV1" s="33" t="s">
        <v>975</v>
      </c>
      <c r="YW1" s="33" t="s">
        <v>976</v>
      </c>
      <c r="YX1" s="33" t="s">
        <v>977</v>
      </c>
      <c r="YY1" s="33" t="s">
        <v>978</v>
      </c>
      <c r="YZ1" s="33" t="s">
        <v>979</v>
      </c>
      <c r="ZA1" s="33" t="s">
        <v>980</v>
      </c>
      <c r="ZB1" s="33" t="s">
        <v>981</v>
      </c>
      <c r="ZC1" s="33" t="s">
        <v>982</v>
      </c>
      <c r="ZD1" s="33" t="s">
        <v>983</v>
      </c>
      <c r="ZE1" s="33" t="s">
        <v>984</v>
      </c>
      <c r="ZF1" s="33" t="s">
        <v>985</v>
      </c>
      <c r="ZG1" s="33" t="s">
        <v>986</v>
      </c>
      <c r="ZH1" s="33" t="s">
        <v>987</v>
      </c>
      <c r="ZI1" s="33" t="s">
        <v>988</v>
      </c>
      <c r="ZJ1" s="33" t="s">
        <v>989</v>
      </c>
      <c r="ZK1" s="33" t="s">
        <v>990</v>
      </c>
      <c r="ZL1" s="33" t="s">
        <v>991</v>
      </c>
      <c r="ZM1" s="33" t="s">
        <v>992</v>
      </c>
      <c r="ZN1" s="33" t="s">
        <v>993</v>
      </c>
      <c r="ZO1" s="33" t="s">
        <v>994</v>
      </c>
      <c r="ZP1" s="33" t="s">
        <v>995</v>
      </c>
      <c r="ZQ1" s="33" t="s">
        <v>996</v>
      </c>
      <c r="ZR1" s="33" t="s">
        <v>997</v>
      </c>
      <c r="ZS1" s="33" t="s">
        <v>998</v>
      </c>
      <c r="ZT1" s="33" t="s">
        <v>999</v>
      </c>
      <c r="ZU1" s="33" t="s">
        <v>1000</v>
      </c>
      <c r="ZV1" s="33" t="s">
        <v>1001</v>
      </c>
      <c r="ZW1" s="33" t="s">
        <v>1002</v>
      </c>
      <c r="ZX1" s="33" t="s">
        <v>1003</v>
      </c>
      <c r="ZY1" s="33" t="s">
        <v>1004</v>
      </c>
      <c r="ZZ1" s="33" t="s">
        <v>1005</v>
      </c>
      <c r="AAA1" s="33" t="s">
        <v>1006</v>
      </c>
      <c r="AAB1" s="33" t="s">
        <v>1007</v>
      </c>
      <c r="AAC1" s="33" t="s">
        <v>1008</v>
      </c>
      <c r="AAD1" s="33" t="s">
        <v>1009</v>
      </c>
      <c r="AAE1" s="33" t="s">
        <v>1010</v>
      </c>
      <c r="AAF1" s="33" t="s">
        <v>1011</v>
      </c>
      <c r="AAG1" s="33" t="s">
        <v>1012</v>
      </c>
      <c r="AAH1" s="33" t="s">
        <v>1013</v>
      </c>
      <c r="AAI1" s="33" t="s">
        <v>1014</v>
      </c>
      <c r="AAJ1" s="33" t="s">
        <v>1015</v>
      </c>
      <c r="AAK1" s="33" t="s">
        <v>1016</v>
      </c>
      <c r="AAL1" s="33" t="s">
        <v>1017</v>
      </c>
      <c r="AAM1" s="33" t="s">
        <v>1018</v>
      </c>
      <c r="AAN1" s="33" t="s">
        <v>1019</v>
      </c>
      <c r="AAO1" s="33" t="s">
        <v>1020</v>
      </c>
      <c r="AAP1" s="33" t="s">
        <v>1021</v>
      </c>
      <c r="AAQ1" s="33" t="s">
        <v>1022</v>
      </c>
      <c r="AAR1" s="33" t="s">
        <v>1023</v>
      </c>
      <c r="AAS1" s="33" t="s">
        <v>1024</v>
      </c>
      <c r="AAT1" s="33" t="s">
        <v>1025</v>
      </c>
      <c r="AAU1" s="33" t="s">
        <v>1026</v>
      </c>
      <c r="AAV1" s="33" t="s">
        <v>1027</v>
      </c>
      <c r="AAW1" s="33" t="s">
        <v>1028</v>
      </c>
      <c r="AAX1" s="33" t="s">
        <v>1029</v>
      </c>
      <c r="AAY1" s="33" t="s">
        <v>1030</v>
      </c>
      <c r="AAZ1" s="33" t="s">
        <v>1031</v>
      </c>
      <c r="ABA1" s="33" t="s">
        <v>1032</v>
      </c>
      <c r="ABB1" s="33" t="s">
        <v>1033</v>
      </c>
      <c r="ABC1" s="33" t="s">
        <v>1034</v>
      </c>
      <c r="ABD1" s="33" t="s">
        <v>1035</v>
      </c>
      <c r="ABE1" s="33" t="s">
        <v>1036</v>
      </c>
      <c r="ABF1" s="33" t="s">
        <v>1037</v>
      </c>
      <c r="ABG1" s="33" t="s">
        <v>1038</v>
      </c>
      <c r="ABH1" s="33" t="s">
        <v>1039</v>
      </c>
      <c r="ABI1" s="33" t="s">
        <v>1040</v>
      </c>
      <c r="ABJ1" s="33" t="s">
        <v>1041</v>
      </c>
      <c r="ABK1" s="33" t="s">
        <v>1042</v>
      </c>
      <c r="ABL1" s="33" t="s">
        <v>1043</v>
      </c>
      <c r="ABM1" s="33" t="s">
        <v>1044</v>
      </c>
      <c r="ABN1" s="33" t="s">
        <v>1045</v>
      </c>
      <c r="ABO1" s="33" t="s">
        <v>1046</v>
      </c>
      <c r="ABP1" s="33" t="s">
        <v>1047</v>
      </c>
      <c r="ABQ1" s="33" t="s">
        <v>1048</v>
      </c>
      <c r="ABR1" s="33" t="s">
        <v>1049</v>
      </c>
      <c r="ABS1" s="33" t="s">
        <v>1050</v>
      </c>
      <c r="ABT1" s="33" t="s">
        <v>1051</v>
      </c>
      <c r="ABU1" s="33" t="s">
        <v>1052</v>
      </c>
      <c r="ABV1" s="33" t="s">
        <v>1053</v>
      </c>
      <c r="ABW1" s="33" t="s">
        <v>1054</v>
      </c>
      <c r="ABX1" s="33" t="s">
        <v>1055</v>
      </c>
      <c r="ABY1" s="33" t="s">
        <v>1056</v>
      </c>
      <c r="ABZ1" s="33" t="s">
        <v>1057</v>
      </c>
      <c r="ACA1" s="33" t="s">
        <v>1058</v>
      </c>
      <c r="ACB1" s="33" t="s">
        <v>1059</v>
      </c>
      <c r="ACC1" s="33" t="s">
        <v>1060</v>
      </c>
      <c r="ACD1" s="33" t="s">
        <v>1061</v>
      </c>
      <c r="ACE1" s="33" t="s">
        <v>1062</v>
      </c>
      <c r="ACF1" s="33" t="s">
        <v>1063</v>
      </c>
      <c r="ACG1" s="33" t="s">
        <v>1064</v>
      </c>
      <c r="ACH1" s="33" t="s">
        <v>1065</v>
      </c>
      <c r="ACI1" s="33" t="s">
        <v>1066</v>
      </c>
      <c r="ACJ1" s="33" t="s">
        <v>1067</v>
      </c>
      <c r="ACK1" s="33" t="s">
        <v>1068</v>
      </c>
      <c r="ACL1" s="33" t="s">
        <v>1069</v>
      </c>
      <c r="ACM1" s="33" t="s">
        <v>1070</v>
      </c>
      <c r="ACN1" s="33" t="s">
        <v>1071</v>
      </c>
      <c r="ACO1" s="33" t="s">
        <v>1072</v>
      </c>
      <c r="ACP1" s="33" t="s">
        <v>1073</v>
      </c>
      <c r="ACQ1" s="33" t="s">
        <v>1074</v>
      </c>
      <c r="ACR1" s="33" t="s">
        <v>1075</v>
      </c>
      <c r="ACS1" s="33" t="s">
        <v>1076</v>
      </c>
      <c r="ACT1" s="33" t="s">
        <v>1077</v>
      </c>
      <c r="ACU1" s="33" t="s">
        <v>1078</v>
      </c>
      <c r="ACV1" s="33" t="s">
        <v>1079</v>
      </c>
      <c r="ACW1" s="33" t="s">
        <v>1080</v>
      </c>
      <c r="ACX1" s="33" t="s">
        <v>1081</v>
      </c>
      <c r="ACY1" s="33" t="s">
        <v>1082</v>
      </c>
      <c r="ACZ1" s="33" t="s">
        <v>1083</v>
      </c>
      <c r="ADA1" s="33" t="s">
        <v>1084</v>
      </c>
      <c r="ADB1" s="33" t="s">
        <v>1085</v>
      </c>
      <c r="ADC1" s="33" t="s">
        <v>1086</v>
      </c>
      <c r="ADD1" s="33" t="s">
        <v>1087</v>
      </c>
      <c r="ADE1" s="33" t="s">
        <v>1088</v>
      </c>
      <c r="ADF1" s="33" t="s">
        <v>1089</v>
      </c>
      <c r="ADG1" s="33" t="s">
        <v>1090</v>
      </c>
      <c r="ADH1" s="33" t="s">
        <v>1091</v>
      </c>
      <c r="ADI1" s="33" t="s">
        <v>1092</v>
      </c>
      <c r="ADJ1" s="33" t="s">
        <v>1093</v>
      </c>
      <c r="ADK1" s="33" t="s">
        <v>1094</v>
      </c>
      <c r="ADL1" s="33" t="s">
        <v>1095</v>
      </c>
      <c r="ADM1" s="33" t="s">
        <v>1096</v>
      </c>
      <c r="ADN1" s="33" t="s">
        <v>1097</v>
      </c>
      <c r="ADO1" s="33" t="s">
        <v>1098</v>
      </c>
      <c r="ADP1" s="33" t="s">
        <v>1099</v>
      </c>
      <c r="ADQ1" s="33" t="s">
        <v>1100</v>
      </c>
      <c r="ADR1" s="33" t="s">
        <v>1101</v>
      </c>
      <c r="ADS1" s="33" t="s">
        <v>1102</v>
      </c>
      <c r="ADT1" s="33" t="s">
        <v>1103</v>
      </c>
      <c r="ADU1" s="33" t="s">
        <v>1104</v>
      </c>
      <c r="ADV1" s="33" t="s">
        <v>1105</v>
      </c>
      <c r="ADW1" s="33" t="s">
        <v>1106</v>
      </c>
      <c r="ADX1" s="33" t="s">
        <v>1107</v>
      </c>
      <c r="ADY1" s="33" t="s">
        <v>1108</v>
      </c>
      <c r="ADZ1" s="33" t="s">
        <v>1109</v>
      </c>
      <c r="AEA1" s="33" t="s">
        <v>1110</v>
      </c>
      <c r="AEB1" s="33" t="s">
        <v>1111</v>
      </c>
      <c r="AEC1" s="33" t="s">
        <v>1112</v>
      </c>
      <c r="AED1" s="33" t="s">
        <v>1113</v>
      </c>
      <c r="AEE1" s="33" t="s">
        <v>1114</v>
      </c>
      <c r="AEF1" s="33" t="s">
        <v>1115</v>
      </c>
      <c r="AEG1" s="33" t="s">
        <v>1116</v>
      </c>
      <c r="AEH1" s="33" t="s">
        <v>1117</v>
      </c>
      <c r="AEI1" s="33" t="s">
        <v>1118</v>
      </c>
      <c r="AEJ1" s="33" t="s">
        <v>1119</v>
      </c>
      <c r="AEK1" s="33" t="s">
        <v>1120</v>
      </c>
      <c r="AEL1" s="33" t="s">
        <v>1121</v>
      </c>
      <c r="AEM1" s="33" t="s">
        <v>1122</v>
      </c>
      <c r="AEN1" s="33" t="s">
        <v>1123</v>
      </c>
      <c r="AEO1" s="33" t="s">
        <v>1124</v>
      </c>
      <c r="AEP1" s="33" t="s">
        <v>1125</v>
      </c>
      <c r="AEQ1" s="33" t="s">
        <v>1126</v>
      </c>
      <c r="AER1" s="33" t="s">
        <v>1127</v>
      </c>
      <c r="AES1" s="33" t="s">
        <v>1128</v>
      </c>
      <c r="AET1" s="33" t="s">
        <v>1129</v>
      </c>
      <c r="AEU1" s="33" t="s">
        <v>1130</v>
      </c>
      <c r="AEV1" s="33" t="s">
        <v>1131</v>
      </c>
      <c r="AEW1" s="33" t="s">
        <v>1132</v>
      </c>
      <c r="AEX1" s="33" t="s">
        <v>1133</v>
      </c>
      <c r="AEY1" s="33" t="s">
        <v>1134</v>
      </c>
      <c r="AEZ1" s="33" t="s">
        <v>1135</v>
      </c>
      <c r="AFA1" s="33" t="s">
        <v>1136</v>
      </c>
      <c r="AFB1" s="33" t="s">
        <v>1137</v>
      </c>
      <c r="AFC1" s="33" t="s">
        <v>1138</v>
      </c>
      <c r="AFD1" s="33" t="s">
        <v>1139</v>
      </c>
      <c r="AFE1" s="33" t="s">
        <v>1140</v>
      </c>
      <c r="AFF1" s="33" t="s">
        <v>1141</v>
      </c>
      <c r="AFG1" s="33" t="s">
        <v>1142</v>
      </c>
      <c r="AFH1" s="33" t="s">
        <v>1143</v>
      </c>
      <c r="AFI1" s="33" t="s">
        <v>1144</v>
      </c>
      <c r="AFJ1" s="33" t="s">
        <v>1145</v>
      </c>
      <c r="AFK1" s="33" t="s">
        <v>1146</v>
      </c>
      <c r="AFL1" s="33" t="s">
        <v>1147</v>
      </c>
      <c r="AFM1" s="33" t="s">
        <v>1148</v>
      </c>
      <c r="AFN1" s="33" t="s">
        <v>1149</v>
      </c>
      <c r="AFO1" s="33" t="s">
        <v>1150</v>
      </c>
      <c r="AFP1" s="33" t="s">
        <v>1151</v>
      </c>
      <c r="AFQ1" s="33" t="s">
        <v>1152</v>
      </c>
      <c r="AFR1" s="33" t="s">
        <v>1153</v>
      </c>
      <c r="AFS1" s="33" t="s">
        <v>1154</v>
      </c>
      <c r="AFT1" s="33" t="s">
        <v>1155</v>
      </c>
      <c r="AFU1" s="33" t="s">
        <v>1156</v>
      </c>
      <c r="AFV1" s="33" t="s">
        <v>1157</v>
      </c>
      <c r="AFW1" s="33" t="s">
        <v>1158</v>
      </c>
      <c r="AFX1" s="33" t="s">
        <v>1159</v>
      </c>
      <c r="AFY1" s="33" t="s">
        <v>1160</v>
      </c>
      <c r="AFZ1" s="33" t="s">
        <v>1161</v>
      </c>
      <c r="AGA1" s="33" t="s">
        <v>1162</v>
      </c>
      <c r="AGB1" s="33" t="s">
        <v>1163</v>
      </c>
      <c r="AGC1" s="33" t="s">
        <v>1164</v>
      </c>
      <c r="AGD1" s="33" t="s">
        <v>1165</v>
      </c>
      <c r="AGE1" s="33" t="s">
        <v>1166</v>
      </c>
      <c r="AGF1" s="33" t="s">
        <v>1167</v>
      </c>
      <c r="AGG1" s="33" t="s">
        <v>1168</v>
      </c>
      <c r="AGH1" s="33" t="s">
        <v>1169</v>
      </c>
      <c r="AGI1" s="33" t="s">
        <v>1170</v>
      </c>
      <c r="AGJ1" s="33" t="s">
        <v>1171</v>
      </c>
      <c r="AGK1" s="33" t="s">
        <v>1172</v>
      </c>
      <c r="AGL1" s="33" t="s">
        <v>1173</v>
      </c>
      <c r="AGM1" s="33" t="s">
        <v>1174</v>
      </c>
      <c r="AGN1" s="33" t="s">
        <v>1175</v>
      </c>
      <c r="AGO1" s="33" t="s">
        <v>1176</v>
      </c>
      <c r="AGP1" s="33" t="s">
        <v>1177</v>
      </c>
      <c r="AGQ1" s="33" t="s">
        <v>1178</v>
      </c>
      <c r="AGR1" s="33" t="s">
        <v>1179</v>
      </c>
      <c r="AGS1" s="33" t="s">
        <v>1180</v>
      </c>
      <c r="AGT1" s="33" t="s">
        <v>1181</v>
      </c>
      <c r="AGU1" s="33" t="s">
        <v>1182</v>
      </c>
      <c r="AGV1" s="33" t="s">
        <v>1183</v>
      </c>
      <c r="AGW1" s="33" t="s">
        <v>1184</v>
      </c>
      <c r="AGX1" s="33" t="s">
        <v>1185</v>
      </c>
      <c r="AGY1" s="33" t="s">
        <v>1186</v>
      </c>
      <c r="AGZ1" s="33" t="s">
        <v>1187</v>
      </c>
      <c r="AHA1" s="33" t="s">
        <v>1188</v>
      </c>
      <c r="AHB1" s="33" t="s">
        <v>1189</v>
      </c>
      <c r="AHC1" s="33" t="s">
        <v>1190</v>
      </c>
      <c r="AHD1" s="33" t="s">
        <v>1191</v>
      </c>
      <c r="AHE1" s="33" t="s">
        <v>1192</v>
      </c>
      <c r="AHF1" s="33" t="s">
        <v>1193</v>
      </c>
      <c r="AHG1" s="33" t="s">
        <v>1194</v>
      </c>
      <c r="AHH1" s="33" t="s">
        <v>1195</v>
      </c>
      <c r="AHI1" s="33" t="s">
        <v>1196</v>
      </c>
      <c r="AHJ1" s="33" t="s">
        <v>1197</v>
      </c>
      <c r="AHK1" s="33" t="s">
        <v>1198</v>
      </c>
      <c r="AHL1" s="33" t="s">
        <v>1199</v>
      </c>
      <c r="AHM1" s="33" t="s">
        <v>1200</v>
      </c>
      <c r="AHN1" s="33" t="s">
        <v>1201</v>
      </c>
      <c r="AHO1" s="33" t="s">
        <v>1202</v>
      </c>
      <c r="AHP1" s="33" t="s">
        <v>1203</v>
      </c>
      <c r="AHQ1" s="33" t="s">
        <v>1204</v>
      </c>
      <c r="AHR1" s="33" t="s">
        <v>1205</v>
      </c>
      <c r="AHS1" s="33" t="s">
        <v>1206</v>
      </c>
      <c r="AHT1" s="33" t="s">
        <v>1207</v>
      </c>
      <c r="AHU1" s="33" t="s">
        <v>1208</v>
      </c>
      <c r="AHV1" s="33" t="s">
        <v>1209</v>
      </c>
      <c r="AHW1" s="33" t="s">
        <v>1210</v>
      </c>
      <c r="AHX1" s="33" t="s">
        <v>1211</v>
      </c>
      <c r="AHY1" s="33" t="s">
        <v>1212</v>
      </c>
      <c r="AHZ1" s="33" t="s">
        <v>1213</v>
      </c>
      <c r="AIA1" s="33" t="s">
        <v>1214</v>
      </c>
      <c r="AIB1" s="33" t="s">
        <v>1215</v>
      </c>
      <c r="AIC1" s="33" t="s">
        <v>1216</v>
      </c>
      <c r="AID1" s="33" t="s">
        <v>1217</v>
      </c>
      <c r="AIE1" s="33" t="s">
        <v>1218</v>
      </c>
      <c r="AIF1" s="33" t="s">
        <v>1219</v>
      </c>
      <c r="AIG1" s="33" t="s">
        <v>1220</v>
      </c>
      <c r="AIH1" s="33" t="s">
        <v>1221</v>
      </c>
      <c r="AII1" s="33" t="s">
        <v>1222</v>
      </c>
      <c r="AIJ1" s="33" t="s">
        <v>1223</v>
      </c>
      <c r="AIK1" s="33" t="s">
        <v>1224</v>
      </c>
      <c r="AIL1" s="33" t="s">
        <v>1225</v>
      </c>
      <c r="AIM1" s="33" t="s">
        <v>1226</v>
      </c>
      <c r="AIN1" s="33" t="s">
        <v>1227</v>
      </c>
      <c r="AIO1" s="33" t="s">
        <v>1228</v>
      </c>
      <c r="AIP1" s="33" t="s">
        <v>1229</v>
      </c>
      <c r="AIQ1" s="33" t="s">
        <v>1230</v>
      </c>
      <c r="AIR1" s="33" t="s">
        <v>1231</v>
      </c>
      <c r="AIS1" s="33" t="s">
        <v>1232</v>
      </c>
      <c r="AIT1" s="33" t="s">
        <v>1233</v>
      </c>
      <c r="AIU1" s="33" t="s">
        <v>1234</v>
      </c>
      <c r="AIV1" s="33" t="s">
        <v>1235</v>
      </c>
      <c r="AIW1" s="33" t="s">
        <v>1236</v>
      </c>
      <c r="AIX1" s="33" t="s">
        <v>1237</v>
      </c>
      <c r="AIY1" s="33" t="s">
        <v>1238</v>
      </c>
      <c r="AIZ1" s="33" t="s">
        <v>1239</v>
      </c>
      <c r="AJA1" s="33" t="s">
        <v>1240</v>
      </c>
      <c r="AJB1" s="33" t="s">
        <v>1241</v>
      </c>
      <c r="AJC1" s="33" t="s">
        <v>1242</v>
      </c>
      <c r="AJD1" s="33" t="s">
        <v>1243</v>
      </c>
      <c r="AJE1" s="33" t="s">
        <v>1244</v>
      </c>
      <c r="AJF1" s="33" t="s">
        <v>1245</v>
      </c>
      <c r="AJG1" s="33" t="s">
        <v>1246</v>
      </c>
      <c r="AJH1" s="33" t="s">
        <v>1247</v>
      </c>
      <c r="AJI1" s="33" t="s">
        <v>1248</v>
      </c>
      <c r="AJJ1" s="33" t="s">
        <v>1249</v>
      </c>
      <c r="AJK1" s="33" t="s">
        <v>1250</v>
      </c>
      <c r="AJL1" s="33" t="s">
        <v>1251</v>
      </c>
      <c r="AJM1" s="33" t="s">
        <v>1252</v>
      </c>
      <c r="AJN1" s="33" t="s">
        <v>1253</v>
      </c>
      <c r="AJO1" s="33" t="s">
        <v>1254</v>
      </c>
      <c r="AJP1" s="33" t="s">
        <v>1255</v>
      </c>
      <c r="AJQ1" s="33" t="s">
        <v>1256</v>
      </c>
      <c r="AJR1" s="33" t="s">
        <v>1257</v>
      </c>
      <c r="AJS1" s="33" t="s">
        <v>1258</v>
      </c>
      <c r="AJT1" s="33" t="s">
        <v>1259</v>
      </c>
      <c r="AJU1" s="33" t="s">
        <v>1260</v>
      </c>
      <c r="AJV1" s="33" t="s">
        <v>1261</v>
      </c>
      <c r="AJW1" s="33" t="s">
        <v>1262</v>
      </c>
      <c r="AJX1" s="33" t="s">
        <v>1263</v>
      </c>
      <c r="AJY1" s="33" t="s">
        <v>1264</v>
      </c>
      <c r="AJZ1" s="33" t="s">
        <v>1265</v>
      </c>
      <c r="AKA1" s="33" t="s">
        <v>1266</v>
      </c>
      <c r="AKB1" s="33" t="s">
        <v>1267</v>
      </c>
      <c r="AKC1" s="33" t="s">
        <v>1268</v>
      </c>
      <c r="AKD1" s="33" t="s">
        <v>1269</v>
      </c>
      <c r="AKE1" s="33" t="s">
        <v>1270</v>
      </c>
      <c r="AKF1" s="33" t="s">
        <v>1271</v>
      </c>
      <c r="AKG1" s="33" t="s">
        <v>1272</v>
      </c>
      <c r="AKH1" s="33" t="s">
        <v>1273</v>
      </c>
      <c r="AKI1" s="33" t="s">
        <v>1274</v>
      </c>
      <c r="AKJ1" s="33" t="s">
        <v>1275</v>
      </c>
      <c r="AKK1" s="33" t="s">
        <v>1276</v>
      </c>
      <c r="AKL1" s="33" t="s">
        <v>1277</v>
      </c>
      <c r="AKM1" s="33" t="s">
        <v>1278</v>
      </c>
      <c r="AKN1" s="33" t="s">
        <v>1279</v>
      </c>
      <c r="AKO1" s="33" t="s">
        <v>1280</v>
      </c>
      <c r="AKP1" s="33" t="s">
        <v>1281</v>
      </c>
      <c r="AKQ1" s="33" t="s">
        <v>1282</v>
      </c>
      <c r="AKR1" s="33" t="s">
        <v>1283</v>
      </c>
      <c r="AKS1" s="33" t="s">
        <v>1284</v>
      </c>
      <c r="AKT1" s="33" t="s">
        <v>1285</v>
      </c>
      <c r="AKU1" s="33" t="s">
        <v>1286</v>
      </c>
      <c r="AKV1" s="33" t="s">
        <v>1287</v>
      </c>
      <c r="AKW1" s="33" t="s">
        <v>1288</v>
      </c>
      <c r="AKX1" s="33" t="s">
        <v>1289</v>
      </c>
      <c r="AKY1" s="33" t="s">
        <v>1290</v>
      </c>
      <c r="AKZ1" s="33" t="s">
        <v>1291</v>
      </c>
      <c r="ALA1" s="33" t="s">
        <v>1292</v>
      </c>
      <c r="ALB1" s="33" t="s">
        <v>1293</v>
      </c>
      <c r="ALC1" s="33" t="s">
        <v>1294</v>
      </c>
      <c r="ALD1" s="33" t="s">
        <v>1295</v>
      </c>
      <c r="ALE1" s="33" t="s">
        <v>1296</v>
      </c>
      <c r="ALF1" s="33" t="s">
        <v>1297</v>
      </c>
      <c r="ALG1" s="33" t="s">
        <v>1298</v>
      </c>
      <c r="ALH1" s="33" t="s">
        <v>1299</v>
      </c>
      <c r="ALI1" s="33" t="s">
        <v>1300</v>
      </c>
      <c r="ALJ1" s="33" t="s">
        <v>1301</v>
      </c>
      <c r="ALK1" s="33" t="s">
        <v>1302</v>
      </c>
      <c r="ALL1" s="33" t="s">
        <v>1303</v>
      </c>
      <c r="ALM1" s="33" t="s">
        <v>1304</v>
      </c>
      <c r="ALN1" s="33" t="s">
        <v>1305</v>
      </c>
      <c r="ALO1" s="33" t="s">
        <v>1306</v>
      </c>
      <c r="ALP1" s="33" t="s">
        <v>1307</v>
      </c>
      <c r="ALQ1" s="33" t="s">
        <v>1308</v>
      </c>
      <c r="ALR1" s="33" t="s">
        <v>1309</v>
      </c>
      <c r="ALS1" s="33" t="s">
        <v>1310</v>
      </c>
      <c r="ALT1" s="33" t="s">
        <v>1311</v>
      </c>
      <c r="ALU1" s="33" t="s">
        <v>1312</v>
      </c>
      <c r="ALV1" s="33" t="s">
        <v>1313</v>
      </c>
      <c r="ALW1" s="33" t="s">
        <v>1314</v>
      </c>
      <c r="ALX1" s="33" t="s">
        <v>1315</v>
      </c>
      <c r="ALY1" s="33" t="s">
        <v>1316</v>
      </c>
      <c r="ALZ1" s="33" t="s">
        <v>1317</v>
      </c>
      <c r="AMA1" s="33" t="s">
        <v>1318</v>
      </c>
      <c r="AMB1" s="33" t="s">
        <v>1319</v>
      </c>
      <c r="AMC1" s="33" t="s">
        <v>1320</v>
      </c>
      <c r="AMD1" s="33" t="s">
        <v>1321</v>
      </c>
      <c r="AME1" s="33" t="s">
        <v>1322</v>
      </c>
      <c r="AMF1" s="33" t="s">
        <v>1323</v>
      </c>
      <c r="AMG1" s="33" t="s">
        <v>1324</v>
      </c>
      <c r="AMH1" s="33" t="s">
        <v>1325</v>
      </c>
      <c r="AMI1" s="33" t="s">
        <v>1326</v>
      </c>
      <c r="AMJ1" s="33" t="s">
        <v>1327</v>
      </c>
      <c r="AMK1" s="33" t="s">
        <v>1328</v>
      </c>
      <c r="AML1" s="33" t="s">
        <v>1329</v>
      </c>
      <c r="AMM1" s="33" t="s">
        <v>1330</v>
      </c>
      <c r="AMN1" s="33" t="s">
        <v>1331</v>
      </c>
      <c r="AMO1" s="33" t="s">
        <v>1332</v>
      </c>
      <c r="AMP1" s="33" t="s">
        <v>1333</v>
      </c>
      <c r="AMQ1" s="33" t="s">
        <v>1334</v>
      </c>
      <c r="AMR1" s="33" t="s">
        <v>1335</v>
      </c>
      <c r="AMS1" s="33" t="s">
        <v>1336</v>
      </c>
      <c r="AMT1" s="33" t="s">
        <v>1337</v>
      </c>
      <c r="AMU1" s="33" t="s">
        <v>1338</v>
      </c>
      <c r="AMV1" s="33" t="s">
        <v>1339</v>
      </c>
      <c r="AMW1" s="33" t="s">
        <v>1340</v>
      </c>
      <c r="AMX1" s="33" t="s">
        <v>1341</v>
      </c>
      <c r="AMY1" s="33" t="s">
        <v>1342</v>
      </c>
      <c r="AMZ1" s="33" t="s">
        <v>1343</v>
      </c>
      <c r="ANA1" s="33" t="s">
        <v>1344</v>
      </c>
      <c r="ANB1" s="33" t="s">
        <v>1345</v>
      </c>
      <c r="ANC1" s="33" t="s">
        <v>1346</v>
      </c>
      <c r="AND1" s="33" t="s">
        <v>1347</v>
      </c>
      <c r="ANE1" s="33" t="s">
        <v>1348</v>
      </c>
      <c r="ANF1" s="33" t="s">
        <v>1349</v>
      </c>
      <c r="ANG1" s="33" t="s">
        <v>1350</v>
      </c>
      <c r="ANH1" s="33" t="s">
        <v>1351</v>
      </c>
      <c r="ANI1" s="33" t="s">
        <v>1352</v>
      </c>
      <c r="ANJ1" s="33" t="s">
        <v>1353</v>
      </c>
      <c r="ANK1" s="33" t="s">
        <v>1354</v>
      </c>
      <c r="ANL1" s="33" t="s">
        <v>1355</v>
      </c>
      <c r="ANM1" s="33" t="s">
        <v>1356</v>
      </c>
      <c r="ANN1" s="33" t="s">
        <v>1357</v>
      </c>
      <c r="ANO1" s="33" t="s">
        <v>1358</v>
      </c>
      <c r="ANP1" s="33" t="s">
        <v>1359</v>
      </c>
      <c r="ANQ1" s="33" t="s">
        <v>1360</v>
      </c>
      <c r="ANR1" s="33" t="s">
        <v>1361</v>
      </c>
      <c r="ANS1" s="33" t="s">
        <v>1362</v>
      </c>
      <c r="ANT1" s="33" t="s">
        <v>1363</v>
      </c>
      <c r="ANU1" s="33" t="s">
        <v>1364</v>
      </c>
      <c r="ANV1" s="33" t="s">
        <v>1365</v>
      </c>
      <c r="ANW1" s="33" t="s">
        <v>1366</v>
      </c>
      <c r="ANX1" s="33" t="s">
        <v>1367</v>
      </c>
      <c r="ANY1" s="33" t="s">
        <v>1368</v>
      </c>
      <c r="ANZ1" s="33" t="s">
        <v>1369</v>
      </c>
      <c r="AOA1" s="33" t="s">
        <v>1370</v>
      </c>
      <c r="AOB1" s="33" t="s">
        <v>1371</v>
      </c>
      <c r="AOC1" s="33" t="s">
        <v>1372</v>
      </c>
      <c r="AOD1" s="33" t="s">
        <v>1373</v>
      </c>
      <c r="AOE1" s="33" t="s">
        <v>1374</v>
      </c>
      <c r="AOF1" s="33" t="s">
        <v>1375</v>
      </c>
      <c r="AOG1" s="33" t="s">
        <v>1376</v>
      </c>
      <c r="AOH1" s="33" t="s">
        <v>1377</v>
      </c>
      <c r="AOI1" s="33" t="s">
        <v>1378</v>
      </c>
      <c r="AOJ1" s="33" t="s">
        <v>1379</v>
      </c>
      <c r="AOK1" s="33" t="s">
        <v>1380</v>
      </c>
      <c r="AOL1" s="33" t="s">
        <v>1381</v>
      </c>
      <c r="AOM1" s="33" t="s">
        <v>1382</v>
      </c>
      <c r="AON1" s="33" t="s">
        <v>1383</v>
      </c>
      <c r="AOO1" s="33" t="s">
        <v>1384</v>
      </c>
      <c r="AOP1" s="33" t="s">
        <v>1385</v>
      </c>
      <c r="AOQ1" s="33" t="s">
        <v>1386</v>
      </c>
      <c r="AOR1" s="33" t="s">
        <v>1387</v>
      </c>
      <c r="AOS1" s="33" t="s">
        <v>1388</v>
      </c>
      <c r="AOT1" s="33" t="s">
        <v>1389</v>
      </c>
      <c r="AOU1" s="33" t="s">
        <v>1390</v>
      </c>
      <c r="AOV1" s="33" t="s">
        <v>1391</v>
      </c>
      <c r="AOW1" s="33" t="s">
        <v>1392</v>
      </c>
      <c r="AOX1" s="33" t="s">
        <v>1393</v>
      </c>
      <c r="AOY1" s="33" t="s">
        <v>1394</v>
      </c>
      <c r="AOZ1" s="33" t="s">
        <v>1395</v>
      </c>
      <c r="APA1" s="33" t="s">
        <v>1396</v>
      </c>
      <c r="APB1" s="33" t="s">
        <v>1397</v>
      </c>
      <c r="APC1" s="33" t="s">
        <v>1398</v>
      </c>
      <c r="APD1" s="33" t="s">
        <v>1399</v>
      </c>
      <c r="APE1" s="33" t="s">
        <v>1400</v>
      </c>
      <c r="APF1" s="33" t="s">
        <v>1401</v>
      </c>
      <c r="APG1" s="33" t="s">
        <v>1402</v>
      </c>
      <c r="APH1" s="33" t="s">
        <v>1403</v>
      </c>
      <c r="API1" s="33" t="s">
        <v>1404</v>
      </c>
      <c r="APJ1" s="33" t="s">
        <v>1405</v>
      </c>
      <c r="APK1" s="33" t="s">
        <v>1406</v>
      </c>
      <c r="APL1" s="33" t="s">
        <v>1407</v>
      </c>
      <c r="APM1" s="33" t="s">
        <v>1408</v>
      </c>
      <c r="APN1" s="33" t="s">
        <v>1409</v>
      </c>
      <c r="APO1" s="33" t="s">
        <v>1410</v>
      </c>
      <c r="APP1" s="33" t="s">
        <v>1411</v>
      </c>
      <c r="APQ1" s="33" t="s">
        <v>1412</v>
      </c>
      <c r="APR1" s="33" t="s">
        <v>1413</v>
      </c>
      <c r="APS1" s="33" t="s">
        <v>1414</v>
      </c>
      <c r="APT1" s="33" t="s">
        <v>1415</v>
      </c>
      <c r="APU1" s="33" t="s">
        <v>1416</v>
      </c>
      <c r="APV1" s="33" t="s">
        <v>1417</v>
      </c>
      <c r="APW1" s="33" t="s">
        <v>1418</v>
      </c>
      <c r="APX1" s="33" t="s">
        <v>1419</v>
      </c>
      <c r="APY1" s="33" t="s">
        <v>1420</v>
      </c>
      <c r="APZ1" s="33" t="s">
        <v>1421</v>
      </c>
      <c r="AQA1" s="33" t="s">
        <v>1422</v>
      </c>
      <c r="AQB1" s="33" t="s">
        <v>1423</v>
      </c>
      <c r="AQC1" s="33" t="s">
        <v>1424</v>
      </c>
      <c r="AQD1" s="33" t="s">
        <v>1425</v>
      </c>
      <c r="AQE1" s="33" t="s">
        <v>1426</v>
      </c>
      <c r="AQF1" s="33" t="s">
        <v>1427</v>
      </c>
      <c r="AQG1" s="33" t="s">
        <v>1428</v>
      </c>
      <c r="AQH1" s="33" t="s">
        <v>1429</v>
      </c>
      <c r="AQI1" s="33" t="s">
        <v>1430</v>
      </c>
      <c r="AQJ1" s="33" t="s">
        <v>1431</v>
      </c>
      <c r="AQK1" s="33" t="s">
        <v>1432</v>
      </c>
      <c r="AQL1" s="33" t="s">
        <v>1433</v>
      </c>
      <c r="AQM1" s="33" t="s">
        <v>1434</v>
      </c>
      <c r="AQN1" s="33" t="s">
        <v>1435</v>
      </c>
      <c r="AQO1" s="33" t="s">
        <v>1436</v>
      </c>
      <c r="AQP1" s="33" t="s">
        <v>1437</v>
      </c>
      <c r="AQQ1" s="33" t="s">
        <v>1438</v>
      </c>
      <c r="AQR1" s="33" t="s">
        <v>1439</v>
      </c>
      <c r="AQS1" s="33" t="s">
        <v>1440</v>
      </c>
      <c r="AQT1" s="33" t="s">
        <v>1441</v>
      </c>
      <c r="AQU1" s="33" t="s">
        <v>1442</v>
      </c>
      <c r="AQV1" s="33" t="s">
        <v>1443</v>
      </c>
      <c r="AQW1" s="33" t="s">
        <v>1444</v>
      </c>
      <c r="AQX1" s="33" t="s">
        <v>1445</v>
      </c>
      <c r="AQY1" s="33" t="s">
        <v>1446</v>
      </c>
      <c r="AQZ1" s="33" t="s">
        <v>1447</v>
      </c>
      <c r="ARA1" s="33" t="s">
        <v>1448</v>
      </c>
      <c r="ARB1" s="33" t="s">
        <v>1449</v>
      </c>
      <c r="ARC1" s="33" t="s">
        <v>1450</v>
      </c>
      <c r="ARD1" s="33" t="s">
        <v>1451</v>
      </c>
      <c r="ARE1" s="33" t="s">
        <v>1452</v>
      </c>
      <c r="ARF1" s="33" t="s">
        <v>1453</v>
      </c>
      <c r="ARG1" s="33" t="s">
        <v>1454</v>
      </c>
      <c r="ARH1" s="33" t="s">
        <v>1455</v>
      </c>
      <c r="ARI1" s="33" t="s">
        <v>1456</v>
      </c>
      <c r="ARJ1" s="33" t="s">
        <v>1457</v>
      </c>
      <c r="ARK1" s="33" t="s">
        <v>1458</v>
      </c>
      <c r="ARL1" s="33" t="s">
        <v>1459</v>
      </c>
      <c r="ARM1" s="33" t="s">
        <v>1460</v>
      </c>
      <c r="ARN1" s="33" t="s">
        <v>1461</v>
      </c>
      <c r="ARO1" s="33" t="s">
        <v>1462</v>
      </c>
      <c r="ARP1" s="33" t="s">
        <v>1463</v>
      </c>
      <c r="ARQ1" s="33" t="s">
        <v>1464</v>
      </c>
      <c r="ARR1" s="33" t="s">
        <v>1465</v>
      </c>
      <c r="ARS1" s="33" t="s">
        <v>1466</v>
      </c>
      <c r="ART1" s="33" t="s">
        <v>1467</v>
      </c>
      <c r="ARU1" s="33" t="s">
        <v>1468</v>
      </c>
      <c r="ARV1" s="33" t="s">
        <v>1469</v>
      </c>
      <c r="ARW1" s="33" t="s">
        <v>1470</v>
      </c>
      <c r="ARX1" s="33" t="s">
        <v>1471</v>
      </c>
      <c r="ARY1" s="33" t="s">
        <v>1472</v>
      </c>
      <c r="ARZ1" s="33" t="s">
        <v>1473</v>
      </c>
      <c r="ASA1" s="33" t="s">
        <v>1474</v>
      </c>
      <c r="ASB1" s="33" t="s">
        <v>1475</v>
      </c>
      <c r="ASC1" s="33" t="s">
        <v>1476</v>
      </c>
      <c r="ASD1" s="33" t="s">
        <v>1477</v>
      </c>
      <c r="ASE1" s="33" t="s">
        <v>1478</v>
      </c>
      <c r="ASF1" s="33" t="s">
        <v>1479</v>
      </c>
      <c r="ASG1" s="33" t="s">
        <v>1480</v>
      </c>
      <c r="ASH1" s="33" t="s">
        <v>1481</v>
      </c>
      <c r="ASI1" s="33" t="s">
        <v>1482</v>
      </c>
      <c r="ASJ1" s="33" t="s">
        <v>1483</v>
      </c>
      <c r="ASK1" s="33" t="s">
        <v>1484</v>
      </c>
      <c r="ASL1" s="33" t="s">
        <v>1485</v>
      </c>
      <c r="ASM1" s="33" t="s">
        <v>1486</v>
      </c>
      <c r="ASN1" s="33" t="s">
        <v>1487</v>
      </c>
      <c r="ASO1" s="33" t="s">
        <v>1488</v>
      </c>
      <c r="ASP1" s="33" t="s">
        <v>1489</v>
      </c>
      <c r="ASQ1" s="33" t="s">
        <v>1490</v>
      </c>
      <c r="ASR1" s="33" t="s">
        <v>1491</v>
      </c>
      <c r="ASS1" s="33" t="s">
        <v>1492</v>
      </c>
      <c r="AST1" s="33" t="s">
        <v>1493</v>
      </c>
      <c r="ASU1" s="33" t="s">
        <v>1494</v>
      </c>
      <c r="ASV1" s="33" t="s">
        <v>1495</v>
      </c>
      <c r="ASW1" s="33" t="s">
        <v>1496</v>
      </c>
      <c r="ASX1" s="33" t="s">
        <v>1497</v>
      </c>
      <c r="ASY1" s="33" t="s">
        <v>1498</v>
      </c>
      <c r="ASZ1" s="33" t="s">
        <v>1499</v>
      </c>
      <c r="ATA1" s="33" t="s">
        <v>1500</v>
      </c>
      <c r="ATB1" s="33" t="s">
        <v>1501</v>
      </c>
      <c r="ATC1" s="33" t="s">
        <v>1502</v>
      </c>
      <c r="ATD1" s="33" t="s">
        <v>1503</v>
      </c>
      <c r="ATE1" s="33" t="s">
        <v>1504</v>
      </c>
      <c r="ATF1" s="33" t="s">
        <v>1505</v>
      </c>
      <c r="ATG1" s="33" t="s">
        <v>1506</v>
      </c>
      <c r="ATH1" s="33" t="s">
        <v>1507</v>
      </c>
      <c r="ATI1" s="33" t="s">
        <v>1508</v>
      </c>
      <c r="ATJ1" s="33" t="s">
        <v>1509</v>
      </c>
      <c r="ATK1" s="33" t="s">
        <v>1510</v>
      </c>
      <c r="ATL1" s="33" t="s">
        <v>1511</v>
      </c>
      <c r="ATM1" s="33" t="s">
        <v>1512</v>
      </c>
      <c r="ATN1" s="33" t="s">
        <v>1513</v>
      </c>
      <c r="ATO1" s="33" t="s">
        <v>1514</v>
      </c>
      <c r="ATP1" s="33" t="s">
        <v>1515</v>
      </c>
      <c r="ATQ1" s="33" t="s">
        <v>1516</v>
      </c>
      <c r="ATR1" s="33" t="s">
        <v>1517</v>
      </c>
      <c r="ATS1" s="33" t="s">
        <v>1518</v>
      </c>
      <c r="ATT1" s="33" t="s">
        <v>1519</v>
      </c>
      <c r="ATU1" s="33" t="s">
        <v>1520</v>
      </c>
      <c r="ATV1" s="33" t="s">
        <v>1521</v>
      </c>
      <c r="ATW1" s="33" t="s">
        <v>1522</v>
      </c>
      <c r="ATX1" s="33" t="s">
        <v>1523</v>
      </c>
      <c r="ATY1" s="33" t="s">
        <v>1524</v>
      </c>
      <c r="ATZ1" s="33" t="s">
        <v>1525</v>
      </c>
      <c r="AUA1" s="33" t="s">
        <v>1526</v>
      </c>
      <c r="AUB1" s="33" t="s">
        <v>1527</v>
      </c>
      <c r="AUC1" s="33" t="s">
        <v>1528</v>
      </c>
      <c r="AUD1" s="33" t="s">
        <v>1529</v>
      </c>
      <c r="AUE1" s="33" t="s">
        <v>1530</v>
      </c>
      <c r="AUF1" s="33" t="s">
        <v>1531</v>
      </c>
      <c r="AUG1" s="33" t="s">
        <v>1532</v>
      </c>
      <c r="AUH1" s="33" t="s">
        <v>1533</v>
      </c>
      <c r="AUI1" s="33" t="s">
        <v>1534</v>
      </c>
      <c r="AUJ1" s="33" t="s">
        <v>1535</v>
      </c>
      <c r="AUK1" s="33" t="s">
        <v>1536</v>
      </c>
      <c r="AUL1" s="33" t="s">
        <v>1537</v>
      </c>
      <c r="AUM1" s="33" t="s">
        <v>1538</v>
      </c>
      <c r="AUN1" s="33" t="s">
        <v>1539</v>
      </c>
      <c r="AUO1" s="33" t="s">
        <v>1540</v>
      </c>
      <c r="AUP1" s="33" t="s">
        <v>1541</v>
      </c>
      <c r="AUQ1" s="33" t="s">
        <v>1542</v>
      </c>
      <c r="AUR1" s="33" t="s">
        <v>1543</v>
      </c>
      <c r="AUS1" s="33" t="s">
        <v>1544</v>
      </c>
      <c r="AUT1" s="33" t="s">
        <v>1545</v>
      </c>
      <c r="AUU1" s="33" t="s">
        <v>1546</v>
      </c>
      <c r="AUV1" s="33" t="s">
        <v>1547</v>
      </c>
      <c r="AUW1" s="33" t="s">
        <v>1548</v>
      </c>
      <c r="AUX1" s="33" t="s">
        <v>1549</v>
      </c>
      <c r="AUY1" s="33" t="s">
        <v>1550</v>
      </c>
      <c r="AUZ1" s="33" t="s">
        <v>1551</v>
      </c>
      <c r="AVA1" s="33" t="s">
        <v>1552</v>
      </c>
      <c r="AVB1" s="33" t="s">
        <v>1553</v>
      </c>
      <c r="AVC1" s="33" t="s">
        <v>1554</v>
      </c>
      <c r="AVD1" s="33" t="s">
        <v>1555</v>
      </c>
      <c r="AVE1" s="33" t="s">
        <v>1556</v>
      </c>
      <c r="AVF1" s="33" t="s">
        <v>1557</v>
      </c>
      <c r="AVG1" s="33" t="s">
        <v>1558</v>
      </c>
      <c r="AVH1" s="33" t="s">
        <v>1559</v>
      </c>
      <c r="AVI1" s="33" t="s">
        <v>1560</v>
      </c>
      <c r="AVJ1" s="33" t="s">
        <v>1561</v>
      </c>
      <c r="AVK1" s="33" t="s">
        <v>1562</v>
      </c>
      <c r="AVL1" s="33" t="s">
        <v>1563</v>
      </c>
      <c r="AVM1" s="33" t="s">
        <v>1564</v>
      </c>
      <c r="AVN1" s="33" t="s">
        <v>1565</v>
      </c>
      <c r="AVO1" s="33" t="s">
        <v>1566</v>
      </c>
      <c r="AVP1" s="33" t="s">
        <v>1567</v>
      </c>
      <c r="AVQ1" s="33" t="s">
        <v>1568</v>
      </c>
      <c r="AVR1" s="33" t="s">
        <v>1569</v>
      </c>
      <c r="AVS1" s="33" t="s">
        <v>1570</v>
      </c>
      <c r="AVT1" s="33" t="s">
        <v>1571</v>
      </c>
      <c r="AVU1" s="33" t="s">
        <v>1572</v>
      </c>
      <c r="AVV1" s="33" t="s">
        <v>1573</v>
      </c>
      <c r="AVW1" s="33" t="s">
        <v>1574</v>
      </c>
      <c r="AVX1" s="33" t="s">
        <v>1575</v>
      </c>
      <c r="AVY1" s="33" t="s">
        <v>1576</v>
      </c>
      <c r="AVZ1" s="33" t="s">
        <v>1577</v>
      </c>
      <c r="AWA1" s="33" t="s">
        <v>1578</v>
      </c>
      <c r="AWB1" s="33" t="s">
        <v>1579</v>
      </c>
      <c r="AWC1" s="33" t="s">
        <v>1580</v>
      </c>
      <c r="AWD1" s="33" t="s">
        <v>1581</v>
      </c>
      <c r="AWE1" s="33" t="s">
        <v>1582</v>
      </c>
      <c r="AWF1" s="33" t="s">
        <v>1583</v>
      </c>
      <c r="AWG1" s="33" t="s">
        <v>1584</v>
      </c>
      <c r="AWH1" s="33" t="s">
        <v>1585</v>
      </c>
      <c r="AWI1" s="33" t="s">
        <v>1586</v>
      </c>
      <c r="AWJ1" s="33" t="s">
        <v>1587</v>
      </c>
      <c r="AWK1" s="33" t="s">
        <v>1588</v>
      </c>
      <c r="AWL1" s="33" t="s">
        <v>1589</v>
      </c>
      <c r="AWM1" s="33" t="s">
        <v>1590</v>
      </c>
      <c r="AWN1" s="33" t="s">
        <v>1591</v>
      </c>
      <c r="AWO1" s="33" t="s">
        <v>1592</v>
      </c>
      <c r="AWP1" s="33" t="s">
        <v>1593</v>
      </c>
      <c r="AWQ1" s="33" t="s">
        <v>1594</v>
      </c>
      <c r="AWR1" s="33" t="s">
        <v>1595</v>
      </c>
      <c r="AWS1" s="33" t="s">
        <v>1596</v>
      </c>
      <c r="AWT1" s="33" t="s">
        <v>1597</v>
      </c>
      <c r="AWU1" s="33" t="s">
        <v>1598</v>
      </c>
      <c r="AWV1" s="33" t="s">
        <v>1599</v>
      </c>
      <c r="AWW1" s="33" t="s">
        <v>1600</v>
      </c>
      <c r="AWX1" s="33" t="s">
        <v>1601</v>
      </c>
      <c r="AWY1" s="33" t="s">
        <v>1602</v>
      </c>
      <c r="AWZ1" s="33" t="s">
        <v>1603</v>
      </c>
      <c r="AXA1" s="33" t="s">
        <v>1604</v>
      </c>
      <c r="AXB1" s="33" t="s">
        <v>1605</v>
      </c>
      <c r="AXC1" s="33" t="s">
        <v>1606</v>
      </c>
      <c r="AXD1" s="33" t="s">
        <v>1607</v>
      </c>
      <c r="AXE1" s="33" t="s">
        <v>1608</v>
      </c>
      <c r="AXF1" s="33" t="s">
        <v>1609</v>
      </c>
      <c r="AXG1" s="33" t="s">
        <v>1610</v>
      </c>
      <c r="AXH1" s="33" t="s">
        <v>1611</v>
      </c>
      <c r="AXI1" s="33" t="s">
        <v>1612</v>
      </c>
      <c r="AXJ1" s="33" t="s">
        <v>1613</v>
      </c>
      <c r="AXK1" s="33" t="s">
        <v>1614</v>
      </c>
      <c r="AXL1" s="33" t="s">
        <v>1615</v>
      </c>
      <c r="AXM1" s="33" t="s">
        <v>1616</v>
      </c>
      <c r="AXN1" s="33" t="s">
        <v>1617</v>
      </c>
      <c r="AXO1" s="33" t="s">
        <v>1618</v>
      </c>
      <c r="AXP1" s="33" t="s">
        <v>1619</v>
      </c>
      <c r="AXQ1" s="33" t="s">
        <v>1620</v>
      </c>
      <c r="AXR1" s="33" t="s">
        <v>1621</v>
      </c>
      <c r="AXS1" s="33" t="s">
        <v>1622</v>
      </c>
      <c r="AXT1" s="33" t="s">
        <v>1623</v>
      </c>
      <c r="AXU1" s="33" t="s">
        <v>1624</v>
      </c>
      <c r="AXV1" s="33" t="s">
        <v>1625</v>
      </c>
      <c r="AXW1" s="33" t="s">
        <v>1626</v>
      </c>
      <c r="AXX1" s="33" t="s">
        <v>1627</v>
      </c>
      <c r="AXY1" s="33" t="s">
        <v>1628</v>
      </c>
      <c r="AXZ1" s="33" t="s">
        <v>1629</v>
      </c>
      <c r="AYA1" s="33" t="s">
        <v>1630</v>
      </c>
      <c r="AYB1" s="33" t="s">
        <v>1631</v>
      </c>
      <c r="AYC1" s="33" t="s">
        <v>1632</v>
      </c>
      <c r="AYD1" s="33" t="s">
        <v>1633</v>
      </c>
      <c r="AYE1" s="33" t="s">
        <v>1634</v>
      </c>
      <c r="AYF1" s="33" t="s">
        <v>1635</v>
      </c>
      <c r="AYG1" s="33" t="s">
        <v>1636</v>
      </c>
      <c r="AYH1" s="33" t="s">
        <v>1637</v>
      </c>
      <c r="AYI1" s="33" t="s">
        <v>1638</v>
      </c>
      <c r="AYJ1" s="33" t="s">
        <v>1639</v>
      </c>
      <c r="AYK1" s="33" t="s">
        <v>1640</v>
      </c>
      <c r="AYL1" s="33" t="s">
        <v>1641</v>
      </c>
      <c r="AYM1" s="33" t="s">
        <v>1642</v>
      </c>
      <c r="AYN1" s="33" t="s">
        <v>1643</v>
      </c>
      <c r="AYO1" s="33" t="s">
        <v>1644</v>
      </c>
      <c r="AYP1" s="33" t="s">
        <v>1645</v>
      </c>
      <c r="AYQ1" s="33" t="s">
        <v>1646</v>
      </c>
      <c r="AYR1" s="33" t="s">
        <v>1647</v>
      </c>
      <c r="AYS1" s="33" t="s">
        <v>1648</v>
      </c>
      <c r="AYT1" s="33" t="s">
        <v>1649</v>
      </c>
      <c r="AYU1" s="33" t="s">
        <v>1650</v>
      </c>
      <c r="AYV1" s="33" t="s">
        <v>1651</v>
      </c>
      <c r="AYW1" s="33" t="s">
        <v>1652</v>
      </c>
      <c r="AYX1" s="33" t="s">
        <v>1653</v>
      </c>
      <c r="AYY1" s="33" t="s">
        <v>1654</v>
      </c>
      <c r="AYZ1" s="33" t="s">
        <v>1655</v>
      </c>
      <c r="AZA1" s="33" t="s">
        <v>1656</v>
      </c>
      <c r="AZB1" s="33" t="s">
        <v>1657</v>
      </c>
      <c r="AZC1" s="33" t="s">
        <v>1658</v>
      </c>
      <c r="AZD1" s="33" t="s">
        <v>1659</v>
      </c>
      <c r="AZE1" s="33" t="s">
        <v>1660</v>
      </c>
      <c r="AZF1" s="33" t="s">
        <v>1661</v>
      </c>
      <c r="AZG1" s="33" t="s">
        <v>1662</v>
      </c>
      <c r="AZH1" s="33" t="s">
        <v>1663</v>
      </c>
      <c r="AZI1" s="33" t="s">
        <v>1664</v>
      </c>
      <c r="AZJ1" s="33" t="s">
        <v>1665</v>
      </c>
      <c r="AZK1" s="33" t="s">
        <v>1666</v>
      </c>
      <c r="AZL1" s="33" t="s">
        <v>1667</v>
      </c>
      <c r="AZM1" s="33" t="s">
        <v>1668</v>
      </c>
      <c r="AZN1" s="33" t="s">
        <v>1669</v>
      </c>
      <c r="AZO1" s="33" t="s">
        <v>1670</v>
      </c>
      <c r="AZP1" s="33" t="s">
        <v>1671</v>
      </c>
      <c r="AZQ1" s="33" t="s">
        <v>1672</v>
      </c>
      <c r="AZR1" s="33" t="s">
        <v>1673</v>
      </c>
      <c r="AZS1" s="33" t="s">
        <v>1674</v>
      </c>
      <c r="AZT1" s="33" t="s">
        <v>1675</v>
      </c>
      <c r="AZU1" s="33" t="s">
        <v>1676</v>
      </c>
      <c r="AZV1" s="33" t="s">
        <v>1677</v>
      </c>
      <c r="AZW1" s="33" t="s">
        <v>1678</v>
      </c>
      <c r="AZX1" s="33" t="s">
        <v>1679</v>
      </c>
      <c r="AZY1" s="33" t="s">
        <v>1680</v>
      </c>
      <c r="AZZ1" s="33" t="s">
        <v>1681</v>
      </c>
      <c r="BAA1" s="33" t="s">
        <v>1682</v>
      </c>
      <c r="BAB1" s="33" t="s">
        <v>1683</v>
      </c>
      <c r="BAC1" s="33" t="s">
        <v>1684</v>
      </c>
      <c r="BAD1" s="33" t="s">
        <v>1685</v>
      </c>
      <c r="BAE1" s="33" t="s">
        <v>1686</v>
      </c>
      <c r="BAF1" s="33" t="s">
        <v>1687</v>
      </c>
      <c r="BAG1" s="33" t="s">
        <v>1688</v>
      </c>
      <c r="BAH1" s="33" t="s">
        <v>1689</v>
      </c>
      <c r="BAI1" s="33" t="s">
        <v>1690</v>
      </c>
      <c r="BAJ1" s="33" t="s">
        <v>1691</v>
      </c>
      <c r="BAK1" s="33" t="s">
        <v>1692</v>
      </c>
      <c r="BAL1" s="33" t="s">
        <v>1693</v>
      </c>
      <c r="BAM1" s="33" t="s">
        <v>1694</v>
      </c>
      <c r="BAN1" s="33" t="s">
        <v>1695</v>
      </c>
      <c r="BAO1" s="33" t="s">
        <v>1696</v>
      </c>
      <c r="BAP1" s="33" t="s">
        <v>1697</v>
      </c>
      <c r="BAQ1" s="33" t="s">
        <v>1698</v>
      </c>
      <c r="BAR1" s="33" t="s">
        <v>1699</v>
      </c>
      <c r="BAS1" s="33" t="s">
        <v>1700</v>
      </c>
      <c r="BAT1" s="33" t="s">
        <v>1701</v>
      </c>
      <c r="BAU1" s="33" t="s">
        <v>1702</v>
      </c>
      <c r="BAV1" s="33" t="s">
        <v>1703</v>
      </c>
      <c r="BAW1" s="33" t="s">
        <v>1704</v>
      </c>
      <c r="BAX1" s="33" t="s">
        <v>1705</v>
      </c>
      <c r="BAY1" s="33" t="s">
        <v>1706</v>
      </c>
      <c r="BAZ1" s="33" t="s">
        <v>1707</v>
      </c>
      <c r="BBA1" s="33" t="s">
        <v>1708</v>
      </c>
      <c r="BBB1" s="33" t="s">
        <v>1709</v>
      </c>
      <c r="BBC1" s="33" t="s">
        <v>1710</v>
      </c>
      <c r="BBD1" s="33" t="s">
        <v>1711</v>
      </c>
      <c r="BBE1" s="33" t="s">
        <v>1712</v>
      </c>
      <c r="BBF1" s="33" t="s">
        <v>1713</v>
      </c>
      <c r="BBG1" s="33" t="s">
        <v>1714</v>
      </c>
      <c r="BBH1" s="33" t="s">
        <v>1715</v>
      </c>
      <c r="BBI1" s="33" t="s">
        <v>1716</v>
      </c>
      <c r="BBJ1" s="33" t="s">
        <v>1717</v>
      </c>
      <c r="BBK1" s="33" t="s">
        <v>1718</v>
      </c>
      <c r="BBL1" s="33" t="s">
        <v>1719</v>
      </c>
      <c r="BBM1" s="33" t="s">
        <v>1720</v>
      </c>
      <c r="BBN1" s="33" t="s">
        <v>1721</v>
      </c>
      <c r="BBO1" s="33" t="s">
        <v>1722</v>
      </c>
      <c r="BBP1" s="33" t="s">
        <v>1723</v>
      </c>
      <c r="BBQ1" s="33" t="s">
        <v>1724</v>
      </c>
      <c r="BBR1" s="33" t="s">
        <v>1725</v>
      </c>
      <c r="BBS1" s="33" t="s">
        <v>1726</v>
      </c>
      <c r="BBT1" s="33" t="s">
        <v>1727</v>
      </c>
      <c r="BBU1" s="33" t="s">
        <v>1728</v>
      </c>
      <c r="BBV1" s="33" t="s">
        <v>1729</v>
      </c>
      <c r="BBW1" s="33" t="s">
        <v>1730</v>
      </c>
      <c r="BBX1" s="33" t="s">
        <v>1731</v>
      </c>
      <c r="BBY1" s="33" t="s">
        <v>1732</v>
      </c>
      <c r="BBZ1" s="33" t="s">
        <v>1733</v>
      </c>
      <c r="BCA1" s="33" t="s">
        <v>1734</v>
      </c>
      <c r="BCB1" s="33" t="s">
        <v>1735</v>
      </c>
      <c r="BCC1" s="33" t="s">
        <v>1736</v>
      </c>
      <c r="BCD1" s="33" t="s">
        <v>1737</v>
      </c>
      <c r="BCE1" s="33" t="s">
        <v>1738</v>
      </c>
      <c r="BCF1" s="33" t="s">
        <v>1739</v>
      </c>
      <c r="BCG1" s="33" t="s">
        <v>1740</v>
      </c>
      <c r="BCH1" s="33" t="s">
        <v>1741</v>
      </c>
      <c r="BCI1" s="33" t="s">
        <v>1742</v>
      </c>
      <c r="BCJ1" s="33" t="s">
        <v>1743</v>
      </c>
      <c r="BCK1" s="33" t="s">
        <v>1744</v>
      </c>
      <c r="BCL1" s="33" t="s">
        <v>1745</v>
      </c>
      <c r="BCM1" s="33" t="s">
        <v>1746</v>
      </c>
      <c r="BCN1" s="33" t="s">
        <v>1747</v>
      </c>
      <c r="BCO1" s="33" t="s">
        <v>1748</v>
      </c>
      <c r="BCP1" s="33" t="s">
        <v>1749</v>
      </c>
      <c r="BCQ1" s="33" t="s">
        <v>1750</v>
      </c>
      <c r="BCR1" s="33" t="s">
        <v>1751</v>
      </c>
      <c r="BCS1" s="33" t="s">
        <v>1752</v>
      </c>
      <c r="BCT1" s="33" t="s">
        <v>1753</v>
      </c>
      <c r="BCU1" s="33" t="s">
        <v>1754</v>
      </c>
      <c r="BCV1" s="33" t="s">
        <v>1755</v>
      </c>
      <c r="BCW1" s="33" t="s">
        <v>1756</v>
      </c>
      <c r="BCX1" s="33" t="s">
        <v>1757</v>
      </c>
      <c r="BCY1" s="33" t="s">
        <v>1758</v>
      </c>
      <c r="BCZ1" s="33" t="s">
        <v>1759</v>
      </c>
      <c r="BDA1" s="33" t="s">
        <v>1760</v>
      </c>
      <c r="BDB1" s="33" t="s">
        <v>1761</v>
      </c>
      <c r="BDC1" s="33" t="s">
        <v>1762</v>
      </c>
      <c r="BDD1" s="33" t="s">
        <v>1763</v>
      </c>
      <c r="BDE1" s="33" t="s">
        <v>1764</v>
      </c>
      <c r="BDF1" s="33" t="s">
        <v>1765</v>
      </c>
      <c r="BDG1" s="33" t="s">
        <v>1766</v>
      </c>
      <c r="BDH1" s="33" t="s">
        <v>1767</v>
      </c>
      <c r="BDI1" s="33" t="s">
        <v>1768</v>
      </c>
      <c r="BDJ1" s="33" t="s">
        <v>1769</v>
      </c>
      <c r="BDK1" s="33" t="s">
        <v>1770</v>
      </c>
      <c r="BDL1" s="33" t="s">
        <v>1771</v>
      </c>
      <c r="BDM1" s="33" t="s">
        <v>1772</v>
      </c>
      <c r="BDN1" s="33" t="s">
        <v>1773</v>
      </c>
      <c r="BDO1" s="33" t="s">
        <v>1774</v>
      </c>
      <c r="BDP1" s="33" t="s">
        <v>1775</v>
      </c>
      <c r="BDQ1" s="33" t="s">
        <v>1776</v>
      </c>
      <c r="BDR1" s="33" t="s">
        <v>1777</v>
      </c>
      <c r="BDS1" s="33" t="s">
        <v>1778</v>
      </c>
      <c r="BDT1" s="33" t="s">
        <v>1779</v>
      </c>
      <c r="BDU1" s="33" t="s">
        <v>1780</v>
      </c>
      <c r="BDV1" s="33" t="s">
        <v>1781</v>
      </c>
      <c r="BDW1" s="33" t="s">
        <v>1782</v>
      </c>
      <c r="BDX1" s="33" t="s">
        <v>1783</v>
      </c>
      <c r="BDY1" s="33" t="s">
        <v>1784</v>
      </c>
      <c r="BDZ1" s="33" t="s">
        <v>1785</v>
      </c>
      <c r="BEA1" s="33" t="s">
        <v>1786</v>
      </c>
      <c r="BEB1" s="33" t="s">
        <v>1787</v>
      </c>
      <c r="BEC1" s="33" t="s">
        <v>1788</v>
      </c>
      <c r="BED1" s="33" t="s">
        <v>1789</v>
      </c>
      <c r="BEE1" s="33" t="s">
        <v>1790</v>
      </c>
      <c r="BEF1" s="33" t="s">
        <v>1791</v>
      </c>
      <c r="BEG1" s="33" t="s">
        <v>1792</v>
      </c>
      <c r="BEH1" s="33" t="s">
        <v>1793</v>
      </c>
      <c r="BEI1" s="33" t="s">
        <v>1794</v>
      </c>
      <c r="BEJ1" s="33" t="s">
        <v>1795</v>
      </c>
      <c r="BEK1" s="33" t="s">
        <v>1796</v>
      </c>
      <c r="BEL1" s="33" t="s">
        <v>1797</v>
      </c>
      <c r="BEM1" s="33" t="s">
        <v>1798</v>
      </c>
      <c r="BEN1" s="33" t="s">
        <v>1799</v>
      </c>
      <c r="BEO1" s="33" t="s">
        <v>1800</v>
      </c>
      <c r="BEP1" s="33" t="s">
        <v>1801</v>
      </c>
      <c r="BEQ1" s="33" t="s">
        <v>1802</v>
      </c>
      <c r="BER1" s="33" t="s">
        <v>1803</v>
      </c>
      <c r="BES1" s="33" t="s">
        <v>1804</v>
      </c>
      <c r="BET1" s="33" t="s">
        <v>1805</v>
      </c>
      <c r="BEU1" s="33" t="s">
        <v>1806</v>
      </c>
      <c r="BEV1" s="33" t="s">
        <v>1807</v>
      </c>
      <c r="BEW1" s="33" t="s">
        <v>1808</v>
      </c>
      <c r="BEX1" s="33" t="s">
        <v>1809</v>
      </c>
      <c r="BEY1" s="33" t="s">
        <v>1810</v>
      </c>
      <c r="BEZ1" s="33" t="s">
        <v>1811</v>
      </c>
      <c r="BFA1" s="33" t="s">
        <v>1812</v>
      </c>
      <c r="BFB1" s="33" t="s">
        <v>1813</v>
      </c>
      <c r="BFC1" s="33" t="s">
        <v>1814</v>
      </c>
      <c r="BFD1" s="33" t="s">
        <v>1815</v>
      </c>
      <c r="BFE1" s="33" t="s">
        <v>1816</v>
      </c>
      <c r="BFF1" s="33" t="s">
        <v>1817</v>
      </c>
      <c r="BFG1" s="33" t="s">
        <v>1818</v>
      </c>
      <c r="BFH1" s="33" t="s">
        <v>1819</v>
      </c>
      <c r="BFI1" s="33" t="s">
        <v>1820</v>
      </c>
      <c r="BFJ1" s="33" t="s">
        <v>1821</v>
      </c>
      <c r="BFK1" s="33" t="s">
        <v>1822</v>
      </c>
      <c r="BFL1" s="33" t="s">
        <v>1823</v>
      </c>
      <c r="BFM1" s="33" t="s">
        <v>1824</v>
      </c>
      <c r="BFN1" s="33" t="s">
        <v>1825</v>
      </c>
      <c r="BFO1" s="33" t="s">
        <v>1826</v>
      </c>
      <c r="BFP1" s="33" t="s">
        <v>1827</v>
      </c>
      <c r="BFQ1" s="33" t="s">
        <v>1828</v>
      </c>
      <c r="BFR1" s="33" t="s">
        <v>1829</v>
      </c>
      <c r="BFS1" s="33" t="s">
        <v>1830</v>
      </c>
      <c r="BFT1" s="33" t="s">
        <v>1831</v>
      </c>
      <c r="BFU1" s="33" t="s">
        <v>1832</v>
      </c>
      <c r="BFV1" s="33" t="s">
        <v>1833</v>
      </c>
      <c r="BFW1" s="33" t="s">
        <v>1834</v>
      </c>
      <c r="BFX1" s="33" t="s">
        <v>1835</v>
      </c>
      <c r="BFY1" s="33" t="s">
        <v>1836</v>
      </c>
      <c r="BFZ1" s="33" t="s">
        <v>1837</v>
      </c>
      <c r="BGA1" s="33" t="s">
        <v>1838</v>
      </c>
      <c r="BGB1" s="33" t="s">
        <v>1839</v>
      </c>
      <c r="BGC1" s="33" t="s">
        <v>1840</v>
      </c>
      <c r="BGD1" s="33" t="s">
        <v>1841</v>
      </c>
      <c r="BGE1" s="33" t="s">
        <v>1842</v>
      </c>
      <c r="BGF1" s="33" t="s">
        <v>1843</v>
      </c>
      <c r="BGG1" s="33" t="s">
        <v>1844</v>
      </c>
      <c r="BGH1" s="33" t="s">
        <v>1845</v>
      </c>
      <c r="BGI1" s="33" t="s">
        <v>1846</v>
      </c>
      <c r="BGJ1" s="33" t="s">
        <v>1847</v>
      </c>
      <c r="BGK1" s="33" t="s">
        <v>1848</v>
      </c>
      <c r="BGL1" s="33" t="s">
        <v>1849</v>
      </c>
      <c r="BGM1" s="33" t="s">
        <v>1850</v>
      </c>
      <c r="BGN1" s="33" t="s">
        <v>1851</v>
      </c>
      <c r="BGO1" s="33" t="s">
        <v>1852</v>
      </c>
      <c r="BGP1" s="33" t="s">
        <v>1853</v>
      </c>
      <c r="BGQ1" s="33" t="s">
        <v>1854</v>
      </c>
      <c r="BGR1" s="33" t="s">
        <v>1855</v>
      </c>
      <c r="BGS1" s="33" t="s">
        <v>1856</v>
      </c>
      <c r="BGT1" s="33" t="s">
        <v>1857</v>
      </c>
      <c r="BGU1" s="33" t="s">
        <v>1858</v>
      </c>
      <c r="BGV1" s="33" t="s">
        <v>1859</v>
      </c>
      <c r="BGW1" s="33" t="s">
        <v>1860</v>
      </c>
      <c r="BGX1" s="33" t="s">
        <v>1861</v>
      </c>
      <c r="BGY1" s="33" t="s">
        <v>1862</v>
      </c>
      <c r="BGZ1" s="33" t="s">
        <v>1863</v>
      </c>
      <c r="BHA1" s="33" t="s">
        <v>1864</v>
      </c>
      <c r="BHB1" s="33" t="s">
        <v>1865</v>
      </c>
      <c r="BHC1" s="33" t="s">
        <v>1866</v>
      </c>
      <c r="BHD1" s="33" t="s">
        <v>1867</v>
      </c>
      <c r="BHE1" s="33" t="s">
        <v>1868</v>
      </c>
      <c r="BHF1" s="33" t="s">
        <v>1869</v>
      </c>
      <c r="BHG1" s="33" t="s">
        <v>1870</v>
      </c>
      <c r="BHH1" s="33" t="s">
        <v>1871</v>
      </c>
      <c r="BHI1" s="33" t="s">
        <v>1872</v>
      </c>
      <c r="BHJ1" s="33" t="s">
        <v>1873</v>
      </c>
      <c r="BHK1" s="33" t="s">
        <v>1874</v>
      </c>
      <c r="BHL1" s="33" t="s">
        <v>1875</v>
      </c>
      <c r="BHM1" s="33" t="s">
        <v>1876</v>
      </c>
      <c r="BHN1" s="33" t="s">
        <v>1877</v>
      </c>
      <c r="BHO1" s="33" t="s">
        <v>1878</v>
      </c>
      <c r="BHP1" s="33" t="s">
        <v>1879</v>
      </c>
      <c r="BHQ1" s="33" t="s">
        <v>1880</v>
      </c>
      <c r="BHR1" s="33" t="s">
        <v>1881</v>
      </c>
      <c r="BHS1" s="33" t="s">
        <v>1882</v>
      </c>
      <c r="BHT1" s="33" t="s">
        <v>1883</v>
      </c>
      <c r="BHU1" s="33" t="s">
        <v>1884</v>
      </c>
      <c r="BHV1" s="33" t="s">
        <v>1885</v>
      </c>
      <c r="BHW1" s="33" t="s">
        <v>1886</v>
      </c>
      <c r="BHX1" s="33" t="s">
        <v>1887</v>
      </c>
      <c r="BHY1" s="33" t="s">
        <v>1888</v>
      </c>
      <c r="BHZ1" s="33" t="s">
        <v>1889</v>
      </c>
      <c r="BIA1" s="33" t="s">
        <v>1890</v>
      </c>
      <c r="BIB1" s="33" t="s">
        <v>1891</v>
      </c>
      <c r="BIC1" s="33" t="s">
        <v>1892</v>
      </c>
      <c r="BID1" s="33" t="s">
        <v>1893</v>
      </c>
      <c r="BIE1" s="33" t="s">
        <v>1894</v>
      </c>
      <c r="BIF1" s="33" t="s">
        <v>1895</v>
      </c>
      <c r="BIG1" s="33" t="s">
        <v>1896</v>
      </c>
      <c r="BIH1" s="33" t="s">
        <v>1897</v>
      </c>
      <c r="BII1" s="33" t="s">
        <v>1898</v>
      </c>
      <c r="BIJ1" s="33" t="s">
        <v>1899</v>
      </c>
      <c r="BIK1" s="33" t="s">
        <v>1900</v>
      </c>
      <c r="BIL1" s="33" t="s">
        <v>1901</v>
      </c>
      <c r="BIM1" s="33" t="s">
        <v>1902</v>
      </c>
      <c r="BIN1" s="33" t="s">
        <v>1903</v>
      </c>
      <c r="BIO1" s="33" t="s">
        <v>1904</v>
      </c>
      <c r="BIP1" s="33" t="s">
        <v>1905</v>
      </c>
      <c r="BIQ1" s="33" t="s">
        <v>1906</v>
      </c>
      <c r="BIR1" s="33" t="s">
        <v>1907</v>
      </c>
      <c r="BIS1" s="33" t="s">
        <v>1908</v>
      </c>
      <c r="BIT1" s="33" t="s">
        <v>1909</v>
      </c>
      <c r="BIU1" s="33" t="s">
        <v>1910</v>
      </c>
      <c r="BIV1" s="33" t="s">
        <v>1911</v>
      </c>
      <c r="BIW1" s="33" t="s">
        <v>1912</v>
      </c>
      <c r="BIX1" s="33" t="s">
        <v>1913</v>
      </c>
      <c r="BIY1" s="33" t="s">
        <v>1914</v>
      </c>
      <c r="BIZ1" s="33" t="s">
        <v>1915</v>
      </c>
      <c r="BJA1" s="33" t="s">
        <v>1916</v>
      </c>
      <c r="BJB1" s="33" t="s">
        <v>1917</v>
      </c>
      <c r="BJC1" s="33" t="s">
        <v>1918</v>
      </c>
      <c r="BJD1" s="33" t="s">
        <v>1919</v>
      </c>
      <c r="BJE1" s="33" t="s">
        <v>1920</v>
      </c>
      <c r="BJF1" s="33" t="s">
        <v>1921</v>
      </c>
      <c r="BJG1" s="33" t="s">
        <v>1922</v>
      </c>
      <c r="BJH1" s="33" t="s">
        <v>1923</v>
      </c>
      <c r="BJI1" s="33" t="s">
        <v>1924</v>
      </c>
      <c r="BJJ1" s="33" t="s">
        <v>1925</v>
      </c>
      <c r="BJK1" s="33" t="s">
        <v>1926</v>
      </c>
      <c r="BJL1" s="33" t="s">
        <v>1927</v>
      </c>
      <c r="BJM1" s="33" t="s">
        <v>1928</v>
      </c>
      <c r="BJN1" s="33" t="s">
        <v>1929</v>
      </c>
      <c r="BJO1" s="33" t="s">
        <v>1930</v>
      </c>
      <c r="BJP1" s="33" t="s">
        <v>1931</v>
      </c>
      <c r="BJQ1" s="33" t="s">
        <v>1932</v>
      </c>
      <c r="BJR1" s="33" t="s">
        <v>1933</v>
      </c>
      <c r="BJS1" s="33" t="s">
        <v>1934</v>
      </c>
      <c r="BJT1" s="33" t="s">
        <v>1935</v>
      </c>
      <c r="BJU1" s="33" t="s">
        <v>1936</v>
      </c>
      <c r="BJV1" s="33" t="s">
        <v>1937</v>
      </c>
      <c r="BJW1" s="33" t="s">
        <v>1938</v>
      </c>
      <c r="BJX1" s="33" t="s">
        <v>1939</v>
      </c>
      <c r="BJY1" s="33" t="s">
        <v>1940</v>
      </c>
      <c r="BJZ1" s="33" t="s">
        <v>1941</v>
      </c>
      <c r="BKA1" s="33" t="s">
        <v>1942</v>
      </c>
      <c r="BKB1" s="33" t="s">
        <v>1943</v>
      </c>
      <c r="BKC1" s="33" t="s">
        <v>1944</v>
      </c>
      <c r="BKD1" s="33" t="s">
        <v>1945</v>
      </c>
      <c r="BKE1" s="33" t="s">
        <v>1946</v>
      </c>
      <c r="BKF1" s="33" t="s">
        <v>1947</v>
      </c>
      <c r="BKG1" s="33" t="s">
        <v>1948</v>
      </c>
      <c r="BKH1" s="33" t="s">
        <v>1949</v>
      </c>
      <c r="BKI1" s="33" t="s">
        <v>1950</v>
      </c>
      <c r="BKJ1" s="33" t="s">
        <v>1951</v>
      </c>
      <c r="BKK1" s="33" t="s">
        <v>1952</v>
      </c>
      <c r="BKL1" s="33" t="s">
        <v>1953</v>
      </c>
      <c r="BKM1" s="33" t="s">
        <v>1954</v>
      </c>
      <c r="BKN1" s="33" t="s">
        <v>1955</v>
      </c>
      <c r="BKO1" s="33" t="s">
        <v>1956</v>
      </c>
      <c r="BKP1" s="33" t="s">
        <v>1957</v>
      </c>
      <c r="BKQ1" s="33" t="s">
        <v>1958</v>
      </c>
      <c r="BKR1" s="33" t="s">
        <v>1959</v>
      </c>
      <c r="BKS1" s="33" t="s">
        <v>1960</v>
      </c>
      <c r="BKT1" s="33" t="s">
        <v>1961</v>
      </c>
      <c r="BKU1" s="33" t="s">
        <v>1962</v>
      </c>
      <c r="BKV1" s="33" t="s">
        <v>1963</v>
      </c>
      <c r="BKW1" s="33" t="s">
        <v>1964</v>
      </c>
      <c r="BKX1" s="33" t="s">
        <v>1965</v>
      </c>
      <c r="BKY1" s="33" t="s">
        <v>1966</v>
      </c>
      <c r="BKZ1" s="33" t="s">
        <v>1967</v>
      </c>
      <c r="BLA1" s="33" t="s">
        <v>1968</v>
      </c>
      <c r="BLB1" s="33" t="s">
        <v>1969</v>
      </c>
      <c r="BLC1" s="33" t="s">
        <v>1970</v>
      </c>
      <c r="BLD1" s="33" t="s">
        <v>1971</v>
      </c>
      <c r="BLE1" s="33" t="s">
        <v>1972</v>
      </c>
      <c r="BLF1" s="33" t="s">
        <v>1973</v>
      </c>
      <c r="BLG1" s="33" t="s">
        <v>1974</v>
      </c>
      <c r="BLH1" s="33" t="s">
        <v>1975</v>
      </c>
      <c r="BLI1" s="33" t="s">
        <v>1976</v>
      </c>
      <c r="BLJ1" s="33" t="s">
        <v>1977</v>
      </c>
      <c r="BLK1" s="33" t="s">
        <v>1978</v>
      </c>
      <c r="BLL1" s="33" t="s">
        <v>1979</v>
      </c>
      <c r="BLM1" s="33" t="s">
        <v>1980</v>
      </c>
      <c r="BLN1" s="33" t="s">
        <v>1981</v>
      </c>
      <c r="BLO1" s="33" t="s">
        <v>1982</v>
      </c>
      <c r="BLP1" s="33" t="s">
        <v>1983</v>
      </c>
      <c r="BLQ1" s="33" t="s">
        <v>1984</v>
      </c>
      <c r="BLR1" s="33" t="s">
        <v>1985</v>
      </c>
      <c r="BLS1" s="33" t="s">
        <v>1986</v>
      </c>
      <c r="BLT1" s="33" t="s">
        <v>1987</v>
      </c>
      <c r="BLU1" s="33" t="s">
        <v>1988</v>
      </c>
      <c r="BLV1" s="33" t="s">
        <v>1989</v>
      </c>
      <c r="BLW1" s="33" t="s">
        <v>1990</v>
      </c>
      <c r="BLX1" s="33" t="s">
        <v>1991</v>
      </c>
      <c r="BLY1" s="33" t="s">
        <v>1992</v>
      </c>
      <c r="BLZ1" s="33" t="s">
        <v>1993</v>
      </c>
      <c r="BMA1" s="33" t="s">
        <v>1994</v>
      </c>
      <c r="BMB1" s="33" t="s">
        <v>1995</v>
      </c>
      <c r="BMC1" s="33" t="s">
        <v>1996</v>
      </c>
      <c r="BMD1" s="33" t="s">
        <v>1997</v>
      </c>
      <c r="BME1" s="33" t="s">
        <v>1998</v>
      </c>
      <c r="BMF1" s="33" t="s">
        <v>1999</v>
      </c>
      <c r="BMG1" s="33" t="s">
        <v>2000</v>
      </c>
      <c r="BMH1" s="33" t="s">
        <v>2001</v>
      </c>
      <c r="BMI1" s="33" t="s">
        <v>2002</v>
      </c>
      <c r="BMJ1" s="33" t="s">
        <v>2003</v>
      </c>
      <c r="BMK1" s="33" t="s">
        <v>2004</v>
      </c>
      <c r="BML1" s="33" t="s">
        <v>2005</v>
      </c>
      <c r="BMM1" s="33" t="s">
        <v>2006</v>
      </c>
      <c r="BMN1" s="33" t="s">
        <v>2007</v>
      </c>
      <c r="BMO1" s="33" t="s">
        <v>2008</v>
      </c>
      <c r="BMP1" s="33" t="s">
        <v>2009</v>
      </c>
      <c r="BMQ1" s="33" t="s">
        <v>2010</v>
      </c>
      <c r="BMR1" s="33" t="s">
        <v>2011</v>
      </c>
      <c r="BMS1" s="33" t="s">
        <v>2012</v>
      </c>
      <c r="BMT1" s="33" t="s">
        <v>2013</v>
      </c>
      <c r="BMU1" s="33" t="s">
        <v>2014</v>
      </c>
      <c r="BMV1" s="33" t="s">
        <v>2015</v>
      </c>
      <c r="BMW1" s="33" t="s">
        <v>2016</v>
      </c>
      <c r="BMX1" s="33" t="s">
        <v>2017</v>
      </c>
      <c r="BMY1" s="33" t="s">
        <v>2018</v>
      </c>
      <c r="BMZ1" s="33" t="s">
        <v>2019</v>
      </c>
      <c r="BNA1" s="33" t="s">
        <v>2020</v>
      </c>
      <c r="BNB1" s="33" t="s">
        <v>2021</v>
      </c>
      <c r="BNC1" s="33" t="s">
        <v>2022</v>
      </c>
      <c r="BND1" s="33" t="s">
        <v>2023</v>
      </c>
      <c r="BNE1" s="33" t="s">
        <v>2024</v>
      </c>
      <c r="BNF1" s="33" t="s">
        <v>2025</v>
      </c>
      <c r="BNG1" s="33" t="s">
        <v>2026</v>
      </c>
      <c r="BNH1" s="33" t="s">
        <v>2027</v>
      </c>
      <c r="BNI1" s="33" t="s">
        <v>2028</v>
      </c>
      <c r="BNJ1" s="33" t="s">
        <v>2029</v>
      </c>
      <c r="BNK1" s="33" t="s">
        <v>2030</v>
      </c>
      <c r="BNL1" s="33" t="s">
        <v>2031</v>
      </c>
      <c r="BNM1" s="33" t="s">
        <v>2032</v>
      </c>
      <c r="BNN1" s="33" t="s">
        <v>2033</v>
      </c>
      <c r="BNO1" s="33" t="s">
        <v>2034</v>
      </c>
      <c r="BNP1" s="33" t="s">
        <v>2035</v>
      </c>
      <c r="BNQ1" s="33" t="s">
        <v>2036</v>
      </c>
      <c r="BNR1" s="33" t="s">
        <v>2037</v>
      </c>
      <c r="BNS1" s="33" t="s">
        <v>2038</v>
      </c>
      <c r="BNT1" s="33" t="s">
        <v>2039</v>
      </c>
      <c r="BNU1" s="33" t="s">
        <v>2040</v>
      </c>
      <c r="BNV1" s="33" t="s">
        <v>2041</v>
      </c>
      <c r="BNW1" s="33" t="s">
        <v>2042</v>
      </c>
      <c r="BNX1" s="33" t="s">
        <v>2043</v>
      </c>
      <c r="BNY1" s="33" t="s">
        <v>2044</v>
      </c>
      <c r="BNZ1" s="33" t="s">
        <v>2045</v>
      </c>
      <c r="BOA1" s="33" t="s">
        <v>2046</v>
      </c>
      <c r="BOB1" s="33" t="s">
        <v>2047</v>
      </c>
      <c r="BOC1" s="33" t="s">
        <v>2048</v>
      </c>
      <c r="BOD1" s="33" t="s">
        <v>2049</v>
      </c>
      <c r="BOE1" s="33" t="s">
        <v>2050</v>
      </c>
      <c r="BOF1" s="33" t="s">
        <v>2051</v>
      </c>
      <c r="BOG1" s="33" t="s">
        <v>2052</v>
      </c>
      <c r="BOH1" s="33" t="s">
        <v>2053</v>
      </c>
      <c r="BOI1" s="33" t="s">
        <v>2054</v>
      </c>
      <c r="BOJ1" s="33" t="s">
        <v>2055</v>
      </c>
      <c r="BOK1" s="33" t="s">
        <v>2056</v>
      </c>
      <c r="BOL1" s="33" t="s">
        <v>2057</v>
      </c>
      <c r="BOM1" s="33" t="s">
        <v>2058</v>
      </c>
      <c r="BON1" s="33" t="s">
        <v>2059</v>
      </c>
      <c r="BOO1" s="33" t="s">
        <v>2060</v>
      </c>
      <c r="BOP1" s="33" t="s">
        <v>2061</v>
      </c>
      <c r="BOQ1" s="33" t="s">
        <v>2062</v>
      </c>
      <c r="BOR1" s="33" t="s">
        <v>2063</v>
      </c>
      <c r="BOS1" s="33" t="s">
        <v>2064</v>
      </c>
      <c r="BOT1" s="33" t="s">
        <v>2065</v>
      </c>
      <c r="BOU1" s="33" t="s">
        <v>2066</v>
      </c>
      <c r="BOV1" s="33" t="s">
        <v>2067</v>
      </c>
      <c r="BOW1" s="33" t="s">
        <v>2068</v>
      </c>
      <c r="BOX1" s="33" t="s">
        <v>2069</v>
      </c>
      <c r="BOY1" s="33" t="s">
        <v>2070</v>
      </c>
      <c r="BOZ1" s="33" t="s">
        <v>2071</v>
      </c>
      <c r="BPA1" s="33" t="s">
        <v>2072</v>
      </c>
      <c r="BPB1" s="33" t="s">
        <v>2073</v>
      </c>
      <c r="BPC1" s="33" t="s">
        <v>2074</v>
      </c>
      <c r="BPD1" s="33" t="s">
        <v>2075</v>
      </c>
      <c r="BPE1" s="33" t="s">
        <v>2076</v>
      </c>
      <c r="BPF1" s="33" t="s">
        <v>2077</v>
      </c>
      <c r="BPG1" s="33" t="s">
        <v>2078</v>
      </c>
      <c r="BPH1" s="33" t="s">
        <v>2079</v>
      </c>
      <c r="BPI1" s="33" t="s">
        <v>2080</v>
      </c>
      <c r="BPJ1" s="33" t="s">
        <v>2081</v>
      </c>
      <c r="BPK1" s="33" t="s">
        <v>2082</v>
      </c>
      <c r="BPL1" s="33" t="s">
        <v>2083</v>
      </c>
      <c r="BPM1" s="33" t="s">
        <v>2084</v>
      </c>
      <c r="BPN1" s="33" t="s">
        <v>2085</v>
      </c>
      <c r="BPO1" s="33" t="s">
        <v>2086</v>
      </c>
      <c r="BPP1" s="33" t="s">
        <v>2087</v>
      </c>
      <c r="BPQ1" s="33" t="s">
        <v>2088</v>
      </c>
      <c r="BPR1" s="33" t="s">
        <v>2089</v>
      </c>
      <c r="BPS1" s="33" t="s">
        <v>2090</v>
      </c>
      <c r="BPT1" s="33" t="s">
        <v>2091</v>
      </c>
      <c r="BPU1" s="33" t="s">
        <v>2092</v>
      </c>
      <c r="BPV1" s="33" t="s">
        <v>2093</v>
      </c>
      <c r="BPW1" s="33" t="s">
        <v>2094</v>
      </c>
      <c r="BPX1" s="33" t="s">
        <v>2095</v>
      </c>
      <c r="BPY1" s="33" t="s">
        <v>2096</v>
      </c>
      <c r="BPZ1" s="33" t="s">
        <v>2097</v>
      </c>
      <c r="BQA1" s="33" t="s">
        <v>2098</v>
      </c>
      <c r="BQB1" s="33" t="s">
        <v>2099</v>
      </c>
      <c r="BQC1" s="33" t="s">
        <v>2100</v>
      </c>
      <c r="BQD1" s="33" t="s">
        <v>2101</v>
      </c>
      <c r="BQE1" s="33" t="s">
        <v>2102</v>
      </c>
      <c r="BQF1" s="33" t="s">
        <v>2103</v>
      </c>
      <c r="BQG1" s="33" t="s">
        <v>2104</v>
      </c>
      <c r="BQH1" s="33" t="s">
        <v>2105</v>
      </c>
      <c r="BQI1" s="33" t="s">
        <v>2106</v>
      </c>
      <c r="BQJ1" s="33" t="s">
        <v>2107</v>
      </c>
      <c r="BQK1" s="33" t="s">
        <v>2108</v>
      </c>
      <c r="BQL1" s="33" t="s">
        <v>2109</v>
      </c>
      <c r="BQM1" s="33" t="s">
        <v>2110</v>
      </c>
      <c r="BQN1" s="33" t="s">
        <v>2111</v>
      </c>
      <c r="BQO1" s="33" t="s">
        <v>2112</v>
      </c>
      <c r="BQP1" s="33" t="s">
        <v>2113</v>
      </c>
      <c r="BQQ1" s="33" t="s">
        <v>2114</v>
      </c>
      <c r="BQR1" s="33" t="s">
        <v>2115</v>
      </c>
      <c r="BQS1" s="33" t="s">
        <v>2116</v>
      </c>
      <c r="BQT1" s="33" t="s">
        <v>2117</v>
      </c>
      <c r="BQU1" s="33" t="s">
        <v>2118</v>
      </c>
      <c r="BQV1" s="33" t="s">
        <v>2119</v>
      </c>
      <c r="BQW1" s="33" t="s">
        <v>2120</v>
      </c>
      <c r="BQX1" s="33" t="s">
        <v>2121</v>
      </c>
      <c r="BQY1" s="33" t="s">
        <v>2122</v>
      </c>
      <c r="BQZ1" s="33" t="s">
        <v>2123</v>
      </c>
      <c r="BRA1" s="33" t="s">
        <v>2124</v>
      </c>
      <c r="BRB1" s="33" t="s">
        <v>2125</v>
      </c>
      <c r="BRC1" s="33" t="s">
        <v>2126</v>
      </c>
      <c r="BRD1" s="33" t="s">
        <v>2127</v>
      </c>
      <c r="BRE1" s="33" t="s">
        <v>2128</v>
      </c>
      <c r="BRF1" s="33" t="s">
        <v>2129</v>
      </c>
      <c r="BRG1" s="33" t="s">
        <v>2130</v>
      </c>
      <c r="BRH1" s="33" t="s">
        <v>2131</v>
      </c>
      <c r="BRI1" s="33" t="s">
        <v>2132</v>
      </c>
      <c r="BRJ1" s="33" t="s">
        <v>2133</v>
      </c>
      <c r="BRK1" s="33" t="s">
        <v>2134</v>
      </c>
      <c r="BRL1" s="33" t="s">
        <v>2135</v>
      </c>
      <c r="BRM1" s="33" t="s">
        <v>2136</v>
      </c>
      <c r="BRN1" s="33" t="s">
        <v>2137</v>
      </c>
      <c r="BRO1" s="33" t="s">
        <v>2138</v>
      </c>
      <c r="BRP1" s="33" t="s">
        <v>2139</v>
      </c>
      <c r="BRQ1" s="33" t="s">
        <v>2140</v>
      </c>
      <c r="BRR1" s="33" t="s">
        <v>2141</v>
      </c>
      <c r="BRS1" s="33" t="s">
        <v>2142</v>
      </c>
      <c r="BRT1" s="33" t="s">
        <v>2143</v>
      </c>
      <c r="BRU1" s="33" t="s">
        <v>2144</v>
      </c>
      <c r="BRV1" s="33" t="s">
        <v>2145</v>
      </c>
      <c r="BRW1" s="33" t="s">
        <v>2146</v>
      </c>
      <c r="BRX1" s="33" t="s">
        <v>2147</v>
      </c>
      <c r="BRY1" s="33" t="s">
        <v>2148</v>
      </c>
      <c r="BRZ1" s="33" t="s">
        <v>2149</v>
      </c>
      <c r="BSA1" s="33" t="s">
        <v>2150</v>
      </c>
      <c r="BSB1" s="33" t="s">
        <v>2151</v>
      </c>
      <c r="BSC1" s="33" t="s">
        <v>2152</v>
      </c>
      <c r="BSD1" s="33" t="s">
        <v>2153</v>
      </c>
      <c r="BSE1" s="33" t="s">
        <v>2154</v>
      </c>
      <c r="BSF1" s="33" t="s">
        <v>2155</v>
      </c>
      <c r="BSG1" s="33" t="s">
        <v>2156</v>
      </c>
      <c r="BSH1" s="33" t="s">
        <v>2157</v>
      </c>
      <c r="BSI1" s="33" t="s">
        <v>2158</v>
      </c>
      <c r="BSJ1" s="33" t="s">
        <v>2159</v>
      </c>
      <c r="BSK1" s="33" t="s">
        <v>2160</v>
      </c>
      <c r="BSL1" s="33" t="s">
        <v>2161</v>
      </c>
      <c r="BSM1" s="33" t="s">
        <v>2162</v>
      </c>
      <c r="BSN1" s="33" t="s">
        <v>2163</v>
      </c>
      <c r="BSO1" s="33" t="s">
        <v>2164</v>
      </c>
      <c r="BSP1" s="33" t="s">
        <v>2165</v>
      </c>
      <c r="BSQ1" s="33" t="s">
        <v>2166</v>
      </c>
      <c r="BSR1" s="33" t="s">
        <v>2167</v>
      </c>
      <c r="BSS1" s="33" t="s">
        <v>2168</v>
      </c>
      <c r="BST1" s="33" t="s">
        <v>2169</v>
      </c>
      <c r="BSU1" s="33" t="s">
        <v>2170</v>
      </c>
      <c r="BSV1" s="33" t="s">
        <v>2171</v>
      </c>
      <c r="BSW1" s="33" t="s">
        <v>2172</v>
      </c>
      <c r="BSX1" s="33" t="s">
        <v>2173</v>
      </c>
      <c r="BSY1" s="33" t="s">
        <v>2174</v>
      </c>
      <c r="BSZ1" s="33" t="s">
        <v>2175</v>
      </c>
      <c r="BTA1" s="33" t="s">
        <v>2176</v>
      </c>
      <c r="BTB1" s="33" t="s">
        <v>2177</v>
      </c>
      <c r="BTC1" s="33" t="s">
        <v>2178</v>
      </c>
      <c r="BTD1" s="33" t="s">
        <v>2179</v>
      </c>
      <c r="BTE1" s="33" t="s">
        <v>2180</v>
      </c>
      <c r="BTF1" s="33" t="s">
        <v>2181</v>
      </c>
      <c r="BTG1" s="33" t="s">
        <v>2182</v>
      </c>
      <c r="BTH1" s="33" t="s">
        <v>2183</v>
      </c>
      <c r="BTI1" s="33" t="s">
        <v>2184</v>
      </c>
      <c r="BTJ1" s="33" t="s">
        <v>2185</v>
      </c>
      <c r="BTK1" s="33" t="s">
        <v>2186</v>
      </c>
      <c r="BTL1" s="33" t="s">
        <v>2187</v>
      </c>
      <c r="BTM1" s="33" t="s">
        <v>2188</v>
      </c>
      <c r="BTN1" s="33" t="s">
        <v>2189</v>
      </c>
      <c r="BTO1" s="33" t="s">
        <v>2190</v>
      </c>
      <c r="BTP1" s="33" t="s">
        <v>2191</v>
      </c>
      <c r="BTQ1" s="33" t="s">
        <v>2192</v>
      </c>
      <c r="BTR1" s="33" t="s">
        <v>2193</v>
      </c>
      <c r="BTS1" s="33" t="s">
        <v>2194</v>
      </c>
      <c r="BTT1" s="33" t="s">
        <v>2195</v>
      </c>
      <c r="BTU1" s="33" t="s">
        <v>2196</v>
      </c>
      <c r="BTV1" s="33" t="s">
        <v>2197</v>
      </c>
      <c r="BTW1" s="33" t="s">
        <v>2198</v>
      </c>
      <c r="BTX1" s="33" t="s">
        <v>2199</v>
      </c>
      <c r="BTY1" s="33" t="s">
        <v>2200</v>
      </c>
      <c r="BTZ1" s="33" t="s">
        <v>2201</v>
      </c>
      <c r="BUA1" s="33" t="s">
        <v>2202</v>
      </c>
      <c r="BUB1" s="33" t="s">
        <v>2203</v>
      </c>
      <c r="BUC1" s="33" t="s">
        <v>2204</v>
      </c>
      <c r="BUD1" s="33" t="s">
        <v>2205</v>
      </c>
      <c r="BUE1" s="33" t="s">
        <v>2206</v>
      </c>
      <c r="BUF1" s="33" t="s">
        <v>2207</v>
      </c>
      <c r="BUG1" s="33" t="s">
        <v>2208</v>
      </c>
      <c r="BUH1" s="33" t="s">
        <v>2209</v>
      </c>
      <c r="BUI1" s="33" t="s">
        <v>2210</v>
      </c>
      <c r="BUJ1" s="33" t="s">
        <v>2211</v>
      </c>
      <c r="BUK1" s="33" t="s">
        <v>2212</v>
      </c>
      <c r="BUL1" s="33" t="s">
        <v>2213</v>
      </c>
      <c r="BUM1" s="33" t="s">
        <v>2214</v>
      </c>
      <c r="BUN1" s="33" t="s">
        <v>2215</v>
      </c>
      <c r="BUO1" s="33" t="s">
        <v>2216</v>
      </c>
      <c r="BUP1" s="33" t="s">
        <v>2217</v>
      </c>
      <c r="BUQ1" s="33" t="s">
        <v>2218</v>
      </c>
      <c r="BUR1" s="33" t="s">
        <v>2219</v>
      </c>
      <c r="BUS1" s="33" t="s">
        <v>2220</v>
      </c>
      <c r="BUT1" s="33" t="s">
        <v>2221</v>
      </c>
      <c r="BUU1" s="33" t="s">
        <v>2222</v>
      </c>
      <c r="BUV1" s="33" t="s">
        <v>2223</v>
      </c>
      <c r="BUW1" s="33" t="s">
        <v>2224</v>
      </c>
      <c r="BUX1" s="33" t="s">
        <v>2225</v>
      </c>
      <c r="BUY1" s="33" t="s">
        <v>2226</v>
      </c>
      <c r="BUZ1" s="33" t="s">
        <v>2227</v>
      </c>
      <c r="BVA1" s="33" t="s">
        <v>2228</v>
      </c>
      <c r="BVB1" s="33" t="s">
        <v>2229</v>
      </c>
      <c r="BVC1" s="33" t="s">
        <v>2230</v>
      </c>
      <c r="BVD1" s="33" t="s">
        <v>2231</v>
      </c>
      <c r="BVE1" s="33" t="s">
        <v>2232</v>
      </c>
      <c r="BVF1" s="33" t="s">
        <v>2233</v>
      </c>
      <c r="BVG1" s="33" t="s">
        <v>2234</v>
      </c>
      <c r="BVH1" s="33" t="s">
        <v>2235</v>
      </c>
      <c r="BVI1" s="33" t="s">
        <v>2236</v>
      </c>
      <c r="BVJ1" s="33" t="s">
        <v>2237</v>
      </c>
      <c r="BVK1" s="33" t="s">
        <v>2238</v>
      </c>
      <c r="BVL1" s="33" t="s">
        <v>2239</v>
      </c>
      <c r="BVM1" s="33" t="s">
        <v>2240</v>
      </c>
      <c r="BVN1" s="33" t="s">
        <v>2241</v>
      </c>
      <c r="BVO1" s="33" t="s">
        <v>2242</v>
      </c>
      <c r="BVP1" s="33" t="s">
        <v>2243</v>
      </c>
      <c r="BVQ1" s="33" t="s">
        <v>2244</v>
      </c>
      <c r="BVR1" s="33" t="s">
        <v>2245</v>
      </c>
      <c r="BVS1" s="33" t="s">
        <v>2246</v>
      </c>
      <c r="BVT1" s="33" t="s">
        <v>2247</v>
      </c>
      <c r="BVU1" s="33" t="s">
        <v>2248</v>
      </c>
      <c r="BVV1" s="33" t="s">
        <v>2249</v>
      </c>
      <c r="BVW1" s="33" t="s">
        <v>2250</v>
      </c>
      <c r="BVX1" s="33" t="s">
        <v>2251</v>
      </c>
      <c r="BVY1" s="33" t="s">
        <v>2252</v>
      </c>
      <c r="BVZ1" s="33" t="s">
        <v>2253</v>
      </c>
      <c r="BWA1" s="33" t="s">
        <v>2254</v>
      </c>
      <c r="BWB1" s="33" t="s">
        <v>2255</v>
      </c>
      <c r="BWC1" s="33" t="s">
        <v>2256</v>
      </c>
      <c r="BWD1" s="33" t="s">
        <v>2257</v>
      </c>
      <c r="BWE1" s="33" t="s">
        <v>2258</v>
      </c>
      <c r="BWF1" s="33" t="s">
        <v>2259</v>
      </c>
      <c r="BWG1" s="33" t="s">
        <v>2260</v>
      </c>
      <c r="BWH1" s="33" t="s">
        <v>2261</v>
      </c>
      <c r="BWI1" s="33" t="s">
        <v>2262</v>
      </c>
      <c r="BWJ1" s="33" t="s">
        <v>2263</v>
      </c>
      <c r="BWK1" s="33" t="s">
        <v>2264</v>
      </c>
      <c r="BWL1" s="33" t="s">
        <v>2265</v>
      </c>
      <c r="BWM1" s="33" t="s">
        <v>2266</v>
      </c>
      <c r="BWN1" s="33" t="s">
        <v>2267</v>
      </c>
      <c r="BWO1" s="33" t="s">
        <v>2268</v>
      </c>
      <c r="BWP1" s="33" t="s">
        <v>2269</v>
      </c>
      <c r="BWQ1" s="33" t="s">
        <v>2270</v>
      </c>
      <c r="BWR1" s="33" t="s">
        <v>2271</v>
      </c>
      <c r="BWS1" s="33" t="s">
        <v>2272</v>
      </c>
      <c r="BWT1" s="33" t="s">
        <v>2273</v>
      </c>
      <c r="BWU1" s="33" t="s">
        <v>2274</v>
      </c>
      <c r="BWV1" s="33" t="s">
        <v>2275</v>
      </c>
      <c r="BWW1" s="33" t="s">
        <v>2276</v>
      </c>
      <c r="BWX1" s="33" t="s">
        <v>2277</v>
      </c>
      <c r="BWY1" s="33" t="s">
        <v>2278</v>
      </c>
      <c r="BWZ1" s="33" t="s">
        <v>2279</v>
      </c>
      <c r="BXA1" s="33" t="s">
        <v>2280</v>
      </c>
      <c r="BXB1" s="33" t="s">
        <v>2281</v>
      </c>
      <c r="BXC1" s="33" t="s">
        <v>2282</v>
      </c>
      <c r="BXD1" s="33" t="s">
        <v>2283</v>
      </c>
      <c r="BXE1" s="33" t="s">
        <v>2284</v>
      </c>
      <c r="BXF1" s="33" t="s">
        <v>2285</v>
      </c>
      <c r="BXG1" s="33" t="s">
        <v>2286</v>
      </c>
      <c r="BXH1" s="33" t="s">
        <v>2287</v>
      </c>
      <c r="BXI1" s="33" t="s">
        <v>2288</v>
      </c>
      <c r="BXJ1" s="33" t="s">
        <v>2289</v>
      </c>
      <c r="BXK1" s="33" t="s">
        <v>2290</v>
      </c>
      <c r="BXL1" s="33" t="s">
        <v>2291</v>
      </c>
      <c r="BXM1" s="33" t="s">
        <v>2292</v>
      </c>
      <c r="BXN1" s="33" t="s">
        <v>2293</v>
      </c>
      <c r="BXO1" s="33" t="s">
        <v>2294</v>
      </c>
      <c r="BXP1" s="33" t="s">
        <v>2295</v>
      </c>
      <c r="BXQ1" s="33" t="s">
        <v>2296</v>
      </c>
      <c r="BXR1" s="33" t="s">
        <v>2297</v>
      </c>
      <c r="BXS1" s="33" t="s">
        <v>2298</v>
      </c>
      <c r="BXT1" s="33" t="s">
        <v>2299</v>
      </c>
      <c r="BXU1" s="33" t="s">
        <v>2300</v>
      </c>
      <c r="BXV1" s="33" t="s">
        <v>2301</v>
      </c>
      <c r="BXW1" s="33" t="s">
        <v>2302</v>
      </c>
      <c r="BXX1" s="33" t="s">
        <v>2303</v>
      </c>
      <c r="BXY1" s="33" t="s">
        <v>2304</v>
      </c>
      <c r="BXZ1" s="33" t="s">
        <v>2305</v>
      </c>
      <c r="BYA1" s="33" t="s">
        <v>2306</v>
      </c>
      <c r="BYB1" s="33" t="s">
        <v>2307</v>
      </c>
      <c r="BYC1" s="33" t="s">
        <v>2308</v>
      </c>
      <c r="BYD1" s="33" t="s">
        <v>2309</v>
      </c>
      <c r="BYE1" s="33" t="s">
        <v>2310</v>
      </c>
      <c r="BYF1" s="33" t="s">
        <v>2311</v>
      </c>
      <c r="BYG1" s="33" t="s">
        <v>2312</v>
      </c>
      <c r="BYH1" s="33" t="s">
        <v>2313</v>
      </c>
      <c r="BYI1" s="33" t="s">
        <v>2314</v>
      </c>
      <c r="BYJ1" s="33" t="s">
        <v>2315</v>
      </c>
      <c r="BYK1" s="33" t="s">
        <v>2316</v>
      </c>
      <c r="BYL1" s="33" t="s">
        <v>2317</v>
      </c>
      <c r="BYM1" s="33" t="s">
        <v>2318</v>
      </c>
      <c r="BYN1" s="33" t="s">
        <v>2319</v>
      </c>
      <c r="BYO1" s="33" t="s">
        <v>2320</v>
      </c>
      <c r="BYP1" s="33" t="s">
        <v>2321</v>
      </c>
      <c r="BYQ1" s="33" t="s">
        <v>2322</v>
      </c>
      <c r="BYR1" s="33" t="s">
        <v>2323</v>
      </c>
      <c r="BYS1" s="33" t="s">
        <v>2324</v>
      </c>
      <c r="BYT1" s="33" t="s">
        <v>2325</v>
      </c>
      <c r="BYU1" s="33" t="s">
        <v>2326</v>
      </c>
      <c r="BYV1" s="33" t="s">
        <v>2327</v>
      </c>
      <c r="BYW1" s="33" t="s">
        <v>2328</v>
      </c>
      <c r="BYX1" s="33" t="s">
        <v>2329</v>
      </c>
      <c r="BYY1" s="33" t="s">
        <v>2330</v>
      </c>
      <c r="BYZ1" s="33" t="s">
        <v>2331</v>
      </c>
      <c r="BZA1" s="33" t="s">
        <v>2332</v>
      </c>
      <c r="BZB1" s="33" t="s">
        <v>2333</v>
      </c>
      <c r="BZC1" s="33" t="s">
        <v>2334</v>
      </c>
      <c r="BZD1" s="33" t="s">
        <v>2335</v>
      </c>
      <c r="BZE1" s="33" t="s">
        <v>2336</v>
      </c>
      <c r="BZF1" s="33" t="s">
        <v>2337</v>
      </c>
      <c r="BZG1" s="33" t="s">
        <v>2338</v>
      </c>
      <c r="BZH1" s="33" t="s">
        <v>2339</v>
      </c>
      <c r="BZI1" s="33" t="s">
        <v>2340</v>
      </c>
      <c r="BZJ1" s="33" t="s">
        <v>2341</v>
      </c>
      <c r="BZK1" s="33" t="s">
        <v>2342</v>
      </c>
      <c r="BZL1" s="33" t="s">
        <v>2343</v>
      </c>
      <c r="BZM1" s="33" t="s">
        <v>2344</v>
      </c>
      <c r="BZN1" s="33" t="s">
        <v>2345</v>
      </c>
      <c r="BZO1" s="33" t="s">
        <v>2346</v>
      </c>
      <c r="BZP1" s="33" t="s">
        <v>2347</v>
      </c>
      <c r="BZQ1" s="33" t="s">
        <v>2348</v>
      </c>
      <c r="BZR1" s="33" t="s">
        <v>2349</v>
      </c>
      <c r="BZS1" s="33" t="s">
        <v>2350</v>
      </c>
      <c r="BZT1" s="33" t="s">
        <v>2351</v>
      </c>
      <c r="BZU1" s="33" t="s">
        <v>2352</v>
      </c>
      <c r="BZV1" s="33" t="s">
        <v>2353</v>
      </c>
      <c r="BZW1" s="33" t="s">
        <v>2354</v>
      </c>
      <c r="BZX1" s="33" t="s">
        <v>2355</v>
      </c>
      <c r="BZY1" s="33" t="s">
        <v>2356</v>
      </c>
      <c r="BZZ1" s="33" t="s">
        <v>2357</v>
      </c>
      <c r="CAA1" s="33" t="s">
        <v>2358</v>
      </c>
      <c r="CAB1" s="33" t="s">
        <v>2359</v>
      </c>
      <c r="CAC1" s="33" t="s">
        <v>2360</v>
      </c>
      <c r="CAD1" s="33" t="s">
        <v>2361</v>
      </c>
      <c r="CAE1" s="33" t="s">
        <v>2362</v>
      </c>
      <c r="CAF1" s="33" t="s">
        <v>2363</v>
      </c>
      <c r="CAG1" s="33" t="s">
        <v>2364</v>
      </c>
      <c r="CAH1" s="33" t="s">
        <v>2365</v>
      </c>
      <c r="CAI1" s="33" t="s">
        <v>2366</v>
      </c>
      <c r="CAJ1" s="33" t="s">
        <v>2367</v>
      </c>
      <c r="CAK1" s="33" t="s">
        <v>2368</v>
      </c>
      <c r="CAL1" s="33" t="s">
        <v>2369</v>
      </c>
      <c r="CAM1" s="33" t="s">
        <v>2370</v>
      </c>
      <c r="CAN1" s="33" t="s">
        <v>2371</v>
      </c>
      <c r="CAO1" s="33" t="s">
        <v>2372</v>
      </c>
      <c r="CAP1" s="33" t="s">
        <v>2373</v>
      </c>
      <c r="CAQ1" s="33" t="s">
        <v>2374</v>
      </c>
      <c r="CAR1" s="33" t="s">
        <v>2375</v>
      </c>
      <c r="CAS1" s="33" t="s">
        <v>2376</v>
      </c>
      <c r="CAT1" s="33" t="s">
        <v>2377</v>
      </c>
      <c r="CAU1" s="33" t="s">
        <v>2378</v>
      </c>
      <c r="CAV1" s="33" t="s">
        <v>2379</v>
      </c>
      <c r="CAW1" s="33" t="s">
        <v>2380</v>
      </c>
      <c r="CAX1" s="33" t="s">
        <v>2381</v>
      </c>
      <c r="CAY1" s="33" t="s">
        <v>2382</v>
      </c>
      <c r="CAZ1" s="33" t="s">
        <v>2383</v>
      </c>
      <c r="CBA1" s="33" t="s">
        <v>2384</v>
      </c>
      <c r="CBB1" s="33" t="s">
        <v>2385</v>
      </c>
      <c r="CBC1" s="33" t="s">
        <v>2386</v>
      </c>
      <c r="CBD1" s="33" t="s">
        <v>2387</v>
      </c>
      <c r="CBE1" s="33" t="s">
        <v>2388</v>
      </c>
      <c r="CBF1" s="33" t="s">
        <v>2389</v>
      </c>
      <c r="CBG1" s="33" t="s">
        <v>2390</v>
      </c>
      <c r="CBH1" s="33" t="s">
        <v>2391</v>
      </c>
      <c r="CBI1" s="33" t="s">
        <v>2392</v>
      </c>
      <c r="CBJ1" s="33" t="s">
        <v>2393</v>
      </c>
      <c r="CBK1" s="33" t="s">
        <v>2394</v>
      </c>
      <c r="CBL1" s="33" t="s">
        <v>2395</v>
      </c>
      <c r="CBM1" s="33" t="s">
        <v>2396</v>
      </c>
      <c r="CBN1" s="33" t="s">
        <v>2397</v>
      </c>
      <c r="CBO1" s="33" t="s">
        <v>2398</v>
      </c>
      <c r="CBP1" s="33" t="s">
        <v>2399</v>
      </c>
      <c r="CBQ1" s="33" t="s">
        <v>2400</v>
      </c>
      <c r="CBR1" s="33" t="s">
        <v>2401</v>
      </c>
      <c r="CBS1" s="33" t="s">
        <v>2402</v>
      </c>
      <c r="CBT1" s="33" t="s">
        <v>2403</v>
      </c>
      <c r="CBU1" s="33" t="s">
        <v>2404</v>
      </c>
      <c r="CBV1" s="33" t="s">
        <v>2405</v>
      </c>
      <c r="CBW1" s="33" t="s">
        <v>2406</v>
      </c>
      <c r="CBX1" s="33" t="s">
        <v>2407</v>
      </c>
      <c r="CBY1" s="33" t="s">
        <v>2408</v>
      </c>
      <c r="CBZ1" s="33" t="s">
        <v>2409</v>
      </c>
      <c r="CCA1" s="33" t="s">
        <v>2410</v>
      </c>
      <c r="CCB1" s="33" t="s">
        <v>2411</v>
      </c>
      <c r="CCC1" s="33" t="s">
        <v>2412</v>
      </c>
      <c r="CCD1" s="33" t="s">
        <v>2413</v>
      </c>
      <c r="CCE1" s="33" t="s">
        <v>2414</v>
      </c>
      <c r="CCF1" s="33" t="s">
        <v>2415</v>
      </c>
      <c r="CCG1" s="33" t="s">
        <v>2416</v>
      </c>
      <c r="CCH1" s="33" t="s">
        <v>2417</v>
      </c>
      <c r="CCI1" s="33" t="s">
        <v>2418</v>
      </c>
      <c r="CCJ1" s="33" t="s">
        <v>2419</v>
      </c>
      <c r="CCK1" s="33" t="s">
        <v>2420</v>
      </c>
      <c r="CCL1" s="33" t="s">
        <v>2421</v>
      </c>
      <c r="CCM1" s="33" t="s">
        <v>2422</v>
      </c>
      <c r="CCN1" s="33" t="s">
        <v>2423</v>
      </c>
      <c r="CCO1" s="33" t="s">
        <v>2424</v>
      </c>
      <c r="CCP1" s="33" t="s">
        <v>2425</v>
      </c>
      <c r="CCQ1" s="33" t="s">
        <v>2426</v>
      </c>
      <c r="CCR1" s="33" t="s">
        <v>2427</v>
      </c>
      <c r="CCS1" s="33" t="s">
        <v>2428</v>
      </c>
      <c r="CCT1" s="33" t="s">
        <v>2429</v>
      </c>
      <c r="CCU1" s="33" t="s">
        <v>2430</v>
      </c>
      <c r="CCV1" s="33" t="s">
        <v>2431</v>
      </c>
      <c r="CCW1" s="33" t="s">
        <v>2432</v>
      </c>
      <c r="CCX1" s="33" t="s">
        <v>2433</v>
      </c>
      <c r="CCY1" s="33" t="s">
        <v>2434</v>
      </c>
      <c r="CCZ1" s="33" t="s">
        <v>2435</v>
      </c>
      <c r="CDA1" s="33" t="s">
        <v>2436</v>
      </c>
      <c r="CDB1" s="33" t="s">
        <v>2437</v>
      </c>
      <c r="CDC1" s="33" t="s">
        <v>2438</v>
      </c>
      <c r="CDD1" s="33" t="s">
        <v>2439</v>
      </c>
      <c r="CDE1" s="33" t="s">
        <v>2440</v>
      </c>
      <c r="CDF1" s="33" t="s">
        <v>2441</v>
      </c>
      <c r="CDG1" s="33" t="s">
        <v>2442</v>
      </c>
      <c r="CDH1" s="33" t="s">
        <v>2443</v>
      </c>
      <c r="CDI1" s="33" t="s">
        <v>2444</v>
      </c>
      <c r="CDJ1" s="33" t="s">
        <v>2445</v>
      </c>
      <c r="CDK1" s="33" t="s">
        <v>2446</v>
      </c>
      <c r="CDL1" s="33" t="s">
        <v>2447</v>
      </c>
      <c r="CDM1" s="33" t="s">
        <v>2448</v>
      </c>
      <c r="CDN1" s="33" t="s">
        <v>2449</v>
      </c>
      <c r="CDO1" s="33" t="s">
        <v>2450</v>
      </c>
      <c r="CDP1" s="33" t="s">
        <v>2451</v>
      </c>
      <c r="CDQ1" s="33" t="s">
        <v>2452</v>
      </c>
      <c r="CDR1" s="33" t="s">
        <v>2453</v>
      </c>
      <c r="CDS1" s="33" t="s">
        <v>2454</v>
      </c>
      <c r="CDT1" s="33" t="s">
        <v>2455</v>
      </c>
      <c r="CDU1" s="33" t="s">
        <v>2456</v>
      </c>
      <c r="CDV1" s="33" t="s">
        <v>2457</v>
      </c>
      <c r="CDW1" s="33" t="s">
        <v>2458</v>
      </c>
      <c r="CDX1" s="33" t="s">
        <v>2459</v>
      </c>
      <c r="CDY1" s="33" t="s">
        <v>2460</v>
      </c>
      <c r="CDZ1" s="33" t="s">
        <v>2461</v>
      </c>
      <c r="CEA1" s="33" t="s">
        <v>2462</v>
      </c>
      <c r="CEB1" s="33" t="s">
        <v>2463</v>
      </c>
      <c r="CEC1" s="33" t="s">
        <v>2464</v>
      </c>
      <c r="CED1" s="33" t="s">
        <v>2465</v>
      </c>
      <c r="CEE1" s="33" t="s">
        <v>2466</v>
      </c>
      <c r="CEF1" s="33" t="s">
        <v>2467</v>
      </c>
      <c r="CEG1" s="33" t="s">
        <v>2468</v>
      </c>
      <c r="CEH1" s="33" t="s">
        <v>2469</v>
      </c>
      <c r="CEI1" s="33" t="s">
        <v>2470</v>
      </c>
      <c r="CEJ1" s="33" t="s">
        <v>2471</v>
      </c>
      <c r="CEK1" s="33" t="s">
        <v>2472</v>
      </c>
      <c r="CEL1" s="33" t="s">
        <v>2473</v>
      </c>
      <c r="CEM1" s="33" t="s">
        <v>2474</v>
      </c>
      <c r="CEN1" s="33" t="s">
        <v>2475</v>
      </c>
      <c r="CEO1" s="33" t="s">
        <v>2476</v>
      </c>
      <c r="CEP1" s="33" t="s">
        <v>2477</v>
      </c>
      <c r="CEQ1" s="33" t="s">
        <v>2478</v>
      </c>
      <c r="CER1" s="33" t="s">
        <v>2479</v>
      </c>
      <c r="CES1" s="33" t="s">
        <v>2480</v>
      </c>
      <c r="CET1" s="33" t="s">
        <v>2481</v>
      </c>
      <c r="CEU1" s="33" t="s">
        <v>2482</v>
      </c>
      <c r="CEV1" s="33" t="s">
        <v>2483</v>
      </c>
      <c r="CEW1" s="33" t="s">
        <v>2484</v>
      </c>
      <c r="CEX1" s="33" t="s">
        <v>2485</v>
      </c>
      <c r="CEY1" s="33" t="s">
        <v>2486</v>
      </c>
      <c r="CEZ1" s="33" t="s">
        <v>2487</v>
      </c>
      <c r="CFA1" s="33" t="s">
        <v>2488</v>
      </c>
      <c r="CFB1" s="33" t="s">
        <v>2489</v>
      </c>
      <c r="CFC1" s="33" t="s">
        <v>2490</v>
      </c>
      <c r="CFD1" s="33" t="s">
        <v>2491</v>
      </c>
      <c r="CFE1" s="33" t="s">
        <v>2492</v>
      </c>
      <c r="CFF1" s="33" t="s">
        <v>2493</v>
      </c>
      <c r="CFG1" s="33" t="s">
        <v>2494</v>
      </c>
      <c r="CFH1" s="33" t="s">
        <v>2495</v>
      </c>
      <c r="CFI1" s="33" t="s">
        <v>2496</v>
      </c>
      <c r="CFJ1" s="33" t="s">
        <v>2497</v>
      </c>
      <c r="CFK1" s="33" t="s">
        <v>2498</v>
      </c>
      <c r="CFL1" s="33" t="s">
        <v>2499</v>
      </c>
      <c r="CFM1" s="33" t="s">
        <v>2500</v>
      </c>
      <c r="CFN1" s="33" t="s">
        <v>2501</v>
      </c>
      <c r="CFO1" s="33" t="s">
        <v>2502</v>
      </c>
      <c r="CFP1" s="33" t="s">
        <v>2503</v>
      </c>
      <c r="CFQ1" s="33" t="s">
        <v>2504</v>
      </c>
      <c r="CFR1" s="33" t="s">
        <v>2505</v>
      </c>
      <c r="CFS1" s="33" t="s">
        <v>2506</v>
      </c>
      <c r="CFT1" s="33" t="s">
        <v>2507</v>
      </c>
      <c r="CFU1" s="33" t="s">
        <v>2508</v>
      </c>
      <c r="CFV1" s="33" t="s">
        <v>2509</v>
      </c>
      <c r="CFW1" s="33" t="s">
        <v>2510</v>
      </c>
      <c r="CFX1" s="33" t="s">
        <v>2511</v>
      </c>
      <c r="CFY1" s="33" t="s">
        <v>2512</v>
      </c>
      <c r="CFZ1" s="33" t="s">
        <v>2513</v>
      </c>
      <c r="CGA1" s="33" t="s">
        <v>2514</v>
      </c>
      <c r="CGB1" s="33" t="s">
        <v>2515</v>
      </c>
      <c r="CGC1" s="33" t="s">
        <v>2516</v>
      </c>
      <c r="CGD1" s="33" t="s">
        <v>2517</v>
      </c>
      <c r="CGE1" s="33" t="s">
        <v>2518</v>
      </c>
      <c r="CGF1" s="33" t="s">
        <v>2519</v>
      </c>
      <c r="CGG1" s="33" t="s">
        <v>2520</v>
      </c>
      <c r="CGH1" s="33" t="s">
        <v>2521</v>
      </c>
      <c r="CGI1" s="33" t="s">
        <v>2522</v>
      </c>
      <c r="CGJ1" s="33" t="s">
        <v>2523</v>
      </c>
      <c r="CGK1" s="33" t="s">
        <v>2524</v>
      </c>
      <c r="CGL1" s="33" t="s">
        <v>2525</v>
      </c>
      <c r="CGM1" s="33" t="s">
        <v>2526</v>
      </c>
      <c r="CGN1" s="33" t="s">
        <v>2527</v>
      </c>
      <c r="CGO1" s="33" t="s">
        <v>2528</v>
      </c>
      <c r="CGP1" s="33" t="s">
        <v>2529</v>
      </c>
      <c r="CGQ1" s="33" t="s">
        <v>2530</v>
      </c>
      <c r="CGR1" s="33" t="s">
        <v>2531</v>
      </c>
      <c r="CGS1" s="33" t="s">
        <v>2532</v>
      </c>
      <c r="CGT1" s="33" t="s">
        <v>2533</v>
      </c>
      <c r="CGU1" s="33" t="s">
        <v>2534</v>
      </c>
      <c r="CGV1" s="33" t="s">
        <v>2535</v>
      </c>
      <c r="CGW1" s="33" t="s">
        <v>2536</v>
      </c>
      <c r="CGX1" s="33" t="s">
        <v>2537</v>
      </c>
      <c r="CGY1" s="33" t="s">
        <v>2538</v>
      </c>
      <c r="CGZ1" s="33" t="s">
        <v>2539</v>
      </c>
      <c r="CHA1" s="33" t="s">
        <v>2540</v>
      </c>
      <c r="CHB1" s="33" t="s">
        <v>2541</v>
      </c>
      <c r="CHC1" s="33" t="s">
        <v>2542</v>
      </c>
      <c r="CHD1" s="33" t="s">
        <v>2543</v>
      </c>
      <c r="CHE1" s="33" t="s">
        <v>2544</v>
      </c>
      <c r="CHF1" s="33" t="s">
        <v>2545</v>
      </c>
      <c r="CHG1" s="33" t="s">
        <v>2546</v>
      </c>
      <c r="CHH1" s="33" t="s">
        <v>2547</v>
      </c>
      <c r="CHI1" s="33" t="s">
        <v>2548</v>
      </c>
      <c r="CHJ1" s="33" t="s">
        <v>2549</v>
      </c>
      <c r="CHK1" s="33" t="s">
        <v>2550</v>
      </c>
      <c r="CHL1" s="33" t="s">
        <v>2551</v>
      </c>
      <c r="CHM1" s="33" t="s">
        <v>2552</v>
      </c>
      <c r="CHN1" s="33" t="s">
        <v>2553</v>
      </c>
      <c r="CHO1" s="33" t="s">
        <v>2554</v>
      </c>
      <c r="CHP1" s="33" t="s">
        <v>2555</v>
      </c>
      <c r="CHQ1" s="33" t="s">
        <v>2556</v>
      </c>
      <c r="CHR1" s="33" t="s">
        <v>2557</v>
      </c>
      <c r="CHS1" s="33" t="s">
        <v>2558</v>
      </c>
      <c r="CHT1" s="33" t="s">
        <v>2559</v>
      </c>
      <c r="CHU1" s="33" t="s">
        <v>2560</v>
      </c>
      <c r="CHV1" s="33" t="s">
        <v>2561</v>
      </c>
      <c r="CHW1" s="33" t="s">
        <v>2562</v>
      </c>
      <c r="CHX1" s="33" t="s">
        <v>2563</v>
      </c>
      <c r="CHY1" s="33" t="s">
        <v>2564</v>
      </c>
      <c r="CHZ1" s="33" t="s">
        <v>2565</v>
      </c>
      <c r="CIA1" s="33" t="s">
        <v>2566</v>
      </c>
      <c r="CIB1" s="33" t="s">
        <v>2567</v>
      </c>
      <c r="CIC1" s="33" t="s">
        <v>2568</v>
      </c>
      <c r="CID1" s="33" t="s">
        <v>2569</v>
      </c>
      <c r="CIE1" s="33" t="s">
        <v>2570</v>
      </c>
      <c r="CIF1" s="33" t="s">
        <v>2571</v>
      </c>
      <c r="CIG1" s="33" t="s">
        <v>2572</v>
      </c>
      <c r="CIH1" s="33" t="s">
        <v>2573</v>
      </c>
      <c r="CII1" s="33" t="s">
        <v>2574</v>
      </c>
      <c r="CIJ1" s="33" t="s">
        <v>2575</v>
      </c>
      <c r="CIK1" s="33" t="s">
        <v>2576</v>
      </c>
      <c r="CIL1" s="33" t="s">
        <v>2577</v>
      </c>
      <c r="CIM1" s="33" t="s">
        <v>2578</v>
      </c>
      <c r="CIN1" s="33" t="s">
        <v>2579</v>
      </c>
      <c r="CIO1" s="33" t="s">
        <v>2580</v>
      </c>
      <c r="CIP1" s="33" t="s">
        <v>2581</v>
      </c>
      <c r="CIQ1" s="33" t="s">
        <v>2582</v>
      </c>
      <c r="CIR1" s="33" t="s">
        <v>2583</v>
      </c>
      <c r="CIS1" s="33" t="s">
        <v>2584</v>
      </c>
      <c r="CIT1" s="33" t="s">
        <v>2585</v>
      </c>
      <c r="CIU1" s="33" t="s">
        <v>2586</v>
      </c>
      <c r="CIV1" s="33" t="s">
        <v>2587</v>
      </c>
      <c r="CIW1" s="33" t="s">
        <v>2588</v>
      </c>
      <c r="CIX1" s="33" t="s">
        <v>2589</v>
      </c>
      <c r="CIY1" s="33" t="s">
        <v>2590</v>
      </c>
      <c r="CIZ1" s="33" t="s">
        <v>2591</v>
      </c>
      <c r="CJA1" s="33" t="s">
        <v>2592</v>
      </c>
      <c r="CJB1" s="33" t="s">
        <v>2593</v>
      </c>
      <c r="CJC1" s="33" t="s">
        <v>2594</v>
      </c>
      <c r="CJD1" s="33" t="s">
        <v>2595</v>
      </c>
      <c r="CJE1" s="33" t="s">
        <v>2596</v>
      </c>
      <c r="CJF1" s="33" t="s">
        <v>2597</v>
      </c>
      <c r="CJG1" s="33" t="s">
        <v>2598</v>
      </c>
      <c r="CJH1" s="33" t="s">
        <v>2599</v>
      </c>
      <c r="CJI1" s="33" t="s">
        <v>2600</v>
      </c>
      <c r="CJJ1" s="33" t="s">
        <v>2601</v>
      </c>
      <c r="CJK1" s="33" t="s">
        <v>2602</v>
      </c>
      <c r="CJL1" s="33" t="s">
        <v>2603</v>
      </c>
      <c r="CJM1" s="33" t="s">
        <v>2604</v>
      </c>
      <c r="CJN1" s="33" t="s">
        <v>2605</v>
      </c>
      <c r="CJO1" s="33" t="s">
        <v>2606</v>
      </c>
      <c r="CJP1" s="33" t="s">
        <v>2607</v>
      </c>
      <c r="CJQ1" s="33" t="s">
        <v>2608</v>
      </c>
      <c r="CJR1" s="33" t="s">
        <v>2609</v>
      </c>
      <c r="CJS1" s="33" t="s">
        <v>2610</v>
      </c>
      <c r="CJT1" s="33" t="s">
        <v>2611</v>
      </c>
      <c r="CJU1" s="33" t="s">
        <v>2612</v>
      </c>
      <c r="CJV1" s="33" t="s">
        <v>2613</v>
      </c>
      <c r="CJW1" s="33" t="s">
        <v>2614</v>
      </c>
      <c r="CJX1" s="33" t="s">
        <v>2615</v>
      </c>
      <c r="CJY1" s="33" t="s">
        <v>2616</v>
      </c>
      <c r="CJZ1" s="33" t="s">
        <v>2617</v>
      </c>
      <c r="CKA1" s="33" t="s">
        <v>2618</v>
      </c>
      <c r="CKB1" s="33" t="s">
        <v>2619</v>
      </c>
      <c r="CKC1" s="33" t="s">
        <v>2620</v>
      </c>
      <c r="CKD1" s="33" t="s">
        <v>2621</v>
      </c>
      <c r="CKE1" s="33" t="s">
        <v>2622</v>
      </c>
      <c r="CKF1" s="33" t="s">
        <v>2623</v>
      </c>
      <c r="CKG1" s="33" t="s">
        <v>2624</v>
      </c>
      <c r="CKH1" s="33" t="s">
        <v>2625</v>
      </c>
      <c r="CKI1" s="33" t="s">
        <v>2626</v>
      </c>
      <c r="CKJ1" s="33" t="s">
        <v>2627</v>
      </c>
      <c r="CKK1" s="33" t="s">
        <v>2628</v>
      </c>
      <c r="CKL1" s="33" t="s">
        <v>2629</v>
      </c>
      <c r="CKM1" s="33" t="s">
        <v>2630</v>
      </c>
      <c r="CKN1" s="33" t="s">
        <v>2631</v>
      </c>
      <c r="CKO1" s="33" t="s">
        <v>2632</v>
      </c>
      <c r="CKP1" s="33" t="s">
        <v>2633</v>
      </c>
      <c r="CKQ1" s="33" t="s">
        <v>2634</v>
      </c>
      <c r="CKR1" s="33" t="s">
        <v>2635</v>
      </c>
      <c r="CKS1" s="33" t="s">
        <v>2636</v>
      </c>
      <c r="CKT1" s="33" t="s">
        <v>2637</v>
      </c>
      <c r="CKU1" s="33" t="s">
        <v>2638</v>
      </c>
      <c r="CKV1" s="33" t="s">
        <v>2639</v>
      </c>
      <c r="CKW1" s="33" t="s">
        <v>2640</v>
      </c>
      <c r="CKX1" s="33" t="s">
        <v>2641</v>
      </c>
      <c r="CKY1" s="33" t="s">
        <v>2642</v>
      </c>
      <c r="CKZ1" s="33" t="s">
        <v>2643</v>
      </c>
      <c r="CLA1" s="33" t="s">
        <v>2644</v>
      </c>
      <c r="CLB1" s="33" t="s">
        <v>2645</v>
      </c>
      <c r="CLC1" s="33" t="s">
        <v>2646</v>
      </c>
      <c r="CLD1" s="33" t="s">
        <v>2647</v>
      </c>
      <c r="CLE1" s="33" t="s">
        <v>2648</v>
      </c>
      <c r="CLF1" s="33" t="s">
        <v>2649</v>
      </c>
      <c r="CLG1" s="33" t="s">
        <v>2650</v>
      </c>
      <c r="CLH1" s="33" t="s">
        <v>2651</v>
      </c>
      <c r="CLI1" s="33" t="s">
        <v>2652</v>
      </c>
      <c r="CLJ1" s="33" t="s">
        <v>2653</v>
      </c>
      <c r="CLK1" s="33" t="s">
        <v>2654</v>
      </c>
      <c r="CLL1" s="33" t="s">
        <v>2655</v>
      </c>
      <c r="CLM1" s="33" t="s">
        <v>2656</v>
      </c>
      <c r="CLN1" s="33" t="s">
        <v>2657</v>
      </c>
      <c r="CLO1" s="33" t="s">
        <v>2658</v>
      </c>
      <c r="CLP1" s="33" t="s">
        <v>2659</v>
      </c>
      <c r="CLQ1" s="33" t="s">
        <v>2660</v>
      </c>
      <c r="CLR1" s="33" t="s">
        <v>2661</v>
      </c>
      <c r="CLS1" s="33" t="s">
        <v>2662</v>
      </c>
      <c r="CLT1" s="33" t="s">
        <v>2663</v>
      </c>
      <c r="CLU1" s="33" t="s">
        <v>2664</v>
      </c>
      <c r="CLV1" s="33" t="s">
        <v>2665</v>
      </c>
      <c r="CLW1" s="33" t="s">
        <v>2666</v>
      </c>
      <c r="CLX1" s="33" t="s">
        <v>2667</v>
      </c>
      <c r="CLY1" s="33" t="s">
        <v>2668</v>
      </c>
      <c r="CLZ1" s="33" t="s">
        <v>2669</v>
      </c>
      <c r="CMA1" s="33" t="s">
        <v>2670</v>
      </c>
      <c r="CMB1" s="33" t="s">
        <v>2671</v>
      </c>
      <c r="CMC1" s="33" t="s">
        <v>2672</v>
      </c>
      <c r="CMD1" s="33" t="s">
        <v>2673</v>
      </c>
      <c r="CME1" s="33" t="s">
        <v>2674</v>
      </c>
      <c r="CMF1" s="33" t="s">
        <v>2675</v>
      </c>
      <c r="CMG1" s="33" t="s">
        <v>2676</v>
      </c>
      <c r="CMH1" s="33" t="s">
        <v>2677</v>
      </c>
      <c r="CMI1" s="33" t="s">
        <v>2678</v>
      </c>
      <c r="CMJ1" s="33" t="s">
        <v>2679</v>
      </c>
      <c r="CMK1" s="33" t="s">
        <v>2680</v>
      </c>
      <c r="CML1" s="33" t="s">
        <v>2681</v>
      </c>
      <c r="CMM1" s="33" t="s">
        <v>2682</v>
      </c>
      <c r="CMN1" s="33" t="s">
        <v>2683</v>
      </c>
      <c r="CMO1" s="33" t="s">
        <v>2684</v>
      </c>
      <c r="CMP1" s="33" t="s">
        <v>2685</v>
      </c>
      <c r="CMQ1" s="33" t="s">
        <v>2686</v>
      </c>
      <c r="CMR1" s="33" t="s">
        <v>2687</v>
      </c>
      <c r="CMS1" s="33" t="s">
        <v>2688</v>
      </c>
      <c r="CMT1" s="33" t="s">
        <v>2689</v>
      </c>
      <c r="CMU1" s="33" t="s">
        <v>2690</v>
      </c>
      <c r="CMV1" s="33" t="s">
        <v>2691</v>
      </c>
      <c r="CMW1" s="33" t="s">
        <v>2692</v>
      </c>
      <c r="CMX1" s="33" t="s">
        <v>2693</v>
      </c>
      <c r="CMY1" s="33" t="s">
        <v>2694</v>
      </c>
      <c r="CMZ1" s="33" t="s">
        <v>2695</v>
      </c>
      <c r="CNA1" s="33" t="s">
        <v>2696</v>
      </c>
      <c r="CNB1" s="33" t="s">
        <v>2697</v>
      </c>
      <c r="CNC1" s="33" t="s">
        <v>2698</v>
      </c>
      <c r="CND1" s="33" t="s">
        <v>2699</v>
      </c>
      <c r="CNE1" s="33" t="s">
        <v>2700</v>
      </c>
      <c r="CNF1" s="33" t="s">
        <v>2701</v>
      </c>
      <c r="CNG1" s="33" t="s">
        <v>2702</v>
      </c>
      <c r="CNH1" s="33" t="s">
        <v>2703</v>
      </c>
      <c r="CNI1" s="33" t="s">
        <v>2704</v>
      </c>
      <c r="CNJ1" s="33" t="s">
        <v>2705</v>
      </c>
      <c r="CNK1" s="33" t="s">
        <v>2706</v>
      </c>
      <c r="CNL1" s="33" t="s">
        <v>2707</v>
      </c>
      <c r="CNM1" s="33" t="s">
        <v>2708</v>
      </c>
      <c r="CNN1" s="33" t="s">
        <v>2709</v>
      </c>
      <c r="CNO1" s="33" t="s">
        <v>2710</v>
      </c>
      <c r="CNP1" s="33" t="s">
        <v>2711</v>
      </c>
      <c r="CNQ1" s="33" t="s">
        <v>2712</v>
      </c>
      <c r="CNR1" s="33" t="s">
        <v>2713</v>
      </c>
      <c r="CNS1" s="33" t="s">
        <v>2714</v>
      </c>
      <c r="CNT1" s="33" t="s">
        <v>2715</v>
      </c>
      <c r="CNU1" s="33" t="s">
        <v>2716</v>
      </c>
      <c r="CNV1" s="33" t="s">
        <v>2717</v>
      </c>
      <c r="CNW1" s="33" t="s">
        <v>2718</v>
      </c>
      <c r="CNX1" s="33" t="s">
        <v>2719</v>
      </c>
      <c r="CNY1" s="33" t="s">
        <v>2720</v>
      </c>
      <c r="CNZ1" s="33" t="s">
        <v>2721</v>
      </c>
      <c r="COA1" s="33" t="s">
        <v>2722</v>
      </c>
      <c r="COB1" s="33" t="s">
        <v>2723</v>
      </c>
      <c r="COC1" s="33" t="s">
        <v>2724</v>
      </c>
      <c r="COD1" s="33" t="s">
        <v>2725</v>
      </c>
      <c r="COE1" s="33" t="s">
        <v>2726</v>
      </c>
      <c r="COF1" s="33" t="s">
        <v>2727</v>
      </c>
      <c r="COG1" s="33" t="s">
        <v>2728</v>
      </c>
      <c r="COH1" s="33" t="s">
        <v>2729</v>
      </c>
      <c r="COI1" s="33" t="s">
        <v>2730</v>
      </c>
      <c r="COJ1" s="33" t="s">
        <v>2731</v>
      </c>
      <c r="COK1" s="33" t="s">
        <v>2732</v>
      </c>
      <c r="COL1" s="33" t="s">
        <v>2733</v>
      </c>
      <c r="COM1" s="33" t="s">
        <v>2734</v>
      </c>
      <c r="CON1" s="33" t="s">
        <v>2735</v>
      </c>
      <c r="COO1" s="33" t="s">
        <v>2736</v>
      </c>
      <c r="COP1" s="33" t="s">
        <v>2737</v>
      </c>
      <c r="COQ1" s="33" t="s">
        <v>2738</v>
      </c>
      <c r="COR1" s="33" t="s">
        <v>2739</v>
      </c>
      <c r="COS1" s="33" t="s">
        <v>2740</v>
      </c>
      <c r="COT1" s="33" t="s">
        <v>2741</v>
      </c>
      <c r="COU1" s="33" t="s">
        <v>2742</v>
      </c>
      <c r="COV1" s="33" t="s">
        <v>2743</v>
      </c>
      <c r="COW1" s="33" t="s">
        <v>2744</v>
      </c>
      <c r="COX1" s="33" t="s">
        <v>2745</v>
      </c>
      <c r="COY1" s="33" t="s">
        <v>2746</v>
      </c>
      <c r="COZ1" s="33" t="s">
        <v>2747</v>
      </c>
      <c r="CPA1" s="33" t="s">
        <v>2748</v>
      </c>
      <c r="CPB1" s="33" t="s">
        <v>2749</v>
      </c>
      <c r="CPC1" s="33" t="s">
        <v>2750</v>
      </c>
      <c r="CPD1" s="33" t="s">
        <v>2751</v>
      </c>
      <c r="CPE1" s="33" t="s">
        <v>2752</v>
      </c>
      <c r="CPF1" s="33" t="s">
        <v>2753</v>
      </c>
      <c r="CPG1" s="33" t="s">
        <v>2754</v>
      </c>
      <c r="CPH1" s="33" t="s">
        <v>2755</v>
      </c>
      <c r="CPI1" s="33" t="s">
        <v>2756</v>
      </c>
      <c r="CPJ1" s="33" t="s">
        <v>2757</v>
      </c>
      <c r="CPK1" s="33" t="s">
        <v>2758</v>
      </c>
      <c r="CPL1" s="33" t="s">
        <v>2759</v>
      </c>
      <c r="CPM1" s="33" t="s">
        <v>2760</v>
      </c>
      <c r="CPN1" s="33" t="s">
        <v>2761</v>
      </c>
      <c r="CPO1" s="33" t="s">
        <v>2762</v>
      </c>
      <c r="CPP1" s="33" t="s">
        <v>2763</v>
      </c>
      <c r="CPQ1" s="33" t="s">
        <v>2764</v>
      </c>
      <c r="CPR1" s="33" t="s">
        <v>2765</v>
      </c>
      <c r="CPS1" s="33" t="s">
        <v>2766</v>
      </c>
      <c r="CPT1" s="33" t="s">
        <v>2767</v>
      </c>
      <c r="CPU1" s="33" t="s">
        <v>2768</v>
      </c>
      <c r="CPV1" s="33" t="s">
        <v>2769</v>
      </c>
      <c r="CPW1" s="33" t="s">
        <v>2770</v>
      </c>
      <c r="CPX1" s="33" t="s">
        <v>2771</v>
      </c>
      <c r="CPY1" s="33" t="s">
        <v>2772</v>
      </c>
      <c r="CPZ1" s="33" t="s">
        <v>2773</v>
      </c>
      <c r="CQA1" s="33" t="s">
        <v>2774</v>
      </c>
      <c r="CQB1" s="33" t="s">
        <v>2775</v>
      </c>
      <c r="CQC1" s="33" t="s">
        <v>2776</v>
      </c>
      <c r="CQD1" s="33" t="s">
        <v>2777</v>
      </c>
      <c r="CQE1" s="33" t="s">
        <v>2778</v>
      </c>
      <c r="CQF1" s="33" t="s">
        <v>2779</v>
      </c>
      <c r="CQG1" s="33" t="s">
        <v>2780</v>
      </c>
      <c r="CQH1" s="33" t="s">
        <v>2781</v>
      </c>
      <c r="CQI1" s="33" t="s">
        <v>2782</v>
      </c>
      <c r="CQJ1" s="33" t="s">
        <v>2783</v>
      </c>
      <c r="CQK1" s="33" t="s">
        <v>2784</v>
      </c>
      <c r="CQL1" s="33" t="s">
        <v>2785</v>
      </c>
      <c r="CQM1" s="33" t="s">
        <v>2786</v>
      </c>
      <c r="CQN1" s="33" t="s">
        <v>2787</v>
      </c>
      <c r="CQO1" s="33" t="s">
        <v>2788</v>
      </c>
      <c r="CQP1" s="33" t="s">
        <v>2789</v>
      </c>
      <c r="CQQ1" s="33" t="s">
        <v>2790</v>
      </c>
      <c r="CQR1" s="33" t="s">
        <v>2791</v>
      </c>
      <c r="CQS1" s="33" t="s">
        <v>2792</v>
      </c>
      <c r="CQT1" s="33" t="s">
        <v>2793</v>
      </c>
      <c r="CQU1" s="33" t="s">
        <v>2794</v>
      </c>
      <c r="CQV1" s="33" t="s">
        <v>2795</v>
      </c>
      <c r="CQW1" s="33" t="s">
        <v>2796</v>
      </c>
      <c r="CQX1" s="33" t="s">
        <v>2797</v>
      </c>
      <c r="CQY1" s="33" t="s">
        <v>2798</v>
      </c>
      <c r="CQZ1" s="33" t="s">
        <v>2799</v>
      </c>
      <c r="CRA1" s="33" t="s">
        <v>2800</v>
      </c>
      <c r="CRB1" s="33" t="s">
        <v>2801</v>
      </c>
      <c r="CRC1" s="33" t="s">
        <v>2802</v>
      </c>
      <c r="CRD1" s="33" t="s">
        <v>2803</v>
      </c>
      <c r="CRE1" s="33" t="s">
        <v>2804</v>
      </c>
      <c r="CRF1" s="33" t="s">
        <v>2805</v>
      </c>
      <c r="CRG1" s="33" t="s">
        <v>2806</v>
      </c>
      <c r="CRH1" s="33" t="s">
        <v>2807</v>
      </c>
      <c r="CRI1" s="33" t="s">
        <v>2808</v>
      </c>
      <c r="CRJ1" s="33" t="s">
        <v>2809</v>
      </c>
      <c r="CRK1" s="33" t="s">
        <v>2810</v>
      </c>
      <c r="CRL1" s="33" t="s">
        <v>2811</v>
      </c>
      <c r="CRM1" s="33" t="s">
        <v>2812</v>
      </c>
      <c r="CRN1" s="33" t="s">
        <v>2813</v>
      </c>
      <c r="CRO1" s="33" t="s">
        <v>2814</v>
      </c>
      <c r="CRP1" s="33" t="s">
        <v>2815</v>
      </c>
      <c r="CRQ1" s="33" t="s">
        <v>2816</v>
      </c>
      <c r="CRR1" s="33" t="s">
        <v>2817</v>
      </c>
      <c r="CRS1" s="33" t="s">
        <v>2818</v>
      </c>
      <c r="CRT1" s="33" t="s">
        <v>2819</v>
      </c>
      <c r="CRU1" s="33" t="s">
        <v>2820</v>
      </c>
      <c r="CRV1" s="33" t="s">
        <v>2821</v>
      </c>
      <c r="CRW1" s="33" t="s">
        <v>2822</v>
      </c>
      <c r="CRX1" s="33" t="s">
        <v>2823</v>
      </c>
      <c r="CRY1" s="33" t="s">
        <v>2824</v>
      </c>
      <c r="CRZ1" s="33" t="s">
        <v>2825</v>
      </c>
      <c r="CSA1" s="33" t="s">
        <v>2826</v>
      </c>
      <c r="CSB1" s="33" t="s">
        <v>2827</v>
      </c>
      <c r="CSC1" s="33" t="s">
        <v>2828</v>
      </c>
      <c r="CSD1" s="33" t="s">
        <v>2829</v>
      </c>
      <c r="CSE1" s="33" t="s">
        <v>2830</v>
      </c>
      <c r="CSF1" s="33" t="s">
        <v>2831</v>
      </c>
      <c r="CSG1" s="33" t="s">
        <v>2832</v>
      </c>
      <c r="CSH1" s="33" t="s">
        <v>2833</v>
      </c>
      <c r="CSI1" s="33" t="s">
        <v>2834</v>
      </c>
      <c r="CSJ1" s="33" t="s">
        <v>2835</v>
      </c>
      <c r="CSK1" s="33" t="s">
        <v>2836</v>
      </c>
      <c r="CSL1" s="33" t="s">
        <v>2837</v>
      </c>
      <c r="CSM1" s="33" t="s">
        <v>2838</v>
      </c>
      <c r="CSN1" s="33" t="s">
        <v>2839</v>
      </c>
      <c r="CSO1" s="33" t="s">
        <v>2840</v>
      </c>
      <c r="CSP1" s="33" t="s">
        <v>2841</v>
      </c>
      <c r="CSQ1" s="33" t="s">
        <v>2842</v>
      </c>
      <c r="CSR1" s="33" t="s">
        <v>2843</v>
      </c>
      <c r="CSS1" s="33" t="s">
        <v>2844</v>
      </c>
      <c r="CST1" s="33" t="s">
        <v>2845</v>
      </c>
      <c r="CSU1" s="33" t="s">
        <v>2846</v>
      </c>
      <c r="CSV1" s="33" t="s">
        <v>2847</v>
      </c>
      <c r="CSW1" s="33" t="s">
        <v>2848</v>
      </c>
      <c r="CSX1" s="33" t="s">
        <v>2849</v>
      </c>
      <c r="CSY1" s="33" t="s">
        <v>2850</v>
      </c>
      <c r="CSZ1" s="33" t="s">
        <v>2851</v>
      </c>
      <c r="CTA1" s="33" t="s">
        <v>2852</v>
      </c>
      <c r="CTB1" s="33" t="s">
        <v>2853</v>
      </c>
      <c r="CTC1" s="33" t="s">
        <v>2854</v>
      </c>
      <c r="CTD1" s="33" t="s">
        <v>2855</v>
      </c>
      <c r="CTE1" s="33" t="s">
        <v>2856</v>
      </c>
      <c r="CTF1" s="33" t="s">
        <v>2857</v>
      </c>
      <c r="CTG1" s="33" t="s">
        <v>2858</v>
      </c>
      <c r="CTH1" s="33" t="s">
        <v>2859</v>
      </c>
      <c r="CTI1" s="33" t="s">
        <v>2860</v>
      </c>
      <c r="CTJ1" s="33" t="s">
        <v>2861</v>
      </c>
      <c r="CTK1" s="33" t="s">
        <v>2862</v>
      </c>
      <c r="CTL1" s="33" t="s">
        <v>2863</v>
      </c>
      <c r="CTM1" s="33" t="s">
        <v>2864</v>
      </c>
      <c r="CTN1" s="33" t="s">
        <v>2865</v>
      </c>
      <c r="CTO1" s="33" t="s">
        <v>2866</v>
      </c>
      <c r="CTP1" s="33" t="s">
        <v>2867</v>
      </c>
      <c r="CTQ1" s="33" t="s">
        <v>2868</v>
      </c>
      <c r="CTR1" s="33" t="s">
        <v>2869</v>
      </c>
      <c r="CTS1" s="33" t="s">
        <v>2870</v>
      </c>
      <c r="CTT1" s="33" t="s">
        <v>2871</v>
      </c>
      <c r="CTU1" s="33" t="s">
        <v>2872</v>
      </c>
      <c r="CTV1" s="33" t="s">
        <v>2873</v>
      </c>
      <c r="CTW1" s="33" t="s">
        <v>2874</v>
      </c>
      <c r="CTX1" s="33" t="s">
        <v>2875</v>
      </c>
      <c r="CTY1" s="33" t="s">
        <v>2876</v>
      </c>
      <c r="CTZ1" s="33" t="s">
        <v>2877</v>
      </c>
      <c r="CUA1" s="33" t="s">
        <v>2878</v>
      </c>
      <c r="CUB1" s="33" t="s">
        <v>2879</v>
      </c>
      <c r="CUC1" s="33" t="s">
        <v>2880</v>
      </c>
      <c r="CUD1" s="33" t="s">
        <v>2881</v>
      </c>
      <c r="CUE1" s="33" t="s">
        <v>2882</v>
      </c>
      <c r="CUF1" s="33" t="s">
        <v>2883</v>
      </c>
      <c r="CUG1" s="33" t="s">
        <v>2884</v>
      </c>
      <c r="CUH1" s="33" t="s">
        <v>2885</v>
      </c>
      <c r="CUI1" s="33" t="s">
        <v>2886</v>
      </c>
      <c r="CUJ1" s="33" t="s">
        <v>2887</v>
      </c>
      <c r="CUK1" s="33" t="s">
        <v>2888</v>
      </c>
      <c r="CUL1" s="33" t="s">
        <v>2889</v>
      </c>
      <c r="CUM1" s="33" t="s">
        <v>2890</v>
      </c>
      <c r="CUN1" s="33" t="s">
        <v>2891</v>
      </c>
      <c r="CUO1" s="33" t="s">
        <v>2892</v>
      </c>
      <c r="CUP1" s="33" t="s">
        <v>2893</v>
      </c>
      <c r="CUQ1" s="33" t="s">
        <v>2894</v>
      </c>
      <c r="CUR1" s="33" t="s">
        <v>2895</v>
      </c>
      <c r="CUS1" s="33" t="s">
        <v>2896</v>
      </c>
      <c r="CUT1" s="33" t="s">
        <v>2897</v>
      </c>
      <c r="CUU1" s="33" t="s">
        <v>2898</v>
      </c>
      <c r="CUV1" s="33" t="s">
        <v>2899</v>
      </c>
      <c r="CUW1" s="33" t="s">
        <v>2900</v>
      </c>
      <c r="CUX1" s="33" t="s">
        <v>2901</v>
      </c>
      <c r="CUY1" s="33" t="s">
        <v>2902</v>
      </c>
      <c r="CUZ1" s="33" t="s">
        <v>2903</v>
      </c>
      <c r="CVA1" s="33" t="s">
        <v>2904</v>
      </c>
      <c r="CVB1" s="33" t="s">
        <v>2905</v>
      </c>
      <c r="CVC1" s="33" t="s">
        <v>2906</v>
      </c>
      <c r="CVD1" s="33" t="s">
        <v>2907</v>
      </c>
      <c r="CVE1" s="33" t="s">
        <v>2908</v>
      </c>
      <c r="CVF1" s="33" t="s">
        <v>2909</v>
      </c>
      <c r="CVG1" s="33" t="s">
        <v>2910</v>
      </c>
      <c r="CVH1" s="33" t="s">
        <v>2911</v>
      </c>
      <c r="CVI1" s="33" t="s">
        <v>2912</v>
      </c>
      <c r="CVJ1" s="33" t="s">
        <v>2913</v>
      </c>
      <c r="CVK1" s="33" t="s">
        <v>2914</v>
      </c>
      <c r="CVL1" s="33" t="s">
        <v>2915</v>
      </c>
      <c r="CVM1" s="33" t="s">
        <v>2916</v>
      </c>
      <c r="CVN1" s="33" t="s">
        <v>2917</v>
      </c>
      <c r="CVO1" s="33" t="s">
        <v>2918</v>
      </c>
      <c r="CVP1" s="33" t="s">
        <v>2919</v>
      </c>
      <c r="CVQ1" s="33" t="s">
        <v>2920</v>
      </c>
      <c r="CVR1" s="33" t="s">
        <v>2921</v>
      </c>
      <c r="CVS1" s="33" t="s">
        <v>2922</v>
      </c>
      <c r="CVT1" s="33" t="s">
        <v>2923</v>
      </c>
      <c r="CVU1" s="33" t="s">
        <v>2924</v>
      </c>
      <c r="CVV1" s="33" t="s">
        <v>2925</v>
      </c>
      <c r="CVW1" s="33" t="s">
        <v>2926</v>
      </c>
      <c r="CVX1" s="33" t="s">
        <v>2927</v>
      </c>
      <c r="CVY1" s="33" t="s">
        <v>2928</v>
      </c>
      <c r="CVZ1" s="33" t="s">
        <v>2929</v>
      </c>
      <c r="CWA1" s="33" t="s">
        <v>2930</v>
      </c>
      <c r="CWB1" s="33" t="s">
        <v>2931</v>
      </c>
      <c r="CWC1" s="33" t="s">
        <v>2932</v>
      </c>
      <c r="CWD1" s="33" t="s">
        <v>2933</v>
      </c>
      <c r="CWE1" s="33" t="s">
        <v>2934</v>
      </c>
      <c r="CWF1" s="33" t="s">
        <v>2935</v>
      </c>
      <c r="CWG1" s="33" t="s">
        <v>2936</v>
      </c>
      <c r="CWH1" s="33" t="s">
        <v>2937</v>
      </c>
      <c r="CWI1" s="33" t="s">
        <v>2938</v>
      </c>
      <c r="CWJ1" s="33" t="s">
        <v>2939</v>
      </c>
      <c r="CWK1" s="33" t="s">
        <v>2940</v>
      </c>
      <c r="CWL1" s="33" t="s">
        <v>2941</v>
      </c>
      <c r="CWM1" s="33" t="s">
        <v>2942</v>
      </c>
      <c r="CWN1" s="33" t="s">
        <v>2943</v>
      </c>
      <c r="CWO1" s="33" t="s">
        <v>2944</v>
      </c>
      <c r="CWP1" s="33" t="s">
        <v>2945</v>
      </c>
      <c r="CWQ1" s="33" t="s">
        <v>2946</v>
      </c>
      <c r="CWR1" s="33" t="s">
        <v>2947</v>
      </c>
      <c r="CWS1" s="33" t="s">
        <v>2948</v>
      </c>
      <c r="CWT1" s="33" t="s">
        <v>2949</v>
      </c>
      <c r="CWU1" s="33" t="s">
        <v>2950</v>
      </c>
      <c r="CWV1" s="33" t="s">
        <v>2951</v>
      </c>
      <c r="CWW1" s="33" t="s">
        <v>2952</v>
      </c>
      <c r="CWX1" s="33" t="s">
        <v>2953</v>
      </c>
      <c r="CWY1" s="33" t="s">
        <v>2954</v>
      </c>
      <c r="CWZ1" s="33" t="s">
        <v>2955</v>
      </c>
      <c r="CXA1" s="33" t="s">
        <v>2956</v>
      </c>
      <c r="CXB1" s="33" t="s">
        <v>2957</v>
      </c>
      <c r="CXC1" s="33" t="s">
        <v>2958</v>
      </c>
      <c r="CXD1" s="33" t="s">
        <v>2959</v>
      </c>
      <c r="CXE1" s="33" t="s">
        <v>2960</v>
      </c>
      <c r="CXF1" s="33" t="s">
        <v>2961</v>
      </c>
      <c r="CXG1" s="33" t="s">
        <v>2962</v>
      </c>
      <c r="CXH1" s="33" t="s">
        <v>2963</v>
      </c>
      <c r="CXI1" s="33" t="s">
        <v>2964</v>
      </c>
      <c r="CXJ1" s="33" t="s">
        <v>2965</v>
      </c>
      <c r="CXK1" s="33" t="s">
        <v>2966</v>
      </c>
      <c r="CXL1" s="33" t="s">
        <v>2967</v>
      </c>
      <c r="CXM1" s="33" t="s">
        <v>2968</v>
      </c>
      <c r="CXN1" s="33" t="s">
        <v>2969</v>
      </c>
      <c r="CXO1" s="33" t="s">
        <v>2970</v>
      </c>
      <c r="CXP1" s="33" t="s">
        <v>2971</v>
      </c>
      <c r="CXQ1" s="33" t="s">
        <v>2972</v>
      </c>
      <c r="CXR1" s="33" t="s">
        <v>2973</v>
      </c>
      <c r="CXS1" s="33" t="s">
        <v>2974</v>
      </c>
      <c r="CXT1" s="33" t="s">
        <v>2975</v>
      </c>
      <c r="CXU1" s="33" t="s">
        <v>2976</v>
      </c>
      <c r="CXV1" s="33" t="s">
        <v>2977</v>
      </c>
      <c r="CXW1" s="33" t="s">
        <v>2978</v>
      </c>
      <c r="CXX1" s="33" t="s">
        <v>2979</v>
      </c>
      <c r="CXY1" s="33" t="s">
        <v>2980</v>
      </c>
      <c r="CXZ1" s="33" t="s">
        <v>2981</v>
      </c>
      <c r="CYA1" s="33" t="s">
        <v>2982</v>
      </c>
      <c r="CYB1" s="33" t="s">
        <v>2983</v>
      </c>
      <c r="CYC1" s="33" t="s">
        <v>2984</v>
      </c>
      <c r="CYD1" s="33" t="s">
        <v>2985</v>
      </c>
      <c r="CYE1" s="33" t="s">
        <v>2986</v>
      </c>
      <c r="CYF1" s="33" t="s">
        <v>2987</v>
      </c>
      <c r="CYG1" s="33" t="s">
        <v>2988</v>
      </c>
      <c r="CYH1" s="33" t="s">
        <v>2989</v>
      </c>
      <c r="CYI1" s="33" t="s">
        <v>2990</v>
      </c>
      <c r="CYJ1" s="33" t="s">
        <v>2991</v>
      </c>
      <c r="CYK1" s="33" t="s">
        <v>2992</v>
      </c>
      <c r="CYL1" s="33" t="s">
        <v>2993</v>
      </c>
      <c r="CYM1" s="33" t="s">
        <v>2994</v>
      </c>
      <c r="CYN1" s="33" t="s">
        <v>2995</v>
      </c>
      <c r="CYO1" s="33" t="s">
        <v>2996</v>
      </c>
      <c r="CYP1" s="33" t="s">
        <v>2997</v>
      </c>
      <c r="CYQ1" s="33" t="s">
        <v>2998</v>
      </c>
      <c r="CYR1" s="33" t="s">
        <v>2999</v>
      </c>
      <c r="CYS1" s="33" t="s">
        <v>3000</v>
      </c>
      <c r="CYT1" s="33" t="s">
        <v>3001</v>
      </c>
      <c r="CYU1" s="33" t="s">
        <v>3002</v>
      </c>
      <c r="CYV1" s="33" t="s">
        <v>3003</v>
      </c>
      <c r="CYW1" s="33" t="s">
        <v>3004</v>
      </c>
      <c r="CYX1" s="33" t="s">
        <v>3005</v>
      </c>
      <c r="CYY1" s="33" t="s">
        <v>3006</v>
      </c>
      <c r="CYZ1" s="33" t="s">
        <v>3007</v>
      </c>
      <c r="CZA1" s="33" t="s">
        <v>3008</v>
      </c>
      <c r="CZB1" s="33" t="s">
        <v>3009</v>
      </c>
      <c r="CZC1" s="33" t="s">
        <v>3010</v>
      </c>
      <c r="CZD1" s="33" t="s">
        <v>3011</v>
      </c>
      <c r="CZE1" s="33" t="s">
        <v>3012</v>
      </c>
      <c r="CZF1" s="33" t="s">
        <v>3013</v>
      </c>
      <c r="CZG1" s="33" t="s">
        <v>3014</v>
      </c>
      <c r="CZH1" s="33" t="s">
        <v>3015</v>
      </c>
      <c r="CZI1" s="33" t="s">
        <v>3016</v>
      </c>
      <c r="CZJ1" s="33" t="s">
        <v>3017</v>
      </c>
      <c r="CZK1" s="33" t="s">
        <v>3018</v>
      </c>
      <c r="CZL1" s="33" t="s">
        <v>3019</v>
      </c>
      <c r="CZM1" s="33" t="s">
        <v>3020</v>
      </c>
      <c r="CZN1" s="33" t="s">
        <v>3021</v>
      </c>
      <c r="CZO1" s="33" t="s">
        <v>3022</v>
      </c>
      <c r="CZP1" s="33" t="s">
        <v>3023</v>
      </c>
      <c r="CZQ1" s="33" t="s">
        <v>3024</v>
      </c>
      <c r="CZR1" s="33" t="s">
        <v>3025</v>
      </c>
      <c r="CZS1" s="33" t="s">
        <v>3026</v>
      </c>
      <c r="CZT1" s="33" t="s">
        <v>3027</v>
      </c>
      <c r="CZU1" s="33" t="s">
        <v>3028</v>
      </c>
      <c r="CZV1" s="33" t="s">
        <v>3029</v>
      </c>
      <c r="CZW1" s="33" t="s">
        <v>3030</v>
      </c>
      <c r="CZX1" s="33" t="s">
        <v>3031</v>
      </c>
      <c r="CZY1" s="33" t="s">
        <v>3032</v>
      </c>
      <c r="CZZ1" s="33" t="s">
        <v>3033</v>
      </c>
      <c r="DAA1" s="33" t="s">
        <v>3034</v>
      </c>
      <c r="DAB1" s="33" t="s">
        <v>3035</v>
      </c>
      <c r="DAC1" s="33" t="s">
        <v>3036</v>
      </c>
      <c r="DAD1" s="33" t="s">
        <v>3037</v>
      </c>
      <c r="DAE1" s="33" t="s">
        <v>3038</v>
      </c>
      <c r="DAF1" s="33" t="s">
        <v>3039</v>
      </c>
      <c r="DAG1" s="33" t="s">
        <v>3040</v>
      </c>
      <c r="DAH1" s="33" t="s">
        <v>3041</v>
      </c>
      <c r="DAI1" s="33" t="s">
        <v>3042</v>
      </c>
      <c r="DAJ1" s="33" t="s">
        <v>3043</v>
      </c>
      <c r="DAK1" s="33" t="s">
        <v>3044</v>
      </c>
      <c r="DAL1" s="33" t="s">
        <v>3045</v>
      </c>
      <c r="DAM1" s="33" t="s">
        <v>3046</v>
      </c>
      <c r="DAN1" s="33" t="s">
        <v>3047</v>
      </c>
      <c r="DAO1" s="33" t="s">
        <v>3048</v>
      </c>
      <c r="DAP1" s="33" t="s">
        <v>3049</v>
      </c>
      <c r="DAQ1" s="33" t="s">
        <v>3050</v>
      </c>
      <c r="DAR1" s="33" t="s">
        <v>3051</v>
      </c>
      <c r="DAS1" s="33" t="s">
        <v>3052</v>
      </c>
      <c r="DAT1" s="33" t="s">
        <v>3053</v>
      </c>
      <c r="DAU1" s="33" t="s">
        <v>3054</v>
      </c>
      <c r="DAV1" s="33" t="s">
        <v>3055</v>
      </c>
      <c r="DAW1" s="33" t="s">
        <v>3056</v>
      </c>
      <c r="DAX1" s="33" t="s">
        <v>3057</v>
      </c>
      <c r="DAY1" s="33" t="s">
        <v>3058</v>
      </c>
      <c r="DAZ1" s="33" t="s">
        <v>3059</v>
      </c>
      <c r="DBA1" s="33" t="s">
        <v>3060</v>
      </c>
      <c r="DBB1" s="33" t="s">
        <v>3061</v>
      </c>
      <c r="DBC1" s="33" t="s">
        <v>3062</v>
      </c>
      <c r="DBD1" s="33" t="s">
        <v>3063</v>
      </c>
      <c r="DBE1" s="33" t="s">
        <v>3064</v>
      </c>
      <c r="DBF1" s="33" t="s">
        <v>3065</v>
      </c>
      <c r="DBG1" s="33" t="s">
        <v>3066</v>
      </c>
      <c r="DBH1" s="33" t="s">
        <v>3067</v>
      </c>
      <c r="DBI1" s="33" t="s">
        <v>3068</v>
      </c>
      <c r="DBJ1" s="33" t="s">
        <v>3069</v>
      </c>
      <c r="DBK1" s="33" t="s">
        <v>3070</v>
      </c>
      <c r="DBL1" s="33" t="s">
        <v>3071</v>
      </c>
      <c r="DBM1" s="33" t="s">
        <v>3072</v>
      </c>
      <c r="DBN1" s="33" t="s">
        <v>3073</v>
      </c>
      <c r="DBO1" s="33" t="s">
        <v>3074</v>
      </c>
      <c r="DBP1" s="33" t="s">
        <v>3075</v>
      </c>
      <c r="DBQ1" s="33" t="s">
        <v>3076</v>
      </c>
      <c r="DBR1" s="33" t="s">
        <v>3077</v>
      </c>
      <c r="DBS1" s="33" t="s">
        <v>3078</v>
      </c>
      <c r="DBT1" s="33" t="s">
        <v>3079</v>
      </c>
      <c r="DBU1" s="33" t="s">
        <v>3080</v>
      </c>
      <c r="DBV1" s="33" t="s">
        <v>3081</v>
      </c>
      <c r="DBW1" s="33" t="s">
        <v>3082</v>
      </c>
      <c r="DBX1" s="33" t="s">
        <v>3083</v>
      </c>
      <c r="DBY1" s="33" t="s">
        <v>3084</v>
      </c>
      <c r="DBZ1" s="33" t="s">
        <v>3085</v>
      </c>
      <c r="DCA1" s="33" t="s">
        <v>3086</v>
      </c>
      <c r="DCB1" s="33" t="s">
        <v>3087</v>
      </c>
      <c r="DCC1" s="33" t="s">
        <v>3088</v>
      </c>
      <c r="DCD1" s="33" t="s">
        <v>3089</v>
      </c>
      <c r="DCE1" s="33" t="s">
        <v>3090</v>
      </c>
      <c r="DCF1" s="33" t="s">
        <v>3091</v>
      </c>
      <c r="DCG1" s="33" t="s">
        <v>3092</v>
      </c>
      <c r="DCH1" s="33" t="s">
        <v>3093</v>
      </c>
      <c r="DCI1" s="33" t="s">
        <v>3094</v>
      </c>
      <c r="DCJ1" s="33" t="s">
        <v>3095</v>
      </c>
      <c r="DCK1" s="33" t="s">
        <v>3096</v>
      </c>
      <c r="DCL1" s="33" t="s">
        <v>3097</v>
      </c>
      <c r="DCM1" s="33" t="s">
        <v>3098</v>
      </c>
      <c r="DCN1" s="33" t="s">
        <v>3099</v>
      </c>
      <c r="DCO1" s="33" t="s">
        <v>3100</v>
      </c>
      <c r="DCP1" s="33" t="s">
        <v>3101</v>
      </c>
      <c r="DCQ1" s="33" t="s">
        <v>3102</v>
      </c>
      <c r="DCR1" s="33" t="s">
        <v>3103</v>
      </c>
      <c r="DCS1" s="33" t="s">
        <v>3104</v>
      </c>
      <c r="DCT1" s="33" t="s">
        <v>3105</v>
      </c>
      <c r="DCU1" s="33" t="s">
        <v>3106</v>
      </c>
      <c r="DCV1" s="33" t="s">
        <v>3107</v>
      </c>
      <c r="DCW1" s="33" t="s">
        <v>3108</v>
      </c>
      <c r="DCX1" s="33" t="s">
        <v>3109</v>
      </c>
      <c r="DCY1" s="33" t="s">
        <v>3110</v>
      </c>
      <c r="DCZ1" s="33" t="s">
        <v>3111</v>
      </c>
      <c r="DDA1" s="33" t="s">
        <v>3112</v>
      </c>
      <c r="DDB1" s="33" t="s">
        <v>3113</v>
      </c>
      <c r="DDC1" s="33" t="s">
        <v>3114</v>
      </c>
      <c r="DDD1" s="33" t="s">
        <v>3115</v>
      </c>
      <c r="DDE1" s="33" t="s">
        <v>3116</v>
      </c>
      <c r="DDF1" s="33" t="s">
        <v>3117</v>
      </c>
      <c r="DDG1" s="33" t="s">
        <v>3118</v>
      </c>
      <c r="DDH1" s="33" t="s">
        <v>3119</v>
      </c>
      <c r="DDI1" s="33" t="s">
        <v>3120</v>
      </c>
      <c r="DDJ1" s="33" t="s">
        <v>3121</v>
      </c>
      <c r="DDK1" s="33" t="s">
        <v>3122</v>
      </c>
      <c r="DDL1" s="33" t="s">
        <v>3123</v>
      </c>
      <c r="DDM1" s="33" t="s">
        <v>3124</v>
      </c>
      <c r="DDN1" s="33" t="s">
        <v>3125</v>
      </c>
      <c r="DDO1" s="33" t="s">
        <v>3126</v>
      </c>
      <c r="DDP1" s="33" t="s">
        <v>3127</v>
      </c>
      <c r="DDQ1" s="33" t="s">
        <v>3128</v>
      </c>
      <c r="DDR1" s="33" t="s">
        <v>3129</v>
      </c>
      <c r="DDS1" s="33" t="s">
        <v>3130</v>
      </c>
      <c r="DDT1" s="33" t="s">
        <v>3131</v>
      </c>
      <c r="DDU1" s="33" t="s">
        <v>3132</v>
      </c>
      <c r="DDV1" s="33" t="s">
        <v>3133</v>
      </c>
      <c r="DDW1" s="33" t="s">
        <v>3134</v>
      </c>
      <c r="DDX1" s="33" t="s">
        <v>3135</v>
      </c>
      <c r="DDY1" s="33" t="s">
        <v>3136</v>
      </c>
      <c r="DDZ1" s="33" t="s">
        <v>3137</v>
      </c>
      <c r="DEA1" s="33" t="s">
        <v>3138</v>
      </c>
      <c r="DEB1" s="33" t="s">
        <v>3139</v>
      </c>
      <c r="DEC1" s="33" t="s">
        <v>3140</v>
      </c>
      <c r="DED1" s="33" t="s">
        <v>3141</v>
      </c>
      <c r="DEE1" s="33" t="s">
        <v>3142</v>
      </c>
      <c r="DEF1" s="33" t="s">
        <v>3143</v>
      </c>
      <c r="DEG1" s="33" t="s">
        <v>3144</v>
      </c>
      <c r="DEH1" s="33" t="s">
        <v>3145</v>
      </c>
      <c r="DEI1" s="33" t="s">
        <v>3146</v>
      </c>
      <c r="DEJ1" s="33" t="s">
        <v>3147</v>
      </c>
      <c r="DEK1" s="33" t="s">
        <v>3148</v>
      </c>
      <c r="DEL1" s="33" t="s">
        <v>3149</v>
      </c>
      <c r="DEM1" s="33" t="s">
        <v>3150</v>
      </c>
      <c r="DEN1" s="33" t="s">
        <v>3151</v>
      </c>
      <c r="DEO1" s="33" t="s">
        <v>3152</v>
      </c>
      <c r="DEP1" s="33" t="s">
        <v>3153</v>
      </c>
      <c r="DEQ1" s="33" t="s">
        <v>3154</v>
      </c>
      <c r="DER1" s="33" t="s">
        <v>3155</v>
      </c>
      <c r="DES1" s="33" t="s">
        <v>3156</v>
      </c>
      <c r="DET1" s="33" t="s">
        <v>3157</v>
      </c>
      <c r="DEU1" s="33" t="s">
        <v>3158</v>
      </c>
      <c r="DEV1" s="33" t="s">
        <v>3159</v>
      </c>
      <c r="DEW1" s="33" t="s">
        <v>3160</v>
      </c>
      <c r="DEX1" s="33" t="s">
        <v>3161</v>
      </c>
      <c r="DEY1" s="33" t="s">
        <v>3162</v>
      </c>
      <c r="DEZ1" s="33" t="s">
        <v>3163</v>
      </c>
      <c r="DFA1" s="33" t="s">
        <v>3164</v>
      </c>
      <c r="DFB1" s="33" t="s">
        <v>3165</v>
      </c>
      <c r="DFC1" s="33" t="s">
        <v>3166</v>
      </c>
      <c r="DFD1" s="33" t="s">
        <v>3167</v>
      </c>
      <c r="DFE1" s="33" t="s">
        <v>3168</v>
      </c>
      <c r="DFF1" s="33" t="s">
        <v>3169</v>
      </c>
      <c r="DFG1" s="33" t="s">
        <v>3170</v>
      </c>
      <c r="DFH1" s="33" t="s">
        <v>3171</v>
      </c>
      <c r="DFI1" s="33" t="s">
        <v>3172</v>
      </c>
      <c r="DFJ1" s="33" t="s">
        <v>3173</v>
      </c>
      <c r="DFK1" s="33" t="s">
        <v>3174</v>
      </c>
      <c r="DFL1" s="33" t="s">
        <v>3175</v>
      </c>
      <c r="DFM1" s="33" t="s">
        <v>3176</v>
      </c>
      <c r="DFN1" s="33" t="s">
        <v>3177</v>
      </c>
      <c r="DFO1" s="33" t="s">
        <v>3178</v>
      </c>
      <c r="DFP1" s="33" t="s">
        <v>3179</v>
      </c>
      <c r="DFQ1" s="33" t="s">
        <v>3180</v>
      </c>
      <c r="DFR1" s="33" t="s">
        <v>3181</v>
      </c>
      <c r="DFS1" s="33" t="s">
        <v>3182</v>
      </c>
      <c r="DFT1" s="33" t="s">
        <v>3183</v>
      </c>
      <c r="DFU1" s="33" t="s">
        <v>3184</v>
      </c>
      <c r="DFV1" s="33" t="s">
        <v>3185</v>
      </c>
      <c r="DFW1" s="33" t="s">
        <v>3186</v>
      </c>
      <c r="DFX1" s="33" t="s">
        <v>3187</v>
      </c>
      <c r="DFY1" s="33" t="s">
        <v>3188</v>
      </c>
      <c r="DFZ1" s="33" t="s">
        <v>3189</v>
      </c>
      <c r="DGA1" s="33" t="s">
        <v>3190</v>
      </c>
      <c r="DGB1" s="33" t="s">
        <v>3191</v>
      </c>
      <c r="DGC1" s="33" t="s">
        <v>3192</v>
      </c>
      <c r="DGD1" s="33" t="s">
        <v>3193</v>
      </c>
      <c r="DGE1" s="33" t="s">
        <v>3194</v>
      </c>
      <c r="DGF1" s="33" t="s">
        <v>3195</v>
      </c>
      <c r="DGG1" s="33" t="s">
        <v>3196</v>
      </c>
      <c r="DGH1" s="33" t="s">
        <v>3197</v>
      </c>
      <c r="DGI1" s="33" t="s">
        <v>3198</v>
      </c>
      <c r="DGJ1" s="33" t="s">
        <v>3199</v>
      </c>
      <c r="DGK1" s="33" t="s">
        <v>3200</v>
      </c>
      <c r="DGL1" s="33" t="s">
        <v>3201</v>
      </c>
      <c r="DGM1" s="33" t="s">
        <v>3202</v>
      </c>
      <c r="DGN1" s="33" t="s">
        <v>3203</v>
      </c>
      <c r="DGO1" s="33" t="s">
        <v>3204</v>
      </c>
      <c r="DGP1" s="33" t="s">
        <v>3205</v>
      </c>
      <c r="DGQ1" s="33" t="s">
        <v>3206</v>
      </c>
      <c r="DGR1" s="33" t="s">
        <v>3207</v>
      </c>
      <c r="DGS1" s="33" t="s">
        <v>3208</v>
      </c>
      <c r="DGT1" s="33" t="s">
        <v>3209</v>
      </c>
      <c r="DGU1" s="33" t="s">
        <v>3210</v>
      </c>
      <c r="DGV1" s="33" t="s">
        <v>3211</v>
      </c>
      <c r="DGW1" s="33" t="s">
        <v>3212</v>
      </c>
      <c r="DGX1" s="33" t="s">
        <v>3213</v>
      </c>
      <c r="DGY1" s="33" t="s">
        <v>3214</v>
      </c>
      <c r="DGZ1" s="33" t="s">
        <v>3215</v>
      </c>
      <c r="DHA1" s="33" t="s">
        <v>3216</v>
      </c>
      <c r="DHB1" s="33" t="s">
        <v>3217</v>
      </c>
      <c r="DHC1" s="33" t="s">
        <v>3218</v>
      </c>
      <c r="DHD1" s="33" t="s">
        <v>3219</v>
      </c>
      <c r="DHE1" s="33" t="s">
        <v>3220</v>
      </c>
      <c r="DHF1" s="33" t="s">
        <v>3221</v>
      </c>
      <c r="DHG1" s="33" t="s">
        <v>3222</v>
      </c>
      <c r="DHH1" s="33" t="s">
        <v>3223</v>
      </c>
      <c r="DHI1" s="33" t="s">
        <v>3224</v>
      </c>
      <c r="DHJ1" s="33" t="s">
        <v>3225</v>
      </c>
      <c r="DHK1" s="33" t="s">
        <v>3226</v>
      </c>
      <c r="DHL1" s="33" t="s">
        <v>3227</v>
      </c>
      <c r="DHM1" s="33" t="s">
        <v>3228</v>
      </c>
      <c r="DHN1" s="33" t="s">
        <v>3229</v>
      </c>
      <c r="DHO1" s="33" t="s">
        <v>3230</v>
      </c>
      <c r="DHP1" s="33" t="s">
        <v>3231</v>
      </c>
      <c r="DHQ1" s="33" t="s">
        <v>3232</v>
      </c>
      <c r="DHR1" s="33" t="s">
        <v>3233</v>
      </c>
      <c r="DHS1" s="33" t="s">
        <v>3234</v>
      </c>
      <c r="DHT1" s="33" t="s">
        <v>3235</v>
      </c>
      <c r="DHU1" s="33" t="s">
        <v>3236</v>
      </c>
      <c r="DHV1" s="33" t="s">
        <v>3237</v>
      </c>
      <c r="DHW1" s="33" t="s">
        <v>3238</v>
      </c>
      <c r="DHX1" s="33" t="s">
        <v>3239</v>
      </c>
      <c r="DHY1" s="33" t="s">
        <v>3240</v>
      </c>
      <c r="DHZ1" s="33" t="s">
        <v>3241</v>
      </c>
      <c r="DIA1" s="33" t="s">
        <v>3242</v>
      </c>
      <c r="DIB1" s="33" t="s">
        <v>3243</v>
      </c>
      <c r="DIC1" s="33" t="s">
        <v>3244</v>
      </c>
      <c r="DID1" s="33" t="s">
        <v>3245</v>
      </c>
      <c r="DIE1" s="33" t="s">
        <v>3246</v>
      </c>
      <c r="DIF1" s="33" t="s">
        <v>3247</v>
      </c>
      <c r="DIG1" s="33" t="s">
        <v>3248</v>
      </c>
      <c r="DIH1" s="33" t="s">
        <v>3249</v>
      </c>
      <c r="DII1" s="33" t="s">
        <v>3250</v>
      </c>
      <c r="DIJ1" s="33" t="s">
        <v>3251</v>
      </c>
      <c r="DIK1" s="33" t="s">
        <v>3252</v>
      </c>
      <c r="DIL1" s="33" t="s">
        <v>3253</v>
      </c>
      <c r="DIM1" s="33" t="s">
        <v>3254</v>
      </c>
      <c r="DIN1" s="33" t="s">
        <v>3255</v>
      </c>
      <c r="DIO1" s="33" t="s">
        <v>3256</v>
      </c>
      <c r="DIP1" s="33" t="s">
        <v>3257</v>
      </c>
      <c r="DIQ1" s="33" t="s">
        <v>3258</v>
      </c>
      <c r="DIR1" s="33" t="s">
        <v>3259</v>
      </c>
      <c r="DIS1" s="33" t="s">
        <v>3260</v>
      </c>
      <c r="DIT1" s="33" t="s">
        <v>3261</v>
      </c>
      <c r="DIU1" s="33" t="s">
        <v>3262</v>
      </c>
      <c r="DIV1" s="33" t="s">
        <v>3263</v>
      </c>
      <c r="DIW1" s="33" t="s">
        <v>3264</v>
      </c>
      <c r="DIX1" s="33" t="s">
        <v>3265</v>
      </c>
      <c r="DIY1" s="33" t="s">
        <v>3266</v>
      </c>
      <c r="DIZ1" s="33" t="s">
        <v>3267</v>
      </c>
      <c r="DJA1" s="33" t="s">
        <v>3268</v>
      </c>
      <c r="DJB1" s="33" t="s">
        <v>3269</v>
      </c>
      <c r="DJC1" s="33" t="s">
        <v>3270</v>
      </c>
      <c r="DJD1" s="33" t="s">
        <v>3271</v>
      </c>
      <c r="DJE1" s="33" t="s">
        <v>3272</v>
      </c>
      <c r="DJF1" s="33" t="s">
        <v>3273</v>
      </c>
      <c r="DJG1" s="33" t="s">
        <v>3274</v>
      </c>
      <c r="DJH1" s="33" t="s">
        <v>3275</v>
      </c>
      <c r="DJI1" s="33" t="s">
        <v>3276</v>
      </c>
      <c r="DJJ1" s="33" t="s">
        <v>3277</v>
      </c>
      <c r="DJK1" s="33" t="s">
        <v>3278</v>
      </c>
      <c r="DJL1" s="33" t="s">
        <v>3279</v>
      </c>
      <c r="DJM1" s="33" t="s">
        <v>3280</v>
      </c>
      <c r="DJN1" s="33" t="s">
        <v>3281</v>
      </c>
      <c r="DJO1" s="33" t="s">
        <v>3282</v>
      </c>
      <c r="DJP1" s="33" t="s">
        <v>3283</v>
      </c>
      <c r="DJQ1" s="33" t="s">
        <v>3284</v>
      </c>
      <c r="DJR1" s="33" t="s">
        <v>3285</v>
      </c>
      <c r="DJS1" s="33" t="s">
        <v>3286</v>
      </c>
      <c r="DJT1" s="33" t="s">
        <v>3287</v>
      </c>
      <c r="DJU1" s="33" t="s">
        <v>3288</v>
      </c>
      <c r="DJV1" s="33" t="s">
        <v>3289</v>
      </c>
      <c r="DJW1" s="33" t="s">
        <v>3290</v>
      </c>
      <c r="DJX1" s="33" t="s">
        <v>3291</v>
      </c>
      <c r="DJY1" s="33" t="s">
        <v>3292</v>
      </c>
      <c r="DJZ1" s="33" t="s">
        <v>3293</v>
      </c>
      <c r="DKA1" s="33" t="s">
        <v>3294</v>
      </c>
      <c r="DKB1" s="33" t="s">
        <v>3295</v>
      </c>
      <c r="DKC1" s="33" t="s">
        <v>3296</v>
      </c>
      <c r="DKD1" s="33" t="s">
        <v>3297</v>
      </c>
      <c r="DKE1" s="33" t="s">
        <v>3298</v>
      </c>
      <c r="DKF1" s="33" t="s">
        <v>3299</v>
      </c>
      <c r="DKG1" s="33" t="s">
        <v>3300</v>
      </c>
      <c r="DKH1" s="33" t="s">
        <v>3301</v>
      </c>
      <c r="DKI1" s="33" t="s">
        <v>3302</v>
      </c>
      <c r="DKJ1" s="33" t="s">
        <v>3303</v>
      </c>
      <c r="DKK1" s="33" t="s">
        <v>3304</v>
      </c>
      <c r="DKL1" s="33" t="s">
        <v>3305</v>
      </c>
      <c r="DKM1" s="33" t="s">
        <v>3306</v>
      </c>
      <c r="DKN1" s="33" t="s">
        <v>3307</v>
      </c>
      <c r="DKO1" s="33" t="s">
        <v>3308</v>
      </c>
      <c r="DKP1" s="33" t="s">
        <v>3309</v>
      </c>
      <c r="DKQ1" s="33" t="s">
        <v>3310</v>
      </c>
      <c r="DKR1" s="33" t="s">
        <v>3311</v>
      </c>
      <c r="DKS1" s="33" t="s">
        <v>3312</v>
      </c>
      <c r="DKT1" s="33" t="s">
        <v>3313</v>
      </c>
      <c r="DKU1" s="33" t="s">
        <v>3314</v>
      </c>
      <c r="DKV1" s="33" t="s">
        <v>3315</v>
      </c>
      <c r="DKW1" s="33" t="s">
        <v>3316</v>
      </c>
      <c r="DKX1" s="33" t="s">
        <v>3317</v>
      </c>
      <c r="DKY1" s="33" t="s">
        <v>3318</v>
      </c>
      <c r="DKZ1" s="33" t="s">
        <v>3319</v>
      </c>
      <c r="DLA1" s="33" t="s">
        <v>3320</v>
      </c>
      <c r="DLB1" s="33" t="s">
        <v>3321</v>
      </c>
      <c r="DLC1" s="33" t="s">
        <v>3322</v>
      </c>
      <c r="DLD1" s="33" t="s">
        <v>3323</v>
      </c>
      <c r="DLE1" s="33" t="s">
        <v>3324</v>
      </c>
      <c r="DLF1" s="33" t="s">
        <v>3325</v>
      </c>
      <c r="DLG1" s="33" t="s">
        <v>3326</v>
      </c>
      <c r="DLH1" s="33" t="s">
        <v>3327</v>
      </c>
      <c r="DLI1" s="33" t="s">
        <v>3328</v>
      </c>
      <c r="DLJ1" s="33" t="s">
        <v>3329</v>
      </c>
      <c r="DLK1" s="33" t="s">
        <v>3330</v>
      </c>
      <c r="DLL1" s="33" t="s">
        <v>3331</v>
      </c>
      <c r="DLM1" s="33" t="s">
        <v>3332</v>
      </c>
      <c r="DLN1" s="33" t="s">
        <v>3333</v>
      </c>
      <c r="DLO1" s="33" t="s">
        <v>3334</v>
      </c>
      <c r="DLP1" s="33" t="s">
        <v>3335</v>
      </c>
      <c r="DLQ1" s="33" t="s">
        <v>3336</v>
      </c>
      <c r="DLR1" s="33" t="s">
        <v>3337</v>
      </c>
      <c r="DLS1" s="33" t="s">
        <v>3338</v>
      </c>
      <c r="DLT1" s="33" t="s">
        <v>3339</v>
      </c>
      <c r="DLU1" s="33" t="s">
        <v>3340</v>
      </c>
      <c r="DLV1" s="33" t="s">
        <v>3341</v>
      </c>
      <c r="DLW1" s="33" t="s">
        <v>3342</v>
      </c>
      <c r="DLX1" s="33" t="s">
        <v>3343</v>
      </c>
      <c r="DLY1" s="33" t="s">
        <v>3344</v>
      </c>
      <c r="DLZ1" s="33" t="s">
        <v>3345</v>
      </c>
      <c r="DMA1" s="33" t="s">
        <v>3346</v>
      </c>
      <c r="DMB1" s="33" t="s">
        <v>3347</v>
      </c>
      <c r="DMC1" s="33" t="s">
        <v>3348</v>
      </c>
      <c r="DMD1" s="33" t="s">
        <v>3349</v>
      </c>
      <c r="DME1" s="33" t="s">
        <v>3350</v>
      </c>
      <c r="DMF1" s="33" t="s">
        <v>3351</v>
      </c>
      <c r="DMG1" s="33" t="s">
        <v>3352</v>
      </c>
      <c r="DMH1" s="33" t="s">
        <v>3353</v>
      </c>
      <c r="DMI1" s="33" t="s">
        <v>3354</v>
      </c>
      <c r="DMJ1" s="33" t="s">
        <v>3355</v>
      </c>
      <c r="DMK1" s="33" t="s">
        <v>3356</v>
      </c>
      <c r="DML1" s="33" t="s">
        <v>3357</v>
      </c>
      <c r="DMM1" s="33" t="s">
        <v>3358</v>
      </c>
      <c r="DMN1" s="33" t="s">
        <v>3359</v>
      </c>
      <c r="DMO1" s="33" t="s">
        <v>3360</v>
      </c>
      <c r="DMP1" s="33" t="s">
        <v>3361</v>
      </c>
      <c r="DMQ1" s="33" t="s">
        <v>3362</v>
      </c>
      <c r="DMR1" s="33" t="s">
        <v>3363</v>
      </c>
      <c r="DMS1" s="33" t="s">
        <v>3364</v>
      </c>
      <c r="DMT1" s="33" t="s">
        <v>3365</v>
      </c>
      <c r="DMU1" s="33" t="s">
        <v>3366</v>
      </c>
      <c r="DMV1" s="33" t="s">
        <v>3367</v>
      </c>
      <c r="DMW1" s="33" t="s">
        <v>3368</v>
      </c>
      <c r="DMX1" s="33" t="s">
        <v>3369</v>
      </c>
      <c r="DMY1" s="33" t="s">
        <v>3370</v>
      </c>
      <c r="DMZ1" s="33" t="s">
        <v>3371</v>
      </c>
      <c r="DNA1" s="33" t="s">
        <v>3372</v>
      </c>
      <c r="DNB1" s="33" t="s">
        <v>3373</v>
      </c>
      <c r="DNC1" s="33" t="s">
        <v>3374</v>
      </c>
      <c r="DND1" s="33" t="s">
        <v>3375</v>
      </c>
      <c r="DNE1" s="33" t="s">
        <v>3376</v>
      </c>
      <c r="DNF1" s="33" t="s">
        <v>3377</v>
      </c>
      <c r="DNG1" s="33" t="s">
        <v>3378</v>
      </c>
      <c r="DNH1" s="33" t="s">
        <v>3379</v>
      </c>
      <c r="DNI1" s="33" t="s">
        <v>3380</v>
      </c>
      <c r="DNJ1" s="33" t="s">
        <v>3381</v>
      </c>
      <c r="DNK1" s="33" t="s">
        <v>3382</v>
      </c>
      <c r="DNL1" s="33" t="s">
        <v>3383</v>
      </c>
      <c r="DNM1" s="33" t="s">
        <v>3384</v>
      </c>
      <c r="DNN1" s="33" t="s">
        <v>3385</v>
      </c>
      <c r="DNO1" s="33" t="s">
        <v>3386</v>
      </c>
      <c r="DNP1" s="33" t="s">
        <v>3387</v>
      </c>
      <c r="DNQ1" s="33" t="s">
        <v>3388</v>
      </c>
      <c r="DNR1" s="33" t="s">
        <v>3389</v>
      </c>
      <c r="DNS1" s="33" t="s">
        <v>3390</v>
      </c>
      <c r="DNT1" s="33" t="s">
        <v>3391</v>
      </c>
      <c r="DNU1" s="33" t="s">
        <v>3392</v>
      </c>
      <c r="DNV1" s="33" t="s">
        <v>3393</v>
      </c>
      <c r="DNW1" s="33" t="s">
        <v>3394</v>
      </c>
      <c r="DNX1" s="33" t="s">
        <v>3395</v>
      </c>
      <c r="DNY1" s="33" t="s">
        <v>3396</v>
      </c>
      <c r="DNZ1" s="33" t="s">
        <v>3397</v>
      </c>
      <c r="DOA1" s="33" t="s">
        <v>3398</v>
      </c>
      <c r="DOB1" s="33" t="s">
        <v>3399</v>
      </c>
      <c r="DOC1" s="33" t="s">
        <v>3400</v>
      </c>
      <c r="DOD1" s="33" t="s">
        <v>3401</v>
      </c>
      <c r="DOE1" s="33" t="s">
        <v>3402</v>
      </c>
      <c r="DOF1" s="33" t="s">
        <v>3403</v>
      </c>
      <c r="DOG1" s="33" t="s">
        <v>3404</v>
      </c>
      <c r="DOH1" s="33" t="s">
        <v>3405</v>
      </c>
      <c r="DOI1" s="33" t="s">
        <v>3406</v>
      </c>
      <c r="DOJ1" s="33" t="s">
        <v>3407</v>
      </c>
      <c r="DOK1" s="33" t="s">
        <v>3408</v>
      </c>
      <c r="DOL1" s="33" t="s">
        <v>3409</v>
      </c>
      <c r="DOM1" s="33" t="s">
        <v>3410</v>
      </c>
      <c r="DON1" s="33" t="s">
        <v>3411</v>
      </c>
      <c r="DOO1" s="33" t="s">
        <v>3412</v>
      </c>
      <c r="DOP1" s="33" t="s">
        <v>3413</v>
      </c>
      <c r="DOQ1" s="33" t="s">
        <v>3414</v>
      </c>
      <c r="DOR1" s="33" t="s">
        <v>3415</v>
      </c>
      <c r="DOS1" s="33" t="s">
        <v>3416</v>
      </c>
      <c r="DOT1" s="33" t="s">
        <v>3417</v>
      </c>
      <c r="DOU1" s="33" t="s">
        <v>3418</v>
      </c>
      <c r="DOV1" s="33" t="s">
        <v>3419</v>
      </c>
      <c r="DOW1" s="33" t="s">
        <v>3420</v>
      </c>
      <c r="DOX1" s="33" t="s">
        <v>3421</v>
      </c>
      <c r="DOY1" s="33" t="s">
        <v>3422</v>
      </c>
      <c r="DOZ1" s="33" t="s">
        <v>3423</v>
      </c>
      <c r="DPA1" s="33" t="s">
        <v>3424</v>
      </c>
      <c r="DPB1" s="33" t="s">
        <v>3425</v>
      </c>
      <c r="DPC1" s="33" t="s">
        <v>3426</v>
      </c>
      <c r="DPD1" s="33" t="s">
        <v>3427</v>
      </c>
      <c r="DPE1" s="33" t="s">
        <v>3428</v>
      </c>
      <c r="DPF1" s="33" t="s">
        <v>3429</v>
      </c>
      <c r="DPG1" s="33" t="s">
        <v>3430</v>
      </c>
      <c r="DPH1" s="33" t="s">
        <v>3431</v>
      </c>
      <c r="DPI1" s="33" t="s">
        <v>3432</v>
      </c>
      <c r="DPJ1" s="33" t="s">
        <v>3433</v>
      </c>
      <c r="DPK1" s="33" t="s">
        <v>3434</v>
      </c>
      <c r="DPL1" s="33" t="s">
        <v>3435</v>
      </c>
      <c r="DPM1" s="33" t="s">
        <v>3436</v>
      </c>
      <c r="DPN1" s="33" t="s">
        <v>3437</v>
      </c>
      <c r="DPO1" s="33" t="s">
        <v>3438</v>
      </c>
      <c r="DPP1" s="33" t="s">
        <v>3439</v>
      </c>
      <c r="DPQ1" s="33" t="s">
        <v>3440</v>
      </c>
      <c r="DPR1" s="33" t="s">
        <v>3441</v>
      </c>
      <c r="DPS1" s="33" t="s">
        <v>3442</v>
      </c>
      <c r="DPT1" s="33" t="s">
        <v>3443</v>
      </c>
      <c r="DPU1" s="33" t="s">
        <v>3444</v>
      </c>
      <c r="DPV1" s="33" t="s">
        <v>3445</v>
      </c>
      <c r="DPW1" s="33" t="s">
        <v>3446</v>
      </c>
      <c r="DPX1" s="33" t="s">
        <v>3447</v>
      </c>
      <c r="DPY1" s="33" t="s">
        <v>3448</v>
      </c>
      <c r="DPZ1" s="33" t="s">
        <v>3449</v>
      </c>
      <c r="DQA1" s="33" t="s">
        <v>3450</v>
      </c>
      <c r="DQB1" s="33" t="s">
        <v>3451</v>
      </c>
      <c r="DQC1" s="33" t="s">
        <v>3452</v>
      </c>
      <c r="DQD1" s="33" t="s">
        <v>3453</v>
      </c>
      <c r="DQE1" s="33" t="s">
        <v>3454</v>
      </c>
      <c r="DQF1" s="33" t="s">
        <v>3455</v>
      </c>
      <c r="DQG1" s="33" t="s">
        <v>3456</v>
      </c>
      <c r="DQH1" s="33" t="s">
        <v>3457</v>
      </c>
      <c r="DQI1" s="33" t="s">
        <v>3458</v>
      </c>
      <c r="DQJ1" s="33" t="s">
        <v>3459</v>
      </c>
      <c r="DQK1" s="33" t="s">
        <v>3460</v>
      </c>
      <c r="DQL1" s="33" t="s">
        <v>3461</v>
      </c>
      <c r="DQM1" s="33" t="s">
        <v>3462</v>
      </c>
      <c r="DQN1" s="33" t="s">
        <v>3463</v>
      </c>
      <c r="DQO1" s="33" t="s">
        <v>3464</v>
      </c>
      <c r="DQP1" s="33" t="s">
        <v>3465</v>
      </c>
      <c r="DQQ1" s="33" t="s">
        <v>3466</v>
      </c>
      <c r="DQR1" s="33" t="s">
        <v>3467</v>
      </c>
      <c r="DQS1" s="33" t="s">
        <v>3468</v>
      </c>
      <c r="DQT1" s="33" t="s">
        <v>3469</v>
      </c>
      <c r="DQU1" s="33" t="s">
        <v>3470</v>
      </c>
      <c r="DQV1" s="33" t="s">
        <v>3471</v>
      </c>
      <c r="DQW1" s="33" t="s">
        <v>3472</v>
      </c>
      <c r="DQX1" s="33" t="s">
        <v>3473</v>
      </c>
      <c r="DQY1" s="33" t="s">
        <v>3474</v>
      </c>
      <c r="DQZ1" s="33" t="s">
        <v>3475</v>
      </c>
      <c r="DRA1" s="33" t="s">
        <v>3476</v>
      </c>
      <c r="DRB1" s="33" t="s">
        <v>3477</v>
      </c>
      <c r="DRC1" s="33" t="s">
        <v>3478</v>
      </c>
      <c r="DRD1" s="33" t="s">
        <v>3479</v>
      </c>
      <c r="DRE1" s="33" t="s">
        <v>3480</v>
      </c>
      <c r="DRF1" s="33" t="s">
        <v>3481</v>
      </c>
      <c r="DRG1" s="33" t="s">
        <v>3482</v>
      </c>
      <c r="DRH1" s="33" t="s">
        <v>3483</v>
      </c>
      <c r="DRI1" s="33" t="s">
        <v>3484</v>
      </c>
      <c r="DRJ1" s="33" t="s">
        <v>3485</v>
      </c>
      <c r="DRK1" s="33" t="s">
        <v>3486</v>
      </c>
      <c r="DRL1" s="33" t="s">
        <v>3487</v>
      </c>
      <c r="DRM1" s="33" t="s">
        <v>3488</v>
      </c>
      <c r="DRN1" s="33" t="s">
        <v>3489</v>
      </c>
      <c r="DRO1" s="33" t="s">
        <v>3490</v>
      </c>
      <c r="DRP1" s="33" t="s">
        <v>3491</v>
      </c>
      <c r="DRQ1" s="33" t="s">
        <v>3492</v>
      </c>
      <c r="DRR1" s="33" t="s">
        <v>3493</v>
      </c>
      <c r="DRS1" s="33" t="s">
        <v>3494</v>
      </c>
      <c r="DRT1" s="33" t="s">
        <v>3495</v>
      </c>
      <c r="DRU1" s="33" t="s">
        <v>3496</v>
      </c>
      <c r="DRV1" s="33" t="s">
        <v>3497</v>
      </c>
      <c r="DRW1" s="33" t="s">
        <v>3498</v>
      </c>
      <c r="DRX1" s="33" t="s">
        <v>3499</v>
      </c>
      <c r="DRY1" s="33" t="s">
        <v>3500</v>
      </c>
      <c r="DRZ1" s="33" t="s">
        <v>3501</v>
      </c>
      <c r="DSA1" s="33" t="s">
        <v>3502</v>
      </c>
      <c r="DSB1" s="33" t="s">
        <v>3503</v>
      </c>
      <c r="DSC1" s="33" t="s">
        <v>3504</v>
      </c>
      <c r="DSD1" s="33" t="s">
        <v>3505</v>
      </c>
      <c r="DSE1" s="33" t="s">
        <v>3506</v>
      </c>
      <c r="DSF1" s="33" t="s">
        <v>3507</v>
      </c>
      <c r="DSG1" s="33" t="s">
        <v>3508</v>
      </c>
      <c r="DSH1" s="33" t="s">
        <v>3509</v>
      </c>
      <c r="DSI1" s="33" t="s">
        <v>3510</v>
      </c>
      <c r="DSJ1" s="33" t="s">
        <v>3511</v>
      </c>
      <c r="DSK1" s="33" t="s">
        <v>3512</v>
      </c>
      <c r="DSL1" s="33" t="s">
        <v>3513</v>
      </c>
      <c r="DSM1" s="33" t="s">
        <v>3514</v>
      </c>
      <c r="DSN1" s="33" t="s">
        <v>3515</v>
      </c>
      <c r="DSO1" s="33" t="s">
        <v>3516</v>
      </c>
      <c r="DSP1" s="33" t="s">
        <v>3517</v>
      </c>
      <c r="DSQ1" s="33" t="s">
        <v>3518</v>
      </c>
      <c r="DSR1" s="33" t="s">
        <v>3519</v>
      </c>
      <c r="DSS1" s="33" t="s">
        <v>3520</v>
      </c>
      <c r="DST1" s="33" t="s">
        <v>3521</v>
      </c>
      <c r="DSU1" s="33" t="s">
        <v>3522</v>
      </c>
      <c r="DSV1" s="33" t="s">
        <v>3523</v>
      </c>
      <c r="DSW1" s="33" t="s">
        <v>3524</v>
      </c>
      <c r="DSX1" s="33" t="s">
        <v>3525</v>
      </c>
      <c r="DSY1" s="33" t="s">
        <v>3526</v>
      </c>
      <c r="DSZ1" s="33" t="s">
        <v>3527</v>
      </c>
      <c r="DTA1" s="33" t="s">
        <v>3528</v>
      </c>
      <c r="DTB1" s="33" t="s">
        <v>3529</v>
      </c>
      <c r="DTC1" s="33" t="s">
        <v>3530</v>
      </c>
      <c r="DTD1" s="33" t="s">
        <v>3531</v>
      </c>
      <c r="DTE1" s="33" t="s">
        <v>3532</v>
      </c>
      <c r="DTF1" s="33" t="s">
        <v>3533</v>
      </c>
      <c r="DTG1" s="33" t="s">
        <v>3534</v>
      </c>
      <c r="DTH1" s="33" t="s">
        <v>3535</v>
      </c>
      <c r="DTI1" s="33" t="s">
        <v>3536</v>
      </c>
      <c r="DTJ1" s="33" t="s">
        <v>3537</v>
      </c>
      <c r="DTK1" s="33" t="s">
        <v>3538</v>
      </c>
      <c r="DTL1" s="33" t="s">
        <v>3539</v>
      </c>
      <c r="DTM1" s="33" t="s">
        <v>3540</v>
      </c>
      <c r="DTN1" s="33" t="s">
        <v>3541</v>
      </c>
      <c r="DTO1" s="33" t="s">
        <v>3542</v>
      </c>
      <c r="DTP1" s="33" t="s">
        <v>3543</v>
      </c>
      <c r="DTQ1" s="33" t="s">
        <v>3544</v>
      </c>
      <c r="DTR1" s="33" t="s">
        <v>3545</v>
      </c>
      <c r="DTS1" s="33" t="s">
        <v>3546</v>
      </c>
      <c r="DTT1" s="33" t="s">
        <v>3547</v>
      </c>
      <c r="DTU1" s="33" t="s">
        <v>3548</v>
      </c>
      <c r="DTV1" s="33" t="s">
        <v>3549</v>
      </c>
      <c r="DTW1" s="33" t="s">
        <v>3550</v>
      </c>
      <c r="DTX1" s="33" t="s">
        <v>3551</v>
      </c>
      <c r="DTY1" s="33" t="s">
        <v>3552</v>
      </c>
      <c r="DTZ1" s="33" t="s">
        <v>3553</v>
      </c>
      <c r="DUA1" s="33" t="s">
        <v>3554</v>
      </c>
      <c r="DUB1" s="33" t="s">
        <v>3555</v>
      </c>
      <c r="DUC1" s="33" t="s">
        <v>3556</v>
      </c>
      <c r="DUD1" s="33" t="s">
        <v>3557</v>
      </c>
      <c r="DUE1" s="33" t="s">
        <v>3558</v>
      </c>
      <c r="DUF1" s="33" t="s">
        <v>3559</v>
      </c>
      <c r="DUG1" s="33" t="s">
        <v>3560</v>
      </c>
      <c r="DUH1" s="33" t="s">
        <v>3561</v>
      </c>
      <c r="DUI1" s="33" t="s">
        <v>3562</v>
      </c>
      <c r="DUJ1" s="33" t="s">
        <v>3563</v>
      </c>
      <c r="DUK1" s="33" t="s">
        <v>3564</v>
      </c>
      <c r="DUL1" s="33" t="s">
        <v>3565</v>
      </c>
      <c r="DUM1" s="33" t="s">
        <v>3566</v>
      </c>
      <c r="DUN1" s="33" t="s">
        <v>3567</v>
      </c>
      <c r="DUO1" s="33" t="s">
        <v>3568</v>
      </c>
      <c r="DUP1" s="33" t="s">
        <v>3569</v>
      </c>
      <c r="DUQ1" s="33" t="s">
        <v>3570</v>
      </c>
      <c r="DUR1" s="33" t="s">
        <v>3571</v>
      </c>
      <c r="DUS1" s="33" t="s">
        <v>3572</v>
      </c>
      <c r="DUT1" s="33" t="s">
        <v>3573</v>
      </c>
      <c r="DUU1" s="33" t="s">
        <v>3574</v>
      </c>
      <c r="DUV1" s="33" t="s">
        <v>3575</v>
      </c>
      <c r="DUW1" s="33" t="s">
        <v>3576</v>
      </c>
      <c r="DUX1" s="33" t="s">
        <v>3577</v>
      </c>
      <c r="DUY1" s="33" t="s">
        <v>3578</v>
      </c>
      <c r="DUZ1" s="33" t="s">
        <v>3579</v>
      </c>
      <c r="DVA1" s="33" t="s">
        <v>3580</v>
      </c>
      <c r="DVB1" s="33" t="s">
        <v>3581</v>
      </c>
      <c r="DVC1" s="33" t="s">
        <v>3582</v>
      </c>
      <c r="DVD1" s="33" t="s">
        <v>3583</v>
      </c>
      <c r="DVE1" s="33" t="s">
        <v>3584</v>
      </c>
      <c r="DVF1" s="33" t="s">
        <v>3585</v>
      </c>
      <c r="DVG1" s="33" t="s">
        <v>3586</v>
      </c>
      <c r="DVH1" s="33" t="s">
        <v>3587</v>
      </c>
      <c r="DVI1" s="33" t="s">
        <v>3588</v>
      </c>
      <c r="DVJ1" s="33" t="s">
        <v>3589</v>
      </c>
      <c r="DVK1" s="33" t="s">
        <v>3590</v>
      </c>
      <c r="DVL1" s="33" t="s">
        <v>3591</v>
      </c>
      <c r="DVM1" s="33" t="s">
        <v>3592</v>
      </c>
      <c r="DVN1" s="33" t="s">
        <v>3593</v>
      </c>
      <c r="DVO1" s="33" t="s">
        <v>3594</v>
      </c>
      <c r="DVP1" s="33" t="s">
        <v>3595</v>
      </c>
      <c r="DVQ1" s="33" t="s">
        <v>3596</v>
      </c>
      <c r="DVR1" s="33" t="s">
        <v>3597</v>
      </c>
      <c r="DVS1" s="33" t="s">
        <v>3598</v>
      </c>
      <c r="DVT1" s="33" t="s">
        <v>3599</v>
      </c>
      <c r="DVU1" s="33" t="s">
        <v>3600</v>
      </c>
      <c r="DVV1" s="33" t="s">
        <v>3601</v>
      </c>
      <c r="DVW1" s="33" t="s">
        <v>3602</v>
      </c>
      <c r="DVX1" s="33" t="s">
        <v>3603</v>
      </c>
      <c r="DVY1" s="33" t="s">
        <v>3604</v>
      </c>
      <c r="DVZ1" s="33" t="s">
        <v>3605</v>
      </c>
      <c r="DWA1" s="33" t="s">
        <v>3606</v>
      </c>
      <c r="DWB1" s="33" t="s">
        <v>3607</v>
      </c>
      <c r="DWC1" s="33" t="s">
        <v>3608</v>
      </c>
      <c r="DWD1" s="33" t="s">
        <v>3609</v>
      </c>
      <c r="DWE1" s="33" t="s">
        <v>3610</v>
      </c>
      <c r="DWF1" s="33" t="s">
        <v>3611</v>
      </c>
      <c r="DWG1" s="33" t="s">
        <v>3612</v>
      </c>
      <c r="DWH1" s="33" t="s">
        <v>3613</v>
      </c>
      <c r="DWI1" s="33" t="s">
        <v>3614</v>
      </c>
      <c r="DWJ1" s="33" t="s">
        <v>3615</v>
      </c>
      <c r="DWK1" s="33" t="s">
        <v>3616</v>
      </c>
      <c r="DWL1" s="33" t="s">
        <v>3617</v>
      </c>
      <c r="DWM1" s="33" t="s">
        <v>3618</v>
      </c>
      <c r="DWN1" s="33" t="s">
        <v>3619</v>
      </c>
      <c r="DWO1" s="33" t="s">
        <v>3620</v>
      </c>
      <c r="DWP1" s="33" t="s">
        <v>3621</v>
      </c>
      <c r="DWQ1" s="33" t="s">
        <v>3622</v>
      </c>
      <c r="DWR1" s="33" t="s">
        <v>3623</v>
      </c>
      <c r="DWS1" s="33" t="s">
        <v>3624</v>
      </c>
      <c r="DWT1" s="33" t="s">
        <v>3625</v>
      </c>
      <c r="DWU1" s="33" t="s">
        <v>3626</v>
      </c>
      <c r="DWV1" s="33" t="s">
        <v>3627</v>
      </c>
      <c r="DWW1" s="33" t="s">
        <v>3628</v>
      </c>
      <c r="DWX1" s="33" t="s">
        <v>3629</v>
      </c>
      <c r="DWY1" s="33" t="s">
        <v>3630</v>
      </c>
      <c r="DWZ1" s="33" t="s">
        <v>3631</v>
      </c>
      <c r="DXA1" s="33" t="s">
        <v>3632</v>
      </c>
      <c r="DXB1" s="33" t="s">
        <v>3633</v>
      </c>
      <c r="DXC1" s="33" t="s">
        <v>3634</v>
      </c>
      <c r="DXD1" s="33" t="s">
        <v>3635</v>
      </c>
      <c r="DXE1" s="33" t="s">
        <v>3636</v>
      </c>
      <c r="DXF1" s="33" t="s">
        <v>3637</v>
      </c>
      <c r="DXG1" s="33" t="s">
        <v>3638</v>
      </c>
      <c r="DXH1" s="33" t="s">
        <v>3639</v>
      </c>
      <c r="DXI1" s="33" t="s">
        <v>3640</v>
      </c>
      <c r="DXJ1" s="33" t="s">
        <v>3641</v>
      </c>
      <c r="DXK1" s="33" t="s">
        <v>3642</v>
      </c>
      <c r="DXL1" s="33" t="s">
        <v>3643</v>
      </c>
      <c r="DXM1" s="33" t="s">
        <v>3644</v>
      </c>
      <c r="DXN1" s="33" t="s">
        <v>3645</v>
      </c>
      <c r="DXO1" s="33" t="s">
        <v>3646</v>
      </c>
      <c r="DXP1" s="33" t="s">
        <v>3647</v>
      </c>
      <c r="DXQ1" s="33" t="s">
        <v>3648</v>
      </c>
      <c r="DXR1" s="33" t="s">
        <v>3649</v>
      </c>
      <c r="DXS1" s="33" t="s">
        <v>3650</v>
      </c>
      <c r="DXT1" s="33" t="s">
        <v>3651</v>
      </c>
      <c r="DXU1" s="33" t="s">
        <v>3652</v>
      </c>
      <c r="DXV1" s="33" t="s">
        <v>3653</v>
      </c>
      <c r="DXW1" s="33" t="s">
        <v>3654</v>
      </c>
      <c r="DXX1" s="33" t="s">
        <v>3655</v>
      </c>
      <c r="DXY1" s="33" t="s">
        <v>3656</v>
      </c>
      <c r="DXZ1" s="33" t="s">
        <v>3657</v>
      </c>
      <c r="DYA1" s="33" t="s">
        <v>3658</v>
      </c>
      <c r="DYB1" s="33" t="s">
        <v>3659</v>
      </c>
      <c r="DYC1" s="33" t="s">
        <v>3660</v>
      </c>
      <c r="DYD1" s="33" t="s">
        <v>3661</v>
      </c>
      <c r="DYE1" s="33" t="s">
        <v>3662</v>
      </c>
      <c r="DYF1" s="33" t="s">
        <v>3663</v>
      </c>
      <c r="DYG1" s="33" t="s">
        <v>3664</v>
      </c>
      <c r="DYH1" s="33" t="s">
        <v>3665</v>
      </c>
      <c r="DYI1" s="33" t="s">
        <v>3666</v>
      </c>
      <c r="DYJ1" s="33" t="s">
        <v>3667</v>
      </c>
      <c r="DYK1" s="33" t="s">
        <v>3668</v>
      </c>
      <c r="DYL1" s="33" t="s">
        <v>3669</v>
      </c>
      <c r="DYM1" s="33" t="s">
        <v>3670</v>
      </c>
      <c r="DYN1" s="33" t="s">
        <v>3671</v>
      </c>
      <c r="DYO1" s="33" t="s">
        <v>3672</v>
      </c>
      <c r="DYP1" s="33" t="s">
        <v>3673</v>
      </c>
      <c r="DYQ1" s="33" t="s">
        <v>3674</v>
      </c>
      <c r="DYR1" s="33" t="s">
        <v>3675</v>
      </c>
      <c r="DYS1" s="33" t="s">
        <v>3676</v>
      </c>
      <c r="DYT1" s="33" t="s">
        <v>3677</v>
      </c>
      <c r="DYU1" s="33" t="s">
        <v>3678</v>
      </c>
      <c r="DYV1" s="33" t="s">
        <v>3679</v>
      </c>
      <c r="DYW1" s="33" t="s">
        <v>3680</v>
      </c>
      <c r="DYX1" s="33" t="s">
        <v>3681</v>
      </c>
      <c r="DYY1" s="33" t="s">
        <v>3682</v>
      </c>
      <c r="DYZ1" s="33" t="s">
        <v>3683</v>
      </c>
      <c r="DZA1" s="33" t="s">
        <v>3684</v>
      </c>
      <c r="DZB1" s="33" t="s">
        <v>3685</v>
      </c>
      <c r="DZC1" s="33" t="s">
        <v>3686</v>
      </c>
      <c r="DZD1" s="33" t="s">
        <v>3687</v>
      </c>
      <c r="DZE1" s="33" t="s">
        <v>3688</v>
      </c>
      <c r="DZF1" s="33" t="s">
        <v>3689</v>
      </c>
      <c r="DZG1" s="33" t="s">
        <v>3690</v>
      </c>
      <c r="DZH1" s="33" t="s">
        <v>3691</v>
      </c>
      <c r="DZI1" s="33" t="s">
        <v>3692</v>
      </c>
      <c r="DZJ1" s="33" t="s">
        <v>3693</v>
      </c>
      <c r="DZK1" s="33" t="s">
        <v>3694</v>
      </c>
      <c r="DZL1" s="33" t="s">
        <v>3695</v>
      </c>
      <c r="DZM1" s="33" t="s">
        <v>3696</v>
      </c>
      <c r="DZN1" s="33" t="s">
        <v>3697</v>
      </c>
      <c r="DZO1" s="33" t="s">
        <v>3698</v>
      </c>
      <c r="DZP1" s="33" t="s">
        <v>3699</v>
      </c>
      <c r="DZQ1" s="33" t="s">
        <v>3700</v>
      </c>
      <c r="DZR1" s="33" t="s">
        <v>3701</v>
      </c>
      <c r="DZS1" s="33" t="s">
        <v>3702</v>
      </c>
      <c r="DZT1" s="33" t="s">
        <v>3703</v>
      </c>
      <c r="DZU1" s="33" t="s">
        <v>3704</v>
      </c>
      <c r="DZV1" s="33" t="s">
        <v>3705</v>
      </c>
      <c r="DZW1" s="33" t="s">
        <v>3706</v>
      </c>
      <c r="DZX1" s="33" t="s">
        <v>3707</v>
      </c>
      <c r="DZY1" s="33" t="s">
        <v>3708</v>
      </c>
      <c r="DZZ1" s="33" t="s">
        <v>3709</v>
      </c>
      <c r="EAA1" s="33" t="s">
        <v>3710</v>
      </c>
      <c r="EAB1" s="33" t="s">
        <v>3711</v>
      </c>
      <c r="EAC1" s="33" t="s">
        <v>3712</v>
      </c>
      <c r="EAD1" s="33" t="s">
        <v>3713</v>
      </c>
      <c r="EAE1" s="33" t="s">
        <v>3714</v>
      </c>
      <c r="EAF1" s="33" t="s">
        <v>3715</v>
      </c>
      <c r="EAG1" s="33" t="s">
        <v>3716</v>
      </c>
      <c r="EAH1" s="33" t="s">
        <v>3717</v>
      </c>
      <c r="EAI1" s="33" t="s">
        <v>3718</v>
      </c>
      <c r="EAJ1" s="33" t="s">
        <v>3719</v>
      </c>
      <c r="EAK1" s="33" t="s">
        <v>3720</v>
      </c>
      <c r="EAL1" s="33" t="s">
        <v>3721</v>
      </c>
      <c r="EAM1" s="33" t="s">
        <v>3722</v>
      </c>
      <c r="EAN1" s="33" t="s">
        <v>3723</v>
      </c>
      <c r="EAO1" s="33" t="s">
        <v>3724</v>
      </c>
      <c r="EAP1" s="33" t="s">
        <v>3725</v>
      </c>
      <c r="EAQ1" s="33" t="s">
        <v>3726</v>
      </c>
      <c r="EAR1" s="33" t="s">
        <v>3727</v>
      </c>
      <c r="EAS1" s="33" t="s">
        <v>3728</v>
      </c>
      <c r="EAT1" s="33" t="s">
        <v>3729</v>
      </c>
      <c r="EAU1" s="33" t="s">
        <v>3730</v>
      </c>
      <c r="EAV1" s="33" t="s">
        <v>3731</v>
      </c>
      <c r="EAW1" s="33" t="s">
        <v>3732</v>
      </c>
      <c r="EAX1" s="33" t="s">
        <v>3733</v>
      </c>
      <c r="EAY1" s="33" t="s">
        <v>3734</v>
      </c>
      <c r="EAZ1" s="33" t="s">
        <v>3735</v>
      </c>
      <c r="EBA1" s="33" t="s">
        <v>3736</v>
      </c>
      <c r="EBB1" s="33" t="s">
        <v>3737</v>
      </c>
      <c r="EBC1" s="33" t="s">
        <v>3738</v>
      </c>
      <c r="EBD1" s="33" t="s">
        <v>3739</v>
      </c>
      <c r="EBE1" s="33" t="s">
        <v>3740</v>
      </c>
      <c r="EBF1" s="33" t="s">
        <v>3741</v>
      </c>
      <c r="EBG1" s="33" t="s">
        <v>3742</v>
      </c>
      <c r="EBH1" s="33" t="s">
        <v>3743</v>
      </c>
      <c r="EBI1" s="33" t="s">
        <v>3744</v>
      </c>
      <c r="EBJ1" s="33" t="s">
        <v>3745</v>
      </c>
      <c r="EBK1" s="33" t="s">
        <v>3746</v>
      </c>
      <c r="EBL1" s="33" t="s">
        <v>3747</v>
      </c>
      <c r="EBM1" s="33" t="s">
        <v>3748</v>
      </c>
      <c r="EBN1" s="33" t="s">
        <v>3749</v>
      </c>
      <c r="EBO1" s="33" t="s">
        <v>3750</v>
      </c>
      <c r="EBP1" s="33" t="s">
        <v>3751</v>
      </c>
      <c r="EBQ1" s="33" t="s">
        <v>3752</v>
      </c>
      <c r="EBR1" s="33" t="s">
        <v>3753</v>
      </c>
      <c r="EBS1" s="33" t="s">
        <v>3754</v>
      </c>
      <c r="EBT1" s="33" t="s">
        <v>3755</v>
      </c>
      <c r="EBU1" s="33" t="s">
        <v>3756</v>
      </c>
      <c r="EBV1" s="33" t="s">
        <v>3757</v>
      </c>
      <c r="EBW1" s="33" t="s">
        <v>3758</v>
      </c>
      <c r="EBX1" s="33" t="s">
        <v>3759</v>
      </c>
      <c r="EBY1" s="33" t="s">
        <v>3760</v>
      </c>
      <c r="EBZ1" s="33" t="s">
        <v>3761</v>
      </c>
      <c r="ECA1" s="33" t="s">
        <v>3762</v>
      </c>
      <c r="ECB1" s="33" t="s">
        <v>3763</v>
      </c>
      <c r="ECC1" s="33" t="s">
        <v>3764</v>
      </c>
      <c r="ECD1" s="33" t="s">
        <v>3765</v>
      </c>
      <c r="ECE1" s="33" t="s">
        <v>3766</v>
      </c>
      <c r="ECF1" s="33" t="s">
        <v>3767</v>
      </c>
      <c r="ECG1" s="33" t="s">
        <v>3768</v>
      </c>
      <c r="ECH1" s="33" t="s">
        <v>3769</v>
      </c>
      <c r="ECI1" s="33" t="s">
        <v>3770</v>
      </c>
      <c r="ECJ1" s="33" t="s">
        <v>3771</v>
      </c>
      <c r="ECK1" s="33" t="s">
        <v>3772</v>
      </c>
      <c r="ECL1" s="33" t="s">
        <v>3773</v>
      </c>
      <c r="ECM1" s="33" t="s">
        <v>3774</v>
      </c>
      <c r="ECN1" s="33" t="s">
        <v>3775</v>
      </c>
      <c r="ECO1" s="33" t="s">
        <v>3776</v>
      </c>
      <c r="ECP1" s="33" t="s">
        <v>3777</v>
      </c>
      <c r="ECQ1" s="33" t="s">
        <v>3778</v>
      </c>
      <c r="ECR1" s="33" t="s">
        <v>3779</v>
      </c>
      <c r="ECS1" s="33" t="s">
        <v>3780</v>
      </c>
      <c r="ECT1" s="33" t="s">
        <v>3781</v>
      </c>
      <c r="ECU1" s="33" t="s">
        <v>3782</v>
      </c>
      <c r="ECV1" s="33" t="s">
        <v>3783</v>
      </c>
      <c r="ECW1" s="33" t="s">
        <v>3784</v>
      </c>
      <c r="ECX1" s="33" t="s">
        <v>3785</v>
      </c>
      <c r="ECY1" s="33" t="s">
        <v>3786</v>
      </c>
      <c r="ECZ1" s="33" t="s">
        <v>3787</v>
      </c>
      <c r="EDA1" s="33" t="s">
        <v>3788</v>
      </c>
      <c r="EDB1" s="33" t="s">
        <v>3789</v>
      </c>
      <c r="EDC1" s="33" t="s">
        <v>3790</v>
      </c>
      <c r="EDD1" s="33" t="s">
        <v>3791</v>
      </c>
      <c r="EDE1" s="33" t="s">
        <v>3792</v>
      </c>
      <c r="EDF1" s="33" t="s">
        <v>3793</v>
      </c>
      <c r="EDG1" s="33" t="s">
        <v>3794</v>
      </c>
      <c r="EDH1" s="33" t="s">
        <v>3795</v>
      </c>
      <c r="EDI1" s="33" t="s">
        <v>3796</v>
      </c>
      <c r="EDJ1" s="33" t="s">
        <v>3797</v>
      </c>
      <c r="EDK1" s="33" t="s">
        <v>3798</v>
      </c>
      <c r="EDL1" s="33" t="s">
        <v>3799</v>
      </c>
      <c r="EDM1" s="33" t="s">
        <v>3800</v>
      </c>
      <c r="EDN1" s="33" t="s">
        <v>3801</v>
      </c>
      <c r="EDO1" s="33" t="s">
        <v>3802</v>
      </c>
      <c r="EDP1" s="33" t="s">
        <v>3803</v>
      </c>
      <c r="EDQ1" s="33" t="s">
        <v>3804</v>
      </c>
      <c r="EDR1" s="33" t="s">
        <v>3805</v>
      </c>
      <c r="EDS1" s="33" t="s">
        <v>3806</v>
      </c>
      <c r="EDT1" s="33" t="s">
        <v>3807</v>
      </c>
      <c r="EDU1" s="33" t="s">
        <v>3808</v>
      </c>
      <c r="EDV1" s="33" t="s">
        <v>3809</v>
      </c>
      <c r="EDW1" s="33" t="s">
        <v>3810</v>
      </c>
      <c r="EDX1" s="33" t="s">
        <v>3811</v>
      </c>
      <c r="EDY1" s="33" t="s">
        <v>3812</v>
      </c>
      <c r="EDZ1" s="33" t="s">
        <v>3813</v>
      </c>
      <c r="EEA1" s="33" t="s">
        <v>3814</v>
      </c>
      <c r="EEB1" s="33" t="s">
        <v>3815</v>
      </c>
      <c r="EEC1" s="33" t="s">
        <v>3816</v>
      </c>
      <c r="EED1" s="33" t="s">
        <v>3817</v>
      </c>
      <c r="EEE1" s="33" t="s">
        <v>3818</v>
      </c>
      <c r="EEF1" s="33" t="s">
        <v>3819</v>
      </c>
      <c r="EEG1" s="33" t="s">
        <v>3820</v>
      </c>
      <c r="EEH1" s="33" t="s">
        <v>3821</v>
      </c>
      <c r="EEI1" s="33" t="s">
        <v>3822</v>
      </c>
      <c r="EEJ1" s="33" t="s">
        <v>3823</v>
      </c>
      <c r="EEK1" s="33" t="s">
        <v>3824</v>
      </c>
      <c r="EEL1" s="33" t="s">
        <v>3825</v>
      </c>
      <c r="EEM1" s="33" t="s">
        <v>3826</v>
      </c>
      <c r="EEN1" s="33" t="s">
        <v>3827</v>
      </c>
      <c r="EEO1" s="33" t="s">
        <v>3828</v>
      </c>
      <c r="EEP1" s="33" t="s">
        <v>3829</v>
      </c>
      <c r="EEQ1" s="33" t="s">
        <v>3830</v>
      </c>
      <c r="EER1" s="33" t="s">
        <v>3831</v>
      </c>
      <c r="EES1" s="33" t="s">
        <v>3832</v>
      </c>
      <c r="EET1" s="33" t="s">
        <v>3833</v>
      </c>
      <c r="EEU1" s="33" t="s">
        <v>3834</v>
      </c>
      <c r="EEV1" s="33" t="s">
        <v>3835</v>
      </c>
      <c r="EEW1" s="33" t="s">
        <v>3836</v>
      </c>
      <c r="EEX1" s="33" t="s">
        <v>3837</v>
      </c>
      <c r="EEY1" s="33" t="s">
        <v>3838</v>
      </c>
      <c r="EEZ1" s="33" t="s">
        <v>3839</v>
      </c>
      <c r="EFA1" s="33" t="s">
        <v>3840</v>
      </c>
      <c r="EFB1" s="33" t="s">
        <v>3841</v>
      </c>
      <c r="EFC1" s="33" t="s">
        <v>3842</v>
      </c>
      <c r="EFD1" s="33" t="s">
        <v>3843</v>
      </c>
      <c r="EFE1" s="33" t="s">
        <v>3844</v>
      </c>
      <c r="EFF1" s="33" t="s">
        <v>3845</v>
      </c>
      <c r="EFG1" s="33" t="s">
        <v>3846</v>
      </c>
      <c r="EFH1" s="33" t="s">
        <v>3847</v>
      </c>
      <c r="EFI1" s="33" t="s">
        <v>3848</v>
      </c>
      <c r="EFJ1" s="33" t="s">
        <v>3849</v>
      </c>
      <c r="EFK1" s="33" t="s">
        <v>3850</v>
      </c>
      <c r="EFL1" s="33" t="s">
        <v>3851</v>
      </c>
      <c r="EFM1" s="33" t="s">
        <v>3852</v>
      </c>
      <c r="EFN1" s="33" t="s">
        <v>3853</v>
      </c>
      <c r="EFO1" s="33" t="s">
        <v>3854</v>
      </c>
      <c r="EFP1" s="33" t="s">
        <v>3855</v>
      </c>
      <c r="EFQ1" s="33" t="s">
        <v>3856</v>
      </c>
      <c r="EFR1" s="33" t="s">
        <v>3857</v>
      </c>
      <c r="EFS1" s="33" t="s">
        <v>3858</v>
      </c>
      <c r="EFT1" s="33" t="s">
        <v>3859</v>
      </c>
      <c r="EFU1" s="33" t="s">
        <v>3860</v>
      </c>
      <c r="EFV1" s="33" t="s">
        <v>3861</v>
      </c>
      <c r="EFW1" s="33" t="s">
        <v>3862</v>
      </c>
      <c r="EFX1" s="33" t="s">
        <v>3863</v>
      </c>
      <c r="EFY1" s="33" t="s">
        <v>3864</v>
      </c>
      <c r="EFZ1" s="33" t="s">
        <v>3865</v>
      </c>
      <c r="EGA1" s="33" t="s">
        <v>3866</v>
      </c>
      <c r="EGB1" s="33" t="s">
        <v>3867</v>
      </c>
      <c r="EGC1" s="33" t="s">
        <v>3868</v>
      </c>
      <c r="EGD1" s="33" t="s">
        <v>3869</v>
      </c>
      <c r="EGE1" s="33" t="s">
        <v>3870</v>
      </c>
      <c r="EGF1" s="33" t="s">
        <v>3871</v>
      </c>
      <c r="EGG1" s="33" t="s">
        <v>3872</v>
      </c>
      <c r="EGH1" s="33" t="s">
        <v>3873</v>
      </c>
      <c r="EGI1" s="33" t="s">
        <v>3874</v>
      </c>
      <c r="EGJ1" s="33" t="s">
        <v>3875</v>
      </c>
      <c r="EGK1" s="33" t="s">
        <v>3876</v>
      </c>
      <c r="EGL1" s="33" t="s">
        <v>3877</v>
      </c>
      <c r="EGM1" s="33" t="s">
        <v>3878</v>
      </c>
      <c r="EGN1" s="33" t="s">
        <v>3879</v>
      </c>
      <c r="EGO1" s="33" t="s">
        <v>3880</v>
      </c>
      <c r="EGP1" s="33" t="s">
        <v>3881</v>
      </c>
      <c r="EGQ1" s="33" t="s">
        <v>3882</v>
      </c>
      <c r="EGR1" s="33" t="s">
        <v>3883</v>
      </c>
      <c r="EGS1" s="33" t="s">
        <v>3884</v>
      </c>
      <c r="EGT1" s="33" t="s">
        <v>3885</v>
      </c>
      <c r="EGU1" s="33" t="s">
        <v>3886</v>
      </c>
      <c r="EGV1" s="33" t="s">
        <v>3887</v>
      </c>
      <c r="EGW1" s="33" t="s">
        <v>3888</v>
      </c>
      <c r="EGX1" s="33" t="s">
        <v>3889</v>
      </c>
      <c r="EGY1" s="33" t="s">
        <v>3890</v>
      </c>
      <c r="EGZ1" s="33" t="s">
        <v>3891</v>
      </c>
      <c r="EHA1" s="33" t="s">
        <v>3892</v>
      </c>
      <c r="EHB1" s="33" t="s">
        <v>3893</v>
      </c>
      <c r="EHC1" s="33" t="s">
        <v>3894</v>
      </c>
      <c r="EHD1" s="33" t="s">
        <v>3895</v>
      </c>
      <c r="EHE1" s="33" t="s">
        <v>3896</v>
      </c>
      <c r="EHF1" s="33" t="s">
        <v>3897</v>
      </c>
      <c r="EHG1" s="33" t="s">
        <v>3898</v>
      </c>
      <c r="EHH1" s="33" t="s">
        <v>3899</v>
      </c>
      <c r="EHI1" s="33" t="s">
        <v>3900</v>
      </c>
      <c r="EHJ1" s="33" t="s">
        <v>3901</v>
      </c>
      <c r="EHK1" s="33" t="s">
        <v>3902</v>
      </c>
      <c r="EHL1" s="33" t="s">
        <v>3903</v>
      </c>
      <c r="EHM1" s="33" t="s">
        <v>3904</v>
      </c>
      <c r="EHN1" s="33" t="s">
        <v>3905</v>
      </c>
      <c r="EHO1" s="33" t="s">
        <v>3906</v>
      </c>
      <c r="EHP1" s="33" t="s">
        <v>3907</v>
      </c>
      <c r="EHQ1" s="33" t="s">
        <v>3908</v>
      </c>
      <c r="EHR1" s="33" t="s">
        <v>3909</v>
      </c>
      <c r="EHS1" s="33" t="s">
        <v>3910</v>
      </c>
      <c r="EHT1" s="33" t="s">
        <v>3911</v>
      </c>
      <c r="EHU1" s="33" t="s">
        <v>3912</v>
      </c>
      <c r="EHV1" s="33" t="s">
        <v>3913</v>
      </c>
      <c r="EHW1" s="33" t="s">
        <v>3914</v>
      </c>
      <c r="EHX1" s="33" t="s">
        <v>3915</v>
      </c>
      <c r="EHY1" s="33" t="s">
        <v>3916</v>
      </c>
      <c r="EHZ1" s="33" t="s">
        <v>3917</v>
      </c>
      <c r="EIA1" s="33" t="s">
        <v>3918</v>
      </c>
      <c r="EIB1" s="33" t="s">
        <v>3919</v>
      </c>
      <c r="EIC1" s="33" t="s">
        <v>3920</v>
      </c>
      <c r="EID1" s="33" t="s">
        <v>3921</v>
      </c>
      <c r="EIE1" s="33" t="s">
        <v>3922</v>
      </c>
      <c r="EIF1" s="33" t="s">
        <v>3923</v>
      </c>
      <c r="EIG1" s="33" t="s">
        <v>3924</v>
      </c>
      <c r="EIH1" s="33" t="s">
        <v>3925</v>
      </c>
      <c r="EII1" s="33" t="s">
        <v>3926</v>
      </c>
      <c r="EIJ1" s="33" t="s">
        <v>3927</v>
      </c>
      <c r="EIK1" s="33" t="s">
        <v>3928</v>
      </c>
      <c r="EIL1" s="33" t="s">
        <v>3929</v>
      </c>
      <c r="EIM1" s="33" t="s">
        <v>3930</v>
      </c>
      <c r="EIN1" s="33" t="s">
        <v>3931</v>
      </c>
      <c r="EIO1" s="33" t="s">
        <v>3932</v>
      </c>
      <c r="EIP1" s="33" t="s">
        <v>3933</v>
      </c>
      <c r="EIQ1" s="33" t="s">
        <v>3934</v>
      </c>
      <c r="EIR1" s="33" t="s">
        <v>3935</v>
      </c>
      <c r="EIS1" s="33" t="s">
        <v>3936</v>
      </c>
      <c r="EIT1" s="33" t="s">
        <v>3937</v>
      </c>
      <c r="EIU1" s="33" t="s">
        <v>3938</v>
      </c>
      <c r="EIV1" s="33" t="s">
        <v>3939</v>
      </c>
      <c r="EIW1" s="33" t="s">
        <v>3940</v>
      </c>
      <c r="EIX1" s="33" t="s">
        <v>3941</v>
      </c>
      <c r="EIY1" s="33" t="s">
        <v>3942</v>
      </c>
      <c r="EIZ1" s="33" t="s">
        <v>3943</v>
      </c>
      <c r="EJA1" s="33" t="s">
        <v>3944</v>
      </c>
      <c r="EJB1" s="33" t="s">
        <v>3945</v>
      </c>
      <c r="EJC1" s="33" t="s">
        <v>3946</v>
      </c>
      <c r="EJD1" s="33" t="s">
        <v>3947</v>
      </c>
      <c r="EJE1" s="33" t="s">
        <v>3948</v>
      </c>
      <c r="EJF1" s="33" t="s">
        <v>3949</v>
      </c>
      <c r="EJG1" s="33" t="s">
        <v>3950</v>
      </c>
      <c r="EJH1" s="33" t="s">
        <v>3951</v>
      </c>
      <c r="EJI1" s="33" t="s">
        <v>3952</v>
      </c>
      <c r="EJJ1" s="33" t="s">
        <v>3953</v>
      </c>
      <c r="EJK1" s="33" t="s">
        <v>3954</v>
      </c>
      <c r="EJL1" s="33" t="s">
        <v>3955</v>
      </c>
      <c r="EJM1" s="33" t="s">
        <v>3956</v>
      </c>
      <c r="EJN1" s="33" t="s">
        <v>3957</v>
      </c>
      <c r="EJO1" s="33" t="s">
        <v>3958</v>
      </c>
      <c r="EJP1" s="33" t="s">
        <v>3959</v>
      </c>
      <c r="EJQ1" s="33" t="s">
        <v>3960</v>
      </c>
      <c r="EJR1" s="33" t="s">
        <v>3961</v>
      </c>
      <c r="EJS1" s="33" t="s">
        <v>3962</v>
      </c>
      <c r="EJT1" s="33" t="s">
        <v>3963</v>
      </c>
      <c r="EJU1" s="33" t="s">
        <v>3964</v>
      </c>
      <c r="EJV1" s="33" t="s">
        <v>3965</v>
      </c>
      <c r="EJW1" s="33" t="s">
        <v>3966</v>
      </c>
      <c r="EJX1" s="33" t="s">
        <v>3967</v>
      </c>
      <c r="EJY1" s="33" t="s">
        <v>3968</v>
      </c>
      <c r="EJZ1" s="33" t="s">
        <v>3969</v>
      </c>
      <c r="EKA1" s="33" t="s">
        <v>3970</v>
      </c>
      <c r="EKB1" s="33" t="s">
        <v>3971</v>
      </c>
      <c r="EKC1" s="33" t="s">
        <v>3972</v>
      </c>
      <c r="EKD1" s="33" t="s">
        <v>3973</v>
      </c>
      <c r="EKE1" s="33" t="s">
        <v>3974</v>
      </c>
      <c r="EKF1" s="33" t="s">
        <v>3975</v>
      </c>
      <c r="EKG1" s="33" t="s">
        <v>3976</v>
      </c>
      <c r="EKH1" s="33" t="s">
        <v>3977</v>
      </c>
      <c r="EKI1" s="33" t="s">
        <v>3978</v>
      </c>
      <c r="EKJ1" s="33" t="s">
        <v>3979</v>
      </c>
      <c r="EKK1" s="33" t="s">
        <v>3980</v>
      </c>
      <c r="EKL1" s="33" t="s">
        <v>3981</v>
      </c>
      <c r="EKM1" s="33" t="s">
        <v>3982</v>
      </c>
      <c r="EKN1" s="33" t="s">
        <v>3983</v>
      </c>
      <c r="EKO1" s="33" t="s">
        <v>3984</v>
      </c>
      <c r="EKP1" s="33" t="s">
        <v>3985</v>
      </c>
      <c r="EKQ1" s="33" t="s">
        <v>3986</v>
      </c>
      <c r="EKR1" s="33" t="s">
        <v>3987</v>
      </c>
      <c r="EKS1" s="33" t="s">
        <v>3988</v>
      </c>
      <c r="EKT1" s="33" t="s">
        <v>3989</v>
      </c>
      <c r="EKU1" s="33" t="s">
        <v>3990</v>
      </c>
      <c r="EKV1" s="33" t="s">
        <v>3991</v>
      </c>
      <c r="EKW1" s="33" t="s">
        <v>3992</v>
      </c>
      <c r="EKX1" s="33" t="s">
        <v>3993</v>
      </c>
      <c r="EKY1" s="33" t="s">
        <v>3994</v>
      </c>
      <c r="EKZ1" s="33" t="s">
        <v>3995</v>
      </c>
      <c r="ELA1" s="33" t="s">
        <v>3996</v>
      </c>
      <c r="ELB1" s="33" t="s">
        <v>3997</v>
      </c>
      <c r="ELC1" s="33" t="s">
        <v>3998</v>
      </c>
      <c r="ELD1" s="33" t="s">
        <v>3999</v>
      </c>
      <c r="ELE1" s="33" t="s">
        <v>4000</v>
      </c>
      <c r="ELF1" s="33" t="s">
        <v>4001</v>
      </c>
      <c r="ELG1" s="33" t="s">
        <v>4002</v>
      </c>
      <c r="ELH1" s="33" t="s">
        <v>4003</v>
      </c>
      <c r="ELI1" s="33" t="s">
        <v>4004</v>
      </c>
      <c r="ELJ1" s="33" t="s">
        <v>4005</v>
      </c>
      <c r="ELK1" s="33" t="s">
        <v>4006</v>
      </c>
      <c r="ELL1" s="33" t="s">
        <v>4007</v>
      </c>
      <c r="ELM1" s="33" t="s">
        <v>4008</v>
      </c>
      <c r="ELN1" s="33" t="s">
        <v>4009</v>
      </c>
      <c r="ELO1" s="33" t="s">
        <v>4010</v>
      </c>
      <c r="ELP1" s="33" t="s">
        <v>4011</v>
      </c>
      <c r="ELQ1" s="33" t="s">
        <v>4012</v>
      </c>
      <c r="ELR1" s="33" t="s">
        <v>4013</v>
      </c>
      <c r="ELS1" s="33" t="s">
        <v>4014</v>
      </c>
      <c r="ELT1" s="33" t="s">
        <v>4015</v>
      </c>
      <c r="ELU1" s="33" t="s">
        <v>4016</v>
      </c>
      <c r="ELV1" s="33" t="s">
        <v>4017</v>
      </c>
      <c r="ELW1" s="33" t="s">
        <v>4018</v>
      </c>
      <c r="ELX1" s="33" t="s">
        <v>4019</v>
      </c>
      <c r="ELY1" s="33" t="s">
        <v>4020</v>
      </c>
      <c r="ELZ1" s="33" t="s">
        <v>4021</v>
      </c>
      <c r="EMA1" s="33" t="s">
        <v>4022</v>
      </c>
      <c r="EMB1" s="33" t="s">
        <v>4023</v>
      </c>
      <c r="EMC1" s="33" t="s">
        <v>4024</v>
      </c>
      <c r="EMD1" s="33" t="s">
        <v>4025</v>
      </c>
      <c r="EME1" s="33" t="s">
        <v>4026</v>
      </c>
      <c r="EMF1" s="33" t="s">
        <v>4027</v>
      </c>
      <c r="EMG1" s="33" t="s">
        <v>4028</v>
      </c>
      <c r="EMH1" s="33" t="s">
        <v>4029</v>
      </c>
      <c r="EMI1" s="33" t="s">
        <v>4030</v>
      </c>
      <c r="EMJ1" s="33" t="s">
        <v>4031</v>
      </c>
      <c r="EMK1" s="33" t="s">
        <v>4032</v>
      </c>
      <c r="EML1" s="33" t="s">
        <v>4033</v>
      </c>
      <c r="EMM1" s="33" t="s">
        <v>4034</v>
      </c>
      <c r="EMN1" s="33" t="s">
        <v>4035</v>
      </c>
      <c r="EMO1" s="33" t="s">
        <v>4036</v>
      </c>
      <c r="EMP1" s="33" t="s">
        <v>4037</v>
      </c>
      <c r="EMQ1" s="33" t="s">
        <v>4038</v>
      </c>
      <c r="EMR1" s="33" t="s">
        <v>4039</v>
      </c>
      <c r="EMS1" s="33" t="s">
        <v>4040</v>
      </c>
      <c r="EMT1" s="33" t="s">
        <v>4041</v>
      </c>
      <c r="EMU1" s="33" t="s">
        <v>4042</v>
      </c>
      <c r="EMV1" s="33" t="s">
        <v>4043</v>
      </c>
      <c r="EMW1" s="33" t="s">
        <v>4044</v>
      </c>
      <c r="EMX1" s="33" t="s">
        <v>4045</v>
      </c>
      <c r="EMY1" s="33" t="s">
        <v>4046</v>
      </c>
      <c r="EMZ1" s="33" t="s">
        <v>4047</v>
      </c>
      <c r="ENA1" s="33" t="s">
        <v>4048</v>
      </c>
      <c r="ENB1" s="33" t="s">
        <v>4049</v>
      </c>
      <c r="ENC1" s="33" t="s">
        <v>4050</v>
      </c>
      <c r="END1" s="33" t="s">
        <v>4051</v>
      </c>
      <c r="ENE1" s="33" t="s">
        <v>4052</v>
      </c>
      <c r="ENF1" s="33" t="s">
        <v>4053</v>
      </c>
      <c r="ENG1" s="33" t="s">
        <v>4054</v>
      </c>
      <c r="ENH1" s="33" t="s">
        <v>4055</v>
      </c>
      <c r="ENI1" s="33" t="s">
        <v>4056</v>
      </c>
      <c r="ENJ1" s="33" t="s">
        <v>4057</v>
      </c>
      <c r="ENK1" s="33" t="s">
        <v>4058</v>
      </c>
      <c r="ENL1" s="33" t="s">
        <v>4059</v>
      </c>
      <c r="ENM1" s="33" t="s">
        <v>4060</v>
      </c>
      <c r="ENN1" s="33" t="s">
        <v>4061</v>
      </c>
      <c r="ENO1" s="33" t="s">
        <v>4062</v>
      </c>
      <c r="ENP1" s="33" t="s">
        <v>4063</v>
      </c>
      <c r="ENQ1" s="33" t="s">
        <v>4064</v>
      </c>
      <c r="ENR1" s="33" t="s">
        <v>4065</v>
      </c>
      <c r="ENS1" s="33" t="s">
        <v>4066</v>
      </c>
      <c r="ENT1" s="33" t="s">
        <v>4067</v>
      </c>
      <c r="ENU1" s="33" t="s">
        <v>4068</v>
      </c>
      <c r="ENV1" s="33" t="s">
        <v>4069</v>
      </c>
      <c r="ENW1" s="33" t="s">
        <v>4070</v>
      </c>
      <c r="ENX1" s="33" t="s">
        <v>4071</v>
      </c>
      <c r="ENY1" s="33" t="s">
        <v>4072</v>
      </c>
      <c r="ENZ1" s="33" t="s">
        <v>4073</v>
      </c>
      <c r="EOA1" s="33" t="s">
        <v>4074</v>
      </c>
      <c r="EOB1" s="33" t="s">
        <v>4075</v>
      </c>
      <c r="EOC1" s="33" t="s">
        <v>4076</v>
      </c>
      <c r="EOD1" s="33" t="s">
        <v>4077</v>
      </c>
      <c r="EOE1" s="33" t="s">
        <v>4078</v>
      </c>
      <c r="EOF1" s="33" t="s">
        <v>4079</v>
      </c>
      <c r="EOG1" s="33" t="s">
        <v>4080</v>
      </c>
      <c r="EOH1" s="33" t="s">
        <v>4081</v>
      </c>
      <c r="EOI1" s="33" t="s">
        <v>4082</v>
      </c>
      <c r="EOJ1" s="33" t="s">
        <v>4083</v>
      </c>
      <c r="EOK1" s="33" t="s">
        <v>4084</v>
      </c>
      <c r="EOL1" s="33" t="s">
        <v>4085</v>
      </c>
      <c r="EOM1" s="33" t="s">
        <v>4086</v>
      </c>
      <c r="EON1" s="33" t="s">
        <v>4087</v>
      </c>
      <c r="EOO1" s="33" t="s">
        <v>4088</v>
      </c>
      <c r="EOP1" s="33" t="s">
        <v>4089</v>
      </c>
      <c r="EOQ1" s="33" t="s">
        <v>4090</v>
      </c>
      <c r="EOR1" s="33" t="s">
        <v>4091</v>
      </c>
      <c r="EOS1" s="33" t="s">
        <v>4092</v>
      </c>
      <c r="EOT1" s="33" t="s">
        <v>4093</v>
      </c>
      <c r="EOU1" s="33" t="s">
        <v>4094</v>
      </c>
      <c r="EOV1" s="33" t="s">
        <v>4095</v>
      </c>
      <c r="EOW1" s="33" t="s">
        <v>4096</v>
      </c>
      <c r="EOX1" s="33" t="s">
        <v>4097</v>
      </c>
      <c r="EOY1" s="33" t="s">
        <v>4098</v>
      </c>
      <c r="EOZ1" s="33" t="s">
        <v>4099</v>
      </c>
      <c r="EPA1" s="33" t="s">
        <v>4100</v>
      </c>
      <c r="EPB1" s="33" t="s">
        <v>4101</v>
      </c>
      <c r="EPC1" s="33" t="s">
        <v>4102</v>
      </c>
      <c r="EPD1" s="33" t="s">
        <v>4103</v>
      </c>
      <c r="EPE1" s="33" t="s">
        <v>4104</v>
      </c>
      <c r="EPF1" s="33" t="s">
        <v>4105</v>
      </c>
      <c r="EPG1" s="33" t="s">
        <v>4106</v>
      </c>
      <c r="EPH1" s="33" t="s">
        <v>4107</v>
      </c>
      <c r="EPI1" s="33" t="s">
        <v>4108</v>
      </c>
      <c r="EPJ1" s="33" t="s">
        <v>4109</v>
      </c>
      <c r="EPK1" s="33" t="s">
        <v>4110</v>
      </c>
      <c r="EPL1" s="33" t="s">
        <v>4111</v>
      </c>
      <c r="EPM1" s="33" t="s">
        <v>4112</v>
      </c>
      <c r="EPN1" s="33" t="s">
        <v>4113</v>
      </c>
      <c r="EPO1" s="33" t="s">
        <v>4114</v>
      </c>
      <c r="EPP1" s="33" t="s">
        <v>4115</v>
      </c>
      <c r="EPQ1" s="33" t="s">
        <v>4116</v>
      </c>
      <c r="EPR1" s="33" t="s">
        <v>4117</v>
      </c>
      <c r="EPS1" s="33" t="s">
        <v>4118</v>
      </c>
      <c r="EPT1" s="33" t="s">
        <v>4119</v>
      </c>
      <c r="EPU1" s="33" t="s">
        <v>4120</v>
      </c>
      <c r="EPV1" s="33" t="s">
        <v>4121</v>
      </c>
      <c r="EPW1" s="33" t="s">
        <v>4122</v>
      </c>
      <c r="EPX1" s="33" t="s">
        <v>4123</v>
      </c>
      <c r="EPY1" s="33" t="s">
        <v>4124</v>
      </c>
      <c r="EPZ1" s="33" t="s">
        <v>4125</v>
      </c>
      <c r="EQA1" s="33" t="s">
        <v>4126</v>
      </c>
      <c r="EQB1" s="33" t="s">
        <v>4127</v>
      </c>
      <c r="EQC1" s="33" t="s">
        <v>4128</v>
      </c>
      <c r="EQD1" s="33" t="s">
        <v>4129</v>
      </c>
      <c r="EQE1" s="33" t="s">
        <v>4130</v>
      </c>
      <c r="EQF1" s="33" t="s">
        <v>4131</v>
      </c>
      <c r="EQG1" s="33" t="s">
        <v>4132</v>
      </c>
      <c r="EQH1" s="33" t="s">
        <v>4133</v>
      </c>
      <c r="EQI1" s="33" t="s">
        <v>4134</v>
      </c>
      <c r="EQJ1" s="33" t="s">
        <v>4135</v>
      </c>
      <c r="EQK1" s="33" t="s">
        <v>4136</v>
      </c>
      <c r="EQL1" s="33" t="s">
        <v>4137</v>
      </c>
      <c r="EQM1" s="33" t="s">
        <v>4138</v>
      </c>
      <c r="EQN1" s="33" t="s">
        <v>4139</v>
      </c>
      <c r="EQO1" s="33" t="s">
        <v>4140</v>
      </c>
      <c r="EQP1" s="33" t="s">
        <v>4141</v>
      </c>
      <c r="EQQ1" s="33" t="s">
        <v>4142</v>
      </c>
      <c r="EQR1" s="33" t="s">
        <v>4143</v>
      </c>
      <c r="EQS1" s="33" t="s">
        <v>4144</v>
      </c>
      <c r="EQT1" s="33" t="s">
        <v>4145</v>
      </c>
      <c r="EQU1" s="33" t="s">
        <v>4146</v>
      </c>
      <c r="EQV1" s="33" t="s">
        <v>4147</v>
      </c>
      <c r="EQW1" s="33" t="s">
        <v>4148</v>
      </c>
      <c r="EQX1" s="33" t="s">
        <v>4149</v>
      </c>
      <c r="EQY1" s="33" t="s">
        <v>4150</v>
      </c>
      <c r="EQZ1" s="33" t="s">
        <v>4151</v>
      </c>
      <c r="ERA1" s="33" t="s">
        <v>4152</v>
      </c>
      <c r="ERB1" s="33" t="s">
        <v>4153</v>
      </c>
      <c r="ERC1" s="33" t="s">
        <v>4154</v>
      </c>
      <c r="ERD1" s="33" t="s">
        <v>4155</v>
      </c>
      <c r="ERE1" s="33" t="s">
        <v>4156</v>
      </c>
      <c r="ERF1" s="33" t="s">
        <v>4157</v>
      </c>
      <c r="ERG1" s="33" t="s">
        <v>4158</v>
      </c>
      <c r="ERH1" s="33" t="s">
        <v>4159</v>
      </c>
      <c r="ERI1" s="33" t="s">
        <v>4160</v>
      </c>
      <c r="ERJ1" s="33" t="s">
        <v>4161</v>
      </c>
      <c r="ERK1" s="33" t="s">
        <v>4162</v>
      </c>
      <c r="ERL1" s="33" t="s">
        <v>4163</v>
      </c>
      <c r="ERM1" s="33" t="s">
        <v>4164</v>
      </c>
      <c r="ERN1" s="33" t="s">
        <v>4165</v>
      </c>
      <c r="ERO1" s="33" t="s">
        <v>4166</v>
      </c>
      <c r="ERP1" s="33" t="s">
        <v>4167</v>
      </c>
      <c r="ERQ1" s="33" t="s">
        <v>4168</v>
      </c>
      <c r="ERR1" s="33" t="s">
        <v>4169</v>
      </c>
      <c r="ERS1" s="33" t="s">
        <v>4170</v>
      </c>
      <c r="ERT1" s="33" t="s">
        <v>4171</v>
      </c>
      <c r="ERU1" s="33" t="s">
        <v>4172</v>
      </c>
      <c r="ERV1" s="33" t="s">
        <v>4173</v>
      </c>
      <c r="ERW1" s="33" t="s">
        <v>4174</v>
      </c>
      <c r="ERX1" s="33" t="s">
        <v>4175</v>
      </c>
      <c r="ERY1" s="33" t="s">
        <v>4176</v>
      </c>
      <c r="ERZ1" s="33" t="s">
        <v>4177</v>
      </c>
      <c r="ESA1" s="33" t="s">
        <v>4178</v>
      </c>
      <c r="ESB1" s="33" t="s">
        <v>4179</v>
      </c>
      <c r="ESC1" s="33" t="s">
        <v>4180</v>
      </c>
      <c r="ESD1" s="33" t="s">
        <v>4181</v>
      </c>
      <c r="ESE1" s="33" t="s">
        <v>4182</v>
      </c>
      <c r="ESF1" s="33" t="s">
        <v>4183</v>
      </c>
      <c r="ESG1" s="33" t="s">
        <v>4184</v>
      </c>
      <c r="ESH1" s="33" t="s">
        <v>4185</v>
      </c>
      <c r="ESI1" s="33" t="s">
        <v>4186</v>
      </c>
      <c r="ESJ1" s="33" t="s">
        <v>4187</v>
      </c>
      <c r="ESK1" s="33" t="s">
        <v>4188</v>
      </c>
      <c r="ESL1" s="33" t="s">
        <v>4189</v>
      </c>
      <c r="ESM1" s="33" t="s">
        <v>4190</v>
      </c>
      <c r="ESN1" s="33" t="s">
        <v>4191</v>
      </c>
      <c r="ESO1" s="33" t="s">
        <v>4192</v>
      </c>
      <c r="ESP1" s="33" t="s">
        <v>4193</v>
      </c>
      <c r="ESQ1" s="33" t="s">
        <v>4194</v>
      </c>
      <c r="ESR1" s="33" t="s">
        <v>4195</v>
      </c>
      <c r="ESS1" s="33" t="s">
        <v>4196</v>
      </c>
      <c r="EST1" s="33" t="s">
        <v>4197</v>
      </c>
      <c r="ESU1" s="33" t="s">
        <v>4198</v>
      </c>
      <c r="ESV1" s="33" t="s">
        <v>4199</v>
      </c>
      <c r="ESW1" s="33" t="s">
        <v>4200</v>
      </c>
      <c r="ESX1" s="33" t="s">
        <v>4201</v>
      </c>
      <c r="ESY1" s="33" t="s">
        <v>4202</v>
      </c>
      <c r="ESZ1" s="33" t="s">
        <v>4203</v>
      </c>
      <c r="ETA1" s="33" t="s">
        <v>4204</v>
      </c>
      <c r="ETB1" s="33" t="s">
        <v>4205</v>
      </c>
      <c r="ETC1" s="33" t="s">
        <v>4206</v>
      </c>
      <c r="ETD1" s="33" t="s">
        <v>4207</v>
      </c>
      <c r="ETE1" s="33" t="s">
        <v>4208</v>
      </c>
      <c r="ETF1" s="33" t="s">
        <v>4209</v>
      </c>
      <c r="ETG1" s="33" t="s">
        <v>4210</v>
      </c>
      <c r="ETH1" s="33" t="s">
        <v>4211</v>
      </c>
      <c r="ETI1" s="33" t="s">
        <v>4212</v>
      </c>
      <c r="ETJ1" s="33" t="s">
        <v>4213</v>
      </c>
      <c r="ETK1" s="33" t="s">
        <v>4214</v>
      </c>
      <c r="ETL1" s="33" t="s">
        <v>4215</v>
      </c>
      <c r="ETM1" s="33" t="s">
        <v>4216</v>
      </c>
      <c r="ETN1" s="33" t="s">
        <v>4217</v>
      </c>
      <c r="ETO1" s="33" t="s">
        <v>4218</v>
      </c>
      <c r="ETP1" s="33" t="s">
        <v>4219</v>
      </c>
      <c r="ETQ1" s="33" t="s">
        <v>4220</v>
      </c>
      <c r="ETR1" s="33" t="s">
        <v>4221</v>
      </c>
      <c r="ETS1" s="33" t="s">
        <v>4222</v>
      </c>
      <c r="ETT1" s="33" t="s">
        <v>4223</v>
      </c>
      <c r="ETU1" s="33" t="s">
        <v>4224</v>
      </c>
      <c r="ETV1" s="33" t="s">
        <v>4225</v>
      </c>
      <c r="ETW1" s="33" t="s">
        <v>4226</v>
      </c>
      <c r="ETX1" s="33" t="s">
        <v>4227</v>
      </c>
      <c r="ETY1" s="33" t="s">
        <v>4228</v>
      </c>
      <c r="ETZ1" s="33" t="s">
        <v>4229</v>
      </c>
      <c r="EUA1" s="33" t="s">
        <v>4230</v>
      </c>
      <c r="EUB1" s="33" t="s">
        <v>4231</v>
      </c>
      <c r="EUC1" s="33" t="s">
        <v>4232</v>
      </c>
      <c r="EUD1" s="33" t="s">
        <v>4233</v>
      </c>
      <c r="EUE1" s="33" t="s">
        <v>4234</v>
      </c>
      <c r="EUF1" s="33" t="s">
        <v>4235</v>
      </c>
      <c r="EUG1" s="33" t="s">
        <v>4236</v>
      </c>
      <c r="EUH1" s="33" t="s">
        <v>4237</v>
      </c>
      <c r="EUI1" s="33" t="s">
        <v>4238</v>
      </c>
      <c r="EUJ1" s="33" t="s">
        <v>4239</v>
      </c>
      <c r="EUK1" s="33" t="s">
        <v>4240</v>
      </c>
      <c r="EUL1" s="33" t="s">
        <v>4241</v>
      </c>
      <c r="EUM1" s="33" t="s">
        <v>4242</v>
      </c>
      <c r="EUN1" s="33" t="s">
        <v>4243</v>
      </c>
      <c r="EUO1" s="33" t="s">
        <v>4244</v>
      </c>
      <c r="EUP1" s="33" t="s">
        <v>4245</v>
      </c>
      <c r="EUQ1" s="33" t="s">
        <v>4246</v>
      </c>
      <c r="EUR1" s="33" t="s">
        <v>4247</v>
      </c>
      <c r="EUS1" s="33" t="s">
        <v>4248</v>
      </c>
      <c r="EUT1" s="33" t="s">
        <v>4249</v>
      </c>
      <c r="EUU1" s="33" t="s">
        <v>4250</v>
      </c>
      <c r="EUV1" s="33" t="s">
        <v>4251</v>
      </c>
      <c r="EUW1" s="33" t="s">
        <v>4252</v>
      </c>
      <c r="EUX1" s="33" t="s">
        <v>4253</v>
      </c>
      <c r="EUY1" s="33" t="s">
        <v>4254</v>
      </c>
      <c r="EUZ1" s="33" t="s">
        <v>4255</v>
      </c>
      <c r="EVA1" s="33" t="s">
        <v>4256</v>
      </c>
      <c r="EVB1" s="33" t="s">
        <v>4257</v>
      </c>
      <c r="EVC1" s="33" t="s">
        <v>4258</v>
      </c>
      <c r="EVD1" s="33" t="s">
        <v>4259</v>
      </c>
      <c r="EVE1" s="33" t="s">
        <v>4260</v>
      </c>
      <c r="EVF1" s="33" t="s">
        <v>4261</v>
      </c>
      <c r="EVG1" s="33" t="s">
        <v>4262</v>
      </c>
      <c r="EVH1" s="33" t="s">
        <v>4263</v>
      </c>
      <c r="EVI1" s="33" t="s">
        <v>4264</v>
      </c>
      <c r="EVJ1" s="33" t="s">
        <v>4265</v>
      </c>
      <c r="EVK1" s="33" t="s">
        <v>4266</v>
      </c>
      <c r="EVL1" s="33" t="s">
        <v>4267</v>
      </c>
      <c r="EVM1" s="33" t="s">
        <v>4268</v>
      </c>
      <c r="EVN1" s="33" t="s">
        <v>4269</v>
      </c>
      <c r="EVO1" s="33" t="s">
        <v>4270</v>
      </c>
      <c r="EVP1" s="33" t="s">
        <v>4271</v>
      </c>
      <c r="EVQ1" s="33" t="s">
        <v>4272</v>
      </c>
      <c r="EVR1" s="33" t="s">
        <v>4273</v>
      </c>
      <c r="EVS1" s="33" t="s">
        <v>4274</v>
      </c>
      <c r="EVT1" s="33" t="s">
        <v>4275</v>
      </c>
      <c r="EVU1" s="33" t="s">
        <v>4276</v>
      </c>
      <c r="EVV1" s="33" t="s">
        <v>4277</v>
      </c>
      <c r="EVW1" s="33" t="s">
        <v>4278</v>
      </c>
      <c r="EVX1" s="33" t="s">
        <v>4279</v>
      </c>
      <c r="EVY1" s="33" t="s">
        <v>4280</v>
      </c>
      <c r="EVZ1" s="33" t="s">
        <v>4281</v>
      </c>
      <c r="EWA1" s="33" t="s">
        <v>4282</v>
      </c>
      <c r="EWB1" s="33" t="s">
        <v>4283</v>
      </c>
      <c r="EWC1" s="33" t="s">
        <v>4284</v>
      </c>
      <c r="EWD1" s="33" t="s">
        <v>4285</v>
      </c>
      <c r="EWE1" s="33" t="s">
        <v>4286</v>
      </c>
      <c r="EWF1" s="33" t="s">
        <v>4287</v>
      </c>
      <c r="EWG1" s="33" t="s">
        <v>4288</v>
      </c>
      <c r="EWH1" s="33" t="s">
        <v>4289</v>
      </c>
      <c r="EWI1" s="33" t="s">
        <v>4290</v>
      </c>
      <c r="EWJ1" s="33" t="s">
        <v>4291</v>
      </c>
      <c r="EWK1" s="33" t="s">
        <v>4292</v>
      </c>
      <c r="EWL1" s="33" t="s">
        <v>4293</v>
      </c>
      <c r="EWM1" s="33" t="s">
        <v>4294</v>
      </c>
      <c r="EWN1" s="33" t="s">
        <v>4295</v>
      </c>
      <c r="EWO1" s="33" t="s">
        <v>4296</v>
      </c>
      <c r="EWP1" s="33" t="s">
        <v>4297</v>
      </c>
      <c r="EWQ1" s="33" t="s">
        <v>4298</v>
      </c>
      <c r="EWR1" s="33" t="s">
        <v>4299</v>
      </c>
      <c r="EWS1" s="33" t="s">
        <v>4300</v>
      </c>
      <c r="EWT1" s="33" t="s">
        <v>4301</v>
      </c>
      <c r="EWU1" s="33" t="s">
        <v>4302</v>
      </c>
      <c r="EWV1" s="33" t="s">
        <v>4303</v>
      </c>
      <c r="EWW1" s="33" t="s">
        <v>4304</v>
      </c>
      <c r="EWX1" s="33" t="s">
        <v>4305</v>
      </c>
      <c r="EWY1" s="33" t="s">
        <v>4306</v>
      </c>
      <c r="EWZ1" s="33" t="s">
        <v>4307</v>
      </c>
      <c r="EXA1" s="33" t="s">
        <v>4308</v>
      </c>
      <c r="EXB1" s="33" t="s">
        <v>4309</v>
      </c>
      <c r="EXC1" s="33" t="s">
        <v>4310</v>
      </c>
      <c r="EXD1" s="33" t="s">
        <v>4311</v>
      </c>
      <c r="EXE1" s="33" t="s">
        <v>4312</v>
      </c>
      <c r="EXF1" s="33" t="s">
        <v>4313</v>
      </c>
      <c r="EXG1" s="33" t="s">
        <v>4314</v>
      </c>
      <c r="EXH1" s="33" t="s">
        <v>4315</v>
      </c>
      <c r="EXI1" s="33" t="s">
        <v>4316</v>
      </c>
      <c r="EXJ1" s="33" t="s">
        <v>4317</v>
      </c>
      <c r="EXK1" s="33" t="s">
        <v>4318</v>
      </c>
      <c r="EXL1" s="33" t="s">
        <v>4319</v>
      </c>
      <c r="EXM1" s="33" t="s">
        <v>4320</v>
      </c>
      <c r="EXN1" s="33" t="s">
        <v>4321</v>
      </c>
      <c r="EXO1" s="33" t="s">
        <v>4322</v>
      </c>
      <c r="EXP1" s="33" t="s">
        <v>4323</v>
      </c>
      <c r="EXQ1" s="33" t="s">
        <v>4324</v>
      </c>
      <c r="EXR1" s="33" t="s">
        <v>4325</v>
      </c>
      <c r="EXS1" s="33" t="s">
        <v>4326</v>
      </c>
      <c r="EXT1" s="33" t="s">
        <v>4327</v>
      </c>
      <c r="EXU1" s="33" t="s">
        <v>4328</v>
      </c>
      <c r="EXV1" s="33" t="s">
        <v>4329</v>
      </c>
      <c r="EXW1" s="33" t="s">
        <v>4330</v>
      </c>
      <c r="EXX1" s="33" t="s">
        <v>4331</v>
      </c>
      <c r="EXY1" s="33" t="s">
        <v>4332</v>
      </c>
      <c r="EXZ1" s="33" t="s">
        <v>4333</v>
      </c>
      <c r="EYA1" s="33" t="s">
        <v>4334</v>
      </c>
      <c r="EYB1" s="33" t="s">
        <v>4335</v>
      </c>
      <c r="EYC1" s="33" t="s">
        <v>4336</v>
      </c>
      <c r="EYD1" s="33" t="s">
        <v>4337</v>
      </c>
      <c r="EYE1" s="33" t="s">
        <v>4338</v>
      </c>
      <c r="EYF1" s="33" t="s">
        <v>4339</v>
      </c>
      <c r="EYG1" s="33" t="s">
        <v>4340</v>
      </c>
      <c r="EYH1" s="33" t="s">
        <v>4341</v>
      </c>
      <c r="EYI1" s="33" t="s">
        <v>4342</v>
      </c>
      <c r="EYJ1" s="33" t="s">
        <v>4343</v>
      </c>
      <c r="EYK1" s="33" t="s">
        <v>4344</v>
      </c>
      <c r="EYL1" s="33" t="s">
        <v>4345</v>
      </c>
      <c r="EYM1" s="33" t="s">
        <v>4346</v>
      </c>
      <c r="EYN1" s="33" t="s">
        <v>4347</v>
      </c>
      <c r="EYO1" s="33" t="s">
        <v>4348</v>
      </c>
      <c r="EYP1" s="33" t="s">
        <v>4349</v>
      </c>
      <c r="EYQ1" s="33" t="s">
        <v>4350</v>
      </c>
      <c r="EYR1" s="33" t="s">
        <v>4351</v>
      </c>
      <c r="EYS1" s="33" t="s">
        <v>4352</v>
      </c>
      <c r="EYT1" s="33" t="s">
        <v>4353</v>
      </c>
      <c r="EYU1" s="33" t="s">
        <v>4354</v>
      </c>
      <c r="EYV1" s="33" t="s">
        <v>4355</v>
      </c>
      <c r="EYW1" s="33" t="s">
        <v>4356</v>
      </c>
      <c r="EYX1" s="33" t="s">
        <v>4357</v>
      </c>
      <c r="EYY1" s="33" t="s">
        <v>4358</v>
      </c>
      <c r="EYZ1" s="33" t="s">
        <v>4359</v>
      </c>
      <c r="EZA1" s="33" t="s">
        <v>4360</v>
      </c>
      <c r="EZB1" s="33" t="s">
        <v>4361</v>
      </c>
      <c r="EZC1" s="33" t="s">
        <v>4362</v>
      </c>
      <c r="EZD1" s="33" t="s">
        <v>4363</v>
      </c>
      <c r="EZE1" s="33" t="s">
        <v>4364</v>
      </c>
      <c r="EZF1" s="33" t="s">
        <v>4365</v>
      </c>
      <c r="EZG1" s="33" t="s">
        <v>4366</v>
      </c>
      <c r="EZH1" s="33" t="s">
        <v>4367</v>
      </c>
      <c r="EZI1" s="33" t="s">
        <v>4368</v>
      </c>
      <c r="EZJ1" s="33" t="s">
        <v>4369</v>
      </c>
      <c r="EZK1" s="33" t="s">
        <v>4370</v>
      </c>
      <c r="EZL1" s="33" t="s">
        <v>4371</v>
      </c>
      <c r="EZM1" s="33" t="s">
        <v>4372</v>
      </c>
      <c r="EZN1" s="33" t="s">
        <v>4373</v>
      </c>
      <c r="EZO1" s="33" t="s">
        <v>4374</v>
      </c>
      <c r="EZP1" s="33" t="s">
        <v>4375</v>
      </c>
      <c r="EZQ1" s="33" t="s">
        <v>4376</v>
      </c>
      <c r="EZR1" s="33" t="s">
        <v>4377</v>
      </c>
      <c r="EZS1" s="33" t="s">
        <v>4378</v>
      </c>
      <c r="EZT1" s="33" t="s">
        <v>4379</v>
      </c>
      <c r="EZU1" s="33" t="s">
        <v>4380</v>
      </c>
      <c r="EZV1" s="33" t="s">
        <v>4381</v>
      </c>
      <c r="EZW1" s="33" t="s">
        <v>4382</v>
      </c>
      <c r="EZX1" s="33" t="s">
        <v>4383</v>
      </c>
      <c r="EZY1" s="33" t="s">
        <v>4384</v>
      </c>
      <c r="EZZ1" s="33" t="s">
        <v>4385</v>
      </c>
      <c r="FAA1" s="33" t="s">
        <v>4386</v>
      </c>
      <c r="FAB1" s="33" t="s">
        <v>4387</v>
      </c>
      <c r="FAC1" s="33" t="s">
        <v>4388</v>
      </c>
      <c r="FAD1" s="33" t="s">
        <v>4389</v>
      </c>
      <c r="FAE1" s="33" t="s">
        <v>4390</v>
      </c>
      <c r="FAF1" s="33" t="s">
        <v>4391</v>
      </c>
      <c r="FAG1" s="33" t="s">
        <v>4392</v>
      </c>
      <c r="FAH1" s="33" t="s">
        <v>4393</v>
      </c>
      <c r="FAI1" s="33" t="s">
        <v>4394</v>
      </c>
      <c r="FAJ1" s="33" t="s">
        <v>4395</v>
      </c>
      <c r="FAK1" s="33" t="s">
        <v>4396</v>
      </c>
      <c r="FAL1" s="33" t="s">
        <v>4397</v>
      </c>
      <c r="FAM1" s="33" t="s">
        <v>4398</v>
      </c>
      <c r="FAN1" s="33" t="s">
        <v>4399</v>
      </c>
      <c r="FAO1" s="33" t="s">
        <v>4400</v>
      </c>
      <c r="FAP1" s="33" t="s">
        <v>4401</v>
      </c>
      <c r="FAQ1" s="33" t="s">
        <v>4402</v>
      </c>
      <c r="FAR1" s="33" t="s">
        <v>4403</v>
      </c>
      <c r="FAS1" s="33" t="s">
        <v>4404</v>
      </c>
      <c r="FAT1" s="33" t="s">
        <v>4405</v>
      </c>
      <c r="FAU1" s="33" t="s">
        <v>4406</v>
      </c>
      <c r="FAV1" s="33" t="s">
        <v>4407</v>
      </c>
      <c r="FAW1" s="33" t="s">
        <v>4408</v>
      </c>
      <c r="FAX1" s="33" t="s">
        <v>4409</v>
      </c>
      <c r="FAY1" s="33" t="s">
        <v>4410</v>
      </c>
      <c r="FAZ1" s="33" t="s">
        <v>4411</v>
      </c>
      <c r="FBA1" s="33" t="s">
        <v>4412</v>
      </c>
      <c r="FBB1" s="33" t="s">
        <v>4413</v>
      </c>
      <c r="FBC1" s="33" t="s">
        <v>4414</v>
      </c>
      <c r="FBD1" s="33" t="s">
        <v>4415</v>
      </c>
      <c r="FBE1" s="33" t="s">
        <v>4416</v>
      </c>
      <c r="FBF1" s="33" t="s">
        <v>4417</v>
      </c>
      <c r="FBG1" s="33" t="s">
        <v>4418</v>
      </c>
      <c r="FBH1" s="33" t="s">
        <v>4419</v>
      </c>
      <c r="FBI1" s="33" t="s">
        <v>4420</v>
      </c>
      <c r="FBJ1" s="33" t="s">
        <v>4421</v>
      </c>
      <c r="FBK1" s="33" t="s">
        <v>4422</v>
      </c>
      <c r="FBL1" s="33" t="s">
        <v>4423</v>
      </c>
      <c r="FBM1" s="33" t="s">
        <v>4424</v>
      </c>
      <c r="FBN1" s="33" t="s">
        <v>4425</v>
      </c>
      <c r="FBO1" s="33" t="s">
        <v>4426</v>
      </c>
      <c r="FBP1" s="33" t="s">
        <v>4427</v>
      </c>
      <c r="FBQ1" s="33" t="s">
        <v>4428</v>
      </c>
      <c r="FBR1" s="33" t="s">
        <v>4429</v>
      </c>
      <c r="FBS1" s="33" t="s">
        <v>4430</v>
      </c>
      <c r="FBT1" s="33" t="s">
        <v>4431</v>
      </c>
      <c r="FBU1" s="33" t="s">
        <v>4432</v>
      </c>
      <c r="FBV1" s="33" t="s">
        <v>4433</v>
      </c>
      <c r="FBW1" s="33" t="s">
        <v>4434</v>
      </c>
      <c r="FBX1" s="33" t="s">
        <v>4435</v>
      </c>
      <c r="FBY1" s="33" t="s">
        <v>4436</v>
      </c>
      <c r="FBZ1" s="33" t="s">
        <v>4437</v>
      </c>
      <c r="FCA1" s="33" t="s">
        <v>4438</v>
      </c>
      <c r="FCB1" s="33" t="s">
        <v>4439</v>
      </c>
      <c r="FCC1" s="33" t="s">
        <v>4440</v>
      </c>
      <c r="FCD1" s="33" t="s">
        <v>4441</v>
      </c>
      <c r="FCE1" s="33" t="s">
        <v>4442</v>
      </c>
      <c r="FCF1" s="33" t="s">
        <v>4443</v>
      </c>
      <c r="FCG1" s="33" t="s">
        <v>4444</v>
      </c>
      <c r="FCH1" s="33" t="s">
        <v>4445</v>
      </c>
      <c r="FCI1" s="33" t="s">
        <v>4446</v>
      </c>
      <c r="FCJ1" s="33" t="s">
        <v>4447</v>
      </c>
      <c r="FCK1" s="33" t="s">
        <v>4448</v>
      </c>
      <c r="FCL1" s="33" t="s">
        <v>4449</v>
      </c>
      <c r="FCM1" s="33" t="s">
        <v>4450</v>
      </c>
      <c r="FCN1" s="33" t="s">
        <v>4451</v>
      </c>
      <c r="FCO1" s="33" t="s">
        <v>4452</v>
      </c>
      <c r="FCP1" s="33" t="s">
        <v>4453</v>
      </c>
      <c r="FCQ1" s="33" t="s">
        <v>4454</v>
      </c>
      <c r="FCR1" s="33" t="s">
        <v>4455</v>
      </c>
      <c r="FCS1" s="33" t="s">
        <v>4456</v>
      </c>
      <c r="FCT1" s="33" t="s">
        <v>4457</v>
      </c>
      <c r="FCU1" s="33" t="s">
        <v>4458</v>
      </c>
      <c r="FCV1" s="33" t="s">
        <v>4459</v>
      </c>
      <c r="FCW1" s="33" t="s">
        <v>4460</v>
      </c>
      <c r="FCX1" s="33" t="s">
        <v>4461</v>
      </c>
      <c r="FCY1" s="33" t="s">
        <v>4462</v>
      </c>
      <c r="FCZ1" s="33" t="s">
        <v>4463</v>
      </c>
      <c r="FDA1" s="33" t="s">
        <v>4464</v>
      </c>
      <c r="FDB1" s="33" t="s">
        <v>4465</v>
      </c>
      <c r="FDC1" s="33" t="s">
        <v>4466</v>
      </c>
      <c r="FDD1" s="33" t="s">
        <v>4467</v>
      </c>
      <c r="FDE1" s="33" t="s">
        <v>4468</v>
      </c>
      <c r="FDF1" s="33" t="s">
        <v>4469</v>
      </c>
      <c r="FDG1" s="33" t="s">
        <v>4470</v>
      </c>
      <c r="FDH1" s="33" t="s">
        <v>4471</v>
      </c>
      <c r="FDI1" s="33" t="s">
        <v>4472</v>
      </c>
      <c r="FDJ1" s="33" t="s">
        <v>4473</v>
      </c>
      <c r="FDK1" s="33" t="s">
        <v>4474</v>
      </c>
      <c r="FDL1" s="33" t="s">
        <v>4475</v>
      </c>
      <c r="FDM1" s="33" t="s">
        <v>4476</v>
      </c>
      <c r="FDN1" s="33" t="s">
        <v>4477</v>
      </c>
      <c r="FDO1" s="33" t="s">
        <v>4478</v>
      </c>
      <c r="FDP1" s="33" t="s">
        <v>4479</v>
      </c>
      <c r="FDQ1" s="33" t="s">
        <v>4480</v>
      </c>
      <c r="FDR1" s="33" t="s">
        <v>4481</v>
      </c>
      <c r="FDS1" s="33" t="s">
        <v>4482</v>
      </c>
      <c r="FDT1" s="33" t="s">
        <v>4483</v>
      </c>
      <c r="FDU1" s="33" t="s">
        <v>4484</v>
      </c>
      <c r="FDV1" s="33" t="s">
        <v>4485</v>
      </c>
      <c r="FDW1" s="33" t="s">
        <v>4486</v>
      </c>
      <c r="FDX1" s="33" t="s">
        <v>4487</v>
      </c>
      <c r="FDY1" s="33" t="s">
        <v>4488</v>
      </c>
      <c r="FDZ1" s="33" t="s">
        <v>4489</v>
      </c>
      <c r="FEA1" s="33" t="s">
        <v>4490</v>
      </c>
      <c r="FEB1" s="33" t="s">
        <v>4491</v>
      </c>
      <c r="FEC1" s="33" t="s">
        <v>4492</v>
      </c>
      <c r="FED1" s="33" t="s">
        <v>4493</v>
      </c>
      <c r="FEE1" s="33" t="s">
        <v>4494</v>
      </c>
      <c r="FEF1" s="33" t="s">
        <v>4495</v>
      </c>
      <c r="FEG1" s="33" t="s">
        <v>4496</v>
      </c>
      <c r="FEH1" s="33" t="s">
        <v>4497</v>
      </c>
      <c r="FEI1" s="33" t="s">
        <v>4498</v>
      </c>
      <c r="FEJ1" s="33" t="s">
        <v>4499</v>
      </c>
      <c r="FEK1" s="33" t="s">
        <v>4500</v>
      </c>
      <c r="FEL1" s="33" t="s">
        <v>4501</v>
      </c>
      <c r="FEM1" s="33" t="s">
        <v>4502</v>
      </c>
      <c r="FEN1" s="33" t="s">
        <v>4503</v>
      </c>
      <c r="FEO1" s="33" t="s">
        <v>4504</v>
      </c>
      <c r="FEP1" s="33" t="s">
        <v>4505</v>
      </c>
      <c r="FEQ1" s="33" t="s">
        <v>4506</v>
      </c>
      <c r="FER1" s="33" t="s">
        <v>4507</v>
      </c>
      <c r="FES1" s="33" t="s">
        <v>4508</v>
      </c>
      <c r="FET1" s="33" t="s">
        <v>4509</v>
      </c>
      <c r="FEU1" s="33" t="s">
        <v>4510</v>
      </c>
      <c r="FEV1" s="33" t="s">
        <v>4511</v>
      </c>
      <c r="FEW1" s="33" t="s">
        <v>4512</v>
      </c>
      <c r="FEX1" s="33" t="s">
        <v>4513</v>
      </c>
      <c r="FEY1" s="33" t="s">
        <v>4514</v>
      </c>
      <c r="FEZ1" s="33" t="s">
        <v>4515</v>
      </c>
      <c r="FFA1" s="33" t="s">
        <v>4516</v>
      </c>
      <c r="FFB1" s="33" t="s">
        <v>4517</v>
      </c>
      <c r="FFC1" s="33" t="s">
        <v>4518</v>
      </c>
      <c r="FFD1" s="33" t="s">
        <v>4519</v>
      </c>
      <c r="FFE1" s="33" t="s">
        <v>4520</v>
      </c>
      <c r="FFF1" s="33" t="s">
        <v>4521</v>
      </c>
      <c r="FFG1" s="33" t="s">
        <v>4522</v>
      </c>
      <c r="FFH1" s="33" t="s">
        <v>4523</v>
      </c>
      <c r="FFI1" s="33" t="s">
        <v>4524</v>
      </c>
      <c r="FFJ1" s="33" t="s">
        <v>4525</v>
      </c>
      <c r="FFK1" s="33" t="s">
        <v>4526</v>
      </c>
      <c r="FFL1" s="33" t="s">
        <v>4527</v>
      </c>
      <c r="FFM1" s="33" t="s">
        <v>4528</v>
      </c>
      <c r="FFN1" s="33" t="s">
        <v>4529</v>
      </c>
      <c r="FFO1" s="33" t="s">
        <v>4530</v>
      </c>
      <c r="FFP1" s="33" t="s">
        <v>4531</v>
      </c>
      <c r="FFQ1" s="33" t="s">
        <v>4532</v>
      </c>
      <c r="FFR1" s="33" t="s">
        <v>4533</v>
      </c>
      <c r="FFS1" s="33" t="s">
        <v>4534</v>
      </c>
      <c r="FFT1" s="33" t="s">
        <v>4535</v>
      </c>
      <c r="FFU1" s="33" t="s">
        <v>4536</v>
      </c>
      <c r="FFV1" s="33" t="s">
        <v>4537</v>
      </c>
      <c r="FFW1" s="33" t="s">
        <v>4538</v>
      </c>
      <c r="FFX1" s="33" t="s">
        <v>4539</v>
      </c>
      <c r="FFY1" s="33" t="s">
        <v>4540</v>
      </c>
      <c r="FFZ1" s="33" t="s">
        <v>4541</v>
      </c>
      <c r="FGA1" s="33" t="s">
        <v>4542</v>
      </c>
      <c r="FGB1" s="33" t="s">
        <v>4543</v>
      </c>
      <c r="FGC1" s="33" t="s">
        <v>4544</v>
      </c>
      <c r="FGD1" s="33" t="s">
        <v>4545</v>
      </c>
      <c r="FGE1" s="33" t="s">
        <v>4546</v>
      </c>
      <c r="FGF1" s="33" t="s">
        <v>4547</v>
      </c>
      <c r="FGG1" s="33" t="s">
        <v>4548</v>
      </c>
      <c r="FGH1" s="33" t="s">
        <v>4549</v>
      </c>
      <c r="FGI1" s="33" t="s">
        <v>4550</v>
      </c>
      <c r="FGJ1" s="33" t="s">
        <v>4551</v>
      </c>
      <c r="FGK1" s="33" t="s">
        <v>4552</v>
      </c>
      <c r="FGL1" s="33" t="s">
        <v>4553</v>
      </c>
      <c r="FGM1" s="33" t="s">
        <v>4554</v>
      </c>
      <c r="FGN1" s="33" t="s">
        <v>4555</v>
      </c>
      <c r="FGO1" s="33" t="s">
        <v>4556</v>
      </c>
      <c r="FGP1" s="33" t="s">
        <v>4557</v>
      </c>
      <c r="FGQ1" s="33" t="s">
        <v>4558</v>
      </c>
      <c r="FGR1" s="33" t="s">
        <v>4559</v>
      </c>
      <c r="FGS1" s="33" t="s">
        <v>4560</v>
      </c>
      <c r="FGT1" s="33" t="s">
        <v>4561</v>
      </c>
      <c r="FGU1" s="33" t="s">
        <v>4562</v>
      </c>
      <c r="FGV1" s="33" t="s">
        <v>4563</v>
      </c>
      <c r="FGW1" s="33" t="s">
        <v>4564</v>
      </c>
      <c r="FGX1" s="33" t="s">
        <v>4565</v>
      </c>
      <c r="FGY1" s="33" t="s">
        <v>4566</v>
      </c>
      <c r="FGZ1" s="33" t="s">
        <v>4567</v>
      </c>
      <c r="FHA1" s="33" t="s">
        <v>4568</v>
      </c>
      <c r="FHB1" s="33" t="s">
        <v>4569</v>
      </c>
      <c r="FHC1" s="33" t="s">
        <v>4570</v>
      </c>
      <c r="FHD1" s="33" t="s">
        <v>4571</v>
      </c>
      <c r="FHE1" s="33" t="s">
        <v>4572</v>
      </c>
      <c r="FHF1" s="33" t="s">
        <v>4573</v>
      </c>
      <c r="FHG1" s="33" t="s">
        <v>4574</v>
      </c>
      <c r="FHH1" s="33" t="s">
        <v>4575</v>
      </c>
      <c r="FHI1" s="33" t="s">
        <v>4576</v>
      </c>
      <c r="FHJ1" s="33" t="s">
        <v>4577</v>
      </c>
      <c r="FHK1" s="33" t="s">
        <v>4578</v>
      </c>
      <c r="FHL1" s="33" t="s">
        <v>4579</v>
      </c>
      <c r="FHM1" s="33" t="s">
        <v>4580</v>
      </c>
      <c r="FHN1" s="33" t="s">
        <v>4581</v>
      </c>
      <c r="FHO1" s="33" t="s">
        <v>4582</v>
      </c>
      <c r="FHP1" s="33" t="s">
        <v>4583</v>
      </c>
      <c r="FHQ1" s="33" t="s">
        <v>4584</v>
      </c>
      <c r="FHR1" s="33" t="s">
        <v>4585</v>
      </c>
      <c r="FHS1" s="33" t="s">
        <v>4586</v>
      </c>
      <c r="FHT1" s="33" t="s">
        <v>4587</v>
      </c>
      <c r="FHU1" s="33" t="s">
        <v>4588</v>
      </c>
      <c r="FHV1" s="33" t="s">
        <v>4589</v>
      </c>
      <c r="FHW1" s="33" t="s">
        <v>4590</v>
      </c>
      <c r="FHX1" s="33" t="s">
        <v>4591</v>
      </c>
      <c r="FHY1" s="33" t="s">
        <v>4592</v>
      </c>
      <c r="FHZ1" s="33" t="s">
        <v>4593</v>
      </c>
      <c r="FIA1" s="33" t="s">
        <v>4594</v>
      </c>
      <c r="FIB1" s="33" t="s">
        <v>4595</v>
      </c>
      <c r="FIC1" s="33" t="s">
        <v>4596</v>
      </c>
      <c r="FID1" s="33" t="s">
        <v>4597</v>
      </c>
      <c r="FIE1" s="33" t="s">
        <v>4598</v>
      </c>
      <c r="FIF1" s="33" t="s">
        <v>4599</v>
      </c>
      <c r="FIG1" s="33" t="s">
        <v>4600</v>
      </c>
      <c r="FIH1" s="33" t="s">
        <v>4601</v>
      </c>
      <c r="FII1" s="33" t="s">
        <v>4602</v>
      </c>
      <c r="FIJ1" s="33" t="s">
        <v>4603</v>
      </c>
      <c r="FIK1" s="33" t="s">
        <v>4604</v>
      </c>
      <c r="FIL1" s="33" t="s">
        <v>4605</v>
      </c>
      <c r="FIM1" s="33" t="s">
        <v>4606</v>
      </c>
      <c r="FIN1" s="33" t="s">
        <v>4607</v>
      </c>
      <c r="FIO1" s="33" t="s">
        <v>4608</v>
      </c>
      <c r="FIP1" s="33" t="s">
        <v>4609</v>
      </c>
      <c r="FIQ1" s="33" t="s">
        <v>4610</v>
      </c>
      <c r="FIR1" s="33" t="s">
        <v>4611</v>
      </c>
      <c r="FIS1" s="33" t="s">
        <v>4612</v>
      </c>
      <c r="FIT1" s="33" t="s">
        <v>4613</v>
      </c>
      <c r="FIU1" s="33" t="s">
        <v>4614</v>
      </c>
      <c r="FIV1" s="33" t="s">
        <v>4615</v>
      </c>
      <c r="FIW1" s="33" t="s">
        <v>4616</v>
      </c>
      <c r="FIX1" s="33" t="s">
        <v>4617</v>
      </c>
      <c r="FIY1" s="33" t="s">
        <v>4618</v>
      </c>
      <c r="FIZ1" s="33" t="s">
        <v>4619</v>
      </c>
      <c r="FJA1" s="33" t="s">
        <v>4620</v>
      </c>
      <c r="FJB1" s="33" t="s">
        <v>4621</v>
      </c>
      <c r="FJC1" s="33" t="s">
        <v>4622</v>
      </c>
      <c r="FJD1" s="33" t="s">
        <v>4623</v>
      </c>
      <c r="FJE1" s="33" t="s">
        <v>4624</v>
      </c>
      <c r="FJF1" s="33" t="s">
        <v>4625</v>
      </c>
      <c r="FJG1" s="33" t="s">
        <v>4626</v>
      </c>
      <c r="FJH1" s="33" t="s">
        <v>4627</v>
      </c>
      <c r="FJI1" s="33" t="s">
        <v>4628</v>
      </c>
      <c r="FJJ1" s="33" t="s">
        <v>4629</v>
      </c>
      <c r="FJK1" s="33" t="s">
        <v>4630</v>
      </c>
      <c r="FJL1" s="33" t="s">
        <v>4631</v>
      </c>
      <c r="FJM1" s="33" t="s">
        <v>4632</v>
      </c>
      <c r="FJN1" s="33" t="s">
        <v>4633</v>
      </c>
      <c r="FJO1" s="33" t="s">
        <v>4634</v>
      </c>
      <c r="FJP1" s="33" t="s">
        <v>4635</v>
      </c>
      <c r="FJQ1" s="33" t="s">
        <v>4636</v>
      </c>
      <c r="FJR1" s="33" t="s">
        <v>4637</v>
      </c>
      <c r="FJS1" s="33" t="s">
        <v>4638</v>
      </c>
      <c r="FJT1" s="33" t="s">
        <v>4639</v>
      </c>
      <c r="FJU1" s="33" t="s">
        <v>4640</v>
      </c>
      <c r="FJV1" s="33" t="s">
        <v>4641</v>
      </c>
      <c r="FJW1" s="33" t="s">
        <v>4642</v>
      </c>
      <c r="FJX1" s="33" t="s">
        <v>4643</v>
      </c>
      <c r="FJY1" s="33" t="s">
        <v>4644</v>
      </c>
      <c r="FJZ1" s="33" t="s">
        <v>4645</v>
      </c>
      <c r="FKA1" s="33" t="s">
        <v>4646</v>
      </c>
      <c r="FKB1" s="33" t="s">
        <v>4647</v>
      </c>
      <c r="FKC1" s="33" t="s">
        <v>4648</v>
      </c>
      <c r="FKD1" s="33" t="s">
        <v>4649</v>
      </c>
      <c r="FKE1" s="33" t="s">
        <v>4650</v>
      </c>
      <c r="FKF1" s="33" t="s">
        <v>4651</v>
      </c>
      <c r="FKG1" s="33" t="s">
        <v>4652</v>
      </c>
      <c r="FKH1" s="33" t="s">
        <v>4653</v>
      </c>
      <c r="FKI1" s="33" t="s">
        <v>4654</v>
      </c>
      <c r="FKJ1" s="33" t="s">
        <v>4655</v>
      </c>
      <c r="FKK1" s="33" t="s">
        <v>4656</v>
      </c>
      <c r="FKL1" s="33" t="s">
        <v>4657</v>
      </c>
      <c r="FKM1" s="33" t="s">
        <v>4658</v>
      </c>
      <c r="FKN1" s="33" t="s">
        <v>4659</v>
      </c>
      <c r="FKO1" s="33" t="s">
        <v>4660</v>
      </c>
      <c r="FKP1" s="33" t="s">
        <v>4661</v>
      </c>
      <c r="FKQ1" s="33" t="s">
        <v>4662</v>
      </c>
      <c r="FKR1" s="33" t="s">
        <v>4663</v>
      </c>
      <c r="FKS1" s="33" t="s">
        <v>4664</v>
      </c>
      <c r="FKT1" s="33" t="s">
        <v>4665</v>
      </c>
      <c r="FKU1" s="33" t="s">
        <v>4666</v>
      </c>
      <c r="FKV1" s="33" t="s">
        <v>4667</v>
      </c>
      <c r="FKW1" s="33" t="s">
        <v>4668</v>
      </c>
      <c r="FKX1" s="33" t="s">
        <v>4669</v>
      </c>
      <c r="FKY1" s="33" t="s">
        <v>4670</v>
      </c>
      <c r="FKZ1" s="33" t="s">
        <v>4671</v>
      </c>
      <c r="FLA1" s="33" t="s">
        <v>4672</v>
      </c>
      <c r="FLB1" s="33" t="s">
        <v>4673</v>
      </c>
      <c r="FLC1" s="33" t="s">
        <v>4674</v>
      </c>
      <c r="FLD1" s="33" t="s">
        <v>4675</v>
      </c>
      <c r="FLE1" s="33" t="s">
        <v>4676</v>
      </c>
      <c r="FLF1" s="33" t="s">
        <v>4677</v>
      </c>
      <c r="FLG1" s="33" t="s">
        <v>4678</v>
      </c>
      <c r="FLH1" s="33" t="s">
        <v>4679</v>
      </c>
      <c r="FLI1" s="33" t="s">
        <v>4680</v>
      </c>
      <c r="FLJ1" s="33" t="s">
        <v>4681</v>
      </c>
      <c r="FLK1" s="33" t="s">
        <v>4682</v>
      </c>
      <c r="FLL1" s="33" t="s">
        <v>4683</v>
      </c>
      <c r="FLM1" s="33" t="s">
        <v>4684</v>
      </c>
      <c r="FLN1" s="33" t="s">
        <v>4685</v>
      </c>
      <c r="FLO1" s="33" t="s">
        <v>4686</v>
      </c>
      <c r="FLP1" s="33" t="s">
        <v>4687</v>
      </c>
      <c r="FLQ1" s="33" t="s">
        <v>4688</v>
      </c>
      <c r="FLR1" s="33" t="s">
        <v>4689</v>
      </c>
      <c r="FLS1" s="33" t="s">
        <v>4690</v>
      </c>
      <c r="FLT1" s="33" t="s">
        <v>4691</v>
      </c>
      <c r="FLU1" s="33" t="s">
        <v>4692</v>
      </c>
      <c r="FLV1" s="33" t="s">
        <v>4693</v>
      </c>
      <c r="FLW1" s="33" t="s">
        <v>4694</v>
      </c>
      <c r="FLX1" s="33" t="s">
        <v>4695</v>
      </c>
      <c r="FLY1" s="33" t="s">
        <v>4696</v>
      </c>
      <c r="FLZ1" s="33" t="s">
        <v>4697</v>
      </c>
      <c r="FMA1" s="33" t="s">
        <v>4698</v>
      </c>
      <c r="FMB1" s="33" t="s">
        <v>4699</v>
      </c>
      <c r="FMC1" s="33" t="s">
        <v>4700</v>
      </c>
      <c r="FMD1" s="33" t="s">
        <v>4701</v>
      </c>
      <c r="FME1" s="33" t="s">
        <v>4702</v>
      </c>
      <c r="FMF1" s="33" t="s">
        <v>4703</v>
      </c>
      <c r="FMG1" s="33" t="s">
        <v>4704</v>
      </c>
      <c r="FMH1" s="33" t="s">
        <v>4705</v>
      </c>
      <c r="FMI1" s="33" t="s">
        <v>4706</v>
      </c>
      <c r="FMJ1" s="33" t="s">
        <v>4707</v>
      </c>
      <c r="FMK1" s="33" t="s">
        <v>4708</v>
      </c>
      <c r="FML1" s="33" t="s">
        <v>4709</v>
      </c>
      <c r="FMM1" s="33" t="s">
        <v>4710</v>
      </c>
      <c r="FMN1" s="33" t="s">
        <v>4711</v>
      </c>
      <c r="FMO1" s="33" t="s">
        <v>4712</v>
      </c>
      <c r="FMP1" s="33" t="s">
        <v>4713</v>
      </c>
      <c r="FMQ1" s="33" t="s">
        <v>4714</v>
      </c>
      <c r="FMR1" s="33" t="s">
        <v>4715</v>
      </c>
      <c r="FMS1" s="33" t="s">
        <v>4716</v>
      </c>
      <c r="FMT1" s="33" t="s">
        <v>4717</v>
      </c>
      <c r="FMU1" s="33" t="s">
        <v>4718</v>
      </c>
      <c r="FMV1" s="33" t="s">
        <v>4719</v>
      </c>
      <c r="FMW1" s="33" t="s">
        <v>4720</v>
      </c>
      <c r="FMX1" s="33" t="s">
        <v>4721</v>
      </c>
      <c r="FMY1" s="33" t="s">
        <v>4722</v>
      </c>
      <c r="FMZ1" s="33" t="s">
        <v>4723</v>
      </c>
      <c r="FNA1" s="33" t="s">
        <v>4724</v>
      </c>
      <c r="FNB1" s="33" t="s">
        <v>4725</v>
      </c>
      <c r="FNC1" s="33" t="s">
        <v>4726</v>
      </c>
      <c r="FND1" s="33" t="s">
        <v>4727</v>
      </c>
      <c r="FNE1" s="33" t="s">
        <v>4728</v>
      </c>
      <c r="FNF1" s="33" t="s">
        <v>4729</v>
      </c>
      <c r="FNG1" s="33" t="s">
        <v>4730</v>
      </c>
      <c r="FNH1" s="33" t="s">
        <v>4731</v>
      </c>
      <c r="FNI1" s="33" t="s">
        <v>4732</v>
      </c>
      <c r="FNJ1" s="33" t="s">
        <v>4733</v>
      </c>
      <c r="FNK1" s="33" t="s">
        <v>4734</v>
      </c>
      <c r="FNL1" s="33" t="s">
        <v>4735</v>
      </c>
      <c r="FNM1" s="33" t="s">
        <v>4736</v>
      </c>
      <c r="FNN1" s="33" t="s">
        <v>4737</v>
      </c>
      <c r="FNO1" s="33" t="s">
        <v>4738</v>
      </c>
      <c r="FNP1" s="33" t="s">
        <v>4739</v>
      </c>
      <c r="FNQ1" s="33" t="s">
        <v>4740</v>
      </c>
      <c r="FNR1" s="33" t="s">
        <v>4741</v>
      </c>
      <c r="FNS1" s="33" t="s">
        <v>4742</v>
      </c>
      <c r="FNT1" s="33" t="s">
        <v>4743</v>
      </c>
      <c r="FNU1" s="33" t="s">
        <v>4744</v>
      </c>
      <c r="FNV1" s="33" t="s">
        <v>4745</v>
      </c>
      <c r="FNW1" s="33" t="s">
        <v>4746</v>
      </c>
      <c r="FNX1" s="33" t="s">
        <v>4747</v>
      </c>
      <c r="FNY1" s="33" t="s">
        <v>4748</v>
      </c>
      <c r="FNZ1" s="33" t="s">
        <v>4749</v>
      </c>
      <c r="FOA1" s="33" t="s">
        <v>4750</v>
      </c>
      <c r="FOB1" s="33" t="s">
        <v>4751</v>
      </c>
      <c r="FOC1" s="33" t="s">
        <v>4752</v>
      </c>
      <c r="FOD1" s="33" t="s">
        <v>4753</v>
      </c>
      <c r="FOE1" s="33" t="s">
        <v>4754</v>
      </c>
      <c r="FOF1" s="33" t="s">
        <v>4755</v>
      </c>
      <c r="FOG1" s="33" t="s">
        <v>4756</v>
      </c>
      <c r="FOH1" s="33" t="s">
        <v>4757</v>
      </c>
      <c r="FOI1" s="33" t="s">
        <v>4758</v>
      </c>
      <c r="FOJ1" s="33" t="s">
        <v>4759</v>
      </c>
      <c r="FOK1" s="33" t="s">
        <v>4760</v>
      </c>
      <c r="FOL1" s="33" t="s">
        <v>4761</v>
      </c>
      <c r="FOM1" s="33" t="s">
        <v>4762</v>
      </c>
      <c r="FON1" s="33" t="s">
        <v>4763</v>
      </c>
      <c r="FOO1" s="33" t="s">
        <v>4764</v>
      </c>
      <c r="FOP1" s="33" t="s">
        <v>4765</v>
      </c>
      <c r="FOQ1" s="33" t="s">
        <v>4766</v>
      </c>
      <c r="FOR1" s="33" t="s">
        <v>4767</v>
      </c>
      <c r="FOS1" s="33" t="s">
        <v>4768</v>
      </c>
      <c r="FOT1" s="33" t="s">
        <v>4769</v>
      </c>
      <c r="FOU1" s="33" t="s">
        <v>4770</v>
      </c>
      <c r="FOV1" s="33" t="s">
        <v>4771</v>
      </c>
      <c r="FOW1" s="33" t="s">
        <v>4772</v>
      </c>
      <c r="FOX1" s="33" t="s">
        <v>4773</v>
      </c>
      <c r="FOY1" s="33" t="s">
        <v>4774</v>
      </c>
      <c r="FOZ1" s="33" t="s">
        <v>4775</v>
      </c>
      <c r="FPA1" s="33" t="s">
        <v>4776</v>
      </c>
      <c r="FPB1" s="33" t="s">
        <v>4777</v>
      </c>
      <c r="FPC1" s="33" t="s">
        <v>4778</v>
      </c>
      <c r="FPD1" s="33" t="s">
        <v>4779</v>
      </c>
      <c r="FPE1" s="33" t="s">
        <v>4780</v>
      </c>
      <c r="FPF1" s="33" t="s">
        <v>4781</v>
      </c>
      <c r="FPG1" s="33" t="s">
        <v>4782</v>
      </c>
      <c r="FPH1" s="33" t="s">
        <v>4783</v>
      </c>
      <c r="FPI1" s="33" t="s">
        <v>4784</v>
      </c>
      <c r="FPJ1" s="33" t="s">
        <v>4785</v>
      </c>
      <c r="FPK1" s="33" t="s">
        <v>4786</v>
      </c>
      <c r="FPL1" s="33" t="s">
        <v>4787</v>
      </c>
      <c r="FPM1" s="33" t="s">
        <v>4788</v>
      </c>
      <c r="FPN1" s="33" t="s">
        <v>4789</v>
      </c>
      <c r="FPO1" s="33" t="s">
        <v>4790</v>
      </c>
      <c r="FPP1" s="33" t="s">
        <v>4791</v>
      </c>
      <c r="FPQ1" s="33" t="s">
        <v>4792</v>
      </c>
      <c r="FPR1" s="33" t="s">
        <v>4793</v>
      </c>
      <c r="FPS1" s="33" t="s">
        <v>4794</v>
      </c>
      <c r="FPT1" s="33" t="s">
        <v>4795</v>
      </c>
      <c r="FPU1" s="33" t="s">
        <v>4796</v>
      </c>
      <c r="FPV1" s="33" t="s">
        <v>4797</v>
      </c>
      <c r="FPW1" s="33" t="s">
        <v>4798</v>
      </c>
      <c r="FPX1" s="33" t="s">
        <v>4799</v>
      </c>
      <c r="FPY1" s="33" t="s">
        <v>4800</v>
      </c>
      <c r="FPZ1" s="33" t="s">
        <v>4801</v>
      </c>
      <c r="FQA1" s="33" t="s">
        <v>4802</v>
      </c>
      <c r="FQB1" s="33" t="s">
        <v>4803</v>
      </c>
      <c r="FQC1" s="33" t="s">
        <v>4804</v>
      </c>
      <c r="FQD1" s="33" t="s">
        <v>4805</v>
      </c>
      <c r="FQE1" s="33" t="s">
        <v>4806</v>
      </c>
      <c r="FQF1" s="33" t="s">
        <v>4807</v>
      </c>
      <c r="FQG1" s="33" t="s">
        <v>4808</v>
      </c>
      <c r="FQH1" s="33" t="s">
        <v>4809</v>
      </c>
      <c r="FQI1" s="33" t="s">
        <v>4810</v>
      </c>
      <c r="FQJ1" s="33" t="s">
        <v>4811</v>
      </c>
      <c r="FQK1" s="33" t="s">
        <v>4812</v>
      </c>
      <c r="FQL1" s="33" t="s">
        <v>4813</v>
      </c>
      <c r="FQM1" s="33" t="s">
        <v>4814</v>
      </c>
      <c r="FQN1" s="33" t="s">
        <v>4815</v>
      </c>
      <c r="FQO1" s="33" t="s">
        <v>4816</v>
      </c>
      <c r="FQP1" s="33" t="s">
        <v>4817</v>
      </c>
      <c r="FQQ1" s="33" t="s">
        <v>4818</v>
      </c>
      <c r="FQR1" s="33" t="s">
        <v>4819</v>
      </c>
      <c r="FQS1" s="33" t="s">
        <v>4820</v>
      </c>
      <c r="FQT1" s="33" t="s">
        <v>4821</v>
      </c>
      <c r="FQU1" s="33" t="s">
        <v>4822</v>
      </c>
      <c r="FQV1" s="33" t="s">
        <v>4823</v>
      </c>
      <c r="FQW1" s="33" t="s">
        <v>4824</v>
      </c>
      <c r="FQX1" s="33" t="s">
        <v>4825</v>
      </c>
      <c r="FQY1" s="33" t="s">
        <v>4826</v>
      </c>
      <c r="FQZ1" s="33" t="s">
        <v>4827</v>
      </c>
      <c r="FRA1" s="33" t="s">
        <v>4828</v>
      </c>
      <c r="FRB1" s="33" t="s">
        <v>4829</v>
      </c>
      <c r="FRC1" s="33" t="s">
        <v>4830</v>
      </c>
      <c r="FRD1" s="33" t="s">
        <v>4831</v>
      </c>
      <c r="FRE1" s="33" t="s">
        <v>4832</v>
      </c>
      <c r="FRF1" s="33" t="s">
        <v>4833</v>
      </c>
      <c r="FRG1" s="33" t="s">
        <v>4834</v>
      </c>
      <c r="FRH1" s="33" t="s">
        <v>4835</v>
      </c>
      <c r="FRI1" s="33" t="s">
        <v>4836</v>
      </c>
      <c r="FRJ1" s="33" t="s">
        <v>4837</v>
      </c>
      <c r="FRK1" s="33" t="s">
        <v>4838</v>
      </c>
      <c r="FRL1" s="33" t="s">
        <v>4839</v>
      </c>
      <c r="FRM1" s="33" t="s">
        <v>4840</v>
      </c>
      <c r="FRN1" s="33" t="s">
        <v>4841</v>
      </c>
      <c r="FRO1" s="33" t="s">
        <v>4842</v>
      </c>
      <c r="FRP1" s="33" t="s">
        <v>4843</v>
      </c>
      <c r="FRQ1" s="33" t="s">
        <v>4844</v>
      </c>
      <c r="FRR1" s="33" t="s">
        <v>4845</v>
      </c>
      <c r="FRS1" s="33" t="s">
        <v>4846</v>
      </c>
      <c r="FRT1" s="33" t="s">
        <v>4847</v>
      </c>
      <c r="FRU1" s="33" t="s">
        <v>4848</v>
      </c>
      <c r="FRV1" s="33" t="s">
        <v>4849</v>
      </c>
      <c r="FRW1" s="33" t="s">
        <v>4850</v>
      </c>
      <c r="FRX1" s="33" t="s">
        <v>4851</v>
      </c>
      <c r="FRY1" s="33" t="s">
        <v>4852</v>
      </c>
      <c r="FRZ1" s="33" t="s">
        <v>4853</v>
      </c>
      <c r="FSA1" s="33" t="s">
        <v>4854</v>
      </c>
      <c r="FSB1" s="33" t="s">
        <v>4855</v>
      </c>
      <c r="FSC1" s="33" t="s">
        <v>4856</v>
      </c>
      <c r="FSD1" s="33" t="s">
        <v>4857</v>
      </c>
      <c r="FSE1" s="33" t="s">
        <v>4858</v>
      </c>
      <c r="FSF1" s="33" t="s">
        <v>4859</v>
      </c>
      <c r="FSG1" s="33" t="s">
        <v>4860</v>
      </c>
      <c r="FSH1" s="33" t="s">
        <v>4861</v>
      </c>
      <c r="FSI1" s="33" t="s">
        <v>4862</v>
      </c>
      <c r="FSJ1" s="33" t="s">
        <v>4863</v>
      </c>
      <c r="FSK1" s="33" t="s">
        <v>4864</v>
      </c>
      <c r="FSL1" s="33" t="s">
        <v>4865</v>
      </c>
      <c r="FSM1" s="33" t="s">
        <v>4866</v>
      </c>
      <c r="FSN1" s="33" t="s">
        <v>4867</v>
      </c>
      <c r="FSO1" s="33" t="s">
        <v>4868</v>
      </c>
      <c r="FSP1" s="33" t="s">
        <v>4869</v>
      </c>
      <c r="FSQ1" s="33" t="s">
        <v>4870</v>
      </c>
      <c r="FSR1" s="33" t="s">
        <v>4871</v>
      </c>
      <c r="FSS1" s="33" t="s">
        <v>4872</v>
      </c>
      <c r="FST1" s="33" t="s">
        <v>4873</v>
      </c>
      <c r="FSU1" s="33" t="s">
        <v>4874</v>
      </c>
      <c r="FSV1" s="33" t="s">
        <v>4875</v>
      </c>
      <c r="FSW1" s="33" t="s">
        <v>4876</v>
      </c>
      <c r="FSX1" s="33" t="s">
        <v>4877</v>
      </c>
      <c r="FSY1" s="33" t="s">
        <v>4878</v>
      </c>
      <c r="FSZ1" s="33" t="s">
        <v>4879</v>
      </c>
      <c r="FTA1" s="33" t="s">
        <v>4880</v>
      </c>
      <c r="FTB1" s="33" t="s">
        <v>4881</v>
      </c>
      <c r="FTC1" s="33" t="s">
        <v>4882</v>
      </c>
      <c r="FTD1" s="33" t="s">
        <v>4883</v>
      </c>
      <c r="FTE1" s="33" t="s">
        <v>4884</v>
      </c>
      <c r="FTF1" s="33" t="s">
        <v>4885</v>
      </c>
      <c r="FTG1" s="33" t="s">
        <v>4886</v>
      </c>
      <c r="FTH1" s="33" t="s">
        <v>4887</v>
      </c>
      <c r="FTI1" s="33" t="s">
        <v>4888</v>
      </c>
      <c r="FTJ1" s="33" t="s">
        <v>4889</v>
      </c>
      <c r="FTK1" s="33" t="s">
        <v>4890</v>
      </c>
      <c r="FTL1" s="33" t="s">
        <v>4891</v>
      </c>
      <c r="FTM1" s="33" t="s">
        <v>4892</v>
      </c>
      <c r="FTN1" s="33" t="s">
        <v>4893</v>
      </c>
      <c r="FTO1" s="33" t="s">
        <v>4894</v>
      </c>
      <c r="FTP1" s="33" t="s">
        <v>4895</v>
      </c>
      <c r="FTQ1" s="33" t="s">
        <v>4896</v>
      </c>
      <c r="FTR1" s="33" t="s">
        <v>4897</v>
      </c>
      <c r="FTS1" s="33" t="s">
        <v>4898</v>
      </c>
      <c r="FTT1" s="33" t="s">
        <v>4899</v>
      </c>
      <c r="FTU1" s="33" t="s">
        <v>4900</v>
      </c>
      <c r="FTV1" s="33" t="s">
        <v>4901</v>
      </c>
      <c r="FTW1" s="33" t="s">
        <v>4902</v>
      </c>
      <c r="FTX1" s="33" t="s">
        <v>4903</v>
      </c>
      <c r="FTY1" s="33" t="s">
        <v>4904</v>
      </c>
      <c r="FTZ1" s="33" t="s">
        <v>4905</v>
      </c>
      <c r="FUA1" s="33" t="s">
        <v>4906</v>
      </c>
      <c r="FUB1" s="33" t="s">
        <v>4907</v>
      </c>
      <c r="FUC1" s="33" t="s">
        <v>4908</v>
      </c>
      <c r="FUD1" s="33" t="s">
        <v>4909</v>
      </c>
      <c r="FUE1" s="33" t="s">
        <v>4910</v>
      </c>
      <c r="FUF1" s="33" t="s">
        <v>4911</v>
      </c>
      <c r="FUG1" s="33" t="s">
        <v>4912</v>
      </c>
      <c r="FUH1" s="33" t="s">
        <v>4913</v>
      </c>
      <c r="FUI1" s="33" t="s">
        <v>4914</v>
      </c>
      <c r="FUJ1" s="33" t="s">
        <v>4915</v>
      </c>
      <c r="FUK1" s="33" t="s">
        <v>4916</v>
      </c>
      <c r="FUL1" s="33" t="s">
        <v>4917</v>
      </c>
      <c r="FUM1" s="33" t="s">
        <v>4918</v>
      </c>
      <c r="FUN1" s="33" t="s">
        <v>4919</v>
      </c>
      <c r="FUO1" s="33" t="s">
        <v>4920</v>
      </c>
      <c r="FUP1" s="33" t="s">
        <v>4921</v>
      </c>
      <c r="FUQ1" s="33" t="s">
        <v>4922</v>
      </c>
      <c r="FUR1" s="33" t="s">
        <v>4923</v>
      </c>
      <c r="FUS1" s="33" t="s">
        <v>4924</v>
      </c>
      <c r="FUT1" s="33" t="s">
        <v>4925</v>
      </c>
      <c r="FUU1" s="33" t="s">
        <v>4926</v>
      </c>
      <c r="FUV1" s="33" t="s">
        <v>4927</v>
      </c>
      <c r="FUW1" s="33" t="s">
        <v>4928</v>
      </c>
      <c r="FUX1" s="33" t="s">
        <v>4929</v>
      </c>
      <c r="FUY1" s="33" t="s">
        <v>4930</v>
      </c>
      <c r="FUZ1" s="33" t="s">
        <v>4931</v>
      </c>
      <c r="FVA1" s="33" t="s">
        <v>4932</v>
      </c>
      <c r="FVB1" s="33" t="s">
        <v>4933</v>
      </c>
      <c r="FVC1" s="33" t="s">
        <v>4934</v>
      </c>
      <c r="FVD1" s="33" t="s">
        <v>4935</v>
      </c>
      <c r="FVE1" s="33" t="s">
        <v>4936</v>
      </c>
      <c r="FVF1" s="33" t="s">
        <v>4937</v>
      </c>
      <c r="FVG1" s="33" t="s">
        <v>4938</v>
      </c>
      <c r="FVH1" s="33" t="s">
        <v>4939</v>
      </c>
      <c r="FVI1" s="33" t="s">
        <v>4940</v>
      </c>
      <c r="FVJ1" s="33" t="s">
        <v>4941</v>
      </c>
      <c r="FVK1" s="33" t="s">
        <v>4942</v>
      </c>
      <c r="FVL1" s="33" t="s">
        <v>4943</v>
      </c>
      <c r="FVM1" s="33" t="s">
        <v>4944</v>
      </c>
      <c r="FVN1" s="33" t="s">
        <v>4945</v>
      </c>
      <c r="FVO1" s="33" t="s">
        <v>4946</v>
      </c>
      <c r="FVP1" s="33" t="s">
        <v>4947</v>
      </c>
      <c r="FVQ1" s="33" t="s">
        <v>4948</v>
      </c>
      <c r="FVR1" s="33" t="s">
        <v>4949</v>
      </c>
      <c r="FVS1" s="33" t="s">
        <v>4950</v>
      </c>
      <c r="FVT1" s="33" t="s">
        <v>4951</v>
      </c>
      <c r="FVU1" s="33" t="s">
        <v>4952</v>
      </c>
      <c r="FVV1" s="33" t="s">
        <v>4953</v>
      </c>
      <c r="FVW1" s="33" t="s">
        <v>4954</v>
      </c>
      <c r="FVX1" s="33" t="s">
        <v>4955</v>
      </c>
      <c r="FVY1" s="33" t="s">
        <v>4956</v>
      </c>
      <c r="FVZ1" s="33" t="s">
        <v>4957</v>
      </c>
      <c r="FWA1" s="33" t="s">
        <v>4958</v>
      </c>
      <c r="FWB1" s="33" t="s">
        <v>4959</v>
      </c>
      <c r="FWC1" s="33" t="s">
        <v>4960</v>
      </c>
      <c r="FWD1" s="33" t="s">
        <v>4961</v>
      </c>
      <c r="FWE1" s="33" t="s">
        <v>4962</v>
      </c>
      <c r="FWF1" s="33" t="s">
        <v>4963</v>
      </c>
      <c r="FWG1" s="33" t="s">
        <v>4964</v>
      </c>
      <c r="FWH1" s="33" t="s">
        <v>4965</v>
      </c>
      <c r="FWI1" s="33" t="s">
        <v>4966</v>
      </c>
      <c r="FWJ1" s="33" t="s">
        <v>4967</v>
      </c>
      <c r="FWK1" s="33" t="s">
        <v>4968</v>
      </c>
      <c r="FWL1" s="33" t="s">
        <v>4969</v>
      </c>
      <c r="FWM1" s="33" t="s">
        <v>4970</v>
      </c>
      <c r="FWN1" s="33" t="s">
        <v>4971</v>
      </c>
      <c r="FWO1" s="33" t="s">
        <v>4972</v>
      </c>
      <c r="FWP1" s="33" t="s">
        <v>4973</v>
      </c>
      <c r="FWQ1" s="33" t="s">
        <v>4974</v>
      </c>
      <c r="FWR1" s="33" t="s">
        <v>4975</v>
      </c>
      <c r="FWS1" s="33" t="s">
        <v>4976</v>
      </c>
      <c r="FWT1" s="33" t="s">
        <v>4977</v>
      </c>
      <c r="FWU1" s="33" t="s">
        <v>4978</v>
      </c>
      <c r="FWV1" s="33" t="s">
        <v>4979</v>
      </c>
      <c r="FWW1" s="33" t="s">
        <v>4980</v>
      </c>
      <c r="FWX1" s="33" t="s">
        <v>4981</v>
      </c>
      <c r="FWY1" s="33" t="s">
        <v>4982</v>
      </c>
      <c r="FWZ1" s="33" t="s">
        <v>4983</v>
      </c>
      <c r="FXA1" s="33" t="s">
        <v>4984</v>
      </c>
      <c r="FXB1" s="33" t="s">
        <v>4985</v>
      </c>
      <c r="FXC1" s="33" t="s">
        <v>4986</v>
      </c>
      <c r="FXD1" s="33" t="s">
        <v>4987</v>
      </c>
      <c r="FXE1" s="33" t="s">
        <v>4988</v>
      </c>
      <c r="FXF1" s="33" t="s">
        <v>4989</v>
      </c>
      <c r="FXG1" s="33" t="s">
        <v>4990</v>
      </c>
      <c r="FXH1" s="33" t="s">
        <v>4991</v>
      </c>
      <c r="FXI1" s="33" t="s">
        <v>4992</v>
      </c>
      <c r="FXJ1" s="33" t="s">
        <v>4993</v>
      </c>
      <c r="FXK1" s="33" t="s">
        <v>4994</v>
      </c>
      <c r="FXL1" s="33" t="s">
        <v>4995</v>
      </c>
      <c r="FXM1" s="33" t="s">
        <v>4996</v>
      </c>
      <c r="FXN1" s="33" t="s">
        <v>4997</v>
      </c>
      <c r="FXO1" s="33" t="s">
        <v>4998</v>
      </c>
      <c r="FXP1" s="33" t="s">
        <v>4999</v>
      </c>
      <c r="FXQ1" s="33" t="s">
        <v>5000</v>
      </c>
      <c r="FXR1" s="33" t="s">
        <v>5001</v>
      </c>
      <c r="FXS1" s="33" t="s">
        <v>5002</v>
      </c>
      <c r="FXT1" s="33" t="s">
        <v>5003</v>
      </c>
      <c r="FXU1" s="33" t="s">
        <v>5004</v>
      </c>
      <c r="FXV1" s="33" t="s">
        <v>5005</v>
      </c>
      <c r="FXW1" s="33" t="s">
        <v>5006</v>
      </c>
      <c r="FXX1" s="33" t="s">
        <v>5007</v>
      </c>
      <c r="FXY1" s="33" t="s">
        <v>5008</v>
      </c>
      <c r="FXZ1" s="33" t="s">
        <v>5009</v>
      </c>
      <c r="FYA1" s="33" t="s">
        <v>5010</v>
      </c>
      <c r="FYB1" s="33" t="s">
        <v>5011</v>
      </c>
      <c r="FYC1" s="33" t="s">
        <v>5012</v>
      </c>
      <c r="FYD1" s="33" t="s">
        <v>5013</v>
      </c>
      <c r="FYE1" s="33" t="s">
        <v>5014</v>
      </c>
      <c r="FYF1" s="33" t="s">
        <v>5015</v>
      </c>
      <c r="FYG1" s="33" t="s">
        <v>5016</v>
      </c>
      <c r="FYH1" s="33" t="s">
        <v>5017</v>
      </c>
      <c r="FYI1" s="33" t="s">
        <v>5018</v>
      </c>
      <c r="FYJ1" s="33" t="s">
        <v>5019</v>
      </c>
      <c r="FYK1" s="33" t="s">
        <v>5020</v>
      </c>
      <c r="FYL1" s="33" t="s">
        <v>5021</v>
      </c>
      <c r="FYM1" s="33" t="s">
        <v>5022</v>
      </c>
      <c r="FYN1" s="33" t="s">
        <v>5023</v>
      </c>
      <c r="FYO1" s="33" t="s">
        <v>5024</v>
      </c>
      <c r="FYP1" s="33" t="s">
        <v>5025</v>
      </c>
      <c r="FYQ1" s="33" t="s">
        <v>5026</v>
      </c>
      <c r="FYR1" s="33" t="s">
        <v>5027</v>
      </c>
      <c r="FYS1" s="33" t="s">
        <v>5028</v>
      </c>
      <c r="FYT1" s="33" t="s">
        <v>5029</v>
      </c>
      <c r="FYU1" s="33" t="s">
        <v>5030</v>
      </c>
      <c r="FYV1" s="33" t="s">
        <v>5031</v>
      </c>
      <c r="FYW1" s="33" t="s">
        <v>5032</v>
      </c>
      <c r="FYX1" s="33" t="s">
        <v>5033</v>
      </c>
      <c r="FYY1" s="33" t="s">
        <v>5034</v>
      </c>
      <c r="FYZ1" s="33" t="s">
        <v>5035</v>
      </c>
      <c r="FZA1" s="33" t="s">
        <v>5036</v>
      </c>
      <c r="FZB1" s="33" t="s">
        <v>5037</v>
      </c>
      <c r="FZC1" s="33" t="s">
        <v>5038</v>
      </c>
      <c r="FZD1" s="33" t="s">
        <v>5039</v>
      </c>
      <c r="FZE1" s="33" t="s">
        <v>5040</v>
      </c>
      <c r="FZF1" s="33" t="s">
        <v>5041</v>
      </c>
      <c r="FZG1" s="33" t="s">
        <v>5042</v>
      </c>
      <c r="FZH1" s="33" t="s">
        <v>5043</v>
      </c>
      <c r="FZI1" s="33" t="s">
        <v>5044</v>
      </c>
      <c r="FZJ1" s="33" t="s">
        <v>5045</v>
      </c>
      <c r="FZK1" s="33" t="s">
        <v>5046</v>
      </c>
      <c r="FZL1" s="33" t="s">
        <v>5047</v>
      </c>
      <c r="FZM1" s="33" t="s">
        <v>5048</v>
      </c>
      <c r="FZN1" s="33" t="s">
        <v>5049</v>
      </c>
      <c r="FZO1" s="33" t="s">
        <v>5050</v>
      </c>
      <c r="FZP1" s="33" t="s">
        <v>5051</v>
      </c>
      <c r="FZQ1" s="33" t="s">
        <v>5052</v>
      </c>
      <c r="FZR1" s="33" t="s">
        <v>5053</v>
      </c>
      <c r="FZS1" s="33" t="s">
        <v>5054</v>
      </c>
      <c r="FZT1" s="33" t="s">
        <v>5055</v>
      </c>
      <c r="FZU1" s="33" t="s">
        <v>5056</v>
      </c>
      <c r="FZV1" s="33" t="s">
        <v>5057</v>
      </c>
      <c r="FZW1" s="33" t="s">
        <v>5058</v>
      </c>
      <c r="FZX1" s="33" t="s">
        <v>5059</v>
      </c>
      <c r="FZY1" s="33" t="s">
        <v>5060</v>
      </c>
      <c r="FZZ1" s="33" t="s">
        <v>5061</v>
      </c>
      <c r="GAA1" s="33" t="s">
        <v>5062</v>
      </c>
      <c r="GAB1" s="33" t="s">
        <v>5063</v>
      </c>
      <c r="GAC1" s="33" t="s">
        <v>5064</v>
      </c>
      <c r="GAD1" s="33" t="s">
        <v>5065</v>
      </c>
      <c r="GAE1" s="33" t="s">
        <v>5066</v>
      </c>
      <c r="GAF1" s="33" t="s">
        <v>5067</v>
      </c>
      <c r="GAG1" s="33" t="s">
        <v>5068</v>
      </c>
      <c r="GAH1" s="33" t="s">
        <v>5069</v>
      </c>
      <c r="GAI1" s="33" t="s">
        <v>5070</v>
      </c>
      <c r="GAJ1" s="33" t="s">
        <v>5071</v>
      </c>
      <c r="GAK1" s="33" t="s">
        <v>5072</v>
      </c>
      <c r="GAL1" s="33" t="s">
        <v>5073</v>
      </c>
      <c r="GAM1" s="33" t="s">
        <v>5074</v>
      </c>
      <c r="GAN1" s="33" t="s">
        <v>5075</v>
      </c>
      <c r="GAO1" s="33" t="s">
        <v>5076</v>
      </c>
      <c r="GAP1" s="33" t="s">
        <v>5077</v>
      </c>
      <c r="GAQ1" s="33" t="s">
        <v>5078</v>
      </c>
      <c r="GAR1" s="33" t="s">
        <v>5079</v>
      </c>
      <c r="GAS1" s="33" t="s">
        <v>5080</v>
      </c>
      <c r="GAT1" s="33" t="s">
        <v>5081</v>
      </c>
      <c r="GAU1" s="33" t="s">
        <v>5082</v>
      </c>
      <c r="GAV1" s="33" t="s">
        <v>5083</v>
      </c>
      <c r="GAW1" s="33" t="s">
        <v>5084</v>
      </c>
      <c r="GAX1" s="33" t="s">
        <v>5085</v>
      </c>
      <c r="GAY1" s="33" t="s">
        <v>5086</v>
      </c>
      <c r="GAZ1" s="33" t="s">
        <v>5087</v>
      </c>
      <c r="GBA1" s="33" t="s">
        <v>5088</v>
      </c>
      <c r="GBB1" s="33" t="s">
        <v>5089</v>
      </c>
      <c r="GBC1" s="33" t="s">
        <v>5090</v>
      </c>
      <c r="GBD1" s="33" t="s">
        <v>5091</v>
      </c>
      <c r="GBE1" s="33" t="s">
        <v>5092</v>
      </c>
      <c r="GBF1" s="33" t="s">
        <v>5093</v>
      </c>
      <c r="GBG1" s="33" t="s">
        <v>5094</v>
      </c>
      <c r="GBH1" s="33" t="s">
        <v>5095</v>
      </c>
      <c r="GBI1" s="33" t="s">
        <v>5096</v>
      </c>
      <c r="GBJ1" s="33" t="s">
        <v>5097</v>
      </c>
      <c r="GBK1" s="33" t="s">
        <v>5098</v>
      </c>
      <c r="GBL1" s="33" t="s">
        <v>5099</v>
      </c>
      <c r="GBM1" s="33" t="s">
        <v>5100</v>
      </c>
      <c r="GBN1" s="33" t="s">
        <v>5101</v>
      </c>
      <c r="GBO1" s="33" t="s">
        <v>5102</v>
      </c>
      <c r="GBP1" s="33" t="s">
        <v>5103</v>
      </c>
      <c r="GBQ1" s="33" t="s">
        <v>5104</v>
      </c>
      <c r="GBR1" s="33" t="s">
        <v>5105</v>
      </c>
      <c r="GBS1" s="33" t="s">
        <v>5106</v>
      </c>
      <c r="GBT1" s="33" t="s">
        <v>5107</v>
      </c>
      <c r="GBU1" s="33" t="s">
        <v>5108</v>
      </c>
      <c r="GBV1" s="33" t="s">
        <v>5109</v>
      </c>
      <c r="GBW1" s="33" t="s">
        <v>5110</v>
      </c>
      <c r="GBX1" s="33" t="s">
        <v>5111</v>
      </c>
      <c r="GBY1" s="33" t="s">
        <v>5112</v>
      </c>
      <c r="GBZ1" s="33" t="s">
        <v>5113</v>
      </c>
      <c r="GCA1" s="33" t="s">
        <v>5114</v>
      </c>
      <c r="GCB1" s="33" t="s">
        <v>5115</v>
      </c>
      <c r="GCC1" s="33" t="s">
        <v>5116</v>
      </c>
      <c r="GCD1" s="33" t="s">
        <v>5117</v>
      </c>
      <c r="GCE1" s="33" t="s">
        <v>5118</v>
      </c>
      <c r="GCF1" s="33" t="s">
        <v>5119</v>
      </c>
      <c r="GCG1" s="33" t="s">
        <v>5120</v>
      </c>
      <c r="GCH1" s="33" t="s">
        <v>5121</v>
      </c>
      <c r="GCI1" s="33" t="s">
        <v>5122</v>
      </c>
      <c r="GCJ1" s="33" t="s">
        <v>5123</v>
      </c>
      <c r="GCK1" s="33" t="s">
        <v>5124</v>
      </c>
      <c r="GCL1" s="33" t="s">
        <v>5125</v>
      </c>
      <c r="GCM1" s="33" t="s">
        <v>5126</v>
      </c>
      <c r="GCN1" s="33" t="s">
        <v>5127</v>
      </c>
      <c r="GCO1" s="33" t="s">
        <v>5128</v>
      </c>
      <c r="GCP1" s="33" t="s">
        <v>5129</v>
      </c>
      <c r="GCQ1" s="33" t="s">
        <v>5130</v>
      </c>
      <c r="GCR1" s="33" t="s">
        <v>5131</v>
      </c>
      <c r="GCS1" s="33" t="s">
        <v>5132</v>
      </c>
      <c r="GCT1" s="33" t="s">
        <v>5133</v>
      </c>
      <c r="GCU1" s="33" t="s">
        <v>5134</v>
      </c>
      <c r="GCV1" s="33" t="s">
        <v>5135</v>
      </c>
      <c r="GCW1" s="33" t="s">
        <v>5136</v>
      </c>
      <c r="GCX1" s="33" t="s">
        <v>5137</v>
      </c>
      <c r="GCY1" s="33" t="s">
        <v>5138</v>
      </c>
      <c r="GCZ1" s="33" t="s">
        <v>5139</v>
      </c>
      <c r="GDA1" s="33" t="s">
        <v>5140</v>
      </c>
      <c r="GDB1" s="33" t="s">
        <v>5141</v>
      </c>
      <c r="GDC1" s="33" t="s">
        <v>5142</v>
      </c>
      <c r="GDD1" s="33" t="s">
        <v>5143</v>
      </c>
      <c r="GDE1" s="33" t="s">
        <v>5144</v>
      </c>
      <c r="GDF1" s="33" t="s">
        <v>5145</v>
      </c>
      <c r="GDG1" s="33" t="s">
        <v>5146</v>
      </c>
      <c r="GDH1" s="33" t="s">
        <v>5147</v>
      </c>
      <c r="GDI1" s="33" t="s">
        <v>5148</v>
      </c>
      <c r="GDJ1" s="33" t="s">
        <v>5149</v>
      </c>
      <c r="GDK1" s="33" t="s">
        <v>5150</v>
      </c>
      <c r="GDL1" s="33" t="s">
        <v>5151</v>
      </c>
      <c r="GDM1" s="33" t="s">
        <v>5152</v>
      </c>
      <c r="GDN1" s="33" t="s">
        <v>5153</v>
      </c>
      <c r="GDO1" s="33" t="s">
        <v>5154</v>
      </c>
      <c r="GDP1" s="33" t="s">
        <v>5155</v>
      </c>
      <c r="GDQ1" s="33" t="s">
        <v>5156</v>
      </c>
      <c r="GDR1" s="33" t="s">
        <v>5157</v>
      </c>
      <c r="GDS1" s="33" t="s">
        <v>5158</v>
      </c>
      <c r="GDT1" s="33" t="s">
        <v>5159</v>
      </c>
      <c r="GDU1" s="33" t="s">
        <v>5160</v>
      </c>
      <c r="GDV1" s="33" t="s">
        <v>5161</v>
      </c>
      <c r="GDW1" s="33" t="s">
        <v>5162</v>
      </c>
      <c r="GDX1" s="33" t="s">
        <v>5163</v>
      </c>
      <c r="GDY1" s="33" t="s">
        <v>5164</v>
      </c>
      <c r="GDZ1" s="33" t="s">
        <v>5165</v>
      </c>
      <c r="GEA1" s="33" t="s">
        <v>5166</v>
      </c>
      <c r="GEB1" s="33" t="s">
        <v>5167</v>
      </c>
      <c r="GEC1" s="33" t="s">
        <v>5168</v>
      </c>
      <c r="GED1" s="33" t="s">
        <v>5169</v>
      </c>
      <c r="GEE1" s="33" t="s">
        <v>5170</v>
      </c>
      <c r="GEF1" s="33" t="s">
        <v>5171</v>
      </c>
      <c r="GEG1" s="33" t="s">
        <v>5172</v>
      </c>
      <c r="GEH1" s="33" t="s">
        <v>5173</v>
      </c>
      <c r="GEI1" s="33" t="s">
        <v>5174</v>
      </c>
      <c r="GEJ1" s="33" t="s">
        <v>5175</v>
      </c>
      <c r="GEK1" s="33" t="s">
        <v>5176</v>
      </c>
      <c r="GEL1" s="33" t="s">
        <v>5177</v>
      </c>
      <c r="GEM1" s="33" t="s">
        <v>5178</v>
      </c>
      <c r="GEN1" s="33" t="s">
        <v>5179</v>
      </c>
      <c r="GEO1" s="33" t="s">
        <v>5180</v>
      </c>
      <c r="GEP1" s="33" t="s">
        <v>5181</v>
      </c>
      <c r="GEQ1" s="33" t="s">
        <v>5182</v>
      </c>
      <c r="GER1" s="33" t="s">
        <v>5183</v>
      </c>
      <c r="GES1" s="33" t="s">
        <v>5184</v>
      </c>
      <c r="GET1" s="33" t="s">
        <v>5185</v>
      </c>
      <c r="GEU1" s="33" t="s">
        <v>5186</v>
      </c>
      <c r="GEV1" s="33" t="s">
        <v>5187</v>
      </c>
      <c r="GEW1" s="33" t="s">
        <v>5188</v>
      </c>
      <c r="GEX1" s="33" t="s">
        <v>5189</v>
      </c>
      <c r="GEY1" s="33" t="s">
        <v>5190</v>
      </c>
      <c r="GEZ1" s="33" t="s">
        <v>5191</v>
      </c>
      <c r="GFA1" s="33" t="s">
        <v>5192</v>
      </c>
      <c r="GFB1" s="33" t="s">
        <v>5193</v>
      </c>
      <c r="GFC1" s="33" t="s">
        <v>5194</v>
      </c>
      <c r="GFD1" s="33" t="s">
        <v>5195</v>
      </c>
      <c r="GFE1" s="33" t="s">
        <v>5196</v>
      </c>
      <c r="GFF1" s="33" t="s">
        <v>5197</v>
      </c>
      <c r="GFG1" s="33" t="s">
        <v>5198</v>
      </c>
      <c r="GFH1" s="33" t="s">
        <v>5199</v>
      </c>
      <c r="GFI1" s="33" t="s">
        <v>5200</v>
      </c>
      <c r="GFJ1" s="33" t="s">
        <v>5201</v>
      </c>
      <c r="GFK1" s="33" t="s">
        <v>5202</v>
      </c>
      <c r="GFL1" s="33" t="s">
        <v>5203</v>
      </c>
      <c r="GFM1" s="33" t="s">
        <v>5204</v>
      </c>
      <c r="GFN1" s="33" t="s">
        <v>5205</v>
      </c>
      <c r="GFO1" s="33" t="s">
        <v>5206</v>
      </c>
      <c r="GFP1" s="33" t="s">
        <v>5207</v>
      </c>
      <c r="GFQ1" s="33" t="s">
        <v>5208</v>
      </c>
      <c r="GFR1" s="33" t="s">
        <v>5209</v>
      </c>
      <c r="GFS1" s="33" t="s">
        <v>5210</v>
      </c>
      <c r="GFT1" s="33" t="s">
        <v>5211</v>
      </c>
      <c r="GFU1" s="33" t="s">
        <v>5212</v>
      </c>
      <c r="GFV1" s="33" t="s">
        <v>5213</v>
      </c>
      <c r="GFW1" s="33" t="s">
        <v>5214</v>
      </c>
      <c r="GFX1" s="33" t="s">
        <v>5215</v>
      </c>
      <c r="GFY1" s="33" t="s">
        <v>5216</v>
      </c>
      <c r="GFZ1" s="33" t="s">
        <v>5217</v>
      </c>
      <c r="GGA1" s="33" t="s">
        <v>5218</v>
      </c>
      <c r="GGB1" s="33" t="s">
        <v>5219</v>
      </c>
      <c r="GGC1" s="33" t="s">
        <v>5220</v>
      </c>
      <c r="GGD1" s="33" t="s">
        <v>5221</v>
      </c>
      <c r="GGE1" s="33" t="s">
        <v>5222</v>
      </c>
      <c r="GGF1" s="33" t="s">
        <v>5223</v>
      </c>
      <c r="GGG1" s="33" t="s">
        <v>5224</v>
      </c>
      <c r="GGH1" s="33" t="s">
        <v>5225</v>
      </c>
      <c r="GGI1" s="33" t="s">
        <v>5226</v>
      </c>
      <c r="GGJ1" s="33" t="s">
        <v>5227</v>
      </c>
      <c r="GGK1" s="33" t="s">
        <v>5228</v>
      </c>
      <c r="GGL1" s="33" t="s">
        <v>5229</v>
      </c>
      <c r="GGM1" s="33" t="s">
        <v>5230</v>
      </c>
      <c r="GGN1" s="33" t="s">
        <v>5231</v>
      </c>
      <c r="GGO1" s="33" t="s">
        <v>5232</v>
      </c>
      <c r="GGP1" s="33" t="s">
        <v>5233</v>
      </c>
      <c r="GGQ1" s="33" t="s">
        <v>5234</v>
      </c>
      <c r="GGR1" s="33" t="s">
        <v>5235</v>
      </c>
      <c r="GGS1" s="33" t="s">
        <v>5236</v>
      </c>
      <c r="GGT1" s="33" t="s">
        <v>5237</v>
      </c>
      <c r="GGU1" s="33" t="s">
        <v>5238</v>
      </c>
      <c r="GGV1" s="33" t="s">
        <v>5239</v>
      </c>
      <c r="GGW1" s="33" t="s">
        <v>5240</v>
      </c>
      <c r="GGX1" s="33" t="s">
        <v>5241</v>
      </c>
      <c r="GGY1" s="33" t="s">
        <v>5242</v>
      </c>
      <c r="GGZ1" s="33" t="s">
        <v>5243</v>
      </c>
      <c r="GHA1" s="33" t="s">
        <v>5244</v>
      </c>
      <c r="GHB1" s="33" t="s">
        <v>5245</v>
      </c>
      <c r="GHC1" s="33" t="s">
        <v>5246</v>
      </c>
      <c r="GHD1" s="33" t="s">
        <v>5247</v>
      </c>
      <c r="GHE1" s="33" t="s">
        <v>5248</v>
      </c>
      <c r="GHF1" s="33" t="s">
        <v>5249</v>
      </c>
      <c r="GHG1" s="33" t="s">
        <v>5250</v>
      </c>
      <c r="GHH1" s="33" t="s">
        <v>5251</v>
      </c>
      <c r="GHI1" s="33" t="s">
        <v>5252</v>
      </c>
      <c r="GHJ1" s="33" t="s">
        <v>5253</v>
      </c>
      <c r="GHK1" s="33" t="s">
        <v>5254</v>
      </c>
      <c r="GHL1" s="33" t="s">
        <v>5255</v>
      </c>
      <c r="GHM1" s="33" t="s">
        <v>5256</v>
      </c>
      <c r="GHN1" s="33" t="s">
        <v>5257</v>
      </c>
      <c r="GHO1" s="33" t="s">
        <v>5258</v>
      </c>
      <c r="GHP1" s="33" t="s">
        <v>5259</v>
      </c>
      <c r="GHQ1" s="33" t="s">
        <v>5260</v>
      </c>
      <c r="GHR1" s="33" t="s">
        <v>5261</v>
      </c>
      <c r="GHS1" s="33" t="s">
        <v>5262</v>
      </c>
      <c r="GHT1" s="33" t="s">
        <v>5263</v>
      </c>
      <c r="GHU1" s="33" t="s">
        <v>5264</v>
      </c>
      <c r="GHV1" s="33" t="s">
        <v>5265</v>
      </c>
      <c r="GHW1" s="33" t="s">
        <v>5266</v>
      </c>
      <c r="GHX1" s="33" t="s">
        <v>5267</v>
      </c>
      <c r="GHY1" s="33" t="s">
        <v>5268</v>
      </c>
      <c r="GHZ1" s="33" t="s">
        <v>5269</v>
      </c>
      <c r="GIA1" s="33" t="s">
        <v>5270</v>
      </c>
      <c r="GIB1" s="33" t="s">
        <v>5271</v>
      </c>
      <c r="GIC1" s="33" t="s">
        <v>5272</v>
      </c>
      <c r="GID1" s="33" t="s">
        <v>5273</v>
      </c>
      <c r="GIE1" s="33" t="s">
        <v>5274</v>
      </c>
      <c r="GIF1" s="33" t="s">
        <v>5275</v>
      </c>
      <c r="GIG1" s="33" t="s">
        <v>5276</v>
      </c>
      <c r="GIH1" s="33" t="s">
        <v>5277</v>
      </c>
      <c r="GII1" s="33" t="s">
        <v>5278</v>
      </c>
      <c r="GIJ1" s="33" t="s">
        <v>5279</v>
      </c>
      <c r="GIK1" s="33" t="s">
        <v>5280</v>
      </c>
      <c r="GIL1" s="33" t="s">
        <v>5281</v>
      </c>
      <c r="GIM1" s="33" t="s">
        <v>5282</v>
      </c>
      <c r="GIN1" s="33" t="s">
        <v>5283</v>
      </c>
      <c r="GIO1" s="33" t="s">
        <v>5284</v>
      </c>
      <c r="GIP1" s="33" t="s">
        <v>5285</v>
      </c>
      <c r="GIQ1" s="33" t="s">
        <v>5286</v>
      </c>
      <c r="GIR1" s="33" t="s">
        <v>5287</v>
      </c>
      <c r="GIS1" s="33" t="s">
        <v>5288</v>
      </c>
      <c r="GIT1" s="33" t="s">
        <v>5289</v>
      </c>
      <c r="GIU1" s="33" t="s">
        <v>5290</v>
      </c>
      <c r="GIV1" s="33" t="s">
        <v>5291</v>
      </c>
      <c r="GIW1" s="33" t="s">
        <v>5292</v>
      </c>
      <c r="GIX1" s="33" t="s">
        <v>5293</v>
      </c>
      <c r="GIY1" s="33" t="s">
        <v>5294</v>
      </c>
      <c r="GIZ1" s="33" t="s">
        <v>5295</v>
      </c>
      <c r="GJA1" s="33" t="s">
        <v>5296</v>
      </c>
      <c r="GJB1" s="33" t="s">
        <v>5297</v>
      </c>
      <c r="GJC1" s="33" t="s">
        <v>5298</v>
      </c>
      <c r="GJD1" s="33" t="s">
        <v>5299</v>
      </c>
      <c r="GJE1" s="33" t="s">
        <v>5300</v>
      </c>
      <c r="GJF1" s="33" t="s">
        <v>5301</v>
      </c>
      <c r="GJG1" s="33" t="s">
        <v>5302</v>
      </c>
      <c r="GJH1" s="33" t="s">
        <v>5303</v>
      </c>
      <c r="GJI1" s="33" t="s">
        <v>5304</v>
      </c>
      <c r="GJJ1" s="33" t="s">
        <v>5305</v>
      </c>
      <c r="GJK1" s="33" t="s">
        <v>5306</v>
      </c>
      <c r="GJL1" s="33" t="s">
        <v>5307</v>
      </c>
      <c r="GJM1" s="33" t="s">
        <v>5308</v>
      </c>
      <c r="GJN1" s="33" t="s">
        <v>5309</v>
      </c>
      <c r="GJO1" s="33" t="s">
        <v>5310</v>
      </c>
      <c r="GJP1" s="33" t="s">
        <v>5311</v>
      </c>
      <c r="GJQ1" s="33" t="s">
        <v>5312</v>
      </c>
      <c r="GJR1" s="33" t="s">
        <v>5313</v>
      </c>
      <c r="GJS1" s="33" t="s">
        <v>5314</v>
      </c>
      <c r="GJT1" s="33" t="s">
        <v>5315</v>
      </c>
      <c r="GJU1" s="33" t="s">
        <v>5316</v>
      </c>
      <c r="GJV1" s="33" t="s">
        <v>5317</v>
      </c>
      <c r="GJW1" s="33" t="s">
        <v>5318</v>
      </c>
      <c r="GJX1" s="33" t="s">
        <v>5319</v>
      </c>
      <c r="GJY1" s="33" t="s">
        <v>5320</v>
      </c>
      <c r="GJZ1" s="33" t="s">
        <v>5321</v>
      </c>
      <c r="GKA1" s="33" t="s">
        <v>5322</v>
      </c>
      <c r="GKB1" s="33" t="s">
        <v>5323</v>
      </c>
      <c r="GKC1" s="33" t="s">
        <v>5324</v>
      </c>
      <c r="GKD1" s="33" t="s">
        <v>5325</v>
      </c>
      <c r="GKE1" s="33" t="s">
        <v>5326</v>
      </c>
      <c r="GKF1" s="33" t="s">
        <v>5327</v>
      </c>
      <c r="GKG1" s="33" t="s">
        <v>5328</v>
      </c>
      <c r="GKH1" s="33" t="s">
        <v>5329</v>
      </c>
      <c r="GKI1" s="33" t="s">
        <v>5330</v>
      </c>
      <c r="GKJ1" s="33" t="s">
        <v>5331</v>
      </c>
      <c r="GKK1" s="33" t="s">
        <v>5332</v>
      </c>
      <c r="GKL1" s="33" t="s">
        <v>5333</v>
      </c>
      <c r="GKM1" s="33" t="s">
        <v>5334</v>
      </c>
      <c r="GKN1" s="33" t="s">
        <v>5335</v>
      </c>
      <c r="GKO1" s="33" t="s">
        <v>5336</v>
      </c>
      <c r="GKP1" s="33" t="s">
        <v>5337</v>
      </c>
      <c r="GKQ1" s="33" t="s">
        <v>5338</v>
      </c>
      <c r="GKR1" s="33" t="s">
        <v>5339</v>
      </c>
      <c r="GKS1" s="33" t="s">
        <v>5340</v>
      </c>
      <c r="GKT1" s="33" t="s">
        <v>5341</v>
      </c>
      <c r="GKU1" s="33" t="s">
        <v>5342</v>
      </c>
      <c r="GKV1" s="33" t="s">
        <v>5343</v>
      </c>
      <c r="GKW1" s="33" t="s">
        <v>5344</v>
      </c>
      <c r="GKX1" s="33" t="s">
        <v>5345</v>
      </c>
      <c r="GKY1" s="33" t="s">
        <v>5346</v>
      </c>
      <c r="GKZ1" s="33" t="s">
        <v>5347</v>
      </c>
      <c r="GLA1" s="33" t="s">
        <v>5348</v>
      </c>
      <c r="GLB1" s="33" t="s">
        <v>5349</v>
      </c>
      <c r="GLC1" s="33" t="s">
        <v>5350</v>
      </c>
      <c r="GLD1" s="33" t="s">
        <v>5351</v>
      </c>
      <c r="GLE1" s="33" t="s">
        <v>5352</v>
      </c>
      <c r="GLF1" s="33" t="s">
        <v>5353</v>
      </c>
      <c r="GLG1" s="33" t="s">
        <v>5354</v>
      </c>
      <c r="GLH1" s="33" t="s">
        <v>5355</v>
      </c>
      <c r="GLI1" s="33" t="s">
        <v>5356</v>
      </c>
      <c r="GLJ1" s="33" t="s">
        <v>5357</v>
      </c>
      <c r="GLK1" s="33" t="s">
        <v>5358</v>
      </c>
      <c r="GLL1" s="33" t="s">
        <v>5359</v>
      </c>
      <c r="GLM1" s="33" t="s">
        <v>5360</v>
      </c>
      <c r="GLN1" s="33" t="s">
        <v>5361</v>
      </c>
      <c r="GLO1" s="33" t="s">
        <v>5362</v>
      </c>
      <c r="GLP1" s="33" t="s">
        <v>5363</v>
      </c>
      <c r="GLQ1" s="33" t="s">
        <v>5364</v>
      </c>
      <c r="GLR1" s="33" t="s">
        <v>5365</v>
      </c>
      <c r="GLS1" s="33" t="s">
        <v>5366</v>
      </c>
      <c r="GLT1" s="33" t="s">
        <v>5367</v>
      </c>
      <c r="GLU1" s="33" t="s">
        <v>5368</v>
      </c>
      <c r="GLV1" s="33" t="s">
        <v>5369</v>
      </c>
      <c r="GLW1" s="33" t="s">
        <v>5370</v>
      </c>
      <c r="GLX1" s="33" t="s">
        <v>5371</v>
      </c>
      <c r="GLY1" s="33" t="s">
        <v>5372</v>
      </c>
      <c r="GLZ1" s="33" t="s">
        <v>5373</v>
      </c>
      <c r="GMA1" s="33" t="s">
        <v>5374</v>
      </c>
      <c r="GMB1" s="33" t="s">
        <v>5375</v>
      </c>
      <c r="GMC1" s="33" t="s">
        <v>5376</v>
      </c>
      <c r="GMD1" s="33" t="s">
        <v>5377</v>
      </c>
      <c r="GME1" s="33" t="s">
        <v>5378</v>
      </c>
      <c r="GMF1" s="33" t="s">
        <v>5379</v>
      </c>
      <c r="GMG1" s="33" t="s">
        <v>5380</v>
      </c>
      <c r="GMH1" s="33" t="s">
        <v>5381</v>
      </c>
      <c r="GMI1" s="33" t="s">
        <v>5382</v>
      </c>
      <c r="GMJ1" s="33" t="s">
        <v>5383</v>
      </c>
      <c r="GMK1" s="33" t="s">
        <v>5384</v>
      </c>
      <c r="GML1" s="33" t="s">
        <v>5385</v>
      </c>
      <c r="GMM1" s="33" t="s">
        <v>5386</v>
      </c>
      <c r="GMN1" s="33" t="s">
        <v>5387</v>
      </c>
      <c r="GMO1" s="33" t="s">
        <v>5388</v>
      </c>
      <c r="GMP1" s="33" t="s">
        <v>5389</v>
      </c>
      <c r="GMQ1" s="33" t="s">
        <v>5390</v>
      </c>
      <c r="GMR1" s="33" t="s">
        <v>5391</v>
      </c>
      <c r="GMS1" s="33" t="s">
        <v>5392</v>
      </c>
      <c r="GMT1" s="33" t="s">
        <v>5393</v>
      </c>
      <c r="GMU1" s="33" t="s">
        <v>5394</v>
      </c>
      <c r="GMV1" s="33" t="s">
        <v>5395</v>
      </c>
      <c r="GMW1" s="33" t="s">
        <v>5396</v>
      </c>
      <c r="GMX1" s="33" t="s">
        <v>5397</v>
      </c>
      <c r="GMY1" s="33" t="s">
        <v>5398</v>
      </c>
      <c r="GMZ1" s="33" t="s">
        <v>5399</v>
      </c>
      <c r="GNA1" s="33" t="s">
        <v>5400</v>
      </c>
      <c r="GNB1" s="33" t="s">
        <v>5401</v>
      </c>
      <c r="GNC1" s="33" t="s">
        <v>5402</v>
      </c>
      <c r="GND1" s="33" t="s">
        <v>5403</v>
      </c>
      <c r="GNE1" s="33" t="s">
        <v>5404</v>
      </c>
      <c r="GNF1" s="33" t="s">
        <v>5405</v>
      </c>
      <c r="GNG1" s="33" t="s">
        <v>5406</v>
      </c>
      <c r="GNH1" s="33" t="s">
        <v>5407</v>
      </c>
      <c r="GNI1" s="33" t="s">
        <v>5408</v>
      </c>
      <c r="GNJ1" s="33" t="s">
        <v>5409</v>
      </c>
      <c r="GNK1" s="33" t="s">
        <v>5410</v>
      </c>
      <c r="GNL1" s="33" t="s">
        <v>5411</v>
      </c>
      <c r="GNM1" s="33" t="s">
        <v>5412</v>
      </c>
      <c r="GNN1" s="33" t="s">
        <v>5413</v>
      </c>
      <c r="GNO1" s="33" t="s">
        <v>5414</v>
      </c>
      <c r="GNP1" s="33" t="s">
        <v>5415</v>
      </c>
      <c r="GNQ1" s="33" t="s">
        <v>5416</v>
      </c>
      <c r="GNR1" s="33" t="s">
        <v>5417</v>
      </c>
      <c r="GNS1" s="33" t="s">
        <v>5418</v>
      </c>
      <c r="GNT1" s="33" t="s">
        <v>5419</v>
      </c>
      <c r="GNU1" s="33" t="s">
        <v>5420</v>
      </c>
      <c r="GNV1" s="33" t="s">
        <v>5421</v>
      </c>
      <c r="GNW1" s="33" t="s">
        <v>5422</v>
      </c>
      <c r="GNX1" s="33" t="s">
        <v>5423</v>
      </c>
      <c r="GNY1" s="33" t="s">
        <v>5424</v>
      </c>
      <c r="GNZ1" s="33" t="s">
        <v>5425</v>
      </c>
      <c r="GOA1" s="33" t="s">
        <v>5426</v>
      </c>
      <c r="GOB1" s="33" t="s">
        <v>5427</v>
      </c>
      <c r="GOC1" s="33" t="s">
        <v>5428</v>
      </c>
      <c r="GOD1" s="33" t="s">
        <v>5429</v>
      </c>
      <c r="GOE1" s="33" t="s">
        <v>5430</v>
      </c>
      <c r="GOF1" s="33" t="s">
        <v>5431</v>
      </c>
      <c r="GOG1" s="33" t="s">
        <v>5432</v>
      </c>
      <c r="GOH1" s="33" t="s">
        <v>5433</v>
      </c>
      <c r="GOI1" s="33" t="s">
        <v>5434</v>
      </c>
      <c r="GOJ1" s="33" t="s">
        <v>5435</v>
      </c>
      <c r="GOK1" s="33" t="s">
        <v>5436</v>
      </c>
      <c r="GOL1" s="33" t="s">
        <v>5437</v>
      </c>
      <c r="GOM1" s="33" t="s">
        <v>5438</v>
      </c>
      <c r="GON1" s="33" t="s">
        <v>5439</v>
      </c>
      <c r="GOO1" s="33" t="s">
        <v>5440</v>
      </c>
      <c r="GOP1" s="33" t="s">
        <v>5441</v>
      </c>
      <c r="GOQ1" s="33" t="s">
        <v>5442</v>
      </c>
      <c r="GOR1" s="33" t="s">
        <v>5443</v>
      </c>
      <c r="GOS1" s="33" t="s">
        <v>5444</v>
      </c>
      <c r="GOT1" s="33" t="s">
        <v>5445</v>
      </c>
      <c r="GOU1" s="33" t="s">
        <v>5446</v>
      </c>
      <c r="GOV1" s="33" t="s">
        <v>5447</v>
      </c>
      <c r="GOW1" s="33" t="s">
        <v>5448</v>
      </c>
      <c r="GOX1" s="33" t="s">
        <v>5449</v>
      </c>
      <c r="GOY1" s="33" t="s">
        <v>5450</v>
      </c>
      <c r="GOZ1" s="33" t="s">
        <v>5451</v>
      </c>
      <c r="GPA1" s="33" t="s">
        <v>5452</v>
      </c>
      <c r="GPB1" s="33" t="s">
        <v>5453</v>
      </c>
      <c r="GPC1" s="33" t="s">
        <v>5454</v>
      </c>
      <c r="GPD1" s="33" t="s">
        <v>5455</v>
      </c>
      <c r="GPE1" s="33" t="s">
        <v>5456</v>
      </c>
      <c r="GPF1" s="33" t="s">
        <v>5457</v>
      </c>
      <c r="GPG1" s="33" t="s">
        <v>5458</v>
      </c>
      <c r="GPH1" s="33" t="s">
        <v>5459</v>
      </c>
      <c r="GPI1" s="33" t="s">
        <v>5460</v>
      </c>
      <c r="GPJ1" s="33" t="s">
        <v>5461</v>
      </c>
      <c r="GPK1" s="33" t="s">
        <v>5462</v>
      </c>
      <c r="GPL1" s="33" t="s">
        <v>5463</v>
      </c>
      <c r="GPM1" s="33" t="s">
        <v>5464</v>
      </c>
      <c r="GPN1" s="33" t="s">
        <v>5465</v>
      </c>
      <c r="GPO1" s="33" t="s">
        <v>5466</v>
      </c>
      <c r="GPP1" s="33" t="s">
        <v>5467</v>
      </c>
      <c r="GPQ1" s="33" t="s">
        <v>5468</v>
      </c>
      <c r="GPR1" s="33" t="s">
        <v>5469</v>
      </c>
      <c r="GPS1" s="33" t="s">
        <v>5470</v>
      </c>
      <c r="GPT1" s="33" t="s">
        <v>5471</v>
      </c>
      <c r="GPU1" s="33" t="s">
        <v>5472</v>
      </c>
      <c r="GPV1" s="33" t="s">
        <v>5473</v>
      </c>
      <c r="GPW1" s="33" t="s">
        <v>5474</v>
      </c>
      <c r="GPX1" s="33" t="s">
        <v>5475</v>
      </c>
      <c r="GPY1" s="33" t="s">
        <v>5476</v>
      </c>
      <c r="GPZ1" s="33" t="s">
        <v>5477</v>
      </c>
      <c r="GQA1" s="33" t="s">
        <v>5478</v>
      </c>
      <c r="GQB1" s="33" t="s">
        <v>5479</v>
      </c>
      <c r="GQC1" s="33" t="s">
        <v>5480</v>
      </c>
      <c r="GQD1" s="33" t="s">
        <v>5481</v>
      </c>
      <c r="GQE1" s="33" t="s">
        <v>5482</v>
      </c>
      <c r="GQF1" s="33" t="s">
        <v>5483</v>
      </c>
      <c r="GQG1" s="33" t="s">
        <v>5484</v>
      </c>
      <c r="GQH1" s="33" t="s">
        <v>5485</v>
      </c>
      <c r="GQI1" s="33" t="s">
        <v>5486</v>
      </c>
      <c r="GQJ1" s="33" t="s">
        <v>5487</v>
      </c>
      <c r="GQK1" s="33" t="s">
        <v>5488</v>
      </c>
      <c r="GQL1" s="33" t="s">
        <v>5489</v>
      </c>
      <c r="GQM1" s="33" t="s">
        <v>5490</v>
      </c>
      <c r="GQN1" s="33" t="s">
        <v>5491</v>
      </c>
      <c r="GQO1" s="33" t="s">
        <v>5492</v>
      </c>
      <c r="GQP1" s="33" t="s">
        <v>5493</v>
      </c>
      <c r="GQQ1" s="33" t="s">
        <v>5494</v>
      </c>
      <c r="GQR1" s="33" t="s">
        <v>5495</v>
      </c>
      <c r="GQS1" s="33" t="s">
        <v>5496</v>
      </c>
      <c r="GQT1" s="33" t="s">
        <v>5497</v>
      </c>
      <c r="GQU1" s="33" t="s">
        <v>5498</v>
      </c>
      <c r="GQV1" s="33" t="s">
        <v>5499</v>
      </c>
      <c r="GQW1" s="33" t="s">
        <v>5500</v>
      </c>
      <c r="GQX1" s="33" t="s">
        <v>5501</v>
      </c>
      <c r="GQY1" s="33" t="s">
        <v>5502</v>
      </c>
      <c r="GQZ1" s="33" t="s">
        <v>5503</v>
      </c>
      <c r="GRA1" s="33" t="s">
        <v>5504</v>
      </c>
      <c r="GRB1" s="33" t="s">
        <v>5505</v>
      </c>
      <c r="GRC1" s="33" t="s">
        <v>5506</v>
      </c>
      <c r="GRD1" s="33" t="s">
        <v>5507</v>
      </c>
      <c r="GRE1" s="33" t="s">
        <v>5508</v>
      </c>
      <c r="GRF1" s="33" t="s">
        <v>5509</v>
      </c>
      <c r="GRG1" s="33" t="s">
        <v>5510</v>
      </c>
      <c r="GRH1" s="33" t="s">
        <v>5511</v>
      </c>
      <c r="GRI1" s="33" t="s">
        <v>5512</v>
      </c>
      <c r="GRJ1" s="33" t="s">
        <v>5513</v>
      </c>
      <c r="GRK1" s="33" t="s">
        <v>5514</v>
      </c>
      <c r="GRL1" s="33" t="s">
        <v>5515</v>
      </c>
      <c r="GRM1" s="33" t="s">
        <v>5516</v>
      </c>
      <c r="GRN1" s="33" t="s">
        <v>5517</v>
      </c>
      <c r="GRO1" s="33" t="s">
        <v>5518</v>
      </c>
      <c r="GRP1" s="33" t="s">
        <v>5519</v>
      </c>
      <c r="GRQ1" s="33" t="s">
        <v>5520</v>
      </c>
      <c r="GRR1" s="33" t="s">
        <v>5521</v>
      </c>
      <c r="GRS1" s="33" t="s">
        <v>5522</v>
      </c>
      <c r="GRT1" s="33" t="s">
        <v>5523</v>
      </c>
      <c r="GRU1" s="33" t="s">
        <v>5524</v>
      </c>
      <c r="GRV1" s="33" t="s">
        <v>5525</v>
      </c>
      <c r="GRW1" s="33" t="s">
        <v>5526</v>
      </c>
      <c r="GRX1" s="33" t="s">
        <v>5527</v>
      </c>
      <c r="GRY1" s="33" t="s">
        <v>5528</v>
      </c>
      <c r="GRZ1" s="33" t="s">
        <v>5529</v>
      </c>
      <c r="GSA1" s="33" t="s">
        <v>5530</v>
      </c>
      <c r="GSB1" s="33" t="s">
        <v>5531</v>
      </c>
      <c r="GSC1" s="33" t="s">
        <v>5532</v>
      </c>
      <c r="GSD1" s="33" t="s">
        <v>5533</v>
      </c>
      <c r="GSE1" s="33" t="s">
        <v>5534</v>
      </c>
      <c r="GSF1" s="33" t="s">
        <v>5535</v>
      </c>
      <c r="GSG1" s="33" t="s">
        <v>5536</v>
      </c>
      <c r="GSH1" s="33" t="s">
        <v>5537</v>
      </c>
      <c r="GSI1" s="33" t="s">
        <v>5538</v>
      </c>
      <c r="GSJ1" s="33" t="s">
        <v>5539</v>
      </c>
      <c r="GSK1" s="33" t="s">
        <v>5540</v>
      </c>
      <c r="GSL1" s="33" t="s">
        <v>5541</v>
      </c>
      <c r="GSM1" s="33" t="s">
        <v>5542</v>
      </c>
      <c r="GSN1" s="33" t="s">
        <v>5543</v>
      </c>
      <c r="GSO1" s="33" t="s">
        <v>5544</v>
      </c>
      <c r="GSP1" s="33" t="s">
        <v>5545</v>
      </c>
      <c r="GSQ1" s="33" t="s">
        <v>5546</v>
      </c>
      <c r="GSR1" s="33" t="s">
        <v>5547</v>
      </c>
      <c r="GSS1" s="33" t="s">
        <v>5548</v>
      </c>
      <c r="GST1" s="33" t="s">
        <v>5549</v>
      </c>
      <c r="GSU1" s="33" t="s">
        <v>5550</v>
      </c>
      <c r="GSV1" s="33" t="s">
        <v>5551</v>
      </c>
      <c r="GSW1" s="33" t="s">
        <v>5552</v>
      </c>
      <c r="GSX1" s="33" t="s">
        <v>5553</v>
      </c>
      <c r="GSY1" s="33" t="s">
        <v>5554</v>
      </c>
      <c r="GSZ1" s="33" t="s">
        <v>5555</v>
      </c>
      <c r="GTA1" s="33" t="s">
        <v>5556</v>
      </c>
      <c r="GTB1" s="33" t="s">
        <v>5557</v>
      </c>
      <c r="GTC1" s="33" t="s">
        <v>5558</v>
      </c>
      <c r="GTD1" s="33" t="s">
        <v>5559</v>
      </c>
      <c r="GTE1" s="33" t="s">
        <v>5560</v>
      </c>
      <c r="GTF1" s="33" t="s">
        <v>5561</v>
      </c>
      <c r="GTG1" s="33" t="s">
        <v>5562</v>
      </c>
      <c r="GTH1" s="33" t="s">
        <v>5563</v>
      </c>
      <c r="GTI1" s="33" t="s">
        <v>5564</v>
      </c>
      <c r="GTJ1" s="33" t="s">
        <v>5565</v>
      </c>
      <c r="GTK1" s="33" t="s">
        <v>5566</v>
      </c>
      <c r="GTL1" s="33" t="s">
        <v>5567</v>
      </c>
      <c r="GTM1" s="33" t="s">
        <v>5568</v>
      </c>
      <c r="GTN1" s="33" t="s">
        <v>5569</v>
      </c>
      <c r="GTO1" s="33" t="s">
        <v>5570</v>
      </c>
      <c r="GTP1" s="33" t="s">
        <v>5571</v>
      </c>
      <c r="GTQ1" s="33" t="s">
        <v>5572</v>
      </c>
      <c r="GTR1" s="33" t="s">
        <v>5573</v>
      </c>
      <c r="GTS1" s="33" t="s">
        <v>5574</v>
      </c>
      <c r="GTT1" s="33" t="s">
        <v>5575</v>
      </c>
      <c r="GTU1" s="33" t="s">
        <v>5576</v>
      </c>
      <c r="GTV1" s="33" t="s">
        <v>5577</v>
      </c>
      <c r="GTW1" s="33" t="s">
        <v>5578</v>
      </c>
      <c r="GTX1" s="33" t="s">
        <v>5579</v>
      </c>
      <c r="GTY1" s="33" t="s">
        <v>5580</v>
      </c>
      <c r="GTZ1" s="33" t="s">
        <v>5581</v>
      </c>
      <c r="GUA1" s="33" t="s">
        <v>5582</v>
      </c>
      <c r="GUB1" s="33" t="s">
        <v>5583</v>
      </c>
      <c r="GUC1" s="33" t="s">
        <v>5584</v>
      </c>
      <c r="GUD1" s="33" t="s">
        <v>5585</v>
      </c>
      <c r="GUE1" s="33" t="s">
        <v>5586</v>
      </c>
      <c r="GUF1" s="33" t="s">
        <v>5587</v>
      </c>
      <c r="GUG1" s="33" t="s">
        <v>5588</v>
      </c>
      <c r="GUH1" s="33" t="s">
        <v>5589</v>
      </c>
      <c r="GUI1" s="33" t="s">
        <v>5590</v>
      </c>
      <c r="GUJ1" s="33" t="s">
        <v>5591</v>
      </c>
      <c r="GUK1" s="33" t="s">
        <v>5592</v>
      </c>
      <c r="GUL1" s="33" t="s">
        <v>5593</v>
      </c>
      <c r="GUM1" s="33" t="s">
        <v>5594</v>
      </c>
      <c r="GUN1" s="33" t="s">
        <v>5595</v>
      </c>
      <c r="GUO1" s="33" t="s">
        <v>5596</v>
      </c>
      <c r="GUP1" s="33" t="s">
        <v>5597</v>
      </c>
      <c r="GUQ1" s="33" t="s">
        <v>5598</v>
      </c>
      <c r="GUR1" s="33" t="s">
        <v>5599</v>
      </c>
      <c r="GUS1" s="33" t="s">
        <v>5600</v>
      </c>
      <c r="GUT1" s="33" t="s">
        <v>5601</v>
      </c>
      <c r="GUU1" s="33" t="s">
        <v>5602</v>
      </c>
      <c r="GUV1" s="33" t="s">
        <v>5603</v>
      </c>
      <c r="GUW1" s="33" t="s">
        <v>5604</v>
      </c>
      <c r="GUX1" s="33" t="s">
        <v>5605</v>
      </c>
      <c r="GUY1" s="33" t="s">
        <v>5606</v>
      </c>
      <c r="GUZ1" s="33" t="s">
        <v>5607</v>
      </c>
      <c r="GVA1" s="33" t="s">
        <v>5608</v>
      </c>
      <c r="GVB1" s="33" t="s">
        <v>5609</v>
      </c>
      <c r="GVC1" s="33" t="s">
        <v>5610</v>
      </c>
      <c r="GVD1" s="33" t="s">
        <v>5611</v>
      </c>
      <c r="GVE1" s="33" t="s">
        <v>5612</v>
      </c>
      <c r="GVF1" s="33" t="s">
        <v>5613</v>
      </c>
      <c r="GVG1" s="33" t="s">
        <v>5614</v>
      </c>
      <c r="GVH1" s="33" t="s">
        <v>5615</v>
      </c>
      <c r="GVI1" s="33" t="s">
        <v>5616</v>
      </c>
      <c r="GVJ1" s="33" t="s">
        <v>5617</v>
      </c>
      <c r="GVK1" s="33" t="s">
        <v>5618</v>
      </c>
      <c r="GVL1" s="33" t="s">
        <v>5619</v>
      </c>
      <c r="GVM1" s="33" t="s">
        <v>5620</v>
      </c>
      <c r="GVN1" s="33" t="s">
        <v>5621</v>
      </c>
      <c r="GVO1" s="33" t="s">
        <v>5622</v>
      </c>
      <c r="GVP1" s="33" t="s">
        <v>5623</v>
      </c>
      <c r="GVQ1" s="33" t="s">
        <v>5624</v>
      </c>
      <c r="GVR1" s="33" t="s">
        <v>5625</v>
      </c>
      <c r="GVS1" s="33" t="s">
        <v>5626</v>
      </c>
      <c r="GVT1" s="33" t="s">
        <v>5627</v>
      </c>
      <c r="GVU1" s="33" t="s">
        <v>5628</v>
      </c>
      <c r="GVV1" s="33" t="s">
        <v>5629</v>
      </c>
      <c r="GVW1" s="33" t="s">
        <v>5630</v>
      </c>
      <c r="GVX1" s="33" t="s">
        <v>5631</v>
      </c>
      <c r="GVY1" s="33" t="s">
        <v>5632</v>
      </c>
      <c r="GVZ1" s="33" t="s">
        <v>5633</v>
      </c>
      <c r="GWA1" s="33" t="s">
        <v>5634</v>
      </c>
      <c r="GWB1" s="33" t="s">
        <v>5635</v>
      </c>
      <c r="GWC1" s="33" t="s">
        <v>5636</v>
      </c>
      <c r="GWD1" s="33" t="s">
        <v>5637</v>
      </c>
      <c r="GWE1" s="33" t="s">
        <v>5638</v>
      </c>
      <c r="GWF1" s="33" t="s">
        <v>5639</v>
      </c>
      <c r="GWG1" s="33" t="s">
        <v>5640</v>
      </c>
      <c r="GWH1" s="33" t="s">
        <v>5641</v>
      </c>
      <c r="GWI1" s="33" t="s">
        <v>5642</v>
      </c>
      <c r="GWJ1" s="33" t="s">
        <v>5643</v>
      </c>
      <c r="GWK1" s="33" t="s">
        <v>5644</v>
      </c>
      <c r="GWL1" s="33" t="s">
        <v>5645</v>
      </c>
      <c r="GWM1" s="33" t="s">
        <v>5646</v>
      </c>
      <c r="GWN1" s="33" t="s">
        <v>5647</v>
      </c>
      <c r="GWO1" s="33" t="s">
        <v>5648</v>
      </c>
      <c r="GWP1" s="33" t="s">
        <v>5649</v>
      </c>
      <c r="GWQ1" s="33" t="s">
        <v>5650</v>
      </c>
      <c r="GWR1" s="33" t="s">
        <v>5651</v>
      </c>
      <c r="GWS1" s="33" t="s">
        <v>5652</v>
      </c>
      <c r="GWT1" s="33" t="s">
        <v>5653</v>
      </c>
      <c r="GWU1" s="33" t="s">
        <v>5654</v>
      </c>
      <c r="GWV1" s="33" t="s">
        <v>5655</v>
      </c>
      <c r="GWW1" s="33" t="s">
        <v>5656</v>
      </c>
      <c r="GWX1" s="33" t="s">
        <v>5657</v>
      </c>
      <c r="GWY1" s="33" t="s">
        <v>5658</v>
      </c>
      <c r="GWZ1" s="33" t="s">
        <v>5659</v>
      </c>
      <c r="GXA1" s="33" t="s">
        <v>5660</v>
      </c>
      <c r="GXB1" s="33" t="s">
        <v>5661</v>
      </c>
      <c r="GXC1" s="33" t="s">
        <v>5662</v>
      </c>
      <c r="GXD1" s="33" t="s">
        <v>5663</v>
      </c>
      <c r="GXE1" s="33" t="s">
        <v>5664</v>
      </c>
      <c r="GXF1" s="33" t="s">
        <v>5665</v>
      </c>
      <c r="GXG1" s="33" t="s">
        <v>5666</v>
      </c>
      <c r="GXH1" s="33" t="s">
        <v>5667</v>
      </c>
      <c r="GXI1" s="33" t="s">
        <v>5668</v>
      </c>
      <c r="GXJ1" s="33" t="s">
        <v>5669</v>
      </c>
      <c r="GXK1" s="33" t="s">
        <v>5670</v>
      </c>
      <c r="GXL1" s="33" t="s">
        <v>5671</v>
      </c>
      <c r="GXM1" s="33" t="s">
        <v>5672</v>
      </c>
      <c r="GXN1" s="33" t="s">
        <v>5673</v>
      </c>
      <c r="GXO1" s="33" t="s">
        <v>5674</v>
      </c>
      <c r="GXP1" s="33" t="s">
        <v>5675</v>
      </c>
      <c r="GXQ1" s="33" t="s">
        <v>5676</v>
      </c>
      <c r="GXR1" s="33" t="s">
        <v>5677</v>
      </c>
      <c r="GXS1" s="33" t="s">
        <v>5678</v>
      </c>
      <c r="GXT1" s="33" t="s">
        <v>5679</v>
      </c>
      <c r="GXU1" s="33" t="s">
        <v>5680</v>
      </c>
      <c r="GXV1" s="33" t="s">
        <v>5681</v>
      </c>
      <c r="GXW1" s="33" t="s">
        <v>5682</v>
      </c>
      <c r="GXX1" s="33" t="s">
        <v>5683</v>
      </c>
      <c r="GXY1" s="33" t="s">
        <v>5684</v>
      </c>
      <c r="GXZ1" s="33" t="s">
        <v>5685</v>
      </c>
      <c r="GYA1" s="33" t="s">
        <v>5686</v>
      </c>
      <c r="GYB1" s="33" t="s">
        <v>5687</v>
      </c>
      <c r="GYC1" s="33" t="s">
        <v>5688</v>
      </c>
      <c r="GYD1" s="33" t="s">
        <v>5689</v>
      </c>
      <c r="GYE1" s="33" t="s">
        <v>5690</v>
      </c>
      <c r="GYF1" s="33" t="s">
        <v>5691</v>
      </c>
      <c r="GYG1" s="33" t="s">
        <v>5692</v>
      </c>
      <c r="GYH1" s="33" t="s">
        <v>5693</v>
      </c>
      <c r="GYI1" s="33" t="s">
        <v>5694</v>
      </c>
      <c r="GYJ1" s="33" t="s">
        <v>5695</v>
      </c>
      <c r="GYK1" s="33" t="s">
        <v>5696</v>
      </c>
      <c r="GYL1" s="33" t="s">
        <v>5697</v>
      </c>
      <c r="GYM1" s="33" t="s">
        <v>5698</v>
      </c>
      <c r="GYN1" s="33" t="s">
        <v>5699</v>
      </c>
      <c r="GYO1" s="33" t="s">
        <v>5700</v>
      </c>
      <c r="GYP1" s="33" t="s">
        <v>5701</v>
      </c>
      <c r="GYQ1" s="33" t="s">
        <v>5702</v>
      </c>
      <c r="GYR1" s="33" t="s">
        <v>5703</v>
      </c>
      <c r="GYS1" s="33" t="s">
        <v>5704</v>
      </c>
      <c r="GYT1" s="33" t="s">
        <v>5705</v>
      </c>
      <c r="GYU1" s="33" t="s">
        <v>5706</v>
      </c>
      <c r="GYV1" s="33" t="s">
        <v>5707</v>
      </c>
      <c r="GYW1" s="33" t="s">
        <v>5708</v>
      </c>
      <c r="GYX1" s="33" t="s">
        <v>5709</v>
      </c>
      <c r="GYY1" s="33" t="s">
        <v>5710</v>
      </c>
      <c r="GYZ1" s="33" t="s">
        <v>5711</v>
      </c>
      <c r="GZA1" s="33" t="s">
        <v>5712</v>
      </c>
      <c r="GZB1" s="33" t="s">
        <v>5713</v>
      </c>
      <c r="GZC1" s="33" t="s">
        <v>5714</v>
      </c>
      <c r="GZD1" s="33" t="s">
        <v>5715</v>
      </c>
      <c r="GZE1" s="33" t="s">
        <v>5716</v>
      </c>
      <c r="GZF1" s="33" t="s">
        <v>5717</v>
      </c>
      <c r="GZG1" s="33" t="s">
        <v>5718</v>
      </c>
      <c r="GZH1" s="33" t="s">
        <v>5719</v>
      </c>
      <c r="GZI1" s="33" t="s">
        <v>5720</v>
      </c>
      <c r="GZJ1" s="33" t="s">
        <v>5721</v>
      </c>
      <c r="GZK1" s="33" t="s">
        <v>5722</v>
      </c>
      <c r="GZL1" s="33" t="s">
        <v>5723</v>
      </c>
      <c r="GZM1" s="33" t="s">
        <v>5724</v>
      </c>
      <c r="GZN1" s="33" t="s">
        <v>5725</v>
      </c>
      <c r="GZO1" s="33" t="s">
        <v>5726</v>
      </c>
      <c r="GZP1" s="33" t="s">
        <v>5727</v>
      </c>
      <c r="GZQ1" s="33" t="s">
        <v>5728</v>
      </c>
      <c r="GZR1" s="33" t="s">
        <v>5729</v>
      </c>
      <c r="GZS1" s="33" t="s">
        <v>5730</v>
      </c>
      <c r="GZT1" s="33" t="s">
        <v>5731</v>
      </c>
      <c r="GZU1" s="33" t="s">
        <v>5732</v>
      </c>
      <c r="GZV1" s="33" t="s">
        <v>5733</v>
      </c>
      <c r="GZW1" s="33" t="s">
        <v>5734</v>
      </c>
      <c r="GZX1" s="33" t="s">
        <v>5735</v>
      </c>
      <c r="GZY1" s="33" t="s">
        <v>5736</v>
      </c>
      <c r="GZZ1" s="33" t="s">
        <v>5737</v>
      </c>
      <c r="HAA1" s="33" t="s">
        <v>5738</v>
      </c>
      <c r="HAB1" s="33" t="s">
        <v>5739</v>
      </c>
      <c r="HAC1" s="33" t="s">
        <v>5740</v>
      </c>
      <c r="HAD1" s="33" t="s">
        <v>5741</v>
      </c>
      <c r="HAE1" s="33" t="s">
        <v>5742</v>
      </c>
      <c r="HAF1" s="33" t="s">
        <v>5743</v>
      </c>
      <c r="HAG1" s="33" t="s">
        <v>5744</v>
      </c>
      <c r="HAH1" s="33" t="s">
        <v>5745</v>
      </c>
      <c r="HAI1" s="33" t="s">
        <v>5746</v>
      </c>
      <c r="HAJ1" s="33" t="s">
        <v>5747</v>
      </c>
      <c r="HAK1" s="33" t="s">
        <v>5748</v>
      </c>
      <c r="HAL1" s="33" t="s">
        <v>5749</v>
      </c>
      <c r="HAM1" s="33" t="s">
        <v>5750</v>
      </c>
      <c r="HAN1" s="33" t="s">
        <v>5751</v>
      </c>
      <c r="HAO1" s="33" t="s">
        <v>5752</v>
      </c>
      <c r="HAP1" s="33" t="s">
        <v>5753</v>
      </c>
      <c r="HAQ1" s="33" t="s">
        <v>5754</v>
      </c>
      <c r="HAR1" s="33" t="s">
        <v>5755</v>
      </c>
      <c r="HAS1" s="33" t="s">
        <v>5756</v>
      </c>
      <c r="HAT1" s="33" t="s">
        <v>5757</v>
      </c>
      <c r="HAU1" s="33" t="s">
        <v>5758</v>
      </c>
      <c r="HAV1" s="33" t="s">
        <v>5759</v>
      </c>
      <c r="HAW1" s="33" t="s">
        <v>5760</v>
      </c>
      <c r="HAX1" s="33" t="s">
        <v>5761</v>
      </c>
      <c r="HAY1" s="33" t="s">
        <v>5762</v>
      </c>
      <c r="HAZ1" s="33" t="s">
        <v>5763</v>
      </c>
      <c r="HBA1" s="33" t="s">
        <v>5764</v>
      </c>
      <c r="HBB1" s="33" t="s">
        <v>5765</v>
      </c>
      <c r="HBC1" s="33" t="s">
        <v>5766</v>
      </c>
      <c r="HBD1" s="33" t="s">
        <v>5767</v>
      </c>
      <c r="HBE1" s="33" t="s">
        <v>5768</v>
      </c>
      <c r="HBF1" s="33" t="s">
        <v>5769</v>
      </c>
      <c r="HBG1" s="33" t="s">
        <v>5770</v>
      </c>
      <c r="HBH1" s="33" t="s">
        <v>5771</v>
      </c>
      <c r="HBI1" s="33" t="s">
        <v>5772</v>
      </c>
      <c r="HBJ1" s="33" t="s">
        <v>5773</v>
      </c>
      <c r="HBK1" s="33" t="s">
        <v>5774</v>
      </c>
      <c r="HBL1" s="33" t="s">
        <v>5775</v>
      </c>
      <c r="HBM1" s="33" t="s">
        <v>5776</v>
      </c>
      <c r="HBN1" s="33" t="s">
        <v>5777</v>
      </c>
      <c r="HBO1" s="33" t="s">
        <v>5778</v>
      </c>
      <c r="HBP1" s="33" t="s">
        <v>5779</v>
      </c>
      <c r="HBQ1" s="33" t="s">
        <v>5780</v>
      </c>
      <c r="HBR1" s="33" t="s">
        <v>5781</v>
      </c>
      <c r="HBS1" s="33" t="s">
        <v>5782</v>
      </c>
      <c r="HBT1" s="33" t="s">
        <v>5783</v>
      </c>
      <c r="HBU1" s="33" t="s">
        <v>5784</v>
      </c>
      <c r="HBV1" s="33" t="s">
        <v>5785</v>
      </c>
      <c r="HBW1" s="33" t="s">
        <v>5786</v>
      </c>
      <c r="HBX1" s="33" t="s">
        <v>5787</v>
      </c>
      <c r="HBY1" s="33" t="s">
        <v>5788</v>
      </c>
      <c r="HBZ1" s="33" t="s">
        <v>5789</v>
      </c>
      <c r="HCA1" s="33" t="s">
        <v>5790</v>
      </c>
      <c r="HCB1" s="33" t="s">
        <v>5791</v>
      </c>
      <c r="HCC1" s="33" t="s">
        <v>5792</v>
      </c>
      <c r="HCD1" s="33" t="s">
        <v>5793</v>
      </c>
      <c r="HCE1" s="33" t="s">
        <v>5794</v>
      </c>
      <c r="HCF1" s="33" t="s">
        <v>5795</v>
      </c>
      <c r="HCG1" s="33" t="s">
        <v>5796</v>
      </c>
      <c r="HCH1" s="33" t="s">
        <v>5797</v>
      </c>
      <c r="HCI1" s="33" t="s">
        <v>5798</v>
      </c>
      <c r="HCJ1" s="33" t="s">
        <v>5799</v>
      </c>
      <c r="HCK1" s="33" t="s">
        <v>5800</v>
      </c>
      <c r="HCL1" s="33" t="s">
        <v>5801</v>
      </c>
      <c r="HCM1" s="33" t="s">
        <v>5802</v>
      </c>
      <c r="HCN1" s="33" t="s">
        <v>5803</v>
      </c>
      <c r="HCO1" s="33" t="s">
        <v>5804</v>
      </c>
      <c r="HCP1" s="33" t="s">
        <v>5805</v>
      </c>
      <c r="HCQ1" s="33" t="s">
        <v>5806</v>
      </c>
      <c r="HCR1" s="33" t="s">
        <v>5807</v>
      </c>
      <c r="HCS1" s="33" t="s">
        <v>5808</v>
      </c>
      <c r="HCT1" s="33" t="s">
        <v>5809</v>
      </c>
      <c r="HCU1" s="33" t="s">
        <v>5810</v>
      </c>
      <c r="HCV1" s="33" t="s">
        <v>5811</v>
      </c>
      <c r="HCW1" s="33" t="s">
        <v>5812</v>
      </c>
      <c r="HCX1" s="33" t="s">
        <v>5813</v>
      </c>
      <c r="HCY1" s="33" t="s">
        <v>5814</v>
      </c>
      <c r="HCZ1" s="33" t="s">
        <v>5815</v>
      </c>
      <c r="HDA1" s="33" t="s">
        <v>5816</v>
      </c>
      <c r="HDB1" s="33" t="s">
        <v>5817</v>
      </c>
      <c r="HDC1" s="33" t="s">
        <v>5818</v>
      </c>
      <c r="HDD1" s="33" t="s">
        <v>5819</v>
      </c>
      <c r="HDE1" s="33" t="s">
        <v>5820</v>
      </c>
      <c r="HDF1" s="33" t="s">
        <v>5821</v>
      </c>
      <c r="HDG1" s="33" t="s">
        <v>5822</v>
      </c>
      <c r="HDH1" s="33" t="s">
        <v>5823</v>
      </c>
      <c r="HDI1" s="33" t="s">
        <v>5824</v>
      </c>
      <c r="HDJ1" s="33" t="s">
        <v>5825</v>
      </c>
      <c r="HDK1" s="33" t="s">
        <v>5826</v>
      </c>
      <c r="HDL1" s="33" t="s">
        <v>5827</v>
      </c>
      <c r="HDM1" s="33" t="s">
        <v>5828</v>
      </c>
      <c r="HDN1" s="33" t="s">
        <v>5829</v>
      </c>
      <c r="HDO1" s="33" t="s">
        <v>5830</v>
      </c>
      <c r="HDP1" s="33" t="s">
        <v>5831</v>
      </c>
      <c r="HDQ1" s="33" t="s">
        <v>5832</v>
      </c>
      <c r="HDR1" s="33" t="s">
        <v>5833</v>
      </c>
      <c r="HDS1" s="33" t="s">
        <v>5834</v>
      </c>
      <c r="HDT1" s="33" t="s">
        <v>5835</v>
      </c>
      <c r="HDU1" s="33" t="s">
        <v>5836</v>
      </c>
      <c r="HDV1" s="33" t="s">
        <v>5837</v>
      </c>
      <c r="HDW1" s="33" t="s">
        <v>5838</v>
      </c>
      <c r="HDX1" s="33" t="s">
        <v>5839</v>
      </c>
      <c r="HDY1" s="33" t="s">
        <v>5840</v>
      </c>
      <c r="HDZ1" s="33" t="s">
        <v>5841</v>
      </c>
      <c r="HEA1" s="33" t="s">
        <v>5842</v>
      </c>
      <c r="HEB1" s="33" t="s">
        <v>5843</v>
      </c>
      <c r="HEC1" s="33" t="s">
        <v>5844</v>
      </c>
      <c r="HED1" s="33" t="s">
        <v>5845</v>
      </c>
      <c r="HEE1" s="33" t="s">
        <v>5846</v>
      </c>
      <c r="HEF1" s="33" t="s">
        <v>5847</v>
      </c>
      <c r="HEG1" s="33" t="s">
        <v>5848</v>
      </c>
      <c r="HEH1" s="33" t="s">
        <v>5849</v>
      </c>
      <c r="HEI1" s="33" t="s">
        <v>5850</v>
      </c>
      <c r="HEJ1" s="33" t="s">
        <v>5851</v>
      </c>
      <c r="HEK1" s="33" t="s">
        <v>5852</v>
      </c>
      <c r="HEL1" s="33" t="s">
        <v>5853</v>
      </c>
      <c r="HEM1" s="33" t="s">
        <v>5854</v>
      </c>
      <c r="HEN1" s="33" t="s">
        <v>5855</v>
      </c>
      <c r="HEO1" s="33" t="s">
        <v>5856</v>
      </c>
      <c r="HEP1" s="33" t="s">
        <v>5857</v>
      </c>
      <c r="HEQ1" s="33" t="s">
        <v>5858</v>
      </c>
      <c r="HER1" s="33" t="s">
        <v>5859</v>
      </c>
      <c r="HES1" s="33" t="s">
        <v>5860</v>
      </c>
      <c r="HET1" s="33" t="s">
        <v>5861</v>
      </c>
      <c r="HEU1" s="33" t="s">
        <v>5862</v>
      </c>
      <c r="HEV1" s="33" t="s">
        <v>5863</v>
      </c>
      <c r="HEW1" s="33" t="s">
        <v>5864</v>
      </c>
      <c r="HEX1" s="33" t="s">
        <v>5865</v>
      </c>
      <c r="HEY1" s="33" t="s">
        <v>5866</v>
      </c>
      <c r="HEZ1" s="33" t="s">
        <v>5867</v>
      </c>
      <c r="HFA1" s="33" t="s">
        <v>5868</v>
      </c>
      <c r="HFB1" s="33" t="s">
        <v>5869</v>
      </c>
      <c r="HFC1" s="33" t="s">
        <v>5870</v>
      </c>
      <c r="HFD1" s="33" t="s">
        <v>5871</v>
      </c>
      <c r="HFE1" s="33" t="s">
        <v>5872</v>
      </c>
      <c r="HFF1" s="33" t="s">
        <v>5873</v>
      </c>
      <c r="HFG1" s="33" t="s">
        <v>5874</v>
      </c>
      <c r="HFH1" s="33" t="s">
        <v>5875</v>
      </c>
      <c r="HFI1" s="33" t="s">
        <v>5876</v>
      </c>
      <c r="HFJ1" s="33" t="s">
        <v>5877</v>
      </c>
      <c r="HFK1" s="33" t="s">
        <v>5878</v>
      </c>
      <c r="HFL1" s="33" t="s">
        <v>5879</v>
      </c>
      <c r="HFM1" s="33" t="s">
        <v>5880</v>
      </c>
      <c r="HFN1" s="33" t="s">
        <v>5881</v>
      </c>
      <c r="HFO1" s="33" t="s">
        <v>5882</v>
      </c>
      <c r="HFP1" s="33" t="s">
        <v>5883</v>
      </c>
      <c r="HFQ1" s="33" t="s">
        <v>5884</v>
      </c>
      <c r="HFR1" s="33" t="s">
        <v>5885</v>
      </c>
      <c r="HFS1" s="33" t="s">
        <v>5886</v>
      </c>
      <c r="HFT1" s="33" t="s">
        <v>5887</v>
      </c>
      <c r="HFU1" s="33" t="s">
        <v>5888</v>
      </c>
      <c r="HFV1" s="33" t="s">
        <v>5889</v>
      </c>
      <c r="HFW1" s="33" t="s">
        <v>5890</v>
      </c>
      <c r="HFX1" s="33" t="s">
        <v>5891</v>
      </c>
      <c r="HFY1" s="33" t="s">
        <v>5892</v>
      </c>
      <c r="HFZ1" s="33" t="s">
        <v>5893</v>
      </c>
      <c r="HGA1" s="33" t="s">
        <v>5894</v>
      </c>
      <c r="HGB1" s="33" t="s">
        <v>5895</v>
      </c>
      <c r="HGC1" s="33" t="s">
        <v>5896</v>
      </c>
      <c r="HGD1" s="33" t="s">
        <v>5897</v>
      </c>
      <c r="HGE1" s="33" t="s">
        <v>5898</v>
      </c>
      <c r="HGF1" s="33" t="s">
        <v>5899</v>
      </c>
      <c r="HGG1" s="33" t="s">
        <v>5900</v>
      </c>
      <c r="HGH1" s="33" t="s">
        <v>5901</v>
      </c>
      <c r="HGI1" s="33" t="s">
        <v>5902</v>
      </c>
      <c r="HGJ1" s="33" t="s">
        <v>5903</v>
      </c>
      <c r="HGK1" s="33" t="s">
        <v>5904</v>
      </c>
      <c r="HGL1" s="33" t="s">
        <v>5905</v>
      </c>
      <c r="HGM1" s="33" t="s">
        <v>5906</v>
      </c>
      <c r="HGN1" s="33" t="s">
        <v>5907</v>
      </c>
      <c r="HGO1" s="33" t="s">
        <v>5908</v>
      </c>
      <c r="HGP1" s="33" t="s">
        <v>5909</v>
      </c>
      <c r="HGQ1" s="33" t="s">
        <v>5910</v>
      </c>
      <c r="HGR1" s="33" t="s">
        <v>5911</v>
      </c>
      <c r="HGS1" s="33" t="s">
        <v>5912</v>
      </c>
      <c r="HGT1" s="33" t="s">
        <v>5913</v>
      </c>
      <c r="HGU1" s="33" t="s">
        <v>5914</v>
      </c>
      <c r="HGV1" s="33" t="s">
        <v>5915</v>
      </c>
      <c r="HGW1" s="33" t="s">
        <v>5916</v>
      </c>
      <c r="HGX1" s="33" t="s">
        <v>5917</v>
      </c>
      <c r="HGY1" s="33" t="s">
        <v>5918</v>
      </c>
      <c r="HGZ1" s="33" t="s">
        <v>5919</v>
      </c>
      <c r="HHA1" s="33" t="s">
        <v>5920</v>
      </c>
      <c r="HHB1" s="33" t="s">
        <v>5921</v>
      </c>
      <c r="HHC1" s="33" t="s">
        <v>5922</v>
      </c>
      <c r="HHD1" s="33" t="s">
        <v>5923</v>
      </c>
      <c r="HHE1" s="33" t="s">
        <v>5924</v>
      </c>
      <c r="HHF1" s="33" t="s">
        <v>5925</v>
      </c>
      <c r="HHG1" s="33" t="s">
        <v>5926</v>
      </c>
      <c r="HHH1" s="33" t="s">
        <v>5927</v>
      </c>
      <c r="HHI1" s="33" t="s">
        <v>5928</v>
      </c>
      <c r="HHJ1" s="33" t="s">
        <v>5929</v>
      </c>
      <c r="HHK1" s="33" t="s">
        <v>5930</v>
      </c>
      <c r="HHL1" s="33" t="s">
        <v>5931</v>
      </c>
      <c r="HHM1" s="33" t="s">
        <v>5932</v>
      </c>
      <c r="HHN1" s="33" t="s">
        <v>5933</v>
      </c>
      <c r="HHO1" s="33" t="s">
        <v>5934</v>
      </c>
      <c r="HHP1" s="33" t="s">
        <v>5935</v>
      </c>
      <c r="HHQ1" s="33" t="s">
        <v>5936</v>
      </c>
      <c r="HHR1" s="33" t="s">
        <v>5937</v>
      </c>
      <c r="HHS1" s="33" t="s">
        <v>5938</v>
      </c>
      <c r="HHT1" s="33" t="s">
        <v>5939</v>
      </c>
      <c r="HHU1" s="33" t="s">
        <v>5940</v>
      </c>
      <c r="HHV1" s="33" t="s">
        <v>5941</v>
      </c>
      <c r="HHW1" s="33" t="s">
        <v>5942</v>
      </c>
      <c r="HHX1" s="33" t="s">
        <v>5943</v>
      </c>
      <c r="HHY1" s="33" t="s">
        <v>5944</v>
      </c>
      <c r="HHZ1" s="33" t="s">
        <v>5945</v>
      </c>
      <c r="HIA1" s="33" t="s">
        <v>5946</v>
      </c>
      <c r="HIB1" s="33" t="s">
        <v>5947</v>
      </c>
      <c r="HIC1" s="33" t="s">
        <v>5948</v>
      </c>
      <c r="HID1" s="33" t="s">
        <v>5949</v>
      </c>
      <c r="HIE1" s="33" t="s">
        <v>5950</v>
      </c>
      <c r="HIF1" s="33" t="s">
        <v>5951</v>
      </c>
      <c r="HIG1" s="33" t="s">
        <v>5952</v>
      </c>
      <c r="HIH1" s="33" t="s">
        <v>5953</v>
      </c>
      <c r="HII1" s="33" t="s">
        <v>5954</v>
      </c>
      <c r="HIJ1" s="33" t="s">
        <v>5955</v>
      </c>
      <c r="HIK1" s="33" t="s">
        <v>5956</v>
      </c>
      <c r="HIL1" s="33" t="s">
        <v>5957</v>
      </c>
      <c r="HIM1" s="33" t="s">
        <v>5958</v>
      </c>
      <c r="HIN1" s="33" t="s">
        <v>5959</v>
      </c>
      <c r="HIO1" s="33" t="s">
        <v>5960</v>
      </c>
      <c r="HIP1" s="33" t="s">
        <v>5961</v>
      </c>
      <c r="HIQ1" s="33" t="s">
        <v>5962</v>
      </c>
      <c r="HIR1" s="33" t="s">
        <v>5963</v>
      </c>
      <c r="HIS1" s="33" t="s">
        <v>5964</v>
      </c>
      <c r="HIT1" s="33" t="s">
        <v>5965</v>
      </c>
      <c r="HIU1" s="33" t="s">
        <v>5966</v>
      </c>
      <c r="HIV1" s="33" t="s">
        <v>5967</v>
      </c>
      <c r="HIW1" s="33" t="s">
        <v>5968</v>
      </c>
      <c r="HIX1" s="33" t="s">
        <v>5969</v>
      </c>
      <c r="HIY1" s="33" t="s">
        <v>5970</v>
      </c>
      <c r="HIZ1" s="33" t="s">
        <v>5971</v>
      </c>
      <c r="HJA1" s="33" t="s">
        <v>5972</v>
      </c>
      <c r="HJB1" s="33" t="s">
        <v>5973</v>
      </c>
      <c r="HJC1" s="33" t="s">
        <v>5974</v>
      </c>
      <c r="HJD1" s="33" t="s">
        <v>5975</v>
      </c>
      <c r="HJE1" s="33" t="s">
        <v>5976</v>
      </c>
      <c r="HJF1" s="33" t="s">
        <v>5977</v>
      </c>
      <c r="HJG1" s="33" t="s">
        <v>5978</v>
      </c>
      <c r="HJH1" s="33" t="s">
        <v>5979</v>
      </c>
      <c r="HJI1" s="33" t="s">
        <v>5980</v>
      </c>
      <c r="HJJ1" s="33" t="s">
        <v>5981</v>
      </c>
      <c r="HJK1" s="33" t="s">
        <v>5982</v>
      </c>
      <c r="HJL1" s="33" t="s">
        <v>5983</v>
      </c>
      <c r="HJM1" s="33" t="s">
        <v>5984</v>
      </c>
      <c r="HJN1" s="33" t="s">
        <v>5985</v>
      </c>
      <c r="HJO1" s="33" t="s">
        <v>5986</v>
      </c>
      <c r="HJP1" s="33" t="s">
        <v>5987</v>
      </c>
      <c r="HJQ1" s="33" t="s">
        <v>5988</v>
      </c>
      <c r="HJR1" s="33" t="s">
        <v>5989</v>
      </c>
      <c r="HJS1" s="33" t="s">
        <v>5990</v>
      </c>
      <c r="HJT1" s="33" t="s">
        <v>5991</v>
      </c>
      <c r="HJU1" s="33" t="s">
        <v>5992</v>
      </c>
      <c r="HJV1" s="33" t="s">
        <v>5993</v>
      </c>
      <c r="HJW1" s="33" t="s">
        <v>5994</v>
      </c>
      <c r="HJX1" s="33" t="s">
        <v>5995</v>
      </c>
      <c r="HJY1" s="33" t="s">
        <v>5996</v>
      </c>
      <c r="HJZ1" s="33" t="s">
        <v>5997</v>
      </c>
      <c r="HKA1" s="33" t="s">
        <v>5998</v>
      </c>
      <c r="HKB1" s="33" t="s">
        <v>5999</v>
      </c>
      <c r="HKC1" s="33" t="s">
        <v>6000</v>
      </c>
      <c r="HKD1" s="33" t="s">
        <v>6001</v>
      </c>
      <c r="HKE1" s="33" t="s">
        <v>6002</v>
      </c>
      <c r="HKF1" s="33" t="s">
        <v>6003</v>
      </c>
      <c r="HKG1" s="33" t="s">
        <v>6004</v>
      </c>
      <c r="HKH1" s="33" t="s">
        <v>6005</v>
      </c>
      <c r="HKI1" s="33" t="s">
        <v>6006</v>
      </c>
      <c r="HKJ1" s="33" t="s">
        <v>6007</v>
      </c>
      <c r="HKK1" s="33" t="s">
        <v>6008</v>
      </c>
      <c r="HKL1" s="33" t="s">
        <v>6009</v>
      </c>
      <c r="HKM1" s="33" t="s">
        <v>6010</v>
      </c>
      <c r="HKN1" s="33" t="s">
        <v>6011</v>
      </c>
      <c r="HKO1" s="33" t="s">
        <v>6012</v>
      </c>
      <c r="HKP1" s="33" t="s">
        <v>6013</v>
      </c>
      <c r="HKQ1" s="33" t="s">
        <v>6014</v>
      </c>
      <c r="HKR1" s="33" t="s">
        <v>6015</v>
      </c>
      <c r="HKS1" s="33" t="s">
        <v>6016</v>
      </c>
      <c r="HKT1" s="33" t="s">
        <v>6017</v>
      </c>
      <c r="HKU1" s="33" t="s">
        <v>6018</v>
      </c>
      <c r="HKV1" s="33" t="s">
        <v>6019</v>
      </c>
      <c r="HKW1" s="33" t="s">
        <v>6020</v>
      </c>
      <c r="HKX1" s="33" t="s">
        <v>6021</v>
      </c>
      <c r="HKY1" s="33" t="s">
        <v>6022</v>
      </c>
      <c r="HKZ1" s="33" t="s">
        <v>6023</v>
      </c>
      <c r="HLA1" s="33" t="s">
        <v>6024</v>
      </c>
      <c r="HLB1" s="33" t="s">
        <v>6025</v>
      </c>
      <c r="HLC1" s="33" t="s">
        <v>6026</v>
      </c>
      <c r="HLD1" s="33" t="s">
        <v>6027</v>
      </c>
      <c r="HLE1" s="33" t="s">
        <v>6028</v>
      </c>
      <c r="HLF1" s="33" t="s">
        <v>6029</v>
      </c>
      <c r="HLG1" s="33" t="s">
        <v>6030</v>
      </c>
      <c r="HLH1" s="33" t="s">
        <v>6031</v>
      </c>
      <c r="HLI1" s="33" t="s">
        <v>6032</v>
      </c>
      <c r="HLJ1" s="33" t="s">
        <v>6033</v>
      </c>
      <c r="HLK1" s="33" t="s">
        <v>6034</v>
      </c>
      <c r="HLL1" s="33" t="s">
        <v>6035</v>
      </c>
      <c r="HLM1" s="33" t="s">
        <v>6036</v>
      </c>
      <c r="HLN1" s="33" t="s">
        <v>6037</v>
      </c>
      <c r="HLO1" s="33" t="s">
        <v>6038</v>
      </c>
      <c r="HLP1" s="33" t="s">
        <v>6039</v>
      </c>
      <c r="HLQ1" s="33" t="s">
        <v>6040</v>
      </c>
      <c r="HLR1" s="33" t="s">
        <v>6041</v>
      </c>
      <c r="HLS1" s="33" t="s">
        <v>6042</v>
      </c>
      <c r="HLT1" s="33" t="s">
        <v>6043</v>
      </c>
      <c r="HLU1" s="33" t="s">
        <v>6044</v>
      </c>
      <c r="HLV1" s="33" t="s">
        <v>6045</v>
      </c>
      <c r="HLW1" s="33" t="s">
        <v>6046</v>
      </c>
      <c r="HLX1" s="33" t="s">
        <v>6047</v>
      </c>
      <c r="HLY1" s="33" t="s">
        <v>6048</v>
      </c>
      <c r="HLZ1" s="33" t="s">
        <v>6049</v>
      </c>
      <c r="HMA1" s="33" t="s">
        <v>6050</v>
      </c>
      <c r="HMB1" s="33" t="s">
        <v>6051</v>
      </c>
      <c r="HMC1" s="33" t="s">
        <v>6052</v>
      </c>
      <c r="HMD1" s="33" t="s">
        <v>6053</v>
      </c>
      <c r="HME1" s="33" t="s">
        <v>6054</v>
      </c>
      <c r="HMF1" s="33" t="s">
        <v>6055</v>
      </c>
      <c r="HMG1" s="33" t="s">
        <v>6056</v>
      </c>
      <c r="HMH1" s="33" t="s">
        <v>6057</v>
      </c>
      <c r="HMI1" s="33" t="s">
        <v>6058</v>
      </c>
      <c r="HMJ1" s="33" t="s">
        <v>6059</v>
      </c>
      <c r="HMK1" s="33" t="s">
        <v>6060</v>
      </c>
      <c r="HML1" s="33" t="s">
        <v>6061</v>
      </c>
      <c r="HMM1" s="33" t="s">
        <v>6062</v>
      </c>
      <c r="HMN1" s="33" t="s">
        <v>6063</v>
      </c>
      <c r="HMO1" s="33" t="s">
        <v>6064</v>
      </c>
      <c r="HMP1" s="33" t="s">
        <v>6065</v>
      </c>
      <c r="HMQ1" s="33" t="s">
        <v>6066</v>
      </c>
      <c r="HMR1" s="33" t="s">
        <v>6067</v>
      </c>
      <c r="HMS1" s="33" t="s">
        <v>6068</v>
      </c>
      <c r="HMT1" s="33" t="s">
        <v>6069</v>
      </c>
      <c r="HMU1" s="33" t="s">
        <v>6070</v>
      </c>
      <c r="HMV1" s="33" t="s">
        <v>6071</v>
      </c>
      <c r="HMW1" s="33" t="s">
        <v>6072</v>
      </c>
      <c r="HMX1" s="33" t="s">
        <v>6073</v>
      </c>
      <c r="HMY1" s="33" t="s">
        <v>6074</v>
      </c>
      <c r="HMZ1" s="33" t="s">
        <v>6075</v>
      </c>
      <c r="HNA1" s="33" t="s">
        <v>6076</v>
      </c>
      <c r="HNB1" s="33" t="s">
        <v>6077</v>
      </c>
      <c r="HNC1" s="33" t="s">
        <v>6078</v>
      </c>
      <c r="HND1" s="33" t="s">
        <v>6079</v>
      </c>
      <c r="HNE1" s="33" t="s">
        <v>6080</v>
      </c>
      <c r="HNF1" s="33" t="s">
        <v>6081</v>
      </c>
      <c r="HNG1" s="33" t="s">
        <v>6082</v>
      </c>
      <c r="HNH1" s="33" t="s">
        <v>6083</v>
      </c>
      <c r="HNI1" s="33" t="s">
        <v>6084</v>
      </c>
      <c r="HNJ1" s="33" t="s">
        <v>6085</v>
      </c>
      <c r="HNK1" s="33" t="s">
        <v>6086</v>
      </c>
      <c r="HNL1" s="33" t="s">
        <v>6087</v>
      </c>
      <c r="HNM1" s="33" t="s">
        <v>6088</v>
      </c>
      <c r="HNN1" s="33" t="s">
        <v>6089</v>
      </c>
      <c r="HNO1" s="33" t="s">
        <v>6090</v>
      </c>
      <c r="HNP1" s="33" t="s">
        <v>6091</v>
      </c>
      <c r="HNQ1" s="33" t="s">
        <v>6092</v>
      </c>
      <c r="HNR1" s="33" t="s">
        <v>6093</v>
      </c>
      <c r="HNS1" s="33" t="s">
        <v>6094</v>
      </c>
      <c r="HNT1" s="33" t="s">
        <v>6095</v>
      </c>
      <c r="HNU1" s="33" t="s">
        <v>6096</v>
      </c>
      <c r="HNV1" s="33" t="s">
        <v>6097</v>
      </c>
      <c r="HNW1" s="33" t="s">
        <v>6098</v>
      </c>
      <c r="HNX1" s="33" t="s">
        <v>6099</v>
      </c>
      <c r="HNY1" s="33" t="s">
        <v>6100</v>
      </c>
      <c r="HNZ1" s="33" t="s">
        <v>6101</v>
      </c>
      <c r="HOA1" s="33" t="s">
        <v>6102</v>
      </c>
      <c r="HOB1" s="33" t="s">
        <v>6103</v>
      </c>
      <c r="HOC1" s="33" t="s">
        <v>6104</v>
      </c>
      <c r="HOD1" s="33" t="s">
        <v>6105</v>
      </c>
      <c r="HOE1" s="33" t="s">
        <v>6106</v>
      </c>
      <c r="HOF1" s="33" t="s">
        <v>6107</v>
      </c>
      <c r="HOG1" s="33" t="s">
        <v>6108</v>
      </c>
      <c r="HOH1" s="33" t="s">
        <v>6109</v>
      </c>
      <c r="HOI1" s="33" t="s">
        <v>6110</v>
      </c>
      <c r="HOJ1" s="33" t="s">
        <v>6111</v>
      </c>
      <c r="HOK1" s="33" t="s">
        <v>6112</v>
      </c>
      <c r="HOL1" s="33" t="s">
        <v>6113</v>
      </c>
      <c r="HOM1" s="33" t="s">
        <v>6114</v>
      </c>
      <c r="HON1" s="33" t="s">
        <v>6115</v>
      </c>
      <c r="HOO1" s="33" t="s">
        <v>6116</v>
      </c>
      <c r="HOP1" s="33" t="s">
        <v>6117</v>
      </c>
      <c r="HOQ1" s="33" t="s">
        <v>6118</v>
      </c>
      <c r="HOR1" s="33" t="s">
        <v>6119</v>
      </c>
      <c r="HOS1" s="33" t="s">
        <v>6120</v>
      </c>
      <c r="HOT1" s="33" t="s">
        <v>6121</v>
      </c>
      <c r="HOU1" s="33" t="s">
        <v>6122</v>
      </c>
      <c r="HOV1" s="33" t="s">
        <v>6123</v>
      </c>
      <c r="HOW1" s="33" t="s">
        <v>6124</v>
      </c>
      <c r="HOX1" s="33" t="s">
        <v>6125</v>
      </c>
      <c r="HOY1" s="33" t="s">
        <v>6126</v>
      </c>
      <c r="HOZ1" s="33" t="s">
        <v>6127</v>
      </c>
      <c r="HPA1" s="33" t="s">
        <v>6128</v>
      </c>
      <c r="HPB1" s="33" t="s">
        <v>6129</v>
      </c>
      <c r="HPC1" s="33" t="s">
        <v>6130</v>
      </c>
      <c r="HPD1" s="33" t="s">
        <v>6131</v>
      </c>
      <c r="HPE1" s="33" t="s">
        <v>6132</v>
      </c>
      <c r="HPF1" s="33" t="s">
        <v>6133</v>
      </c>
      <c r="HPG1" s="33" t="s">
        <v>6134</v>
      </c>
      <c r="HPH1" s="33" t="s">
        <v>6135</v>
      </c>
      <c r="HPI1" s="33" t="s">
        <v>6136</v>
      </c>
      <c r="HPJ1" s="33" t="s">
        <v>6137</v>
      </c>
      <c r="HPK1" s="33" t="s">
        <v>6138</v>
      </c>
      <c r="HPL1" s="33" t="s">
        <v>6139</v>
      </c>
      <c r="HPM1" s="33" t="s">
        <v>6140</v>
      </c>
      <c r="HPN1" s="33" t="s">
        <v>6141</v>
      </c>
      <c r="HPO1" s="33" t="s">
        <v>6142</v>
      </c>
      <c r="HPP1" s="33" t="s">
        <v>6143</v>
      </c>
      <c r="HPQ1" s="33" t="s">
        <v>6144</v>
      </c>
      <c r="HPR1" s="33" t="s">
        <v>6145</v>
      </c>
      <c r="HPS1" s="33" t="s">
        <v>6146</v>
      </c>
      <c r="HPT1" s="33" t="s">
        <v>6147</v>
      </c>
      <c r="HPU1" s="33" t="s">
        <v>6148</v>
      </c>
      <c r="HPV1" s="33" t="s">
        <v>6149</v>
      </c>
      <c r="HPW1" s="33" t="s">
        <v>6150</v>
      </c>
      <c r="HPX1" s="33" t="s">
        <v>6151</v>
      </c>
      <c r="HPY1" s="33" t="s">
        <v>6152</v>
      </c>
      <c r="HPZ1" s="33" t="s">
        <v>6153</v>
      </c>
      <c r="HQA1" s="33" t="s">
        <v>6154</v>
      </c>
      <c r="HQB1" s="33" t="s">
        <v>6155</v>
      </c>
      <c r="HQC1" s="33" t="s">
        <v>6156</v>
      </c>
      <c r="HQD1" s="33" t="s">
        <v>6157</v>
      </c>
      <c r="HQE1" s="33" t="s">
        <v>6158</v>
      </c>
      <c r="HQF1" s="33" t="s">
        <v>6159</v>
      </c>
      <c r="HQG1" s="33" t="s">
        <v>6160</v>
      </c>
      <c r="HQH1" s="33" t="s">
        <v>6161</v>
      </c>
      <c r="HQI1" s="33" t="s">
        <v>6162</v>
      </c>
      <c r="HQJ1" s="33" t="s">
        <v>6163</v>
      </c>
      <c r="HQK1" s="33" t="s">
        <v>6164</v>
      </c>
      <c r="HQL1" s="33" t="s">
        <v>6165</v>
      </c>
      <c r="HQM1" s="33" t="s">
        <v>6166</v>
      </c>
      <c r="HQN1" s="33" t="s">
        <v>6167</v>
      </c>
      <c r="HQO1" s="33" t="s">
        <v>6168</v>
      </c>
      <c r="HQP1" s="33" t="s">
        <v>6169</v>
      </c>
      <c r="HQQ1" s="33" t="s">
        <v>6170</v>
      </c>
      <c r="HQR1" s="33" t="s">
        <v>6171</v>
      </c>
      <c r="HQS1" s="33" t="s">
        <v>6172</v>
      </c>
      <c r="HQT1" s="33" t="s">
        <v>6173</v>
      </c>
      <c r="HQU1" s="33" t="s">
        <v>6174</v>
      </c>
      <c r="HQV1" s="33" t="s">
        <v>6175</v>
      </c>
      <c r="HQW1" s="33" t="s">
        <v>6176</v>
      </c>
      <c r="HQX1" s="33" t="s">
        <v>6177</v>
      </c>
      <c r="HQY1" s="33" t="s">
        <v>6178</v>
      </c>
      <c r="HQZ1" s="33" t="s">
        <v>6179</v>
      </c>
      <c r="HRA1" s="33" t="s">
        <v>6180</v>
      </c>
      <c r="HRB1" s="33" t="s">
        <v>6181</v>
      </c>
      <c r="HRC1" s="33" t="s">
        <v>6182</v>
      </c>
      <c r="HRD1" s="33" t="s">
        <v>6183</v>
      </c>
      <c r="HRE1" s="33" t="s">
        <v>6184</v>
      </c>
      <c r="HRF1" s="33" t="s">
        <v>6185</v>
      </c>
      <c r="HRG1" s="33" t="s">
        <v>6186</v>
      </c>
      <c r="HRH1" s="33" t="s">
        <v>6187</v>
      </c>
      <c r="HRI1" s="33" t="s">
        <v>6188</v>
      </c>
      <c r="HRJ1" s="33" t="s">
        <v>6189</v>
      </c>
      <c r="HRK1" s="33" t="s">
        <v>6190</v>
      </c>
      <c r="HRL1" s="33" t="s">
        <v>6191</v>
      </c>
      <c r="HRM1" s="33" t="s">
        <v>6192</v>
      </c>
      <c r="HRN1" s="33" t="s">
        <v>6193</v>
      </c>
      <c r="HRO1" s="33" t="s">
        <v>6194</v>
      </c>
      <c r="HRP1" s="33" t="s">
        <v>6195</v>
      </c>
      <c r="HRQ1" s="33" t="s">
        <v>6196</v>
      </c>
      <c r="HRR1" s="33" t="s">
        <v>6197</v>
      </c>
      <c r="HRS1" s="33" t="s">
        <v>6198</v>
      </c>
      <c r="HRT1" s="33" t="s">
        <v>6199</v>
      </c>
      <c r="HRU1" s="33" t="s">
        <v>6200</v>
      </c>
      <c r="HRV1" s="33" t="s">
        <v>6201</v>
      </c>
      <c r="HRW1" s="33" t="s">
        <v>6202</v>
      </c>
      <c r="HRX1" s="33" t="s">
        <v>6203</v>
      </c>
      <c r="HRY1" s="33" t="s">
        <v>6204</v>
      </c>
      <c r="HRZ1" s="33" t="s">
        <v>6205</v>
      </c>
      <c r="HSA1" s="33" t="s">
        <v>6206</v>
      </c>
      <c r="HSB1" s="33" t="s">
        <v>6207</v>
      </c>
      <c r="HSC1" s="33" t="s">
        <v>6208</v>
      </c>
      <c r="HSD1" s="33" t="s">
        <v>6209</v>
      </c>
      <c r="HSE1" s="33" t="s">
        <v>6210</v>
      </c>
      <c r="HSF1" s="33" t="s">
        <v>6211</v>
      </c>
      <c r="HSG1" s="33" t="s">
        <v>6212</v>
      </c>
      <c r="HSH1" s="33" t="s">
        <v>6213</v>
      </c>
      <c r="HSI1" s="33" t="s">
        <v>6214</v>
      </c>
      <c r="HSJ1" s="33" t="s">
        <v>6215</v>
      </c>
      <c r="HSK1" s="33" t="s">
        <v>6216</v>
      </c>
      <c r="HSL1" s="33" t="s">
        <v>6217</v>
      </c>
      <c r="HSM1" s="33" t="s">
        <v>6218</v>
      </c>
      <c r="HSN1" s="33" t="s">
        <v>6219</v>
      </c>
      <c r="HSO1" s="33" t="s">
        <v>6220</v>
      </c>
      <c r="HSP1" s="33" t="s">
        <v>6221</v>
      </c>
      <c r="HSQ1" s="33" t="s">
        <v>6222</v>
      </c>
      <c r="HSR1" s="33" t="s">
        <v>6223</v>
      </c>
      <c r="HSS1" s="33" t="s">
        <v>6224</v>
      </c>
      <c r="HST1" s="33" t="s">
        <v>6225</v>
      </c>
      <c r="HSU1" s="33" t="s">
        <v>6226</v>
      </c>
      <c r="HSV1" s="33" t="s">
        <v>6227</v>
      </c>
      <c r="HSW1" s="33" t="s">
        <v>6228</v>
      </c>
      <c r="HSX1" s="33" t="s">
        <v>6229</v>
      </c>
      <c r="HSY1" s="33" t="s">
        <v>6230</v>
      </c>
      <c r="HSZ1" s="33" t="s">
        <v>6231</v>
      </c>
      <c r="HTA1" s="33" t="s">
        <v>6232</v>
      </c>
      <c r="HTB1" s="33" t="s">
        <v>6233</v>
      </c>
      <c r="HTC1" s="33" t="s">
        <v>6234</v>
      </c>
      <c r="HTD1" s="33" t="s">
        <v>6235</v>
      </c>
      <c r="HTE1" s="33" t="s">
        <v>6236</v>
      </c>
      <c r="HTF1" s="33" t="s">
        <v>6237</v>
      </c>
      <c r="HTG1" s="33" t="s">
        <v>6238</v>
      </c>
      <c r="HTH1" s="33" t="s">
        <v>6239</v>
      </c>
      <c r="HTI1" s="33" t="s">
        <v>6240</v>
      </c>
      <c r="HTJ1" s="33" t="s">
        <v>6241</v>
      </c>
      <c r="HTK1" s="33" t="s">
        <v>6242</v>
      </c>
      <c r="HTL1" s="33" t="s">
        <v>6243</v>
      </c>
      <c r="HTM1" s="33" t="s">
        <v>6244</v>
      </c>
      <c r="HTN1" s="33" t="s">
        <v>6245</v>
      </c>
      <c r="HTO1" s="33" t="s">
        <v>6246</v>
      </c>
      <c r="HTP1" s="33" t="s">
        <v>6247</v>
      </c>
      <c r="HTQ1" s="33" t="s">
        <v>6248</v>
      </c>
      <c r="HTR1" s="33" t="s">
        <v>6249</v>
      </c>
      <c r="HTS1" s="33" t="s">
        <v>6250</v>
      </c>
      <c r="HTT1" s="33" t="s">
        <v>6251</v>
      </c>
      <c r="HTU1" s="33" t="s">
        <v>6252</v>
      </c>
      <c r="HTV1" s="33" t="s">
        <v>6253</v>
      </c>
      <c r="HTW1" s="33" t="s">
        <v>6254</v>
      </c>
      <c r="HTX1" s="33" t="s">
        <v>6255</v>
      </c>
      <c r="HTY1" s="33" t="s">
        <v>6256</v>
      </c>
      <c r="HTZ1" s="33" t="s">
        <v>6257</v>
      </c>
      <c r="HUA1" s="33" t="s">
        <v>6258</v>
      </c>
      <c r="HUB1" s="33" t="s">
        <v>6259</v>
      </c>
      <c r="HUC1" s="33" t="s">
        <v>6260</v>
      </c>
      <c r="HUD1" s="33" t="s">
        <v>6261</v>
      </c>
      <c r="HUE1" s="33" t="s">
        <v>6262</v>
      </c>
      <c r="HUF1" s="33" t="s">
        <v>6263</v>
      </c>
      <c r="HUG1" s="33" t="s">
        <v>6264</v>
      </c>
      <c r="HUH1" s="33" t="s">
        <v>6265</v>
      </c>
      <c r="HUI1" s="33" t="s">
        <v>6266</v>
      </c>
      <c r="HUJ1" s="33" t="s">
        <v>6267</v>
      </c>
      <c r="HUK1" s="33" t="s">
        <v>6268</v>
      </c>
      <c r="HUL1" s="33" t="s">
        <v>6269</v>
      </c>
      <c r="HUM1" s="33" t="s">
        <v>6270</v>
      </c>
      <c r="HUN1" s="33" t="s">
        <v>6271</v>
      </c>
      <c r="HUO1" s="33" t="s">
        <v>6272</v>
      </c>
      <c r="HUP1" s="33" t="s">
        <v>6273</v>
      </c>
      <c r="HUQ1" s="33" t="s">
        <v>6274</v>
      </c>
      <c r="HUR1" s="33" t="s">
        <v>6275</v>
      </c>
      <c r="HUS1" s="33" t="s">
        <v>6276</v>
      </c>
      <c r="HUT1" s="33" t="s">
        <v>6277</v>
      </c>
      <c r="HUU1" s="33" t="s">
        <v>6278</v>
      </c>
      <c r="HUV1" s="33" t="s">
        <v>6279</v>
      </c>
      <c r="HUW1" s="33" t="s">
        <v>6280</v>
      </c>
      <c r="HUX1" s="33" t="s">
        <v>6281</v>
      </c>
      <c r="HUY1" s="33" t="s">
        <v>6282</v>
      </c>
      <c r="HUZ1" s="33" t="s">
        <v>6283</v>
      </c>
      <c r="HVA1" s="33" t="s">
        <v>6284</v>
      </c>
      <c r="HVB1" s="33" t="s">
        <v>6285</v>
      </c>
      <c r="HVC1" s="33" t="s">
        <v>6286</v>
      </c>
      <c r="HVD1" s="33" t="s">
        <v>6287</v>
      </c>
      <c r="HVE1" s="33" t="s">
        <v>6288</v>
      </c>
      <c r="HVF1" s="33" t="s">
        <v>6289</v>
      </c>
      <c r="HVG1" s="33" t="s">
        <v>6290</v>
      </c>
      <c r="HVH1" s="33" t="s">
        <v>6291</v>
      </c>
      <c r="HVI1" s="33" t="s">
        <v>6292</v>
      </c>
      <c r="HVJ1" s="33" t="s">
        <v>6293</v>
      </c>
      <c r="HVK1" s="33" t="s">
        <v>6294</v>
      </c>
      <c r="HVL1" s="33" t="s">
        <v>6295</v>
      </c>
      <c r="HVM1" s="33" t="s">
        <v>6296</v>
      </c>
      <c r="HVN1" s="33" t="s">
        <v>6297</v>
      </c>
      <c r="HVO1" s="33" t="s">
        <v>6298</v>
      </c>
      <c r="HVP1" s="33" t="s">
        <v>6299</v>
      </c>
      <c r="HVQ1" s="33" t="s">
        <v>6300</v>
      </c>
      <c r="HVR1" s="33" t="s">
        <v>6301</v>
      </c>
      <c r="HVS1" s="33" t="s">
        <v>6302</v>
      </c>
      <c r="HVT1" s="33" t="s">
        <v>6303</v>
      </c>
      <c r="HVU1" s="33" t="s">
        <v>6304</v>
      </c>
      <c r="HVV1" s="33" t="s">
        <v>6305</v>
      </c>
      <c r="HVW1" s="33" t="s">
        <v>6306</v>
      </c>
      <c r="HVX1" s="33" t="s">
        <v>6307</v>
      </c>
      <c r="HVY1" s="33" t="s">
        <v>6308</v>
      </c>
      <c r="HVZ1" s="33" t="s">
        <v>6309</v>
      </c>
      <c r="HWA1" s="33" t="s">
        <v>6310</v>
      </c>
      <c r="HWB1" s="33" t="s">
        <v>6311</v>
      </c>
      <c r="HWC1" s="33" t="s">
        <v>6312</v>
      </c>
      <c r="HWD1" s="33" t="s">
        <v>6313</v>
      </c>
      <c r="HWE1" s="33" t="s">
        <v>6314</v>
      </c>
      <c r="HWF1" s="33" t="s">
        <v>6315</v>
      </c>
      <c r="HWG1" s="33" t="s">
        <v>6316</v>
      </c>
      <c r="HWH1" s="33" t="s">
        <v>6317</v>
      </c>
      <c r="HWI1" s="33" t="s">
        <v>6318</v>
      </c>
      <c r="HWJ1" s="33" t="s">
        <v>6319</v>
      </c>
      <c r="HWK1" s="33" t="s">
        <v>6320</v>
      </c>
      <c r="HWL1" s="33" t="s">
        <v>6321</v>
      </c>
      <c r="HWM1" s="33" t="s">
        <v>6322</v>
      </c>
      <c r="HWN1" s="33" t="s">
        <v>6323</v>
      </c>
      <c r="HWO1" s="33" t="s">
        <v>6324</v>
      </c>
      <c r="HWP1" s="33" t="s">
        <v>6325</v>
      </c>
      <c r="HWQ1" s="33" t="s">
        <v>6326</v>
      </c>
      <c r="HWR1" s="33" t="s">
        <v>6327</v>
      </c>
      <c r="HWS1" s="33" t="s">
        <v>6328</v>
      </c>
      <c r="HWT1" s="33" t="s">
        <v>6329</v>
      </c>
      <c r="HWU1" s="33" t="s">
        <v>6330</v>
      </c>
      <c r="HWV1" s="33" t="s">
        <v>6331</v>
      </c>
      <c r="HWW1" s="33" t="s">
        <v>6332</v>
      </c>
      <c r="HWX1" s="33" t="s">
        <v>6333</v>
      </c>
      <c r="HWY1" s="33" t="s">
        <v>6334</v>
      </c>
      <c r="HWZ1" s="33" t="s">
        <v>6335</v>
      </c>
      <c r="HXA1" s="33" t="s">
        <v>6336</v>
      </c>
      <c r="HXB1" s="33" t="s">
        <v>6337</v>
      </c>
      <c r="HXC1" s="33" t="s">
        <v>6338</v>
      </c>
      <c r="HXD1" s="33" t="s">
        <v>6339</v>
      </c>
      <c r="HXE1" s="33" t="s">
        <v>6340</v>
      </c>
      <c r="HXF1" s="33" t="s">
        <v>6341</v>
      </c>
      <c r="HXG1" s="33" t="s">
        <v>6342</v>
      </c>
      <c r="HXH1" s="33" t="s">
        <v>6343</v>
      </c>
      <c r="HXI1" s="33" t="s">
        <v>6344</v>
      </c>
      <c r="HXJ1" s="33" t="s">
        <v>6345</v>
      </c>
      <c r="HXK1" s="33" t="s">
        <v>6346</v>
      </c>
      <c r="HXL1" s="33" t="s">
        <v>6347</v>
      </c>
      <c r="HXM1" s="33" t="s">
        <v>6348</v>
      </c>
      <c r="HXN1" s="33" t="s">
        <v>6349</v>
      </c>
      <c r="HXO1" s="33" t="s">
        <v>6350</v>
      </c>
      <c r="HXP1" s="33" t="s">
        <v>6351</v>
      </c>
      <c r="HXQ1" s="33" t="s">
        <v>6352</v>
      </c>
      <c r="HXR1" s="33" t="s">
        <v>6353</v>
      </c>
      <c r="HXS1" s="33" t="s">
        <v>6354</v>
      </c>
      <c r="HXT1" s="33" t="s">
        <v>6355</v>
      </c>
      <c r="HXU1" s="33" t="s">
        <v>6356</v>
      </c>
      <c r="HXV1" s="33" t="s">
        <v>6357</v>
      </c>
      <c r="HXW1" s="33" t="s">
        <v>6358</v>
      </c>
      <c r="HXX1" s="33" t="s">
        <v>6359</v>
      </c>
      <c r="HXY1" s="33" t="s">
        <v>6360</v>
      </c>
      <c r="HXZ1" s="33" t="s">
        <v>6361</v>
      </c>
      <c r="HYA1" s="33" t="s">
        <v>6362</v>
      </c>
      <c r="HYB1" s="33" t="s">
        <v>6363</v>
      </c>
      <c r="HYC1" s="33" t="s">
        <v>6364</v>
      </c>
      <c r="HYD1" s="33" t="s">
        <v>6365</v>
      </c>
      <c r="HYE1" s="33" t="s">
        <v>6366</v>
      </c>
      <c r="HYF1" s="33" t="s">
        <v>6367</v>
      </c>
      <c r="HYG1" s="33" t="s">
        <v>6368</v>
      </c>
      <c r="HYH1" s="33" t="s">
        <v>6369</v>
      </c>
      <c r="HYI1" s="33" t="s">
        <v>6370</v>
      </c>
      <c r="HYJ1" s="33" t="s">
        <v>6371</v>
      </c>
      <c r="HYK1" s="33" t="s">
        <v>6372</v>
      </c>
      <c r="HYL1" s="33" t="s">
        <v>6373</v>
      </c>
      <c r="HYM1" s="33" t="s">
        <v>6374</v>
      </c>
      <c r="HYN1" s="33" t="s">
        <v>6375</v>
      </c>
      <c r="HYO1" s="33" t="s">
        <v>6376</v>
      </c>
      <c r="HYP1" s="33" t="s">
        <v>6377</v>
      </c>
      <c r="HYQ1" s="33" t="s">
        <v>6378</v>
      </c>
      <c r="HYR1" s="33" t="s">
        <v>6379</v>
      </c>
      <c r="HYS1" s="33" t="s">
        <v>6380</v>
      </c>
      <c r="HYT1" s="33" t="s">
        <v>6381</v>
      </c>
      <c r="HYU1" s="33" t="s">
        <v>6382</v>
      </c>
      <c r="HYV1" s="33" t="s">
        <v>6383</v>
      </c>
      <c r="HYW1" s="33" t="s">
        <v>6384</v>
      </c>
      <c r="HYX1" s="33" t="s">
        <v>6385</v>
      </c>
      <c r="HYY1" s="33" t="s">
        <v>6386</v>
      </c>
      <c r="HYZ1" s="33" t="s">
        <v>6387</v>
      </c>
      <c r="HZA1" s="33" t="s">
        <v>6388</v>
      </c>
      <c r="HZB1" s="33" t="s">
        <v>6389</v>
      </c>
      <c r="HZC1" s="33" t="s">
        <v>6390</v>
      </c>
      <c r="HZD1" s="33" t="s">
        <v>6391</v>
      </c>
      <c r="HZE1" s="33" t="s">
        <v>6392</v>
      </c>
      <c r="HZF1" s="33" t="s">
        <v>6393</v>
      </c>
      <c r="HZG1" s="33" t="s">
        <v>6394</v>
      </c>
      <c r="HZH1" s="33" t="s">
        <v>6395</v>
      </c>
      <c r="HZI1" s="33" t="s">
        <v>6396</v>
      </c>
      <c r="HZJ1" s="33" t="s">
        <v>6397</v>
      </c>
      <c r="HZK1" s="33" t="s">
        <v>6398</v>
      </c>
      <c r="HZL1" s="33" t="s">
        <v>6399</v>
      </c>
      <c r="HZM1" s="33" t="s">
        <v>6400</v>
      </c>
      <c r="HZN1" s="33" t="s">
        <v>6401</v>
      </c>
      <c r="HZO1" s="33" t="s">
        <v>6402</v>
      </c>
      <c r="HZP1" s="33" t="s">
        <v>6403</v>
      </c>
      <c r="HZQ1" s="33" t="s">
        <v>6404</v>
      </c>
      <c r="HZR1" s="33" t="s">
        <v>6405</v>
      </c>
      <c r="HZS1" s="33" t="s">
        <v>6406</v>
      </c>
      <c r="HZT1" s="33" t="s">
        <v>6407</v>
      </c>
      <c r="HZU1" s="33" t="s">
        <v>6408</v>
      </c>
      <c r="HZV1" s="33" t="s">
        <v>6409</v>
      </c>
      <c r="HZW1" s="33" t="s">
        <v>6410</v>
      </c>
      <c r="HZX1" s="33" t="s">
        <v>6411</v>
      </c>
      <c r="HZY1" s="33" t="s">
        <v>6412</v>
      </c>
      <c r="HZZ1" s="33" t="s">
        <v>6413</v>
      </c>
      <c r="IAA1" s="33" t="s">
        <v>6414</v>
      </c>
      <c r="IAB1" s="33" t="s">
        <v>6415</v>
      </c>
      <c r="IAC1" s="33" t="s">
        <v>6416</v>
      </c>
      <c r="IAD1" s="33" t="s">
        <v>6417</v>
      </c>
      <c r="IAE1" s="33" t="s">
        <v>6418</v>
      </c>
      <c r="IAF1" s="33" t="s">
        <v>6419</v>
      </c>
      <c r="IAG1" s="33" t="s">
        <v>6420</v>
      </c>
      <c r="IAH1" s="33" t="s">
        <v>6421</v>
      </c>
      <c r="IAI1" s="33" t="s">
        <v>6422</v>
      </c>
      <c r="IAJ1" s="33" t="s">
        <v>6423</v>
      </c>
      <c r="IAK1" s="33" t="s">
        <v>6424</v>
      </c>
      <c r="IAL1" s="33" t="s">
        <v>6425</v>
      </c>
      <c r="IAM1" s="33" t="s">
        <v>6426</v>
      </c>
      <c r="IAN1" s="33" t="s">
        <v>6427</v>
      </c>
      <c r="IAO1" s="33" t="s">
        <v>6428</v>
      </c>
      <c r="IAP1" s="33" t="s">
        <v>6429</v>
      </c>
      <c r="IAQ1" s="33" t="s">
        <v>6430</v>
      </c>
      <c r="IAR1" s="33" t="s">
        <v>6431</v>
      </c>
      <c r="IAS1" s="33" t="s">
        <v>6432</v>
      </c>
      <c r="IAT1" s="33" t="s">
        <v>6433</v>
      </c>
      <c r="IAU1" s="33" t="s">
        <v>6434</v>
      </c>
      <c r="IAV1" s="33" t="s">
        <v>6435</v>
      </c>
      <c r="IAW1" s="33" t="s">
        <v>6436</v>
      </c>
      <c r="IAX1" s="33" t="s">
        <v>6437</v>
      </c>
      <c r="IAY1" s="33" t="s">
        <v>6438</v>
      </c>
      <c r="IAZ1" s="33" t="s">
        <v>6439</v>
      </c>
      <c r="IBA1" s="33" t="s">
        <v>6440</v>
      </c>
      <c r="IBB1" s="33" t="s">
        <v>6441</v>
      </c>
      <c r="IBC1" s="33" t="s">
        <v>6442</v>
      </c>
      <c r="IBD1" s="33" t="s">
        <v>6443</v>
      </c>
      <c r="IBE1" s="33" t="s">
        <v>6444</v>
      </c>
      <c r="IBF1" s="33" t="s">
        <v>6445</v>
      </c>
      <c r="IBG1" s="33" t="s">
        <v>6446</v>
      </c>
      <c r="IBH1" s="33" t="s">
        <v>6447</v>
      </c>
      <c r="IBI1" s="33" t="s">
        <v>6448</v>
      </c>
      <c r="IBJ1" s="33" t="s">
        <v>6449</v>
      </c>
      <c r="IBK1" s="33" t="s">
        <v>6450</v>
      </c>
      <c r="IBL1" s="33" t="s">
        <v>6451</v>
      </c>
      <c r="IBM1" s="33" t="s">
        <v>6452</v>
      </c>
      <c r="IBN1" s="33" t="s">
        <v>6453</v>
      </c>
      <c r="IBO1" s="33" t="s">
        <v>6454</v>
      </c>
      <c r="IBP1" s="33" t="s">
        <v>6455</v>
      </c>
      <c r="IBQ1" s="33" t="s">
        <v>6456</v>
      </c>
      <c r="IBR1" s="33" t="s">
        <v>6457</v>
      </c>
      <c r="IBS1" s="33" t="s">
        <v>6458</v>
      </c>
      <c r="IBT1" s="33" t="s">
        <v>6459</v>
      </c>
      <c r="IBU1" s="33" t="s">
        <v>6460</v>
      </c>
      <c r="IBV1" s="33" t="s">
        <v>6461</v>
      </c>
      <c r="IBW1" s="33" t="s">
        <v>6462</v>
      </c>
      <c r="IBX1" s="33" t="s">
        <v>6463</v>
      </c>
      <c r="IBY1" s="33" t="s">
        <v>6464</v>
      </c>
      <c r="IBZ1" s="33" t="s">
        <v>6465</v>
      </c>
      <c r="ICA1" s="33" t="s">
        <v>6466</v>
      </c>
      <c r="ICB1" s="33" t="s">
        <v>6467</v>
      </c>
      <c r="ICC1" s="33" t="s">
        <v>6468</v>
      </c>
      <c r="ICD1" s="33" t="s">
        <v>6469</v>
      </c>
      <c r="ICE1" s="33" t="s">
        <v>6470</v>
      </c>
      <c r="ICF1" s="33" t="s">
        <v>6471</v>
      </c>
      <c r="ICG1" s="33" t="s">
        <v>6472</v>
      </c>
      <c r="ICH1" s="33" t="s">
        <v>6473</v>
      </c>
      <c r="ICI1" s="33" t="s">
        <v>6474</v>
      </c>
      <c r="ICJ1" s="33" t="s">
        <v>6475</v>
      </c>
      <c r="ICK1" s="33" t="s">
        <v>6476</v>
      </c>
      <c r="ICL1" s="33" t="s">
        <v>6477</v>
      </c>
      <c r="ICM1" s="33" t="s">
        <v>6478</v>
      </c>
      <c r="ICN1" s="33" t="s">
        <v>6479</v>
      </c>
      <c r="ICO1" s="33" t="s">
        <v>6480</v>
      </c>
      <c r="ICP1" s="33" t="s">
        <v>6481</v>
      </c>
      <c r="ICQ1" s="33" t="s">
        <v>6482</v>
      </c>
      <c r="ICR1" s="33" t="s">
        <v>6483</v>
      </c>
      <c r="ICS1" s="33" t="s">
        <v>6484</v>
      </c>
      <c r="ICT1" s="33" t="s">
        <v>6485</v>
      </c>
      <c r="ICU1" s="33" t="s">
        <v>6486</v>
      </c>
      <c r="ICV1" s="33" t="s">
        <v>6487</v>
      </c>
      <c r="ICW1" s="33" t="s">
        <v>6488</v>
      </c>
      <c r="ICX1" s="33" t="s">
        <v>6489</v>
      </c>
      <c r="ICY1" s="33" t="s">
        <v>6490</v>
      </c>
      <c r="ICZ1" s="33" t="s">
        <v>6491</v>
      </c>
      <c r="IDA1" s="33" t="s">
        <v>6492</v>
      </c>
      <c r="IDB1" s="33" t="s">
        <v>6493</v>
      </c>
      <c r="IDC1" s="33" t="s">
        <v>6494</v>
      </c>
      <c r="IDD1" s="33" t="s">
        <v>6495</v>
      </c>
      <c r="IDE1" s="33" t="s">
        <v>6496</v>
      </c>
      <c r="IDF1" s="33" t="s">
        <v>6497</v>
      </c>
      <c r="IDG1" s="33" t="s">
        <v>6498</v>
      </c>
      <c r="IDH1" s="33" t="s">
        <v>6499</v>
      </c>
      <c r="IDI1" s="33" t="s">
        <v>6500</v>
      </c>
      <c r="IDJ1" s="33" t="s">
        <v>6501</v>
      </c>
      <c r="IDK1" s="33" t="s">
        <v>6502</v>
      </c>
      <c r="IDL1" s="33" t="s">
        <v>6503</v>
      </c>
      <c r="IDM1" s="33" t="s">
        <v>6504</v>
      </c>
      <c r="IDN1" s="33" t="s">
        <v>6505</v>
      </c>
      <c r="IDO1" s="33" t="s">
        <v>6506</v>
      </c>
      <c r="IDP1" s="33" t="s">
        <v>6507</v>
      </c>
      <c r="IDQ1" s="33" t="s">
        <v>6508</v>
      </c>
      <c r="IDR1" s="33" t="s">
        <v>6509</v>
      </c>
      <c r="IDS1" s="33" t="s">
        <v>6510</v>
      </c>
      <c r="IDT1" s="33" t="s">
        <v>6511</v>
      </c>
      <c r="IDU1" s="33" t="s">
        <v>6512</v>
      </c>
      <c r="IDV1" s="33" t="s">
        <v>6513</v>
      </c>
      <c r="IDW1" s="33" t="s">
        <v>6514</v>
      </c>
      <c r="IDX1" s="33" t="s">
        <v>6515</v>
      </c>
      <c r="IDY1" s="33" t="s">
        <v>6516</v>
      </c>
      <c r="IDZ1" s="33" t="s">
        <v>6517</v>
      </c>
      <c r="IEA1" s="33" t="s">
        <v>6518</v>
      </c>
      <c r="IEB1" s="33" t="s">
        <v>6519</v>
      </c>
      <c r="IEC1" s="33" t="s">
        <v>6520</v>
      </c>
      <c r="IED1" s="33" t="s">
        <v>6521</v>
      </c>
      <c r="IEE1" s="33" t="s">
        <v>6522</v>
      </c>
      <c r="IEF1" s="33" t="s">
        <v>6523</v>
      </c>
      <c r="IEG1" s="33" t="s">
        <v>6524</v>
      </c>
      <c r="IEH1" s="33" t="s">
        <v>6525</v>
      </c>
      <c r="IEI1" s="33" t="s">
        <v>6526</v>
      </c>
      <c r="IEJ1" s="33" t="s">
        <v>6527</v>
      </c>
      <c r="IEK1" s="33" t="s">
        <v>6528</v>
      </c>
      <c r="IEL1" s="33" t="s">
        <v>6529</v>
      </c>
      <c r="IEM1" s="33" t="s">
        <v>6530</v>
      </c>
      <c r="IEN1" s="33" t="s">
        <v>6531</v>
      </c>
      <c r="IEO1" s="33" t="s">
        <v>6532</v>
      </c>
      <c r="IEP1" s="33" t="s">
        <v>6533</v>
      </c>
      <c r="IEQ1" s="33" t="s">
        <v>6534</v>
      </c>
      <c r="IER1" s="33" t="s">
        <v>6535</v>
      </c>
      <c r="IES1" s="33" t="s">
        <v>6536</v>
      </c>
      <c r="IET1" s="33" t="s">
        <v>6537</v>
      </c>
      <c r="IEU1" s="33" t="s">
        <v>6538</v>
      </c>
      <c r="IEV1" s="33" t="s">
        <v>6539</v>
      </c>
      <c r="IEW1" s="33" t="s">
        <v>6540</v>
      </c>
      <c r="IEX1" s="33" t="s">
        <v>6541</v>
      </c>
      <c r="IEY1" s="33" t="s">
        <v>6542</v>
      </c>
      <c r="IEZ1" s="33" t="s">
        <v>6543</v>
      </c>
      <c r="IFA1" s="33" t="s">
        <v>6544</v>
      </c>
      <c r="IFB1" s="33" t="s">
        <v>6545</v>
      </c>
      <c r="IFC1" s="33" t="s">
        <v>6546</v>
      </c>
      <c r="IFD1" s="33" t="s">
        <v>6547</v>
      </c>
      <c r="IFE1" s="33" t="s">
        <v>6548</v>
      </c>
      <c r="IFF1" s="33" t="s">
        <v>6549</v>
      </c>
      <c r="IFG1" s="33" t="s">
        <v>6550</v>
      </c>
      <c r="IFH1" s="33" t="s">
        <v>6551</v>
      </c>
      <c r="IFI1" s="33" t="s">
        <v>6552</v>
      </c>
      <c r="IFJ1" s="33" t="s">
        <v>6553</v>
      </c>
      <c r="IFK1" s="33" t="s">
        <v>6554</v>
      </c>
      <c r="IFL1" s="33" t="s">
        <v>6555</v>
      </c>
      <c r="IFM1" s="33" t="s">
        <v>6556</v>
      </c>
      <c r="IFN1" s="33" t="s">
        <v>6557</v>
      </c>
      <c r="IFO1" s="33" t="s">
        <v>6558</v>
      </c>
      <c r="IFP1" s="33" t="s">
        <v>6559</v>
      </c>
      <c r="IFQ1" s="33" t="s">
        <v>6560</v>
      </c>
      <c r="IFR1" s="33" t="s">
        <v>6561</v>
      </c>
      <c r="IFS1" s="33" t="s">
        <v>6562</v>
      </c>
      <c r="IFT1" s="33" t="s">
        <v>6563</v>
      </c>
      <c r="IFU1" s="33" t="s">
        <v>6564</v>
      </c>
      <c r="IFV1" s="33" t="s">
        <v>6565</v>
      </c>
      <c r="IFW1" s="33" t="s">
        <v>6566</v>
      </c>
      <c r="IFX1" s="33" t="s">
        <v>6567</v>
      </c>
      <c r="IFY1" s="33" t="s">
        <v>6568</v>
      </c>
      <c r="IFZ1" s="33" t="s">
        <v>6569</v>
      </c>
      <c r="IGA1" s="33" t="s">
        <v>6570</v>
      </c>
      <c r="IGB1" s="33" t="s">
        <v>6571</v>
      </c>
      <c r="IGC1" s="33" t="s">
        <v>6572</v>
      </c>
      <c r="IGD1" s="33" t="s">
        <v>6573</v>
      </c>
      <c r="IGE1" s="33" t="s">
        <v>6574</v>
      </c>
      <c r="IGF1" s="33" t="s">
        <v>6575</v>
      </c>
      <c r="IGG1" s="33" t="s">
        <v>6576</v>
      </c>
      <c r="IGH1" s="33" t="s">
        <v>6577</v>
      </c>
      <c r="IGI1" s="33" t="s">
        <v>6578</v>
      </c>
      <c r="IGJ1" s="33" t="s">
        <v>6579</v>
      </c>
      <c r="IGK1" s="33" t="s">
        <v>6580</v>
      </c>
      <c r="IGL1" s="33" t="s">
        <v>6581</v>
      </c>
      <c r="IGM1" s="33" t="s">
        <v>6582</v>
      </c>
      <c r="IGN1" s="33" t="s">
        <v>6583</v>
      </c>
      <c r="IGO1" s="33" t="s">
        <v>6584</v>
      </c>
      <c r="IGP1" s="33" t="s">
        <v>6585</v>
      </c>
      <c r="IGQ1" s="33" t="s">
        <v>6586</v>
      </c>
      <c r="IGR1" s="33" t="s">
        <v>6587</v>
      </c>
      <c r="IGS1" s="33" t="s">
        <v>6588</v>
      </c>
      <c r="IGT1" s="33" t="s">
        <v>6589</v>
      </c>
      <c r="IGU1" s="33" t="s">
        <v>6590</v>
      </c>
      <c r="IGV1" s="33" t="s">
        <v>6591</v>
      </c>
      <c r="IGW1" s="33" t="s">
        <v>6592</v>
      </c>
      <c r="IGX1" s="33" t="s">
        <v>6593</v>
      </c>
      <c r="IGY1" s="33" t="s">
        <v>6594</v>
      </c>
      <c r="IGZ1" s="33" t="s">
        <v>6595</v>
      </c>
      <c r="IHA1" s="33" t="s">
        <v>6596</v>
      </c>
      <c r="IHB1" s="33" t="s">
        <v>6597</v>
      </c>
      <c r="IHC1" s="33" t="s">
        <v>6598</v>
      </c>
      <c r="IHD1" s="33" t="s">
        <v>6599</v>
      </c>
      <c r="IHE1" s="33" t="s">
        <v>6600</v>
      </c>
      <c r="IHF1" s="33" t="s">
        <v>6601</v>
      </c>
      <c r="IHG1" s="33" t="s">
        <v>6602</v>
      </c>
      <c r="IHH1" s="33" t="s">
        <v>6603</v>
      </c>
      <c r="IHI1" s="33" t="s">
        <v>6604</v>
      </c>
      <c r="IHJ1" s="33" t="s">
        <v>6605</v>
      </c>
      <c r="IHK1" s="33" t="s">
        <v>6606</v>
      </c>
      <c r="IHL1" s="33" t="s">
        <v>6607</v>
      </c>
      <c r="IHM1" s="33" t="s">
        <v>6608</v>
      </c>
      <c r="IHN1" s="33" t="s">
        <v>6609</v>
      </c>
      <c r="IHO1" s="33" t="s">
        <v>6610</v>
      </c>
      <c r="IHP1" s="33" t="s">
        <v>6611</v>
      </c>
      <c r="IHQ1" s="33" t="s">
        <v>6612</v>
      </c>
      <c r="IHR1" s="33" t="s">
        <v>6613</v>
      </c>
      <c r="IHS1" s="33" t="s">
        <v>6614</v>
      </c>
      <c r="IHT1" s="33" t="s">
        <v>6615</v>
      </c>
      <c r="IHU1" s="33" t="s">
        <v>6616</v>
      </c>
      <c r="IHV1" s="33" t="s">
        <v>6617</v>
      </c>
      <c r="IHW1" s="33" t="s">
        <v>6618</v>
      </c>
      <c r="IHX1" s="33" t="s">
        <v>6619</v>
      </c>
      <c r="IHY1" s="33" t="s">
        <v>6620</v>
      </c>
      <c r="IHZ1" s="33" t="s">
        <v>6621</v>
      </c>
      <c r="IIA1" s="33" t="s">
        <v>6622</v>
      </c>
      <c r="IIB1" s="33" t="s">
        <v>6623</v>
      </c>
      <c r="IIC1" s="33" t="s">
        <v>6624</v>
      </c>
      <c r="IID1" s="33" t="s">
        <v>6625</v>
      </c>
      <c r="IIE1" s="33" t="s">
        <v>6626</v>
      </c>
      <c r="IIF1" s="33" t="s">
        <v>6627</v>
      </c>
      <c r="IIG1" s="33" t="s">
        <v>6628</v>
      </c>
      <c r="IIH1" s="33" t="s">
        <v>6629</v>
      </c>
      <c r="III1" s="33" t="s">
        <v>6630</v>
      </c>
      <c r="IIJ1" s="33" t="s">
        <v>6631</v>
      </c>
      <c r="IIK1" s="33" t="s">
        <v>6632</v>
      </c>
      <c r="IIL1" s="33" t="s">
        <v>6633</v>
      </c>
      <c r="IIM1" s="33" t="s">
        <v>6634</v>
      </c>
      <c r="IIN1" s="33" t="s">
        <v>6635</v>
      </c>
      <c r="IIO1" s="33" t="s">
        <v>6636</v>
      </c>
      <c r="IIP1" s="33" t="s">
        <v>6637</v>
      </c>
      <c r="IIQ1" s="33" t="s">
        <v>6638</v>
      </c>
      <c r="IIR1" s="33" t="s">
        <v>6639</v>
      </c>
      <c r="IIS1" s="33" t="s">
        <v>6640</v>
      </c>
      <c r="IIT1" s="33" t="s">
        <v>6641</v>
      </c>
      <c r="IIU1" s="33" t="s">
        <v>6642</v>
      </c>
      <c r="IIV1" s="33" t="s">
        <v>6643</v>
      </c>
      <c r="IIW1" s="33" t="s">
        <v>6644</v>
      </c>
      <c r="IIX1" s="33" t="s">
        <v>6645</v>
      </c>
      <c r="IIY1" s="33" t="s">
        <v>6646</v>
      </c>
      <c r="IIZ1" s="33" t="s">
        <v>6647</v>
      </c>
      <c r="IJA1" s="33" t="s">
        <v>6648</v>
      </c>
      <c r="IJB1" s="33" t="s">
        <v>6649</v>
      </c>
      <c r="IJC1" s="33" t="s">
        <v>6650</v>
      </c>
      <c r="IJD1" s="33" t="s">
        <v>6651</v>
      </c>
      <c r="IJE1" s="33" t="s">
        <v>6652</v>
      </c>
      <c r="IJF1" s="33" t="s">
        <v>6653</v>
      </c>
      <c r="IJG1" s="33" t="s">
        <v>6654</v>
      </c>
      <c r="IJH1" s="33" t="s">
        <v>6655</v>
      </c>
      <c r="IJI1" s="33" t="s">
        <v>6656</v>
      </c>
      <c r="IJJ1" s="33" t="s">
        <v>6657</v>
      </c>
      <c r="IJK1" s="33" t="s">
        <v>6658</v>
      </c>
      <c r="IJL1" s="33" t="s">
        <v>6659</v>
      </c>
      <c r="IJM1" s="33" t="s">
        <v>6660</v>
      </c>
      <c r="IJN1" s="33" t="s">
        <v>6661</v>
      </c>
      <c r="IJO1" s="33" t="s">
        <v>6662</v>
      </c>
      <c r="IJP1" s="33" t="s">
        <v>6663</v>
      </c>
      <c r="IJQ1" s="33" t="s">
        <v>6664</v>
      </c>
      <c r="IJR1" s="33" t="s">
        <v>6665</v>
      </c>
      <c r="IJS1" s="33" t="s">
        <v>6666</v>
      </c>
      <c r="IJT1" s="33" t="s">
        <v>6667</v>
      </c>
      <c r="IJU1" s="33" t="s">
        <v>6668</v>
      </c>
      <c r="IJV1" s="33" t="s">
        <v>6669</v>
      </c>
      <c r="IJW1" s="33" t="s">
        <v>6670</v>
      </c>
      <c r="IJX1" s="33" t="s">
        <v>6671</v>
      </c>
      <c r="IJY1" s="33" t="s">
        <v>6672</v>
      </c>
      <c r="IJZ1" s="33" t="s">
        <v>6673</v>
      </c>
      <c r="IKA1" s="33" t="s">
        <v>6674</v>
      </c>
      <c r="IKB1" s="33" t="s">
        <v>6675</v>
      </c>
      <c r="IKC1" s="33" t="s">
        <v>6676</v>
      </c>
      <c r="IKD1" s="33" t="s">
        <v>6677</v>
      </c>
      <c r="IKE1" s="33" t="s">
        <v>6678</v>
      </c>
      <c r="IKF1" s="33" t="s">
        <v>6679</v>
      </c>
      <c r="IKG1" s="33" t="s">
        <v>6680</v>
      </c>
      <c r="IKH1" s="33" t="s">
        <v>6681</v>
      </c>
      <c r="IKI1" s="33" t="s">
        <v>6682</v>
      </c>
      <c r="IKJ1" s="33" t="s">
        <v>6683</v>
      </c>
      <c r="IKK1" s="33" t="s">
        <v>6684</v>
      </c>
      <c r="IKL1" s="33" t="s">
        <v>6685</v>
      </c>
      <c r="IKM1" s="33" t="s">
        <v>6686</v>
      </c>
      <c r="IKN1" s="33" t="s">
        <v>6687</v>
      </c>
      <c r="IKO1" s="33" t="s">
        <v>6688</v>
      </c>
      <c r="IKP1" s="33" t="s">
        <v>6689</v>
      </c>
      <c r="IKQ1" s="33" t="s">
        <v>6690</v>
      </c>
      <c r="IKR1" s="33" t="s">
        <v>6691</v>
      </c>
      <c r="IKS1" s="33" t="s">
        <v>6692</v>
      </c>
      <c r="IKT1" s="33" t="s">
        <v>6693</v>
      </c>
      <c r="IKU1" s="33" t="s">
        <v>6694</v>
      </c>
      <c r="IKV1" s="33" t="s">
        <v>6695</v>
      </c>
      <c r="IKW1" s="33" t="s">
        <v>6696</v>
      </c>
      <c r="IKX1" s="33" t="s">
        <v>6697</v>
      </c>
      <c r="IKY1" s="33" t="s">
        <v>6698</v>
      </c>
      <c r="IKZ1" s="33" t="s">
        <v>6699</v>
      </c>
      <c r="ILA1" s="33" t="s">
        <v>6700</v>
      </c>
      <c r="ILB1" s="33" t="s">
        <v>6701</v>
      </c>
      <c r="ILC1" s="33" t="s">
        <v>6702</v>
      </c>
      <c r="ILD1" s="33" t="s">
        <v>6703</v>
      </c>
      <c r="ILE1" s="33" t="s">
        <v>6704</v>
      </c>
      <c r="ILF1" s="33" t="s">
        <v>6705</v>
      </c>
      <c r="ILG1" s="33" t="s">
        <v>6706</v>
      </c>
      <c r="ILH1" s="33" t="s">
        <v>6707</v>
      </c>
      <c r="ILI1" s="33" t="s">
        <v>6708</v>
      </c>
      <c r="ILJ1" s="33" t="s">
        <v>6709</v>
      </c>
      <c r="ILK1" s="33" t="s">
        <v>6710</v>
      </c>
      <c r="ILL1" s="33" t="s">
        <v>6711</v>
      </c>
      <c r="ILM1" s="33" t="s">
        <v>6712</v>
      </c>
      <c r="ILN1" s="33" t="s">
        <v>6713</v>
      </c>
      <c r="ILO1" s="33" t="s">
        <v>6714</v>
      </c>
      <c r="ILP1" s="33" t="s">
        <v>6715</v>
      </c>
      <c r="ILQ1" s="33" t="s">
        <v>6716</v>
      </c>
      <c r="ILR1" s="33" t="s">
        <v>6717</v>
      </c>
      <c r="ILS1" s="33" t="s">
        <v>6718</v>
      </c>
      <c r="ILT1" s="33" t="s">
        <v>6719</v>
      </c>
      <c r="ILU1" s="33" t="s">
        <v>6720</v>
      </c>
      <c r="ILV1" s="33" t="s">
        <v>6721</v>
      </c>
      <c r="ILW1" s="33" t="s">
        <v>6722</v>
      </c>
      <c r="ILX1" s="33" t="s">
        <v>6723</v>
      </c>
      <c r="ILY1" s="33" t="s">
        <v>6724</v>
      </c>
      <c r="ILZ1" s="33" t="s">
        <v>6725</v>
      </c>
      <c r="IMA1" s="33" t="s">
        <v>6726</v>
      </c>
      <c r="IMB1" s="33" t="s">
        <v>6727</v>
      </c>
      <c r="IMC1" s="33" t="s">
        <v>6728</v>
      </c>
      <c r="IMD1" s="33" t="s">
        <v>6729</v>
      </c>
      <c r="IME1" s="33" t="s">
        <v>6730</v>
      </c>
      <c r="IMF1" s="33" t="s">
        <v>6731</v>
      </c>
      <c r="IMG1" s="33" t="s">
        <v>6732</v>
      </c>
      <c r="IMH1" s="33" t="s">
        <v>6733</v>
      </c>
      <c r="IMI1" s="33" t="s">
        <v>6734</v>
      </c>
      <c r="IMJ1" s="33" t="s">
        <v>6735</v>
      </c>
      <c r="IMK1" s="33" t="s">
        <v>6736</v>
      </c>
      <c r="IML1" s="33" t="s">
        <v>6737</v>
      </c>
      <c r="IMM1" s="33" t="s">
        <v>6738</v>
      </c>
      <c r="IMN1" s="33" t="s">
        <v>6739</v>
      </c>
      <c r="IMO1" s="33" t="s">
        <v>6740</v>
      </c>
      <c r="IMP1" s="33" t="s">
        <v>6741</v>
      </c>
      <c r="IMQ1" s="33" t="s">
        <v>6742</v>
      </c>
      <c r="IMR1" s="33" t="s">
        <v>6743</v>
      </c>
      <c r="IMS1" s="33" t="s">
        <v>6744</v>
      </c>
      <c r="IMT1" s="33" t="s">
        <v>6745</v>
      </c>
      <c r="IMU1" s="33" t="s">
        <v>6746</v>
      </c>
      <c r="IMV1" s="33" t="s">
        <v>6747</v>
      </c>
      <c r="IMW1" s="33" t="s">
        <v>6748</v>
      </c>
      <c r="IMX1" s="33" t="s">
        <v>6749</v>
      </c>
      <c r="IMY1" s="33" t="s">
        <v>6750</v>
      </c>
      <c r="IMZ1" s="33" t="s">
        <v>6751</v>
      </c>
      <c r="INA1" s="33" t="s">
        <v>6752</v>
      </c>
      <c r="INB1" s="33" t="s">
        <v>6753</v>
      </c>
      <c r="INC1" s="33" t="s">
        <v>6754</v>
      </c>
      <c r="IND1" s="33" t="s">
        <v>6755</v>
      </c>
      <c r="INE1" s="33" t="s">
        <v>6756</v>
      </c>
      <c r="INF1" s="33" t="s">
        <v>6757</v>
      </c>
      <c r="ING1" s="33" t="s">
        <v>6758</v>
      </c>
      <c r="INH1" s="33" t="s">
        <v>6759</v>
      </c>
      <c r="INI1" s="33" t="s">
        <v>6760</v>
      </c>
      <c r="INJ1" s="33" t="s">
        <v>6761</v>
      </c>
      <c r="INK1" s="33" t="s">
        <v>6762</v>
      </c>
      <c r="INL1" s="33" t="s">
        <v>6763</v>
      </c>
      <c r="INM1" s="33" t="s">
        <v>6764</v>
      </c>
      <c r="INN1" s="33" t="s">
        <v>6765</v>
      </c>
      <c r="INO1" s="33" t="s">
        <v>6766</v>
      </c>
      <c r="INP1" s="33" t="s">
        <v>6767</v>
      </c>
      <c r="INQ1" s="33" t="s">
        <v>6768</v>
      </c>
      <c r="INR1" s="33" t="s">
        <v>6769</v>
      </c>
      <c r="INS1" s="33" t="s">
        <v>6770</v>
      </c>
      <c r="INT1" s="33" t="s">
        <v>6771</v>
      </c>
      <c r="INU1" s="33" t="s">
        <v>6772</v>
      </c>
      <c r="INV1" s="33" t="s">
        <v>6773</v>
      </c>
      <c r="INW1" s="33" t="s">
        <v>6774</v>
      </c>
      <c r="INX1" s="33" t="s">
        <v>6775</v>
      </c>
      <c r="INY1" s="33" t="s">
        <v>6776</v>
      </c>
      <c r="INZ1" s="33" t="s">
        <v>6777</v>
      </c>
      <c r="IOA1" s="33" t="s">
        <v>6778</v>
      </c>
      <c r="IOB1" s="33" t="s">
        <v>6779</v>
      </c>
      <c r="IOC1" s="33" t="s">
        <v>6780</v>
      </c>
      <c r="IOD1" s="33" t="s">
        <v>6781</v>
      </c>
      <c r="IOE1" s="33" t="s">
        <v>6782</v>
      </c>
      <c r="IOF1" s="33" t="s">
        <v>6783</v>
      </c>
      <c r="IOG1" s="33" t="s">
        <v>6784</v>
      </c>
      <c r="IOH1" s="33" t="s">
        <v>6785</v>
      </c>
      <c r="IOI1" s="33" t="s">
        <v>6786</v>
      </c>
      <c r="IOJ1" s="33" t="s">
        <v>6787</v>
      </c>
      <c r="IOK1" s="33" t="s">
        <v>6788</v>
      </c>
      <c r="IOL1" s="33" t="s">
        <v>6789</v>
      </c>
      <c r="IOM1" s="33" t="s">
        <v>6790</v>
      </c>
      <c r="ION1" s="33" t="s">
        <v>6791</v>
      </c>
      <c r="IOO1" s="33" t="s">
        <v>6792</v>
      </c>
      <c r="IOP1" s="33" t="s">
        <v>6793</v>
      </c>
      <c r="IOQ1" s="33" t="s">
        <v>6794</v>
      </c>
      <c r="IOR1" s="33" t="s">
        <v>6795</v>
      </c>
      <c r="IOS1" s="33" t="s">
        <v>6796</v>
      </c>
      <c r="IOT1" s="33" t="s">
        <v>6797</v>
      </c>
      <c r="IOU1" s="33" t="s">
        <v>6798</v>
      </c>
      <c r="IOV1" s="33" t="s">
        <v>6799</v>
      </c>
      <c r="IOW1" s="33" t="s">
        <v>6800</v>
      </c>
      <c r="IOX1" s="33" t="s">
        <v>6801</v>
      </c>
      <c r="IOY1" s="33" t="s">
        <v>6802</v>
      </c>
      <c r="IOZ1" s="33" t="s">
        <v>6803</v>
      </c>
      <c r="IPA1" s="33" t="s">
        <v>6804</v>
      </c>
      <c r="IPB1" s="33" t="s">
        <v>6805</v>
      </c>
      <c r="IPC1" s="33" t="s">
        <v>6806</v>
      </c>
      <c r="IPD1" s="33" t="s">
        <v>6807</v>
      </c>
      <c r="IPE1" s="33" t="s">
        <v>6808</v>
      </c>
      <c r="IPF1" s="33" t="s">
        <v>6809</v>
      </c>
      <c r="IPG1" s="33" t="s">
        <v>6810</v>
      </c>
      <c r="IPH1" s="33" t="s">
        <v>6811</v>
      </c>
      <c r="IPI1" s="33" t="s">
        <v>6812</v>
      </c>
      <c r="IPJ1" s="33" t="s">
        <v>6813</v>
      </c>
      <c r="IPK1" s="33" t="s">
        <v>6814</v>
      </c>
      <c r="IPL1" s="33" t="s">
        <v>6815</v>
      </c>
      <c r="IPM1" s="33" t="s">
        <v>6816</v>
      </c>
      <c r="IPN1" s="33" t="s">
        <v>6817</v>
      </c>
      <c r="IPO1" s="33" t="s">
        <v>6818</v>
      </c>
      <c r="IPP1" s="33" t="s">
        <v>6819</v>
      </c>
      <c r="IPQ1" s="33" t="s">
        <v>6820</v>
      </c>
      <c r="IPR1" s="33" t="s">
        <v>6821</v>
      </c>
      <c r="IPS1" s="33" t="s">
        <v>6822</v>
      </c>
      <c r="IPT1" s="33" t="s">
        <v>6823</v>
      </c>
      <c r="IPU1" s="33" t="s">
        <v>6824</v>
      </c>
      <c r="IPV1" s="33" t="s">
        <v>6825</v>
      </c>
      <c r="IPW1" s="33" t="s">
        <v>6826</v>
      </c>
      <c r="IPX1" s="33" t="s">
        <v>6827</v>
      </c>
      <c r="IPY1" s="33" t="s">
        <v>6828</v>
      </c>
      <c r="IPZ1" s="33" t="s">
        <v>6829</v>
      </c>
      <c r="IQA1" s="33" t="s">
        <v>6830</v>
      </c>
      <c r="IQB1" s="33" t="s">
        <v>6831</v>
      </c>
      <c r="IQC1" s="33" t="s">
        <v>6832</v>
      </c>
      <c r="IQD1" s="33" t="s">
        <v>6833</v>
      </c>
      <c r="IQE1" s="33" t="s">
        <v>6834</v>
      </c>
      <c r="IQF1" s="33" t="s">
        <v>6835</v>
      </c>
      <c r="IQG1" s="33" t="s">
        <v>6836</v>
      </c>
      <c r="IQH1" s="33" t="s">
        <v>6837</v>
      </c>
      <c r="IQI1" s="33" t="s">
        <v>6838</v>
      </c>
      <c r="IQJ1" s="33" t="s">
        <v>6839</v>
      </c>
      <c r="IQK1" s="33" t="s">
        <v>6840</v>
      </c>
      <c r="IQL1" s="33" t="s">
        <v>6841</v>
      </c>
      <c r="IQM1" s="33" t="s">
        <v>6842</v>
      </c>
      <c r="IQN1" s="33" t="s">
        <v>6843</v>
      </c>
      <c r="IQO1" s="33" t="s">
        <v>6844</v>
      </c>
      <c r="IQP1" s="33" t="s">
        <v>6845</v>
      </c>
      <c r="IQQ1" s="33" t="s">
        <v>6846</v>
      </c>
      <c r="IQR1" s="33" t="s">
        <v>6847</v>
      </c>
      <c r="IQS1" s="33" t="s">
        <v>6848</v>
      </c>
      <c r="IQT1" s="33" t="s">
        <v>6849</v>
      </c>
      <c r="IQU1" s="33" t="s">
        <v>6850</v>
      </c>
      <c r="IQV1" s="33" t="s">
        <v>6851</v>
      </c>
      <c r="IQW1" s="33" t="s">
        <v>6852</v>
      </c>
      <c r="IQX1" s="33" t="s">
        <v>6853</v>
      </c>
      <c r="IQY1" s="33" t="s">
        <v>6854</v>
      </c>
      <c r="IQZ1" s="33" t="s">
        <v>6855</v>
      </c>
      <c r="IRA1" s="33" t="s">
        <v>6856</v>
      </c>
      <c r="IRB1" s="33" t="s">
        <v>6857</v>
      </c>
      <c r="IRC1" s="33" t="s">
        <v>6858</v>
      </c>
      <c r="IRD1" s="33" t="s">
        <v>6859</v>
      </c>
      <c r="IRE1" s="33" t="s">
        <v>6860</v>
      </c>
      <c r="IRF1" s="33" t="s">
        <v>6861</v>
      </c>
      <c r="IRG1" s="33" t="s">
        <v>6862</v>
      </c>
      <c r="IRH1" s="33" t="s">
        <v>6863</v>
      </c>
      <c r="IRI1" s="33" t="s">
        <v>6864</v>
      </c>
      <c r="IRJ1" s="33" t="s">
        <v>6865</v>
      </c>
      <c r="IRK1" s="33" t="s">
        <v>6866</v>
      </c>
      <c r="IRL1" s="33" t="s">
        <v>6867</v>
      </c>
      <c r="IRM1" s="33" t="s">
        <v>6868</v>
      </c>
      <c r="IRN1" s="33" t="s">
        <v>6869</v>
      </c>
      <c r="IRO1" s="33" t="s">
        <v>6870</v>
      </c>
      <c r="IRP1" s="33" t="s">
        <v>6871</v>
      </c>
      <c r="IRQ1" s="33" t="s">
        <v>6872</v>
      </c>
      <c r="IRR1" s="33" t="s">
        <v>6873</v>
      </c>
      <c r="IRS1" s="33" t="s">
        <v>6874</v>
      </c>
      <c r="IRT1" s="33" t="s">
        <v>6875</v>
      </c>
      <c r="IRU1" s="33" t="s">
        <v>6876</v>
      </c>
      <c r="IRV1" s="33" t="s">
        <v>6877</v>
      </c>
      <c r="IRW1" s="33" t="s">
        <v>6878</v>
      </c>
      <c r="IRX1" s="33" t="s">
        <v>6879</v>
      </c>
      <c r="IRY1" s="33" t="s">
        <v>6880</v>
      </c>
      <c r="IRZ1" s="33" t="s">
        <v>6881</v>
      </c>
      <c r="ISA1" s="33" t="s">
        <v>6882</v>
      </c>
      <c r="ISB1" s="33" t="s">
        <v>6883</v>
      </c>
      <c r="ISC1" s="33" t="s">
        <v>6884</v>
      </c>
      <c r="ISD1" s="33" t="s">
        <v>6885</v>
      </c>
      <c r="ISE1" s="33" t="s">
        <v>6886</v>
      </c>
      <c r="ISF1" s="33" t="s">
        <v>6887</v>
      </c>
      <c r="ISG1" s="33" t="s">
        <v>6888</v>
      </c>
      <c r="ISH1" s="33" t="s">
        <v>6889</v>
      </c>
      <c r="ISI1" s="33" t="s">
        <v>6890</v>
      </c>
      <c r="ISJ1" s="33" t="s">
        <v>6891</v>
      </c>
      <c r="ISK1" s="33" t="s">
        <v>6892</v>
      </c>
      <c r="ISL1" s="33" t="s">
        <v>6893</v>
      </c>
      <c r="ISM1" s="33" t="s">
        <v>6894</v>
      </c>
      <c r="ISN1" s="33" t="s">
        <v>6895</v>
      </c>
      <c r="ISO1" s="33" t="s">
        <v>6896</v>
      </c>
      <c r="ISP1" s="33" t="s">
        <v>6897</v>
      </c>
      <c r="ISQ1" s="33" t="s">
        <v>6898</v>
      </c>
      <c r="ISR1" s="33" t="s">
        <v>6899</v>
      </c>
      <c r="ISS1" s="33" t="s">
        <v>6900</v>
      </c>
      <c r="IST1" s="33" t="s">
        <v>6901</v>
      </c>
      <c r="ISU1" s="33" t="s">
        <v>6902</v>
      </c>
      <c r="ISV1" s="33" t="s">
        <v>6903</v>
      </c>
      <c r="ISW1" s="33" t="s">
        <v>6904</v>
      </c>
      <c r="ISX1" s="33" t="s">
        <v>6905</v>
      </c>
      <c r="ISY1" s="33" t="s">
        <v>6906</v>
      </c>
      <c r="ISZ1" s="33" t="s">
        <v>6907</v>
      </c>
      <c r="ITA1" s="33" t="s">
        <v>6908</v>
      </c>
      <c r="ITB1" s="33" t="s">
        <v>6909</v>
      </c>
      <c r="ITC1" s="33" t="s">
        <v>6910</v>
      </c>
      <c r="ITD1" s="33" t="s">
        <v>6911</v>
      </c>
      <c r="ITE1" s="33" t="s">
        <v>6912</v>
      </c>
      <c r="ITF1" s="33" t="s">
        <v>6913</v>
      </c>
      <c r="ITG1" s="33" t="s">
        <v>6914</v>
      </c>
      <c r="ITH1" s="33" t="s">
        <v>6915</v>
      </c>
      <c r="ITI1" s="33" t="s">
        <v>6916</v>
      </c>
      <c r="ITJ1" s="33" t="s">
        <v>6917</v>
      </c>
      <c r="ITK1" s="33" t="s">
        <v>6918</v>
      </c>
      <c r="ITL1" s="33" t="s">
        <v>6919</v>
      </c>
      <c r="ITM1" s="33" t="s">
        <v>6920</v>
      </c>
      <c r="ITN1" s="33" t="s">
        <v>6921</v>
      </c>
      <c r="ITO1" s="33" t="s">
        <v>6922</v>
      </c>
      <c r="ITP1" s="33" t="s">
        <v>6923</v>
      </c>
      <c r="ITQ1" s="33" t="s">
        <v>6924</v>
      </c>
      <c r="ITR1" s="33" t="s">
        <v>6925</v>
      </c>
      <c r="ITS1" s="33" t="s">
        <v>6926</v>
      </c>
      <c r="ITT1" s="33" t="s">
        <v>6927</v>
      </c>
      <c r="ITU1" s="33" t="s">
        <v>6928</v>
      </c>
      <c r="ITV1" s="33" t="s">
        <v>6929</v>
      </c>
      <c r="ITW1" s="33" t="s">
        <v>6930</v>
      </c>
      <c r="ITX1" s="33" t="s">
        <v>6931</v>
      </c>
      <c r="ITY1" s="33" t="s">
        <v>6932</v>
      </c>
      <c r="ITZ1" s="33" t="s">
        <v>6933</v>
      </c>
      <c r="IUA1" s="33" t="s">
        <v>6934</v>
      </c>
      <c r="IUB1" s="33" t="s">
        <v>6935</v>
      </c>
      <c r="IUC1" s="33" t="s">
        <v>6936</v>
      </c>
      <c r="IUD1" s="33" t="s">
        <v>6937</v>
      </c>
      <c r="IUE1" s="33" t="s">
        <v>6938</v>
      </c>
      <c r="IUF1" s="33" t="s">
        <v>6939</v>
      </c>
      <c r="IUG1" s="33" t="s">
        <v>6940</v>
      </c>
      <c r="IUH1" s="33" t="s">
        <v>6941</v>
      </c>
      <c r="IUI1" s="33" t="s">
        <v>6942</v>
      </c>
      <c r="IUJ1" s="33" t="s">
        <v>6943</v>
      </c>
      <c r="IUK1" s="33" t="s">
        <v>6944</v>
      </c>
      <c r="IUL1" s="33" t="s">
        <v>6945</v>
      </c>
      <c r="IUM1" s="33" t="s">
        <v>6946</v>
      </c>
      <c r="IUN1" s="33" t="s">
        <v>6947</v>
      </c>
      <c r="IUO1" s="33" t="s">
        <v>6948</v>
      </c>
      <c r="IUP1" s="33" t="s">
        <v>6949</v>
      </c>
      <c r="IUQ1" s="33" t="s">
        <v>6950</v>
      </c>
      <c r="IUR1" s="33" t="s">
        <v>6951</v>
      </c>
      <c r="IUS1" s="33" t="s">
        <v>6952</v>
      </c>
      <c r="IUT1" s="33" t="s">
        <v>6953</v>
      </c>
      <c r="IUU1" s="33" t="s">
        <v>6954</v>
      </c>
      <c r="IUV1" s="33" t="s">
        <v>6955</v>
      </c>
      <c r="IUW1" s="33" t="s">
        <v>6956</v>
      </c>
      <c r="IUX1" s="33" t="s">
        <v>6957</v>
      </c>
      <c r="IUY1" s="33" t="s">
        <v>6958</v>
      </c>
      <c r="IUZ1" s="33" t="s">
        <v>6959</v>
      </c>
      <c r="IVA1" s="33" t="s">
        <v>6960</v>
      </c>
      <c r="IVB1" s="33" t="s">
        <v>6961</v>
      </c>
      <c r="IVC1" s="33" t="s">
        <v>6962</v>
      </c>
      <c r="IVD1" s="33" t="s">
        <v>6963</v>
      </c>
      <c r="IVE1" s="33" t="s">
        <v>6964</v>
      </c>
      <c r="IVF1" s="33" t="s">
        <v>6965</v>
      </c>
      <c r="IVG1" s="33" t="s">
        <v>6966</v>
      </c>
      <c r="IVH1" s="33" t="s">
        <v>6967</v>
      </c>
      <c r="IVI1" s="33" t="s">
        <v>6968</v>
      </c>
      <c r="IVJ1" s="33" t="s">
        <v>6969</v>
      </c>
      <c r="IVK1" s="33" t="s">
        <v>6970</v>
      </c>
      <c r="IVL1" s="33" t="s">
        <v>6971</v>
      </c>
      <c r="IVM1" s="33" t="s">
        <v>6972</v>
      </c>
      <c r="IVN1" s="33" t="s">
        <v>6973</v>
      </c>
      <c r="IVO1" s="33" t="s">
        <v>6974</v>
      </c>
      <c r="IVP1" s="33" t="s">
        <v>6975</v>
      </c>
      <c r="IVQ1" s="33" t="s">
        <v>6976</v>
      </c>
      <c r="IVR1" s="33" t="s">
        <v>6977</v>
      </c>
      <c r="IVS1" s="33" t="s">
        <v>6978</v>
      </c>
      <c r="IVT1" s="33" t="s">
        <v>6979</v>
      </c>
      <c r="IVU1" s="33" t="s">
        <v>6980</v>
      </c>
      <c r="IVV1" s="33" t="s">
        <v>6981</v>
      </c>
      <c r="IVW1" s="33" t="s">
        <v>6982</v>
      </c>
      <c r="IVX1" s="33" t="s">
        <v>6983</v>
      </c>
      <c r="IVY1" s="33" t="s">
        <v>6984</v>
      </c>
      <c r="IVZ1" s="33" t="s">
        <v>6985</v>
      </c>
      <c r="IWA1" s="33" t="s">
        <v>6986</v>
      </c>
      <c r="IWB1" s="33" t="s">
        <v>6987</v>
      </c>
      <c r="IWC1" s="33" t="s">
        <v>6988</v>
      </c>
      <c r="IWD1" s="33" t="s">
        <v>6989</v>
      </c>
      <c r="IWE1" s="33" t="s">
        <v>6990</v>
      </c>
      <c r="IWF1" s="33" t="s">
        <v>6991</v>
      </c>
      <c r="IWG1" s="33" t="s">
        <v>6992</v>
      </c>
      <c r="IWH1" s="33" t="s">
        <v>6993</v>
      </c>
      <c r="IWI1" s="33" t="s">
        <v>6994</v>
      </c>
      <c r="IWJ1" s="33" t="s">
        <v>6995</v>
      </c>
      <c r="IWK1" s="33" t="s">
        <v>6996</v>
      </c>
      <c r="IWL1" s="33" t="s">
        <v>6997</v>
      </c>
      <c r="IWM1" s="33" t="s">
        <v>6998</v>
      </c>
      <c r="IWN1" s="33" t="s">
        <v>6999</v>
      </c>
      <c r="IWO1" s="33" t="s">
        <v>7000</v>
      </c>
      <c r="IWP1" s="33" t="s">
        <v>7001</v>
      </c>
      <c r="IWQ1" s="33" t="s">
        <v>7002</v>
      </c>
      <c r="IWR1" s="33" t="s">
        <v>7003</v>
      </c>
      <c r="IWS1" s="33" t="s">
        <v>7004</v>
      </c>
      <c r="IWT1" s="33" t="s">
        <v>7005</v>
      </c>
      <c r="IWU1" s="33" t="s">
        <v>7006</v>
      </c>
      <c r="IWV1" s="33" t="s">
        <v>7007</v>
      </c>
      <c r="IWW1" s="33" t="s">
        <v>7008</v>
      </c>
      <c r="IWX1" s="33" t="s">
        <v>7009</v>
      </c>
      <c r="IWY1" s="33" t="s">
        <v>7010</v>
      </c>
      <c r="IWZ1" s="33" t="s">
        <v>7011</v>
      </c>
      <c r="IXA1" s="33" t="s">
        <v>7012</v>
      </c>
      <c r="IXB1" s="33" t="s">
        <v>7013</v>
      </c>
      <c r="IXC1" s="33" t="s">
        <v>7014</v>
      </c>
      <c r="IXD1" s="33" t="s">
        <v>7015</v>
      </c>
      <c r="IXE1" s="33" t="s">
        <v>7016</v>
      </c>
      <c r="IXF1" s="33" t="s">
        <v>7017</v>
      </c>
      <c r="IXG1" s="33" t="s">
        <v>7018</v>
      </c>
      <c r="IXH1" s="33" t="s">
        <v>7019</v>
      </c>
      <c r="IXI1" s="33" t="s">
        <v>7020</v>
      </c>
      <c r="IXJ1" s="33" t="s">
        <v>7021</v>
      </c>
      <c r="IXK1" s="33" t="s">
        <v>7022</v>
      </c>
      <c r="IXL1" s="33" t="s">
        <v>7023</v>
      </c>
      <c r="IXM1" s="33" t="s">
        <v>7024</v>
      </c>
      <c r="IXN1" s="33" t="s">
        <v>7025</v>
      </c>
      <c r="IXO1" s="33" t="s">
        <v>7026</v>
      </c>
      <c r="IXP1" s="33" t="s">
        <v>7027</v>
      </c>
      <c r="IXQ1" s="33" t="s">
        <v>7028</v>
      </c>
      <c r="IXR1" s="33" t="s">
        <v>7029</v>
      </c>
      <c r="IXS1" s="33" t="s">
        <v>7030</v>
      </c>
      <c r="IXT1" s="33" t="s">
        <v>7031</v>
      </c>
      <c r="IXU1" s="33" t="s">
        <v>7032</v>
      </c>
      <c r="IXV1" s="33" t="s">
        <v>7033</v>
      </c>
      <c r="IXW1" s="33" t="s">
        <v>7034</v>
      </c>
      <c r="IXX1" s="33" t="s">
        <v>7035</v>
      </c>
      <c r="IXY1" s="33" t="s">
        <v>7036</v>
      </c>
      <c r="IXZ1" s="33" t="s">
        <v>7037</v>
      </c>
      <c r="IYA1" s="33" t="s">
        <v>7038</v>
      </c>
      <c r="IYB1" s="33" t="s">
        <v>7039</v>
      </c>
      <c r="IYC1" s="33" t="s">
        <v>7040</v>
      </c>
      <c r="IYD1" s="33" t="s">
        <v>7041</v>
      </c>
      <c r="IYE1" s="33" t="s">
        <v>7042</v>
      </c>
      <c r="IYF1" s="33" t="s">
        <v>7043</v>
      </c>
      <c r="IYG1" s="33" t="s">
        <v>7044</v>
      </c>
      <c r="IYH1" s="33" t="s">
        <v>7045</v>
      </c>
      <c r="IYI1" s="33" t="s">
        <v>7046</v>
      </c>
      <c r="IYJ1" s="33" t="s">
        <v>7047</v>
      </c>
      <c r="IYK1" s="33" t="s">
        <v>7048</v>
      </c>
      <c r="IYL1" s="33" t="s">
        <v>7049</v>
      </c>
      <c r="IYM1" s="33" t="s">
        <v>7050</v>
      </c>
      <c r="IYN1" s="33" t="s">
        <v>7051</v>
      </c>
      <c r="IYO1" s="33" t="s">
        <v>7052</v>
      </c>
      <c r="IYP1" s="33" t="s">
        <v>7053</v>
      </c>
      <c r="IYQ1" s="33" t="s">
        <v>7054</v>
      </c>
      <c r="IYR1" s="33" t="s">
        <v>7055</v>
      </c>
      <c r="IYS1" s="33" t="s">
        <v>7056</v>
      </c>
      <c r="IYT1" s="33" t="s">
        <v>7057</v>
      </c>
      <c r="IYU1" s="33" t="s">
        <v>7058</v>
      </c>
      <c r="IYV1" s="33" t="s">
        <v>7059</v>
      </c>
      <c r="IYW1" s="33" t="s">
        <v>7060</v>
      </c>
      <c r="IYX1" s="33" t="s">
        <v>7061</v>
      </c>
      <c r="IYY1" s="33" t="s">
        <v>7062</v>
      </c>
      <c r="IYZ1" s="33" t="s">
        <v>7063</v>
      </c>
      <c r="IZA1" s="33" t="s">
        <v>7064</v>
      </c>
      <c r="IZB1" s="33" t="s">
        <v>7065</v>
      </c>
      <c r="IZC1" s="33" t="s">
        <v>7066</v>
      </c>
      <c r="IZD1" s="33" t="s">
        <v>7067</v>
      </c>
      <c r="IZE1" s="33" t="s">
        <v>7068</v>
      </c>
      <c r="IZF1" s="33" t="s">
        <v>7069</v>
      </c>
      <c r="IZG1" s="33" t="s">
        <v>7070</v>
      </c>
      <c r="IZH1" s="33" t="s">
        <v>7071</v>
      </c>
      <c r="IZI1" s="33" t="s">
        <v>7072</v>
      </c>
      <c r="IZJ1" s="33" t="s">
        <v>7073</v>
      </c>
      <c r="IZK1" s="33" t="s">
        <v>7074</v>
      </c>
      <c r="IZL1" s="33" t="s">
        <v>7075</v>
      </c>
      <c r="IZM1" s="33" t="s">
        <v>7076</v>
      </c>
      <c r="IZN1" s="33" t="s">
        <v>7077</v>
      </c>
      <c r="IZO1" s="33" t="s">
        <v>7078</v>
      </c>
      <c r="IZP1" s="33" t="s">
        <v>7079</v>
      </c>
      <c r="IZQ1" s="33" t="s">
        <v>7080</v>
      </c>
      <c r="IZR1" s="33" t="s">
        <v>7081</v>
      </c>
      <c r="IZS1" s="33" t="s">
        <v>7082</v>
      </c>
      <c r="IZT1" s="33" t="s">
        <v>7083</v>
      </c>
      <c r="IZU1" s="33" t="s">
        <v>7084</v>
      </c>
      <c r="IZV1" s="33" t="s">
        <v>7085</v>
      </c>
      <c r="IZW1" s="33" t="s">
        <v>7086</v>
      </c>
      <c r="IZX1" s="33" t="s">
        <v>7087</v>
      </c>
      <c r="IZY1" s="33" t="s">
        <v>7088</v>
      </c>
      <c r="IZZ1" s="33" t="s">
        <v>7089</v>
      </c>
      <c r="JAA1" s="33" t="s">
        <v>7090</v>
      </c>
      <c r="JAB1" s="33" t="s">
        <v>7091</v>
      </c>
      <c r="JAC1" s="33" t="s">
        <v>7092</v>
      </c>
      <c r="JAD1" s="33" t="s">
        <v>7093</v>
      </c>
      <c r="JAE1" s="33" t="s">
        <v>7094</v>
      </c>
      <c r="JAF1" s="33" t="s">
        <v>7095</v>
      </c>
      <c r="JAG1" s="33" t="s">
        <v>7096</v>
      </c>
      <c r="JAH1" s="33" t="s">
        <v>7097</v>
      </c>
      <c r="JAI1" s="33" t="s">
        <v>7098</v>
      </c>
      <c r="JAJ1" s="33" t="s">
        <v>7099</v>
      </c>
      <c r="JAK1" s="33" t="s">
        <v>7100</v>
      </c>
      <c r="JAL1" s="33" t="s">
        <v>7101</v>
      </c>
      <c r="JAM1" s="33" t="s">
        <v>7102</v>
      </c>
      <c r="JAN1" s="33" t="s">
        <v>7103</v>
      </c>
      <c r="JAO1" s="33" t="s">
        <v>7104</v>
      </c>
      <c r="JAP1" s="33" t="s">
        <v>7105</v>
      </c>
      <c r="JAQ1" s="33" t="s">
        <v>7106</v>
      </c>
      <c r="JAR1" s="33" t="s">
        <v>7107</v>
      </c>
      <c r="JAS1" s="33" t="s">
        <v>7108</v>
      </c>
      <c r="JAT1" s="33" t="s">
        <v>7109</v>
      </c>
      <c r="JAU1" s="33" t="s">
        <v>7110</v>
      </c>
      <c r="JAV1" s="33" t="s">
        <v>7111</v>
      </c>
      <c r="JAW1" s="33" t="s">
        <v>7112</v>
      </c>
      <c r="JAX1" s="33" t="s">
        <v>7113</v>
      </c>
      <c r="JAY1" s="33" t="s">
        <v>7114</v>
      </c>
      <c r="JAZ1" s="33" t="s">
        <v>7115</v>
      </c>
      <c r="JBA1" s="33" t="s">
        <v>7116</v>
      </c>
      <c r="JBB1" s="33" t="s">
        <v>7117</v>
      </c>
      <c r="JBC1" s="33" t="s">
        <v>7118</v>
      </c>
      <c r="JBD1" s="33" t="s">
        <v>7119</v>
      </c>
      <c r="JBE1" s="33" t="s">
        <v>7120</v>
      </c>
      <c r="JBF1" s="33" t="s">
        <v>7121</v>
      </c>
      <c r="JBG1" s="33" t="s">
        <v>7122</v>
      </c>
      <c r="JBH1" s="33" t="s">
        <v>7123</v>
      </c>
      <c r="JBI1" s="33" t="s">
        <v>7124</v>
      </c>
      <c r="JBJ1" s="33" t="s">
        <v>7125</v>
      </c>
      <c r="JBK1" s="33" t="s">
        <v>7126</v>
      </c>
      <c r="JBL1" s="33" t="s">
        <v>7127</v>
      </c>
      <c r="JBM1" s="33" t="s">
        <v>7128</v>
      </c>
      <c r="JBN1" s="33" t="s">
        <v>7129</v>
      </c>
      <c r="JBO1" s="33" t="s">
        <v>7130</v>
      </c>
      <c r="JBP1" s="33" t="s">
        <v>7131</v>
      </c>
      <c r="JBQ1" s="33" t="s">
        <v>7132</v>
      </c>
      <c r="JBR1" s="33" t="s">
        <v>7133</v>
      </c>
      <c r="JBS1" s="33" t="s">
        <v>7134</v>
      </c>
      <c r="JBT1" s="33" t="s">
        <v>7135</v>
      </c>
      <c r="JBU1" s="33" t="s">
        <v>7136</v>
      </c>
      <c r="JBV1" s="33" t="s">
        <v>7137</v>
      </c>
      <c r="JBW1" s="33" t="s">
        <v>7138</v>
      </c>
      <c r="JBX1" s="33" t="s">
        <v>7139</v>
      </c>
      <c r="JBY1" s="33" t="s">
        <v>7140</v>
      </c>
      <c r="JBZ1" s="33" t="s">
        <v>7141</v>
      </c>
      <c r="JCA1" s="33" t="s">
        <v>7142</v>
      </c>
      <c r="JCB1" s="33" t="s">
        <v>7143</v>
      </c>
      <c r="JCC1" s="33" t="s">
        <v>7144</v>
      </c>
      <c r="JCD1" s="33" t="s">
        <v>7145</v>
      </c>
      <c r="JCE1" s="33" t="s">
        <v>7146</v>
      </c>
      <c r="JCF1" s="33" t="s">
        <v>7147</v>
      </c>
      <c r="JCG1" s="33" t="s">
        <v>7148</v>
      </c>
      <c r="JCH1" s="33" t="s">
        <v>7149</v>
      </c>
      <c r="JCI1" s="33" t="s">
        <v>7150</v>
      </c>
      <c r="JCJ1" s="33" t="s">
        <v>7151</v>
      </c>
      <c r="JCK1" s="33" t="s">
        <v>7152</v>
      </c>
      <c r="JCL1" s="33" t="s">
        <v>7153</v>
      </c>
      <c r="JCM1" s="33" t="s">
        <v>7154</v>
      </c>
      <c r="JCN1" s="33" t="s">
        <v>7155</v>
      </c>
      <c r="JCO1" s="33" t="s">
        <v>7156</v>
      </c>
      <c r="JCP1" s="33" t="s">
        <v>7157</v>
      </c>
      <c r="JCQ1" s="33" t="s">
        <v>7158</v>
      </c>
      <c r="JCR1" s="33" t="s">
        <v>7159</v>
      </c>
      <c r="JCS1" s="33" t="s">
        <v>7160</v>
      </c>
      <c r="JCT1" s="33" t="s">
        <v>7161</v>
      </c>
      <c r="JCU1" s="33" t="s">
        <v>7162</v>
      </c>
      <c r="JCV1" s="33" t="s">
        <v>7163</v>
      </c>
      <c r="JCW1" s="33" t="s">
        <v>7164</v>
      </c>
      <c r="JCX1" s="33" t="s">
        <v>7165</v>
      </c>
      <c r="JCY1" s="33" t="s">
        <v>7166</v>
      </c>
      <c r="JCZ1" s="33" t="s">
        <v>7167</v>
      </c>
      <c r="JDA1" s="33" t="s">
        <v>7168</v>
      </c>
      <c r="JDB1" s="33" t="s">
        <v>7169</v>
      </c>
      <c r="JDC1" s="33" t="s">
        <v>7170</v>
      </c>
      <c r="JDD1" s="33" t="s">
        <v>7171</v>
      </c>
      <c r="JDE1" s="33" t="s">
        <v>7172</v>
      </c>
      <c r="JDF1" s="33" t="s">
        <v>7173</v>
      </c>
      <c r="JDG1" s="33" t="s">
        <v>7174</v>
      </c>
      <c r="JDH1" s="33" t="s">
        <v>7175</v>
      </c>
      <c r="JDI1" s="33" t="s">
        <v>7176</v>
      </c>
      <c r="JDJ1" s="33" t="s">
        <v>7177</v>
      </c>
      <c r="JDK1" s="33" t="s">
        <v>7178</v>
      </c>
      <c r="JDL1" s="33" t="s">
        <v>7179</v>
      </c>
      <c r="JDM1" s="33" t="s">
        <v>7180</v>
      </c>
      <c r="JDN1" s="33" t="s">
        <v>7181</v>
      </c>
      <c r="JDO1" s="33" t="s">
        <v>7182</v>
      </c>
      <c r="JDP1" s="33" t="s">
        <v>7183</v>
      </c>
      <c r="JDQ1" s="33" t="s">
        <v>7184</v>
      </c>
      <c r="JDR1" s="33" t="s">
        <v>7185</v>
      </c>
      <c r="JDS1" s="33" t="s">
        <v>7186</v>
      </c>
      <c r="JDT1" s="33" t="s">
        <v>7187</v>
      </c>
      <c r="JDU1" s="33" t="s">
        <v>7188</v>
      </c>
      <c r="JDV1" s="33" t="s">
        <v>7189</v>
      </c>
      <c r="JDW1" s="33" t="s">
        <v>7190</v>
      </c>
      <c r="JDX1" s="33" t="s">
        <v>7191</v>
      </c>
      <c r="JDY1" s="33" t="s">
        <v>7192</v>
      </c>
      <c r="JDZ1" s="33" t="s">
        <v>7193</v>
      </c>
      <c r="JEA1" s="33" t="s">
        <v>7194</v>
      </c>
      <c r="JEB1" s="33" t="s">
        <v>7195</v>
      </c>
      <c r="JEC1" s="33" t="s">
        <v>7196</v>
      </c>
      <c r="JED1" s="33" t="s">
        <v>7197</v>
      </c>
      <c r="JEE1" s="33" t="s">
        <v>7198</v>
      </c>
      <c r="JEF1" s="33" t="s">
        <v>7199</v>
      </c>
      <c r="JEG1" s="33" t="s">
        <v>7200</v>
      </c>
      <c r="JEH1" s="33" t="s">
        <v>7201</v>
      </c>
      <c r="JEI1" s="33" t="s">
        <v>7202</v>
      </c>
      <c r="JEJ1" s="33" t="s">
        <v>7203</v>
      </c>
      <c r="JEK1" s="33" t="s">
        <v>7204</v>
      </c>
      <c r="JEL1" s="33" t="s">
        <v>7205</v>
      </c>
      <c r="JEM1" s="33" t="s">
        <v>7206</v>
      </c>
      <c r="JEN1" s="33" t="s">
        <v>7207</v>
      </c>
      <c r="JEO1" s="33" t="s">
        <v>7208</v>
      </c>
      <c r="JEP1" s="33" t="s">
        <v>7209</v>
      </c>
      <c r="JEQ1" s="33" t="s">
        <v>7210</v>
      </c>
      <c r="JER1" s="33" t="s">
        <v>7211</v>
      </c>
      <c r="JES1" s="33" t="s">
        <v>7212</v>
      </c>
      <c r="JET1" s="33" t="s">
        <v>7213</v>
      </c>
      <c r="JEU1" s="33" t="s">
        <v>7214</v>
      </c>
      <c r="JEV1" s="33" t="s">
        <v>7215</v>
      </c>
      <c r="JEW1" s="33" t="s">
        <v>7216</v>
      </c>
      <c r="JEX1" s="33" t="s">
        <v>7217</v>
      </c>
      <c r="JEY1" s="33" t="s">
        <v>7218</v>
      </c>
      <c r="JEZ1" s="33" t="s">
        <v>7219</v>
      </c>
      <c r="JFA1" s="33" t="s">
        <v>7220</v>
      </c>
      <c r="JFB1" s="33" t="s">
        <v>7221</v>
      </c>
      <c r="JFC1" s="33" t="s">
        <v>7222</v>
      </c>
      <c r="JFD1" s="33" t="s">
        <v>7223</v>
      </c>
      <c r="JFE1" s="33" t="s">
        <v>7224</v>
      </c>
      <c r="JFF1" s="33" t="s">
        <v>7225</v>
      </c>
      <c r="JFG1" s="33" t="s">
        <v>7226</v>
      </c>
      <c r="JFH1" s="33" t="s">
        <v>7227</v>
      </c>
      <c r="JFI1" s="33" t="s">
        <v>7228</v>
      </c>
      <c r="JFJ1" s="33" t="s">
        <v>7229</v>
      </c>
      <c r="JFK1" s="33" t="s">
        <v>7230</v>
      </c>
      <c r="JFL1" s="33" t="s">
        <v>7231</v>
      </c>
      <c r="JFM1" s="33" t="s">
        <v>7232</v>
      </c>
      <c r="JFN1" s="33" t="s">
        <v>7233</v>
      </c>
      <c r="JFO1" s="33" t="s">
        <v>7234</v>
      </c>
      <c r="JFP1" s="33" t="s">
        <v>7235</v>
      </c>
      <c r="JFQ1" s="33" t="s">
        <v>7236</v>
      </c>
      <c r="JFR1" s="33" t="s">
        <v>7237</v>
      </c>
      <c r="JFS1" s="33" t="s">
        <v>7238</v>
      </c>
      <c r="JFT1" s="33" t="s">
        <v>7239</v>
      </c>
      <c r="JFU1" s="33" t="s">
        <v>7240</v>
      </c>
      <c r="JFV1" s="33" t="s">
        <v>7241</v>
      </c>
      <c r="JFW1" s="33" t="s">
        <v>7242</v>
      </c>
      <c r="JFX1" s="33" t="s">
        <v>7243</v>
      </c>
      <c r="JFY1" s="33" t="s">
        <v>7244</v>
      </c>
      <c r="JFZ1" s="33" t="s">
        <v>7245</v>
      </c>
      <c r="JGA1" s="33" t="s">
        <v>7246</v>
      </c>
      <c r="JGB1" s="33" t="s">
        <v>7247</v>
      </c>
      <c r="JGC1" s="33" t="s">
        <v>7248</v>
      </c>
      <c r="JGD1" s="33" t="s">
        <v>7249</v>
      </c>
      <c r="JGE1" s="33" t="s">
        <v>7250</v>
      </c>
      <c r="JGF1" s="33" t="s">
        <v>7251</v>
      </c>
      <c r="JGG1" s="33" t="s">
        <v>7252</v>
      </c>
      <c r="JGH1" s="33" t="s">
        <v>7253</v>
      </c>
      <c r="JGI1" s="33" t="s">
        <v>7254</v>
      </c>
      <c r="JGJ1" s="33" t="s">
        <v>7255</v>
      </c>
      <c r="JGK1" s="33" t="s">
        <v>7256</v>
      </c>
      <c r="JGL1" s="33" t="s">
        <v>7257</v>
      </c>
      <c r="JGM1" s="33" t="s">
        <v>7258</v>
      </c>
      <c r="JGN1" s="33" t="s">
        <v>7259</v>
      </c>
      <c r="JGO1" s="33" t="s">
        <v>7260</v>
      </c>
      <c r="JGP1" s="33" t="s">
        <v>7261</v>
      </c>
      <c r="JGQ1" s="33" t="s">
        <v>7262</v>
      </c>
      <c r="JGR1" s="33" t="s">
        <v>7263</v>
      </c>
      <c r="JGS1" s="33" t="s">
        <v>7264</v>
      </c>
      <c r="JGT1" s="33" t="s">
        <v>7265</v>
      </c>
      <c r="JGU1" s="33" t="s">
        <v>7266</v>
      </c>
      <c r="JGV1" s="33" t="s">
        <v>7267</v>
      </c>
      <c r="JGW1" s="33" t="s">
        <v>7268</v>
      </c>
      <c r="JGX1" s="33" t="s">
        <v>7269</v>
      </c>
      <c r="JGY1" s="33" t="s">
        <v>7270</v>
      </c>
      <c r="JGZ1" s="33" t="s">
        <v>7271</v>
      </c>
      <c r="JHA1" s="33" t="s">
        <v>7272</v>
      </c>
      <c r="JHB1" s="33" t="s">
        <v>7273</v>
      </c>
      <c r="JHC1" s="33" t="s">
        <v>7274</v>
      </c>
      <c r="JHD1" s="33" t="s">
        <v>7275</v>
      </c>
      <c r="JHE1" s="33" t="s">
        <v>7276</v>
      </c>
      <c r="JHF1" s="33" t="s">
        <v>7277</v>
      </c>
      <c r="JHG1" s="33" t="s">
        <v>7278</v>
      </c>
      <c r="JHH1" s="33" t="s">
        <v>7279</v>
      </c>
      <c r="JHI1" s="33" t="s">
        <v>7280</v>
      </c>
      <c r="JHJ1" s="33" t="s">
        <v>7281</v>
      </c>
      <c r="JHK1" s="33" t="s">
        <v>7282</v>
      </c>
      <c r="JHL1" s="33" t="s">
        <v>7283</v>
      </c>
      <c r="JHM1" s="33" t="s">
        <v>7284</v>
      </c>
      <c r="JHN1" s="33" t="s">
        <v>7285</v>
      </c>
      <c r="JHO1" s="33" t="s">
        <v>7286</v>
      </c>
      <c r="JHP1" s="33" t="s">
        <v>7287</v>
      </c>
      <c r="JHQ1" s="33" t="s">
        <v>7288</v>
      </c>
      <c r="JHR1" s="33" t="s">
        <v>7289</v>
      </c>
      <c r="JHS1" s="33" t="s">
        <v>7290</v>
      </c>
      <c r="JHT1" s="33" t="s">
        <v>7291</v>
      </c>
      <c r="JHU1" s="33" t="s">
        <v>7292</v>
      </c>
      <c r="JHV1" s="33" t="s">
        <v>7293</v>
      </c>
      <c r="JHW1" s="33" t="s">
        <v>7294</v>
      </c>
      <c r="JHX1" s="33" t="s">
        <v>7295</v>
      </c>
      <c r="JHY1" s="33" t="s">
        <v>7296</v>
      </c>
      <c r="JHZ1" s="33" t="s">
        <v>7297</v>
      </c>
      <c r="JIA1" s="33" t="s">
        <v>7298</v>
      </c>
      <c r="JIB1" s="33" t="s">
        <v>7299</v>
      </c>
      <c r="JIC1" s="33" t="s">
        <v>7300</v>
      </c>
      <c r="JID1" s="33" t="s">
        <v>7301</v>
      </c>
      <c r="JIE1" s="33" t="s">
        <v>7302</v>
      </c>
      <c r="JIF1" s="33" t="s">
        <v>7303</v>
      </c>
      <c r="JIG1" s="33" t="s">
        <v>7304</v>
      </c>
      <c r="JIH1" s="33" t="s">
        <v>7305</v>
      </c>
      <c r="JII1" s="33" t="s">
        <v>7306</v>
      </c>
      <c r="JIJ1" s="33" t="s">
        <v>7307</v>
      </c>
      <c r="JIK1" s="33" t="s">
        <v>7308</v>
      </c>
      <c r="JIL1" s="33" t="s">
        <v>7309</v>
      </c>
      <c r="JIM1" s="33" t="s">
        <v>7310</v>
      </c>
      <c r="JIN1" s="33" t="s">
        <v>7311</v>
      </c>
      <c r="JIO1" s="33" t="s">
        <v>7312</v>
      </c>
      <c r="JIP1" s="33" t="s">
        <v>7313</v>
      </c>
      <c r="JIQ1" s="33" t="s">
        <v>7314</v>
      </c>
      <c r="JIR1" s="33" t="s">
        <v>7315</v>
      </c>
      <c r="JIS1" s="33" t="s">
        <v>7316</v>
      </c>
      <c r="JIT1" s="33" t="s">
        <v>7317</v>
      </c>
      <c r="JIU1" s="33" t="s">
        <v>7318</v>
      </c>
      <c r="JIV1" s="33" t="s">
        <v>7319</v>
      </c>
      <c r="JIW1" s="33" t="s">
        <v>7320</v>
      </c>
      <c r="JIX1" s="33" t="s">
        <v>7321</v>
      </c>
      <c r="JIY1" s="33" t="s">
        <v>7322</v>
      </c>
      <c r="JIZ1" s="33" t="s">
        <v>7323</v>
      </c>
      <c r="JJA1" s="33" t="s">
        <v>7324</v>
      </c>
      <c r="JJB1" s="33" t="s">
        <v>7325</v>
      </c>
      <c r="JJC1" s="33" t="s">
        <v>7326</v>
      </c>
      <c r="JJD1" s="33" t="s">
        <v>7327</v>
      </c>
      <c r="JJE1" s="33" t="s">
        <v>7328</v>
      </c>
      <c r="JJF1" s="33" t="s">
        <v>7329</v>
      </c>
      <c r="JJG1" s="33" t="s">
        <v>7330</v>
      </c>
      <c r="JJH1" s="33" t="s">
        <v>7331</v>
      </c>
      <c r="JJI1" s="33" t="s">
        <v>7332</v>
      </c>
      <c r="JJJ1" s="33" t="s">
        <v>7333</v>
      </c>
      <c r="JJK1" s="33" t="s">
        <v>7334</v>
      </c>
      <c r="JJL1" s="33" t="s">
        <v>7335</v>
      </c>
      <c r="JJM1" s="33" t="s">
        <v>7336</v>
      </c>
      <c r="JJN1" s="33" t="s">
        <v>7337</v>
      </c>
      <c r="JJO1" s="33" t="s">
        <v>7338</v>
      </c>
      <c r="JJP1" s="33" t="s">
        <v>7339</v>
      </c>
      <c r="JJQ1" s="33" t="s">
        <v>7340</v>
      </c>
      <c r="JJR1" s="33" t="s">
        <v>7341</v>
      </c>
      <c r="JJS1" s="33" t="s">
        <v>7342</v>
      </c>
      <c r="JJT1" s="33" t="s">
        <v>7343</v>
      </c>
      <c r="JJU1" s="33" t="s">
        <v>7344</v>
      </c>
      <c r="JJV1" s="33" t="s">
        <v>7345</v>
      </c>
      <c r="JJW1" s="33" t="s">
        <v>7346</v>
      </c>
      <c r="JJX1" s="33" t="s">
        <v>7347</v>
      </c>
      <c r="JJY1" s="33" t="s">
        <v>7348</v>
      </c>
      <c r="JJZ1" s="33" t="s">
        <v>7349</v>
      </c>
      <c r="JKA1" s="33" t="s">
        <v>7350</v>
      </c>
      <c r="JKB1" s="33" t="s">
        <v>7351</v>
      </c>
      <c r="JKC1" s="33" t="s">
        <v>7352</v>
      </c>
      <c r="JKD1" s="33" t="s">
        <v>7353</v>
      </c>
      <c r="JKE1" s="33" t="s">
        <v>7354</v>
      </c>
      <c r="JKF1" s="33" t="s">
        <v>7355</v>
      </c>
      <c r="JKG1" s="33" t="s">
        <v>7356</v>
      </c>
      <c r="JKH1" s="33" t="s">
        <v>7357</v>
      </c>
      <c r="JKI1" s="33" t="s">
        <v>7358</v>
      </c>
      <c r="JKJ1" s="33" t="s">
        <v>7359</v>
      </c>
      <c r="JKK1" s="33" t="s">
        <v>7360</v>
      </c>
      <c r="JKL1" s="33" t="s">
        <v>7361</v>
      </c>
      <c r="JKM1" s="33" t="s">
        <v>7362</v>
      </c>
      <c r="JKN1" s="33" t="s">
        <v>7363</v>
      </c>
      <c r="JKO1" s="33" t="s">
        <v>7364</v>
      </c>
      <c r="JKP1" s="33" t="s">
        <v>7365</v>
      </c>
      <c r="JKQ1" s="33" t="s">
        <v>7366</v>
      </c>
      <c r="JKR1" s="33" t="s">
        <v>7367</v>
      </c>
      <c r="JKS1" s="33" t="s">
        <v>7368</v>
      </c>
      <c r="JKT1" s="33" t="s">
        <v>7369</v>
      </c>
      <c r="JKU1" s="33" t="s">
        <v>7370</v>
      </c>
      <c r="JKV1" s="33" t="s">
        <v>7371</v>
      </c>
      <c r="JKW1" s="33" t="s">
        <v>7372</v>
      </c>
      <c r="JKX1" s="33" t="s">
        <v>7373</v>
      </c>
      <c r="JKY1" s="33" t="s">
        <v>7374</v>
      </c>
      <c r="JKZ1" s="33" t="s">
        <v>7375</v>
      </c>
      <c r="JLA1" s="33" t="s">
        <v>7376</v>
      </c>
      <c r="JLB1" s="33" t="s">
        <v>7377</v>
      </c>
      <c r="JLC1" s="33" t="s">
        <v>7378</v>
      </c>
      <c r="JLD1" s="33" t="s">
        <v>7379</v>
      </c>
      <c r="JLE1" s="33" t="s">
        <v>7380</v>
      </c>
      <c r="JLF1" s="33" t="s">
        <v>7381</v>
      </c>
      <c r="JLG1" s="33" t="s">
        <v>7382</v>
      </c>
      <c r="JLH1" s="33" t="s">
        <v>7383</v>
      </c>
      <c r="JLI1" s="33" t="s">
        <v>7384</v>
      </c>
      <c r="JLJ1" s="33" t="s">
        <v>7385</v>
      </c>
      <c r="JLK1" s="33" t="s">
        <v>7386</v>
      </c>
      <c r="JLL1" s="33" t="s">
        <v>7387</v>
      </c>
      <c r="JLM1" s="33" t="s">
        <v>7388</v>
      </c>
      <c r="JLN1" s="33" t="s">
        <v>7389</v>
      </c>
      <c r="JLO1" s="33" t="s">
        <v>7390</v>
      </c>
      <c r="JLP1" s="33" t="s">
        <v>7391</v>
      </c>
      <c r="JLQ1" s="33" t="s">
        <v>7392</v>
      </c>
      <c r="JLR1" s="33" t="s">
        <v>7393</v>
      </c>
      <c r="JLS1" s="33" t="s">
        <v>7394</v>
      </c>
      <c r="JLT1" s="33" t="s">
        <v>7395</v>
      </c>
      <c r="JLU1" s="33" t="s">
        <v>7396</v>
      </c>
      <c r="JLV1" s="33" t="s">
        <v>7397</v>
      </c>
      <c r="JLW1" s="33" t="s">
        <v>7398</v>
      </c>
      <c r="JLX1" s="33" t="s">
        <v>7399</v>
      </c>
      <c r="JLY1" s="33" t="s">
        <v>7400</v>
      </c>
      <c r="JLZ1" s="33" t="s">
        <v>7401</v>
      </c>
      <c r="JMA1" s="33" t="s">
        <v>7402</v>
      </c>
      <c r="JMB1" s="33" t="s">
        <v>7403</v>
      </c>
      <c r="JMC1" s="33" t="s">
        <v>7404</v>
      </c>
      <c r="JMD1" s="33" t="s">
        <v>7405</v>
      </c>
      <c r="JME1" s="33" t="s">
        <v>7406</v>
      </c>
      <c r="JMF1" s="33" t="s">
        <v>7407</v>
      </c>
      <c r="JMG1" s="33" t="s">
        <v>7408</v>
      </c>
      <c r="JMH1" s="33" t="s">
        <v>7409</v>
      </c>
      <c r="JMI1" s="33" t="s">
        <v>7410</v>
      </c>
      <c r="JMJ1" s="33" t="s">
        <v>7411</v>
      </c>
      <c r="JMK1" s="33" t="s">
        <v>7412</v>
      </c>
      <c r="JML1" s="33" t="s">
        <v>7413</v>
      </c>
      <c r="JMM1" s="33" t="s">
        <v>7414</v>
      </c>
      <c r="JMN1" s="33" t="s">
        <v>7415</v>
      </c>
      <c r="JMO1" s="33" t="s">
        <v>7416</v>
      </c>
      <c r="JMP1" s="33" t="s">
        <v>7417</v>
      </c>
      <c r="JMQ1" s="33" t="s">
        <v>7418</v>
      </c>
      <c r="JMR1" s="33" t="s">
        <v>7419</v>
      </c>
      <c r="JMS1" s="33" t="s">
        <v>7420</v>
      </c>
      <c r="JMT1" s="33" t="s">
        <v>7421</v>
      </c>
      <c r="JMU1" s="33" t="s">
        <v>7422</v>
      </c>
      <c r="JMV1" s="33" t="s">
        <v>7423</v>
      </c>
      <c r="JMW1" s="33" t="s">
        <v>7424</v>
      </c>
      <c r="JMX1" s="33" t="s">
        <v>7425</v>
      </c>
      <c r="JMY1" s="33" t="s">
        <v>7426</v>
      </c>
      <c r="JMZ1" s="33" t="s">
        <v>7427</v>
      </c>
      <c r="JNA1" s="33" t="s">
        <v>7428</v>
      </c>
      <c r="JNB1" s="33" t="s">
        <v>7429</v>
      </c>
      <c r="JNC1" s="33" t="s">
        <v>7430</v>
      </c>
      <c r="JND1" s="33" t="s">
        <v>7431</v>
      </c>
      <c r="JNE1" s="33" t="s">
        <v>7432</v>
      </c>
      <c r="JNF1" s="33" t="s">
        <v>7433</v>
      </c>
      <c r="JNG1" s="33" t="s">
        <v>7434</v>
      </c>
      <c r="JNH1" s="33" t="s">
        <v>7435</v>
      </c>
      <c r="JNI1" s="33" t="s">
        <v>7436</v>
      </c>
      <c r="JNJ1" s="33" t="s">
        <v>7437</v>
      </c>
      <c r="JNK1" s="33" t="s">
        <v>7438</v>
      </c>
      <c r="JNL1" s="33" t="s">
        <v>7439</v>
      </c>
      <c r="JNM1" s="33" t="s">
        <v>7440</v>
      </c>
      <c r="JNN1" s="33" t="s">
        <v>7441</v>
      </c>
      <c r="JNO1" s="33" t="s">
        <v>7442</v>
      </c>
      <c r="JNP1" s="33" t="s">
        <v>7443</v>
      </c>
      <c r="JNQ1" s="33" t="s">
        <v>7444</v>
      </c>
      <c r="JNR1" s="33" t="s">
        <v>7445</v>
      </c>
      <c r="JNS1" s="33" t="s">
        <v>7446</v>
      </c>
      <c r="JNT1" s="33" t="s">
        <v>7447</v>
      </c>
      <c r="JNU1" s="33" t="s">
        <v>7448</v>
      </c>
      <c r="JNV1" s="33" t="s">
        <v>7449</v>
      </c>
      <c r="JNW1" s="33" t="s">
        <v>7450</v>
      </c>
      <c r="JNX1" s="33" t="s">
        <v>7451</v>
      </c>
      <c r="JNY1" s="33" t="s">
        <v>7452</v>
      </c>
      <c r="JNZ1" s="33" t="s">
        <v>7453</v>
      </c>
      <c r="JOA1" s="33" t="s">
        <v>7454</v>
      </c>
      <c r="JOB1" s="33" t="s">
        <v>7455</v>
      </c>
      <c r="JOC1" s="33" t="s">
        <v>7456</v>
      </c>
      <c r="JOD1" s="33" t="s">
        <v>7457</v>
      </c>
      <c r="JOE1" s="33" t="s">
        <v>7458</v>
      </c>
      <c r="JOF1" s="33" t="s">
        <v>7459</v>
      </c>
      <c r="JOG1" s="33" t="s">
        <v>7460</v>
      </c>
      <c r="JOH1" s="33" t="s">
        <v>7461</v>
      </c>
      <c r="JOI1" s="33" t="s">
        <v>7462</v>
      </c>
      <c r="JOJ1" s="33" t="s">
        <v>7463</v>
      </c>
      <c r="JOK1" s="33" t="s">
        <v>7464</v>
      </c>
      <c r="JOL1" s="33" t="s">
        <v>7465</v>
      </c>
      <c r="JOM1" s="33" t="s">
        <v>7466</v>
      </c>
      <c r="JON1" s="33" t="s">
        <v>7467</v>
      </c>
      <c r="JOO1" s="33" t="s">
        <v>7468</v>
      </c>
      <c r="JOP1" s="33" t="s">
        <v>7469</v>
      </c>
      <c r="JOQ1" s="33" t="s">
        <v>7470</v>
      </c>
      <c r="JOR1" s="33" t="s">
        <v>7471</v>
      </c>
      <c r="JOS1" s="33" t="s">
        <v>7472</v>
      </c>
      <c r="JOT1" s="33" t="s">
        <v>7473</v>
      </c>
      <c r="JOU1" s="33" t="s">
        <v>7474</v>
      </c>
      <c r="JOV1" s="33" t="s">
        <v>7475</v>
      </c>
      <c r="JOW1" s="33" t="s">
        <v>7476</v>
      </c>
      <c r="JOX1" s="33" t="s">
        <v>7477</v>
      </c>
      <c r="JOY1" s="33" t="s">
        <v>7478</v>
      </c>
      <c r="JOZ1" s="33" t="s">
        <v>7479</v>
      </c>
      <c r="JPA1" s="33" t="s">
        <v>7480</v>
      </c>
      <c r="JPB1" s="33" t="s">
        <v>7481</v>
      </c>
      <c r="JPC1" s="33" t="s">
        <v>7482</v>
      </c>
      <c r="JPD1" s="33" t="s">
        <v>7483</v>
      </c>
      <c r="JPE1" s="33" t="s">
        <v>7484</v>
      </c>
      <c r="JPF1" s="33" t="s">
        <v>7485</v>
      </c>
      <c r="JPG1" s="33" t="s">
        <v>7486</v>
      </c>
      <c r="JPH1" s="33" t="s">
        <v>7487</v>
      </c>
      <c r="JPI1" s="33" t="s">
        <v>7488</v>
      </c>
      <c r="JPJ1" s="33" t="s">
        <v>7489</v>
      </c>
      <c r="JPK1" s="33" t="s">
        <v>7490</v>
      </c>
      <c r="JPL1" s="33" t="s">
        <v>7491</v>
      </c>
      <c r="JPM1" s="33" t="s">
        <v>7492</v>
      </c>
      <c r="JPN1" s="33" t="s">
        <v>7493</v>
      </c>
      <c r="JPO1" s="33" t="s">
        <v>7494</v>
      </c>
      <c r="JPP1" s="33" t="s">
        <v>7495</v>
      </c>
      <c r="JPQ1" s="33" t="s">
        <v>7496</v>
      </c>
      <c r="JPR1" s="33" t="s">
        <v>7497</v>
      </c>
      <c r="JPS1" s="33" t="s">
        <v>7498</v>
      </c>
      <c r="JPT1" s="33" t="s">
        <v>7499</v>
      </c>
      <c r="JPU1" s="33" t="s">
        <v>7500</v>
      </c>
      <c r="JPV1" s="33" t="s">
        <v>7501</v>
      </c>
      <c r="JPW1" s="33" t="s">
        <v>7502</v>
      </c>
      <c r="JPX1" s="33" t="s">
        <v>7503</v>
      </c>
      <c r="JPY1" s="33" t="s">
        <v>7504</v>
      </c>
      <c r="JPZ1" s="33" t="s">
        <v>7505</v>
      </c>
      <c r="JQA1" s="33" t="s">
        <v>7506</v>
      </c>
      <c r="JQB1" s="33" t="s">
        <v>7507</v>
      </c>
      <c r="JQC1" s="33" t="s">
        <v>7508</v>
      </c>
      <c r="JQD1" s="33" t="s">
        <v>7509</v>
      </c>
      <c r="JQE1" s="33" t="s">
        <v>7510</v>
      </c>
      <c r="JQF1" s="33" t="s">
        <v>7511</v>
      </c>
      <c r="JQG1" s="33" t="s">
        <v>7512</v>
      </c>
      <c r="JQH1" s="33" t="s">
        <v>7513</v>
      </c>
      <c r="JQI1" s="33" t="s">
        <v>7514</v>
      </c>
      <c r="JQJ1" s="33" t="s">
        <v>7515</v>
      </c>
      <c r="JQK1" s="33" t="s">
        <v>7516</v>
      </c>
      <c r="JQL1" s="33" t="s">
        <v>7517</v>
      </c>
      <c r="JQM1" s="33" t="s">
        <v>7518</v>
      </c>
      <c r="JQN1" s="33" t="s">
        <v>7519</v>
      </c>
      <c r="JQO1" s="33" t="s">
        <v>7520</v>
      </c>
      <c r="JQP1" s="33" t="s">
        <v>7521</v>
      </c>
      <c r="JQQ1" s="33" t="s">
        <v>7522</v>
      </c>
      <c r="JQR1" s="33" t="s">
        <v>7523</v>
      </c>
      <c r="JQS1" s="33" t="s">
        <v>7524</v>
      </c>
      <c r="JQT1" s="33" t="s">
        <v>7525</v>
      </c>
      <c r="JQU1" s="33" t="s">
        <v>7526</v>
      </c>
      <c r="JQV1" s="33" t="s">
        <v>7527</v>
      </c>
      <c r="JQW1" s="33" t="s">
        <v>7528</v>
      </c>
      <c r="JQX1" s="33" t="s">
        <v>7529</v>
      </c>
      <c r="JQY1" s="33" t="s">
        <v>7530</v>
      </c>
      <c r="JQZ1" s="33" t="s">
        <v>7531</v>
      </c>
      <c r="JRA1" s="33" t="s">
        <v>7532</v>
      </c>
      <c r="JRB1" s="33" t="s">
        <v>7533</v>
      </c>
      <c r="JRC1" s="33" t="s">
        <v>7534</v>
      </c>
      <c r="JRD1" s="33" t="s">
        <v>7535</v>
      </c>
      <c r="JRE1" s="33" t="s">
        <v>7536</v>
      </c>
      <c r="JRF1" s="33" t="s">
        <v>7537</v>
      </c>
      <c r="JRG1" s="33" t="s">
        <v>7538</v>
      </c>
      <c r="JRH1" s="33" t="s">
        <v>7539</v>
      </c>
      <c r="JRI1" s="33" t="s">
        <v>7540</v>
      </c>
      <c r="JRJ1" s="33" t="s">
        <v>7541</v>
      </c>
      <c r="JRK1" s="33" t="s">
        <v>7542</v>
      </c>
      <c r="JRL1" s="33" t="s">
        <v>7543</v>
      </c>
      <c r="JRM1" s="33" t="s">
        <v>7544</v>
      </c>
      <c r="JRN1" s="33" t="s">
        <v>7545</v>
      </c>
      <c r="JRO1" s="33" t="s">
        <v>7546</v>
      </c>
      <c r="JRP1" s="33" t="s">
        <v>7547</v>
      </c>
      <c r="JRQ1" s="33" t="s">
        <v>7548</v>
      </c>
      <c r="JRR1" s="33" t="s">
        <v>7549</v>
      </c>
      <c r="JRS1" s="33" t="s">
        <v>7550</v>
      </c>
      <c r="JRT1" s="33" t="s">
        <v>7551</v>
      </c>
      <c r="JRU1" s="33" t="s">
        <v>7552</v>
      </c>
      <c r="JRV1" s="33" t="s">
        <v>7553</v>
      </c>
      <c r="JRW1" s="33" t="s">
        <v>7554</v>
      </c>
      <c r="JRX1" s="33" t="s">
        <v>7555</v>
      </c>
      <c r="JRY1" s="33" t="s">
        <v>7556</v>
      </c>
      <c r="JRZ1" s="33" t="s">
        <v>7557</v>
      </c>
      <c r="JSA1" s="33" t="s">
        <v>7558</v>
      </c>
      <c r="JSB1" s="33" t="s">
        <v>7559</v>
      </c>
      <c r="JSC1" s="33" t="s">
        <v>7560</v>
      </c>
      <c r="JSD1" s="33" t="s">
        <v>7561</v>
      </c>
      <c r="JSE1" s="33" t="s">
        <v>7562</v>
      </c>
      <c r="JSF1" s="33" t="s">
        <v>7563</v>
      </c>
      <c r="JSG1" s="33" t="s">
        <v>7564</v>
      </c>
      <c r="JSH1" s="33" t="s">
        <v>7565</v>
      </c>
      <c r="JSI1" s="33" t="s">
        <v>7566</v>
      </c>
      <c r="JSJ1" s="33" t="s">
        <v>7567</v>
      </c>
      <c r="JSK1" s="33" t="s">
        <v>7568</v>
      </c>
      <c r="JSL1" s="33" t="s">
        <v>7569</v>
      </c>
      <c r="JSM1" s="33" t="s">
        <v>7570</v>
      </c>
      <c r="JSN1" s="33" t="s">
        <v>7571</v>
      </c>
      <c r="JSO1" s="33" t="s">
        <v>7572</v>
      </c>
      <c r="JSP1" s="33" t="s">
        <v>7573</v>
      </c>
      <c r="JSQ1" s="33" t="s">
        <v>7574</v>
      </c>
      <c r="JSR1" s="33" t="s">
        <v>7575</v>
      </c>
      <c r="JSS1" s="33" t="s">
        <v>7576</v>
      </c>
      <c r="JST1" s="33" t="s">
        <v>7577</v>
      </c>
      <c r="JSU1" s="33" t="s">
        <v>7578</v>
      </c>
      <c r="JSV1" s="33" t="s">
        <v>7579</v>
      </c>
      <c r="JSW1" s="33" t="s">
        <v>7580</v>
      </c>
      <c r="JSX1" s="33" t="s">
        <v>7581</v>
      </c>
      <c r="JSY1" s="33" t="s">
        <v>7582</v>
      </c>
      <c r="JSZ1" s="33" t="s">
        <v>7583</v>
      </c>
      <c r="JTA1" s="33" t="s">
        <v>7584</v>
      </c>
      <c r="JTB1" s="33" t="s">
        <v>7585</v>
      </c>
      <c r="JTC1" s="33" t="s">
        <v>7586</v>
      </c>
      <c r="JTD1" s="33" t="s">
        <v>7587</v>
      </c>
      <c r="JTE1" s="33" t="s">
        <v>7588</v>
      </c>
      <c r="JTF1" s="33" t="s">
        <v>7589</v>
      </c>
      <c r="JTG1" s="33" t="s">
        <v>7590</v>
      </c>
      <c r="JTH1" s="33" t="s">
        <v>7591</v>
      </c>
      <c r="JTI1" s="33" t="s">
        <v>7592</v>
      </c>
      <c r="JTJ1" s="33" t="s">
        <v>7593</v>
      </c>
      <c r="JTK1" s="33" t="s">
        <v>7594</v>
      </c>
      <c r="JTL1" s="33" t="s">
        <v>7595</v>
      </c>
      <c r="JTM1" s="33" t="s">
        <v>7596</v>
      </c>
      <c r="JTN1" s="33" t="s">
        <v>7597</v>
      </c>
      <c r="JTO1" s="33" t="s">
        <v>7598</v>
      </c>
      <c r="JTP1" s="33" t="s">
        <v>7599</v>
      </c>
      <c r="JTQ1" s="33" t="s">
        <v>7600</v>
      </c>
      <c r="JTR1" s="33" t="s">
        <v>7601</v>
      </c>
      <c r="JTS1" s="33" t="s">
        <v>7602</v>
      </c>
      <c r="JTT1" s="33" t="s">
        <v>7603</v>
      </c>
      <c r="JTU1" s="33" t="s">
        <v>7604</v>
      </c>
      <c r="JTV1" s="33" t="s">
        <v>7605</v>
      </c>
      <c r="JTW1" s="33" t="s">
        <v>7606</v>
      </c>
      <c r="JTX1" s="33" t="s">
        <v>7607</v>
      </c>
      <c r="JTY1" s="33" t="s">
        <v>7608</v>
      </c>
      <c r="JTZ1" s="33" t="s">
        <v>7609</v>
      </c>
      <c r="JUA1" s="33" t="s">
        <v>7610</v>
      </c>
      <c r="JUB1" s="33" t="s">
        <v>7611</v>
      </c>
      <c r="JUC1" s="33" t="s">
        <v>7612</v>
      </c>
      <c r="JUD1" s="33" t="s">
        <v>7613</v>
      </c>
      <c r="JUE1" s="33" t="s">
        <v>7614</v>
      </c>
      <c r="JUF1" s="33" t="s">
        <v>7615</v>
      </c>
      <c r="JUG1" s="33" t="s">
        <v>7616</v>
      </c>
      <c r="JUH1" s="33" t="s">
        <v>7617</v>
      </c>
      <c r="JUI1" s="33" t="s">
        <v>7618</v>
      </c>
      <c r="JUJ1" s="33" t="s">
        <v>7619</v>
      </c>
      <c r="JUK1" s="33" t="s">
        <v>7620</v>
      </c>
      <c r="JUL1" s="33" t="s">
        <v>7621</v>
      </c>
      <c r="JUM1" s="33" t="s">
        <v>7622</v>
      </c>
      <c r="JUN1" s="33" t="s">
        <v>7623</v>
      </c>
      <c r="JUO1" s="33" t="s">
        <v>7624</v>
      </c>
      <c r="JUP1" s="33" t="s">
        <v>7625</v>
      </c>
      <c r="JUQ1" s="33" t="s">
        <v>7626</v>
      </c>
      <c r="JUR1" s="33" t="s">
        <v>7627</v>
      </c>
      <c r="JUS1" s="33" t="s">
        <v>7628</v>
      </c>
      <c r="JUT1" s="33" t="s">
        <v>7629</v>
      </c>
      <c r="JUU1" s="33" t="s">
        <v>7630</v>
      </c>
      <c r="JUV1" s="33" t="s">
        <v>7631</v>
      </c>
      <c r="JUW1" s="33" t="s">
        <v>7632</v>
      </c>
      <c r="JUX1" s="33" t="s">
        <v>7633</v>
      </c>
      <c r="JUY1" s="33" t="s">
        <v>7634</v>
      </c>
      <c r="JUZ1" s="33" t="s">
        <v>7635</v>
      </c>
      <c r="JVA1" s="33" t="s">
        <v>7636</v>
      </c>
      <c r="JVB1" s="33" t="s">
        <v>7637</v>
      </c>
      <c r="JVC1" s="33" t="s">
        <v>7638</v>
      </c>
      <c r="JVD1" s="33" t="s">
        <v>7639</v>
      </c>
      <c r="JVE1" s="33" t="s">
        <v>7640</v>
      </c>
      <c r="JVF1" s="33" t="s">
        <v>7641</v>
      </c>
      <c r="JVG1" s="33" t="s">
        <v>7642</v>
      </c>
      <c r="JVH1" s="33" t="s">
        <v>7643</v>
      </c>
      <c r="JVI1" s="33" t="s">
        <v>7644</v>
      </c>
      <c r="JVJ1" s="33" t="s">
        <v>7645</v>
      </c>
      <c r="JVK1" s="33" t="s">
        <v>7646</v>
      </c>
      <c r="JVL1" s="33" t="s">
        <v>7647</v>
      </c>
      <c r="JVM1" s="33" t="s">
        <v>7648</v>
      </c>
      <c r="JVN1" s="33" t="s">
        <v>7649</v>
      </c>
      <c r="JVO1" s="33" t="s">
        <v>7650</v>
      </c>
      <c r="JVP1" s="33" t="s">
        <v>7651</v>
      </c>
      <c r="JVQ1" s="33" t="s">
        <v>7652</v>
      </c>
      <c r="JVR1" s="33" t="s">
        <v>7653</v>
      </c>
      <c r="JVS1" s="33" t="s">
        <v>7654</v>
      </c>
      <c r="JVT1" s="33" t="s">
        <v>7655</v>
      </c>
      <c r="JVU1" s="33" t="s">
        <v>7656</v>
      </c>
      <c r="JVV1" s="33" t="s">
        <v>7657</v>
      </c>
      <c r="JVW1" s="33" t="s">
        <v>7658</v>
      </c>
      <c r="JVX1" s="33" t="s">
        <v>7659</v>
      </c>
      <c r="JVY1" s="33" t="s">
        <v>7660</v>
      </c>
      <c r="JVZ1" s="33" t="s">
        <v>7661</v>
      </c>
      <c r="JWA1" s="33" t="s">
        <v>7662</v>
      </c>
      <c r="JWB1" s="33" t="s">
        <v>7663</v>
      </c>
      <c r="JWC1" s="33" t="s">
        <v>7664</v>
      </c>
      <c r="JWD1" s="33" t="s">
        <v>7665</v>
      </c>
      <c r="JWE1" s="33" t="s">
        <v>7666</v>
      </c>
      <c r="JWF1" s="33" t="s">
        <v>7667</v>
      </c>
      <c r="JWG1" s="33" t="s">
        <v>7668</v>
      </c>
      <c r="JWH1" s="33" t="s">
        <v>7669</v>
      </c>
      <c r="JWI1" s="33" t="s">
        <v>7670</v>
      </c>
      <c r="JWJ1" s="33" t="s">
        <v>7671</v>
      </c>
      <c r="JWK1" s="33" t="s">
        <v>7672</v>
      </c>
      <c r="JWL1" s="33" t="s">
        <v>7673</v>
      </c>
      <c r="JWM1" s="33" t="s">
        <v>7674</v>
      </c>
      <c r="JWN1" s="33" t="s">
        <v>7675</v>
      </c>
      <c r="JWO1" s="33" t="s">
        <v>7676</v>
      </c>
      <c r="JWP1" s="33" t="s">
        <v>7677</v>
      </c>
      <c r="JWQ1" s="33" t="s">
        <v>7678</v>
      </c>
      <c r="JWR1" s="33" t="s">
        <v>7679</v>
      </c>
      <c r="JWS1" s="33" t="s">
        <v>7680</v>
      </c>
      <c r="JWT1" s="33" t="s">
        <v>7681</v>
      </c>
      <c r="JWU1" s="33" t="s">
        <v>7682</v>
      </c>
      <c r="JWV1" s="33" t="s">
        <v>7683</v>
      </c>
      <c r="JWW1" s="33" t="s">
        <v>7684</v>
      </c>
      <c r="JWX1" s="33" t="s">
        <v>7685</v>
      </c>
      <c r="JWY1" s="33" t="s">
        <v>7686</v>
      </c>
      <c r="JWZ1" s="33" t="s">
        <v>7687</v>
      </c>
      <c r="JXA1" s="33" t="s">
        <v>7688</v>
      </c>
      <c r="JXB1" s="33" t="s">
        <v>7689</v>
      </c>
      <c r="JXC1" s="33" t="s">
        <v>7690</v>
      </c>
      <c r="JXD1" s="33" t="s">
        <v>7691</v>
      </c>
      <c r="JXE1" s="33" t="s">
        <v>7692</v>
      </c>
      <c r="JXF1" s="33" t="s">
        <v>7693</v>
      </c>
      <c r="JXG1" s="33" t="s">
        <v>7694</v>
      </c>
      <c r="JXH1" s="33" t="s">
        <v>7695</v>
      </c>
      <c r="JXI1" s="33" t="s">
        <v>7696</v>
      </c>
      <c r="JXJ1" s="33" t="s">
        <v>7697</v>
      </c>
      <c r="JXK1" s="33" t="s">
        <v>7698</v>
      </c>
      <c r="JXL1" s="33" t="s">
        <v>7699</v>
      </c>
      <c r="JXM1" s="33" t="s">
        <v>7700</v>
      </c>
      <c r="JXN1" s="33" t="s">
        <v>7701</v>
      </c>
      <c r="JXO1" s="33" t="s">
        <v>7702</v>
      </c>
      <c r="JXP1" s="33" t="s">
        <v>7703</v>
      </c>
      <c r="JXQ1" s="33" t="s">
        <v>7704</v>
      </c>
      <c r="JXR1" s="33" t="s">
        <v>7705</v>
      </c>
      <c r="JXS1" s="33" t="s">
        <v>7706</v>
      </c>
      <c r="JXT1" s="33" t="s">
        <v>7707</v>
      </c>
      <c r="JXU1" s="33" t="s">
        <v>7708</v>
      </c>
      <c r="JXV1" s="33" t="s">
        <v>7709</v>
      </c>
      <c r="JXW1" s="33" t="s">
        <v>7710</v>
      </c>
      <c r="JXX1" s="33" t="s">
        <v>7711</v>
      </c>
      <c r="JXY1" s="33" t="s">
        <v>7712</v>
      </c>
      <c r="JXZ1" s="33" t="s">
        <v>7713</v>
      </c>
      <c r="JYA1" s="33" t="s">
        <v>7714</v>
      </c>
      <c r="JYB1" s="33" t="s">
        <v>7715</v>
      </c>
      <c r="JYC1" s="33" t="s">
        <v>7716</v>
      </c>
      <c r="JYD1" s="33" t="s">
        <v>7717</v>
      </c>
      <c r="JYE1" s="33" t="s">
        <v>7718</v>
      </c>
      <c r="JYF1" s="33" t="s">
        <v>7719</v>
      </c>
      <c r="JYG1" s="33" t="s">
        <v>7720</v>
      </c>
      <c r="JYH1" s="33" t="s">
        <v>7721</v>
      </c>
      <c r="JYI1" s="33" t="s">
        <v>7722</v>
      </c>
      <c r="JYJ1" s="33" t="s">
        <v>7723</v>
      </c>
      <c r="JYK1" s="33" t="s">
        <v>7724</v>
      </c>
      <c r="JYL1" s="33" t="s">
        <v>7725</v>
      </c>
      <c r="JYM1" s="33" t="s">
        <v>7726</v>
      </c>
      <c r="JYN1" s="33" t="s">
        <v>7727</v>
      </c>
      <c r="JYO1" s="33" t="s">
        <v>7728</v>
      </c>
      <c r="JYP1" s="33" t="s">
        <v>7729</v>
      </c>
      <c r="JYQ1" s="33" t="s">
        <v>7730</v>
      </c>
      <c r="JYR1" s="33" t="s">
        <v>7731</v>
      </c>
      <c r="JYS1" s="33" t="s">
        <v>7732</v>
      </c>
      <c r="JYT1" s="33" t="s">
        <v>7733</v>
      </c>
      <c r="JYU1" s="33" t="s">
        <v>7734</v>
      </c>
      <c r="JYV1" s="33" t="s">
        <v>7735</v>
      </c>
      <c r="JYW1" s="33" t="s">
        <v>7736</v>
      </c>
      <c r="JYX1" s="33" t="s">
        <v>7737</v>
      </c>
      <c r="JYY1" s="33" t="s">
        <v>7738</v>
      </c>
      <c r="JYZ1" s="33" t="s">
        <v>7739</v>
      </c>
      <c r="JZA1" s="33" t="s">
        <v>7740</v>
      </c>
      <c r="JZB1" s="33" t="s">
        <v>7741</v>
      </c>
      <c r="JZC1" s="33" t="s">
        <v>7742</v>
      </c>
      <c r="JZD1" s="33" t="s">
        <v>7743</v>
      </c>
      <c r="JZE1" s="33" t="s">
        <v>7744</v>
      </c>
      <c r="JZF1" s="33" t="s">
        <v>7745</v>
      </c>
      <c r="JZG1" s="33" t="s">
        <v>7746</v>
      </c>
      <c r="JZH1" s="33" t="s">
        <v>7747</v>
      </c>
      <c r="JZI1" s="33" t="s">
        <v>7748</v>
      </c>
      <c r="JZJ1" s="33" t="s">
        <v>7749</v>
      </c>
      <c r="JZK1" s="33" t="s">
        <v>7750</v>
      </c>
      <c r="JZL1" s="33" t="s">
        <v>7751</v>
      </c>
      <c r="JZM1" s="33" t="s">
        <v>7752</v>
      </c>
      <c r="JZN1" s="33" t="s">
        <v>7753</v>
      </c>
      <c r="JZO1" s="33" t="s">
        <v>7754</v>
      </c>
      <c r="JZP1" s="33" t="s">
        <v>7755</v>
      </c>
      <c r="JZQ1" s="33" t="s">
        <v>7756</v>
      </c>
      <c r="JZR1" s="33" t="s">
        <v>7757</v>
      </c>
      <c r="JZS1" s="33" t="s">
        <v>7758</v>
      </c>
      <c r="JZT1" s="33" t="s">
        <v>7759</v>
      </c>
      <c r="JZU1" s="33" t="s">
        <v>7760</v>
      </c>
      <c r="JZV1" s="33" t="s">
        <v>7761</v>
      </c>
      <c r="JZW1" s="33" t="s">
        <v>7762</v>
      </c>
      <c r="JZX1" s="33" t="s">
        <v>7763</v>
      </c>
      <c r="JZY1" s="33" t="s">
        <v>7764</v>
      </c>
      <c r="JZZ1" s="33" t="s">
        <v>7765</v>
      </c>
      <c r="KAA1" s="33" t="s">
        <v>7766</v>
      </c>
      <c r="KAB1" s="33" t="s">
        <v>7767</v>
      </c>
      <c r="KAC1" s="33" t="s">
        <v>7768</v>
      </c>
      <c r="KAD1" s="33" t="s">
        <v>7769</v>
      </c>
      <c r="KAE1" s="33" t="s">
        <v>7770</v>
      </c>
      <c r="KAF1" s="33" t="s">
        <v>7771</v>
      </c>
      <c r="KAG1" s="33" t="s">
        <v>7772</v>
      </c>
      <c r="KAH1" s="33" t="s">
        <v>7773</v>
      </c>
      <c r="KAI1" s="33" t="s">
        <v>7774</v>
      </c>
      <c r="KAJ1" s="33" t="s">
        <v>7775</v>
      </c>
      <c r="KAK1" s="33" t="s">
        <v>7776</v>
      </c>
      <c r="KAL1" s="33" t="s">
        <v>7777</v>
      </c>
      <c r="KAM1" s="33" t="s">
        <v>7778</v>
      </c>
      <c r="KAN1" s="33" t="s">
        <v>7779</v>
      </c>
      <c r="KAO1" s="33" t="s">
        <v>7780</v>
      </c>
      <c r="KAP1" s="33" t="s">
        <v>7781</v>
      </c>
      <c r="KAQ1" s="33" t="s">
        <v>7782</v>
      </c>
      <c r="KAR1" s="33" t="s">
        <v>7783</v>
      </c>
      <c r="KAS1" s="33" t="s">
        <v>7784</v>
      </c>
      <c r="KAT1" s="33" t="s">
        <v>7785</v>
      </c>
      <c r="KAU1" s="33" t="s">
        <v>7786</v>
      </c>
      <c r="KAV1" s="33" t="s">
        <v>7787</v>
      </c>
      <c r="KAW1" s="33" t="s">
        <v>7788</v>
      </c>
      <c r="KAX1" s="33" t="s">
        <v>7789</v>
      </c>
      <c r="KAY1" s="33" t="s">
        <v>7790</v>
      </c>
      <c r="KAZ1" s="33" t="s">
        <v>7791</v>
      </c>
      <c r="KBA1" s="33" t="s">
        <v>7792</v>
      </c>
      <c r="KBB1" s="33" t="s">
        <v>7793</v>
      </c>
      <c r="KBC1" s="33" t="s">
        <v>7794</v>
      </c>
      <c r="KBD1" s="33" t="s">
        <v>7795</v>
      </c>
      <c r="KBE1" s="33" t="s">
        <v>7796</v>
      </c>
      <c r="KBF1" s="33" t="s">
        <v>7797</v>
      </c>
      <c r="KBG1" s="33" t="s">
        <v>7798</v>
      </c>
      <c r="KBH1" s="33" t="s">
        <v>7799</v>
      </c>
      <c r="KBI1" s="33" t="s">
        <v>7800</v>
      </c>
      <c r="KBJ1" s="33" t="s">
        <v>7801</v>
      </c>
      <c r="KBK1" s="33" t="s">
        <v>7802</v>
      </c>
      <c r="KBL1" s="33" t="s">
        <v>7803</v>
      </c>
      <c r="KBM1" s="33" t="s">
        <v>7804</v>
      </c>
      <c r="KBN1" s="33" t="s">
        <v>7805</v>
      </c>
      <c r="KBO1" s="33" t="s">
        <v>7806</v>
      </c>
      <c r="KBP1" s="33" t="s">
        <v>7807</v>
      </c>
      <c r="KBQ1" s="33" t="s">
        <v>7808</v>
      </c>
      <c r="KBR1" s="33" t="s">
        <v>7809</v>
      </c>
      <c r="KBS1" s="33" t="s">
        <v>7810</v>
      </c>
      <c r="KBT1" s="33" t="s">
        <v>7811</v>
      </c>
      <c r="KBU1" s="33" t="s">
        <v>7812</v>
      </c>
      <c r="KBV1" s="33" t="s">
        <v>7813</v>
      </c>
      <c r="KBW1" s="33" t="s">
        <v>7814</v>
      </c>
      <c r="KBX1" s="33" t="s">
        <v>7815</v>
      </c>
      <c r="KBY1" s="33" t="s">
        <v>7816</v>
      </c>
      <c r="KBZ1" s="33" t="s">
        <v>7817</v>
      </c>
      <c r="KCA1" s="33" t="s">
        <v>7818</v>
      </c>
      <c r="KCB1" s="33" t="s">
        <v>7819</v>
      </c>
      <c r="KCC1" s="33" t="s">
        <v>7820</v>
      </c>
      <c r="KCD1" s="33" t="s">
        <v>7821</v>
      </c>
      <c r="KCE1" s="33" t="s">
        <v>7822</v>
      </c>
      <c r="KCF1" s="33" t="s">
        <v>7823</v>
      </c>
      <c r="KCG1" s="33" t="s">
        <v>7824</v>
      </c>
      <c r="KCH1" s="33" t="s">
        <v>7825</v>
      </c>
      <c r="KCI1" s="33" t="s">
        <v>7826</v>
      </c>
      <c r="KCJ1" s="33" t="s">
        <v>7827</v>
      </c>
      <c r="KCK1" s="33" t="s">
        <v>7828</v>
      </c>
      <c r="KCL1" s="33" t="s">
        <v>7829</v>
      </c>
      <c r="KCM1" s="33" t="s">
        <v>7830</v>
      </c>
      <c r="KCN1" s="33" t="s">
        <v>7831</v>
      </c>
      <c r="KCO1" s="33" t="s">
        <v>7832</v>
      </c>
      <c r="KCP1" s="33" t="s">
        <v>7833</v>
      </c>
      <c r="KCQ1" s="33" t="s">
        <v>7834</v>
      </c>
      <c r="KCR1" s="33" t="s">
        <v>7835</v>
      </c>
      <c r="KCS1" s="33" t="s">
        <v>7836</v>
      </c>
      <c r="KCT1" s="33" t="s">
        <v>7837</v>
      </c>
      <c r="KCU1" s="33" t="s">
        <v>7838</v>
      </c>
      <c r="KCV1" s="33" t="s">
        <v>7839</v>
      </c>
      <c r="KCW1" s="33" t="s">
        <v>7840</v>
      </c>
      <c r="KCX1" s="33" t="s">
        <v>7841</v>
      </c>
      <c r="KCY1" s="33" t="s">
        <v>7842</v>
      </c>
      <c r="KCZ1" s="33" t="s">
        <v>7843</v>
      </c>
      <c r="KDA1" s="33" t="s">
        <v>7844</v>
      </c>
      <c r="KDB1" s="33" t="s">
        <v>7845</v>
      </c>
      <c r="KDC1" s="33" t="s">
        <v>7846</v>
      </c>
      <c r="KDD1" s="33" t="s">
        <v>7847</v>
      </c>
      <c r="KDE1" s="33" t="s">
        <v>7848</v>
      </c>
      <c r="KDF1" s="33" t="s">
        <v>7849</v>
      </c>
      <c r="KDG1" s="33" t="s">
        <v>7850</v>
      </c>
      <c r="KDH1" s="33" t="s">
        <v>7851</v>
      </c>
      <c r="KDI1" s="33" t="s">
        <v>7852</v>
      </c>
      <c r="KDJ1" s="33" t="s">
        <v>7853</v>
      </c>
      <c r="KDK1" s="33" t="s">
        <v>7854</v>
      </c>
      <c r="KDL1" s="33" t="s">
        <v>7855</v>
      </c>
      <c r="KDM1" s="33" t="s">
        <v>7856</v>
      </c>
      <c r="KDN1" s="33" t="s">
        <v>7857</v>
      </c>
      <c r="KDO1" s="33" t="s">
        <v>7858</v>
      </c>
      <c r="KDP1" s="33" t="s">
        <v>7859</v>
      </c>
      <c r="KDQ1" s="33" t="s">
        <v>7860</v>
      </c>
      <c r="KDR1" s="33" t="s">
        <v>7861</v>
      </c>
      <c r="KDS1" s="33" t="s">
        <v>7862</v>
      </c>
      <c r="KDT1" s="33" t="s">
        <v>7863</v>
      </c>
      <c r="KDU1" s="33" t="s">
        <v>7864</v>
      </c>
      <c r="KDV1" s="33" t="s">
        <v>7865</v>
      </c>
      <c r="KDW1" s="33" t="s">
        <v>7866</v>
      </c>
      <c r="KDX1" s="33" t="s">
        <v>7867</v>
      </c>
      <c r="KDY1" s="33" t="s">
        <v>7868</v>
      </c>
      <c r="KDZ1" s="33" t="s">
        <v>7869</v>
      </c>
      <c r="KEA1" s="33" t="s">
        <v>7870</v>
      </c>
      <c r="KEB1" s="33" t="s">
        <v>7871</v>
      </c>
      <c r="KEC1" s="33" t="s">
        <v>7872</v>
      </c>
      <c r="KED1" s="33" t="s">
        <v>7873</v>
      </c>
      <c r="KEE1" s="33" t="s">
        <v>7874</v>
      </c>
      <c r="KEF1" s="33" t="s">
        <v>7875</v>
      </c>
      <c r="KEG1" s="33" t="s">
        <v>7876</v>
      </c>
      <c r="KEH1" s="33" t="s">
        <v>7877</v>
      </c>
      <c r="KEI1" s="33" t="s">
        <v>7878</v>
      </c>
      <c r="KEJ1" s="33" t="s">
        <v>7879</v>
      </c>
      <c r="KEK1" s="33" t="s">
        <v>7880</v>
      </c>
      <c r="KEL1" s="33" t="s">
        <v>7881</v>
      </c>
      <c r="KEM1" s="33" t="s">
        <v>7882</v>
      </c>
      <c r="KEN1" s="33" t="s">
        <v>7883</v>
      </c>
      <c r="KEO1" s="33" t="s">
        <v>7884</v>
      </c>
      <c r="KEP1" s="33" t="s">
        <v>7885</v>
      </c>
      <c r="KEQ1" s="33" t="s">
        <v>7886</v>
      </c>
      <c r="KER1" s="33" t="s">
        <v>7887</v>
      </c>
      <c r="KES1" s="33" t="s">
        <v>7888</v>
      </c>
      <c r="KET1" s="33" t="s">
        <v>7889</v>
      </c>
      <c r="KEU1" s="33" t="s">
        <v>7890</v>
      </c>
      <c r="KEV1" s="33" t="s">
        <v>7891</v>
      </c>
      <c r="KEW1" s="33" t="s">
        <v>7892</v>
      </c>
      <c r="KEX1" s="33" t="s">
        <v>7893</v>
      </c>
      <c r="KEY1" s="33" t="s">
        <v>7894</v>
      </c>
      <c r="KEZ1" s="33" t="s">
        <v>7895</v>
      </c>
      <c r="KFA1" s="33" t="s">
        <v>7896</v>
      </c>
      <c r="KFB1" s="33" t="s">
        <v>7897</v>
      </c>
      <c r="KFC1" s="33" t="s">
        <v>7898</v>
      </c>
      <c r="KFD1" s="33" t="s">
        <v>7899</v>
      </c>
      <c r="KFE1" s="33" t="s">
        <v>7900</v>
      </c>
      <c r="KFF1" s="33" t="s">
        <v>7901</v>
      </c>
      <c r="KFG1" s="33" t="s">
        <v>7902</v>
      </c>
      <c r="KFH1" s="33" t="s">
        <v>7903</v>
      </c>
      <c r="KFI1" s="33" t="s">
        <v>7904</v>
      </c>
      <c r="KFJ1" s="33" t="s">
        <v>7905</v>
      </c>
      <c r="KFK1" s="33" t="s">
        <v>7906</v>
      </c>
      <c r="KFL1" s="33" t="s">
        <v>7907</v>
      </c>
      <c r="KFM1" s="33" t="s">
        <v>7908</v>
      </c>
      <c r="KFN1" s="33" t="s">
        <v>7909</v>
      </c>
      <c r="KFO1" s="33" t="s">
        <v>7910</v>
      </c>
      <c r="KFP1" s="33" t="s">
        <v>7911</v>
      </c>
      <c r="KFQ1" s="33" t="s">
        <v>7912</v>
      </c>
      <c r="KFR1" s="33" t="s">
        <v>7913</v>
      </c>
      <c r="KFS1" s="33" t="s">
        <v>7914</v>
      </c>
      <c r="KFT1" s="33" t="s">
        <v>7915</v>
      </c>
      <c r="KFU1" s="33" t="s">
        <v>7916</v>
      </c>
      <c r="KFV1" s="33" t="s">
        <v>7917</v>
      </c>
      <c r="KFW1" s="33" t="s">
        <v>7918</v>
      </c>
      <c r="KFX1" s="33" t="s">
        <v>7919</v>
      </c>
      <c r="KFY1" s="33" t="s">
        <v>7920</v>
      </c>
      <c r="KFZ1" s="33" t="s">
        <v>7921</v>
      </c>
      <c r="KGA1" s="33" t="s">
        <v>7922</v>
      </c>
      <c r="KGB1" s="33" t="s">
        <v>7923</v>
      </c>
      <c r="KGC1" s="33" t="s">
        <v>7924</v>
      </c>
      <c r="KGD1" s="33" t="s">
        <v>7925</v>
      </c>
      <c r="KGE1" s="33" t="s">
        <v>7926</v>
      </c>
      <c r="KGF1" s="33" t="s">
        <v>7927</v>
      </c>
      <c r="KGG1" s="33" t="s">
        <v>7928</v>
      </c>
      <c r="KGH1" s="33" t="s">
        <v>7929</v>
      </c>
      <c r="KGI1" s="33" t="s">
        <v>7930</v>
      </c>
      <c r="KGJ1" s="33" t="s">
        <v>7931</v>
      </c>
      <c r="KGK1" s="33" t="s">
        <v>7932</v>
      </c>
      <c r="KGL1" s="33" t="s">
        <v>7933</v>
      </c>
      <c r="KGM1" s="33" t="s">
        <v>7934</v>
      </c>
      <c r="KGN1" s="33" t="s">
        <v>7935</v>
      </c>
      <c r="KGO1" s="33" t="s">
        <v>7936</v>
      </c>
      <c r="KGP1" s="33" t="s">
        <v>7937</v>
      </c>
      <c r="KGQ1" s="33" t="s">
        <v>7938</v>
      </c>
      <c r="KGR1" s="33" t="s">
        <v>7939</v>
      </c>
      <c r="KGS1" s="33" t="s">
        <v>7940</v>
      </c>
      <c r="KGT1" s="33" t="s">
        <v>7941</v>
      </c>
      <c r="KGU1" s="33" t="s">
        <v>7942</v>
      </c>
      <c r="KGV1" s="33" t="s">
        <v>7943</v>
      </c>
      <c r="KGW1" s="33" t="s">
        <v>7944</v>
      </c>
      <c r="KGX1" s="33" t="s">
        <v>7945</v>
      </c>
      <c r="KGY1" s="33" t="s">
        <v>7946</v>
      </c>
      <c r="KGZ1" s="33" t="s">
        <v>7947</v>
      </c>
      <c r="KHA1" s="33" t="s">
        <v>7948</v>
      </c>
      <c r="KHB1" s="33" t="s">
        <v>7949</v>
      </c>
      <c r="KHC1" s="33" t="s">
        <v>7950</v>
      </c>
      <c r="KHD1" s="33" t="s">
        <v>7951</v>
      </c>
      <c r="KHE1" s="33" t="s">
        <v>7952</v>
      </c>
      <c r="KHF1" s="33" t="s">
        <v>7953</v>
      </c>
      <c r="KHG1" s="33" t="s">
        <v>7954</v>
      </c>
      <c r="KHH1" s="33" t="s">
        <v>7955</v>
      </c>
      <c r="KHI1" s="33" t="s">
        <v>7956</v>
      </c>
      <c r="KHJ1" s="33" t="s">
        <v>7957</v>
      </c>
      <c r="KHK1" s="33" t="s">
        <v>7958</v>
      </c>
      <c r="KHL1" s="33" t="s">
        <v>7959</v>
      </c>
      <c r="KHM1" s="33" t="s">
        <v>7960</v>
      </c>
      <c r="KHN1" s="33" t="s">
        <v>7961</v>
      </c>
      <c r="KHO1" s="33" t="s">
        <v>7962</v>
      </c>
      <c r="KHP1" s="33" t="s">
        <v>7963</v>
      </c>
      <c r="KHQ1" s="33" t="s">
        <v>7964</v>
      </c>
      <c r="KHR1" s="33" t="s">
        <v>7965</v>
      </c>
      <c r="KHS1" s="33" t="s">
        <v>7966</v>
      </c>
      <c r="KHT1" s="33" t="s">
        <v>7967</v>
      </c>
      <c r="KHU1" s="33" t="s">
        <v>7968</v>
      </c>
      <c r="KHV1" s="33" t="s">
        <v>7969</v>
      </c>
      <c r="KHW1" s="33" t="s">
        <v>7970</v>
      </c>
      <c r="KHX1" s="33" t="s">
        <v>7971</v>
      </c>
      <c r="KHY1" s="33" t="s">
        <v>7972</v>
      </c>
      <c r="KHZ1" s="33" t="s">
        <v>7973</v>
      </c>
      <c r="KIA1" s="33" t="s">
        <v>7974</v>
      </c>
      <c r="KIB1" s="33" t="s">
        <v>7975</v>
      </c>
      <c r="KIC1" s="33" t="s">
        <v>7976</v>
      </c>
      <c r="KID1" s="33" t="s">
        <v>7977</v>
      </c>
      <c r="KIE1" s="33" t="s">
        <v>7978</v>
      </c>
      <c r="KIF1" s="33" t="s">
        <v>7979</v>
      </c>
      <c r="KIG1" s="33" t="s">
        <v>7980</v>
      </c>
      <c r="KIH1" s="33" t="s">
        <v>7981</v>
      </c>
      <c r="KII1" s="33" t="s">
        <v>7982</v>
      </c>
      <c r="KIJ1" s="33" t="s">
        <v>7983</v>
      </c>
      <c r="KIK1" s="33" t="s">
        <v>7984</v>
      </c>
      <c r="KIL1" s="33" t="s">
        <v>7985</v>
      </c>
      <c r="KIM1" s="33" t="s">
        <v>7986</v>
      </c>
      <c r="KIN1" s="33" t="s">
        <v>7987</v>
      </c>
      <c r="KIO1" s="33" t="s">
        <v>7988</v>
      </c>
      <c r="KIP1" s="33" t="s">
        <v>7989</v>
      </c>
      <c r="KIQ1" s="33" t="s">
        <v>7990</v>
      </c>
      <c r="KIR1" s="33" t="s">
        <v>7991</v>
      </c>
      <c r="KIS1" s="33" t="s">
        <v>7992</v>
      </c>
      <c r="KIT1" s="33" t="s">
        <v>7993</v>
      </c>
      <c r="KIU1" s="33" t="s">
        <v>7994</v>
      </c>
      <c r="KIV1" s="33" t="s">
        <v>7995</v>
      </c>
      <c r="KIW1" s="33" t="s">
        <v>7996</v>
      </c>
      <c r="KIX1" s="33" t="s">
        <v>7997</v>
      </c>
      <c r="KIY1" s="33" t="s">
        <v>7998</v>
      </c>
      <c r="KIZ1" s="33" t="s">
        <v>7999</v>
      </c>
      <c r="KJA1" s="33" t="s">
        <v>8000</v>
      </c>
      <c r="KJB1" s="33" t="s">
        <v>8001</v>
      </c>
      <c r="KJC1" s="33" t="s">
        <v>8002</v>
      </c>
      <c r="KJD1" s="33" t="s">
        <v>8003</v>
      </c>
      <c r="KJE1" s="33" t="s">
        <v>8004</v>
      </c>
      <c r="KJF1" s="33" t="s">
        <v>8005</v>
      </c>
      <c r="KJG1" s="33" t="s">
        <v>8006</v>
      </c>
      <c r="KJH1" s="33" t="s">
        <v>8007</v>
      </c>
      <c r="KJI1" s="33" t="s">
        <v>8008</v>
      </c>
      <c r="KJJ1" s="33" t="s">
        <v>8009</v>
      </c>
      <c r="KJK1" s="33" t="s">
        <v>8010</v>
      </c>
      <c r="KJL1" s="33" t="s">
        <v>8011</v>
      </c>
      <c r="KJM1" s="33" t="s">
        <v>8012</v>
      </c>
      <c r="KJN1" s="33" t="s">
        <v>8013</v>
      </c>
      <c r="KJO1" s="33" t="s">
        <v>8014</v>
      </c>
      <c r="KJP1" s="33" t="s">
        <v>8015</v>
      </c>
      <c r="KJQ1" s="33" t="s">
        <v>8016</v>
      </c>
      <c r="KJR1" s="33" t="s">
        <v>8017</v>
      </c>
      <c r="KJS1" s="33" t="s">
        <v>8018</v>
      </c>
      <c r="KJT1" s="33" t="s">
        <v>8019</v>
      </c>
      <c r="KJU1" s="33" t="s">
        <v>8020</v>
      </c>
      <c r="KJV1" s="33" t="s">
        <v>8021</v>
      </c>
      <c r="KJW1" s="33" t="s">
        <v>8022</v>
      </c>
      <c r="KJX1" s="33" t="s">
        <v>8023</v>
      </c>
      <c r="KJY1" s="33" t="s">
        <v>8024</v>
      </c>
      <c r="KJZ1" s="33" t="s">
        <v>8025</v>
      </c>
      <c r="KKA1" s="33" t="s">
        <v>8026</v>
      </c>
      <c r="KKB1" s="33" t="s">
        <v>8027</v>
      </c>
      <c r="KKC1" s="33" t="s">
        <v>8028</v>
      </c>
      <c r="KKD1" s="33" t="s">
        <v>8029</v>
      </c>
      <c r="KKE1" s="33" t="s">
        <v>8030</v>
      </c>
      <c r="KKF1" s="33" t="s">
        <v>8031</v>
      </c>
      <c r="KKG1" s="33" t="s">
        <v>8032</v>
      </c>
      <c r="KKH1" s="33" t="s">
        <v>8033</v>
      </c>
      <c r="KKI1" s="33" t="s">
        <v>8034</v>
      </c>
      <c r="KKJ1" s="33" t="s">
        <v>8035</v>
      </c>
      <c r="KKK1" s="33" t="s">
        <v>8036</v>
      </c>
      <c r="KKL1" s="33" t="s">
        <v>8037</v>
      </c>
      <c r="KKM1" s="33" t="s">
        <v>8038</v>
      </c>
      <c r="KKN1" s="33" t="s">
        <v>8039</v>
      </c>
      <c r="KKO1" s="33" t="s">
        <v>8040</v>
      </c>
      <c r="KKP1" s="33" t="s">
        <v>8041</v>
      </c>
      <c r="KKQ1" s="33" t="s">
        <v>8042</v>
      </c>
      <c r="KKR1" s="33" t="s">
        <v>8043</v>
      </c>
      <c r="KKS1" s="33" t="s">
        <v>8044</v>
      </c>
      <c r="KKT1" s="33" t="s">
        <v>8045</v>
      </c>
      <c r="KKU1" s="33" t="s">
        <v>8046</v>
      </c>
      <c r="KKV1" s="33" t="s">
        <v>8047</v>
      </c>
      <c r="KKW1" s="33" t="s">
        <v>8048</v>
      </c>
      <c r="KKX1" s="33" t="s">
        <v>8049</v>
      </c>
      <c r="KKY1" s="33" t="s">
        <v>8050</v>
      </c>
      <c r="KKZ1" s="33" t="s">
        <v>8051</v>
      </c>
      <c r="KLA1" s="33" t="s">
        <v>8052</v>
      </c>
      <c r="KLB1" s="33" t="s">
        <v>8053</v>
      </c>
      <c r="KLC1" s="33" t="s">
        <v>8054</v>
      </c>
      <c r="KLD1" s="33" t="s">
        <v>8055</v>
      </c>
      <c r="KLE1" s="33" t="s">
        <v>8056</v>
      </c>
      <c r="KLF1" s="33" t="s">
        <v>8057</v>
      </c>
      <c r="KLG1" s="33" t="s">
        <v>8058</v>
      </c>
      <c r="KLH1" s="33" t="s">
        <v>8059</v>
      </c>
      <c r="KLI1" s="33" t="s">
        <v>8060</v>
      </c>
      <c r="KLJ1" s="33" t="s">
        <v>8061</v>
      </c>
      <c r="KLK1" s="33" t="s">
        <v>8062</v>
      </c>
      <c r="KLL1" s="33" t="s">
        <v>8063</v>
      </c>
      <c r="KLM1" s="33" t="s">
        <v>8064</v>
      </c>
      <c r="KLN1" s="33" t="s">
        <v>8065</v>
      </c>
      <c r="KLO1" s="33" t="s">
        <v>8066</v>
      </c>
      <c r="KLP1" s="33" t="s">
        <v>8067</v>
      </c>
      <c r="KLQ1" s="33" t="s">
        <v>8068</v>
      </c>
      <c r="KLR1" s="33" t="s">
        <v>8069</v>
      </c>
      <c r="KLS1" s="33" t="s">
        <v>8070</v>
      </c>
      <c r="KLT1" s="33" t="s">
        <v>8071</v>
      </c>
      <c r="KLU1" s="33" t="s">
        <v>8072</v>
      </c>
      <c r="KLV1" s="33" t="s">
        <v>8073</v>
      </c>
      <c r="KLW1" s="33" t="s">
        <v>8074</v>
      </c>
      <c r="KLX1" s="33" t="s">
        <v>8075</v>
      </c>
      <c r="KLY1" s="33" t="s">
        <v>8076</v>
      </c>
      <c r="KLZ1" s="33" t="s">
        <v>8077</v>
      </c>
      <c r="KMA1" s="33" t="s">
        <v>8078</v>
      </c>
      <c r="KMB1" s="33" t="s">
        <v>8079</v>
      </c>
      <c r="KMC1" s="33" t="s">
        <v>8080</v>
      </c>
      <c r="KMD1" s="33" t="s">
        <v>8081</v>
      </c>
      <c r="KME1" s="33" t="s">
        <v>8082</v>
      </c>
      <c r="KMF1" s="33" t="s">
        <v>8083</v>
      </c>
      <c r="KMG1" s="33" t="s">
        <v>8084</v>
      </c>
      <c r="KMH1" s="33" t="s">
        <v>8085</v>
      </c>
      <c r="KMI1" s="33" t="s">
        <v>8086</v>
      </c>
      <c r="KMJ1" s="33" t="s">
        <v>8087</v>
      </c>
      <c r="KMK1" s="33" t="s">
        <v>8088</v>
      </c>
      <c r="KML1" s="33" t="s">
        <v>8089</v>
      </c>
      <c r="KMM1" s="33" t="s">
        <v>8090</v>
      </c>
      <c r="KMN1" s="33" t="s">
        <v>8091</v>
      </c>
      <c r="KMO1" s="33" t="s">
        <v>8092</v>
      </c>
      <c r="KMP1" s="33" t="s">
        <v>8093</v>
      </c>
      <c r="KMQ1" s="33" t="s">
        <v>8094</v>
      </c>
      <c r="KMR1" s="33" t="s">
        <v>8095</v>
      </c>
      <c r="KMS1" s="33" t="s">
        <v>8096</v>
      </c>
      <c r="KMT1" s="33" t="s">
        <v>8097</v>
      </c>
      <c r="KMU1" s="33" t="s">
        <v>8098</v>
      </c>
      <c r="KMV1" s="33" t="s">
        <v>8099</v>
      </c>
      <c r="KMW1" s="33" t="s">
        <v>8100</v>
      </c>
      <c r="KMX1" s="33" t="s">
        <v>8101</v>
      </c>
      <c r="KMY1" s="33" t="s">
        <v>8102</v>
      </c>
      <c r="KMZ1" s="33" t="s">
        <v>8103</v>
      </c>
      <c r="KNA1" s="33" t="s">
        <v>8104</v>
      </c>
      <c r="KNB1" s="33" t="s">
        <v>8105</v>
      </c>
      <c r="KNC1" s="33" t="s">
        <v>8106</v>
      </c>
      <c r="KND1" s="33" t="s">
        <v>8107</v>
      </c>
      <c r="KNE1" s="33" t="s">
        <v>8108</v>
      </c>
      <c r="KNF1" s="33" t="s">
        <v>8109</v>
      </c>
      <c r="KNG1" s="33" t="s">
        <v>8110</v>
      </c>
      <c r="KNH1" s="33" t="s">
        <v>8111</v>
      </c>
      <c r="KNI1" s="33" t="s">
        <v>8112</v>
      </c>
      <c r="KNJ1" s="33" t="s">
        <v>8113</v>
      </c>
      <c r="KNK1" s="33" t="s">
        <v>8114</v>
      </c>
      <c r="KNL1" s="33" t="s">
        <v>8115</v>
      </c>
      <c r="KNM1" s="33" t="s">
        <v>8116</v>
      </c>
      <c r="KNN1" s="33" t="s">
        <v>8117</v>
      </c>
      <c r="KNO1" s="33" t="s">
        <v>8118</v>
      </c>
      <c r="KNP1" s="33" t="s">
        <v>8119</v>
      </c>
      <c r="KNQ1" s="33" t="s">
        <v>8120</v>
      </c>
      <c r="KNR1" s="33" t="s">
        <v>8121</v>
      </c>
      <c r="KNS1" s="33" t="s">
        <v>8122</v>
      </c>
      <c r="KNT1" s="33" t="s">
        <v>8123</v>
      </c>
      <c r="KNU1" s="33" t="s">
        <v>8124</v>
      </c>
      <c r="KNV1" s="33" t="s">
        <v>8125</v>
      </c>
      <c r="KNW1" s="33" t="s">
        <v>8126</v>
      </c>
      <c r="KNX1" s="33" t="s">
        <v>8127</v>
      </c>
      <c r="KNY1" s="33" t="s">
        <v>8128</v>
      </c>
      <c r="KNZ1" s="33" t="s">
        <v>8129</v>
      </c>
      <c r="KOA1" s="33" t="s">
        <v>8130</v>
      </c>
      <c r="KOB1" s="33" t="s">
        <v>8131</v>
      </c>
      <c r="KOC1" s="33" t="s">
        <v>8132</v>
      </c>
      <c r="KOD1" s="33" t="s">
        <v>8133</v>
      </c>
      <c r="KOE1" s="33" t="s">
        <v>8134</v>
      </c>
      <c r="KOF1" s="33" t="s">
        <v>8135</v>
      </c>
      <c r="KOG1" s="33" t="s">
        <v>8136</v>
      </c>
      <c r="KOH1" s="33" t="s">
        <v>8137</v>
      </c>
      <c r="KOI1" s="33" t="s">
        <v>8138</v>
      </c>
      <c r="KOJ1" s="33" t="s">
        <v>8139</v>
      </c>
      <c r="KOK1" s="33" t="s">
        <v>8140</v>
      </c>
      <c r="KOL1" s="33" t="s">
        <v>8141</v>
      </c>
      <c r="KOM1" s="33" t="s">
        <v>8142</v>
      </c>
      <c r="KON1" s="33" t="s">
        <v>8143</v>
      </c>
      <c r="KOO1" s="33" t="s">
        <v>8144</v>
      </c>
      <c r="KOP1" s="33" t="s">
        <v>8145</v>
      </c>
      <c r="KOQ1" s="33" t="s">
        <v>8146</v>
      </c>
      <c r="KOR1" s="33" t="s">
        <v>8147</v>
      </c>
      <c r="KOS1" s="33" t="s">
        <v>8148</v>
      </c>
      <c r="KOT1" s="33" t="s">
        <v>8149</v>
      </c>
      <c r="KOU1" s="33" t="s">
        <v>8150</v>
      </c>
      <c r="KOV1" s="33" t="s">
        <v>8151</v>
      </c>
      <c r="KOW1" s="33" t="s">
        <v>8152</v>
      </c>
      <c r="KOX1" s="33" t="s">
        <v>8153</v>
      </c>
      <c r="KOY1" s="33" t="s">
        <v>8154</v>
      </c>
      <c r="KOZ1" s="33" t="s">
        <v>8155</v>
      </c>
      <c r="KPA1" s="33" t="s">
        <v>8156</v>
      </c>
      <c r="KPB1" s="33" t="s">
        <v>8157</v>
      </c>
      <c r="KPC1" s="33" t="s">
        <v>8158</v>
      </c>
      <c r="KPD1" s="33" t="s">
        <v>8159</v>
      </c>
      <c r="KPE1" s="33" t="s">
        <v>8160</v>
      </c>
      <c r="KPF1" s="33" t="s">
        <v>8161</v>
      </c>
      <c r="KPG1" s="33" t="s">
        <v>8162</v>
      </c>
      <c r="KPH1" s="33" t="s">
        <v>8163</v>
      </c>
      <c r="KPI1" s="33" t="s">
        <v>8164</v>
      </c>
      <c r="KPJ1" s="33" t="s">
        <v>8165</v>
      </c>
      <c r="KPK1" s="33" t="s">
        <v>8166</v>
      </c>
      <c r="KPL1" s="33" t="s">
        <v>8167</v>
      </c>
      <c r="KPM1" s="33" t="s">
        <v>8168</v>
      </c>
      <c r="KPN1" s="33" t="s">
        <v>8169</v>
      </c>
      <c r="KPO1" s="33" t="s">
        <v>8170</v>
      </c>
      <c r="KPP1" s="33" t="s">
        <v>8171</v>
      </c>
      <c r="KPQ1" s="33" t="s">
        <v>8172</v>
      </c>
      <c r="KPR1" s="33" t="s">
        <v>8173</v>
      </c>
      <c r="KPS1" s="33" t="s">
        <v>8174</v>
      </c>
      <c r="KPT1" s="33" t="s">
        <v>8175</v>
      </c>
      <c r="KPU1" s="33" t="s">
        <v>8176</v>
      </c>
      <c r="KPV1" s="33" t="s">
        <v>8177</v>
      </c>
      <c r="KPW1" s="33" t="s">
        <v>8178</v>
      </c>
      <c r="KPX1" s="33" t="s">
        <v>8179</v>
      </c>
      <c r="KPY1" s="33" t="s">
        <v>8180</v>
      </c>
      <c r="KPZ1" s="33" t="s">
        <v>8181</v>
      </c>
      <c r="KQA1" s="33" t="s">
        <v>8182</v>
      </c>
      <c r="KQB1" s="33" t="s">
        <v>8183</v>
      </c>
      <c r="KQC1" s="33" t="s">
        <v>8184</v>
      </c>
      <c r="KQD1" s="33" t="s">
        <v>8185</v>
      </c>
      <c r="KQE1" s="33" t="s">
        <v>8186</v>
      </c>
      <c r="KQF1" s="33" t="s">
        <v>8187</v>
      </c>
      <c r="KQG1" s="33" t="s">
        <v>8188</v>
      </c>
      <c r="KQH1" s="33" t="s">
        <v>8189</v>
      </c>
      <c r="KQI1" s="33" t="s">
        <v>8190</v>
      </c>
      <c r="KQJ1" s="33" t="s">
        <v>8191</v>
      </c>
      <c r="KQK1" s="33" t="s">
        <v>8192</v>
      </c>
      <c r="KQL1" s="33" t="s">
        <v>8193</v>
      </c>
      <c r="KQM1" s="33" t="s">
        <v>8194</v>
      </c>
      <c r="KQN1" s="33" t="s">
        <v>8195</v>
      </c>
      <c r="KQO1" s="33" t="s">
        <v>8196</v>
      </c>
      <c r="KQP1" s="33" t="s">
        <v>8197</v>
      </c>
      <c r="KQQ1" s="33" t="s">
        <v>8198</v>
      </c>
      <c r="KQR1" s="33" t="s">
        <v>8199</v>
      </c>
      <c r="KQS1" s="33" t="s">
        <v>8200</v>
      </c>
      <c r="KQT1" s="33" t="s">
        <v>8201</v>
      </c>
      <c r="KQU1" s="33" t="s">
        <v>8202</v>
      </c>
      <c r="KQV1" s="33" t="s">
        <v>8203</v>
      </c>
      <c r="KQW1" s="33" t="s">
        <v>8204</v>
      </c>
      <c r="KQX1" s="33" t="s">
        <v>8205</v>
      </c>
      <c r="KQY1" s="33" t="s">
        <v>8206</v>
      </c>
      <c r="KQZ1" s="33" t="s">
        <v>8207</v>
      </c>
      <c r="KRA1" s="33" t="s">
        <v>8208</v>
      </c>
      <c r="KRB1" s="33" t="s">
        <v>8209</v>
      </c>
      <c r="KRC1" s="33" t="s">
        <v>8210</v>
      </c>
      <c r="KRD1" s="33" t="s">
        <v>8211</v>
      </c>
      <c r="KRE1" s="33" t="s">
        <v>8212</v>
      </c>
      <c r="KRF1" s="33" t="s">
        <v>8213</v>
      </c>
      <c r="KRG1" s="33" t="s">
        <v>8214</v>
      </c>
      <c r="KRH1" s="33" t="s">
        <v>8215</v>
      </c>
      <c r="KRI1" s="33" t="s">
        <v>8216</v>
      </c>
      <c r="KRJ1" s="33" t="s">
        <v>8217</v>
      </c>
      <c r="KRK1" s="33" t="s">
        <v>8218</v>
      </c>
      <c r="KRL1" s="33" t="s">
        <v>8219</v>
      </c>
      <c r="KRM1" s="33" t="s">
        <v>8220</v>
      </c>
      <c r="KRN1" s="33" t="s">
        <v>8221</v>
      </c>
      <c r="KRO1" s="33" t="s">
        <v>8222</v>
      </c>
      <c r="KRP1" s="33" t="s">
        <v>8223</v>
      </c>
      <c r="KRQ1" s="33" t="s">
        <v>8224</v>
      </c>
      <c r="KRR1" s="33" t="s">
        <v>8225</v>
      </c>
      <c r="KRS1" s="33" t="s">
        <v>8226</v>
      </c>
      <c r="KRT1" s="33" t="s">
        <v>8227</v>
      </c>
      <c r="KRU1" s="33" t="s">
        <v>8228</v>
      </c>
      <c r="KRV1" s="33" t="s">
        <v>8229</v>
      </c>
      <c r="KRW1" s="33" t="s">
        <v>8230</v>
      </c>
      <c r="KRX1" s="33" t="s">
        <v>8231</v>
      </c>
      <c r="KRY1" s="33" t="s">
        <v>8232</v>
      </c>
      <c r="KRZ1" s="33" t="s">
        <v>8233</v>
      </c>
      <c r="KSA1" s="33" t="s">
        <v>8234</v>
      </c>
      <c r="KSB1" s="33" t="s">
        <v>8235</v>
      </c>
      <c r="KSC1" s="33" t="s">
        <v>8236</v>
      </c>
      <c r="KSD1" s="33" t="s">
        <v>8237</v>
      </c>
      <c r="KSE1" s="33" t="s">
        <v>8238</v>
      </c>
      <c r="KSF1" s="33" t="s">
        <v>8239</v>
      </c>
      <c r="KSG1" s="33" t="s">
        <v>8240</v>
      </c>
      <c r="KSH1" s="33" t="s">
        <v>8241</v>
      </c>
      <c r="KSI1" s="33" t="s">
        <v>8242</v>
      </c>
      <c r="KSJ1" s="33" t="s">
        <v>8243</v>
      </c>
      <c r="KSK1" s="33" t="s">
        <v>8244</v>
      </c>
      <c r="KSL1" s="33" t="s">
        <v>8245</v>
      </c>
      <c r="KSM1" s="33" t="s">
        <v>8246</v>
      </c>
      <c r="KSN1" s="33" t="s">
        <v>8247</v>
      </c>
      <c r="KSO1" s="33" t="s">
        <v>8248</v>
      </c>
      <c r="KSP1" s="33" t="s">
        <v>8249</v>
      </c>
      <c r="KSQ1" s="33" t="s">
        <v>8250</v>
      </c>
      <c r="KSR1" s="33" t="s">
        <v>8251</v>
      </c>
      <c r="KSS1" s="33" t="s">
        <v>8252</v>
      </c>
      <c r="KST1" s="33" t="s">
        <v>8253</v>
      </c>
      <c r="KSU1" s="33" t="s">
        <v>8254</v>
      </c>
      <c r="KSV1" s="33" t="s">
        <v>8255</v>
      </c>
      <c r="KSW1" s="33" t="s">
        <v>8256</v>
      </c>
      <c r="KSX1" s="33" t="s">
        <v>8257</v>
      </c>
      <c r="KSY1" s="33" t="s">
        <v>8258</v>
      </c>
      <c r="KSZ1" s="33" t="s">
        <v>8259</v>
      </c>
      <c r="KTA1" s="33" t="s">
        <v>8260</v>
      </c>
      <c r="KTB1" s="33" t="s">
        <v>8261</v>
      </c>
      <c r="KTC1" s="33" t="s">
        <v>8262</v>
      </c>
      <c r="KTD1" s="33" t="s">
        <v>8263</v>
      </c>
      <c r="KTE1" s="33" t="s">
        <v>8264</v>
      </c>
      <c r="KTF1" s="33" t="s">
        <v>8265</v>
      </c>
      <c r="KTG1" s="33" t="s">
        <v>8266</v>
      </c>
      <c r="KTH1" s="33" t="s">
        <v>8267</v>
      </c>
      <c r="KTI1" s="33" t="s">
        <v>8268</v>
      </c>
      <c r="KTJ1" s="33" t="s">
        <v>8269</v>
      </c>
      <c r="KTK1" s="33" t="s">
        <v>8270</v>
      </c>
      <c r="KTL1" s="33" t="s">
        <v>8271</v>
      </c>
      <c r="KTM1" s="33" t="s">
        <v>8272</v>
      </c>
      <c r="KTN1" s="33" t="s">
        <v>8273</v>
      </c>
      <c r="KTO1" s="33" t="s">
        <v>8274</v>
      </c>
      <c r="KTP1" s="33" t="s">
        <v>8275</v>
      </c>
      <c r="KTQ1" s="33" t="s">
        <v>8276</v>
      </c>
      <c r="KTR1" s="33" t="s">
        <v>8277</v>
      </c>
      <c r="KTS1" s="33" t="s">
        <v>8278</v>
      </c>
      <c r="KTT1" s="33" t="s">
        <v>8279</v>
      </c>
      <c r="KTU1" s="33" t="s">
        <v>8280</v>
      </c>
      <c r="KTV1" s="33" t="s">
        <v>8281</v>
      </c>
      <c r="KTW1" s="33" t="s">
        <v>8282</v>
      </c>
      <c r="KTX1" s="33" t="s">
        <v>8283</v>
      </c>
      <c r="KTY1" s="33" t="s">
        <v>8284</v>
      </c>
      <c r="KTZ1" s="33" t="s">
        <v>8285</v>
      </c>
      <c r="KUA1" s="33" t="s">
        <v>8286</v>
      </c>
      <c r="KUB1" s="33" t="s">
        <v>8287</v>
      </c>
      <c r="KUC1" s="33" t="s">
        <v>8288</v>
      </c>
      <c r="KUD1" s="33" t="s">
        <v>8289</v>
      </c>
      <c r="KUE1" s="33" t="s">
        <v>8290</v>
      </c>
      <c r="KUF1" s="33" t="s">
        <v>8291</v>
      </c>
      <c r="KUG1" s="33" t="s">
        <v>8292</v>
      </c>
      <c r="KUH1" s="33" t="s">
        <v>8293</v>
      </c>
      <c r="KUI1" s="33" t="s">
        <v>8294</v>
      </c>
      <c r="KUJ1" s="33" t="s">
        <v>8295</v>
      </c>
      <c r="KUK1" s="33" t="s">
        <v>8296</v>
      </c>
      <c r="KUL1" s="33" t="s">
        <v>8297</v>
      </c>
      <c r="KUM1" s="33" t="s">
        <v>8298</v>
      </c>
      <c r="KUN1" s="33" t="s">
        <v>8299</v>
      </c>
      <c r="KUO1" s="33" t="s">
        <v>8300</v>
      </c>
      <c r="KUP1" s="33" t="s">
        <v>8301</v>
      </c>
      <c r="KUQ1" s="33" t="s">
        <v>8302</v>
      </c>
      <c r="KUR1" s="33" t="s">
        <v>8303</v>
      </c>
      <c r="KUS1" s="33" t="s">
        <v>8304</v>
      </c>
      <c r="KUT1" s="33" t="s">
        <v>8305</v>
      </c>
      <c r="KUU1" s="33" t="s">
        <v>8306</v>
      </c>
      <c r="KUV1" s="33" t="s">
        <v>8307</v>
      </c>
      <c r="KUW1" s="33" t="s">
        <v>8308</v>
      </c>
      <c r="KUX1" s="33" t="s">
        <v>8309</v>
      </c>
      <c r="KUY1" s="33" t="s">
        <v>8310</v>
      </c>
      <c r="KUZ1" s="33" t="s">
        <v>8311</v>
      </c>
      <c r="KVA1" s="33" t="s">
        <v>8312</v>
      </c>
      <c r="KVB1" s="33" t="s">
        <v>8313</v>
      </c>
      <c r="KVC1" s="33" t="s">
        <v>8314</v>
      </c>
      <c r="KVD1" s="33" t="s">
        <v>8315</v>
      </c>
      <c r="KVE1" s="33" t="s">
        <v>8316</v>
      </c>
      <c r="KVF1" s="33" t="s">
        <v>8317</v>
      </c>
      <c r="KVG1" s="33" t="s">
        <v>8318</v>
      </c>
      <c r="KVH1" s="33" t="s">
        <v>8319</v>
      </c>
      <c r="KVI1" s="33" t="s">
        <v>8320</v>
      </c>
      <c r="KVJ1" s="33" t="s">
        <v>8321</v>
      </c>
      <c r="KVK1" s="33" t="s">
        <v>8322</v>
      </c>
      <c r="KVL1" s="33" t="s">
        <v>8323</v>
      </c>
      <c r="KVM1" s="33" t="s">
        <v>8324</v>
      </c>
      <c r="KVN1" s="33" t="s">
        <v>8325</v>
      </c>
      <c r="KVO1" s="33" t="s">
        <v>8326</v>
      </c>
      <c r="KVP1" s="33" t="s">
        <v>8327</v>
      </c>
      <c r="KVQ1" s="33" t="s">
        <v>8328</v>
      </c>
      <c r="KVR1" s="33" t="s">
        <v>8329</v>
      </c>
      <c r="KVS1" s="33" t="s">
        <v>8330</v>
      </c>
      <c r="KVT1" s="33" t="s">
        <v>8331</v>
      </c>
      <c r="KVU1" s="33" t="s">
        <v>8332</v>
      </c>
      <c r="KVV1" s="33" t="s">
        <v>8333</v>
      </c>
      <c r="KVW1" s="33" t="s">
        <v>8334</v>
      </c>
      <c r="KVX1" s="33" t="s">
        <v>8335</v>
      </c>
      <c r="KVY1" s="33" t="s">
        <v>8336</v>
      </c>
      <c r="KVZ1" s="33" t="s">
        <v>8337</v>
      </c>
      <c r="KWA1" s="33" t="s">
        <v>8338</v>
      </c>
      <c r="KWB1" s="33" t="s">
        <v>8339</v>
      </c>
      <c r="KWC1" s="33" t="s">
        <v>8340</v>
      </c>
      <c r="KWD1" s="33" t="s">
        <v>8341</v>
      </c>
      <c r="KWE1" s="33" t="s">
        <v>8342</v>
      </c>
      <c r="KWF1" s="33" t="s">
        <v>8343</v>
      </c>
      <c r="KWG1" s="33" t="s">
        <v>8344</v>
      </c>
      <c r="KWH1" s="33" t="s">
        <v>8345</v>
      </c>
      <c r="KWI1" s="33" t="s">
        <v>8346</v>
      </c>
      <c r="KWJ1" s="33" t="s">
        <v>8347</v>
      </c>
      <c r="KWK1" s="33" t="s">
        <v>8348</v>
      </c>
      <c r="KWL1" s="33" t="s">
        <v>8349</v>
      </c>
      <c r="KWM1" s="33" t="s">
        <v>8350</v>
      </c>
      <c r="KWN1" s="33" t="s">
        <v>8351</v>
      </c>
      <c r="KWO1" s="33" t="s">
        <v>8352</v>
      </c>
      <c r="KWP1" s="33" t="s">
        <v>8353</v>
      </c>
      <c r="KWQ1" s="33" t="s">
        <v>8354</v>
      </c>
      <c r="KWR1" s="33" t="s">
        <v>8355</v>
      </c>
      <c r="KWS1" s="33" t="s">
        <v>8356</v>
      </c>
      <c r="KWT1" s="33" t="s">
        <v>8357</v>
      </c>
      <c r="KWU1" s="33" t="s">
        <v>8358</v>
      </c>
      <c r="KWV1" s="33" t="s">
        <v>8359</v>
      </c>
      <c r="KWW1" s="33" t="s">
        <v>8360</v>
      </c>
      <c r="KWX1" s="33" t="s">
        <v>8361</v>
      </c>
      <c r="KWY1" s="33" t="s">
        <v>8362</v>
      </c>
      <c r="KWZ1" s="33" t="s">
        <v>8363</v>
      </c>
      <c r="KXA1" s="33" t="s">
        <v>8364</v>
      </c>
      <c r="KXB1" s="33" t="s">
        <v>8365</v>
      </c>
      <c r="KXC1" s="33" t="s">
        <v>8366</v>
      </c>
      <c r="KXD1" s="33" t="s">
        <v>8367</v>
      </c>
      <c r="KXE1" s="33" t="s">
        <v>8368</v>
      </c>
      <c r="KXF1" s="33" t="s">
        <v>8369</v>
      </c>
      <c r="KXG1" s="33" t="s">
        <v>8370</v>
      </c>
      <c r="KXH1" s="33" t="s">
        <v>8371</v>
      </c>
      <c r="KXI1" s="33" t="s">
        <v>8372</v>
      </c>
      <c r="KXJ1" s="33" t="s">
        <v>8373</v>
      </c>
      <c r="KXK1" s="33" t="s">
        <v>8374</v>
      </c>
      <c r="KXL1" s="33" t="s">
        <v>8375</v>
      </c>
      <c r="KXM1" s="33" t="s">
        <v>8376</v>
      </c>
      <c r="KXN1" s="33" t="s">
        <v>8377</v>
      </c>
      <c r="KXO1" s="33" t="s">
        <v>8378</v>
      </c>
      <c r="KXP1" s="33" t="s">
        <v>8379</v>
      </c>
      <c r="KXQ1" s="33" t="s">
        <v>8380</v>
      </c>
      <c r="KXR1" s="33" t="s">
        <v>8381</v>
      </c>
      <c r="KXS1" s="33" t="s">
        <v>8382</v>
      </c>
      <c r="KXT1" s="33" t="s">
        <v>8383</v>
      </c>
      <c r="KXU1" s="33" t="s">
        <v>8384</v>
      </c>
      <c r="KXV1" s="33" t="s">
        <v>8385</v>
      </c>
      <c r="KXW1" s="33" t="s">
        <v>8386</v>
      </c>
      <c r="KXX1" s="33" t="s">
        <v>8387</v>
      </c>
      <c r="KXY1" s="33" t="s">
        <v>8388</v>
      </c>
      <c r="KXZ1" s="33" t="s">
        <v>8389</v>
      </c>
      <c r="KYA1" s="33" t="s">
        <v>8390</v>
      </c>
      <c r="KYB1" s="33" t="s">
        <v>8391</v>
      </c>
      <c r="KYC1" s="33" t="s">
        <v>8392</v>
      </c>
      <c r="KYD1" s="33" t="s">
        <v>8393</v>
      </c>
      <c r="KYE1" s="33" t="s">
        <v>8394</v>
      </c>
      <c r="KYF1" s="33" t="s">
        <v>8395</v>
      </c>
      <c r="KYG1" s="33" t="s">
        <v>8396</v>
      </c>
      <c r="KYH1" s="33" t="s">
        <v>8397</v>
      </c>
      <c r="KYI1" s="33" t="s">
        <v>8398</v>
      </c>
      <c r="KYJ1" s="33" t="s">
        <v>8399</v>
      </c>
      <c r="KYK1" s="33" t="s">
        <v>8400</v>
      </c>
      <c r="KYL1" s="33" t="s">
        <v>8401</v>
      </c>
      <c r="KYM1" s="33" t="s">
        <v>8402</v>
      </c>
      <c r="KYN1" s="33" t="s">
        <v>8403</v>
      </c>
      <c r="KYO1" s="33" t="s">
        <v>8404</v>
      </c>
      <c r="KYP1" s="33" t="s">
        <v>8405</v>
      </c>
      <c r="KYQ1" s="33" t="s">
        <v>8406</v>
      </c>
      <c r="KYR1" s="33" t="s">
        <v>8407</v>
      </c>
      <c r="KYS1" s="33" t="s">
        <v>8408</v>
      </c>
      <c r="KYT1" s="33" t="s">
        <v>8409</v>
      </c>
      <c r="KYU1" s="33" t="s">
        <v>8410</v>
      </c>
      <c r="KYV1" s="33" t="s">
        <v>8411</v>
      </c>
      <c r="KYW1" s="33" t="s">
        <v>8412</v>
      </c>
      <c r="KYX1" s="33" t="s">
        <v>8413</v>
      </c>
      <c r="KYY1" s="33" t="s">
        <v>8414</v>
      </c>
      <c r="KYZ1" s="33" t="s">
        <v>8415</v>
      </c>
      <c r="KZA1" s="33" t="s">
        <v>8416</v>
      </c>
      <c r="KZB1" s="33" t="s">
        <v>8417</v>
      </c>
      <c r="KZC1" s="33" t="s">
        <v>8418</v>
      </c>
      <c r="KZD1" s="33" t="s">
        <v>8419</v>
      </c>
      <c r="KZE1" s="33" t="s">
        <v>8420</v>
      </c>
      <c r="KZF1" s="33" t="s">
        <v>8421</v>
      </c>
      <c r="KZG1" s="33" t="s">
        <v>8422</v>
      </c>
      <c r="KZH1" s="33" t="s">
        <v>8423</v>
      </c>
      <c r="KZI1" s="33" t="s">
        <v>8424</v>
      </c>
      <c r="KZJ1" s="33" t="s">
        <v>8425</v>
      </c>
      <c r="KZK1" s="33" t="s">
        <v>8426</v>
      </c>
      <c r="KZL1" s="33" t="s">
        <v>8427</v>
      </c>
      <c r="KZM1" s="33" t="s">
        <v>8428</v>
      </c>
      <c r="KZN1" s="33" t="s">
        <v>8429</v>
      </c>
      <c r="KZO1" s="33" t="s">
        <v>8430</v>
      </c>
      <c r="KZP1" s="33" t="s">
        <v>8431</v>
      </c>
      <c r="KZQ1" s="33" t="s">
        <v>8432</v>
      </c>
      <c r="KZR1" s="33" t="s">
        <v>8433</v>
      </c>
      <c r="KZS1" s="33" t="s">
        <v>8434</v>
      </c>
      <c r="KZT1" s="33" t="s">
        <v>8435</v>
      </c>
      <c r="KZU1" s="33" t="s">
        <v>8436</v>
      </c>
      <c r="KZV1" s="33" t="s">
        <v>8437</v>
      </c>
      <c r="KZW1" s="33" t="s">
        <v>8438</v>
      </c>
      <c r="KZX1" s="33" t="s">
        <v>8439</v>
      </c>
      <c r="KZY1" s="33" t="s">
        <v>8440</v>
      </c>
      <c r="KZZ1" s="33" t="s">
        <v>8441</v>
      </c>
      <c r="LAA1" s="33" t="s">
        <v>8442</v>
      </c>
      <c r="LAB1" s="33" t="s">
        <v>8443</v>
      </c>
      <c r="LAC1" s="33" t="s">
        <v>8444</v>
      </c>
      <c r="LAD1" s="33" t="s">
        <v>8445</v>
      </c>
      <c r="LAE1" s="33" t="s">
        <v>8446</v>
      </c>
      <c r="LAF1" s="33" t="s">
        <v>8447</v>
      </c>
      <c r="LAG1" s="33" t="s">
        <v>8448</v>
      </c>
      <c r="LAH1" s="33" t="s">
        <v>8449</v>
      </c>
      <c r="LAI1" s="33" t="s">
        <v>8450</v>
      </c>
      <c r="LAJ1" s="33" t="s">
        <v>8451</v>
      </c>
      <c r="LAK1" s="33" t="s">
        <v>8452</v>
      </c>
      <c r="LAL1" s="33" t="s">
        <v>8453</v>
      </c>
      <c r="LAM1" s="33" t="s">
        <v>8454</v>
      </c>
      <c r="LAN1" s="33" t="s">
        <v>8455</v>
      </c>
      <c r="LAO1" s="33" t="s">
        <v>8456</v>
      </c>
      <c r="LAP1" s="33" t="s">
        <v>8457</v>
      </c>
      <c r="LAQ1" s="33" t="s">
        <v>8458</v>
      </c>
      <c r="LAR1" s="33" t="s">
        <v>8459</v>
      </c>
      <c r="LAS1" s="33" t="s">
        <v>8460</v>
      </c>
      <c r="LAT1" s="33" t="s">
        <v>8461</v>
      </c>
      <c r="LAU1" s="33" t="s">
        <v>8462</v>
      </c>
      <c r="LAV1" s="33" t="s">
        <v>8463</v>
      </c>
      <c r="LAW1" s="33" t="s">
        <v>8464</v>
      </c>
      <c r="LAX1" s="33" t="s">
        <v>8465</v>
      </c>
      <c r="LAY1" s="33" t="s">
        <v>8466</v>
      </c>
      <c r="LAZ1" s="33" t="s">
        <v>8467</v>
      </c>
      <c r="LBA1" s="33" t="s">
        <v>8468</v>
      </c>
      <c r="LBB1" s="33" t="s">
        <v>8469</v>
      </c>
      <c r="LBC1" s="33" t="s">
        <v>8470</v>
      </c>
      <c r="LBD1" s="33" t="s">
        <v>8471</v>
      </c>
      <c r="LBE1" s="33" t="s">
        <v>8472</v>
      </c>
      <c r="LBF1" s="33" t="s">
        <v>8473</v>
      </c>
      <c r="LBG1" s="33" t="s">
        <v>8474</v>
      </c>
      <c r="LBH1" s="33" t="s">
        <v>8475</v>
      </c>
      <c r="LBI1" s="33" t="s">
        <v>8476</v>
      </c>
      <c r="LBJ1" s="33" t="s">
        <v>8477</v>
      </c>
      <c r="LBK1" s="33" t="s">
        <v>8478</v>
      </c>
      <c r="LBL1" s="33" t="s">
        <v>8479</v>
      </c>
      <c r="LBM1" s="33" t="s">
        <v>8480</v>
      </c>
      <c r="LBN1" s="33" t="s">
        <v>8481</v>
      </c>
      <c r="LBO1" s="33" t="s">
        <v>8482</v>
      </c>
      <c r="LBP1" s="33" t="s">
        <v>8483</v>
      </c>
      <c r="LBQ1" s="33" t="s">
        <v>8484</v>
      </c>
      <c r="LBR1" s="33" t="s">
        <v>8485</v>
      </c>
      <c r="LBS1" s="33" t="s">
        <v>8486</v>
      </c>
      <c r="LBT1" s="33" t="s">
        <v>8487</v>
      </c>
      <c r="LBU1" s="33" t="s">
        <v>8488</v>
      </c>
      <c r="LBV1" s="33" t="s">
        <v>8489</v>
      </c>
      <c r="LBW1" s="33" t="s">
        <v>8490</v>
      </c>
      <c r="LBX1" s="33" t="s">
        <v>8491</v>
      </c>
      <c r="LBY1" s="33" t="s">
        <v>8492</v>
      </c>
      <c r="LBZ1" s="33" t="s">
        <v>8493</v>
      </c>
      <c r="LCA1" s="33" t="s">
        <v>8494</v>
      </c>
      <c r="LCB1" s="33" t="s">
        <v>8495</v>
      </c>
      <c r="LCC1" s="33" t="s">
        <v>8496</v>
      </c>
      <c r="LCD1" s="33" t="s">
        <v>8497</v>
      </c>
      <c r="LCE1" s="33" t="s">
        <v>8498</v>
      </c>
      <c r="LCF1" s="33" t="s">
        <v>8499</v>
      </c>
      <c r="LCG1" s="33" t="s">
        <v>8500</v>
      </c>
      <c r="LCH1" s="33" t="s">
        <v>8501</v>
      </c>
      <c r="LCI1" s="33" t="s">
        <v>8502</v>
      </c>
      <c r="LCJ1" s="33" t="s">
        <v>8503</v>
      </c>
      <c r="LCK1" s="33" t="s">
        <v>8504</v>
      </c>
      <c r="LCL1" s="33" t="s">
        <v>8505</v>
      </c>
      <c r="LCM1" s="33" t="s">
        <v>8506</v>
      </c>
      <c r="LCN1" s="33" t="s">
        <v>8507</v>
      </c>
      <c r="LCO1" s="33" t="s">
        <v>8508</v>
      </c>
      <c r="LCP1" s="33" t="s">
        <v>8509</v>
      </c>
      <c r="LCQ1" s="33" t="s">
        <v>8510</v>
      </c>
      <c r="LCR1" s="33" t="s">
        <v>8511</v>
      </c>
      <c r="LCS1" s="33" t="s">
        <v>8512</v>
      </c>
      <c r="LCT1" s="33" t="s">
        <v>8513</v>
      </c>
      <c r="LCU1" s="33" t="s">
        <v>8514</v>
      </c>
      <c r="LCV1" s="33" t="s">
        <v>8515</v>
      </c>
      <c r="LCW1" s="33" t="s">
        <v>8516</v>
      </c>
      <c r="LCX1" s="33" t="s">
        <v>8517</v>
      </c>
      <c r="LCY1" s="33" t="s">
        <v>8518</v>
      </c>
      <c r="LCZ1" s="33" t="s">
        <v>8519</v>
      </c>
      <c r="LDA1" s="33" t="s">
        <v>8520</v>
      </c>
      <c r="LDB1" s="33" t="s">
        <v>8521</v>
      </c>
      <c r="LDC1" s="33" t="s">
        <v>8522</v>
      </c>
      <c r="LDD1" s="33" t="s">
        <v>8523</v>
      </c>
      <c r="LDE1" s="33" t="s">
        <v>8524</v>
      </c>
      <c r="LDF1" s="33" t="s">
        <v>8525</v>
      </c>
      <c r="LDG1" s="33" t="s">
        <v>8526</v>
      </c>
      <c r="LDH1" s="33" t="s">
        <v>8527</v>
      </c>
      <c r="LDI1" s="33" t="s">
        <v>8528</v>
      </c>
      <c r="LDJ1" s="33" t="s">
        <v>8529</v>
      </c>
      <c r="LDK1" s="33" t="s">
        <v>8530</v>
      </c>
      <c r="LDL1" s="33" t="s">
        <v>8531</v>
      </c>
      <c r="LDM1" s="33" t="s">
        <v>8532</v>
      </c>
      <c r="LDN1" s="33" t="s">
        <v>8533</v>
      </c>
      <c r="LDO1" s="33" t="s">
        <v>8534</v>
      </c>
      <c r="LDP1" s="33" t="s">
        <v>8535</v>
      </c>
      <c r="LDQ1" s="33" t="s">
        <v>8536</v>
      </c>
      <c r="LDR1" s="33" t="s">
        <v>8537</v>
      </c>
      <c r="LDS1" s="33" t="s">
        <v>8538</v>
      </c>
      <c r="LDT1" s="33" t="s">
        <v>8539</v>
      </c>
      <c r="LDU1" s="33" t="s">
        <v>8540</v>
      </c>
      <c r="LDV1" s="33" t="s">
        <v>8541</v>
      </c>
      <c r="LDW1" s="33" t="s">
        <v>8542</v>
      </c>
      <c r="LDX1" s="33" t="s">
        <v>8543</v>
      </c>
      <c r="LDY1" s="33" t="s">
        <v>8544</v>
      </c>
      <c r="LDZ1" s="33" t="s">
        <v>8545</v>
      </c>
      <c r="LEA1" s="33" t="s">
        <v>8546</v>
      </c>
      <c r="LEB1" s="33" t="s">
        <v>8547</v>
      </c>
      <c r="LEC1" s="33" t="s">
        <v>8548</v>
      </c>
      <c r="LED1" s="33" t="s">
        <v>8549</v>
      </c>
      <c r="LEE1" s="33" t="s">
        <v>8550</v>
      </c>
      <c r="LEF1" s="33" t="s">
        <v>8551</v>
      </c>
      <c r="LEG1" s="33" t="s">
        <v>8552</v>
      </c>
      <c r="LEH1" s="33" t="s">
        <v>8553</v>
      </c>
      <c r="LEI1" s="33" t="s">
        <v>8554</v>
      </c>
      <c r="LEJ1" s="33" t="s">
        <v>8555</v>
      </c>
      <c r="LEK1" s="33" t="s">
        <v>8556</v>
      </c>
      <c r="LEL1" s="33" t="s">
        <v>8557</v>
      </c>
      <c r="LEM1" s="33" t="s">
        <v>8558</v>
      </c>
      <c r="LEN1" s="33" t="s">
        <v>8559</v>
      </c>
      <c r="LEO1" s="33" t="s">
        <v>8560</v>
      </c>
      <c r="LEP1" s="33" t="s">
        <v>8561</v>
      </c>
      <c r="LEQ1" s="33" t="s">
        <v>8562</v>
      </c>
      <c r="LER1" s="33" t="s">
        <v>8563</v>
      </c>
      <c r="LES1" s="33" t="s">
        <v>8564</v>
      </c>
      <c r="LET1" s="33" t="s">
        <v>8565</v>
      </c>
      <c r="LEU1" s="33" t="s">
        <v>8566</v>
      </c>
      <c r="LEV1" s="33" t="s">
        <v>8567</v>
      </c>
      <c r="LEW1" s="33" t="s">
        <v>8568</v>
      </c>
      <c r="LEX1" s="33" t="s">
        <v>8569</v>
      </c>
      <c r="LEY1" s="33" t="s">
        <v>8570</v>
      </c>
      <c r="LEZ1" s="33" t="s">
        <v>8571</v>
      </c>
      <c r="LFA1" s="33" t="s">
        <v>8572</v>
      </c>
      <c r="LFB1" s="33" t="s">
        <v>8573</v>
      </c>
      <c r="LFC1" s="33" t="s">
        <v>8574</v>
      </c>
      <c r="LFD1" s="33" t="s">
        <v>8575</v>
      </c>
      <c r="LFE1" s="33" t="s">
        <v>8576</v>
      </c>
      <c r="LFF1" s="33" t="s">
        <v>8577</v>
      </c>
      <c r="LFG1" s="33" t="s">
        <v>8578</v>
      </c>
      <c r="LFH1" s="33" t="s">
        <v>8579</v>
      </c>
      <c r="LFI1" s="33" t="s">
        <v>8580</v>
      </c>
      <c r="LFJ1" s="33" t="s">
        <v>8581</v>
      </c>
      <c r="LFK1" s="33" t="s">
        <v>8582</v>
      </c>
      <c r="LFL1" s="33" t="s">
        <v>8583</v>
      </c>
      <c r="LFM1" s="33" t="s">
        <v>8584</v>
      </c>
      <c r="LFN1" s="33" t="s">
        <v>8585</v>
      </c>
      <c r="LFO1" s="33" t="s">
        <v>8586</v>
      </c>
      <c r="LFP1" s="33" t="s">
        <v>8587</v>
      </c>
      <c r="LFQ1" s="33" t="s">
        <v>8588</v>
      </c>
      <c r="LFR1" s="33" t="s">
        <v>8589</v>
      </c>
      <c r="LFS1" s="33" t="s">
        <v>8590</v>
      </c>
      <c r="LFT1" s="33" t="s">
        <v>8591</v>
      </c>
      <c r="LFU1" s="33" t="s">
        <v>8592</v>
      </c>
      <c r="LFV1" s="33" t="s">
        <v>8593</v>
      </c>
      <c r="LFW1" s="33" t="s">
        <v>8594</v>
      </c>
      <c r="LFX1" s="33" t="s">
        <v>8595</v>
      </c>
      <c r="LFY1" s="33" t="s">
        <v>8596</v>
      </c>
      <c r="LFZ1" s="33" t="s">
        <v>8597</v>
      </c>
      <c r="LGA1" s="33" t="s">
        <v>8598</v>
      </c>
      <c r="LGB1" s="33" t="s">
        <v>8599</v>
      </c>
      <c r="LGC1" s="33" t="s">
        <v>8600</v>
      </c>
      <c r="LGD1" s="33" t="s">
        <v>8601</v>
      </c>
      <c r="LGE1" s="33" t="s">
        <v>8602</v>
      </c>
      <c r="LGF1" s="33" t="s">
        <v>8603</v>
      </c>
      <c r="LGG1" s="33" t="s">
        <v>8604</v>
      </c>
      <c r="LGH1" s="33" t="s">
        <v>8605</v>
      </c>
      <c r="LGI1" s="33" t="s">
        <v>8606</v>
      </c>
      <c r="LGJ1" s="33" t="s">
        <v>8607</v>
      </c>
      <c r="LGK1" s="33" t="s">
        <v>8608</v>
      </c>
      <c r="LGL1" s="33" t="s">
        <v>8609</v>
      </c>
      <c r="LGM1" s="33" t="s">
        <v>8610</v>
      </c>
      <c r="LGN1" s="33" t="s">
        <v>8611</v>
      </c>
      <c r="LGO1" s="33" t="s">
        <v>8612</v>
      </c>
      <c r="LGP1" s="33" t="s">
        <v>8613</v>
      </c>
      <c r="LGQ1" s="33" t="s">
        <v>8614</v>
      </c>
      <c r="LGR1" s="33" t="s">
        <v>8615</v>
      </c>
      <c r="LGS1" s="33" t="s">
        <v>8616</v>
      </c>
      <c r="LGT1" s="33" t="s">
        <v>8617</v>
      </c>
      <c r="LGU1" s="33" t="s">
        <v>8618</v>
      </c>
      <c r="LGV1" s="33" t="s">
        <v>8619</v>
      </c>
      <c r="LGW1" s="33" t="s">
        <v>8620</v>
      </c>
      <c r="LGX1" s="33" t="s">
        <v>8621</v>
      </c>
      <c r="LGY1" s="33" t="s">
        <v>8622</v>
      </c>
      <c r="LGZ1" s="33" t="s">
        <v>8623</v>
      </c>
      <c r="LHA1" s="33" t="s">
        <v>8624</v>
      </c>
      <c r="LHB1" s="33" t="s">
        <v>8625</v>
      </c>
      <c r="LHC1" s="33" t="s">
        <v>8626</v>
      </c>
      <c r="LHD1" s="33" t="s">
        <v>8627</v>
      </c>
      <c r="LHE1" s="33" t="s">
        <v>8628</v>
      </c>
      <c r="LHF1" s="33" t="s">
        <v>8629</v>
      </c>
      <c r="LHG1" s="33" t="s">
        <v>8630</v>
      </c>
      <c r="LHH1" s="33" t="s">
        <v>8631</v>
      </c>
      <c r="LHI1" s="33" t="s">
        <v>8632</v>
      </c>
      <c r="LHJ1" s="33" t="s">
        <v>8633</v>
      </c>
      <c r="LHK1" s="33" t="s">
        <v>8634</v>
      </c>
      <c r="LHL1" s="33" t="s">
        <v>8635</v>
      </c>
      <c r="LHM1" s="33" t="s">
        <v>8636</v>
      </c>
      <c r="LHN1" s="33" t="s">
        <v>8637</v>
      </c>
      <c r="LHO1" s="33" t="s">
        <v>8638</v>
      </c>
      <c r="LHP1" s="33" t="s">
        <v>8639</v>
      </c>
      <c r="LHQ1" s="33" t="s">
        <v>8640</v>
      </c>
      <c r="LHR1" s="33" t="s">
        <v>8641</v>
      </c>
      <c r="LHS1" s="33" t="s">
        <v>8642</v>
      </c>
      <c r="LHT1" s="33" t="s">
        <v>8643</v>
      </c>
      <c r="LHU1" s="33" t="s">
        <v>8644</v>
      </c>
      <c r="LHV1" s="33" t="s">
        <v>8645</v>
      </c>
      <c r="LHW1" s="33" t="s">
        <v>8646</v>
      </c>
      <c r="LHX1" s="33" t="s">
        <v>8647</v>
      </c>
      <c r="LHY1" s="33" t="s">
        <v>8648</v>
      </c>
      <c r="LHZ1" s="33" t="s">
        <v>8649</v>
      </c>
      <c r="LIA1" s="33" t="s">
        <v>8650</v>
      </c>
      <c r="LIB1" s="33" t="s">
        <v>8651</v>
      </c>
      <c r="LIC1" s="33" t="s">
        <v>8652</v>
      </c>
      <c r="LID1" s="33" t="s">
        <v>8653</v>
      </c>
      <c r="LIE1" s="33" t="s">
        <v>8654</v>
      </c>
      <c r="LIF1" s="33" t="s">
        <v>8655</v>
      </c>
      <c r="LIG1" s="33" t="s">
        <v>8656</v>
      </c>
      <c r="LIH1" s="33" t="s">
        <v>8657</v>
      </c>
      <c r="LII1" s="33" t="s">
        <v>8658</v>
      </c>
      <c r="LIJ1" s="33" t="s">
        <v>8659</v>
      </c>
      <c r="LIK1" s="33" t="s">
        <v>8660</v>
      </c>
      <c r="LIL1" s="33" t="s">
        <v>8661</v>
      </c>
      <c r="LIM1" s="33" t="s">
        <v>8662</v>
      </c>
      <c r="LIN1" s="33" t="s">
        <v>8663</v>
      </c>
      <c r="LIO1" s="33" t="s">
        <v>8664</v>
      </c>
      <c r="LIP1" s="33" t="s">
        <v>8665</v>
      </c>
      <c r="LIQ1" s="33" t="s">
        <v>8666</v>
      </c>
      <c r="LIR1" s="33" t="s">
        <v>8667</v>
      </c>
      <c r="LIS1" s="33" t="s">
        <v>8668</v>
      </c>
      <c r="LIT1" s="33" t="s">
        <v>8669</v>
      </c>
      <c r="LIU1" s="33" t="s">
        <v>8670</v>
      </c>
      <c r="LIV1" s="33" t="s">
        <v>8671</v>
      </c>
      <c r="LIW1" s="33" t="s">
        <v>8672</v>
      </c>
      <c r="LIX1" s="33" t="s">
        <v>8673</v>
      </c>
      <c r="LIY1" s="33" t="s">
        <v>8674</v>
      </c>
      <c r="LIZ1" s="33" t="s">
        <v>8675</v>
      </c>
      <c r="LJA1" s="33" t="s">
        <v>8676</v>
      </c>
      <c r="LJB1" s="33" t="s">
        <v>8677</v>
      </c>
      <c r="LJC1" s="33" t="s">
        <v>8678</v>
      </c>
      <c r="LJD1" s="33" t="s">
        <v>8679</v>
      </c>
      <c r="LJE1" s="33" t="s">
        <v>8680</v>
      </c>
      <c r="LJF1" s="33" t="s">
        <v>8681</v>
      </c>
      <c r="LJG1" s="33" t="s">
        <v>8682</v>
      </c>
      <c r="LJH1" s="33" t="s">
        <v>8683</v>
      </c>
      <c r="LJI1" s="33" t="s">
        <v>8684</v>
      </c>
      <c r="LJJ1" s="33" t="s">
        <v>8685</v>
      </c>
      <c r="LJK1" s="33" t="s">
        <v>8686</v>
      </c>
      <c r="LJL1" s="33" t="s">
        <v>8687</v>
      </c>
      <c r="LJM1" s="33" t="s">
        <v>8688</v>
      </c>
      <c r="LJN1" s="33" t="s">
        <v>8689</v>
      </c>
      <c r="LJO1" s="33" t="s">
        <v>8690</v>
      </c>
      <c r="LJP1" s="33" t="s">
        <v>8691</v>
      </c>
      <c r="LJQ1" s="33" t="s">
        <v>8692</v>
      </c>
      <c r="LJR1" s="33" t="s">
        <v>8693</v>
      </c>
      <c r="LJS1" s="33" t="s">
        <v>8694</v>
      </c>
      <c r="LJT1" s="33" t="s">
        <v>8695</v>
      </c>
      <c r="LJU1" s="33" t="s">
        <v>8696</v>
      </c>
      <c r="LJV1" s="33" t="s">
        <v>8697</v>
      </c>
      <c r="LJW1" s="33" t="s">
        <v>8698</v>
      </c>
      <c r="LJX1" s="33" t="s">
        <v>8699</v>
      </c>
      <c r="LJY1" s="33" t="s">
        <v>8700</v>
      </c>
      <c r="LJZ1" s="33" t="s">
        <v>8701</v>
      </c>
      <c r="LKA1" s="33" t="s">
        <v>8702</v>
      </c>
      <c r="LKB1" s="33" t="s">
        <v>8703</v>
      </c>
      <c r="LKC1" s="33" t="s">
        <v>8704</v>
      </c>
      <c r="LKD1" s="33" t="s">
        <v>8705</v>
      </c>
      <c r="LKE1" s="33" t="s">
        <v>8706</v>
      </c>
      <c r="LKF1" s="33" t="s">
        <v>8707</v>
      </c>
      <c r="LKG1" s="33" t="s">
        <v>8708</v>
      </c>
      <c r="LKH1" s="33" t="s">
        <v>8709</v>
      </c>
      <c r="LKI1" s="33" t="s">
        <v>8710</v>
      </c>
      <c r="LKJ1" s="33" t="s">
        <v>8711</v>
      </c>
      <c r="LKK1" s="33" t="s">
        <v>8712</v>
      </c>
      <c r="LKL1" s="33" t="s">
        <v>8713</v>
      </c>
      <c r="LKM1" s="33" t="s">
        <v>8714</v>
      </c>
      <c r="LKN1" s="33" t="s">
        <v>8715</v>
      </c>
      <c r="LKO1" s="33" t="s">
        <v>8716</v>
      </c>
      <c r="LKP1" s="33" t="s">
        <v>8717</v>
      </c>
      <c r="LKQ1" s="33" t="s">
        <v>8718</v>
      </c>
      <c r="LKR1" s="33" t="s">
        <v>8719</v>
      </c>
      <c r="LKS1" s="33" t="s">
        <v>8720</v>
      </c>
      <c r="LKT1" s="33" t="s">
        <v>8721</v>
      </c>
      <c r="LKU1" s="33" t="s">
        <v>8722</v>
      </c>
      <c r="LKV1" s="33" t="s">
        <v>8723</v>
      </c>
      <c r="LKW1" s="33" t="s">
        <v>8724</v>
      </c>
      <c r="LKX1" s="33" t="s">
        <v>8725</v>
      </c>
      <c r="LKY1" s="33" t="s">
        <v>8726</v>
      </c>
      <c r="LKZ1" s="33" t="s">
        <v>8727</v>
      </c>
      <c r="LLA1" s="33" t="s">
        <v>8728</v>
      </c>
      <c r="LLB1" s="33" t="s">
        <v>8729</v>
      </c>
      <c r="LLC1" s="33" t="s">
        <v>8730</v>
      </c>
      <c r="LLD1" s="33" t="s">
        <v>8731</v>
      </c>
      <c r="LLE1" s="33" t="s">
        <v>8732</v>
      </c>
      <c r="LLF1" s="33" t="s">
        <v>8733</v>
      </c>
      <c r="LLG1" s="33" t="s">
        <v>8734</v>
      </c>
      <c r="LLH1" s="33" t="s">
        <v>8735</v>
      </c>
      <c r="LLI1" s="33" t="s">
        <v>8736</v>
      </c>
      <c r="LLJ1" s="33" t="s">
        <v>8737</v>
      </c>
      <c r="LLK1" s="33" t="s">
        <v>8738</v>
      </c>
      <c r="LLL1" s="33" t="s">
        <v>8739</v>
      </c>
      <c r="LLM1" s="33" t="s">
        <v>8740</v>
      </c>
      <c r="LLN1" s="33" t="s">
        <v>8741</v>
      </c>
      <c r="LLO1" s="33" t="s">
        <v>8742</v>
      </c>
      <c r="LLP1" s="33" t="s">
        <v>8743</v>
      </c>
      <c r="LLQ1" s="33" t="s">
        <v>8744</v>
      </c>
      <c r="LLR1" s="33" t="s">
        <v>8745</v>
      </c>
      <c r="LLS1" s="33" t="s">
        <v>8746</v>
      </c>
      <c r="LLT1" s="33" t="s">
        <v>8747</v>
      </c>
      <c r="LLU1" s="33" t="s">
        <v>8748</v>
      </c>
      <c r="LLV1" s="33" t="s">
        <v>8749</v>
      </c>
      <c r="LLW1" s="33" t="s">
        <v>8750</v>
      </c>
      <c r="LLX1" s="33" t="s">
        <v>8751</v>
      </c>
      <c r="LLY1" s="33" t="s">
        <v>8752</v>
      </c>
      <c r="LLZ1" s="33" t="s">
        <v>8753</v>
      </c>
      <c r="LMA1" s="33" t="s">
        <v>8754</v>
      </c>
      <c r="LMB1" s="33" t="s">
        <v>8755</v>
      </c>
      <c r="LMC1" s="33" t="s">
        <v>8756</v>
      </c>
      <c r="LMD1" s="33" t="s">
        <v>8757</v>
      </c>
      <c r="LME1" s="33" t="s">
        <v>8758</v>
      </c>
      <c r="LMF1" s="33" t="s">
        <v>8759</v>
      </c>
      <c r="LMG1" s="33" t="s">
        <v>8760</v>
      </c>
      <c r="LMH1" s="33" t="s">
        <v>8761</v>
      </c>
      <c r="LMI1" s="33" t="s">
        <v>8762</v>
      </c>
      <c r="LMJ1" s="33" t="s">
        <v>8763</v>
      </c>
      <c r="LMK1" s="33" t="s">
        <v>8764</v>
      </c>
      <c r="LML1" s="33" t="s">
        <v>8765</v>
      </c>
      <c r="LMM1" s="33" t="s">
        <v>8766</v>
      </c>
      <c r="LMN1" s="33" t="s">
        <v>8767</v>
      </c>
      <c r="LMO1" s="33" t="s">
        <v>8768</v>
      </c>
      <c r="LMP1" s="33" t="s">
        <v>8769</v>
      </c>
      <c r="LMQ1" s="33" t="s">
        <v>8770</v>
      </c>
      <c r="LMR1" s="33" t="s">
        <v>8771</v>
      </c>
      <c r="LMS1" s="33" t="s">
        <v>8772</v>
      </c>
      <c r="LMT1" s="33" t="s">
        <v>8773</v>
      </c>
      <c r="LMU1" s="33" t="s">
        <v>8774</v>
      </c>
      <c r="LMV1" s="33" t="s">
        <v>8775</v>
      </c>
      <c r="LMW1" s="33" t="s">
        <v>8776</v>
      </c>
      <c r="LMX1" s="33" t="s">
        <v>8777</v>
      </c>
      <c r="LMY1" s="33" t="s">
        <v>8778</v>
      </c>
      <c r="LMZ1" s="33" t="s">
        <v>8779</v>
      </c>
      <c r="LNA1" s="33" t="s">
        <v>8780</v>
      </c>
      <c r="LNB1" s="33" t="s">
        <v>8781</v>
      </c>
      <c r="LNC1" s="33" t="s">
        <v>8782</v>
      </c>
      <c r="LND1" s="33" t="s">
        <v>8783</v>
      </c>
      <c r="LNE1" s="33" t="s">
        <v>8784</v>
      </c>
      <c r="LNF1" s="33" t="s">
        <v>8785</v>
      </c>
      <c r="LNG1" s="33" t="s">
        <v>8786</v>
      </c>
      <c r="LNH1" s="33" t="s">
        <v>8787</v>
      </c>
      <c r="LNI1" s="33" t="s">
        <v>8788</v>
      </c>
      <c r="LNJ1" s="33" t="s">
        <v>8789</v>
      </c>
      <c r="LNK1" s="33" t="s">
        <v>8790</v>
      </c>
      <c r="LNL1" s="33" t="s">
        <v>8791</v>
      </c>
      <c r="LNM1" s="33" t="s">
        <v>8792</v>
      </c>
      <c r="LNN1" s="33" t="s">
        <v>8793</v>
      </c>
      <c r="LNO1" s="33" t="s">
        <v>8794</v>
      </c>
      <c r="LNP1" s="33" t="s">
        <v>8795</v>
      </c>
      <c r="LNQ1" s="33" t="s">
        <v>8796</v>
      </c>
      <c r="LNR1" s="33" t="s">
        <v>8797</v>
      </c>
      <c r="LNS1" s="33" t="s">
        <v>8798</v>
      </c>
      <c r="LNT1" s="33" t="s">
        <v>8799</v>
      </c>
      <c r="LNU1" s="33" t="s">
        <v>8800</v>
      </c>
      <c r="LNV1" s="33" t="s">
        <v>8801</v>
      </c>
      <c r="LNW1" s="33" t="s">
        <v>8802</v>
      </c>
      <c r="LNX1" s="33" t="s">
        <v>8803</v>
      </c>
      <c r="LNY1" s="33" t="s">
        <v>8804</v>
      </c>
      <c r="LNZ1" s="33" t="s">
        <v>8805</v>
      </c>
      <c r="LOA1" s="33" t="s">
        <v>8806</v>
      </c>
      <c r="LOB1" s="33" t="s">
        <v>8807</v>
      </c>
      <c r="LOC1" s="33" t="s">
        <v>8808</v>
      </c>
      <c r="LOD1" s="33" t="s">
        <v>8809</v>
      </c>
      <c r="LOE1" s="33" t="s">
        <v>8810</v>
      </c>
      <c r="LOF1" s="33" t="s">
        <v>8811</v>
      </c>
      <c r="LOG1" s="33" t="s">
        <v>8812</v>
      </c>
      <c r="LOH1" s="33" t="s">
        <v>8813</v>
      </c>
      <c r="LOI1" s="33" t="s">
        <v>8814</v>
      </c>
      <c r="LOJ1" s="33" t="s">
        <v>8815</v>
      </c>
      <c r="LOK1" s="33" t="s">
        <v>8816</v>
      </c>
      <c r="LOL1" s="33" t="s">
        <v>8817</v>
      </c>
      <c r="LOM1" s="33" t="s">
        <v>8818</v>
      </c>
      <c r="LON1" s="33" t="s">
        <v>8819</v>
      </c>
      <c r="LOO1" s="33" t="s">
        <v>8820</v>
      </c>
      <c r="LOP1" s="33" t="s">
        <v>8821</v>
      </c>
      <c r="LOQ1" s="33" t="s">
        <v>8822</v>
      </c>
      <c r="LOR1" s="33" t="s">
        <v>8823</v>
      </c>
      <c r="LOS1" s="33" t="s">
        <v>8824</v>
      </c>
      <c r="LOT1" s="33" t="s">
        <v>8825</v>
      </c>
      <c r="LOU1" s="33" t="s">
        <v>8826</v>
      </c>
      <c r="LOV1" s="33" t="s">
        <v>8827</v>
      </c>
      <c r="LOW1" s="33" t="s">
        <v>8828</v>
      </c>
      <c r="LOX1" s="33" t="s">
        <v>8829</v>
      </c>
      <c r="LOY1" s="33" t="s">
        <v>8830</v>
      </c>
      <c r="LOZ1" s="33" t="s">
        <v>8831</v>
      </c>
      <c r="LPA1" s="33" t="s">
        <v>8832</v>
      </c>
      <c r="LPB1" s="33" t="s">
        <v>8833</v>
      </c>
      <c r="LPC1" s="33" t="s">
        <v>8834</v>
      </c>
      <c r="LPD1" s="33" t="s">
        <v>8835</v>
      </c>
      <c r="LPE1" s="33" t="s">
        <v>8836</v>
      </c>
      <c r="LPF1" s="33" t="s">
        <v>8837</v>
      </c>
      <c r="LPG1" s="33" t="s">
        <v>8838</v>
      </c>
      <c r="LPH1" s="33" t="s">
        <v>8839</v>
      </c>
      <c r="LPI1" s="33" t="s">
        <v>8840</v>
      </c>
      <c r="LPJ1" s="33" t="s">
        <v>8841</v>
      </c>
      <c r="LPK1" s="33" t="s">
        <v>8842</v>
      </c>
      <c r="LPL1" s="33" t="s">
        <v>8843</v>
      </c>
      <c r="LPM1" s="33" t="s">
        <v>8844</v>
      </c>
      <c r="LPN1" s="33" t="s">
        <v>8845</v>
      </c>
      <c r="LPO1" s="33" t="s">
        <v>8846</v>
      </c>
      <c r="LPP1" s="33" t="s">
        <v>8847</v>
      </c>
      <c r="LPQ1" s="33" t="s">
        <v>8848</v>
      </c>
      <c r="LPR1" s="33" t="s">
        <v>8849</v>
      </c>
      <c r="LPS1" s="33" t="s">
        <v>8850</v>
      </c>
      <c r="LPT1" s="33" t="s">
        <v>8851</v>
      </c>
      <c r="LPU1" s="33" t="s">
        <v>8852</v>
      </c>
      <c r="LPV1" s="33" t="s">
        <v>8853</v>
      </c>
      <c r="LPW1" s="33" t="s">
        <v>8854</v>
      </c>
      <c r="LPX1" s="33" t="s">
        <v>8855</v>
      </c>
      <c r="LPY1" s="33" t="s">
        <v>8856</v>
      </c>
      <c r="LPZ1" s="33" t="s">
        <v>8857</v>
      </c>
      <c r="LQA1" s="33" t="s">
        <v>8858</v>
      </c>
      <c r="LQB1" s="33" t="s">
        <v>8859</v>
      </c>
      <c r="LQC1" s="33" t="s">
        <v>8860</v>
      </c>
      <c r="LQD1" s="33" t="s">
        <v>8861</v>
      </c>
      <c r="LQE1" s="33" t="s">
        <v>8862</v>
      </c>
      <c r="LQF1" s="33" t="s">
        <v>8863</v>
      </c>
      <c r="LQG1" s="33" t="s">
        <v>8864</v>
      </c>
      <c r="LQH1" s="33" t="s">
        <v>8865</v>
      </c>
      <c r="LQI1" s="33" t="s">
        <v>8866</v>
      </c>
      <c r="LQJ1" s="33" t="s">
        <v>8867</v>
      </c>
      <c r="LQK1" s="33" t="s">
        <v>8868</v>
      </c>
      <c r="LQL1" s="33" t="s">
        <v>8869</v>
      </c>
      <c r="LQM1" s="33" t="s">
        <v>8870</v>
      </c>
      <c r="LQN1" s="33" t="s">
        <v>8871</v>
      </c>
      <c r="LQO1" s="33" t="s">
        <v>8872</v>
      </c>
      <c r="LQP1" s="33" t="s">
        <v>8873</v>
      </c>
      <c r="LQQ1" s="33" t="s">
        <v>8874</v>
      </c>
      <c r="LQR1" s="33" t="s">
        <v>8875</v>
      </c>
      <c r="LQS1" s="33" t="s">
        <v>8876</v>
      </c>
      <c r="LQT1" s="33" t="s">
        <v>8877</v>
      </c>
      <c r="LQU1" s="33" t="s">
        <v>8878</v>
      </c>
      <c r="LQV1" s="33" t="s">
        <v>8879</v>
      </c>
      <c r="LQW1" s="33" t="s">
        <v>8880</v>
      </c>
      <c r="LQX1" s="33" t="s">
        <v>8881</v>
      </c>
      <c r="LQY1" s="33" t="s">
        <v>8882</v>
      </c>
      <c r="LQZ1" s="33" t="s">
        <v>8883</v>
      </c>
      <c r="LRA1" s="33" t="s">
        <v>8884</v>
      </c>
      <c r="LRB1" s="33" t="s">
        <v>8885</v>
      </c>
      <c r="LRC1" s="33" t="s">
        <v>8886</v>
      </c>
      <c r="LRD1" s="33" t="s">
        <v>8887</v>
      </c>
      <c r="LRE1" s="33" t="s">
        <v>8888</v>
      </c>
      <c r="LRF1" s="33" t="s">
        <v>8889</v>
      </c>
      <c r="LRG1" s="33" t="s">
        <v>8890</v>
      </c>
      <c r="LRH1" s="33" t="s">
        <v>8891</v>
      </c>
      <c r="LRI1" s="33" t="s">
        <v>8892</v>
      </c>
      <c r="LRJ1" s="33" t="s">
        <v>8893</v>
      </c>
      <c r="LRK1" s="33" t="s">
        <v>8894</v>
      </c>
      <c r="LRL1" s="33" t="s">
        <v>8895</v>
      </c>
      <c r="LRM1" s="33" t="s">
        <v>8896</v>
      </c>
      <c r="LRN1" s="33" t="s">
        <v>8897</v>
      </c>
      <c r="LRO1" s="33" t="s">
        <v>8898</v>
      </c>
      <c r="LRP1" s="33" t="s">
        <v>8899</v>
      </c>
      <c r="LRQ1" s="33" t="s">
        <v>8900</v>
      </c>
      <c r="LRR1" s="33" t="s">
        <v>8901</v>
      </c>
      <c r="LRS1" s="33" t="s">
        <v>8902</v>
      </c>
      <c r="LRT1" s="33" t="s">
        <v>8903</v>
      </c>
      <c r="LRU1" s="33" t="s">
        <v>8904</v>
      </c>
      <c r="LRV1" s="33" t="s">
        <v>8905</v>
      </c>
      <c r="LRW1" s="33" t="s">
        <v>8906</v>
      </c>
      <c r="LRX1" s="33" t="s">
        <v>8907</v>
      </c>
      <c r="LRY1" s="33" t="s">
        <v>8908</v>
      </c>
      <c r="LRZ1" s="33" t="s">
        <v>8909</v>
      </c>
      <c r="LSA1" s="33" t="s">
        <v>8910</v>
      </c>
      <c r="LSB1" s="33" t="s">
        <v>8911</v>
      </c>
      <c r="LSC1" s="33" t="s">
        <v>8912</v>
      </c>
      <c r="LSD1" s="33" t="s">
        <v>8913</v>
      </c>
      <c r="LSE1" s="33" t="s">
        <v>8914</v>
      </c>
      <c r="LSF1" s="33" t="s">
        <v>8915</v>
      </c>
      <c r="LSG1" s="33" t="s">
        <v>8916</v>
      </c>
      <c r="LSH1" s="33" t="s">
        <v>8917</v>
      </c>
      <c r="LSI1" s="33" t="s">
        <v>8918</v>
      </c>
      <c r="LSJ1" s="33" t="s">
        <v>8919</v>
      </c>
      <c r="LSK1" s="33" t="s">
        <v>8920</v>
      </c>
      <c r="LSL1" s="33" t="s">
        <v>8921</v>
      </c>
      <c r="LSM1" s="33" t="s">
        <v>8922</v>
      </c>
      <c r="LSN1" s="33" t="s">
        <v>8923</v>
      </c>
      <c r="LSO1" s="33" t="s">
        <v>8924</v>
      </c>
      <c r="LSP1" s="33" t="s">
        <v>8925</v>
      </c>
      <c r="LSQ1" s="33" t="s">
        <v>8926</v>
      </c>
      <c r="LSR1" s="33" t="s">
        <v>8927</v>
      </c>
      <c r="LSS1" s="33" t="s">
        <v>8928</v>
      </c>
      <c r="LST1" s="33" t="s">
        <v>8929</v>
      </c>
      <c r="LSU1" s="33" t="s">
        <v>8930</v>
      </c>
      <c r="LSV1" s="33" t="s">
        <v>8931</v>
      </c>
      <c r="LSW1" s="33" t="s">
        <v>8932</v>
      </c>
      <c r="LSX1" s="33" t="s">
        <v>8933</v>
      </c>
      <c r="LSY1" s="33" t="s">
        <v>8934</v>
      </c>
      <c r="LSZ1" s="33" t="s">
        <v>8935</v>
      </c>
      <c r="LTA1" s="33" t="s">
        <v>8936</v>
      </c>
      <c r="LTB1" s="33" t="s">
        <v>8937</v>
      </c>
      <c r="LTC1" s="33" t="s">
        <v>8938</v>
      </c>
      <c r="LTD1" s="33" t="s">
        <v>8939</v>
      </c>
      <c r="LTE1" s="33" t="s">
        <v>8940</v>
      </c>
      <c r="LTF1" s="33" t="s">
        <v>8941</v>
      </c>
      <c r="LTG1" s="33" t="s">
        <v>8942</v>
      </c>
      <c r="LTH1" s="33" t="s">
        <v>8943</v>
      </c>
      <c r="LTI1" s="33" t="s">
        <v>8944</v>
      </c>
      <c r="LTJ1" s="33" t="s">
        <v>8945</v>
      </c>
      <c r="LTK1" s="33" t="s">
        <v>8946</v>
      </c>
      <c r="LTL1" s="33" t="s">
        <v>8947</v>
      </c>
      <c r="LTM1" s="33" t="s">
        <v>8948</v>
      </c>
      <c r="LTN1" s="33" t="s">
        <v>8949</v>
      </c>
      <c r="LTO1" s="33" t="s">
        <v>8950</v>
      </c>
      <c r="LTP1" s="33" t="s">
        <v>8951</v>
      </c>
      <c r="LTQ1" s="33" t="s">
        <v>8952</v>
      </c>
      <c r="LTR1" s="33" t="s">
        <v>8953</v>
      </c>
      <c r="LTS1" s="33" t="s">
        <v>8954</v>
      </c>
      <c r="LTT1" s="33" t="s">
        <v>8955</v>
      </c>
      <c r="LTU1" s="33" t="s">
        <v>8956</v>
      </c>
      <c r="LTV1" s="33" t="s">
        <v>8957</v>
      </c>
      <c r="LTW1" s="33" t="s">
        <v>8958</v>
      </c>
      <c r="LTX1" s="33" t="s">
        <v>8959</v>
      </c>
      <c r="LTY1" s="33" t="s">
        <v>8960</v>
      </c>
      <c r="LTZ1" s="33" t="s">
        <v>8961</v>
      </c>
      <c r="LUA1" s="33" t="s">
        <v>8962</v>
      </c>
      <c r="LUB1" s="33" t="s">
        <v>8963</v>
      </c>
      <c r="LUC1" s="33" t="s">
        <v>8964</v>
      </c>
      <c r="LUD1" s="33" t="s">
        <v>8965</v>
      </c>
      <c r="LUE1" s="33" t="s">
        <v>8966</v>
      </c>
      <c r="LUF1" s="33" t="s">
        <v>8967</v>
      </c>
      <c r="LUG1" s="33" t="s">
        <v>8968</v>
      </c>
      <c r="LUH1" s="33" t="s">
        <v>8969</v>
      </c>
      <c r="LUI1" s="33" t="s">
        <v>8970</v>
      </c>
      <c r="LUJ1" s="33" t="s">
        <v>8971</v>
      </c>
      <c r="LUK1" s="33" t="s">
        <v>8972</v>
      </c>
      <c r="LUL1" s="33" t="s">
        <v>8973</v>
      </c>
      <c r="LUM1" s="33" t="s">
        <v>8974</v>
      </c>
      <c r="LUN1" s="33" t="s">
        <v>8975</v>
      </c>
      <c r="LUO1" s="33" t="s">
        <v>8976</v>
      </c>
      <c r="LUP1" s="33" t="s">
        <v>8977</v>
      </c>
      <c r="LUQ1" s="33" t="s">
        <v>8978</v>
      </c>
      <c r="LUR1" s="33" t="s">
        <v>8979</v>
      </c>
      <c r="LUS1" s="33" t="s">
        <v>8980</v>
      </c>
      <c r="LUT1" s="33" t="s">
        <v>8981</v>
      </c>
      <c r="LUU1" s="33" t="s">
        <v>8982</v>
      </c>
      <c r="LUV1" s="33" t="s">
        <v>8983</v>
      </c>
      <c r="LUW1" s="33" t="s">
        <v>8984</v>
      </c>
      <c r="LUX1" s="33" t="s">
        <v>8985</v>
      </c>
      <c r="LUY1" s="33" t="s">
        <v>8986</v>
      </c>
      <c r="LUZ1" s="33" t="s">
        <v>8987</v>
      </c>
      <c r="LVA1" s="33" t="s">
        <v>8988</v>
      </c>
      <c r="LVB1" s="33" t="s">
        <v>8989</v>
      </c>
      <c r="LVC1" s="33" t="s">
        <v>8990</v>
      </c>
      <c r="LVD1" s="33" t="s">
        <v>8991</v>
      </c>
      <c r="LVE1" s="33" t="s">
        <v>8992</v>
      </c>
      <c r="LVF1" s="33" t="s">
        <v>8993</v>
      </c>
      <c r="LVG1" s="33" t="s">
        <v>8994</v>
      </c>
      <c r="LVH1" s="33" t="s">
        <v>8995</v>
      </c>
      <c r="LVI1" s="33" t="s">
        <v>8996</v>
      </c>
      <c r="LVJ1" s="33" t="s">
        <v>8997</v>
      </c>
      <c r="LVK1" s="33" t="s">
        <v>8998</v>
      </c>
      <c r="LVL1" s="33" t="s">
        <v>8999</v>
      </c>
      <c r="LVM1" s="33" t="s">
        <v>9000</v>
      </c>
      <c r="LVN1" s="33" t="s">
        <v>9001</v>
      </c>
      <c r="LVO1" s="33" t="s">
        <v>9002</v>
      </c>
      <c r="LVP1" s="33" t="s">
        <v>9003</v>
      </c>
      <c r="LVQ1" s="33" t="s">
        <v>9004</v>
      </c>
      <c r="LVR1" s="33" t="s">
        <v>9005</v>
      </c>
      <c r="LVS1" s="33" t="s">
        <v>9006</v>
      </c>
      <c r="LVT1" s="33" t="s">
        <v>9007</v>
      </c>
      <c r="LVU1" s="33" t="s">
        <v>9008</v>
      </c>
      <c r="LVV1" s="33" t="s">
        <v>9009</v>
      </c>
      <c r="LVW1" s="33" t="s">
        <v>9010</v>
      </c>
      <c r="LVX1" s="33" t="s">
        <v>9011</v>
      </c>
      <c r="LVY1" s="33" t="s">
        <v>9012</v>
      </c>
      <c r="LVZ1" s="33" t="s">
        <v>9013</v>
      </c>
      <c r="LWA1" s="33" t="s">
        <v>9014</v>
      </c>
      <c r="LWB1" s="33" t="s">
        <v>9015</v>
      </c>
      <c r="LWC1" s="33" t="s">
        <v>9016</v>
      </c>
      <c r="LWD1" s="33" t="s">
        <v>9017</v>
      </c>
      <c r="LWE1" s="33" t="s">
        <v>9018</v>
      </c>
      <c r="LWF1" s="33" t="s">
        <v>9019</v>
      </c>
      <c r="LWG1" s="33" t="s">
        <v>9020</v>
      </c>
      <c r="LWH1" s="33" t="s">
        <v>9021</v>
      </c>
      <c r="LWI1" s="33" t="s">
        <v>9022</v>
      </c>
      <c r="LWJ1" s="33" t="s">
        <v>9023</v>
      </c>
      <c r="LWK1" s="33" t="s">
        <v>9024</v>
      </c>
      <c r="LWL1" s="33" t="s">
        <v>9025</v>
      </c>
      <c r="LWM1" s="33" t="s">
        <v>9026</v>
      </c>
      <c r="LWN1" s="33" t="s">
        <v>9027</v>
      </c>
      <c r="LWO1" s="33" t="s">
        <v>9028</v>
      </c>
      <c r="LWP1" s="33" t="s">
        <v>9029</v>
      </c>
      <c r="LWQ1" s="33" t="s">
        <v>9030</v>
      </c>
      <c r="LWR1" s="33" t="s">
        <v>9031</v>
      </c>
      <c r="LWS1" s="33" t="s">
        <v>9032</v>
      </c>
      <c r="LWT1" s="33" t="s">
        <v>9033</v>
      </c>
      <c r="LWU1" s="33" t="s">
        <v>9034</v>
      </c>
      <c r="LWV1" s="33" t="s">
        <v>9035</v>
      </c>
      <c r="LWW1" s="33" t="s">
        <v>9036</v>
      </c>
      <c r="LWX1" s="33" t="s">
        <v>9037</v>
      </c>
      <c r="LWY1" s="33" t="s">
        <v>9038</v>
      </c>
      <c r="LWZ1" s="33" t="s">
        <v>9039</v>
      </c>
      <c r="LXA1" s="33" t="s">
        <v>9040</v>
      </c>
      <c r="LXB1" s="33" t="s">
        <v>9041</v>
      </c>
      <c r="LXC1" s="33" t="s">
        <v>9042</v>
      </c>
      <c r="LXD1" s="33" t="s">
        <v>9043</v>
      </c>
      <c r="LXE1" s="33" t="s">
        <v>9044</v>
      </c>
      <c r="LXF1" s="33" t="s">
        <v>9045</v>
      </c>
      <c r="LXG1" s="33" t="s">
        <v>9046</v>
      </c>
      <c r="LXH1" s="33" t="s">
        <v>9047</v>
      </c>
      <c r="LXI1" s="33" t="s">
        <v>9048</v>
      </c>
      <c r="LXJ1" s="33" t="s">
        <v>9049</v>
      </c>
      <c r="LXK1" s="33" t="s">
        <v>9050</v>
      </c>
      <c r="LXL1" s="33" t="s">
        <v>9051</v>
      </c>
      <c r="LXM1" s="33" t="s">
        <v>9052</v>
      </c>
      <c r="LXN1" s="33" t="s">
        <v>9053</v>
      </c>
      <c r="LXO1" s="33" t="s">
        <v>9054</v>
      </c>
      <c r="LXP1" s="33" t="s">
        <v>9055</v>
      </c>
      <c r="LXQ1" s="33" t="s">
        <v>9056</v>
      </c>
      <c r="LXR1" s="33" t="s">
        <v>9057</v>
      </c>
      <c r="LXS1" s="33" t="s">
        <v>9058</v>
      </c>
      <c r="LXT1" s="33" t="s">
        <v>9059</v>
      </c>
      <c r="LXU1" s="33" t="s">
        <v>9060</v>
      </c>
      <c r="LXV1" s="33" t="s">
        <v>9061</v>
      </c>
      <c r="LXW1" s="33" t="s">
        <v>9062</v>
      </c>
      <c r="LXX1" s="33" t="s">
        <v>9063</v>
      </c>
      <c r="LXY1" s="33" t="s">
        <v>9064</v>
      </c>
      <c r="LXZ1" s="33" t="s">
        <v>9065</v>
      </c>
      <c r="LYA1" s="33" t="s">
        <v>9066</v>
      </c>
      <c r="LYB1" s="33" t="s">
        <v>9067</v>
      </c>
      <c r="LYC1" s="33" t="s">
        <v>9068</v>
      </c>
      <c r="LYD1" s="33" t="s">
        <v>9069</v>
      </c>
      <c r="LYE1" s="33" t="s">
        <v>9070</v>
      </c>
      <c r="LYF1" s="33" t="s">
        <v>9071</v>
      </c>
      <c r="LYG1" s="33" t="s">
        <v>9072</v>
      </c>
      <c r="LYH1" s="33" t="s">
        <v>9073</v>
      </c>
      <c r="LYI1" s="33" t="s">
        <v>9074</v>
      </c>
      <c r="LYJ1" s="33" t="s">
        <v>9075</v>
      </c>
      <c r="LYK1" s="33" t="s">
        <v>9076</v>
      </c>
      <c r="LYL1" s="33" t="s">
        <v>9077</v>
      </c>
      <c r="LYM1" s="33" t="s">
        <v>9078</v>
      </c>
      <c r="LYN1" s="33" t="s">
        <v>9079</v>
      </c>
      <c r="LYO1" s="33" t="s">
        <v>9080</v>
      </c>
      <c r="LYP1" s="33" t="s">
        <v>9081</v>
      </c>
      <c r="LYQ1" s="33" t="s">
        <v>9082</v>
      </c>
      <c r="LYR1" s="33" t="s">
        <v>9083</v>
      </c>
      <c r="LYS1" s="33" t="s">
        <v>9084</v>
      </c>
      <c r="LYT1" s="33" t="s">
        <v>9085</v>
      </c>
      <c r="LYU1" s="33" t="s">
        <v>9086</v>
      </c>
      <c r="LYV1" s="33" t="s">
        <v>9087</v>
      </c>
      <c r="LYW1" s="33" t="s">
        <v>9088</v>
      </c>
      <c r="LYX1" s="33" t="s">
        <v>9089</v>
      </c>
      <c r="LYY1" s="33" t="s">
        <v>9090</v>
      </c>
      <c r="LYZ1" s="33" t="s">
        <v>9091</v>
      </c>
      <c r="LZA1" s="33" t="s">
        <v>9092</v>
      </c>
      <c r="LZB1" s="33" t="s">
        <v>9093</v>
      </c>
      <c r="LZC1" s="33" t="s">
        <v>9094</v>
      </c>
      <c r="LZD1" s="33" t="s">
        <v>9095</v>
      </c>
      <c r="LZE1" s="33" t="s">
        <v>9096</v>
      </c>
      <c r="LZF1" s="33" t="s">
        <v>9097</v>
      </c>
      <c r="LZG1" s="33" t="s">
        <v>9098</v>
      </c>
      <c r="LZH1" s="33" t="s">
        <v>9099</v>
      </c>
      <c r="LZI1" s="33" t="s">
        <v>9100</v>
      </c>
      <c r="LZJ1" s="33" t="s">
        <v>9101</v>
      </c>
      <c r="LZK1" s="33" t="s">
        <v>9102</v>
      </c>
      <c r="LZL1" s="33" t="s">
        <v>9103</v>
      </c>
      <c r="LZM1" s="33" t="s">
        <v>9104</v>
      </c>
      <c r="LZN1" s="33" t="s">
        <v>9105</v>
      </c>
      <c r="LZO1" s="33" t="s">
        <v>9106</v>
      </c>
      <c r="LZP1" s="33" t="s">
        <v>9107</v>
      </c>
      <c r="LZQ1" s="33" t="s">
        <v>9108</v>
      </c>
      <c r="LZR1" s="33" t="s">
        <v>9109</v>
      </c>
      <c r="LZS1" s="33" t="s">
        <v>9110</v>
      </c>
      <c r="LZT1" s="33" t="s">
        <v>9111</v>
      </c>
      <c r="LZU1" s="33" t="s">
        <v>9112</v>
      </c>
      <c r="LZV1" s="33" t="s">
        <v>9113</v>
      </c>
      <c r="LZW1" s="33" t="s">
        <v>9114</v>
      </c>
      <c r="LZX1" s="33" t="s">
        <v>9115</v>
      </c>
      <c r="LZY1" s="33" t="s">
        <v>9116</v>
      </c>
      <c r="LZZ1" s="33" t="s">
        <v>9117</v>
      </c>
      <c r="MAA1" s="33" t="s">
        <v>9118</v>
      </c>
      <c r="MAB1" s="33" t="s">
        <v>9119</v>
      </c>
      <c r="MAC1" s="33" t="s">
        <v>9120</v>
      </c>
      <c r="MAD1" s="33" t="s">
        <v>9121</v>
      </c>
      <c r="MAE1" s="33" t="s">
        <v>9122</v>
      </c>
      <c r="MAF1" s="33" t="s">
        <v>9123</v>
      </c>
      <c r="MAG1" s="33" t="s">
        <v>9124</v>
      </c>
      <c r="MAH1" s="33" t="s">
        <v>9125</v>
      </c>
      <c r="MAI1" s="33" t="s">
        <v>9126</v>
      </c>
      <c r="MAJ1" s="33" t="s">
        <v>9127</v>
      </c>
      <c r="MAK1" s="33" t="s">
        <v>9128</v>
      </c>
      <c r="MAL1" s="33" t="s">
        <v>9129</v>
      </c>
      <c r="MAM1" s="33" t="s">
        <v>9130</v>
      </c>
      <c r="MAN1" s="33" t="s">
        <v>9131</v>
      </c>
      <c r="MAO1" s="33" t="s">
        <v>9132</v>
      </c>
      <c r="MAP1" s="33" t="s">
        <v>9133</v>
      </c>
      <c r="MAQ1" s="33" t="s">
        <v>9134</v>
      </c>
      <c r="MAR1" s="33" t="s">
        <v>9135</v>
      </c>
      <c r="MAS1" s="33" t="s">
        <v>9136</v>
      </c>
      <c r="MAT1" s="33" t="s">
        <v>9137</v>
      </c>
      <c r="MAU1" s="33" t="s">
        <v>9138</v>
      </c>
      <c r="MAV1" s="33" t="s">
        <v>9139</v>
      </c>
      <c r="MAW1" s="33" t="s">
        <v>9140</v>
      </c>
      <c r="MAX1" s="33" t="s">
        <v>9141</v>
      </c>
      <c r="MAY1" s="33" t="s">
        <v>9142</v>
      </c>
      <c r="MAZ1" s="33" t="s">
        <v>9143</v>
      </c>
      <c r="MBA1" s="33" t="s">
        <v>9144</v>
      </c>
      <c r="MBB1" s="33" t="s">
        <v>9145</v>
      </c>
      <c r="MBC1" s="33" t="s">
        <v>9146</v>
      </c>
      <c r="MBD1" s="33" t="s">
        <v>9147</v>
      </c>
      <c r="MBE1" s="33" t="s">
        <v>9148</v>
      </c>
      <c r="MBF1" s="33" t="s">
        <v>9149</v>
      </c>
      <c r="MBG1" s="33" t="s">
        <v>9150</v>
      </c>
      <c r="MBH1" s="33" t="s">
        <v>9151</v>
      </c>
      <c r="MBI1" s="33" t="s">
        <v>9152</v>
      </c>
      <c r="MBJ1" s="33" t="s">
        <v>9153</v>
      </c>
      <c r="MBK1" s="33" t="s">
        <v>9154</v>
      </c>
      <c r="MBL1" s="33" t="s">
        <v>9155</v>
      </c>
      <c r="MBM1" s="33" t="s">
        <v>9156</v>
      </c>
      <c r="MBN1" s="33" t="s">
        <v>9157</v>
      </c>
      <c r="MBO1" s="33" t="s">
        <v>9158</v>
      </c>
      <c r="MBP1" s="33" t="s">
        <v>9159</v>
      </c>
      <c r="MBQ1" s="33" t="s">
        <v>9160</v>
      </c>
      <c r="MBR1" s="33" t="s">
        <v>9161</v>
      </c>
      <c r="MBS1" s="33" t="s">
        <v>9162</v>
      </c>
      <c r="MBT1" s="33" t="s">
        <v>9163</v>
      </c>
      <c r="MBU1" s="33" t="s">
        <v>9164</v>
      </c>
      <c r="MBV1" s="33" t="s">
        <v>9165</v>
      </c>
      <c r="MBW1" s="33" t="s">
        <v>9166</v>
      </c>
      <c r="MBX1" s="33" t="s">
        <v>9167</v>
      </c>
      <c r="MBY1" s="33" t="s">
        <v>9168</v>
      </c>
      <c r="MBZ1" s="33" t="s">
        <v>9169</v>
      </c>
      <c r="MCA1" s="33" t="s">
        <v>9170</v>
      </c>
      <c r="MCB1" s="33" t="s">
        <v>9171</v>
      </c>
      <c r="MCC1" s="33" t="s">
        <v>9172</v>
      </c>
      <c r="MCD1" s="33" t="s">
        <v>9173</v>
      </c>
      <c r="MCE1" s="33" t="s">
        <v>9174</v>
      </c>
      <c r="MCF1" s="33" t="s">
        <v>9175</v>
      </c>
      <c r="MCG1" s="33" t="s">
        <v>9176</v>
      </c>
      <c r="MCH1" s="33" t="s">
        <v>9177</v>
      </c>
      <c r="MCI1" s="33" t="s">
        <v>9178</v>
      </c>
      <c r="MCJ1" s="33" t="s">
        <v>9179</v>
      </c>
      <c r="MCK1" s="33" t="s">
        <v>9180</v>
      </c>
      <c r="MCL1" s="33" t="s">
        <v>9181</v>
      </c>
      <c r="MCM1" s="33" t="s">
        <v>9182</v>
      </c>
      <c r="MCN1" s="33" t="s">
        <v>9183</v>
      </c>
      <c r="MCO1" s="33" t="s">
        <v>9184</v>
      </c>
      <c r="MCP1" s="33" t="s">
        <v>9185</v>
      </c>
      <c r="MCQ1" s="33" t="s">
        <v>9186</v>
      </c>
      <c r="MCR1" s="33" t="s">
        <v>9187</v>
      </c>
      <c r="MCS1" s="33" t="s">
        <v>9188</v>
      </c>
      <c r="MCT1" s="33" t="s">
        <v>9189</v>
      </c>
      <c r="MCU1" s="33" t="s">
        <v>9190</v>
      </c>
      <c r="MCV1" s="33" t="s">
        <v>9191</v>
      </c>
      <c r="MCW1" s="33" t="s">
        <v>9192</v>
      </c>
      <c r="MCX1" s="33" t="s">
        <v>9193</v>
      </c>
      <c r="MCY1" s="33" t="s">
        <v>9194</v>
      </c>
      <c r="MCZ1" s="33" t="s">
        <v>9195</v>
      </c>
      <c r="MDA1" s="33" t="s">
        <v>9196</v>
      </c>
      <c r="MDB1" s="33" t="s">
        <v>9197</v>
      </c>
      <c r="MDC1" s="33" t="s">
        <v>9198</v>
      </c>
      <c r="MDD1" s="33" t="s">
        <v>9199</v>
      </c>
      <c r="MDE1" s="33" t="s">
        <v>9200</v>
      </c>
      <c r="MDF1" s="33" t="s">
        <v>9201</v>
      </c>
      <c r="MDG1" s="33" t="s">
        <v>9202</v>
      </c>
      <c r="MDH1" s="33" t="s">
        <v>9203</v>
      </c>
      <c r="MDI1" s="33" t="s">
        <v>9204</v>
      </c>
      <c r="MDJ1" s="33" t="s">
        <v>9205</v>
      </c>
      <c r="MDK1" s="33" t="s">
        <v>9206</v>
      </c>
      <c r="MDL1" s="33" t="s">
        <v>9207</v>
      </c>
      <c r="MDM1" s="33" t="s">
        <v>9208</v>
      </c>
      <c r="MDN1" s="33" t="s">
        <v>9209</v>
      </c>
      <c r="MDO1" s="33" t="s">
        <v>9210</v>
      </c>
      <c r="MDP1" s="33" t="s">
        <v>9211</v>
      </c>
      <c r="MDQ1" s="33" t="s">
        <v>9212</v>
      </c>
      <c r="MDR1" s="33" t="s">
        <v>9213</v>
      </c>
      <c r="MDS1" s="33" t="s">
        <v>9214</v>
      </c>
      <c r="MDT1" s="33" t="s">
        <v>9215</v>
      </c>
      <c r="MDU1" s="33" t="s">
        <v>9216</v>
      </c>
      <c r="MDV1" s="33" t="s">
        <v>9217</v>
      </c>
      <c r="MDW1" s="33" t="s">
        <v>9218</v>
      </c>
      <c r="MDX1" s="33" t="s">
        <v>9219</v>
      </c>
      <c r="MDY1" s="33" t="s">
        <v>9220</v>
      </c>
      <c r="MDZ1" s="33" t="s">
        <v>9221</v>
      </c>
      <c r="MEA1" s="33" t="s">
        <v>9222</v>
      </c>
      <c r="MEB1" s="33" t="s">
        <v>9223</v>
      </c>
      <c r="MEC1" s="33" t="s">
        <v>9224</v>
      </c>
      <c r="MED1" s="33" t="s">
        <v>9225</v>
      </c>
      <c r="MEE1" s="33" t="s">
        <v>9226</v>
      </c>
      <c r="MEF1" s="33" t="s">
        <v>9227</v>
      </c>
      <c r="MEG1" s="33" t="s">
        <v>9228</v>
      </c>
      <c r="MEH1" s="33" t="s">
        <v>9229</v>
      </c>
      <c r="MEI1" s="33" t="s">
        <v>9230</v>
      </c>
      <c r="MEJ1" s="33" t="s">
        <v>9231</v>
      </c>
      <c r="MEK1" s="33" t="s">
        <v>9232</v>
      </c>
      <c r="MEL1" s="33" t="s">
        <v>9233</v>
      </c>
      <c r="MEM1" s="33" t="s">
        <v>9234</v>
      </c>
      <c r="MEN1" s="33" t="s">
        <v>9235</v>
      </c>
      <c r="MEO1" s="33" t="s">
        <v>9236</v>
      </c>
      <c r="MEP1" s="33" t="s">
        <v>9237</v>
      </c>
      <c r="MEQ1" s="33" t="s">
        <v>9238</v>
      </c>
      <c r="MER1" s="33" t="s">
        <v>9239</v>
      </c>
      <c r="MES1" s="33" t="s">
        <v>9240</v>
      </c>
      <c r="MET1" s="33" t="s">
        <v>9241</v>
      </c>
      <c r="MEU1" s="33" t="s">
        <v>9242</v>
      </c>
      <c r="MEV1" s="33" t="s">
        <v>9243</v>
      </c>
      <c r="MEW1" s="33" t="s">
        <v>9244</v>
      </c>
      <c r="MEX1" s="33" t="s">
        <v>9245</v>
      </c>
      <c r="MEY1" s="33" t="s">
        <v>9246</v>
      </c>
      <c r="MEZ1" s="33" t="s">
        <v>9247</v>
      </c>
      <c r="MFA1" s="33" t="s">
        <v>9248</v>
      </c>
      <c r="MFB1" s="33" t="s">
        <v>9249</v>
      </c>
      <c r="MFC1" s="33" t="s">
        <v>9250</v>
      </c>
      <c r="MFD1" s="33" t="s">
        <v>9251</v>
      </c>
      <c r="MFE1" s="33" t="s">
        <v>9252</v>
      </c>
      <c r="MFF1" s="33" t="s">
        <v>9253</v>
      </c>
      <c r="MFG1" s="33" t="s">
        <v>9254</v>
      </c>
      <c r="MFH1" s="33" t="s">
        <v>9255</v>
      </c>
      <c r="MFI1" s="33" t="s">
        <v>9256</v>
      </c>
      <c r="MFJ1" s="33" t="s">
        <v>9257</v>
      </c>
      <c r="MFK1" s="33" t="s">
        <v>9258</v>
      </c>
      <c r="MFL1" s="33" t="s">
        <v>9259</v>
      </c>
      <c r="MFM1" s="33" t="s">
        <v>9260</v>
      </c>
      <c r="MFN1" s="33" t="s">
        <v>9261</v>
      </c>
      <c r="MFO1" s="33" t="s">
        <v>9262</v>
      </c>
      <c r="MFP1" s="33" t="s">
        <v>9263</v>
      </c>
      <c r="MFQ1" s="33" t="s">
        <v>9264</v>
      </c>
      <c r="MFR1" s="33" t="s">
        <v>9265</v>
      </c>
      <c r="MFS1" s="33" t="s">
        <v>9266</v>
      </c>
      <c r="MFT1" s="33" t="s">
        <v>9267</v>
      </c>
      <c r="MFU1" s="33" t="s">
        <v>9268</v>
      </c>
      <c r="MFV1" s="33" t="s">
        <v>9269</v>
      </c>
      <c r="MFW1" s="33" t="s">
        <v>9270</v>
      </c>
      <c r="MFX1" s="33" t="s">
        <v>9271</v>
      </c>
      <c r="MFY1" s="33" t="s">
        <v>9272</v>
      </c>
      <c r="MFZ1" s="33" t="s">
        <v>9273</v>
      </c>
      <c r="MGA1" s="33" t="s">
        <v>9274</v>
      </c>
      <c r="MGB1" s="33" t="s">
        <v>9275</v>
      </c>
      <c r="MGC1" s="33" t="s">
        <v>9276</v>
      </c>
      <c r="MGD1" s="33" t="s">
        <v>9277</v>
      </c>
      <c r="MGE1" s="33" t="s">
        <v>9278</v>
      </c>
      <c r="MGF1" s="33" t="s">
        <v>9279</v>
      </c>
      <c r="MGG1" s="33" t="s">
        <v>9280</v>
      </c>
      <c r="MGH1" s="33" t="s">
        <v>9281</v>
      </c>
      <c r="MGI1" s="33" t="s">
        <v>9282</v>
      </c>
      <c r="MGJ1" s="33" t="s">
        <v>9283</v>
      </c>
      <c r="MGK1" s="33" t="s">
        <v>9284</v>
      </c>
      <c r="MGL1" s="33" t="s">
        <v>9285</v>
      </c>
      <c r="MGM1" s="33" t="s">
        <v>9286</v>
      </c>
      <c r="MGN1" s="33" t="s">
        <v>9287</v>
      </c>
      <c r="MGO1" s="33" t="s">
        <v>9288</v>
      </c>
      <c r="MGP1" s="33" t="s">
        <v>9289</v>
      </c>
      <c r="MGQ1" s="33" t="s">
        <v>9290</v>
      </c>
      <c r="MGR1" s="33" t="s">
        <v>9291</v>
      </c>
      <c r="MGS1" s="33" t="s">
        <v>9292</v>
      </c>
      <c r="MGT1" s="33" t="s">
        <v>9293</v>
      </c>
      <c r="MGU1" s="33" t="s">
        <v>9294</v>
      </c>
      <c r="MGV1" s="33" t="s">
        <v>9295</v>
      </c>
      <c r="MGW1" s="33" t="s">
        <v>9296</v>
      </c>
      <c r="MGX1" s="33" t="s">
        <v>9297</v>
      </c>
      <c r="MGY1" s="33" t="s">
        <v>9298</v>
      </c>
      <c r="MGZ1" s="33" t="s">
        <v>9299</v>
      </c>
      <c r="MHA1" s="33" t="s">
        <v>9300</v>
      </c>
      <c r="MHB1" s="33" t="s">
        <v>9301</v>
      </c>
      <c r="MHC1" s="33" t="s">
        <v>9302</v>
      </c>
      <c r="MHD1" s="33" t="s">
        <v>9303</v>
      </c>
      <c r="MHE1" s="33" t="s">
        <v>9304</v>
      </c>
      <c r="MHF1" s="33" t="s">
        <v>9305</v>
      </c>
      <c r="MHG1" s="33" t="s">
        <v>9306</v>
      </c>
      <c r="MHH1" s="33" t="s">
        <v>9307</v>
      </c>
      <c r="MHI1" s="33" t="s">
        <v>9308</v>
      </c>
      <c r="MHJ1" s="33" t="s">
        <v>9309</v>
      </c>
      <c r="MHK1" s="33" t="s">
        <v>9310</v>
      </c>
      <c r="MHL1" s="33" t="s">
        <v>9311</v>
      </c>
      <c r="MHM1" s="33" t="s">
        <v>9312</v>
      </c>
      <c r="MHN1" s="33" t="s">
        <v>9313</v>
      </c>
      <c r="MHO1" s="33" t="s">
        <v>9314</v>
      </c>
      <c r="MHP1" s="33" t="s">
        <v>9315</v>
      </c>
      <c r="MHQ1" s="33" t="s">
        <v>9316</v>
      </c>
      <c r="MHR1" s="33" t="s">
        <v>9317</v>
      </c>
      <c r="MHS1" s="33" t="s">
        <v>9318</v>
      </c>
      <c r="MHT1" s="33" t="s">
        <v>9319</v>
      </c>
      <c r="MHU1" s="33" t="s">
        <v>9320</v>
      </c>
      <c r="MHV1" s="33" t="s">
        <v>9321</v>
      </c>
      <c r="MHW1" s="33" t="s">
        <v>9322</v>
      </c>
      <c r="MHX1" s="33" t="s">
        <v>9323</v>
      </c>
      <c r="MHY1" s="33" t="s">
        <v>9324</v>
      </c>
      <c r="MHZ1" s="33" t="s">
        <v>9325</v>
      </c>
      <c r="MIA1" s="33" t="s">
        <v>9326</v>
      </c>
      <c r="MIB1" s="33" t="s">
        <v>9327</v>
      </c>
      <c r="MIC1" s="33" t="s">
        <v>9328</v>
      </c>
      <c r="MID1" s="33" t="s">
        <v>9329</v>
      </c>
      <c r="MIE1" s="33" t="s">
        <v>9330</v>
      </c>
      <c r="MIF1" s="33" t="s">
        <v>9331</v>
      </c>
      <c r="MIG1" s="33" t="s">
        <v>9332</v>
      </c>
      <c r="MIH1" s="33" t="s">
        <v>9333</v>
      </c>
      <c r="MII1" s="33" t="s">
        <v>9334</v>
      </c>
      <c r="MIJ1" s="33" t="s">
        <v>9335</v>
      </c>
      <c r="MIK1" s="33" t="s">
        <v>9336</v>
      </c>
      <c r="MIL1" s="33" t="s">
        <v>9337</v>
      </c>
      <c r="MIM1" s="33" t="s">
        <v>9338</v>
      </c>
      <c r="MIN1" s="33" t="s">
        <v>9339</v>
      </c>
      <c r="MIO1" s="33" t="s">
        <v>9340</v>
      </c>
      <c r="MIP1" s="33" t="s">
        <v>9341</v>
      </c>
      <c r="MIQ1" s="33" t="s">
        <v>9342</v>
      </c>
      <c r="MIR1" s="33" t="s">
        <v>9343</v>
      </c>
      <c r="MIS1" s="33" t="s">
        <v>9344</v>
      </c>
      <c r="MIT1" s="33" t="s">
        <v>9345</v>
      </c>
      <c r="MIU1" s="33" t="s">
        <v>9346</v>
      </c>
      <c r="MIV1" s="33" t="s">
        <v>9347</v>
      </c>
      <c r="MIW1" s="33" t="s">
        <v>9348</v>
      </c>
      <c r="MIX1" s="33" t="s">
        <v>9349</v>
      </c>
      <c r="MIY1" s="33" t="s">
        <v>9350</v>
      </c>
      <c r="MIZ1" s="33" t="s">
        <v>9351</v>
      </c>
      <c r="MJA1" s="33" t="s">
        <v>9352</v>
      </c>
      <c r="MJB1" s="33" t="s">
        <v>9353</v>
      </c>
      <c r="MJC1" s="33" t="s">
        <v>9354</v>
      </c>
      <c r="MJD1" s="33" t="s">
        <v>9355</v>
      </c>
      <c r="MJE1" s="33" t="s">
        <v>9356</v>
      </c>
      <c r="MJF1" s="33" t="s">
        <v>9357</v>
      </c>
      <c r="MJG1" s="33" t="s">
        <v>9358</v>
      </c>
      <c r="MJH1" s="33" t="s">
        <v>9359</v>
      </c>
      <c r="MJI1" s="33" t="s">
        <v>9360</v>
      </c>
      <c r="MJJ1" s="33" t="s">
        <v>9361</v>
      </c>
      <c r="MJK1" s="33" t="s">
        <v>9362</v>
      </c>
      <c r="MJL1" s="33" t="s">
        <v>9363</v>
      </c>
      <c r="MJM1" s="33" t="s">
        <v>9364</v>
      </c>
      <c r="MJN1" s="33" t="s">
        <v>9365</v>
      </c>
      <c r="MJO1" s="33" t="s">
        <v>9366</v>
      </c>
      <c r="MJP1" s="33" t="s">
        <v>9367</v>
      </c>
      <c r="MJQ1" s="33" t="s">
        <v>9368</v>
      </c>
      <c r="MJR1" s="33" t="s">
        <v>9369</v>
      </c>
      <c r="MJS1" s="33" t="s">
        <v>9370</v>
      </c>
      <c r="MJT1" s="33" t="s">
        <v>9371</v>
      </c>
      <c r="MJU1" s="33" t="s">
        <v>9372</v>
      </c>
      <c r="MJV1" s="33" t="s">
        <v>9373</v>
      </c>
      <c r="MJW1" s="33" t="s">
        <v>9374</v>
      </c>
      <c r="MJX1" s="33" t="s">
        <v>9375</v>
      </c>
      <c r="MJY1" s="33" t="s">
        <v>9376</v>
      </c>
      <c r="MJZ1" s="33" t="s">
        <v>9377</v>
      </c>
      <c r="MKA1" s="33" t="s">
        <v>9378</v>
      </c>
      <c r="MKB1" s="33" t="s">
        <v>9379</v>
      </c>
      <c r="MKC1" s="33" t="s">
        <v>9380</v>
      </c>
      <c r="MKD1" s="33" t="s">
        <v>9381</v>
      </c>
      <c r="MKE1" s="33" t="s">
        <v>9382</v>
      </c>
      <c r="MKF1" s="33" t="s">
        <v>9383</v>
      </c>
      <c r="MKG1" s="33" t="s">
        <v>9384</v>
      </c>
      <c r="MKH1" s="33" t="s">
        <v>9385</v>
      </c>
      <c r="MKI1" s="33" t="s">
        <v>9386</v>
      </c>
      <c r="MKJ1" s="33" t="s">
        <v>9387</v>
      </c>
      <c r="MKK1" s="33" t="s">
        <v>9388</v>
      </c>
      <c r="MKL1" s="33" t="s">
        <v>9389</v>
      </c>
      <c r="MKM1" s="33" t="s">
        <v>9390</v>
      </c>
      <c r="MKN1" s="33" t="s">
        <v>9391</v>
      </c>
      <c r="MKO1" s="33" t="s">
        <v>9392</v>
      </c>
      <c r="MKP1" s="33" t="s">
        <v>9393</v>
      </c>
      <c r="MKQ1" s="33" t="s">
        <v>9394</v>
      </c>
      <c r="MKR1" s="33" t="s">
        <v>9395</v>
      </c>
      <c r="MKS1" s="33" t="s">
        <v>9396</v>
      </c>
      <c r="MKT1" s="33" t="s">
        <v>9397</v>
      </c>
      <c r="MKU1" s="33" t="s">
        <v>9398</v>
      </c>
      <c r="MKV1" s="33" t="s">
        <v>9399</v>
      </c>
      <c r="MKW1" s="33" t="s">
        <v>9400</v>
      </c>
      <c r="MKX1" s="33" t="s">
        <v>9401</v>
      </c>
      <c r="MKY1" s="33" t="s">
        <v>9402</v>
      </c>
      <c r="MKZ1" s="33" t="s">
        <v>9403</v>
      </c>
      <c r="MLA1" s="33" t="s">
        <v>9404</v>
      </c>
      <c r="MLB1" s="33" t="s">
        <v>9405</v>
      </c>
      <c r="MLC1" s="33" t="s">
        <v>9406</v>
      </c>
      <c r="MLD1" s="33" t="s">
        <v>9407</v>
      </c>
      <c r="MLE1" s="33" t="s">
        <v>9408</v>
      </c>
      <c r="MLF1" s="33" t="s">
        <v>9409</v>
      </c>
      <c r="MLG1" s="33" t="s">
        <v>9410</v>
      </c>
      <c r="MLH1" s="33" t="s">
        <v>9411</v>
      </c>
      <c r="MLI1" s="33" t="s">
        <v>9412</v>
      </c>
      <c r="MLJ1" s="33" t="s">
        <v>9413</v>
      </c>
      <c r="MLK1" s="33" t="s">
        <v>9414</v>
      </c>
      <c r="MLL1" s="33" t="s">
        <v>9415</v>
      </c>
      <c r="MLM1" s="33" t="s">
        <v>9416</v>
      </c>
      <c r="MLN1" s="33" t="s">
        <v>9417</v>
      </c>
      <c r="MLO1" s="33" t="s">
        <v>9418</v>
      </c>
      <c r="MLP1" s="33" t="s">
        <v>9419</v>
      </c>
      <c r="MLQ1" s="33" t="s">
        <v>9420</v>
      </c>
      <c r="MLR1" s="33" t="s">
        <v>9421</v>
      </c>
      <c r="MLS1" s="33" t="s">
        <v>9422</v>
      </c>
      <c r="MLT1" s="33" t="s">
        <v>9423</v>
      </c>
      <c r="MLU1" s="33" t="s">
        <v>9424</v>
      </c>
      <c r="MLV1" s="33" t="s">
        <v>9425</v>
      </c>
      <c r="MLW1" s="33" t="s">
        <v>9426</v>
      </c>
      <c r="MLX1" s="33" t="s">
        <v>9427</v>
      </c>
      <c r="MLY1" s="33" t="s">
        <v>9428</v>
      </c>
      <c r="MLZ1" s="33" t="s">
        <v>9429</v>
      </c>
      <c r="MMA1" s="33" t="s">
        <v>9430</v>
      </c>
      <c r="MMB1" s="33" t="s">
        <v>9431</v>
      </c>
      <c r="MMC1" s="33" t="s">
        <v>9432</v>
      </c>
      <c r="MMD1" s="33" t="s">
        <v>9433</v>
      </c>
      <c r="MME1" s="33" t="s">
        <v>9434</v>
      </c>
      <c r="MMF1" s="33" t="s">
        <v>9435</v>
      </c>
      <c r="MMG1" s="33" t="s">
        <v>9436</v>
      </c>
      <c r="MMH1" s="33" t="s">
        <v>9437</v>
      </c>
      <c r="MMI1" s="33" t="s">
        <v>9438</v>
      </c>
      <c r="MMJ1" s="33" t="s">
        <v>9439</v>
      </c>
      <c r="MMK1" s="33" t="s">
        <v>9440</v>
      </c>
      <c r="MML1" s="33" t="s">
        <v>9441</v>
      </c>
      <c r="MMM1" s="33" t="s">
        <v>9442</v>
      </c>
      <c r="MMN1" s="33" t="s">
        <v>9443</v>
      </c>
      <c r="MMO1" s="33" t="s">
        <v>9444</v>
      </c>
      <c r="MMP1" s="33" t="s">
        <v>9445</v>
      </c>
      <c r="MMQ1" s="33" t="s">
        <v>9446</v>
      </c>
      <c r="MMR1" s="33" t="s">
        <v>9447</v>
      </c>
      <c r="MMS1" s="33" t="s">
        <v>9448</v>
      </c>
      <c r="MMT1" s="33" t="s">
        <v>9449</v>
      </c>
      <c r="MMU1" s="33" t="s">
        <v>9450</v>
      </c>
      <c r="MMV1" s="33" t="s">
        <v>9451</v>
      </c>
      <c r="MMW1" s="33" t="s">
        <v>9452</v>
      </c>
      <c r="MMX1" s="33" t="s">
        <v>9453</v>
      </c>
      <c r="MMY1" s="33" t="s">
        <v>9454</v>
      </c>
      <c r="MMZ1" s="33" t="s">
        <v>9455</v>
      </c>
      <c r="MNA1" s="33" t="s">
        <v>9456</v>
      </c>
      <c r="MNB1" s="33" t="s">
        <v>9457</v>
      </c>
      <c r="MNC1" s="33" t="s">
        <v>9458</v>
      </c>
      <c r="MND1" s="33" t="s">
        <v>9459</v>
      </c>
      <c r="MNE1" s="33" t="s">
        <v>9460</v>
      </c>
      <c r="MNF1" s="33" t="s">
        <v>9461</v>
      </c>
      <c r="MNG1" s="33" t="s">
        <v>9462</v>
      </c>
      <c r="MNH1" s="33" t="s">
        <v>9463</v>
      </c>
      <c r="MNI1" s="33" t="s">
        <v>9464</v>
      </c>
      <c r="MNJ1" s="33" t="s">
        <v>9465</v>
      </c>
      <c r="MNK1" s="33" t="s">
        <v>9466</v>
      </c>
      <c r="MNL1" s="33" t="s">
        <v>9467</v>
      </c>
      <c r="MNM1" s="33" t="s">
        <v>9468</v>
      </c>
      <c r="MNN1" s="33" t="s">
        <v>9469</v>
      </c>
      <c r="MNO1" s="33" t="s">
        <v>9470</v>
      </c>
      <c r="MNP1" s="33" t="s">
        <v>9471</v>
      </c>
      <c r="MNQ1" s="33" t="s">
        <v>9472</v>
      </c>
      <c r="MNR1" s="33" t="s">
        <v>9473</v>
      </c>
      <c r="MNS1" s="33" t="s">
        <v>9474</v>
      </c>
      <c r="MNT1" s="33" t="s">
        <v>9475</v>
      </c>
      <c r="MNU1" s="33" t="s">
        <v>9476</v>
      </c>
      <c r="MNV1" s="33" t="s">
        <v>9477</v>
      </c>
      <c r="MNW1" s="33" t="s">
        <v>9478</v>
      </c>
      <c r="MNX1" s="33" t="s">
        <v>9479</v>
      </c>
      <c r="MNY1" s="33" t="s">
        <v>9480</v>
      </c>
      <c r="MNZ1" s="33" t="s">
        <v>9481</v>
      </c>
      <c r="MOA1" s="33" t="s">
        <v>9482</v>
      </c>
      <c r="MOB1" s="33" t="s">
        <v>9483</v>
      </c>
      <c r="MOC1" s="33" t="s">
        <v>9484</v>
      </c>
      <c r="MOD1" s="33" t="s">
        <v>9485</v>
      </c>
      <c r="MOE1" s="33" t="s">
        <v>9486</v>
      </c>
      <c r="MOF1" s="33" t="s">
        <v>9487</v>
      </c>
      <c r="MOG1" s="33" t="s">
        <v>9488</v>
      </c>
      <c r="MOH1" s="33" t="s">
        <v>9489</v>
      </c>
      <c r="MOI1" s="33" t="s">
        <v>9490</v>
      </c>
      <c r="MOJ1" s="33" t="s">
        <v>9491</v>
      </c>
      <c r="MOK1" s="33" t="s">
        <v>9492</v>
      </c>
      <c r="MOL1" s="33" t="s">
        <v>9493</v>
      </c>
      <c r="MOM1" s="33" t="s">
        <v>9494</v>
      </c>
      <c r="MON1" s="33" t="s">
        <v>9495</v>
      </c>
      <c r="MOO1" s="33" t="s">
        <v>9496</v>
      </c>
      <c r="MOP1" s="33" t="s">
        <v>9497</v>
      </c>
      <c r="MOQ1" s="33" t="s">
        <v>9498</v>
      </c>
      <c r="MOR1" s="33" t="s">
        <v>9499</v>
      </c>
      <c r="MOS1" s="33" t="s">
        <v>9500</v>
      </c>
      <c r="MOT1" s="33" t="s">
        <v>9501</v>
      </c>
      <c r="MOU1" s="33" t="s">
        <v>9502</v>
      </c>
      <c r="MOV1" s="33" t="s">
        <v>9503</v>
      </c>
      <c r="MOW1" s="33" t="s">
        <v>9504</v>
      </c>
      <c r="MOX1" s="33" t="s">
        <v>9505</v>
      </c>
      <c r="MOY1" s="33" t="s">
        <v>9506</v>
      </c>
      <c r="MOZ1" s="33" t="s">
        <v>9507</v>
      </c>
      <c r="MPA1" s="33" t="s">
        <v>9508</v>
      </c>
      <c r="MPB1" s="33" t="s">
        <v>9509</v>
      </c>
      <c r="MPC1" s="33" t="s">
        <v>9510</v>
      </c>
      <c r="MPD1" s="33" t="s">
        <v>9511</v>
      </c>
      <c r="MPE1" s="33" t="s">
        <v>9512</v>
      </c>
      <c r="MPF1" s="33" t="s">
        <v>9513</v>
      </c>
      <c r="MPG1" s="33" t="s">
        <v>9514</v>
      </c>
      <c r="MPH1" s="33" t="s">
        <v>9515</v>
      </c>
      <c r="MPI1" s="33" t="s">
        <v>9516</v>
      </c>
      <c r="MPJ1" s="33" t="s">
        <v>9517</v>
      </c>
      <c r="MPK1" s="33" t="s">
        <v>9518</v>
      </c>
      <c r="MPL1" s="33" t="s">
        <v>9519</v>
      </c>
      <c r="MPM1" s="33" t="s">
        <v>9520</v>
      </c>
      <c r="MPN1" s="33" t="s">
        <v>9521</v>
      </c>
      <c r="MPO1" s="33" t="s">
        <v>9522</v>
      </c>
      <c r="MPP1" s="33" t="s">
        <v>9523</v>
      </c>
      <c r="MPQ1" s="33" t="s">
        <v>9524</v>
      </c>
      <c r="MPR1" s="33" t="s">
        <v>9525</v>
      </c>
      <c r="MPS1" s="33" t="s">
        <v>9526</v>
      </c>
      <c r="MPT1" s="33" t="s">
        <v>9527</v>
      </c>
      <c r="MPU1" s="33" t="s">
        <v>9528</v>
      </c>
      <c r="MPV1" s="33" t="s">
        <v>9529</v>
      </c>
      <c r="MPW1" s="33" t="s">
        <v>9530</v>
      </c>
      <c r="MPX1" s="33" t="s">
        <v>9531</v>
      </c>
      <c r="MPY1" s="33" t="s">
        <v>9532</v>
      </c>
      <c r="MPZ1" s="33" t="s">
        <v>9533</v>
      </c>
      <c r="MQA1" s="33" t="s">
        <v>9534</v>
      </c>
      <c r="MQB1" s="33" t="s">
        <v>9535</v>
      </c>
      <c r="MQC1" s="33" t="s">
        <v>9536</v>
      </c>
      <c r="MQD1" s="33" t="s">
        <v>9537</v>
      </c>
      <c r="MQE1" s="33" t="s">
        <v>9538</v>
      </c>
      <c r="MQF1" s="33" t="s">
        <v>9539</v>
      </c>
      <c r="MQG1" s="33" t="s">
        <v>9540</v>
      </c>
      <c r="MQH1" s="33" t="s">
        <v>9541</v>
      </c>
      <c r="MQI1" s="33" t="s">
        <v>9542</v>
      </c>
      <c r="MQJ1" s="33" t="s">
        <v>9543</v>
      </c>
      <c r="MQK1" s="33" t="s">
        <v>9544</v>
      </c>
      <c r="MQL1" s="33" t="s">
        <v>9545</v>
      </c>
      <c r="MQM1" s="33" t="s">
        <v>9546</v>
      </c>
      <c r="MQN1" s="33" t="s">
        <v>9547</v>
      </c>
      <c r="MQO1" s="33" t="s">
        <v>9548</v>
      </c>
      <c r="MQP1" s="33" t="s">
        <v>9549</v>
      </c>
      <c r="MQQ1" s="33" t="s">
        <v>9550</v>
      </c>
      <c r="MQR1" s="33" t="s">
        <v>9551</v>
      </c>
      <c r="MQS1" s="33" t="s">
        <v>9552</v>
      </c>
      <c r="MQT1" s="33" t="s">
        <v>9553</v>
      </c>
      <c r="MQU1" s="33" t="s">
        <v>9554</v>
      </c>
      <c r="MQV1" s="33" t="s">
        <v>9555</v>
      </c>
      <c r="MQW1" s="33" t="s">
        <v>9556</v>
      </c>
      <c r="MQX1" s="33" t="s">
        <v>9557</v>
      </c>
      <c r="MQY1" s="33" t="s">
        <v>9558</v>
      </c>
      <c r="MQZ1" s="33" t="s">
        <v>9559</v>
      </c>
      <c r="MRA1" s="33" t="s">
        <v>9560</v>
      </c>
      <c r="MRB1" s="33" t="s">
        <v>9561</v>
      </c>
      <c r="MRC1" s="33" t="s">
        <v>9562</v>
      </c>
      <c r="MRD1" s="33" t="s">
        <v>9563</v>
      </c>
      <c r="MRE1" s="33" t="s">
        <v>9564</v>
      </c>
      <c r="MRF1" s="33" t="s">
        <v>9565</v>
      </c>
      <c r="MRG1" s="33" t="s">
        <v>9566</v>
      </c>
      <c r="MRH1" s="33" t="s">
        <v>9567</v>
      </c>
      <c r="MRI1" s="33" t="s">
        <v>9568</v>
      </c>
      <c r="MRJ1" s="33" t="s">
        <v>9569</v>
      </c>
      <c r="MRK1" s="33" t="s">
        <v>9570</v>
      </c>
      <c r="MRL1" s="33" t="s">
        <v>9571</v>
      </c>
      <c r="MRM1" s="33" t="s">
        <v>9572</v>
      </c>
      <c r="MRN1" s="33" t="s">
        <v>9573</v>
      </c>
      <c r="MRO1" s="33" t="s">
        <v>9574</v>
      </c>
      <c r="MRP1" s="33" t="s">
        <v>9575</v>
      </c>
      <c r="MRQ1" s="33" t="s">
        <v>9576</v>
      </c>
      <c r="MRR1" s="33" t="s">
        <v>9577</v>
      </c>
      <c r="MRS1" s="33" t="s">
        <v>9578</v>
      </c>
      <c r="MRT1" s="33" t="s">
        <v>9579</v>
      </c>
      <c r="MRU1" s="33" t="s">
        <v>9580</v>
      </c>
      <c r="MRV1" s="33" t="s">
        <v>9581</v>
      </c>
      <c r="MRW1" s="33" t="s">
        <v>9582</v>
      </c>
      <c r="MRX1" s="33" t="s">
        <v>9583</v>
      </c>
      <c r="MRY1" s="33" t="s">
        <v>9584</v>
      </c>
      <c r="MRZ1" s="33" t="s">
        <v>9585</v>
      </c>
      <c r="MSA1" s="33" t="s">
        <v>9586</v>
      </c>
      <c r="MSB1" s="33" t="s">
        <v>9587</v>
      </c>
      <c r="MSC1" s="33" t="s">
        <v>9588</v>
      </c>
      <c r="MSD1" s="33" t="s">
        <v>9589</v>
      </c>
      <c r="MSE1" s="33" t="s">
        <v>9590</v>
      </c>
      <c r="MSF1" s="33" t="s">
        <v>9591</v>
      </c>
      <c r="MSG1" s="33" t="s">
        <v>9592</v>
      </c>
      <c r="MSH1" s="33" t="s">
        <v>9593</v>
      </c>
      <c r="MSI1" s="33" t="s">
        <v>9594</v>
      </c>
      <c r="MSJ1" s="33" t="s">
        <v>9595</v>
      </c>
      <c r="MSK1" s="33" t="s">
        <v>9596</v>
      </c>
      <c r="MSL1" s="33" t="s">
        <v>9597</v>
      </c>
      <c r="MSM1" s="33" t="s">
        <v>9598</v>
      </c>
      <c r="MSN1" s="33" t="s">
        <v>9599</v>
      </c>
      <c r="MSO1" s="33" t="s">
        <v>9600</v>
      </c>
      <c r="MSP1" s="33" t="s">
        <v>9601</v>
      </c>
      <c r="MSQ1" s="33" t="s">
        <v>9602</v>
      </c>
      <c r="MSR1" s="33" t="s">
        <v>9603</v>
      </c>
      <c r="MSS1" s="33" t="s">
        <v>9604</v>
      </c>
      <c r="MST1" s="33" t="s">
        <v>9605</v>
      </c>
      <c r="MSU1" s="33" t="s">
        <v>9606</v>
      </c>
      <c r="MSV1" s="33" t="s">
        <v>9607</v>
      </c>
      <c r="MSW1" s="33" t="s">
        <v>9608</v>
      </c>
      <c r="MSX1" s="33" t="s">
        <v>9609</v>
      </c>
      <c r="MSY1" s="33" t="s">
        <v>9610</v>
      </c>
      <c r="MSZ1" s="33" t="s">
        <v>9611</v>
      </c>
      <c r="MTA1" s="33" t="s">
        <v>9612</v>
      </c>
      <c r="MTB1" s="33" t="s">
        <v>9613</v>
      </c>
      <c r="MTC1" s="33" t="s">
        <v>9614</v>
      </c>
      <c r="MTD1" s="33" t="s">
        <v>9615</v>
      </c>
      <c r="MTE1" s="33" t="s">
        <v>9616</v>
      </c>
      <c r="MTF1" s="33" t="s">
        <v>9617</v>
      </c>
      <c r="MTG1" s="33" t="s">
        <v>9618</v>
      </c>
      <c r="MTH1" s="33" t="s">
        <v>9619</v>
      </c>
      <c r="MTI1" s="33" t="s">
        <v>9620</v>
      </c>
      <c r="MTJ1" s="33" t="s">
        <v>9621</v>
      </c>
      <c r="MTK1" s="33" t="s">
        <v>9622</v>
      </c>
      <c r="MTL1" s="33" t="s">
        <v>9623</v>
      </c>
      <c r="MTM1" s="33" t="s">
        <v>9624</v>
      </c>
      <c r="MTN1" s="33" t="s">
        <v>9625</v>
      </c>
      <c r="MTO1" s="33" t="s">
        <v>9626</v>
      </c>
      <c r="MTP1" s="33" t="s">
        <v>9627</v>
      </c>
      <c r="MTQ1" s="33" t="s">
        <v>9628</v>
      </c>
      <c r="MTR1" s="33" t="s">
        <v>9629</v>
      </c>
      <c r="MTS1" s="33" t="s">
        <v>9630</v>
      </c>
      <c r="MTT1" s="33" t="s">
        <v>9631</v>
      </c>
      <c r="MTU1" s="33" t="s">
        <v>9632</v>
      </c>
      <c r="MTV1" s="33" t="s">
        <v>9633</v>
      </c>
      <c r="MTW1" s="33" t="s">
        <v>9634</v>
      </c>
      <c r="MTX1" s="33" t="s">
        <v>9635</v>
      </c>
      <c r="MTY1" s="33" t="s">
        <v>9636</v>
      </c>
      <c r="MTZ1" s="33" t="s">
        <v>9637</v>
      </c>
      <c r="MUA1" s="33" t="s">
        <v>9638</v>
      </c>
      <c r="MUB1" s="33" t="s">
        <v>9639</v>
      </c>
      <c r="MUC1" s="33" t="s">
        <v>9640</v>
      </c>
      <c r="MUD1" s="33" t="s">
        <v>9641</v>
      </c>
      <c r="MUE1" s="33" t="s">
        <v>9642</v>
      </c>
      <c r="MUF1" s="33" t="s">
        <v>9643</v>
      </c>
      <c r="MUG1" s="33" t="s">
        <v>9644</v>
      </c>
      <c r="MUH1" s="33" t="s">
        <v>9645</v>
      </c>
      <c r="MUI1" s="33" t="s">
        <v>9646</v>
      </c>
      <c r="MUJ1" s="33" t="s">
        <v>9647</v>
      </c>
      <c r="MUK1" s="33" t="s">
        <v>9648</v>
      </c>
      <c r="MUL1" s="33" t="s">
        <v>9649</v>
      </c>
      <c r="MUM1" s="33" t="s">
        <v>9650</v>
      </c>
      <c r="MUN1" s="33" t="s">
        <v>9651</v>
      </c>
      <c r="MUO1" s="33" t="s">
        <v>9652</v>
      </c>
      <c r="MUP1" s="33" t="s">
        <v>9653</v>
      </c>
      <c r="MUQ1" s="33" t="s">
        <v>9654</v>
      </c>
      <c r="MUR1" s="33" t="s">
        <v>9655</v>
      </c>
      <c r="MUS1" s="33" t="s">
        <v>9656</v>
      </c>
      <c r="MUT1" s="33" t="s">
        <v>9657</v>
      </c>
      <c r="MUU1" s="33" t="s">
        <v>9658</v>
      </c>
      <c r="MUV1" s="33" t="s">
        <v>9659</v>
      </c>
      <c r="MUW1" s="33" t="s">
        <v>9660</v>
      </c>
      <c r="MUX1" s="33" t="s">
        <v>9661</v>
      </c>
      <c r="MUY1" s="33" t="s">
        <v>9662</v>
      </c>
      <c r="MUZ1" s="33" t="s">
        <v>9663</v>
      </c>
      <c r="MVA1" s="33" t="s">
        <v>9664</v>
      </c>
      <c r="MVB1" s="33" t="s">
        <v>9665</v>
      </c>
      <c r="MVC1" s="33" t="s">
        <v>9666</v>
      </c>
      <c r="MVD1" s="33" t="s">
        <v>9667</v>
      </c>
      <c r="MVE1" s="33" t="s">
        <v>9668</v>
      </c>
      <c r="MVF1" s="33" t="s">
        <v>9669</v>
      </c>
      <c r="MVG1" s="33" t="s">
        <v>9670</v>
      </c>
      <c r="MVH1" s="33" t="s">
        <v>9671</v>
      </c>
      <c r="MVI1" s="33" t="s">
        <v>9672</v>
      </c>
      <c r="MVJ1" s="33" t="s">
        <v>9673</v>
      </c>
      <c r="MVK1" s="33" t="s">
        <v>9674</v>
      </c>
      <c r="MVL1" s="33" t="s">
        <v>9675</v>
      </c>
      <c r="MVM1" s="33" t="s">
        <v>9676</v>
      </c>
      <c r="MVN1" s="33" t="s">
        <v>9677</v>
      </c>
      <c r="MVO1" s="33" t="s">
        <v>9678</v>
      </c>
      <c r="MVP1" s="33" t="s">
        <v>9679</v>
      </c>
      <c r="MVQ1" s="33" t="s">
        <v>9680</v>
      </c>
      <c r="MVR1" s="33" t="s">
        <v>9681</v>
      </c>
      <c r="MVS1" s="33" t="s">
        <v>9682</v>
      </c>
      <c r="MVT1" s="33" t="s">
        <v>9683</v>
      </c>
      <c r="MVU1" s="33" t="s">
        <v>9684</v>
      </c>
      <c r="MVV1" s="33" t="s">
        <v>9685</v>
      </c>
      <c r="MVW1" s="33" t="s">
        <v>9686</v>
      </c>
      <c r="MVX1" s="33" t="s">
        <v>9687</v>
      </c>
      <c r="MVY1" s="33" t="s">
        <v>9688</v>
      </c>
      <c r="MVZ1" s="33" t="s">
        <v>9689</v>
      </c>
      <c r="MWA1" s="33" t="s">
        <v>9690</v>
      </c>
      <c r="MWB1" s="33" t="s">
        <v>9691</v>
      </c>
      <c r="MWC1" s="33" t="s">
        <v>9692</v>
      </c>
      <c r="MWD1" s="33" t="s">
        <v>9693</v>
      </c>
      <c r="MWE1" s="33" t="s">
        <v>9694</v>
      </c>
      <c r="MWF1" s="33" t="s">
        <v>9695</v>
      </c>
      <c r="MWG1" s="33" t="s">
        <v>9696</v>
      </c>
      <c r="MWH1" s="33" t="s">
        <v>9697</v>
      </c>
      <c r="MWI1" s="33" t="s">
        <v>9698</v>
      </c>
      <c r="MWJ1" s="33" t="s">
        <v>9699</v>
      </c>
      <c r="MWK1" s="33" t="s">
        <v>9700</v>
      </c>
      <c r="MWL1" s="33" t="s">
        <v>9701</v>
      </c>
      <c r="MWM1" s="33" t="s">
        <v>9702</v>
      </c>
      <c r="MWN1" s="33" t="s">
        <v>9703</v>
      </c>
      <c r="MWO1" s="33" t="s">
        <v>9704</v>
      </c>
      <c r="MWP1" s="33" t="s">
        <v>9705</v>
      </c>
      <c r="MWQ1" s="33" t="s">
        <v>9706</v>
      </c>
      <c r="MWR1" s="33" t="s">
        <v>9707</v>
      </c>
      <c r="MWS1" s="33" t="s">
        <v>9708</v>
      </c>
      <c r="MWT1" s="33" t="s">
        <v>9709</v>
      </c>
      <c r="MWU1" s="33" t="s">
        <v>9710</v>
      </c>
      <c r="MWV1" s="33" t="s">
        <v>9711</v>
      </c>
      <c r="MWW1" s="33" t="s">
        <v>9712</v>
      </c>
      <c r="MWX1" s="33" t="s">
        <v>9713</v>
      </c>
      <c r="MWY1" s="33" t="s">
        <v>9714</v>
      </c>
      <c r="MWZ1" s="33" t="s">
        <v>9715</v>
      </c>
      <c r="MXA1" s="33" t="s">
        <v>9716</v>
      </c>
      <c r="MXB1" s="33" t="s">
        <v>9717</v>
      </c>
      <c r="MXC1" s="33" t="s">
        <v>9718</v>
      </c>
      <c r="MXD1" s="33" t="s">
        <v>9719</v>
      </c>
      <c r="MXE1" s="33" t="s">
        <v>9720</v>
      </c>
      <c r="MXF1" s="33" t="s">
        <v>9721</v>
      </c>
      <c r="MXG1" s="33" t="s">
        <v>9722</v>
      </c>
      <c r="MXH1" s="33" t="s">
        <v>9723</v>
      </c>
      <c r="MXI1" s="33" t="s">
        <v>9724</v>
      </c>
      <c r="MXJ1" s="33" t="s">
        <v>9725</v>
      </c>
      <c r="MXK1" s="33" t="s">
        <v>9726</v>
      </c>
      <c r="MXL1" s="33" t="s">
        <v>9727</v>
      </c>
      <c r="MXM1" s="33" t="s">
        <v>9728</v>
      </c>
      <c r="MXN1" s="33" t="s">
        <v>9729</v>
      </c>
      <c r="MXO1" s="33" t="s">
        <v>9730</v>
      </c>
      <c r="MXP1" s="33" t="s">
        <v>9731</v>
      </c>
      <c r="MXQ1" s="33" t="s">
        <v>9732</v>
      </c>
      <c r="MXR1" s="33" t="s">
        <v>9733</v>
      </c>
      <c r="MXS1" s="33" t="s">
        <v>9734</v>
      </c>
      <c r="MXT1" s="33" t="s">
        <v>9735</v>
      </c>
      <c r="MXU1" s="33" t="s">
        <v>9736</v>
      </c>
      <c r="MXV1" s="33" t="s">
        <v>9737</v>
      </c>
      <c r="MXW1" s="33" t="s">
        <v>9738</v>
      </c>
      <c r="MXX1" s="33" t="s">
        <v>9739</v>
      </c>
      <c r="MXY1" s="33" t="s">
        <v>9740</v>
      </c>
      <c r="MXZ1" s="33" t="s">
        <v>9741</v>
      </c>
      <c r="MYA1" s="33" t="s">
        <v>9742</v>
      </c>
      <c r="MYB1" s="33" t="s">
        <v>9743</v>
      </c>
      <c r="MYC1" s="33" t="s">
        <v>9744</v>
      </c>
      <c r="MYD1" s="33" t="s">
        <v>9745</v>
      </c>
      <c r="MYE1" s="33" t="s">
        <v>9746</v>
      </c>
      <c r="MYF1" s="33" t="s">
        <v>9747</v>
      </c>
      <c r="MYG1" s="33" t="s">
        <v>9748</v>
      </c>
      <c r="MYH1" s="33" t="s">
        <v>9749</v>
      </c>
      <c r="MYI1" s="33" t="s">
        <v>9750</v>
      </c>
      <c r="MYJ1" s="33" t="s">
        <v>9751</v>
      </c>
      <c r="MYK1" s="33" t="s">
        <v>9752</v>
      </c>
      <c r="MYL1" s="33" t="s">
        <v>9753</v>
      </c>
      <c r="MYM1" s="33" t="s">
        <v>9754</v>
      </c>
      <c r="MYN1" s="33" t="s">
        <v>9755</v>
      </c>
      <c r="MYO1" s="33" t="s">
        <v>9756</v>
      </c>
      <c r="MYP1" s="33" t="s">
        <v>9757</v>
      </c>
      <c r="MYQ1" s="33" t="s">
        <v>9758</v>
      </c>
      <c r="MYR1" s="33" t="s">
        <v>9759</v>
      </c>
      <c r="MYS1" s="33" t="s">
        <v>9760</v>
      </c>
      <c r="MYT1" s="33" t="s">
        <v>9761</v>
      </c>
      <c r="MYU1" s="33" t="s">
        <v>9762</v>
      </c>
      <c r="MYV1" s="33" t="s">
        <v>9763</v>
      </c>
      <c r="MYW1" s="33" t="s">
        <v>9764</v>
      </c>
      <c r="MYX1" s="33" t="s">
        <v>9765</v>
      </c>
      <c r="MYY1" s="33" t="s">
        <v>9766</v>
      </c>
      <c r="MYZ1" s="33" t="s">
        <v>9767</v>
      </c>
      <c r="MZA1" s="33" t="s">
        <v>9768</v>
      </c>
      <c r="MZB1" s="33" t="s">
        <v>9769</v>
      </c>
      <c r="MZC1" s="33" t="s">
        <v>9770</v>
      </c>
      <c r="MZD1" s="33" t="s">
        <v>9771</v>
      </c>
      <c r="MZE1" s="33" t="s">
        <v>9772</v>
      </c>
      <c r="MZF1" s="33" t="s">
        <v>9773</v>
      </c>
      <c r="MZG1" s="33" t="s">
        <v>9774</v>
      </c>
      <c r="MZH1" s="33" t="s">
        <v>9775</v>
      </c>
      <c r="MZI1" s="33" t="s">
        <v>9776</v>
      </c>
      <c r="MZJ1" s="33" t="s">
        <v>9777</v>
      </c>
      <c r="MZK1" s="33" t="s">
        <v>9778</v>
      </c>
      <c r="MZL1" s="33" t="s">
        <v>9779</v>
      </c>
      <c r="MZM1" s="33" t="s">
        <v>9780</v>
      </c>
      <c r="MZN1" s="33" t="s">
        <v>9781</v>
      </c>
      <c r="MZO1" s="33" t="s">
        <v>9782</v>
      </c>
      <c r="MZP1" s="33" t="s">
        <v>9783</v>
      </c>
      <c r="MZQ1" s="33" t="s">
        <v>9784</v>
      </c>
      <c r="MZR1" s="33" t="s">
        <v>9785</v>
      </c>
      <c r="MZS1" s="33" t="s">
        <v>9786</v>
      </c>
      <c r="MZT1" s="33" t="s">
        <v>9787</v>
      </c>
      <c r="MZU1" s="33" t="s">
        <v>9788</v>
      </c>
      <c r="MZV1" s="33" t="s">
        <v>9789</v>
      </c>
      <c r="MZW1" s="33" t="s">
        <v>9790</v>
      </c>
      <c r="MZX1" s="33" t="s">
        <v>9791</v>
      </c>
      <c r="MZY1" s="33" t="s">
        <v>9792</v>
      </c>
      <c r="MZZ1" s="33" t="s">
        <v>9793</v>
      </c>
      <c r="NAA1" s="33" t="s">
        <v>9794</v>
      </c>
      <c r="NAB1" s="33" t="s">
        <v>9795</v>
      </c>
      <c r="NAC1" s="33" t="s">
        <v>9796</v>
      </c>
      <c r="NAD1" s="33" t="s">
        <v>9797</v>
      </c>
      <c r="NAE1" s="33" t="s">
        <v>9798</v>
      </c>
      <c r="NAF1" s="33" t="s">
        <v>9799</v>
      </c>
      <c r="NAG1" s="33" t="s">
        <v>9800</v>
      </c>
      <c r="NAH1" s="33" t="s">
        <v>9801</v>
      </c>
      <c r="NAI1" s="33" t="s">
        <v>9802</v>
      </c>
      <c r="NAJ1" s="33" t="s">
        <v>9803</v>
      </c>
      <c r="NAK1" s="33" t="s">
        <v>9804</v>
      </c>
      <c r="NAL1" s="33" t="s">
        <v>9805</v>
      </c>
      <c r="NAM1" s="33" t="s">
        <v>9806</v>
      </c>
      <c r="NAN1" s="33" t="s">
        <v>9807</v>
      </c>
      <c r="NAO1" s="33" t="s">
        <v>9808</v>
      </c>
      <c r="NAP1" s="33" t="s">
        <v>9809</v>
      </c>
      <c r="NAQ1" s="33" t="s">
        <v>9810</v>
      </c>
      <c r="NAR1" s="33" t="s">
        <v>9811</v>
      </c>
      <c r="NAS1" s="33" t="s">
        <v>9812</v>
      </c>
      <c r="NAT1" s="33" t="s">
        <v>9813</v>
      </c>
      <c r="NAU1" s="33" t="s">
        <v>9814</v>
      </c>
      <c r="NAV1" s="33" t="s">
        <v>9815</v>
      </c>
      <c r="NAW1" s="33" t="s">
        <v>9816</v>
      </c>
      <c r="NAX1" s="33" t="s">
        <v>9817</v>
      </c>
      <c r="NAY1" s="33" t="s">
        <v>9818</v>
      </c>
      <c r="NAZ1" s="33" t="s">
        <v>9819</v>
      </c>
      <c r="NBA1" s="33" t="s">
        <v>9820</v>
      </c>
      <c r="NBB1" s="33" t="s">
        <v>9821</v>
      </c>
      <c r="NBC1" s="33" t="s">
        <v>9822</v>
      </c>
      <c r="NBD1" s="33" t="s">
        <v>9823</v>
      </c>
      <c r="NBE1" s="33" t="s">
        <v>9824</v>
      </c>
      <c r="NBF1" s="33" t="s">
        <v>9825</v>
      </c>
      <c r="NBG1" s="33" t="s">
        <v>9826</v>
      </c>
      <c r="NBH1" s="33" t="s">
        <v>9827</v>
      </c>
      <c r="NBI1" s="33" t="s">
        <v>9828</v>
      </c>
      <c r="NBJ1" s="33" t="s">
        <v>9829</v>
      </c>
      <c r="NBK1" s="33" t="s">
        <v>9830</v>
      </c>
      <c r="NBL1" s="33" t="s">
        <v>9831</v>
      </c>
      <c r="NBM1" s="33" t="s">
        <v>9832</v>
      </c>
      <c r="NBN1" s="33" t="s">
        <v>9833</v>
      </c>
      <c r="NBO1" s="33" t="s">
        <v>9834</v>
      </c>
      <c r="NBP1" s="33" t="s">
        <v>9835</v>
      </c>
      <c r="NBQ1" s="33" t="s">
        <v>9836</v>
      </c>
      <c r="NBR1" s="33" t="s">
        <v>9837</v>
      </c>
      <c r="NBS1" s="33" t="s">
        <v>9838</v>
      </c>
      <c r="NBT1" s="33" t="s">
        <v>9839</v>
      </c>
      <c r="NBU1" s="33" t="s">
        <v>9840</v>
      </c>
      <c r="NBV1" s="33" t="s">
        <v>9841</v>
      </c>
      <c r="NBW1" s="33" t="s">
        <v>9842</v>
      </c>
      <c r="NBX1" s="33" t="s">
        <v>9843</v>
      </c>
      <c r="NBY1" s="33" t="s">
        <v>9844</v>
      </c>
      <c r="NBZ1" s="33" t="s">
        <v>9845</v>
      </c>
      <c r="NCA1" s="33" t="s">
        <v>9846</v>
      </c>
      <c r="NCB1" s="33" t="s">
        <v>9847</v>
      </c>
      <c r="NCC1" s="33" t="s">
        <v>9848</v>
      </c>
      <c r="NCD1" s="33" t="s">
        <v>9849</v>
      </c>
      <c r="NCE1" s="33" t="s">
        <v>9850</v>
      </c>
      <c r="NCF1" s="33" t="s">
        <v>9851</v>
      </c>
      <c r="NCG1" s="33" t="s">
        <v>9852</v>
      </c>
      <c r="NCH1" s="33" t="s">
        <v>9853</v>
      </c>
      <c r="NCI1" s="33" t="s">
        <v>9854</v>
      </c>
      <c r="NCJ1" s="33" t="s">
        <v>9855</v>
      </c>
      <c r="NCK1" s="33" t="s">
        <v>9856</v>
      </c>
      <c r="NCL1" s="33" t="s">
        <v>9857</v>
      </c>
      <c r="NCM1" s="33" t="s">
        <v>9858</v>
      </c>
      <c r="NCN1" s="33" t="s">
        <v>9859</v>
      </c>
      <c r="NCO1" s="33" t="s">
        <v>9860</v>
      </c>
      <c r="NCP1" s="33" t="s">
        <v>9861</v>
      </c>
      <c r="NCQ1" s="33" t="s">
        <v>9862</v>
      </c>
      <c r="NCR1" s="33" t="s">
        <v>9863</v>
      </c>
      <c r="NCS1" s="33" t="s">
        <v>9864</v>
      </c>
      <c r="NCT1" s="33" t="s">
        <v>9865</v>
      </c>
      <c r="NCU1" s="33" t="s">
        <v>9866</v>
      </c>
      <c r="NCV1" s="33" t="s">
        <v>9867</v>
      </c>
      <c r="NCW1" s="33" t="s">
        <v>9868</v>
      </c>
      <c r="NCX1" s="33" t="s">
        <v>9869</v>
      </c>
      <c r="NCY1" s="33" t="s">
        <v>9870</v>
      </c>
      <c r="NCZ1" s="33" t="s">
        <v>9871</v>
      </c>
      <c r="NDA1" s="33" t="s">
        <v>9872</v>
      </c>
      <c r="NDB1" s="33" t="s">
        <v>9873</v>
      </c>
      <c r="NDC1" s="33" t="s">
        <v>9874</v>
      </c>
      <c r="NDD1" s="33" t="s">
        <v>9875</v>
      </c>
      <c r="NDE1" s="33" t="s">
        <v>9876</v>
      </c>
      <c r="NDF1" s="33" t="s">
        <v>9877</v>
      </c>
      <c r="NDG1" s="33" t="s">
        <v>9878</v>
      </c>
      <c r="NDH1" s="33" t="s">
        <v>9879</v>
      </c>
      <c r="NDI1" s="33" t="s">
        <v>9880</v>
      </c>
      <c r="NDJ1" s="33" t="s">
        <v>9881</v>
      </c>
      <c r="NDK1" s="33" t="s">
        <v>9882</v>
      </c>
      <c r="NDL1" s="33" t="s">
        <v>9883</v>
      </c>
      <c r="NDM1" s="33" t="s">
        <v>9884</v>
      </c>
      <c r="NDN1" s="33" t="s">
        <v>9885</v>
      </c>
      <c r="NDO1" s="33" t="s">
        <v>9886</v>
      </c>
      <c r="NDP1" s="33" t="s">
        <v>9887</v>
      </c>
      <c r="NDQ1" s="33" t="s">
        <v>9888</v>
      </c>
      <c r="NDR1" s="33" t="s">
        <v>9889</v>
      </c>
      <c r="NDS1" s="33" t="s">
        <v>9890</v>
      </c>
      <c r="NDT1" s="33" t="s">
        <v>9891</v>
      </c>
      <c r="NDU1" s="33" t="s">
        <v>9892</v>
      </c>
      <c r="NDV1" s="33" t="s">
        <v>9893</v>
      </c>
      <c r="NDW1" s="33" t="s">
        <v>9894</v>
      </c>
      <c r="NDX1" s="33" t="s">
        <v>9895</v>
      </c>
      <c r="NDY1" s="33" t="s">
        <v>9896</v>
      </c>
      <c r="NDZ1" s="33" t="s">
        <v>9897</v>
      </c>
      <c r="NEA1" s="33" t="s">
        <v>9898</v>
      </c>
      <c r="NEB1" s="33" t="s">
        <v>9899</v>
      </c>
      <c r="NEC1" s="33" t="s">
        <v>9900</v>
      </c>
      <c r="NED1" s="33" t="s">
        <v>9901</v>
      </c>
      <c r="NEE1" s="33" t="s">
        <v>9902</v>
      </c>
      <c r="NEF1" s="33" t="s">
        <v>9903</v>
      </c>
      <c r="NEG1" s="33" t="s">
        <v>9904</v>
      </c>
      <c r="NEH1" s="33" t="s">
        <v>9905</v>
      </c>
      <c r="NEI1" s="33" t="s">
        <v>9906</v>
      </c>
      <c r="NEJ1" s="33" t="s">
        <v>9907</v>
      </c>
      <c r="NEK1" s="33" t="s">
        <v>9908</v>
      </c>
      <c r="NEL1" s="33" t="s">
        <v>9909</v>
      </c>
      <c r="NEM1" s="33" t="s">
        <v>9910</v>
      </c>
      <c r="NEN1" s="33" t="s">
        <v>9911</v>
      </c>
      <c r="NEO1" s="33" t="s">
        <v>9912</v>
      </c>
      <c r="NEP1" s="33" t="s">
        <v>9913</v>
      </c>
      <c r="NEQ1" s="33" t="s">
        <v>9914</v>
      </c>
      <c r="NER1" s="33" t="s">
        <v>9915</v>
      </c>
      <c r="NES1" s="33" t="s">
        <v>9916</v>
      </c>
      <c r="NET1" s="33" t="s">
        <v>9917</v>
      </c>
      <c r="NEU1" s="33" t="s">
        <v>9918</v>
      </c>
      <c r="NEV1" s="33" t="s">
        <v>9919</v>
      </c>
      <c r="NEW1" s="33" t="s">
        <v>9920</v>
      </c>
      <c r="NEX1" s="33" t="s">
        <v>9921</v>
      </c>
      <c r="NEY1" s="33" t="s">
        <v>9922</v>
      </c>
      <c r="NEZ1" s="33" t="s">
        <v>9923</v>
      </c>
      <c r="NFA1" s="33" t="s">
        <v>9924</v>
      </c>
      <c r="NFB1" s="33" t="s">
        <v>9925</v>
      </c>
      <c r="NFC1" s="33" t="s">
        <v>9926</v>
      </c>
      <c r="NFD1" s="33" t="s">
        <v>9927</v>
      </c>
      <c r="NFE1" s="33" t="s">
        <v>9928</v>
      </c>
      <c r="NFF1" s="33" t="s">
        <v>9929</v>
      </c>
      <c r="NFG1" s="33" t="s">
        <v>9930</v>
      </c>
      <c r="NFH1" s="33" t="s">
        <v>9931</v>
      </c>
      <c r="NFI1" s="33" t="s">
        <v>9932</v>
      </c>
      <c r="NFJ1" s="33" t="s">
        <v>9933</v>
      </c>
      <c r="NFK1" s="33" t="s">
        <v>9934</v>
      </c>
      <c r="NFL1" s="33" t="s">
        <v>9935</v>
      </c>
      <c r="NFM1" s="33" t="s">
        <v>9936</v>
      </c>
      <c r="NFN1" s="33" t="s">
        <v>9937</v>
      </c>
      <c r="NFO1" s="33" t="s">
        <v>9938</v>
      </c>
      <c r="NFP1" s="33" t="s">
        <v>9939</v>
      </c>
      <c r="NFQ1" s="33" t="s">
        <v>9940</v>
      </c>
      <c r="NFR1" s="33" t="s">
        <v>9941</v>
      </c>
      <c r="NFS1" s="33" t="s">
        <v>9942</v>
      </c>
      <c r="NFT1" s="33" t="s">
        <v>9943</v>
      </c>
      <c r="NFU1" s="33" t="s">
        <v>9944</v>
      </c>
      <c r="NFV1" s="33" t="s">
        <v>9945</v>
      </c>
      <c r="NFW1" s="33" t="s">
        <v>9946</v>
      </c>
      <c r="NFX1" s="33" t="s">
        <v>9947</v>
      </c>
      <c r="NFY1" s="33" t="s">
        <v>9948</v>
      </c>
      <c r="NFZ1" s="33" t="s">
        <v>9949</v>
      </c>
      <c r="NGA1" s="33" t="s">
        <v>9950</v>
      </c>
      <c r="NGB1" s="33" t="s">
        <v>9951</v>
      </c>
      <c r="NGC1" s="33" t="s">
        <v>9952</v>
      </c>
      <c r="NGD1" s="33" t="s">
        <v>9953</v>
      </c>
      <c r="NGE1" s="33" t="s">
        <v>9954</v>
      </c>
      <c r="NGF1" s="33" t="s">
        <v>9955</v>
      </c>
      <c r="NGG1" s="33" t="s">
        <v>9956</v>
      </c>
      <c r="NGH1" s="33" t="s">
        <v>9957</v>
      </c>
      <c r="NGI1" s="33" t="s">
        <v>9958</v>
      </c>
      <c r="NGJ1" s="33" t="s">
        <v>9959</v>
      </c>
      <c r="NGK1" s="33" t="s">
        <v>9960</v>
      </c>
      <c r="NGL1" s="33" t="s">
        <v>9961</v>
      </c>
      <c r="NGM1" s="33" t="s">
        <v>9962</v>
      </c>
      <c r="NGN1" s="33" t="s">
        <v>9963</v>
      </c>
      <c r="NGO1" s="33" t="s">
        <v>9964</v>
      </c>
      <c r="NGP1" s="33" t="s">
        <v>9965</v>
      </c>
      <c r="NGQ1" s="33" t="s">
        <v>9966</v>
      </c>
      <c r="NGR1" s="33" t="s">
        <v>9967</v>
      </c>
      <c r="NGS1" s="33" t="s">
        <v>9968</v>
      </c>
      <c r="NGT1" s="33" t="s">
        <v>9969</v>
      </c>
      <c r="NGU1" s="33" t="s">
        <v>9970</v>
      </c>
      <c r="NGV1" s="33" t="s">
        <v>9971</v>
      </c>
      <c r="NGW1" s="33" t="s">
        <v>9972</v>
      </c>
      <c r="NGX1" s="33" t="s">
        <v>9973</v>
      </c>
      <c r="NGY1" s="33" t="s">
        <v>9974</v>
      </c>
      <c r="NGZ1" s="33" t="s">
        <v>9975</v>
      </c>
      <c r="NHA1" s="33" t="s">
        <v>9976</v>
      </c>
      <c r="NHB1" s="33" t="s">
        <v>9977</v>
      </c>
      <c r="NHC1" s="33" t="s">
        <v>9978</v>
      </c>
      <c r="NHD1" s="33" t="s">
        <v>9979</v>
      </c>
      <c r="NHE1" s="33" t="s">
        <v>9980</v>
      </c>
      <c r="NHF1" s="33" t="s">
        <v>9981</v>
      </c>
      <c r="NHG1" s="33" t="s">
        <v>9982</v>
      </c>
      <c r="NHH1" s="33" t="s">
        <v>9983</v>
      </c>
      <c r="NHI1" s="33" t="s">
        <v>9984</v>
      </c>
      <c r="NHJ1" s="33" t="s">
        <v>9985</v>
      </c>
      <c r="NHK1" s="33" t="s">
        <v>9986</v>
      </c>
      <c r="NHL1" s="33" t="s">
        <v>9987</v>
      </c>
      <c r="NHM1" s="33" t="s">
        <v>9988</v>
      </c>
      <c r="NHN1" s="33" t="s">
        <v>9989</v>
      </c>
      <c r="NHO1" s="33" t="s">
        <v>9990</v>
      </c>
      <c r="NHP1" s="33" t="s">
        <v>9991</v>
      </c>
      <c r="NHQ1" s="33" t="s">
        <v>9992</v>
      </c>
      <c r="NHR1" s="33" t="s">
        <v>9993</v>
      </c>
      <c r="NHS1" s="33" t="s">
        <v>9994</v>
      </c>
      <c r="NHT1" s="33" t="s">
        <v>9995</v>
      </c>
      <c r="NHU1" s="33" t="s">
        <v>9996</v>
      </c>
      <c r="NHV1" s="33" t="s">
        <v>9997</v>
      </c>
      <c r="NHW1" s="33" t="s">
        <v>9998</v>
      </c>
      <c r="NHX1" s="33" t="s">
        <v>9999</v>
      </c>
      <c r="NHY1" s="33" t="s">
        <v>10000</v>
      </c>
      <c r="NHZ1" s="33" t="s">
        <v>10001</v>
      </c>
      <c r="NIA1" s="33" t="s">
        <v>10002</v>
      </c>
      <c r="NIB1" s="33" t="s">
        <v>10003</v>
      </c>
      <c r="NIC1" s="33" t="s">
        <v>10004</v>
      </c>
      <c r="NID1" s="33" t="s">
        <v>10005</v>
      </c>
      <c r="NIE1" s="33" t="s">
        <v>10006</v>
      </c>
      <c r="NIF1" s="33" t="s">
        <v>10007</v>
      </c>
      <c r="NIG1" s="33" t="s">
        <v>10008</v>
      </c>
      <c r="NIH1" s="33" t="s">
        <v>10009</v>
      </c>
      <c r="NII1" s="33" t="s">
        <v>10010</v>
      </c>
      <c r="NIJ1" s="33" t="s">
        <v>10011</v>
      </c>
      <c r="NIK1" s="33" t="s">
        <v>10012</v>
      </c>
      <c r="NIL1" s="33" t="s">
        <v>10013</v>
      </c>
      <c r="NIM1" s="33" t="s">
        <v>10014</v>
      </c>
      <c r="NIN1" s="33" t="s">
        <v>10015</v>
      </c>
      <c r="NIO1" s="33" t="s">
        <v>10016</v>
      </c>
      <c r="NIP1" s="33" t="s">
        <v>10017</v>
      </c>
      <c r="NIQ1" s="33" t="s">
        <v>10018</v>
      </c>
      <c r="NIR1" s="33" t="s">
        <v>10019</v>
      </c>
      <c r="NIS1" s="33" t="s">
        <v>10020</v>
      </c>
      <c r="NIT1" s="33" t="s">
        <v>10021</v>
      </c>
      <c r="NIU1" s="33" t="s">
        <v>10022</v>
      </c>
      <c r="NIV1" s="33" t="s">
        <v>10023</v>
      </c>
      <c r="NIW1" s="33" t="s">
        <v>10024</v>
      </c>
      <c r="NIX1" s="33" t="s">
        <v>10025</v>
      </c>
      <c r="NIY1" s="33" t="s">
        <v>10026</v>
      </c>
      <c r="NIZ1" s="33" t="s">
        <v>10027</v>
      </c>
      <c r="NJA1" s="33" t="s">
        <v>10028</v>
      </c>
      <c r="NJB1" s="33" t="s">
        <v>10029</v>
      </c>
      <c r="NJC1" s="33" t="s">
        <v>10030</v>
      </c>
      <c r="NJD1" s="33" t="s">
        <v>10031</v>
      </c>
      <c r="NJE1" s="33" t="s">
        <v>10032</v>
      </c>
      <c r="NJF1" s="33" t="s">
        <v>10033</v>
      </c>
      <c r="NJG1" s="33" t="s">
        <v>10034</v>
      </c>
      <c r="NJH1" s="33" t="s">
        <v>10035</v>
      </c>
      <c r="NJI1" s="33" t="s">
        <v>10036</v>
      </c>
      <c r="NJJ1" s="33" t="s">
        <v>10037</v>
      </c>
      <c r="NJK1" s="33" t="s">
        <v>10038</v>
      </c>
      <c r="NJL1" s="33" t="s">
        <v>10039</v>
      </c>
      <c r="NJM1" s="33" t="s">
        <v>10040</v>
      </c>
      <c r="NJN1" s="33" t="s">
        <v>10041</v>
      </c>
      <c r="NJO1" s="33" t="s">
        <v>10042</v>
      </c>
      <c r="NJP1" s="33" t="s">
        <v>10043</v>
      </c>
      <c r="NJQ1" s="33" t="s">
        <v>10044</v>
      </c>
      <c r="NJR1" s="33" t="s">
        <v>10045</v>
      </c>
      <c r="NJS1" s="33" t="s">
        <v>10046</v>
      </c>
      <c r="NJT1" s="33" t="s">
        <v>10047</v>
      </c>
      <c r="NJU1" s="33" t="s">
        <v>10048</v>
      </c>
      <c r="NJV1" s="33" t="s">
        <v>10049</v>
      </c>
      <c r="NJW1" s="33" t="s">
        <v>10050</v>
      </c>
      <c r="NJX1" s="33" t="s">
        <v>10051</v>
      </c>
      <c r="NJY1" s="33" t="s">
        <v>10052</v>
      </c>
      <c r="NJZ1" s="33" t="s">
        <v>10053</v>
      </c>
      <c r="NKA1" s="33" t="s">
        <v>10054</v>
      </c>
      <c r="NKB1" s="33" t="s">
        <v>10055</v>
      </c>
      <c r="NKC1" s="33" t="s">
        <v>10056</v>
      </c>
      <c r="NKD1" s="33" t="s">
        <v>10057</v>
      </c>
      <c r="NKE1" s="33" t="s">
        <v>10058</v>
      </c>
      <c r="NKF1" s="33" t="s">
        <v>10059</v>
      </c>
      <c r="NKG1" s="33" t="s">
        <v>10060</v>
      </c>
      <c r="NKH1" s="33" t="s">
        <v>10061</v>
      </c>
      <c r="NKI1" s="33" t="s">
        <v>10062</v>
      </c>
      <c r="NKJ1" s="33" t="s">
        <v>10063</v>
      </c>
      <c r="NKK1" s="33" t="s">
        <v>10064</v>
      </c>
      <c r="NKL1" s="33" t="s">
        <v>10065</v>
      </c>
      <c r="NKM1" s="33" t="s">
        <v>10066</v>
      </c>
      <c r="NKN1" s="33" t="s">
        <v>10067</v>
      </c>
      <c r="NKO1" s="33" t="s">
        <v>10068</v>
      </c>
      <c r="NKP1" s="33" t="s">
        <v>10069</v>
      </c>
      <c r="NKQ1" s="33" t="s">
        <v>10070</v>
      </c>
      <c r="NKR1" s="33" t="s">
        <v>10071</v>
      </c>
      <c r="NKS1" s="33" t="s">
        <v>10072</v>
      </c>
      <c r="NKT1" s="33" t="s">
        <v>10073</v>
      </c>
      <c r="NKU1" s="33" t="s">
        <v>10074</v>
      </c>
      <c r="NKV1" s="33" t="s">
        <v>10075</v>
      </c>
      <c r="NKW1" s="33" t="s">
        <v>10076</v>
      </c>
      <c r="NKX1" s="33" t="s">
        <v>10077</v>
      </c>
      <c r="NKY1" s="33" t="s">
        <v>10078</v>
      </c>
      <c r="NKZ1" s="33" t="s">
        <v>10079</v>
      </c>
      <c r="NLA1" s="33" t="s">
        <v>10080</v>
      </c>
      <c r="NLB1" s="33" t="s">
        <v>10081</v>
      </c>
      <c r="NLC1" s="33" t="s">
        <v>10082</v>
      </c>
      <c r="NLD1" s="33" t="s">
        <v>10083</v>
      </c>
      <c r="NLE1" s="33" t="s">
        <v>10084</v>
      </c>
      <c r="NLF1" s="33" t="s">
        <v>10085</v>
      </c>
      <c r="NLG1" s="33" t="s">
        <v>10086</v>
      </c>
      <c r="NLH1" s="33" t="s">
        <v>10087</v>
      </c>
      <c r="NLI1" s="33" t="s">
        <v>10088</v>
      </c>
      <c r="NLJ1" s="33" t="s">
        <v>10089</v>
      </c>
      <c r="NLK1" s="33" t="s">
        <v>10090</v>
      </c>
      <c r="NLL1" s="33" t="s">
        <v>10091</v>
      </c>
      <c r="NLM1" s="33" t="s">
        <v>10092</v>
      </c>
      <c r="NLN1" s="33" t="s">
        <v>10093</v>
      </c>
      <c r="NLO1" s="33" t="s">
        <v>10094</v>
      </c>
      <c r="NLP1" s="33" t="s">
        <v>10095</v>
      </c>
      <c r="NLQ1" s="33" t="s">
        <v>10096</v>
      </c>
      <c r="NLR1" s="33" t="s">
        <v>10097</v>
      </c>
      <c r="NLS1" s="33" t="s">
        <v>10098</v>
      </c>
      <c r="NLT1" s="33" t="s">
        <v>10099</v>
      </c>
      <c r="NLU1" s="33" t="s">
        <v>10100</v>
      </c>
      <c r="NLV1" s="33" t="s">
        <v>10101</v>
      </c>
      <c r="NLW1" s="33" t="s">
        <v>10102</v>
      </c>
      <c r="NLX1" s="33" t="s">
        <v>10103</v>
      </c>
      <c r="NLY1" s="33" t="s">
        <v>10104</v>
      </c>
      <c r="NLZ1" s="33" t="s">
        <v>10105</v>
      </c>
      <c r="NMA1" s="33" t="s">
        <v>10106</v>
      </c>
      <c r="NMB1" s="33" t="s">
        <v>10107</v>
      </c>
      <c r="NMC1" s="33" t="s">
        <v>10108</v>
      </c>
      <c r="NMD1" s="33" t="s">
        <v>10109</v>
      </c>
      <c r="NME1" s="33" t="s">
        <v>10110</v>
      </c>
      <c r="NMF1" s="33" t="s">
        <v>10111</v>
      </c>
      <c r="NMG1" s="33" t="s">
        <v>10112</v>
      </c>
      <c r="NMH1" s="33" t="s">
        <v>10113</v>
      </c>
      <c r="NMI1" s="33" t="s">
        <v>10114</v>
      </c>
      <c r="NMJ1" s="33" t="s">
        <v>10115</v>
      </c>
      <c r="NMK1" s="33" t="s">
        <v>10116</v>
      </c>
      <c r="NML1" s="33" t="s">
        <v>10117</v>
      </c>
      <c r="NMM1" s="33" t="s">
        <v>10118</v>
      </c>
      <c r="NMN1" s="33" t="s">
        <v>10119</v>
      </c>
      <c r="NMO1" s="33" t="s">
        <v>10120</v>
      </c>
      <c r="NMP1" s="33" t="s">
        <v>10121</v>
      </c>
      <c r="NMQ1" s="33" t="s">
        <v>10122</v>
      </c>
      <c r="NMR1" s="33" t="s">
        <v>10123</v>
      </c>
      <c r="NMS1" s="33" t="s">
        <v>10124</v>
      </c>
      <c r="NMT1" s="33" t="s">
        <v>10125</v>
      </c>
      <c r="NMU1" s="33" t="s">
        <v>10126</v>
      </c>
      <c r="NMV1" s="33" t="s">
        <v>10127</v>
      </c>
      <c r="NMW1" s="33" t="s">
        <v>10128</v>
      </c>
      <c r="NMX1" s="33" t="s">
        <v>10129</v>
      </c>
      <c r="NMY1" s="33" t="s">
        <v>10130</v>
      </c>
      <c r="NMZ1" s="33" t="s">
        <v>10131</v>
      </c>
      <c r="NNA1" s="33" t="s">
        <v>10132</v>
      </c>
      <c r="NNB1" s="33" t="s">
        <v>10133</v>
      </c>
      <c r="NNC1" s="33" t="s">
        <v>10134</v>
      </c>
      <c r="NND1" s="33" t="s">
        <v>10135</v>
      </c>
      <c r="NNE1" s="33" t="s">
        <v>10136</v>
      </c>
      <c r="NNF1" s="33" t="s">
        <v>10137</v>
      </c>
      <c r="NNG1" s="33" t="s">
        <v>10138</v>
      </c>
      <c r="NNH1" s="33" t="s">
        <v>10139</v>
      </c>
      <c r="NNI1" s="33" t="s">
        <v>10140</v>
      </c>
      <c r="NNJ1" s="33" t="s">
        <v>10141</v>
      </c>
      <c r="NNK1" s="33" t="s">
        <v>10142</v>
      </c>
      <c r="NNL1" s="33" t="s">
        <v>10143</v>
      </c>
      <c r="NNM1" s="33" t="s">
        <v>10144</v>
      </c>
      <c r="NNN1" s="33" t="s">
        <v>10145</v>
      </c>
      <c r="NNO1" s="33" t="s">
        <v>10146</v>
      </c>
      <c r="NNP1" s="33" t="s">
        <v>10147</v>
      </c>
      <c r="NNQ1" s="33" t="s">
        <v>10148</v>
      </c>
      <c r="NNR1" s="33" t="s">
        <v>10149</v>
      </c>
      <c r="NNS1" s="33" t="s">
        <v>10150</v>
      </c>
      <c r="NNT1" s="33" t="s">
        <v>10151</v>
      </c>
      <c r="NNU1" s="33" t="s">
        <v>10152</v>
      </c>
      <c r="NNV1" s="33" t="s">
        <v>10153</v>
      </c>
      <c r="NNW1" s="33" t="s">
        <v>10154</v>
      </c>
      <c r="NNX1" s="33" t="s">
        <v>10155</v>
      </c>
      <c r="NNY1" s="33" t="s">
        <v>10156</v>
      </c>
      <c r="NNZ1" s="33" t="s">
        <v>10157</v>
      </c>
      <c r="NOA1" s="33" t="s">
        <v>10158</v>
      </c>
      <c r="NOB1" s="33" t="s">
        <v>10159</v>
      </c>
      <c r="NOC1" s="33" t="s">
        <v>10160</v>
      </c>
      <c r="NOD1" s="33" t="s">
        <v>10161</v>
      </c>
      <c r="NOE1" s="33" t="s">
        <v>10162</v>
      </c>
      <c r="NOF1" s="33" t="s">
        <v>10163</v>
      </c>
      <c r="NOG1" s="33" t="s">
        <v>10164</v>
      </c>
      <c r="NOH1" s="33" t="s">
        <v>10165</v>
      </c>
      <c r="NOI1" s="33" t="s">
        <v>10166</v>
      </c>
      <c r="NOJ1" s="33" t="s">
        <v>10167</v>
      </c>
      <c r="NOK1" s="33" t="s">
        <v>10168</v>
      </c>
      <c r="NOL1" s="33" t="s">
        <v>10169</v>
      </c>
      <c r="NOM1" s="33" t="s">
        <v>10170</v>
      </c>
      <c r="NON1" s="33" t="s">
        <v>10171</v>
      </c>
      <c r="NOO1" s="33" t="s">
        <v>10172</v>
      </c>
      <c r="NOP1" s="33" t="s">
        <v>10173</v>
      </c>
      <c r="NOQ1" s="33" t="s">
        <v>10174</v>
      </c>
      <c r="NOR1" s="33" t="s">
        <v>10175</v>
      </c>
      <c r="NOS1" s="33" t="s">
        <v>10176</v>
      </c>
      <c r="NOT1" s="33" t="s">
        <v>10177</v>
      </c>
      <c r="NOU1" s="33" t="s">
        <v>10178</v>
      </c>
      <c r="NOV1" s="33" t="s">
        <v>10179</v>
      </c>
      <c r="NOW1" s="33" t="s">
        <v>10180</v>
      </c>
      <c r="NOX1" s="33" t="s">
        <v>10181</v>
      </c>
      <c r="NOY1" s="33" t="s">
        <v>10182</v>
      </c>
      <c r="NOZ1" s="33" t="s">
        <v>10183</v>
      </c>
      <c r="NPA1" s="33" t="s">
        <v>10184</v>
      </c>
      <c r="NPB1" s="33" t="s">
        <v>10185</v>
      </c>
      <c r="NPC1" s="33" t="s">
        <v>10186</v>
      </c>
      <c r="NPD1" s="33" t="s">
        <v>10187</v>
      </c>
      <c r="NPE1" s="33" t="s">
        <v>10188</v>
      </c>
      <c r="NPF1" s="33" t="s">
        <v>10189</v>
      </c>
      <c r="NPG1" s="33" t="s">
        <v>10190</v>
      </c>
      <c r="NPH1" s="33" t="s">
        <v>10191</v>
      </c>
      <c r="NPI1" s="33" t="s">
        <v>10192</v>
      </c>
      <c r="NPJ1" s="33" t="s">
        <v>10193</v>
      </c>
      <c r="NPK1" s="33" t="s">
        <v>10194</v>
      </c>
      <c r="NPL1" s="33" t="s">
        <v>10195</v>
      </c>
      <c r="NPM1" s="33" t="s">
        <v>10196</v>
      </c>
      <c r="NPN1" s="33" t="s">
        <v>10197</v>
      </c>
      <c r="NPO1" s="33" t="s">
        <v>10198</v>
      </c>
      <c r="NPP1" s="33" t="s">
        <v>10199</v>
      </c>
      <c r="NPQ1" s="33" t="s">
        <v>10200</v>
      </c>
      <c r="NPR1" s="33" t="s">
        <v>10201</v>
      </c>
      <c r="NPS1" s="33" t="s">
        <v>10202</v>
      </c>
      <c r="NPT1" s="33" t="s">
        <v>10203</v>
      </c>
      <c r="NPU1" s="33" t="s">
        <v>10204</v>
      </c>
      <c r="NPV1" s="33" t="s">
        <v>10205</v>
      </c>
      <c r="NPW1" s="33" t="s">
        <v>10206</v>
      </c>
      <c r="NPX1" s="33" t="s">
        <v>10207</v>
      </c>
      <c r="NPY1" s="33" t="s">
        <v>10208</v>
      </c>
      <c r="NPZ1" s="33" t="s">
        <v>10209</v>
      </c>
      <c r="NQA1" s="33" t="s">
        <v>10210</v>
      </c>
      <c r="NQB1" s="33" t="s">
        <v>10211</v>
      </c>
      <c r="NQC1" s="33" t="s">
        <v>10212</v>
      </c>
      <c r="NQD1" s="33" t="s">
        <v>10213</v>
      </c>
      <c r="NQE1" s="33" t="s">
        <v>10214</v>
      </c>
      <c r="NQF1" s="33" t="s">
        <v>10215</v>
      </c>
      <c r="NQG1" s="33" t="s">
        <v>10216</v>
      </c>
      <c r="NQH1" s="33" t="s">
        <v>10217</v>
      </c>
      <c r="NQI1" s="33" t="s">
        <v>10218</v>
      </c>
      <c r="NQJ1" s="33" t="s">
        <v>10219</v>
      </c>
      <c r="NQK1" s="33" t="s">
        <v>10220</v>
      </c>
      <c r="NQL1" s="33" t="s">
        <v>10221</v>
      </c>
      <c r="NQM1" s="33" t="s">
        <v>10222</v>
      </c>
      <c r="NQN1" s="33" t="s">
        <v>10223</v>
      </c>
      <c r="NQO1" s="33" t="s">
        <v>10224</v>
      </c>
      <c r="NQP1" s="33" t="s">
        <v>10225</v>
      </c>
      <c r="NQQ1" s="33" t="s">
        <v>10226</v>
      </c>
      <c r="NQR1" s="33" t="s">
        <v>10227</v>
      </c>
      <c r="NQS1" s="33" t="s">
        <v>10228</v>
      </c>
      <c r="NQT1" s="33" t="s">
        <v>10229</v>
      </c>
      <c r="NQU1" s="33" t="s">
        <v>10230</v>
      </c>
      <c r="NQV1" s="33" t="s">
        <v>10231</v>
      </c>
      <c r="NQW1" s="33" t="s">
        <v>10232</v>
      </c>
      <c r="NQX1" s="33" t="s">
        <v>10233</v>
      </c>
      <c r="NQY1" s="33" t="s">
        <v>10234</v>
      </c>
      <c r="NQZ1" s="33" t="s">
        <v>10235</v>
      </c>
      <c r="NRA1" s="33" t="s">
        <v>10236</v>
      </c>
      <c r="NRB1" s="33" t="s">
        <v>10237</v>
      </c>
      <c r="NRC1" s="33" t="s">
        <v>10238</v>
      </c>
      <c r="NRD1" s="33" t="s">
        <v>10239</v>
      </c>
      <c r="NRE1" s="33" t="s">
        <v>10240</v>
      </c>
      <c r="NRF1" s="33" t="s">
        <v>10241</v>
      </c>
      <c r="NRG1" s="33" t="s">
        <v>10242</v>
      </c>
      <c r="NRH1" s="33" t="s">
        <v>10243</v>
      </c>
      <c r="NRI1" s="33" t="s">
        <v>10244</v>
      </c>
      <c r="NRJ1" s="33" t="s">
        <v>10245</v>
      </c>
      <c r="NRK1" s="33" t="s">
        <v>10246</v>
      </c>
      <c r="NRL1" s="33" t="s">
        <v>10247</v>
      </c>
      <c r="NRM1" s="33" t="s">
        <v>10248</v>
      </c>
      <c r="NRN1" s="33" t="s">
        <v>10249</v>
      </c>
      <c r="NRO1" s="33" t="s">
        <v>10250</v>
      </c>
      <c r="NRP1" s="33" t="s">
        <v>10251</v>
      </c>
      <c r="NRQ1" s="33" t="s">
        <v>10252</v>
      </c>
      <c r="NRR1" s="33" t="s">
        <v>10253</v>
      </c>
      <c r="NRS1" s="33" t="s">
        <v>10254</v>
      </c>
      <c r="NRT1" s="33" t="s">
        <v>10255</v>
      </c>
      <c r="NRU1" s="33" t="s">
        <v>10256</v>
      </c>
      <c r="NRV1" s="33" t="s">
        <v>10257</v>
      </c>
      <c r="NRW1" s="33" t="s">
        <v>10258</v>
      </c>
      <c r="NRX1" s="33" t="s">
        <v>10259</v>
      </c>
      <c r="NRY1" s="33" t="s">
        <v>10260</v>
      </c>
      <c r="NRZ1" s="33" t="s">
        <v>10261</v>
      </c>
      <c r="NSA1" s="33" t="s">
        <v>10262</v>
      </c>
      <c r="NSB1" s="33" t="s">
        <v>10263</v>
      </c>
      <c r="NSC1" s="33" t="s">
        <v>10264</v>
      </c>
      <c r="NSD1" s="33" t="s">
        <v>10265</v>
      </c>
      <c r="NSE1" s="33" t="s">
        <v>10266</v>
      </c>
      <c r="NSF1" s="33" t="s">
        <v>10267</v>
      </c>
      <c r="NSG1" s="33" t="s">
        <v>10268</v>
      </c>
      <c r="NSH1" s="33" t="s">
        <v>10269</v>
      </c>
      <c r="NSI1" s="33" t="s">
        <v>10270</v>
      </c>
      <c r="NSJ1" s="33" t="s">
        <v>10271</v>
      </c>
      <c r="NSK1" s="33" t="s">
        <v>10272</v>
      </c>
      <c r="NSL1" s="33" t="s">
        <v>10273</v>
      </c>
      <c r="NSM1" s="33" t="s">
        <v>10274</v>
      </c>
      <c r="NSN1" s="33" t="s">
        <v>10275</v>
      </c>
      <c r="NSO1" s="33" t="s">
        <v>10276</v>
      </c>
      <c r="NSP1" s="33" t="s">
        <v>10277</v>
      </c>
      <c r="NSQ1" s="33" t="s">
        <v>10278</v>
      </c>
      <c r="NSR1" s="33" t="s">
        <v>10279</v>
      </c>
      <c r="NSS1" s="33" t="s">
        <v>10280</v>
      </c>
      <c r="NST1" s="33" t="s">
        <v>10281</v>
      </c>
      <c r="NSU1" s="33" t="s">
        <v>10282</v>
      </c>
      <c r="NSV1" s="33" t="s">
        <v>10283</v>
      </c>
      <c r="NSW1" s="33" t="s">
        <v>10284</v>
      </c>
      <c r="NSX1" s="33" t="s">
        <v>10285</v>
      </c>
      <c r="NSY1" s="33" t="s">
        <v>10286</v>
      </c>
      <c r="NSZ1" s="33" t="s">
        <v>10287</v>
      </c>
      <c r="NTA1" s="33" t="s">
        <v>10288</v>
      </c>
      <c r="NTB1" s="33" t="s">
        <v>10289</v>
      </c>
      <c r="NTC1" s="33" t="s">
        <v>10290</v>
      </c>
      <c r="NTD1" s="33" t="s">
        <v>10291</v>
      </c>
      <c r="NTE1" s="33" t="s">
        <v>10292</v>
      </c>
      <c r="NTF1" s="33" t="s">
        <v>10293</v>
      </c>
      <c r="NTG1" s="33" t="s">
        <v>10294</v>
      </c>
      <c r="NTH1" s="33" t="s">
        <v>10295</v>
      </c>
      <c r="NTI1" s="33" t="s">
        <v>10296</v>
      </c>
      <c r="NTJ1" s="33" t="s">
        <v>10297</v>
      </c>
      <c r="NTK1" s="33" t="s">
        <v>10298</v>
      </c>
      <c r="NTL1" s="33" t="s">
        <v>10299</v>
      </c>
      <c r="NTM1" s="33" t="s">
        <v>10300</v>
      </c>
      <c r="NTN1" s="33" t="s">
        <v>10301</v>
      </c>
      <c r="NTO1" s="33" t="s">
        <v>10302</v>
      </c>
      <c r="NTP1" s="33" t="s">
        <v>10303</v>
      </c>
      <c r="NTQ1" s="33" t="s">
        <v>10304</v>
      </c>
      <c r="NTR1" s="33" t="s">
        <v>10305</v>
      </c>
      <c r="NTS1" s="33" t="s">
        <v>10306</v>
      </c>
      <c r="NTT1" s="33" t="s">
        <v>10307</v>
      </c>
      <c r="NTU1" s="33" t="s">
        <v>10308</v>
      </c>
      <c r="NTV1" s="33" t="s">
        <v>10309</v>
      </c>
      <c r="NTW1" s="33" t="s">
        <v>10310</v>
      </c>
      <c r="NTX1" s="33" t="s">
        <v>10311</v>
      </c>
      <c r="NTY1" s="33" t="s">
        <v>10312</v>
      </c>
      <c r="NTZ1" s="33" t="s">
        <v>10313</v>
      </c>
      <c r="NUA1" s="33" t="s">
        <v>10314</v>
      </c>
      <c r="NUB1" s="33" t="s">
        <v>10315</v>
      </c>
      <c r="NUC1" s="33" t="s">
        <v>10316</v>
      </c>
      <c r="NUD1" s="33" t="s">
        <v>10317</v>
      </c>
      <c r="NUE1" s="33" t="s">
        <v>10318</v>
      </c>
      <c r="NUF1" s="33" t="s">
        <v>10319</v>
      </c>
      <c r="NUG1" s="33" t="s">
        <v>10320</v>
      </c>
      <c r="NUH1" s="33" t="s">
        <v>10321</v>
      </c>
      <c r="NUI1" s="33" t="s">
        <v>10322</v>
      </c>
      <c r="NUJ1" s="33" t="s">
        <v>10323</v>
      </c>
      <c r="NUK1" s="33" t="s">
        <v>10324</v>
      </c>
      <c r="NUL1" s="33" t="s">
        <v>10325</v>
      </c>
      <c r="NUM1" s="33" t="s">
        <v>10326</v>
      </c>
      <c r="NUN1" s="33" t="s">
        <v>10327</v>
      </c>
      <c r="NUO1" s="33" t="s">
        <v>10328</v>
      </c>
      <c r="NUP1" s="33" t="s">
        <v>10329</v>
      </c>
      <c r="NUQ1" s="33" t="s">
        <v>10330</v>
      </c>
      <c r="NUR1" s="33" t="s">
        <v>10331</v>
      </c>
      <c r="NUS1" s="33" t="s">
        <v>10332</v>
      </c>
      <c r="NUT1" s="33" t="s">
        <v>10333</v>
      </c>
      <c r="NUU1" s="33" t="s">
        <v>10334</v>
      </c>
      <c r="NUV1" s="33" t="s">
        <v>10335</v>
      </c>
      <c r="NUW1" s="33" t="s">
        <v>10336</v>
      </c>
      <c r="NUX1" s="33" t="s">
        <v>10337</v>
      </c>
      <c r="NUY1" s="33" t="s">
        <v>10338</v>
      </c>
      <c r="NUZ1" s="33" t="s">
        <v>10339</v>
      </c>
      <c r="NVA1" s="33" t="s">
        <v>10340</v>
      </c>
      <c r="NVB1" s="33" t="s">
        <v>10341</v>
      </c>
      <c r="NVC1" s="33" t="s">
        <v>10342</v>
      </c>
      <c r="NVD1" s="33" t="s">
        <v>10343</v>
      </c>
      <c r="NVE1" s="33" t="s">
        <v>10344</v>
      </c>
      <c r="NVF1" s="33" t="s">
        <v>10345</v>
      </c>
      <c r="NVG1" s="33" t="s">
        <v>10346</v>
      </c>
      <c r="NVH1" s="33" t="s">
        <v>10347</v>
      </c>
      <c r="NVI1" s="33" t="s">
        <v>10348</v>
      </c>
      <c r="NVJ1" s="33" t="s">
        <v>10349</v>
      </c>
      <c r="NVK1" s="33" t="s">
        <v>10350</v>
      </c>
      <c r="NVL1" s="33" t="s">
        <v>10351</v>
      </c>
      <c r="NVM1" s="33" t="s">
        <v>10352</v>
      </c>
      <c r="NVN1" s="33" t="s">
        <v>10353</v>
      </c>
      <c r="NVO1" s="33" t="s">
        <v>10354</v>
      </c>
      <c r="NVP1" s="33" t="s">
        <v>10355</v>
      </c>
      <c r="NVQ1" s="33" t="s">
        <v>10356</v>
      </c>
      <c r="NVR1" s="33" t="s">
        <v>10357</v>
      </c>
      <c r="NVS1" s="33" t="s">
        <v>10358</v>
      </c>
      <c r="NVT1" s="33" t="s">
        <v>10359</v>
      </c>
      <c r="NVU1" s="33" t="s">
        <v>10360</v>
      </c>
      <c r="NVV1" s="33" t="s">
        <v>10361</v>
      </c>
      <c r="NVW1" s="33" t="s">
        <v>10362</v>
      </c>
      <c r="NVX1" s="33" t="s">
        <v>10363</v>
      </c>
      <c r="NVY1" s="33" t="s">
        <v>10364</v>
      </c>
      <c r="NVZ1" s="33" t="s">
        <v>10365</v>
      </c>
      <c r="NWA1" s="33" t="s">
        <v>10366</v>
      </c>
      <c r="NWB1" s="33" t="s">
        <v>10367</v>
      </c>
      <c r="NWC1" s="33" t="s">
        <v>10368</v>
      </c>
      <c r="NWD1" s="33" t="s">
        <v>10369</v>
      </c>
      <c r="NWE1" s="33" t="s">
        <v>10370</v>
      </c>
      <c r="NWF1" s="33" t="s">
        <v>10371</v>
      </c>
      <c r="NWG1" s="33" t="s">
        <v>10372</v>
      </c>
      <c r="NWH1" s="33" t="s">
        <v>10373</v>
      </c>
      <c r="NWI1" s="33" t="s">
        <v>10374</v>
      </c>
      <c r="NWJ1" s="33" t="s">
        <v>10375</v>
      </c>
      <c r="NWK1" s="33" t="s">
        <v>10376</v>
      </c>
      <c r="NWL1" s="33" t="s">
        <v>10377</v>
      </c>
      <c r="NWM1" s="33" t="s">
        <v>10378</v>
      </c>
      <c r="NWN1" s="33" t="s">
        <v>10379</v>
      </c>
      <c r="NWO1" s="33" t="s">
        <v>10380</v>
      </c>
      <c r="NWP1" s="33" t="s">
        <v>10381</v>
      </c>
      <c r="NWQ1" s="33" t="s">
        <v>10382</v>
      </c>
      <c r="NWR1" s="33" t="s">
        <v>10383</v>
      </c>
      <c r="NWS1" s="33" t="s">
        <v>10384</v>
      </c>
      <c r="NWT1" s="33" t="s">
        <v>10385</v>
      </c>
      <c r="NWU1" s="33" t="s">
        <v>10386</v>
      </c>
      <c r="NWV1" s="33" t="s">
        <v>10387</v>
      </c>
      <c r="NWW1" s="33" t="s">
        <v>10388</v>
      </c>
      <c r="NWX1" s="33" t="s">
        <v>10389</v>
      </c>
      <c r="NWY1" s="33" t="s">
        <v>10390</v>
      </c>
      <c r="NWZ1" s="33" t="s">
        <v>10391</v>
      </c>
      <c r="NXA1" s="33" t="s">
        <v>10392</v>
      </c>
      <c r="NXB1" s="33" t="s">
        <v>10393</v>
      </c>
      <c r="NXC1" s="33" t="s">
        <v>10394</v>
      </c>
      <c r="NXD1" s="33" t="s">
        <v>10395</v>
      </c>
      <c r="NXE1" s="33" t="s">
        <v>10396</v>
      </c>
      <c r="NXF1" s="33" t="s">
        <v>10397</v>
      </c>
      <c r="NXG1" s="33" t="s">
        <v>10398</v>
      </c>
      <c r="NXH1" s="33" t="s">
        <v>10399</v>
      </c>
      <c r="NXI1" s="33" t="s">
        <v>10400</v>
      </c>
      <c r="NXJ1" s="33" t="s">
        <v>10401</v>
      </c>
      <c r="NXK1" s="33" t="s">
        <v>10402</v>
      </c>
      <c r="NXL1" s="33" t="s">
        <v>10403</v>
      </c>
      <c r="NXM1" s="33" t="s">
        <v>10404</v>
      </c>
      <c r="NXN1" s="33" t="s">
        <v>10405</v>
      </c>
      <c r="NXO1" s="33" t="s">
        <v>10406</v>
      </c>
      <c r="NXP1" s="33" t="s">
        <v>10407</v>
      </c>
      <c r="NXQ1" s="33" t="s">
        <v>10408</v>
      </c>
      <c r="NXR1" s="33" t="s">
        <v>10409</v>
      </c>
      <c r="NXS1" s="33" t="s">
        <v>10410</v>
      </c>
      <c r="NXT1" s="33" t="s">
        <v>10411</v>
      </c>
      <c r="NXU1" s="33" t="s">
        <v>10412</v>
      </c>
      <c r="NXV1" s="33" t="s">
        <v>10413</v>
      </c>
      <c r="NXW1" s="33" t="s">
        <v>10414</v>
      </c>
      <c r="NXX1" s="33" t="s">
        <v>10415</v>
      </c>
      <c r="NXY1" s="33" t="s">
        <v>10416</v>
      </c>
      <c r="NXZ1" s="33" t="s">
        <v>10417</v>
      </c>
      <c r="NYA1" s="33" t="s">
        <v>10418</v>
      </c>
      <c r="NYB1" s="33" t="s">
        <v>10419</v>
      </c>
      <c r="NYC1" s="33" t="s">
        <v>10420</v>
      </c>
      <c r="NYD1" s="33" t="s">
        <v>10421</v>
      </c>
      <c r="NYE1" s="33" t="s">
        <v>10422</v>
      </c>
      <c r="NYF1" s="33" t="s">
        <v>10423</v>
      </c>
      <c r="NYG1" s="33" t="s">
        <v>10424</v>
      </c>
      <c r="NYH1" s="33" t="s">
        <v>10425</v>
      </c>
      <c r="NYI1" s="33" t="s">
        <v>10426</v>
      </c>
      <c r="NYJ1" s="33" t="s">
        <v>10427</v>
      </c>
      <c r="NYK1" s="33" t="s">
        <v>10428</v>
      </c>
      <c r="NYL1" s="33" t="s">
        <v>10429</v>
      </c>
      <c r="NYM1" s="33" t="s">
        <v>10430</v>
      </c>
      <c r="NYN1" s="33" t="s">
        <v>10431</v>
      </c>
      <c r="NYO1" s="33" t="s">
        <v>10432</v>
      </c>
      <c r="NYP1" s="33" t="s">
        <v>10433</v>
      </c>
      <c r="NYQ1" s="33" t="s">
        <v>10434</v>
      </c>
      <c r="NYR1" s="33" t="s">
        <v>10435</v>
      </c>
      <c r="NYS1" s="33" t="s">
        <v>10436</v>
      </c>
      <c r="NYT1" s="33" t="s">
        <v>10437</v>
      </c>
      <c r="NYU1" s="33" t="s">
        <v>10438</v>
      </c>
      <c r="NYV1" s="33" t="s">
        <v>10439</v>
      </c>
      <c r="NYW1" s="33" t="s">
        <v>10440</v>
      </c>
      <c r="NYX1" s="33" t="s">
        <v>10441</v>
      </c>
      <c r="NYY1" s="33" t="s">
        <v>10442</v>
      </c>
      <c r="NYZ1" s="33" t="s">
        <v>10443</v>
      </c>
      <c r="NZA1" s="33" t="s">
        <v>10444</v>
      </c>
      <c r="NZB1" s="33" t="s">
        <v>10445</v>
      </c>
      <c r="NZC1" s="33" t="s">
        <v>10446</v>
      </c>
      <c r="NZD1" s="33" t="s">
        <v>10447</v>
      </c>
      <c r="NZE1" s="33" t="s">
        <v>10448</v>
      </c>
      <c r="NZF1" s="33" t="s">
        <v>10449</v>
      </c>
      <c r="NZG1" s="33" t="s">
        <v>10450</v>
      </c>
      <c r="NZH1" s="33" t="s">
        <v>10451</v>
      </c>
      <c r="NZI1" s="33" t="s">
        <v>10452</v>
      </c>
      <c r="NZJ1" s="33" t="s">
        <v>10453</v>
      </c>
      <c r="NZK1" s="33" t="s">
        <v>10454</v>
      </c>
      <c r="NZL1" s="33" t="s">
        <v>10455</v>
      </c>
      <c r="NZM1" s="33" t="s">
        <v>10456</v>
      </c>
      <c r="NZN1" s="33" t="s">
        <v>10457</v>
      </c>
      <c r="NZO1" s="33" t="s">
        <v>10458</v>
      </c>
      <c r="NZP1" s="33" t="s">
        <v>10459</v>
      </c>
      <c r="NZQ1" s="33" t="s">
        <v>10460</v>
      </c>
      <c r="NZR1" s="33" t="s">
        <v>10461</v>
      </c>
      <c r="NZS1" s="33" t="s">
        <v>10462</v>
      </c>
      <c r="NZT1" s="33" t="s">
        <v>10463</v>
      </c>
      <c r="NZU1" s="33" t="s">
        <v>10464</v>
      </c>
      <c r="NZV1" s="33" t="s">
        <v>10465</v>
      </c>
      <c r="NZW1" s="33" t="s">
        <v>10466</v>
      </c>
      <c r="NZX1" s="33" t="s">
        <v>10467</v>
      </c>
      <c r="NZY1" s="33" t="s">
        <v>10468</v>
      </c>
      <c r="NZZ1" s="33" t="s">
        <v>10469</v>
      </c>
      <c r="OAA1" s="33" t="s">
        <v>10470</v>
      </c>
      <c r="OAB1" s="33" t="s">
        <v>10471</v>
      </c>
      <c r="OAC1" s="33" t="s">
        <v>10472</v>
      </c>
      <c r="OAD1" s="33" t="s">
        <v>10473</v>
      </c>
      <c r="OAE1" s="33" t="s">
        <v>10474</v>
      </c>
      <c r="OAF1" s="33" t="s">
        <v>10475</v>
      </c>
      <c r="OAG1" s="33" t="s">
        <v>10476</v>
      </c>
      <c r="OAH1" s="33" t="s">
        <v>10477</v>
      </c>
      <c r="OAI1" s="33" t="s">
        <v>10478</v>
      </c>
      <c r="OAJ1" s="33" t="s">
        <v>10479</v>
      </c>
      <c r="OAK1" s="33" t="s">
        <v>10480</v>
      </c>
      <c r="OAL1" s="33" t="s">
        <v>10481</v>
      </c>
      <c r="OAM1" s="33" t="s">
        <v>10482</v>
      </c>
      <c r="OAN1" s="33" t="s">
        <v>10483</v>
      </c>
      <c r="OAO1" s="33" t="s">
        <v>10484</v>
      </c>
      <c r="OAP1" s="33" t="s">
        <v>10485</v>
      </c>
      <c r="OAQ1" s="33" t="s">
        <v>10486</v>
      </c>
      <c r="OAR1" s="33" t="s">
        <v>10487</v>
      </c>
      <c r="OAS1" s="33" t="s">
        <v>10488</v>
      </c>
      <c r="OAT1" s="33" t="s">
        <v>10489</v>
      </c>
      <c r="OAU1" s="33" t="s">
        <v>10490</v>
      </c>
      <c r="OAV1" s="33" t="s">
        <v>10491</v>
      </c>
      <c r="OAW1" s="33" t="s">
        <v>10492</v>
      </c>
      <c r="OAX1" s="33" t="s">
        <v>10493</v>
      </c>
      <c r="OAY1" s="33" t="s">
        <v>10494</v>
      </c>
      <c r="OAZ1" s="33" t="s">
        <v>10495</v>
      </c>
      <c r="OBA1" s="33" t="s">
        <v>10496</v>
      </c>
      <c r="OBB1" s="33" t="s">
        <v>10497</v>
      </c>
      <c r="OBC1" s="33" t="s">
        <v>10498</v>
      </c>
      <c r="OBD1" s="33" t="s">
        <v>10499</v>
      </c>
      <c r="OBE1" s="33" t="s">
        <v>10500</v>
      </c>
      <c r="OBF1" s="33" t="s">
        <v>10501</v>
      </c>
      <c r="OBG1" s="33" t="s">
        <v>10502</v>
      </c>
      <c r="OBH1" s="33" t="s">
        <v>10503</v>
      </c>
      <c r="OBI1" s="33" t="s">
        <v>10504</v>
      </c>
      <c r="OBJ1" s="33" t="s">
        <v>10505</v>
      </c>
      <c r="OBK1" s="33" t="s">
        <v>10506</v>
      </c>
      <c r="OBL1" s="33" t="s">
        <v>10507</v>
      </c>
      <c r="OBM1" s="33" t="s">
        <v>10508</v>
      </c>
      <c r="OBN1" s="33" t="s">
        <v>10509</v>
      </c>
      <c r="OBO1" s="33" t="s">
        <v>10510</v>
      </c>
      <c r="OBP1" s="33" t="s">
        <v>10511</v>
      </c>
      <c r="OBQ1" s="33" t="s">
        <v>10512</v>
      </c>
      <c r="OBR1" s="33" t="s">
        <v>10513</v>
      </c>
      <c r="OBS1" s="33" t="s">
        <v>10514</v>
      </c>
      <c r="OBT1" s="33" t="s">
        <v>10515</v>
      </c>
      <c r="OBU1" s="33" t="s">
        <v>10516</v>
      </c>
      <c r="OBV1" s="33" t="s">
        <v>10517</v>
      </c>
      <c r="OBW1" s="33" t="s">
        <v>10518</v>
      </c>
      <c r="OBX1" s="33" t="s">
        <v>10519</v>
      </c>
      <c r="OBY1" s="33" t="s">
        <v>10520</v>
      </c>
      <c r="OBZ1" s="33" t="s">
        <v>10521</v>
      </c>
      <c r="OCA1" s="33" t="s">
        <v>10522</v>
      </c>
      <c r="OCB1" s="33" t="s">
        <v>10523</v>
      </c>
      <c r="OCC1" s="33" t="s">
        <v>10524</v>
      </c>
      <c r="OCD1" s="33" t="s">
        <v>10525</v>
      </c>
      <c r="OCE1" s="33" t="s">
        <v>10526</v>
      </c>
      <c r="OCF1" s="33" t="s">
        <v>10527</v>
      </c>
      <c r="OCG1" s="33" t="s">
        <v>10528</v>
      </c>
      <c r="OCH1" s="33" t="s">
        <v>10529</v>
      </c>
      <c r="OCI1" s="33" t="s">
        <v>10530</v>
      </c>
      <c r="OCJ1" s="33" t="s">
        <v>10531</v>
      </c>
      <c r="OCK1" s="33" t="s">
        <v>10532</v>
      </c>
      <c r="OCL1" s="33" t="s">
        <v>10533</v>
      </c>
      <c r="OCM1" s="33" t="s">
        <v>10534</v>
      </c>
      <c r="OCN1" s="33" t="s">
        <v>10535</v>
      </c>
      <c r="OCO1" s="33" t="s">
        <v>10536</v>
      </c>
      <c r="OCP1" s="33" t="s">
        <v>10537</v>
      </c>
      <c r="OCQ1" s="33" t="s">
        <v>10538</v>
      </c>
      <c r="OCR1" s="33" t="s">
        <v>10539</v>
      </c>
      <c r="OCS1" s="33" t="s">
        <v>10540</v>
      </c>
      <c r="OCT1" s="33" t="s">
        <v>10541</v>
      </c>
      <c r="OCU1" s="33" t="s">
        <v>10542</v>
      </c>
      <c r="OCV1" s="33" t="s">
        <v>10543</v>
      </c>
      <c r="OCW1" s="33" t="s">
        <v>10544</v>
      </c>
      <c r="OCX1" s="33" t="s">
        <v>10545</v>
      </c>
      <c r="OCY1" s="33" t="s">
        <v>10546</v>
      </c>
      <c r="OCZ1" s="33" t="s">
        <v>10547</v>
      </c>
      <c r="ODA1" s="33" t="s">
        <v>10548</v>
      </c>
      <c r="ODB1" s="33" t="s">
        <v>10549</v>
      </c>
      <c r="ODC1" s="33" t="s">
        <v>10550</v>
      </c>
      <c r="ODD1" s="33" t="s">
        <v>10551</v>
      </c>
      <c r="ODE1" s="33" t="s">
        <v>10552</v>
      </c>
      <c r="ODF1" s="33" t="s">
        <v>10553</v>
      </c>
      <c r="ODG1" s="33" t="s">
        <v>10554</v>
      </c>
      <c r="ODH1" s="33" t="s">
        <v>10555</v>
      </c>
      <c r="ODI1" s="33" t="s">
        <v>10556</v>
      </c>
      <c r="ODJ1" s="33" t="s">
        <v>10557</v>
      </c>
      <c r="ODK1" s="33" t="s">
        <v>10558</v>
      </c>
      <c r="ODL1" s="33" t="s">
        <v>10559</v>
      </c>
      <c r="ODM1" s="33" t="s">
        <v>10560</v>
      </c>
      <c r="ODN1" s="33" t="s">
        <v>10561</v>
      </c>
      <c r="ODO1" s="33" t="s">
        <v>10562</v>
      </c>
      <c r="ODP1" s="33" t="s">
        <v>10563</v>
      </c>
      <c r="ODQ1" s="33" t="s">
        <v>10564</v>
      </c>
      <c r="ODR1" s="33" t="s">
        <v>10565</v>
      </c>
      <c r="ODS1" s="33" t="s">
        <v>10566</v>
      </c>
      <c r="ODT1" s="33" t="s">
        <v>10567</v>
      </c>
      <c r="ODU1" s="33" t="s">
        <v>10568</v>
      </c>
      <c r="ODV1" s="33" t="s">
        <v>10569</v>
      </c>
      <c r="ODW1" s="33" t="s">
        <v>10570</v>
      </c>
      <c r="ODX1" s="33" t="s">
        <v>10571</v>
      </c>
      <c r="ODY1" s="33" t="s">
        <v>10572</v>
      </c>
      <c r="ODZ1" s="33" t="s">
        <v>10573</v>
      </c>
      <c r="OEA1" s="33" t="s">
        <v>10574</v>
      </c>
      <c r="OEB1" s="33" t="s">
        <v>10575</v>
      </c>
      <c r="OEC1" s="33" t="s">
        <v>10576</v>
      </c>
      <c r="OED1" s="33" t="s">
        <v>10577</v>
      </c>
      <c r="OEE1" s="33" t="s">
        <v>10578</v>
      </c>
      <c r="OEF1" s="33" t="s">
        <v>10579</v>
      </c>
      <c r="OEG1" s="33" t="s">
        <v>10580</v>
      </c>
      <c r="OEH1" s="33" t="s">
        <v>10581</v>
      </c>
      <c r="OEI1" s="33" t="s">
        <v>10582</v>
      </c>
      <c r="OEJ1" s="33" t="s">
        <v>10583</v>
      </c>
      <c r="OEK1" s="33" t="s">
        <v>10584</v>
      </c>
      <c r="OEL1" s="33" t="s">
        <v>10585</v>
      </c>
      <c r="OEM1" s="33" t="s">
        <v>10586</v>
      </c>
      <c r="OEN1" s="33" t="s">
        <v>10587</v>
      </c>
      <c r="OEO1" s="33" t="s">
        <v>10588</v>
      </c>
      <c r="OEP1" s="33" t="s">
        <v>10589</v>
      </c>
      <c r="OEQ1" s="33" t="s">
        <v>10590</v>
      </c>
      <c r="OER1" s="33" t="s">
        <v>10591</v>
      </c>
      <c r="OES1" s="33" t="s">
        <v>10592</v>
      </c>
      <c r="OET1" s="33" t="s">
        <v>10593</v>
      </c>
      <c r="OEU1" s="33" t="s">
        <v>10594</v>
      </c>
      <c r="OEV1" s="33" t="s">
        <v>10595</v>
      </c>
      <c r="OEW1" s="33" t="s">
        <v>10596</v>
      </c>
      <c r="OEX1" s="33" t="s">
        <v>10597</v>
      </c>
      <c r="OEY1" s="33" t="s">
        <v>10598</v>
      </c>
      <c r="OEZ1" s="33" t="s">
        <v>10599</v>
      </c>
      <c r="OFA1" s="33" t="s">
        <v>10600</v>
      </c>
      <c r="OFB1" s="33" t="s">
        <v>10601</v>
      </c>
      <c r="OFC1" s="33" t="s">
        <v>10602</v>
      </c>
      <c r="OFD1" s="33" t="s">
        <v>10603</v>
      </c>
      <c r="OFE1" s="33" t="s">
        <v>10604</v>
      </c>
      <c r="OFF1" s="33" t="s">
        <v>10605</v>
      </c>
      <c r="OFG1" s="33" t="s">
        <v>10606</v>
      </c>
      <c r="OFH1" s="33" t="s">
        <v>10607</v>
      </c>
      <c r="OFI1" s="33" t="s">
        <v>10608</v>
      </c>
      <c r="OFJ1" s="33" t="s">
        <v>10609</v>
      </c>
      <c r="OFK1" s="33" t="s">
        <v>10610</v>
      </c>
      <c r="OFL1" s="33" t="s">
        <v>10611</v>
      </c>
      <c r="OFM1" s="33" t="s">
        <v>10612</v>
      </c>
      <c r="OFN1" s="33" t="s">
        <v>10613</v>
      </c>
      <c r="OFO1" s="33" t="s">
        <v>10614</v>
      </c>
      <c r="OFP1" s="33" t="s">
        <v>10615</v>
      </c>
      <c r="OFQ1" s="33" t="s">
        <v>10616</v>
      </c>
      <c r="OFR1" s="33" t="s">
        <v>10617</v>
      </c>
      <c r="OFS1" s="33" t="s">
        <v>10618</v>
      </c>
      <c r="OFT1" s="33" t="s">
        <v>10619</v>
      </c>
      <c r="OFU1" s="33" t="s">
        <v>10620</v>
      </c>
      <c r="OFV1" s="33" t="s">
        <v>10621</v>
      </c>
      <c r="OFW1" s="33" t="s">
        <v>10622</v>
      </c>
      <c r="OFX1" s="33" t="s">
        <v>10623</v>
      </c>
      <c r="OFY1" s="33" t="s">
        <v>10624</v>
      </c>
      <c r="OFZ1" s="33" t="s">
        <v>10625</v>
      </c>
      <c r="OGA1" s="33" t="s">
        <v>10626</v>
      </c>
      <c r="OGB1" s="33" t="s">
        <v>10627</v>
      </c>
      <c r="OGC1" s="33" t="s">
        <v>10628</v>
      </c>
      <c r="OGD1" s="33" t="s">
        <v>10629</v>
      </c>
      <c r="OGE1" s="33" t="s">
        <v>10630</v>
      </c>
      <c r="OGF1" s="33" t="s">
        <v>10631</v>
      </c>
      <c r="OGG1" s="33" t="s">
        <v>10632</v>
      </c>
      <c r="OGH1" s="33" t="s">
        <v>10633</v>
      </c>
      <c r="OGI1" s="33" t="s">
        <v>10634</v>
      </c>
      <c r="OGJ1" s="33" t="s">
        <v>10635</v>
      </c>
      <c r="OGK1" s="33" t="s">
        <v>10636</v>
      </c>
      <c r="OGL1" s="33" t="s">
        <v>10637</v>
      </c>
      <c r="OGM1" s="33" t="s">
        <v>10638</v>
      </c>
      <c r="OGN1" s="33" t="s">
        <v>10639</v>
      </c>
      <c r="OGO1" s="33" t="s">
        <v>10640</v>
      </c>
      <c r="OGP1" s="33" t="s">
        <v>10641</v>
      </c>
      <c r="OGQ1" s="33" t="s">
        <v>10642</v>
      </c>
      <c r="OGR1" s="33" t="s">
        <v>10643</v>
      </c>
      <c r="OGS1" s="33" t="s">
        <v>10644</v>
      </c>
      <c r="OGT1" s="33" t="s">
        <v>10645</v>
      </c>
      <c r="OGU1" s="33" t="s">
        <v>10646</v>
      </c>
      <c r="OGV1" s="33" t="s">
        <v>10647</v>
      </c>
      <c r="OGW1" s="33" t="s">
        <v>10648</v>
      </c>
      <c r="OGX1" s="33" t="s">
        <v>10649</v>
      </c>
      <c r="OGY1" s="33" t="s">
        <v>10650</v>
      </c>
      <c r="OGZ1" s="33" t="s">
        <v>10651</v>
      </c>
      <c r="OHA1" s="33" t="s">
        <v>10652</v>
      </c>
      <c r="OHB1" s="33" t="s">
        <v>10653</v>
      </c>
      <c r="OHC1" s="33" t="s">
        <v>10654</v>
      </c>
      <c r="OHD1" s="33" t="s">
        <v>10655</v>
      </c>
      <c r="OHE1" s="33" t="s">
        <v>10656</v>
      </c>
      <c r="OHF1" s="33" t="s">
        <v>10657</v>
      </c>
      <c r="OHG1" s="33" t="s">
        <v>10658</v>
      </c>
      <c r="OHH1" s="33" t="s">
        <v>10659</v>
      </c>
      <c r="OHI1" s="33" t="s">
        <v>10660</v>
      </c>
      <c r="OHJ1" s="33" t="s">
        <v>10661</v>
      </c>
      <c r="OHK1" s="33" t="s">
        <v>10662</v>
      </c>
      <c r="OHL1" s="33" t="s">
        <v>10663</v>
      </c>
      <c r="OHM1" s="33" t="s">
        <v>10664</v>
      </c>
      <c r="OHN1" s="33" t="s">
        <v>10665</v>
      </c>
      <c r="OHO1" s="33" t="s">
        <v>10666</v>
      </c>
      <c r="OHP1" s="33" t="s">
        <v>10667</v>
      </c>
      <c r="OHQ1" s="33" t="s">
        <v>10668</v>
      </c>
      <c r="OHR1" s="33" t="s">
        <v>10669</v>
      </c>
      <c r="OHS1" s="33" t="s">
        <v>10670</v>
      </c>
      <c r="OHT1" s="33" t="s">
        <v>10671</v>
      </c>
      <c r="OHU1" s="33" t="s">
        <v>10672</v>
      </c>
      <c r="OHV1" s="33" t="s">
        <v>10673</v>
      </c>
      <c r="OHW1" s="33" t="s">
        <v>10674</v>
      </c>
      <c r="OHX1" s="33" t="s">
        <v>10675</v>
      </c>
      <c r="OHY1" s="33" t="s">
        <v>10676</v>
      </c>
      <c r="OHZ1" s="33" t="s">
        <v>10677</v>
      </c>
      <c r="OIA1" s="33" t="s">
        <v>10678</v>
      </c>
      <c r="OIB1" s="33" t="s">
        <v>10679</v>
      </c>
      <c r="OIC1" s="33" t="s">
        <v>10680</v>
      </c>
      <c r="OID1" s="33" t="s">
        <v>10681</v>
      </c>
      <c r="OIE1" s="33" t="s">
        <v>10682</v>
      </c>
      <c r="OIF1" s="33" t="s">
        <v>10683</v>
      </c>
      <c r="OIG1" s="33" t="s">
        <v>10684</v>
      </c>
      <c r="OIH1" s="33" t="s">
        <v>10685</v>
      </c>
      <c r="OII1" s="33" t="s">
        <v>10686</v>
      </c>
      <c r="OIJ1" s="33" t="s">
        <v>10687</v>
      </c>
      <c r="OIK1" s="33" t="s">
        <v>10688</v>
      </c>
      <c r="OIL1" s="33" t="s">
        <v>10689</v>
      </c>
      <c r="OIM1" s="33" t="s">
        <v>10690</v>
      </c>
      <c r="OIN1" s="33" t="s">
        <v>10691</v>
      </c>
      <c r="OIO1" s="33" t="s">
        <v>10692</v>
      </c>
      <c r="OIP1" s="33" t="s">
        <v>10693</v>
      </c>
      <c r="OIQ1" s="33" t="s">
        <v>10694</v>
      </c>
      <c r="OIR1" s="33" t="s">
        <v>10695</v>
      </c>
      <c r="OIS1" s="33" t="s">
        <v>10696</v>
      </c>
      <c r="OIT1" s="33" t="s">
        <v>10697</v>
      </c>
      <c r="OIU1" s="33" t="s">
        <v>10698</v>
      </c>
      <c r="OIV1" s="33" t="s">
        <v>10699</v>
      </c>
      <c r="OIW1" s="33" t="s">
        <v>10700</v>
      </c>
      <c r="OIX1" s="33" t="s">
        <v>10701</v>
      </c>
      <c r="OIY1" s="33" t="s">
        <v>10702</v>
      </c>
      <c r="OIZ1" s="33" t="s">
        <v>10703</v>
      </c>
      <c r="OJA1" s="33" t="s">
        <v>10704</v>
      </c>
      <c r="OJB1" s="33" t="s">
        <v>10705</v>
      </c>
      <c r="OJC1" s="33" t="s">
        <v>10706</v>
      </c>
      <c r="OJD1" s="33" t="s">
        <v>10707</v>
      </c>
      <c r="OJE1" s="33" t="s">
        <v>10708</v>
      </c>
      <c r="OJF1" s="33" t="s">
        <v>10709</v>
      </c>
      <c r="OJG1" s="33" t="s">
        <v>10710</v>
      </c>
      <c r="OJH1" s="33" t="s">
        <v>10711</v>
      </c>
      <c r="OJI1" s="33" t="s">
        <v>10712</v>
      </c>
      <c r="OJJ1" s="33" t="s">
        <v>10713</v>
      </c>
      <c r="OJK1" s="33" t="s">
        <v>10714</v>
      </c>
      <c r="OJL1" s="33" t="s">
        <v>10715</v>
      </c>
      <c r="OJM1" s="33" t="s">
        <v>10716</v>
      </c>
      <c r="OJN1" s="33" t="s">
        <v>10717</v>
      </c>
      <c r="OJO1" s="33" t="s">
        <v>10718</v>
      </c>
      <c r="OJP1" s="33" t="s">
        <v>10719</v>
      </c>
      <c r="OJQ1" s="33" t="s">
        <v>10720</v>
      </c>
      <c r="OJR1" s="33" t="s">
        <v>10721</v>
      </c>
      <c r="OJS1" s="33" t="s">
        <v>10722</v>
      </c>
      <c r="OJT1" s="33" t="s">
        <v>10723</v>
      </c>
      <c r="OJU1" s="33" t="s">
        <v>10724</v>
      </c>
      <c r="OJV1" s="33" t="s">
        <v>10725</v>
      </c>
      <c r="OJW1" s="33" t="s">
        <v>10726</v>
      </c>
      <c r="OJX1" s="33" t="s">
        <v>10727</v>
      </c>
      <c r="OJY1" s="33" t="s">
        <v>10728</v>
      </c>
      <c r="OJZ1" s="33" t="s">
        <v>10729</v>
      </c>
      <c r="OKA1" s="33" t="s">
        <v>10730</v>
      </c>
      <c r="OKB1" s="33" t="s">
        <v>10731</v>
      </c>
      <c r="OKC1" s="33" t="s">
        <v>10732</v>
      </c>
      <c r="OKD1" s="33" t="s">
        <v>10733</v>
      </c>
      <c r="OKE1" s="33" t="s">
        <v>10734</v>
      </c>
      <c r="OKF1" s="33" t="s">
        <v>10735</v>
      </c>
      <c r="OKG1" s="33" t="s">
        <v>10736</v>
      </c>
      <c r="OKH1" s="33" t="s">
        <v>10737</v>
      </c>
      <c r="OKI1" s="33" t="s">
        <v>10738</v>
      </c>
      <c r="OKJ1" s="33" t="s">
        <v>10739</v>
      </c>
      <c r="OKK1" s="33" t="s">
        <v>10740</v>
      </c>
      <c r="OKL1" s="33" t="s">
        <v>10741</v>
      </c>
      <c r="OKM1" s="33" t="s">
        <v>10742</v>
      </c>
      <c r="OKN1" s="33" t="s">
        <v>10743</v>
      </c>
      <c r="OKO1" s="33" t="s">
        <v>10744</v>
      </c>
      <c r="OKP1" s="33" t="s">
        <v>10745</v>
      </c>
      <c r="OKQ1" s="33" t="s">
        <v>10746</v>
      </c>
      <c r="OKR1" s="33" t="s">
        <v>10747</v>
      </c>
      <c r="OKS1" s="33" t="s">
        <v>10748</v>
      </c>
      <c r="OKT1" s="33" t="s">
        <v>10749</v>
      </c>
      <c r="OKU1" s="33" t="s">
        <v>10750</v>
      </c>
      <c r="OKV1" s="33" t="s">
        <v>10751</v>
      </c>
      <c r="OKW1" s="33" t="s">
        <v>10752</v>
      </c>
      <c r="OKX1" s="33" t="s">
        <v>10753</v>
      </c>
      <c r="OKY1" s="33" t="s">
        <v>10754</v>
      </c>
      <c r="OKZ1" s="33" t="s">
        <v>10755</v>
      </c>
      <c r="OLA1" s="33" t="s">
        <v>10756</v>
      </c>
      <c r="OLB1" s="33" t="s">
        <v>10757</v>
      </c>
      <c r="OLC1" s="33" t="s">
        <v>10758</v>
      </c>
      <c r="OLD1" s="33" t="s">
        <v>10759</v>
      </c>
      <c r="OLE1" s="33" t="s">
        <v>10760</v>
      </c>
      <c r="OLF1" s="33" t="s">
        <v>10761</v>
      </c>
      <c r="OLG1" s="33" t="s">
        <v>10762</v>
      </c>
      <c r="OLH1" s="33" t="s">
        <v>10763</v>
      </c>
      <c r="OLI1" s="33" t="s">
        <v>10764</v>
      </c>
      <c r="OLJ1" s="33" t="s">
        <v>10765</v>
      </c>
      <c r="OLK1" s="33" t="s">
        <v>10766</v>
      </c>
      <c r="OLL1" s="33" t="s">
        <v>10767</v>
      </c>
      <c r="OLM1" s="33" t="s">
        <v>10768</v>
      </c>
      <c r="OLN1" s="33" t="s">
        <v>10769</v>
      </c>
      <c r="OLO1" s="33" t="s">
        <v>10770</v>
      </c>
      <c r="OLP1" s="33" t="s">
        <v>10771</v>
      </c>
      <c r="OLQ1" s="33" t="s">
        <v>10772</v>
      </c>
      <c r="OLR1" s="33" t="s">
        <v>10773</v>
      </c>
      <c r="OLS1" s="33" t="s">
        <v>10774</v>
      </c>
      <c r="OLT1" s="33" t="s">
        <v>10775</v>
      </c>
      <c r="OLU1" s="33" t="s">
        <v>10776</v>
      </c>
      <c r="OLV1" s="33" t="s">
        <v>10777</v>
      </c>
      <c r="OLW1" s="33" t="s">
        <v>10778</v>
      </c>
      <c r="OLX1" s="33" t="s">
        <v>10779</v>
      </c>
      <c r="OLY1" s="33" t="s">
        <v>10780</v>
      </c>
      <c r="OLZ1" s="33" t="s">
        <v>10781</v>
      </c>
      <c r="OMA1" s="33" t="s">
        <v>10782</v>
      </c>
      <c r="OMB1" s="33" t="s">
        <v>10783</v>
      </c>
      <c r="OMC1" s="33" t="s">
        <v>10784</v>
      </c>
      <c r="OMD1" s="33" t="s">
        <v>10785</v>
      </c>
      <c r="OME1" s="33" t="s">
        <v>10786</v>
      </c>
      <c r="OMF1" s="33" t="s">
        <v>10787</v>
      </c>
      <c r="OMG1" s="33" t="s">
        <v>10788</v>
      </c>
      <c r="OMH1" s="33" t="s">
        <v>10789</v>
      </c>
      <c r="OMI1" s="33" t="s">
        <v>10790</v>
      </c>
      <c r="OMJ1" s="33" t="s">
        <v>10791</v>
      </c>
      <c r="OMK1" s="33" t="s">
        <v>10792</v>
      </c>
      <c r="OML1" s="33" t="s">
        <v>10793</v>
      </c>
      <c r="OMM1" s="33" t="s">
        <v>10794</v>
      </c>
      <c r="OMN1" s="33" t="s">
        <v>10795</v>
      </c>
      <c r="OMO1" s="33" t="s">
        <v>10796</v>
      </c>
      <c r="OMP1" s="33" t="s">
        <v>10797</v>
      </c>
      <c r="OMQ1" s="33" t="s">
        <v>10798</v>
      </c>
      <c r="OMR1" s="33" t="s">
        <v>10799</v>
      </c>
      <c r="OMS1" s="33" t="s">
        <v>10800</v>
      </c>
      <c r="OMT1" s="33" t="s">
        <v>10801</v>
      </c>
      <c r="OMU1" s="33" t="s">
        <v>10802</v>
      </c>
      <c r="OMV1" s="33" t="s">
        <v>10803</v>
      </c>
      <c r="OMW1" s="33" t="s">
        <v>10804</v>
      </c>
      <c r="OMX1" s="33" t="s">
        <v>10805</v>
      </c>
      <c r="OMY1" s="33" t="s">
        <v>10806</v>
      </c>
      <c r="OMZ1" s="33" t="s">
        <v>10807</v>
      </c>
      <c r="ONA1" s="33" t="s">
        <v>10808</v>
      </c>
      <c r="ONB1" s="33" t="s">
        <v>10809</v>
      </c>
      <c r="ONC1" s="33" t="s">
        <v>10810</v>
      </c>
      <c r="OND1" s="33" t="s">
        <v>10811</v>
      </c>
      <c r="ONE1" s="33" t="s">
        <v>10812</v>
      </c>
      <c r="ONF1" s="33" t="s">
        <v>10813</v>
      </c>
      <c r="ONG1" s="33" t="s">
        <v>10814</v>
      </c>
      <c r="ONH1" s="33" t="s">
        <v>10815</v>
      </c>
      <c r="ONI1" s="33" t="s">
        <v>10816</v>
      </c>
      <c r="ONJ1" s="33" t="s">
        <v>10817</v>
      </c>
      <c r="ONK1" s="33" t="s">
        <v>10818</v>
      </c>
      <c r="ONL1" s="33" t="s">
        <v>10819</v>
      </c>
      <c r="ONM1" s="33" t="s">
        <v>10820</v>
      </c>
      <c r="ONN1" s="33" t="s">
        <v>10821</v>
      </c>
      <c r="ONO1" s="33" t="s">
        <v>10822</v>
      </c>
      <c r="ONP1" s="33" t="s">
        <v>10823</v>
      </c>
      <c r="ONQ1" s="33" t="s">
        <v>10824</v>
      </c>
      <c r="ONR1" s="33" t="s">
        <v>10825</v>
      </c>
      <c r="ONS1" s="33" t="s">
        <v>10826</v>
      </c>
      <c r="ONT1" s="33" t="s">
        <v>10827</v>
      </c>
      <c r="ONU1" s="33" t="s">
        <v>10828</v>
      </c>
      <c r="ONV1" s="33" t="s">
        <v>10829</v>
      </c>
      <c r="ONW1" s="33" t="s">
        <v>10830</v>
      </c>
      <c r="ONX1" s="33" t="s">
        <v>10831</v>
      </c>
      <c r="ONY1" s="33" t="s">
        <v>10832</v>
      </c>
      <c r="ONZ1" s="33" t="s">
        <v>10833</v>
      </c>
      <c r="OOA1" s="33" t="s">
        <v>10834</v>
      </c>
      <c r="OOB1" s="33" t="s">
        <v>10835</v>
      </c>
      <c r="OOC1" s="33" t="s">
        <v>10836</v>
      </c>
      <c r="OOD1" s="33" t="s">
        <v>10837</v>
      </c>
      <c r="OOE1" s="33" t="s">
        <v>10838</v>
      </c>
      <c r="OOF1" s="33" t="s">
        <v>10839</v>
      </c>
      <c r="OOG1" s="33" t="s">
        <v>10840</v>
      </c>
      <c r="OOH1" s="33" t="s">
        <v>10841</v>
      </c>
      <c r="OOI1" s="33" t="s">
        <v>10842</v>
      </c>
      <c r="OOJ1" s="33" t="s">
        <v>10843</v>
      </c>
      <c r="OOK1" s="33" t="s">
        <v>10844</v>
      </c>
      <c r="OOL1" s="33" t="s">
        <v>10845</v>
      </c>
      <c r="OOM1" s="33" t="s">
        <v>10846</v>
      </c>
      <c r="OON1" s="33" t="s">
        <v>10847</v>
      </c>
      <c r="OOO1" s="33" t="s">
        <v>10848</v>
      </c>
      <c r="OOP1" s="33" t="s">
        <v>10849</v>
      </c>
      <c r="OOQ1" s="33" t="s">
        <v>10850</v>
      </c>
      <c r="OOR1" s="33" t="s">
        <v>10851</v>
      </c>
      <c r="OOS1" s="33" t="s">
        <v>10852</v>
      </c>
      <c r="OOT1" s="33" t="s">
        <v>10853</v>
      </c>
      <c r="OOU1" s="33" t="s">
        <v>10854</v>
      </c>
      <c r="OOV1" s="33" t="s">
        <v>10855</v>
      </c>
      <c r="OOW1" s="33" t="s">
        <v>10856</v>
      </c>
      <c r="OOX1" s="33" t="s">
        <v>10857</v>
      </c>
      <c r="OOY1" s="33" t="s">
        <v>10858</v>
      </c>
      <c r="OOZ1" s="33" t="s">
        <v>10859</v>
      </c>
      <c r="OPA1" s="33" t="s">
        <v>10860</v>
      </c>
      <c r="OPB1" s="33" t="s">
        <v>10861</v>
      </c>
      <c r="OPC1" s="33" t="s">
        <v>10862</v>
      </c>
      <c r="OPD1" s="33" t="s">
        <v>10863</v>
      </c>
      <c r="OPE1" s="33" t="s">
        <v>10864</v>
      </c>
      <c r="OPF1" s="33" t="s">
        <v>10865</v>
      </c>
      <c r="OPG1" s="33" t="s">
        <v>10866</v>
      </c>
      <c r="OPH1" s="33" t="s">
        <v>10867</v>
      </c>
      <c r="OPI1" s="33" t="s">
        <v>10868</v>
      </c>
      <c r="OPJ1" s="33" t="s">
        <v>10869</v>
      </c>
      <c r="OPK1" s="33" t="s">
        <v>10870</v>
      </c>
      <c r="OPL1" s="33" t="s">
        <v>10871</v>
      </c>
      <c r="OPM1" s="33" t="s">
        <v>10872</v>
      </c>
      <c r="OPN1" s="33" t="s">
        <v>10873</v>
      </c>
      <c r="OPO1" s="33" t="s">
        <v>10874</v>
      </c>
      <c r="OPP1" s="33" t="s">
        <v>10875</v>
      </c>
      <c r="OPQ1" s="33" t="s">
        <v>10876</v>
      </c>
      <c r="OPR1" s="33" t="s">
        <v>10877</v>
      </c>
      <c r="OPS1" s="33" t="s">
        <v>10878</v>
      </c>
      <c r="OPT1" s="33" t="s">
        <v>10879</v>
      </c>
      <c r="OPU1" s="33" t="s">
        <v>10880</v>
      </c>
      <c r="OPV1" s="33" t="s">
        <v>10881</v>
      </c>
      <c r="OPW1" s="33" t="s">
        <v>10882</v>
      </c>
      <c r="OPX1" s="33" t="s">
        <v>10883</v>
      </c>
      <c r="OPY1" s="33" t="s">
        <v>10884</v>
      </c>
      <c r="OPZ1" s="33" t="s">
        <v>10885</v>
      </c>
      <c r="OQA1" s="33" t="s">
        <v>10886</v>
      </c>
      <c r="OQB1" s="33" t="s">
        <v>10887</v>
      </c>
      <c r="OQC1" s="33" t="s">
        <v>10888</v>
      </c>
      <c r="OQD1" s="33" t="s">
        <v>10889</v>
      </c>
      <c r="OQE1" s="33" t="s">
        <v>10890</v>
      </c>
      <c r="OQF1" s="33" t="s">
        <v>10891</v>
      </c>
      <c r="OQG1" s="33" t="s">
        <v>10892</v>
      </c>
      <c r="OQH1" s="33" t="s">
        <v>10893</v>
      </c>
      <c r="OQI1" s="33" t="s">
        <v>10894</v>
      </c>
      <c r="OQJ1" s="33" t="s">
        <v>10895</v>
      </c>
      <c r="OQK1" s="33" t="s">
        <v>10896</v>
      </c>
      <c r="OQL1" s="33" t="s">
        <v>10897</v>
      </c>
      <c r="OQM1" s="33" t="s">
        <v>10898</v>
      </c>
      <c r="OQN1" s="33" t="s">
        <v>10899</v>
      </c>
      <c r="OQO1" s="33" t="s">
        <v>10900</v>
      </c>
      <c r="OQP1" s="33" t="s">
        <v>10901</v>
      </c>
      <c r="OQQ1" s="33" t="s">
        <v>10902</v>
      </c>
      <c r="OQR1" s="33" t="s">
        <v>10903</v>
      </c>
      <c r="OQS1" s="33" t="s">
        <v>10904</v>
      </c>
      <c r="OQT1" s="33" t="s">
        <v>10905</v>
      </c>
      <c r="OQU1" s="33" t="s">
        <v>10906</v>
      </c>
      <c r="OQV1" s="33" t="s">
        <v>10907</v>
      </c>
      <c r="OQW1" s="33" t="s">
        <v>10908</v>
      </c>
      <c r="OQX1" s="33" t="s">
        <v>10909</v>
      </c>
      <c r="OQY1" s="33" t="s">
        <v>10910</v>
      </c>
      <c r="OQZ1" s="33" t="s">
        <v>10911</v>
      </c>
      <c r="ORA1" s="33" t="s">
        <v>10912</v>
      </c>
      <c r="ORB1" s="33" t="s">
        <v>10913</v>
      </c>
      <c r="ORC1" s="33" t="s">
        <v>10914</v>
      </c>
      <c r="ORD1" s="33" t="s">
        <v>10915</v>
      </c>
      <c r="ORE1" s="33" t="s">
        <v>10916</v>
      </c>
      <c r="ORF1" s="33" t="s">
        <v>10917</v>
      </c>
      <c r="ORG1" s="33" t="s">
        <v>10918</v>
      </c>
      <c r="ORH1" s="33" t="s">
        <v>10919</v>
      </c>
      <c r="ORI1" s="33" t="s">
        <v>10920</v>
      </c>
      <c r="ORJ1" s="33" t="s">
        <v>10921</v>
      </c>
      <c r="ORK1" s="33" t="s">
        <v>10922</v>
      </c>
      <c r="ORL1" s="33" t="s">
        <v>10923</v>
      </c>
      <c r="ORM1" s="33" t="s">
        <v>10924</v>
      </c>
      <c r="ORN1" s="33" t="s">
        <v>10925</v>
      </c>
      <c r="ORO1" s="33" t="s">
        <v>10926</v>
      </c>
      <c r="ORP1" s="33" t="s">
        <v>10927</v>
      </c>
      <c r="ORQ1" s="33" t="s">
        <v>10928</v>
      </c>
      <c r="ORR1" s="33" t="s">
        <v>10929</v>
      </c>
      <c r="ORS1" s="33" t="s">
        <v>10930</v>
      </c>
      <c r="ORT1" s="33" t="s">
        <v>10931</v>
      </c>
      <c r="ORU1" s="33" t="s">
        <v>10932</v>
      </c>
      <c r="ORV1" s="33" t="s">
        <v>10933</v>
      </c>
      <c r="ORW1" s="33" t="s">
        <v>10934</v>
      </c>
      <c r="ORX1" s="33" t="s">
        <v>10935</v>
      </c>
      <c r="ORY1" s="33" t="s">
        <v>10936</v>
      </c>
      <c r="ORZ1" s="33" t="s">
        <v>10937</v>
      </c>
      <c r="OSA1" s="33" t="s">
        <v>10938</v>
      </c>
      <c r="OSB1" s="33" t="s">
        <v>10939</v>
      </c>
      <c r="OSC1" s="33" t="s">
        <v>10940</v>
      </c>
      <c r="OSD1" s="33" t="s">
        <v>10941</v>
      </c>
      <c r="OSE1" s="33" t="s">
        <v>10942</v>
      </c>
      <c r="OSF1" s="33" t="s">
        <v>10943</v>
      </c>
      <c r="OSG1" s="33" t="s">
        <v>10944</v>
      </c>
      <c r="OSH1" s="33" t="s">
        <v>10945</v>
      </c>
      <c r="OSI1" s="33" t="s">
        <v>10946</v>
      </c>
      <c r="OSJ1" s="33" t="s">
        <v>10947</v>
      </c>
      <c r="OSK1" s="33" t="s">
        <v>10948</v>
      </c>
      <c r="OSL1" s="33" t="s">
        <v>10949</v>
      </c>
      <c r="OSM1" s="33" t="s">
        <v>10950</v>
      </c>
      <c r="OSN1" s="33" t="s">
        <v>10951</v>
      </c>
      <c r="OSO1" s="33" t="s">
        <v>10952</v>
      </c>
      <c r="OSP1" s="33" t="s">
        <v>10953</v>
      </c>
      <c r="OSQ1" s="33" t="s">
        <v>10954</v>
      </c>
      <c r="OSR1" s="33" t="s">
        <v>10955</v>
      </c>
      <c r="OSS1" s="33" t="s">
        <v>10956</v>
      </c>
      <c r="OST1" s="33" t="s">
        <v>10957</v>
      </c>
      <c r="OSU1" s="33" t="s">
        <v>10958</v>
      </c>
      <c r="OSV1" s="33" t="s">
        <v>10959</v>
      </c>
      <c r="OSW1" s="33" t="s">
        <v>10960</v>
      </c>
      <c r="OSX1" s="33" t="s">
        <v>10961</v>
      </c>
      <c r="OSY1" s="33" t="s">
        <v>10962</v>
      </c>
      <c r="OSZ1" s="33" t="s">
        <v>10963</v>
      </c>
      <c r="OTA1" s="33" t="s">
        <v>10964</v>
      </c>
      <c r="OTB1" s="33" t="s">
        <v>10965</v>
      </c>
      <c r="OTC1" s="33" t="s">
        <v>10966</v>
      </c>
      <c r="OTD1" s="33" t="s">
        <v>10967</v>
      </c>
      <c r="OTE1" s="33" t="s">
        <v>10968</v>
      </c>
      <c r="OTF1" s="33" t="s">
        <v>10969</v>
      </c>
      <c r="OTG1" s="33" t="s">
        <v>10970</v>
      </c>
      <c r="OTH1" s="33" t="s">
        <v>10971</v>
      </c>
      <c r="OTI1" s="33" t="s">
        <v>10972</v>
      </c>
      <c r="OTJ1" s="33" t="s">
        <v>10973</v>
      </c>
      <c r="OTK1" s="33" t="s">
        <v>10974</v>
      </c>
      <c r="OTL1" s="33" t="s">
        <v>10975</v>
      </c>
      <c r="OTM1" s="33" t="s">
        <v>10976</v>
      </c>
      <c r="OTN1" s="33" t="s">
        <v>10977</v>
      </c>
      <c r="OTO1" s="33" t="s">
        <v>10978</v>
      </c>
      <c r="OTP1" s="33" t="s">
        <v>10979</v>
      </c>
      <c r="OTQ1" s="33" t="s">
        <v>10980</v>
      </c>
      <c r="OTR1" s="33" t="s">
        <v>10981</v>
      </c>
      <c r="OTS1" s="33" t="s">
        <v>10982</v>
      </c>
      <c r="OTT1" s="33" t="s">
        <v>10983</v>
      </c>
      <c r="OTU1" s="33" t="s">
        <v>10984</v>
      </c>
      <c r="OTV1" s="33" t="s">
        <v>10985</v>
      </c>
      <c r="OTW1" s="33" t="s">
        <v>10986</v>
      </c>
      <c r="OTX1" s="33" t="s">
        <v>10987</v>
      </c>
      <c r="OTY1" s="33" t="s">
        <v>10988</v>
      </c>
      <c r="OTZ1" s="33" t="s">
        <v>10989</v>
      </c>
      <c r="OUA1" s="33" t="s">
        <v>10990</v>
      </c>
      <c r="OUB1" s="33" t="s">
        <v>10991</v>
      </c>
      <c r="OUC1" s="33" t="s">
        <v>10992</v>
      </c>
      <c r="OUD1" s="33" t="s">
        <v>10993</v>
      </c>
      <c r="OUE1" s="33" t="s">
        <v>10994</v>
      </c>
      <c r="OUF1" s="33" t="s">
        <v>10995</v>
      </c>
      <c r="OUG1" s="33" t="s">
        <v>10996</v>
      </c>
      <c r="OUH1" s="33" t="s">
        <v>10997</v>
      </c>
      <c r="OUI1" s="33" t="s">
        <v>10998</v>
      </c>
      <c r="OUJ1" s="33" t="s">
        <v>10999</v>
      </c>
      <c r="OUK1" s="33" t="s">
        <v>11000</v>
      </c>
      <c r="OUL1" s="33" t="s">
        <v>11001</v>
      </c>
      <c r="OUM1" s="33" t="s">
        <v>11002</v>
      </c>
      <c r="OUN1" s="33" t="s">
        <v>11003</v>
      </c>
      <c r="OUO1" s="33" t="s">
        <v>11004</v>
      </c>
      <c r="OUP1" s="33" t="s">
        <v>11005</v>
      </c>
      <c r="OUQ1" s="33" t="s">
        <v>11006</v>
      </c>
      <c r="OUR1" s="33" t="s">
        <v>11007</v>
      </c>
      <c r="OUS1" s="33" t="s">
        <v>11008</v>
      </c>
      <c r="OUT1" s="33" t="s">
        <v>11009</v>
      </c>
      <c r="OUU1" s="33" t="s">
        <v>11010</v>
      </c>
      <c r="OUV1" s="33" t="s">
        <v>11011</v>
      </c>
      <c r="OUW1" s="33" t="s">
        <v>11012</v>
      </c>
      <c r="OUX1" s="33" t="s">
        <v>11013</v>
      </c>
      <c r="OUY1" s="33" t="s">
        <v>11014</v>
      </c>
      <c r="OUZ1" s="33" t="s">
        <v>11015</v>
      </c>
      <c r="OVA1" s="33" t="s">
        <v>11016</v>
      </c>
      <c r="OVB1" s="33" t="s">
        <v>11017</v>
      </c>
      <c r="OVC1" s="33" t="s">
        <v>11018</v>
      </c>
      <c r="OVD1" s="33" t="s">
        <v>11019</v>
      </c>
      <c r="OVE1" s="33" t="s">
        <v>11020</v>
      </c>
      <c r="OVF1" s="33" t="s">
        <v>11021</v>
      </c>
      <c r="OVG1" s="33" t="s">
        <v>11022</v>
      </c>
      <c r="OVH1" s="33" t="s">
        <v>11023</v>
      </c>
      <c r="OVI1" s="33" t="s">
        <v>11024</v>
      </c>
      <c r="OVJ1" s="33" t="s">
        <v>11025</v>
      </c>
      <c r="OVK1" s="33" t="s">
        <v>11026</v>
      </c>
      <c r="OVL1" s="33" t="s">
        <v>11027</v>
      </c>
      <c r="OVM1" s="33" t="s">
        <v>11028</v>
      </c>
      <c r="OVN1" s="33" t="s">
        <v>11029</v>
      </c>
      <c r="OVO1" s="33" t="s">
        <v>11030</v>
      </c>
      <c r="OVP1" s="33" t="s">
        <v>11031</v>
      </c>
      <c r="OVQ1" s="33" t="s">
        <v>11032</v>
      </c>
      <c r="OVR1" s="33" t="s">
        <v>11033</v>
      </c>
      <c r="OVS1" s="33" t="s">
        <v>11034</v>
      </c>
      <c r="OVT1" s="33" t="s">
        <v>11035</v>
      </c>
      <c r="OVU1" s="33" t="s">
        <v>11036</v>
      </c>
      <c r="OVV1" s="33" t="s">
        <v>11037</v>
      </c>
      <c r="OVW1" s="33" t="s">
        <v>11038</v>
      </c>
      <c r="OVX1" s="33" t="s">
        <v>11039</v>
      </c>
      <c r="OVY1" s="33" t="s">
        <v>11040</v>
      </c>
      <c r="OVZ1" s="33" t="s">
        <v>11041</v>
      </c>
      <c r="OWA1" s="33" t="s">
        <v>11042</v>
      </c>
      <c r="OWB1" s="33" t="s">
        <v>11043</v>
      </c>
      <c r="OWC1" s="33" t="s">
        <v>11044</v>
      </c>
      <c r="OWD1" s="33" t="s">
        <v>11045</v>
      </c>
      <c r="OWE1" s="33" t="s">
        <v>11046</v>
      </c>
      <c r="OWF1" s="33" t="s">
        <v>11047</v>
      </c>
      <c r="OWG1" s="33" t="s">
        <v>11048</v>
      </c>
      <c r="OWH1" s="33" t="s">
        <v>11049</v>
      </c>
      <c r="OWI1" s="33" t="s">
        <v>11050</v>
      </c>
      <c r="OWJ1" s="33" t="s">
        <v>11051</v>
      </c>
      <c r="OWK1" s="33" t="s">
        <v>11052</v>
      </c>
      <c r="OWL1" s="33" t="s">
        <v>11053</v>
      </c>
      <c r="OWM1" s="33" t="s">
        <v>11054</v>
      </c>
      <c r="OWN1" s="33" t="s">
        <v>11055</v>
      </c>
      <c r="OWO1" s="33" t="s">
        <v>11056</v>
      </c>
      <c r="OWP1" s="33" t="s">
        <v>11057</v>
      </c>
      <c r="OWQ1" s="33" t="s">
        <v>11058</v>
      </c>
      <c r="OWR1" s="33" t="s">
        <v>11059</v>
      </c>
      <c r="OWS1" s="33" t="s">
        <v>11060</v>
      </c>
      <c r="OWT1" s="33" t="s">
        <v>11061</v>
      </c>
      <c r="OWU1" s="33" t="s">
        <v>11062</v>
      </c>
      <c r="OWV1" s="33" t="s">
        <v>11063</v>
      </c>
      <c r="OWW1" s="33" t="s">
        <v>11064</v>
      </c>
      <c r="OWX1" s="33" t="s">
        <v>11065</v>
      </c>
      <c r="OWY1" s="33" t="s">
        <v>11066</v>
      </c>
      <c r="OWZ1" s="33" t="s">
        <v>11067</v>
      </c>
      <c r="OXA1" s="33" t="s">
        <v>11068</v>
      </c>
      <c r="OXB1" s="33" t="s">
        <v>11069</v>
      </c>
      <c r="OXC1" s="33" t="s">
        <v>11070</v>
      </c>
      <c r="OXD1" s="33" t="s">
        <v>11071</v>
      </c>
      <c r="OXE1" s="33" t="s">
        <v>11072</v>
      </c>
      <c r="OXF1" s="33" t="s">
        <v>11073</v>
      </c>
      <c r="OXG1" s="33" t="s">
        <v>11074</v>
      </c>
      <c r="OXH1" s="33" t="s">
        <v>11075</v>
      </c>
      <c r="OXI1" s="33" t="s">
        <v>11076</v>
      </c>
      <c r="OXJ1" s="33" t="s">
        <v>11077</v>
      </c>
      <c r="OXK1" s="33" t="s">
        <v>11078</v>
      </c>
      <c r="OXL1" s="33" t="s">
        <v>11079</v>
      </c>
      <c r="OXM1" s="33" t="s">
        <v>11080</v>
      </c>
      <c r="OXN1" s="33" t="s">
        <v>11081</v>
      </c>
      <c r="OXO1" s="33" t="s">
        <v>11082</v>
      </c>
      <c r="OXP1" s="33" t="s">
        <v>11083</v>
      </c>
      <c r="OXQ1" s="33" t="s">
        <v>11084</v>
      </c>
      <c r="OXR1" s="33" t="s">
        <v>11085</v>
      </c>
      <c r="OXS1" s="33" t="s">
        <v>11086</v>
      </c>
      <c r="OXT1" s="33" t="s">
        <v>11087</v>
      </c>
      <c r="OXU1" s="33" t="s">
        <v>11088</v>
      </c>
      <c r="OXV1" s="33" t="s">
        <v>11089</v>
      </c>
      <c r="OXW1" s="33" t="s">
        <v>11090</v>
      </c>
      <c r="OXX1" s="33" t="s">
        <v>11091</v>
      </c>
      <c r="OXY1" s="33" t="s">
        <v>11092</v>
      </c>
      <c r="OXZ1" s="33" t="s">
        <v>11093</v>
      </c>
      <c r="OYA1" s="33" t="s">
        <v>11094</v>
      </c>
      <c r="OYB1" s="33" t="s">
        <v>11095</v>
      </c>
      <c r="OYC1" s="33" t="s">
        <v>11096</v>
      </c>
      <c r="OYD1" s="33" t="s">
        <v>11097</v>
      </c>
      <c r="OYE1" s="33" t="s">
        <v>11098</v>
      </c>
      <c r="OYF1" s="33" t="s">
        <v>11099</v>
      </c>
      <c r="OYG1" s="33" t="s">
        <v>11100</v>
      </c>
      <c r="OYH1" s="33" t="s">
        <v>11101</v>
      </c>
      <c r="OYI1" s="33" t="s">
        <v>11102</v>
      </c>
      <c r="OYJ1" s="33" t="s">
        <v>11103</v>
      </c>
      <c r="OYK1" s="33" t="s">
        <v>11104</v>
      </c>
      <c r="OYL1" s="33" t="s">
        <v>11105</v>
      </c>
      <c r="OYM1" s="33" t="s">
        <v>11106</v>
      </c>
      <c r="OYN1" s="33" t="s">
        <v>11107</v>
      </c>
      <c r="OYO1" s="33" t="s">
        <v>11108</v>
      </c>
      <c r="OYP1" s="33" t="s">
        <v>11109</v>
      </c>
      <c r="OYQ1" s="33" t="s">
        <v>11110</v>
      </c>
      <c r="OYR1" s="33" t="s">
        <v>11111</v>
      </c>
      <c r="OYS1" s="33" t="s">
        <v>11112</v>
      </c>
      <c r="OYT1" s="33" t="s">
        <v>11113</v>
      </c>
      <c r="OYU1" s="33" t="s">
        <v>11114</v>
      </c>
      <c r="OYV1" s="33" t="s">
        <v>11115</v>
      </c>
      <c r="OYW1" s="33" t="s">
        <v>11116</v>
      </c>
      <c r="OYX1" s="33" t="s">
        <v>11117</v>
      </c>
      <c r="OYY1" s="33" t="s">
        <v>11118</v>
      </c>
      <c r="OYZ1" s="33" t="s">
        <v>11119</v>
      </c>
      <c r="OZA1" s="33" t="s">
        <v>11120</v>
      </c>
      <c r="OZB1" s="33" t="s">
        <v>11121</v>
      </c>
      <c r="OZC1" s="33" t="s">
        <v>11122</v>
      </c>
      <c r="OZD1" s="33" t="s">
        <v>11123</v>
      </c>
      <c r="OZE1" s="33" t="s">
        <v>11124</v>
      </c>
      <c r="OZF1" s="33" t="s">
        <v>11125</v>
      </c>
      <c r="OZG1" s="33" t="s">
        <v>11126</v>
      </c>
      <c r="OZH1" s="33" t="s">
        <v>11127</v>
      </c>
      <c r="OZI1" s="33" t="s">
        <v>11128</v>
      </c>
      <c r="OZJ1" s="33" t="s">
        <v>11129</v>
      </c>
      <c r="OZK1" s="33" t="s">
        <v>11130</v>
      </c>
      <c r="OZL1" s="33" t="s">
        <v>11131</v>
      </c>
      <c r="OZM1" s="33" t="s">
        <v>11132</v>
      </c>
      <c r="OZN1" s="33" t="s">
        <v>11133</v>
      </c>
      <c r="OZO1" s="33" t="s">
        <v>11134</v>
      </c>
      <c r="OZP1" s="33" t="s">
        <v>11135</v>
      </c>
      <c r="OZQ1" s="33" t="s">
        <v>11136</v>
      </c>
      <c r="OZR1" s="33" t="s">
        <v>11137</v>
      </c>
      <c r="OZS1" s="33" t="s">
        <v>11138</v>
      </c>
      <c r="OZT1" s="33" t="s">
        <v>11139</v>
      </c>
      <c r="OZU1" s="33" t="s">
        <v>11140</v>
      </c>
      <c r="OZV1" s="33" t="s">
        <v>11141</v>
      </c>
      <c r="OZW1" s="33" t="s">
        <v>11142</v>
      </c>
      <c r="OZX1" s="33" t="s">
        <v>11143</v>
      </c>
      <c r="OZY1" s="33" t="s">
        <v>11144</v>
      </c>
      <c r="OZZ1" s="33" t="s">
        <v>11145</v>
      </c>
      <c r="PAA1" s="33" t="s">
        <v>11146</v>
      </c>
      <c r="PAB1" s="33" t="s">
        <v>11147</v>
      </c>
      <c r="PAC1" s="33" t="s">
        <v>11148</v>
      </c>
      <c r="PAD1" s="33" t="s">
        <v>11149</v>
      </c>
      <c r="PAE1" s="33" t="s">
        <v>11150</v>
      </c>
      <c r="PAF1" s="33" t="s">
        <v>11151</v>
      </c>
      <c r="PAG1" s="33" t="s">
        <v>11152</v>
      </c>
      <c r="PAH1" s="33" t="s">
        <v>11153</v>
      </c>
      <c r="PAI1" s="33" t="s">
        <v>11154</v>
      </c>
      <c r="PAJ1" s="33" t="s">
        <v>11155</v>
      </c>
      <c r="PAK1" s="33" t="s">
        <v>11156</v>
      </c>
      <c r="PAL1" s="33" t="s">
        <v>11157</v>
      </c>
      <c r="PAM1" s="33" t="s">
        <v>11158</v>
      </c>
      <c r="PAN1" s="33" t="s">
        <v>11159</v>
      </c>
      <c r="PAO1" s="33" t="s">
        <v>11160</v>
      </c>
      <c r="PAP1" s="33" t="s">
        <v>11161</v>
      </c>
      <c r="PAQ1" s="33" t="s">
        <v>11162</v>
      </c>
      <c r="PAR1" s="33" t="s">
        <v>11163</v>
      </c>
      <c r="PAS1" s="33" t="s">
        <v>11164</v>
      </c>
      <c r="PAT1" s="33" t="s">
        <v>11165</v>
      </c>
      <c r="PAU1" s="33" t="s">
        <v>11166</v>
      </c>
      <c r="PAV1" s="33" t="s">
        <v>11167</v>
      </c>
      <c r="PAW1" s="33" t="s">
        <v>11168</v>
      </c>
      <c r="PAX1" s="33" t="s">
        <v>11169</v>
      </c>
      <c r="PAY1" s="33" t="s">
        <v>11170</v>
      </c>
      <c r="PAZ1" s="33" t="s">
        <v>11171</v>
      </c>
      <c r="PBA1" s="33" t="s">
        <v>11172</v>
      </c>
      <c r="PBB1" s="33" t="s">
        <v>11173</v>
      </c>
      <c r="PBC1" s="33" t="s">
        <v>11174</v>
      </c>
      <c r="PBD1" s="33" t="s">
        <v>11175</v>
      </c>
      <c r="PBE1" s="33" t="s">
        <v>11176</v>
      </c>
      <c r="PBF1" s="33" t="s">
        <v>11177</v>
      </c>
      <c r="PBG1" s="33" t="s">
        <v>11178</v>
      </c>
      <c r="PBH1" s="33" t="s">
        <v>11179</v>
      </c>
      <c r="PBI1" s="33" t="s">
        <v>11180</v>
      </c>
      <c r="PBJ1" s="33" t="s">
        <v>11181</v>
      </c>
      <c r="PBK1" s="33" t="s">
        <v>11182</v>
      </c>
      <c r="PBL1" s="33" t="s">
        <v>11183</v>
      </c>
      <c r="PBM1" s="33" t="s">
        <v>11184</v>
      </c>
      <c r="PBN1" s="33" t="s">
        <v>11185</v>
      </c>
      <c r="PBO1" s="33" t="s">
        <v>11186</v>
      </c>
      <c r="PBP1" s="33" t="s">
        <v>11187</v>
      </c>
      <c r="PBQ1" s="33" t="s">
        <v>11188</v>
      </c>
      <c r="PBR1" s="33" t="s">
        <v>11189</v>
      </c>
      <c r="PBS1" s="33" t="s">
        <v>11190</v>
      </c>
      <c r="PBT1" s="33" t="s">
        <v>11191</v>
      </c>
      <c r="PBU1" s="33" t="s">
        <v>11192</v>
      </c>
      <c r="PBV1" s="33" t="s">
        <v>11193</v>
      </c>
      <c r="PBW1" s="33" t="s">
        <v>11194</v>
      </c>
      <c r="PBX1" s="33" t="s">
        <v>11195</v>
      </c>
      <c r="PBY1" s="33" t="s">
        <v>11196</v>
      </c>
      <c r="PBZ1" s="33" t="s">
        <v>11197</v>
      </c>
      <c r="PCA1" s="33" t="s">
        <v>11198</v>
      </c>
      <c r="PCB1" s="33" t="s">
        <v>11199</v>
      </c>
      <c r="PCC1" s="33" t="s">
        <v>11200</v>
      </c>
      <c r="PCD1" s="33" t="s">
        <v>11201</v>
      </c>
      <c r="PCE1" s="33" t="s">
        <v>11202</v>
      </c>
      <c r="PCF1" s="33" t="s">
        <v>11203</v>
      </c>
      <c r="PCG1" s="33" t="s">
        <v>11204</v>
      </c>
      <c r="PCH1" s="33" t="s">
        <v>11205</v>
      </c>
      <c r="PCI1" s="33" t="s">
        <v>11206</v>
      </c>
      <c r="PCJ1" s="33" t="s">
        <v>11207</v>
      </c>
      <c r="PCK1" s="33" t="s">
        <v>11208</v>
      </c>
      <c r="PCL1" s="33" t="s">
        <v>11209</v>
      </c>
      <c r="PCM1" s="33" t="s">
        <v>11210</v>
      </c>
      <c r="PCN1" s="33" t="s">
        <v>11211</v>
      </c>
      <c r="PCO1" s="33" t="s">
        <v>11212</v>
      </c>
      <c r="PCP1" s="33" t="s">
        <v>11213</v>
      </c>
      <c r="PCQ1" s="33" t="s">
        <v>11214</v>
      </c>
      <c r="PCR1" s="33" t="s">
        <v>11215</v>
      </c>
      <c r="PCS1" s="33" t="s">
        <v>11216</v>
      </c>
      <c r="PCT1" s="33" t="s">
        <v>11217</v>
      </c>
      <c r="PCU1" s="33" t="s">
        <v>11218</v>
      </c>
      <c r="PCV1" s="33" t="s">
        <v>11219</v>
      </c>
      <c r="PCW1" s="33" t="s">
        <v>11220</v>
      </c>
      <c r="PCX1" s="33" t="s">
        <v>11221</v>
      </c>
      <c r="PCY1" s="33" t="s">
        <v>11222</v>
      </c>
      <c r="PCZ1" s="33" t="s">
        <v>11223</v>
      </c>
      <c r="PDA1" s="33" t="s">
        <v>11224</v>
      </c>
      <c r="PDB1" s="33" t="s">
        <v>11225</v>
      </c>
      <c r="PDC1" s="33" t="s">
        <v>11226</v>
      </c>
      <c r="PDD1" s="33" t="s">
        <v>11227</v>
      </c>
      <c r="PDE1" s="33" t="s">
        <v>11228</v>
      </c>
      <c r="PDF1" s="33" t="s">
        <v>11229</v>
      </c>
      <c r="PDG1" s="33" t="s">
        <v>11230</v>
      </c>
      <c r="PDH1" s="33" t="s">
        <v>11231</v>
      </c>
      <c r="PDI1" s="33" t="s">
        <v>11232</v>
      </c>
      <c r="PDJ1" s="33" t="s">
        <v>11233</v>
      </c>
      <c r="PDK1" s="33" t="s">
        <v>11234</v>
      </c>
      <c r="PDL1" s="33" t="s">
        <v>11235</v>
      </c>
      <c r="PDM1" s="33" t="s">
        <v>11236</v>
      </c>
      <c r="PDN1" s="33" t="s">
        <v>11237</v>
      </c>
      <c r="PDO1" s="33" t="s">
        <v>11238</v>
      </c>
      <c r="PDP1" s="33" t="s">
        <v>11239</v>
      </c>
      <c r="PDQ1" s="33" t="s">
        <v>11240</v>
      </c>
      <c r="PDR1" s="33" t="s">
        <v>11241</v>
      </c>
      <c r="PDS1" s="33" t="s">
        <v>11242</v>
      </c>
      <c r="PDT1" s="33" t="s">
        <v>11243</v>
      </c>
      <c r="PDU1" s="33" t="s">
        <v>11244</v>
      </c>
      <c r="PDV1" s="33" t="s">
        <v>11245</v>
      </c>
      <c r="PDW1" s="33" t="s">
        <v>11246</v>
      </c>
      <c r="PDX1" s="33" t="s">
        <v>11247</v>
      </c>
      <c r="PDY1" s="33" t="s">
        <v>11248</v>
      </c>
      <c r="PDZ1" s="33" t="s">
        <v>11249</v>
      </c>
      <c r="PEA1" s="33" t="s">
        <v>11250</v>
      </c>
      <c r="PEB1" s="33" t="s">
        <v>11251</v>
      </c>
      <c r="PEC1" s="33" t="s">
        <v>11252</v>
      </c>
      <c r="PED1" s="33" t="s">
        <v>11253</v>
      </c>
      <c r="PEE1" s="33" t="s">
        <v>11254</v>
      </c>
      <c r="PEF1" s="33" t="s">
        <v>11255</v>
      </c>
      <c r="PEG1" s="33" t="s">
        <v>11256</v>
      </c>
      <c r="PEH1" s="33" t="s">
        <v>11257</v>
      </c>
      <c r="PEI1" s="33" t="s">
        <v>11258</v>
      </c>
      <c r="PEJ1" s="33" t="s">
        <v>11259</v>
      </c>
      <c r="PEK1" s="33" t="s">
        <v>11260</v>
      </c>
      <c r="PEL1" s="33" t="s">
        <v>11261</v>
      </c>
      <c r="PEM1" s="33" t="s">
        <v>11262</v>
      </c>
      <c r="PEN1" s="33" t="s">
        <v>11263</v>
      </c>
      <c r="PEO1" s="33" t="s">
        <v>11264</v>
      </c>
      <c r="PEP1" s="33" t="s">
        <v>11265</v>
      </c>
      <c r="PEQ1" s="33" t="s">
        <v>11266</v>
      </c>
      <c r="PER1" s="33" t="s">
        <v>11267</v>
      </c>
      <c r="PES1" s="33" t="s">
        <v>11268</v>
      </c>
      <c r="PET1" s="33" t="s">
        <v>11269</v>
      </c>
      <c r="PEU1" s="33" t="s">
        <v>11270</v>
      </c>
      <c r="PEV1" s="33" t="s">
        <v>11271</v>
      </c>
      <c r="PEW1" s="33" t="s">
        <v>11272</v>
      </c>
      <c r="PEX1" s="33" t="s">
        <v>11273</v>
      </c>
      <c r="PEY1" s="33" t="s">
        <v>11274</v>
      </c>
      <c r="PEZ1" s="33" t="s">
        <v>11275</v>
      </c>
      <c r="PFA1" s="33" t="s">
        <v>11276</v>
      </c>
      <c r="PFB1" s="33" t="s">
        <v>11277</v>
      </c>
      <c r="PFC1" s="33" t="s">
        <v>11278</v>
      </c>
      <c r="PFD1" s="33" t="s">
        <v>11279</v>
      </c>
      <c r="PFE1" s="33" t="s">
        <v>11280</v>
      </c>
      <c r="PFF1" s="33" t="s">
        <v>11281</v>
      </c>
      <c r="PFG1" s="33" t="s">
        <v>11282</v>
      </c>
      <c r="PFH1" s="33" t="s">
        <v>11283</v>
      </c>
      <c r="PFI1" s="33" t="s">
        <v>11284</v>
      </c>
      <c r="PFJ1" s="33" t="s">
        <v>11285</v>
      </c>
      <c r="PFK1" s="33" t="s">
        <v>11286</v>
      </c>
      <c r="PFL1" s="33" t="s">
        <v>11287</v>
      </c>
      <c r="PFM1" s="33" t="s">
        <v>11288</v>
      </c>
      <c r="PFN1" s="33" t="s">
        <v>11289</v>
      </c>
      <c r="PFO1" s="33" t="s">
        <v>11290</v>
      </c>
      <c r="PFP1" s="33" t="s">
        <v>11291</v>
      </c>
      <c r="PFQ1" s="33" t="s">
        <v>11292</v>
      </c>
      <c r="PFR1" s="33" t="s">
        <v>11293</v>
      </c>
      <c r="PFS1" s="33" t="s">
        <v>11294</v>
      </c>
      <c r="PFT1" s="33" t="s">
        <v>11295</v>
      </c>
      <c r="PFU1" s="33" t="s">
        <v>11296</v>
      </c>
      <c r="PFV1" s="33" t="s">
        <v>11297</v>
      </c>
      <c r="PFW1" s="33" t="s">
        <v>11298</v>
      </c>
      <c r="PFX1" s="33" t="s">
        <v>11299</v>
      </c>
      <c r="PFY1" s="33" t="s">
        <v>11300</v>
      </c>
      <c r="PFZ1" s="33" t="s">
        <v>11301</v>
      </c>
      <c r="PGA1" s="33" t="s">
        <v>11302</v>
      </c>
      <c r="PGB1" s="33" t="s">
        <v>11303</v>
      </c>
      <c r="PGC1" s="33" t="s">
        <v>11304</v>
      </c>
      <c r="PGD1" s="33" t="s">
        <v>11305</v>
      </c>
      <c r="PGE1" s="33" t="s">
        <v>11306</v>
      </c>
      <c r="PGF1" s="33" t="s">
        <v>11307</v>
      </c>
      <c r="PGG1" s="33" t="s">
        <v>11308</v>
      </c>
      <c r="PGH1" s="33" t="s">
        <v>11309</v>
      </c>
      <c r="PGI1" s="33" t="s">
        <v>11310</v>
      </c>
      <c r="PGJ1" s="33" t="s">
        <v>11311</v>
      </c>
      <c r="PGK1" s="33" t="s">
        <v>11312</v>
      </c>
      <c r="PGL1" s="33" t="s">
        <v>11313</v>
      </c>
      <c r="PGM1" s="33" t="s">
        <v>11314</v>
      </c>
      <c r="PGN1" s="33" t="s">
        <v>11315</v>
      </c>
      <c r="PGO1" s="33" t="s">
        <v>11316</v>
      </c>
      <c r="PGP1" s="33" t="s">
        <v>11317</v>
      </c>
      <c r="PGQ1" s="33" t="s">
        <v>11318</v>
      </c>
      <c r="PGR1" s="33" t="s">
        <v>11319</v>
      </c>
      <c r="PGS1" s="33" t="s">
        <v>11320</v>
      </c>
      <c r="PGT1" s="33" t="s">
        <v>11321</v>
      </c>
      <c r="PGU1" s="33" t="s">
        <v>11322</v>
      </c>
      <c r="PGV1" s="33" t="s">
        <v>11323</v>
      </c>
      <c r="PGW1" s="33" t="s">
        <v>11324</v>
      </c>
      <c r="PGX1" s="33" t="s">
        <v>11325</v>
      </c>
      <c r="PGY1" s="33" t="s">
        <v>11326</v>
      </c>
      <c r="PGZ1" s="33" t="s">
        <v>11327</v>
      </c>
      <c r="PHA1" s="33" t="s">
        <v>11328</v>
      </c>
      <c r="PHB1" s="33" t="s">
        <v>11329</v>
      </c>
      <c r="PHC1" s="33" t="s">
        <v>11330</v>
      </c>
      <c r="PHD1" s="33" t="s">
        <v>11331</v>
      </c>
      <c r="PHE1" s="33" t="s">
        <v>11332</v>
      </c>
      <c r="PHF1" s="33" t="s">
        <v>11333</v>
      </c>
      <c r="PHG1" s="33" t="s">
        <v>11334</v>
      </c>
      <c r="PHH1" s="33" t="s">
        <v>11335</v>
      </c>
      <c r="PHI1" s="33" t="s">
        <v>11336</v>
      </c>
      <c r="PHJ1" s="33" t="s">
        <v>11337</v>
      </c>
      <c r="PHK1" s="33" t="s">
        <v>11338</v>
      </c>
      <c r="PHL1" s="33" t="s">
        <v>11339</v>
      </c>
      <c r="PHM1" s="33" t="s">
        <v>11340</v>
      </c>
      <c r="PHN1" s="33" t="s">
        <v>11341</v>
      </c>
      <c r="PHO1" s="33" t="s">
        <v>11342</v>
      </c>
      <c r="PHP1" s="33" t="s">
        <v>11343</v>
      </c>
      <c r="PHQ1" s="33" t="s">
        <v>11344</v>
      </c>
      <c r="PHR1" s="33" t="s">
        <v>11345</v>
      </c>
      <c r="PHS1" s="33" t="s">
        <v>11346</v>
      </c>
      <c r="PHT1" s="33" t="s">
        <v>11347</v>
      </c>
      <c r="PHU1" s="33" t="s">
        <v>11348</v>
      </c>
      <c r="PHV1" s="33" t="s">
        <v>11349</v>
      </c>
      <c r="PHW1" s="33" t="s">
        <v>11350</v>
      </c>
      <c r="PHX1" s="33" t="s">
        <v>11351</v>
      </c>
      <c r="PHY1" s="33" t="s">
        <v>11352</v>
      </c>
      <c r="PHZ1" s="33" t="s">
        <v>11353</v>
      </c>
      <c r="PIA1" s="33" t="s">
        <v>11354</v>
      </c>
      <c r="PIB1" s="33" t="s">
        <v>11355</v>
      </c>
      <c r="PIC1" s="33" t="s">
        <v>11356</v>
      </c>
      <c r="PID1" s="33" t="s">
        <v>11357</v>
      </c>
      <c r="PIE1" s="33" t="s">
        <v>11358</v>
      </c>
      <c r="PIF1" s="33" t="s">
        <v>11359</v>
      </c>
      <c r="PIG1" s="33" t="s">
        <v>11360</v>
      </c>
      <c r="PIH1" s="33" t="s">
        <v>11361</v>
      </c>
      <c r="PII1" s="33" t="s">
        <v>11362</v>
      </c>
      <c r="PIJ1" s="33" t="s">
        <v>11363</v>
      </c>
      <c r="PIK1" s="33" t="s">
        <v>11364</v>
      </c>
      <c r="PIL1" s="33" t="s">
        <v>11365</v>
      </c>
      <c r="PIM1" s="33" t="s">
        <v>11366</v>
      </c>
      <c r="PIN1" s="33" t="s">
        <v>11367</v>
      </c>
      <c r="PIO1" s="33" t="s">
        <v>11368</v>
      </c>
      <c r="PIP1" s="33" t="s">
        <v>11369</v>
      </c>
      <c r="PIQ1" s="33" t="s">
        <v>11370</v>
      </c>
      <c r="PIR1" s="33" t="s">
        <v>11371</v>
      </c>
      <c r="PIS1" s="33" t="s">
        <v>11372</v>
      </c>
      <c r="PIT1" s="33" t="s">
        <v>11373</v>
      </c>
      <c r="PIU1" s="33" t="s">
        <v>11374</v>
      </c>
      <c r="PIV1" s="33" t="s">
        <v>11375</v>
      </c>
      <c r="PIW1" s="33" t="s">
        <v>11376</v>
      </c>
      <c r="PIX1" s="33" t="s">
        <v>11377</v>
      </c>
      <c r="PIY1" s="33" t="s">
        <v>11378</v>
      </c>
      <c r="PIZ1" s="33" t="s">
        <v>11379</v>
      </c>
      <c r="PJA1" s="33" t="s">
        <v>11380</v>
      </c>
      <c r="PJB1" s="33" t="s">
        <v>11381</v>
      </c>
      <c r="PJC1" s="33" t="s">
        <v>11382</v>
      </c>
      <c r="PJD1" s="33" t="s">
        <v>11383</v>
      </c>
      <c r="PJE1" s="33" t="s">
        <v>11384</v>
      </c>
      <c r="PJF1" s="33" t="s">
        <v>11385</v>
      </c>
      <c r="PJG1" s="33" t="s">
        <v>11386</v>
      </c>
      <c r="PJH1" s="33" t="s">
        <v>11387</v>
      </c>
      <c r="PJI1" s="33" t="s">
        <v>11388</v>
      </c>
      <c r="PJJ1" s="33" t="s">
        <v>11389</v>
      </c>
      <c r="PJK1" s="33" t="s">
        <v>11390</v>
      </c>
      <c r="PJL1" s="33" t="s">
        <v>11391</v>
      </c>
      <c r="PJM1" s="33" t="s">
        <v>11392</v>
      </c>
      <c r="PJN1" s="33" t="s">
        <v>11393</v>
      </c>
      <c r="PJO1" s="33" t="s">
        <v>11394</v>
      </c>
      <c r="PJP1" s="33" t="s">
        <v>11395</v>
      </c>
      <c r="PJQ1" s="33" t="s">
        <v>11396</v>
      </c>
      <c r="PJR1" s="33" t="s">
        <v>11397</v>
      </c>
      <c r="PJS1" s="33" t="s">
        <v>11398</v>
      </c>
      <c r="PJT1" s="33" t="s">
        <v>11399</v>
      </c>
      <c r="PJU1" s="33" t="s">
        <v>11400</v>
      </c>
      <c r="PJV1" s="33" t="s">
        <v>11401</v>
      </c>
      <c r="PJW1" s="33" t="s">
        <v>11402</v>
      </c>
      <c r="PJX1" s="33" t="s">
        <v>11403</v>
      </c>
      <c r="PJY1" s="33" t="s">
        <v>11404</v>
      </c>
      <c r="PJZ1" s="33" t="s">
        <v>11405</v>
      </c>
      <c r="PKA1" s="33" t="s">
        <v>11406</v>
      </c>
      <c r="PKB1" s="33" t="s">
        <v>11407</v>
      </c>
      <c r="PKC1" s="33" t="s">
        <v>11408</v>
      </c>
      <c r="PKD1" s="33" t="s">
        <v>11409</v>
      </c>
      <c r="PKE1" s="33" t="s">
        <v>11410</v>
      </c>
      <c r="PKF1" s="33" t="s">
        <v>11411</v>
      </c>
      <c r="PKG1" s="33" t="s">
        <v>11412</v>
      </c>
      <c r="PKH1" s="33" t="s">
        <v>11413</v>
      </c>
      <c r="PKI1" s="33" t="s">
        <v>11414</v>
      </c>
      <c r="PKJ1" s="33" t="s">
        <v>11415</v>
      </c>
      <c r="PKK1" s="33" t="s">
        <v>11416</v>
      </c>
      <c r="PKL1" s="33" t="s">
        <v>11417</v>
      </c>
      <c r="PKM1" s="33" t="s">
        <v>11418</v>
      </c>
      <c r="PKN1" s="33" t="s">
        <v>11419</v>
      </c>
      <c r="PKO1" s="33" t="s">
        <v>11420</v>
      </c>
      <c r="PKP1" s="33" t="s">
        <v>11421</v>
      </c>
      <c r="PKQ1" s="33" t="s">
        <v>11422</v>
      </c>
      <c r="PKR1" s="33" t="s">
        <v>11423</v>
      </c>
      <c r="PKS1" s="33" t="s">
        <v>11424</v>
      </c>
      <c r="PKT1" s="33" t="s">
        <v>11425</v>
      </c>
      <c r="PKU1" s="33" t="s">
        <v>11426</v>
      </c>
      <c r="PKV1" s="33" t="s">
        <v>11427</v>
      </c>
      <c r="PKW1" s="33" t="s">
        <v>11428</v>
      </c>
      <c r="PKX1" s="33" t="s">
        <v>11429</v>
      </c>
      <c r="PKY1" s="33" t="s">
        <v>11430</v>
      </c>
      <c r="PKZ1" s="33" t="s">
        <v>11431</v>
      </c>
      <c r="PLA1" s="33" t="s">
        <v>11432</v>
      </c>
      <c r="PLB1" s="33" t="s">
        <v>11433</v>
      </c>
      <c r="PLC1" s="33" t="s">
        <v>11434</v>
      </c>
      <c r="PLD1" s="33" t="s">
        <v>11435</v>
      </c>
      <c r="PLE1" s="33" t="s">
        <v>11436</v>
      </c>
      <c r="PLF1" s="33" t="s">
        <v>11437</v>
      </c>
      <c r="PLG1" s="33" t="s">
        <v>11438</v>
      </c>
      <c r="PLH1" s="33" t="s">
        <v>11439</v>
      </c>
      <c r="PLI1" s="33" t="s">
        <v>11440</v>
      </c>
      <c r="PLJ1" s="33" t="s">
        <v>11441</v>
      </c>
      <c r="PLK1" s="33" t="s">
        <v>11442</v>
      </c>
      <c r="PLL1" s="33" t="s">
        <v>11443</v>
      </c>
      <c r="PLM1" s="33" t="s">
        <v>11444</v>
      </c>
      <c r="PLN1" s="33" t="s">
        <v>11445</v>
      </c>
      <c r="PLO1" s="33" t="s">
        <v>11446</v>
      </c>
      <c r="PLP1" s="33" t="s">
        <v>11447</v>
      </c>
      <c r="PLQ1" s="33" t="s">
        <v>11448</v>
      </c>
      <c r="PLR1" s="33" t="s">
        <v>11449</v>
      </c>
      <c r="PLS1" s="33" t="s">
        <v>11450</v>
      </c>
      <c r="PLT1" s="33" t="s">
        <v>11451</v>
      </c>
      <c r="PLU1" s="33" t="s">
        <v>11452</v>
      </c>
      <c r="PLV1" s="33" t="s">
        <v>11453</v>
      </c>
      <c r="PLW1" s="33" t="s">
        <v>11454</v>
      </c>
      <c r="PLX1" s="33" t="s">
        <v>11455</v>
      </c>
      <c r="PLY1" s="33" t="s">
        <v>11456</v>
      </c>
      <c r="PLZ1" s="33" t="s">
        <v>11457</v>
      </c>
      <c r="PMA1" s="33" t="s">
        <v>11458</v>
      </c>
      <c r="PMB1" s="33" t="s">
        <v>11459</v>
      </c>
      <c r="PMC1" s="33" t="s">
        <v>11460</v>
      </c>
      <c r="PMD1" s="33" t="s">
        <v>11461</v>
      </c>
      <c r="PME1" s="33" t="s">
        <v>11462</v>
      </c>
      <c r="PMF1" s="33" t="s">
        <v>11463</v>
      </c>
      <c r="PMG1" s="33" t="s">
        <v>11464</v>
      </c>
      <c r="PMH1" s="33" t="s">
        <v>11465</v>
      </c>
      <c r="PMI1" s="33" t="s">
        <v>11466</v>
      </c>
      <c r="PMJ1" s="33" t="s">
        <v>11467</v>
      </c>
      <c r="PMK1" s="33" t="s">
        <v>11468</v>
      </c>
      <c r="PML1" s="33" t="s">
        <v>11469</v>
      </c>
      <c r="PMM1" s="33" t="s">
        <v>11470</v>
      </c>
      <c r="PMN1" s="33" t="s">
        <v>11471</v>
      </c>
      <c r="PMO1" s="33" t="s">
        <v>11472</v>
      </c>
      <c r="PMP1" s="33" t="s">
        <v>11473</v>
      </c>
      <c r="PMQ1" s="33" t="s">
        <v>11474</v>
      </c>
      <c r="PMR1" s="33" t="s">
        <v>11475</v>
      </c>
      <c r="PMS1" s="33" t="s">
        <v>11476</v>
      </c>
      <c r="PMT1" s="33" t="s">
        <v>11477</v>
      </c>
      <c r="PMU1" s="33" t="s">
        <v>11478</v>
      </c>
      <c r="PMV1" s="33" t="s">
        <v>11479</v>
      </c>
      <c r="PMW1" s="33" t="s">
        <v>11480</v>
      </c>
      <c r="PMX1" s="33" t="s">
        <v>11481</v>
      </c>
      <c r="PMY1" s="33" t="s">
        <v>11482</v>
      </c>
      <c r="PMZ1" s="33" t="s">
        <v>11483</v>
      </c>
      <c r="PNA1" s="33" t="s">
        <v>11484</v>
      </c>
      <c r="PNB1" s="33" t="s">
        <v>11485</v>
      </c>
      <c r="PNC1" s="33" t="s">
        <v>11486</v>
      </c>
      <c r="PND1" s="33" t="s">
        <v>11487</v>
      </c>
      <c r="PNE1" s="33" t="s">
        <v>11488</v>
      </c>
      <c r="PNF1" s="33" t="s">
        <v>11489</v>
      </c>
      <c r="PNG1" s="33" t="s">
        <v>11490</v>
      </c>
      <c r="PNH1" s="33" t="s">
        <v>11491</v>
      </c>
      <c r="PNI1" s="33" t="s">
        <v>11492</v>
      </c>
      <c r="PNJ1" s="33" t="s">
        <v>11493</v>
      </c>
      <c r="PNK1" s="33" t="s">
        <v>11494</v>
      </c>
      <c r="PNL1" s="33" t="s">
        <v>11495</v>
      </c>
      <c r="PNM1" s="33" t="s">
        <v>11496</v>
      </c>
      <c r="PNN1" s="33" t="s">
        <v>11497</v>
      </c>
      <c r="PNO1" s="33" t="s">
        <v>11498</v>
      </c>
      <c r="PNP1" s="33" t="s">
        <v>11499</v>
      </c>
      <c r="PNQ1" s="33" t="s">
        <v>11500</v>
      </c>
      <c r="PNR1" s="33" t="s">
        <v>11501</v>
      </c>
      <c r="PNS1" s="33" t="s">
        <v>11502</v>
      </c>
      <c r="PNT1" s="33" t="s">
        <v>11503</v>
      </c>
      <c r="PNU1" s="33" t="s">
        <v>11504</v>
      </c>
      <c r="PNV1" s="33" t="s">
        <v>11505</v>
      </c>
      <c r="PNW1" s="33" t="s">
        <v>11506</v>
      </c>
      <c r="PNX1" s="33" t="s">
        <v>11507</v>
      </c>
      <c r="PNY1" s="33" t="s">
        <v>11508</v>
      </c>
      <c r="PNZ1" s="33" t="s">
        <v>11509</v>
      </c>
      <c r="POA1" s="33" t="s">
        <v>11510</v>
      </c>
      <c r="POB1" s="33" t="s">
        <v>11511</v>
      </c>
      <c r="POC1" s="33" t="s">
        <v>11512</v>
      </c>
      <c r="POD1" s="33" t="s">
        <v>11513</v>
      </c>
      <c r="POE1" s="33" t="s">
        <v>11514</v>
      </c>
      <c r="POF1" s="33" t="s">
        <v>11515</v>
      </c>
      <c r="POG1" s="33" t="s">
        <v>11516</v>
      </c>
      <c r="POH1" s="33" t="s">
        <v>11517</v>
      </c>
      <c r="POI1" s="33" t="s">
        <v>11518</v>
      </c>
      <c r="POJ1" s="33" t="s">
        <v>11519</v>
      </c>
      <c r="POK1" s="33" t="s">
        <v>11520</v>
      </c>
      <c r="POL1" s="33" t="s">
        <v>11521</v>
      </c>
      <c r="POM1" s="33" t="s">
        <v>11522</v>
      </c>
      <c r="PON1" s="33" t="s">
        <v>11523</v>
      </c>
      <c r="POO1" s="33" t="s">
        <v>11524</v>
      </c>
      <c r="POP1" s="33" t="s">
        <v>11525</v>
      </c>
      <c r="POQ1" s="33" t="s">
        <v>11526</v>
      </c>
      <c r="POR1" s="33" t="s">
        <v>11527</v>
      </c>
      <c r="POS1" s="33" t="s">
        <v>11528</v>
      </c>
      <c r="POT1" s="33" t="s">
        <v>11529</v>
      </c>
      <c r="POU1" s="33" t="s">
        <v>11530</v>
      </c>
      <c r="POV1" s="33" t="s">
        <v>11531</v>
      </c>
      <c r="POW1" s="33" t="s">
        <v>11532</v>
      </c>
      <c r="POX1" s="33" t="s">
        <v>11533</v>
      </c>
      <c r="POY1" s="33" t="s">
        <v>11534</v>
      </c>
      <c r="POZ1" s="33" t="s">
        <v>11535</v>
      </c>
      <c r="PPA1" s="33" t="s">
        <v>11536</v>
      </c>
      <c r="PPB1" s="33" t="s">
        <v>11537</v>
      </c>
      <c r="PPC1" s="33" t="s">
        <v>11538</v>
      </c>
      <c r="PPD1" s="33" t="s">
        <v>11539</v>
      </c>
      <c r="PPE1" s="33" t="s">
        <v>11540</v>
      </c>
      <c r="PPF1" s="33" t="s">
        <v>11541</v>
      </c>
      <c r="PPG1" s="33" t="s">
        <v>11542</v>
      </c>
      <c r="PPH1" s="33" t="s">
        <v>11543</v>
      </c>
      <c r="PPI1" s="33" t="s">
        <v>11544</v>
      </c>
      <c r="PPJ1" s="33" t="s">
        <v>11545</v>
      </c>
      <c r="PPK1" s="33" t="s">
        <v>11546</v>
      </c>
      <c r="PPL1" s="33" t="s">
        <v>11547</v>
      </c>
      <c r="PPM1" s="33" t="s">
        <v>11548</v>
      </c>
      <c r="PPN1" s="33" t="s">
        <v>11549</v>
      </c>
      <c r="PPO1" s="33" t="s">
        <v>11550</v>
      </c>
      <c r="PPP1" s="33" t="s">
        <v>11551</v>
      </c>
      <c r="PPQ1" s="33" t="s">
        <v>11552</v>
      </c>
      <c r="PPR1" s="33" t="s">
        <v>11553</v>
      </c>
      <c r="PPS1" s="33" t="s">
        <v>11554</v>
      </c>
      <c r="PPT1" s="33" t="s">
        <v>11555</v>
      </c>
      <c r="PPU1" s="33" t="s">
        <v>11556</v>
      </c>
      <c r="PPV1" s="33" t="s">
        <v>11557</v>
      </c>
      <c r="PPW1" s="33" t="s">
        <v>11558</v>
      </c>
      <c r="PPX1" s="33" t="s">
        <v>11559</v>
      </c>
      <c r="PPY1" s="33" t="s">
        <v>11560</v>
      </c>
      <c r="PPZ1" s="33" t="s">
        <v>11561</v>
      </c>
      <c r="PQA1" s="33" t="s">
        <v>11562</v>
      </c>
      <c r="PQB1" s="33" t="s">
        <v>11563</v>
      </c>
      <c r="PQC1" s="33" t="s">
        <v>11564</v>
      </c>
      <c r="PQD1" s="33" t="s">
        <v>11565</v>
      </c>
      <c r="PQE1" s="33" t="s">
        <v>11566</v>
      </c>
      <c r="PQF1" s="33" t="s">
        <v>11567</v>
      </c>
      <c r="PQG1" s="33" t="s">
        <v>11568</v>
      </c>
      <c r="PQH1" s="33" t="s">
        <v>11569</v>
      </c>
      <c r="PQI1" s="33" t="s">
        <v>11570</v>
      </c>
      <c r="PQJ1" s="33" t="s">
        <v>11571</v>
      </c>
      <c r="PQK1" s="33" t="s">
        <v>11572</v>
      </c>
      <c r="PQL1" s="33" t="s">
        <v>11573</v>
      </c>
      <c r="PQM1" s="33" t="s">
        <v>11574</v>
      </c>
      <c r="PQN1" s="33" t="s">
        <v>11575</v>
      </c>
      <c r="PQO1" s="33" t="s">
        <v>11576</v>
      </c>
      <c r="PQP1" s="33" t="s">
        <v>11577</v>
      </c>
      <c r="PQQ1" s="33" t="s">
        <v>11578</v>
      </c>
      <c r="PQR1" s="33" t="s">
        <v>11579</v>
      </c>
      <c r="PQS1" s="33" t="s">
        <v>11580</v>
      </c>
      <c r="PQT1" s="33" t="s">
        <v>11581</v>
      </c>
      <c r="PQU1" s="33" t="s">
        <v>11582</v>
      </c>
      <c r="PQV1" s="33" t="s">
        <v>11583</v>
      </c>
      <c r="PQW1" s="33" t="s">
        <v>11584</v>
      </c>
      <c r="PQX1" s="33" t="s">
        <v>11585</v>
      </c>
      <c r="PQY1" s="33" t="s">
        <v>11586</v>
      </c>
      <c r="PQZ1" s="33" t="s">
        <v>11587</v>
      </c>
      <c r="PRA1" s="33" t="s">
        <v>11588</v>
      </c>
      <c r="PRB1" s="33" t="s">
        <v>11589</v>
      </c>
      <c r="PRC1" s="33" t="s">
        <v>11590</v>
      </c>
      <c r="PRD1" s="33" t="s">
        <v>11591</v>
      </c>
      <c r="PRE1" s="33" t="s">
        <v>11592</v>
      </c>
      <c r="PRF1" s="33" t="s">
        <v>11593</v>
      </c>
      <c r="PRG1" s="33" t="s">
        <v>11594</v>
      </c>
      <c r="PRH1" s="33" t="s">
        <v>11595</v>
      </c>
      <c r="PRI1" s="33" t="s">
        <v>11596</v>
      </c>
      <c r="PRJ1" s="33" t="s">
        <v>11597</v>
      </c>
      <c r="PRK1" s="33" t="s">
        <v>11598</v>
      </c>
      <c r="PRL1" s="33" t="s">
        <v>11599</v>
      </c>
      <c r="PRM1" s="33" t="s">
        <v>11600</v>
      </c>
      <c r="PRN1" s="33" t="s">
        <v>11601</v>
      </c>
      <c r="PRO1" s="33" t="s">
        <v>11602</v>
      </c>
      <c r="PRP1" s="33" t="s">
        <v>11603</v>
      </c>
      <c r="PRQ1" s="33" t="s">
        <v>11604</v>
      </c>
      <c r="PRR1" s="33" t="s">
        <v>11605</v>
      </c>
      <c r="PRS1" s="33" t="s">
        <v>11606</v>
      </c>
      <c r="PRT1" s="33" t="s">
        <v>11607</v>
      </c>
      <c r="PRU1" s="33" t="s">
        <v>11608</v>
      </c>
      <c r="PRV1" s="33" t="s">
        <v>11609</v>
      </c>
      <c r="PRW1" s="33" t="s">
        <v>11610</v>
      </c>
      <c r="PRX1" s="33" t="s">
        <v>11611</v>
      </c>
      <c r="PRY1" s="33" t="s">
        <v>11612</v>
      </c>
      <c r="PRZ1" s="33" t="s">
        <v>11613</v>
      </c>
      <c r="PSA1" s="33" t="s">
        <v>11614</v>
      </c>
      <c r="PSB1" s="33" t="s">
        <v>11615</v>
      </c>
      <c r="PSC1" s="33" t="s">
        <v>11616</v>
      </c>
      <c r="PSD1" s="33" t="s">
        <v>11617</v>
      </c>
      <c r="PSE1" s="33" t="s">
        <v>11618</v>
      </c>
      <c r="PSF1" s="33" t="s">
        <v>11619</v>
      </c>
      <c r="PSG1" s="33" t="s">
        <v>11620</v>
      </c>
      <c r="PSH1" s="33" t="s">
        <v>11621</v>
      </c>
      <c r="PSI1" s="33" t="s">
        <v>11622</v>
      </c>
      <c r="PSJ1" s="33" t="s">
        <v>11623</v>
      </c>
      <c r="PSK1" s="33" t="s">
        <v>11624</v>
      </c>
      <c r="PSL1" s="33" t="s">
        <v>11625</v>
      </c>
      <c r="PSM1" s="33" t="s">
        <v>11626</v>
      </c>
      <c r="PSN1" s="33" t="s">
        <v>11627</v>
      </c>
      <c r="PSO1" s="33" t="s">
        <v>11628</v>
      </c>
      <c r="PSP1" s="33" t="s">
        <v>11629</v>
      </c>
      <c r="PSQ1" s="33" t="s">
        <v>11630</v>
      </c>
      <c r="PSR1" s="33" t="s">
        <v>11631</v>
      </c>
      <c r="PSS1" s="33" t="s">
        <v>11632</v>
      </c>
      <c r="PST1" s="33" t="s">
        <v>11633</v>
      </c>
      <c r="PSU1" s="33" t="s">
        <v>11634</v>
      </c>
      <c r="PSV1" s="33" t="s">
        <v>11635</v>
      </c>
      <c r="PSW1" s="33" t="s">
        <v>11636</v>
      </c>
      <c r="PSX1" s="33" t="s">
        <v>11637</v>
      </c>
      <c r="PSY1" s="33" t="s">
        <v>11638</v>
      </c>
      <c r="PSZ1" s="33" t="s">
        <v>11639</v>
      </c>
      <c r="PTA1" s="33" t="s">
        <v>11640</v>
      </c>
      <c r="PTB1" s="33" t="s">
        <v>11641</v>
      </c>
      <c r="PTC1" s="33" t="s">
        <v>11642</v>
      </c>
      <c r="PTD1" s="33" t="s">
        <v>11643</v>
      </c>
      <c r="PTE1" s="33" t="s">
        <v>11644</v>
      </c>
      <c r="PTF1" s="33" t="s">
        <v>11645</v>
      </c>
      <c r="PTG1" s="33" t="s">
        <v>11646</v>
      </c>
      <c r="PTH1" s="33" t="s">
        <v>11647</v>
      </c>
      <c r="PTI1" s="33" t="s">
        <v>11648</v>
      </c>
      <c r="PTJ1" s="33" t="s">
        <v>11649</v>
      </c>
      <c r="PTK1" s="33" t="s">
        <v>11650</v>
      </c>
      <c r="PTL1" s="33" t="s">
        <v>11651</v>
      </c>
      <c r="PTM1" s="33" t="s">
        <v>11652</v>
      </c>
      <c r="PTN1" s="33" t="s">
        <v>11653</v>
      </c>
      <c r="PTO1" s="33" t="s">
        <v>11654</v>
      </c>
      <c r="PTP1" s="33" t="s">
        <v>11655</v>
      </c>
      <c r="PTQ1" s="33" t="s">
        <v>11656</v>
      </c>
      <c r="PTR1" s="33" t="s">
        <v>11657</v>
      </c>
      <c r="PTS1" s="33" t="s">
        <v>11658</v>
      </c>
      <c r="PTT1" s="33" t="s">
        <v>11659</v>
      </c>
      <c r="PTU1" s="33" t="s">
        <v>11660</v>
      </c>
      <c r="PTV1" s="33" t="s">
        <v>11661</v>
      </c>
      <c r="PTW1" s="33" t="s">
        <v>11662</v>
      </c>
      <c r="PTX1" s="33" t="s">
        <v>11663</v>
      </c>
      <c r="PTY1" s="33" t="s">
        <v>11664</v>
      </c>
      <c r="PTZ1" s="33" t="s">
        <v>11665</v>
      </c>
      <c r="PUA1" s="33" t="s">
        <v>11666</v>
      </c>
      <c r="PUB1" s="33" t="s">
        <v>11667</v>
      </c>
      <c r="PUC1" s="33" t="s">
        <v>11668</v>
      </c>
      <c r="PUD1" s="33" t="s">
        <v>11669</v>
      </c>
      <c r="PUE1" s="33" t="s">
        <v>11670</v>
      </c>
      <c r="PUF1" s="33" t="s">
        <v>11671</v>
      </c>
      <c r="PUG1" s="33" t="s">
        <v>11672</v>
      </c>
      <c r="PUH1" s="33" t="s">
        <v>11673</v>
      </c>
      <c r="PUI1" s="33" t="s">
        <v>11674</v>
      </c>
      <c r="PUJ1" s="33" t="s">
        <v>11675</v>
      </c>
      <c r="PUK1" s="33" t="s">
        <v>11676</v>
      </c>
      <c r="PUL1" s="33" t="s">
        <v>11677</v>
      </c>
      <c r="PUM1" s="33" t="s">
        <v>11678</v>
      </c>
      <c r="PUN1" s="33" t="s">
        <v>11679</v>
      </c>
      <c r="PUO1" s="33" t="s">
        <v>11680</v>
      </c>
      <c r="PUP1" s="33" t="s">
        <v>11681</v>
      </c>
      <c r="PUQ1" s="33" t="s">
        <v>11682</v>
      </c>
      <c r="PUR1" s="33" t="s">
        <v>11683</v>
      </c>
      <c r="PUS1" s="33" t="s">
        <v>11684</v>
      </c>
      <c r="PUT1" s="33" t="s">
        <v>11685</v>
      </c>
      <c r="PUU1" s="33" t="s">
        <v>11686</v>
      </c>
      <c r="PUV1" s="33" t="s">
        <v>11687</v>
      </c>
      <c r="PUW1" s="33" t="s">
        <v>11688</v>
      </c>
      <c r="PUX1" s="33" t="s">
        <v>11689</v>
      </c>
      <c r="PUY1" s="33" t="s">
        <v>11690</v>
      </c>
      <c r="PUZ1" s="33" t="s">
        <v>11691</v>
      </c>
      <c r="PVA1" s="33" t="s">
        <v>11692</v>
      </c>
      <c r="PVB1" s="33" t="s">
        <v>11693</v>
      </c>
      <c r="PVC1" s="33" t="s">
        <v>11694</v>
      </c>
      <c r="PVD1" s="33" t="s">
        <v>11695</v>
      </c>
      <c r="PVE1" s="33" t="s">
        <v>11696</v>
      </c>
      <c r="PVF1" s="33" t="s">
        <v>11697</v>
      </c>
      <c r="PVG1" s="33" t="s">
        <v>11698</v>
      </c>
      <c r="PVH1" s="33" t="s">
        <v>11699</v>
      </c>
      <c r="PVI1" s="33" t="s">
        <v>11700</v>
      </c>
      <c r="PVJ1" s="33" t="s">
        <v>11701</v>
      </c>
      <c r="PVK1" s="33" t="s">
        <v>11702</v>
      </c>
      <c r="PVL1" s="33" t="s">
        <v>11703</v>
      </c>
      <c r="PVM1" s="33" t="s">
        <v>11704</v>
      </c>
      <c r="PVN1" s="33" t="s">
        <v>11705</v>
      </c>
      <c r="PVO1" s="33" t="s">
        <v>11706</v>
      </c>
      <c r="PVP1" s="33" t="s">
        <v>11707</v>
      </c>
      <c r="PVQ1" s="33" t="s">
        <v>11708</v>
      </c>
      <c r="PVR1" s="33" t="s">
        <v>11709</v>
      </c>
      <c r="PVS1" s="33" t="s">
        <v>11710</v>
      </c>
      <c r="PVT1" s="33" t="s">
        <v>11711</v>
      </c>
      <c r="PVU1" s="33" t="s">
        <v>11712</v>
      </c>
      <c r="PVV1" s="33" t="s">
        <v>11713</v>
      </c>
      <c r="PVW1" s="33" t="s">
        <v>11714</v>
      </c>
      <c r="PVX1" s="33" t="s">
        <v>11715</v>
      </c>
      <c r="PVY1" s="33" t="s">
        <v>11716</v>
      </c>
      <c r="PVZ1" s="33" t="s">
        <v>11717</v>
      </c>
      <c r="PWA1" s="33" t="s">
        <v>11718</v>
      </c>
      <c r="PWB1" s="33" t="s">
        <v>11719</v>
      </c>
      <c r="PWC1" s="33" t="s">
        <v>11720</v>
      </c>
      <c r="PWD1" s="33" t="s">
        <v>11721</v>
      </c>
      <c r="PWE1" s="33" t="s">
        <v>11722</v>
      </c>
      <c r="PWF1" s="33" t="s">
        <v>11723</v>
      </c>
      <c r="PWG1" s="33" t="s">
        <v>11724</v>
      </c>
      <c r="PWH1" s="33" t="s">
        <v>11725</v>
      </c>
      <c r="PWI1" s="33" t="s">
        <v>11726</v>
      </c>
      <c r="PWJ1" s="33" t="s">
        <v>11727</v>
      </c>
      <c r="PWK1" s="33" t="s">
        <v>11728</v>
      </c>
      <c r="PWL1" s="33" t="s">
        <v>11729</v>
      </c>
      <c r="PWM1" s="33" t="s">
        <v>11730</v>
      </c>
      <c r="PWN1" s="33" t="s">
        <v>11731</v>
      </c>
      <c r="PWO1" s="33" t="s">
        <v>11732</v>
      </c>
      <c r="PWP1" s="33" t="s">
        <v>11733</v>
      </c>
      <c r="PWQ1" s="33" t="s">
        <v>11734</v>
      </c>
      <c r="PWR1" s="33" t="s">
        <v>11735</v>
      </c>
      <c r="PWS1" s="33" t="s">
        <v>11736</v>
      </c>
      <c r="PWT1" s="33" t="s">
        <v>11737</v>
      </c>
      <c r="PWU1" s="33" t="s">
        <v>11738</v>
      </c>
      <c r="PWV1" s="33" t="s">
        <v>11739</v>
      </c>
      <c r="PWW1" s="33" t="s">
        <v>11740</v>
      </c>
      <c r="PWX1" s="33" t="s">
        <v>11741</v>
      </c>
      <c r="PWY1" s="33" t="s">
        <v>11742</v>
      </c>
      <c r="PWZ1" s="33" t="s">
        <v>11743</v>
      </c>
      <c r="PXA1" s="33" t="s">
        <v>11744</v>
      </c>
      <c r="PXB1" s="33" t="s">
        <v>11745</v>
      </c>
      <c r="PXC1" s="33" t="s">
        <v>11746</v>
      </c>
      <c r="PXD1" s="33" t="s">
        <v>11747</v>
      </c>
      <c r="PXE1" s="33" t="s">
        <v>11748</v>
      </c>
      <c r="PXF1" s="33" t="s">
        <v>11749</v>
      </c>
      <c r="PXG1" s="33" t="s">
        <v>11750</v>
      </c>
      <c r="PXH1" s="33" t="s">
        <v>11751</v>
      </c>
      <c r="PXI1" s="33" t="s">
        <v>11752</v>
      </c>
      <c r="PXJ1" s="33" t="s">
        <v>11753</v>
      </c>
      <c r="PXK1" s="33" t="s">
        <v>11754</v>
      </c>
      <c r="PXL1" s="33" t="s">
        <v>11755</v>
      </c>
      <c r="PXM1" s="33" t="s">
        <v>11756</v>
      </c>
      <c r="PXN1" s="33" t="s">
        <v>11757</v>
      </c>
      <c r="PXO1" s="33" t="s">
        <v>11758</v>
      </c>
      <c r="PXP1" s="33" t="s">
        <v>11759</v>
      </c>
      <c r="PXQ1" s="33" t="s">
        <v>11760</v>
      </c>
      <c r="PXR1" s="33" t="s">
        <v>11761</v>
      </c>
      <c r="PXS1" s="33" t="s">
        <v>11762</v>
      </c>
      <c r="PXT1" s="33" t="s">
        <v>11763</v>
      </c>
      <c r="PXU1" s="33" t="s">
        <v>11764</v>
      </c>
      <c r="PXV1" s="33" t="s">
        <v>11765</v>
      </c>
      <c r="PXW1" s="33" t="s">
        <v>11766</v>
      </c>
      <c r="PXX1" s="33" t="s">
        <v>11767</v>
      </c>
      <c r="PXY1" s="33" t="s">
        <v>11768</v>
      </c>
      <c r="PXZ1" s="33" t="s">
        <v>11769</v>
      </c>
      <c r="PYA1" s="33" t="s">
        <v>11770</v>
      </c>
      <c r="PYB1" s="33" t="s">
        <v>11771</v>
      </c>
      <c r="PYC1" s="33" t="s">
        <v>11772</v>
      </c>
      <c r="PYD1" s="33" t="s">
        <v>11773</v>
      </c>
      <c r="PYE1" s="33" t="s">
        <v>11774</v>
      </c>
      <c r="PYF1" s="33" t="s">
        <v>11775</v>
      </c>
      <c r="PYG1" s="33" t="s">
        <v>11776</v>
      </c>
      <c r="PYH1" s="33" t="s">
        <v>11777</v>
      </c>
      <c r="PYI1" s="33" t="s">
        <v>11778</v>
      </c>
      <c r="PYJ1" s="33" t="s">
        <v>11779</v>
      </c>
      <c r="PYK1" s="33" t="s">
        <v>11780</v>
      </c>
      <c r="PYL1" s="33" t="s">
        <v>11781</v>
      </c>
      <c r="PYM1" s="33" t="s">
        <v>11782</v>
      </c>
      <c r="PYN1" s="33" t="s">
        <v>11783</v>
      </c>
      <c r="PYO1" s="33" t="s">
        <v>11784</v>
      </c>
      <c r="PYP1" s="33" t="s">
        <v>11785</v>
      </c>
      <c r="PYQ1" s="33" t="s">
        <v>11786</v>
      </c>
      <c r="PYR1" s="33" t="s">
        <v>11787</v>
      </c>
      <c r="PYS1" s="33" t="s">
        <v>11788</v>
      </c>
      <c r="PYT1" s="33" t="s">
        <v>11789</v>
      </c>
      <c r="PYU1" s="33" t="s">
        <v>11790</v>
      </c>
      <c r="PYV1" s="33" t="s">
        <v>11791</v>
      </c>
      <c r="PYW1" s="33" t="s">
        <v>11792</v>
      </c>
      <c r="PYX1" s="33" t="s">
        <v>11793</v>
      </c>
      <c r="PYY1" s="33" t="s">
        <v>11794</v>
      </c>
      <c r="PYZ1" s="33" t="s">
        <v>11795</v>
      </c>
      <c r="PZA1" s="33" t="s">
        <v>11796</v>
      </c>
      <c r="PZB1" s="33" t="s">
        <v>11797</v>
      </c>
      <c r="PZC1" s="33" t="s">
        <v>11798</v>
      </c>
      <c r="PZD1" s="33" t="s">
        <v>11799</v>
      </c>
      <c r="PZE1" s="33" t="s">
        <v>11800</v>
      </c>
      <c r="PZF1" s="33" t="s">
        <v>11801</v>
      </c>
      <c r="PZG1" s="33" t="s">
        <v>11802</v>
      </c>
      <c r="PZH1" s="33" t="s">
        <v>11803</v>
      </c>
      <c r="PZI1" s="33" t="s">
        <v>11804</v>
      </c>
      <c r="PZJ1" s="33" t="s">
        <v>11805</v>
      </c>
      <c r="PZK1" s="33" t="s">
        <v>11806</v>
      </c>
      <c r="PZL1" s="33" t="s">
        <v>11807</v>
      </c>
      <c r="PZM1" s="33" t="s">
        <v>11808</v>
      </c>
      <c r="PZN1" s="33" t="s">
        <v>11809</v>
      </c>
      <c r="PZO1" s="33" t="s">
        <v>11810</v>
      </c>
      <c r="PZP1" s="33" t="s">
        <v>11811</v>
      </c>
      <c r="PZQ1" s="33" t="s">
        <v>11812</v>
      </c>
      <c r="PZR1" s="33" t="s">
        <v>11813</v>
      </c>
      <c r="PZS1" s="33" t="s">
        <v>11814</v>
      </c>
      <c r="PZT1" s="33" t="s">
        <v>11815</v>
      </c>
      <c r="PZU1" s="33" t="s">
        <v>11816</v>
      </c>
      <c r="PZV1" s="33" t="s">
        <v>11817</v>
      </c>
      <c r="PZW1" s="33" t="s">
        <v>11818</v>
      </c>
      <c r="PZX1" s="33" t="s">
        <v>11819</v>
      </c>
      <c r="PZY1" s="33" t="s">
        <v>11820</v>
      </c>
      <c r="PZZ1" s="33" t="s">
        <v>11821</v>
      </c>
      <c r="QAA1" s="33" t="s">
        <v>11822</v>
      </c>
      <c r="QAB1" s="33" t="s">
        <v>11823</v>
      </c>
      <c r="QAC1" s="33" t="s">
        <v>11824</v>
      </c>
      <c r="QAD1" s="33" t="s">
        <v>11825</v>
      </c>
      <c r="QAE1" s="33" t="s">
        <v>11826</v>
      </c>
      <c r="QAF1" s="33" t="s">
        <v>11827</v>
      </c>
      <c r="QAG1" s="33" t="s">
        <v>11828</v>
      </c>
      <c r="QAH1" s="33" t="s">
        <v>11829</v>
      </c>
      <c r="QAI1" s="33" t="s">
        <v>11830</v>
      </c>
      <c r="QAJ1" s="33" t="s">
        <v>11831</v>
      </c>
      <c r="QAK1" s="33" t="s">
        <v>11832</v>
      </c>
      <c r="QAL1" s="33" t="s">
        <v>11833</v>
      </c>
      <c r="QAM1" s="33" t="s">
        <v>11834</v>
      </c>
      <c r="QAN1" s="33" t="s">
        <v>11835</v>
      </c>
      <c r="QAO1" s="33" t="s">
        <v>11836</v>
      </c>
      <c r="QAP1" s="33" t="s">
        <v>11837</v>
      </c>
      <c r="QAQ1" s="33" t="s">
        <v>11838</v>
      </c>
      <c r="QAR1" s="33" t="s">
        <v>11839</v>
      </c>
      <c r="QAS1" s="33" t="s">
        <v>11840</v>
      </c>
      <c r="QAT1" s="33" t="s">
        <v>11841</v>
      </c>
      <c r="QAU1" s="33" t="s">
        <v>11842</v>
      </c>
      <c r="QAV1" s="33" t="s">
        <v>11843</v>
      </c>
      <c r="QAW1" s="33" t="s">
        <v>11844</v>
      </c>
      <c r="QAX1" s="33" t="s">
        <v>11845</v>
      </c>
      <c r="QAY1" s="33" t="s">
        <v>11846</v>
      </c>
      <c r="QAZ1" s="33" t="s">
        <v>11847</v>
      </c>
      <c r="QBA1" s="33" t="s">
        <v>11848</v>
      </c>
      <c r="QBB1" s="33" t="s">
        <v>11849</v>
      </c>
      <c r="QBC1" s="33" t="s">
        <v>11850</v>
      </c>
      <c r="QBD1" s="33" t="s">
        <v>11851</v>
      </c>
      <c r="QBE1" s="33" t="s">
        <v>11852</v>
      </c>
      <c r="QBF1" s="33" t="s">
        <v>11853</v>
      </c>
      <c r="QBG1" s="33" t="s">
        <v>11854</v>
      </c>
      <c r="QBH1" s="33" t="s">
        <v>11855</v>
      </c>
      <c r="QBI1" s="33" t="s">
        <v>11856</v>
      </c>
      <c r="QBJ1" s="33" t="s">
        <v>11857</v>
      </c>
      <c r="QBK1" s="33" t="s">
        <v>11858</v>
      </c>
      <c r="QBL1" s="33" t="s">
        <v>11859</v>
      </c>
      <c r="QBM1" s="33" t="s">
        <v>11860</v>
      </c>
      <c r="QBN1" s="33" t="s">
        <v>11861</v>
      </c>
      <c r="QBO1" s="33" t="s">
        <v>11862</v>
      </c>
      <c r="QBP1" s="33" t="s">
        <v>11863</v>
      </c>
      <c r="QBQ1" s="33" t="s">
        <v>11864</v>
      </c>
      <c r="QBR1" s="33" t="s">
        <v>11865</v>
      </c>
      <c r="QBS1" s="33" t="s">
        <v>11866</v>
      </c>
      <c r="QBT1" s="33" t="s">
        <v>11867</v>
      </c>
      <c r="QBU1" s="33" t="s">
        <v>11868</v>
      </c>
      <c r="QBV1" s="33" t="s">
        <v>11869</v>
      </c>
      <c r="QBW1" s="33" t="s">
        <v>11870</v>
      </c>
      <c r="QBX1" s="33" t="s">
        <v>11871</v>
      </c>
      <c r="QBY1" s="33" t="s">
        <v>11872</v>
      </c>
      <c r="QBZ1" s="33" t="s">
        <v>11873</v>
      </c>
      <c r="QCA1" s="33" t="s">
        <v>11874</v>
      </c>
      <c r="QCB1" s="33" t="s">
        <v>11875</v>
      </c>
      <c r="QCC1" s="33" t="s">
        <v>11876</v>
      </c>
      <c r="QCD1" s="33" t="s">
        <v>11877</v>
      </c>
      <c r="QCE1" s="33" t="s">
        <v>11878</v>
      </c>
      <c r="QCF1" s="33" t="s">
        <v>11879</v>
      </c>
      <c r="QCG1" s="33" t="s">
        <v>11880</v>
      </c>
      <c r="QCH1" s="33" t="s">
        <v>11881</v>
      </c>
      <c r="QCI1" s="33" t="s">
        <v>11882</v>
      </c>
      <c r="QCJ1" s="33" t="s">
        <v>11883</v>
      </c>
      <c r="QCK1" s="33" t="s">
        <v>11884</v>
      </c>
      <c r="QCL1" s="33" t="s">
        <v>11885</v>
      </c>
      <c r="QCM1" s="33" t="s">
        <v>11886</v>
      </c>
      <c r="QCN1" s="33" t="s">
        <v>11887</v>
      </c>
      <c r="QCO1" s="33" t="s">
        <v>11888</v>
      </c>
      <c r="QCP1" s="33" t="s">
        <v>11889</v>
      </c>
      <c r="QCQ1" s="33" t="s">
        <v>11890</v>
      </c>
      <c r="QCR1" s="33" t="s">
        <v>11891</v>
      </c>
      <c r="QCS1" s="33" t="s">
        <v>11892</v>
      </c>
      <c r="QCT1" s="33" t="s">
        <v>11893</v>
      </c>
      <c r="QCU1" s="33" t="s">
        <v>11894</v>
      </c>
      <c r="QCV1" s="33" t="s">
        <v>11895</v>
      </c>
      <c r="QCW1" s="33" t="s">
        <v>11896</v>
      </c>
      <c r="QCX1" s="33" t="s">
        <v>11897</v>
      </c>
      <c r="QCY1" s="33" t="s">
        <v>11898</v>
      </c>
      <c r="QCZ1" s="33" t="s">
        <v>11899</v>
      </c>
      <c r="QDA1" s="33" t="s">
        <v>11900</v>
      </c>
      <c r="QDB1" s="33" t="s">
        <v>11901</v>
      </c>
      <c r="QDC1" s="33" t="s">
        <v>11902</v>
      </c>
      <c r="QDD1" s="33" t="s">
        <v>11903</v>
      </c>
      <c r="QDE1" s="33" t="s">
        <v>11904</v>
      </c>
      <c r="QDF1" s="33" t="s">
        <v>11905</v>
      </c>
      <c r="QDG1" s="33" t="s">
        <v>11906</v>
      </c>
      <c r="QDH1" s="33" t="s">
        <v>11907</v>
      </c>
      <c r="QDI1" s="33" t="s">
        <v>11908</v>
      </c>
      <c r="QDJ1" s="33" t="s">
        <v>11909</v>
      </c>
      <c r="QDK1" s="33" t="s">
        <v>11910</v>
      </c>
      <c r="QDL1" s="33" t="s">
        <v>11911</v>
      </c>
      <c r="QDM1" s="33" t="s">
        <v>11912</v>
      </c>
      <c r="QDN1" s="33" t="s">
        <v>11913</v>
      </c>
      <c r="QDO1" s="33" t="s">
        <v>11914</v>
      </c>
      <c r="QDP1" s="33" t="s">
        <v>11915</v>
      </c>
      <c r="QDQ1" s="33" t="s">
        <v>11916</v>
      </c>
      <c r="QDR1" s="33" t="s">
        <v>11917</v>
      </c>
      <c r="QDS1" s="33" t="s">
        <v>11918</v>
      </c>
      <c r="QDT1" s="33" t="s">
        <v>11919</v>
      </c>
      <c r="QDU1" s="33" t="s">
        <v>11920</v>
      </c>
      <c r="QDV1" s="33" t="s">
        <v>11921</v>
      </c>
      <c r="QDW1" s="33" t="s">
        <v>11922</v>
      </c>
      <c r="QDX1" s="33" t="s">
        <v>11923</v>
      </c>
      <c r="QDY1" s="33" t="s">
        <v>11924</v>
      </c>
      <c r="QDZ1" s="33" t="s">
        <v>11925</v>
      </c>
      <c r="QEA1" s="33" t="s">
        <v>11926</v>
      </c>
      <c r="QEB1" s="33" t="s">
        <v>11927</v>
      </c>
      <c r="QEC1" s="33" t="s">
        <v>11928</v>
      </c>
      <c r="QED1" s="33" t="s">
        <v>11929</v>
      </c>
      <c r="QEE1" s="33" t="s">
        <v>11930</v>
      </c>
      <c r="QEF1" s="33" t="s">
        <v>11931</v>
      </c>
      <c r="QEG1" s="33" t="s">
        <v>11932</v>
      </c>
      <c r="QEH1" s="33" t="s">
        <v>11933</v>
      </c>
      <c r="QEI1" s="33" t="s">
        <v>11934</v>
      </c>
      <c r="QEJ1" s="33" t="s">
        <v>11935</v>
      </c>
      <c r="QEK1" s="33" t="s">
        <v>11936</v>
      </c>
      <c r="QEL1" s="33" t="s">
        <v>11937</v>
      </c>
      <c r="QEM1" s="33" t="s">
        <v>11938</v>
      </c>
      <c r="QEN1" s="33" t="s">
        <v>11939</v>
      </c>
      <c r="QEO1" s="33" t="s">
        <v>11940</v>
      </c>
      <c r="QEP1" s="33" t="s">
        <v>11941</v>
      </c>
      <c r="QEQ1" s="33" t="s">
        <v>11942</v>
      </c>
      <c r="QER1" s="33" t="s">
        <v>11943</v>
      </c>
      <c r="QES1" s="33" t="s">
        <v>11944</v>
      </c>
      <c r="QET1" s="33" t="s">
        <v>11945</v>
      </c>
      <c r="QEU1" s="33" t="s">
        <v>11946</v>
      </c>
      <c r="QEV1" s="33" t="s">
        <v>11947</v>
      </c>
      <c r="QEW1" s="33" t="s">
        <v>11948</v>
      </c>
      <c r="QEX1" s="33" t="s">
        <v>11949</v>
      </c>
      <c r="QEY1" s="33" t="s">
        <v>11950</v>
      </c>
      <c r="QEZ1" s="33" t="s">
        <v>11951</v>
      </c>
      <c r="QFA1" s="33" t="s">
        <v>11952</v>
      </c>
      <c r="QFB1" s="33" t="s">
        <v>11953</v>
      </c>
      <c r="QFC1" s="33" t="s">
        <v>11954</v>
      </c>
      <c r="QFD1" s="33" t="s">
        <v>11955</v>
      </c>
      <c r="QFE1" s="33" t="s">
        <v>11956</v>
      </c>
      <c r="QFF1" s="33" t="s">
        <v>11957</v>
      </c>
      <c r="QFG1" s="33" t="s">
        <v>11958</v>
      </c>
      <c r="QFH1" s="33" t="s">
        <v>11959</v>
      </c>
      <c r="QFI1" s="33" t="s">
        <v>11960</v>
      </c>
      <c r="QFJ1" s="33" t="s">
        <v>11961</v>
      </c>
      <c r="QFK1" s="33" t="s">
        <v>11962</v>
      </c>
      <c r="QFL1" s="33" t="s">
        <v>11963</v>
      </c>
      <c r="QFM1" s="33" t="s">
        <v>11964</v>
      </c>
      <c r="QFN1" s="33" t="s">
        <v>11965</v>
      </c>
      <c r="QFO1" s="33" t="s">
        <v>11966</v>
      </c>
      <c r="QFP1" s="33" t="s">
        <v>11967</v>
      </c>
      <c r="QFQ1" s="33" t="s">
        <v>11968</v>
      </c>
      <c r="QFR1" s="33" t="s">
        <v>11969</v>
      </c>
      <c r="QFS1" s="33" t="s">
        <v>11970</v>
      </c>
      <c r="QFT1" s="33" t="s">
        <v>11971</v>
      </c>
      <c r="QFU1" s="33" t="s">
        <v>11972</v>
      </c>
      <c r="QFV1" s="33" t="s">
        <v>11973</v>
      </c>
      <c r="QFW1" s="33" t="s">
        <v>11974</v>
      </c>
      <c r="QFX1" s="33" t="s">
        <v>11975</v>
      </c>
      <c r="QFY1" s="33" t="s">
        <v>11976</v>
      </c>
      <c r="QFZ1" s="33" t="s">
        <v>11977</v>
      </c>
      <c r="QGA1" s="33" t="s">
        <v>11978</v>
      </c>
      <c r="QGB1" s="33" t="s">
        <v>11979</v>
      </c>
      <c r="QGC1" s="33" t="s">
        <v>11980</v>
      </c>
      <c r="QGD1" s="33" t="s">
        <v>11981</v>
      </c>
      <c r="QGE1" s="33" t="s">
        <v>11982</v>
      </c>
      <c r="QGF1" s="33" t="s">
        <v>11983</v>
      </c>
      <c r="QGG1" s="33" t="s">
        <v>11984</v>
      </c>
      <c r="QGH1" s="33" t="s">
        <v>11985</v>
      </c>
      <c r="QGI1" s="33" t="s">
        <v>11986</v>
      </c>
      <c r="QGJ1" s="33" t="s">
        <v>11987</v>
      </c>
      <c r="QGK1" s="33" t="s">
        <v>11988</v>
      </c>
      <c r="QGL1" s="33" t="s">
        <v>11989</v>
      </c>
      <c r="QGM1" s="33" t="s">
        <v>11990</v>
      </c>
      <c r="QGN1" s="33" t="s">
        <v>11991</v>
      </c>
      <c r="QGO1" s="33" t="s">
        <v>11992</v>
      </c>
      <c r="QGP1" s="33" t="s">
        <v>11993</v>
      </c>
      <c r="QGQ1" s="33" t="s">
        <v>11994</v>
      </c>
      <c r="QGR1" s="33" t="s">
        <v>11995</v>
      </c>
      <c r="QGS1" s="33" t="s">
        <v>11996</v>
      </c>
      <c r="QGT1" s="33" t="s">
        <v>11997</v>
      </c>
      <c r="QGU1" s="33" t="s">
        <v>11998</v>
      </c>
      <c r="QGV1" s="33" t="s">
        <v>11999</v>
      </c>
      <c r="QGW1" s="33" t="s">
        <v>12000</v>
      </c>
      <c r="QGX1" s="33" t="s">
        <v>12001</v>
      </c>
      <c r="QGY1" s="33" t="s">
        <v>12002</v>
      </c>
      <c r="QGZ1" s="33" t="s">
        <v>12003</v>
      </c>
      <c r="QHA1" s="33" t="s">
        <v>12004</v>
      </c>
      <c r="QHB1" s="33" t="s">
        <v>12005</v>
      </c>
      <c r="QHC1" s="33" t="s">
        <v>12006</v>
      </c>
      <c r="QHD1" s="33" t="s">
        <v>12007</v>
      </c>
      <c r="QHE1" s="33" t="s">
        <v>12008</v>
      </c>
      <c r="QHF1" s="33" t="s">
        <v>12009</v>
      </c>
      <c r="QHG1" s="33" t="s">
        <v>12010</v>
      </c>
      <c r="QHH1" s="33" t="s">
        <v>12011</v>
      </c>
      <c r="QHI1" s="33" t="s">
        <v>12012</v>
      </c>
      <c r="QHJ1" s="33" t="s">
        <v>12013</v>
      </c>
      <c r="QHK1" s="33" t="s">
        <v>12014</v>
      </c>
      <c r="QHL1" s="33" t="s">
        <v>12015</v>
      </c>
      <c r="QHM1" s="33" t="s">
        <v>12016</v>
      </c>
      <c r="QHN1" s="33" t="s">
        <v>12017</v>
      </c>
      <c r="QHO1" s="33" t="s">
        <v>12018</v>
      </c>
      <c r="QHP1" s="33" t="s">
        <v>12019</v>
      </c>
      <c r="QHQ1" s="33" t="s">
        <v>12020</v>
      </c>
      <c r="QHR1" s="33" t="s">
        <v>12021</v>
      </c>
      <c r="QHS1" s="33" t="s">
        <v>12022</v>
      </c>
      <c r="QHT1" s="33" t="s">
        <v>12023</v>
      </c>
      <c r="QHU1" s="33" t="s">
        <v>12024</v>
      </c>
      <c r="QHV1" s="33" t="s">
        <v>12025</v>
      </c>
      <c r="QHW1" s="33" t="s">
        <v>12026</v>
      </c>
      <c r="QHX1" s="33" t="s">
        <v>12027</v>
      </c>
      <c r="QHY1" s="33" t="s">
        <v>12028</v>
      </c>
      <c r="QHZ1" s="33" t="s">
        <v>12029</v>
      </c>
      <c r="QIA1" s="33" t="s">
        <v>12030</v>
      </c>
      <c r="QIB1" s="33" t="s">
        <v>12031</v>
      </c>
      <c r="QIC1" s="33" t="s">
        <v>12032</v>
      </c>
      <c r="QID1" s="33" t="s">
        <v>12033</v>
      </c>
      <c r="QIE1" s="33" t="s">
        <v>12034</v>
      </c>
      <c r="QIF1" s="33" t="s">
        <v>12035</v>
      </c>
      <c r="QIG1" s="33" t="s">
        <v>12036</v>
      </c>
      <c r="QIH1" s="33" t="s">
        <v>12037</v>
      </c>
      <c r="QII1" s="33" t="s">
        <v>12038</v>
      </c>
      <c r="QIJ1" s="33" t="s">
        <v>12039</v>
      </c>
      <c r="QIK1" s="33" t="s">
        <v>12040</v>
      </c>
      <c r="QIL1" s="33" t="s">
        <v>12041</v>
      </c>
      <c r="QIM1" s="33" t="s">
        <v>12042</v>
      </c>
      <c r="QIN1" s="33" t="s">
        <v>12043</v>
      </c>
      <c r="QIO1" s="33" t="s">
        <v>12044</v>
      </c>
      <c r="QIP1" s="33" t="s">
        <v>12045</v>
      </c>
      <c r="QIQ1" s="33" t="s">
        <v>12046</v>
      </c>
      <c r="QIR1" s="33" t="s">
        <v>12047</v>
      </c>
      <c r="QIS1" s="33" t="s">
        <v>12048</v>
      </c>
      <c r="QIT1" s="33" t="s">
        <v>12049</v>
      </c>
      <c r="QIU1" s="33" t="s">
        <v>12050</v>
      </c>
      <c r="QIV1" s="33" t="s">
        <v>12051</v>
      </c>
      <c r="QIW1" s="33" t="s">
        <v>12052</v>
      </c>
      <c r="QIX1" s="33" t="s">
        <v>12053</v>
      </c>
      <c r="QIY1" s="33" t="s">
        <v>12054</v>
      </c>
      <c r="QIZ1" s="33" t="s">
        <v>12055</v>
      </c>
      <c r="QJA1" s="33" t="s">
        <v>12056</v>
      </c>
      <c r="QJB1" s="33" t="s">
        <v>12057</v>
      </c>
      <c r="QJC1" s="33" t="s">
        <v>12058</v>
      </c>
      <c r="QJD1" s="33" t="s">
        <v>12059</v>
      </c>
      <c r="QJE1" s="33" t="s">
        <v>12060</v>
      </c>
      <c r="QJF1" s="33" t="s">
        <v>12061</v>
      </c>
      <c r="QJG1" s="33" t="s">
        <v>12062</v>
      </c>
      <c r="QJH1" s="33" t="s">
        <v>12063</v>
      </c>
      <c r="QJI1" s="33" t="s">
        <v>12064</v>
      </c>
      <c r="QJJ1" s="33" t="s">
        <v>12065</v>
      </c>
      <c r="QJK1" s="33" t="s">
        <v>12066</v>
      </c>
      <c r="QJL1" s="33" t="s">
        <v>12067</v>
      </c>
      <c r="QJM1" s="33" t="s">
        <v>12068</v>
      </c>
      <c r="QJN1" s="33" t="s">
        <v>12069</v>
      </c>
      <c r="QJO1" s="33" t="s">
        <v>12070</v>
      </c>
      <c r="QJP1" s="33" t="s">
        <v>12071</v>
      </c>
      <c r="QJQ1" s="33" t="s">
        <v>12072</v>
      </c>
      <c r="QJR1" s="33" t="s">
        <v>12073</v>
      </c>
      <c r="QJS1" s="33" t="s">
        <v>12074</v>
      </c>
      <c r="QJT1" s="33" t="s">
        <v>12075</v>
      </c>
      <c r="QJU1" s="33" t="s">
        <v>12076</v>
      </c>
      <c r="QJV1" s="33" t="s">
        <v>12077</v>
      </c>
      <c r="QJW1" s="33" t="s">
        <v>12078</v>
      </c>
      <c r="QJX1" s="33" t="s">
        <v>12079</v>
      </c>
      <c r="QJY1" s="33" t="s">
        <v>12080</v>
      </c>
      <c r="QJZ1" s="33" t="s">
        <v>12081</v>
      </c>
      <c r="QKA1" s="33" t="s">
        <v>12082</v>
      </c>
      <c r="QKB1" s="33" t="s">
        <v>12083</v>
      </c>
      <c r="QKC1" s="33" t="s">
        <v>12084</v>
      </c>
      <c r="QKD1" s="33" t="s">
        <v>12085</v>
      </c>
      <c r="QKE1" s="33" t="s">
        <v>12086</v>
      </c>
      <c r="QKF1" s="33" t="s">
        <v>12087</v>
      </c>
      <c r="QKG1" s="33" t="s">
        <v>12088</v>
      </c>
      <c r="QKH1" s="33" t="s">
        <v>12089</v>
      </c>
      <c r="QKI1" s="33" t="s">
        <v>12090</v>
      </c>
      <c r="QKJ1" s="33" t="s">
        <v>12091</v>
      </c>
      <c r="QKK1" s="33" t="s">
        <v>12092</v>
      </c>
      <c r="QKL1" s="33" t="s">
        <v>12093</v>
      </c>
      <c r="QKM1" s="33" t="s">
        <v>12094</v>
      </c>
      <c r="QKN1" s="33" t="s">
        <v>12095</v>
      </c>
      <c r="QKO1" s="33" t="s">
        <v>12096</v>
      </c>
      <c r="QKP1" s="33" t="s">
        <v>12097</v>
      </c>
      <c r="QKQ1" s="33" t="s">
        <v>12098</v>
      </c>
      <c r="QKR1" s="33" t="s">
        <v>12099</v>
      </c>
      <c r="QKS1" s="33" t="s">
        <v>12100</v>
      </c>
      <c r="QKT1" s="33" t="s">
        <v>12101</v>
      </c>
      <c r="QKU1" s="33" t="s">
        <v>12102</v>
      </c>
      <c r="QKV1" s="33" t="s">
        <v>12103</v>
      </c>
      <c r="QKW1" s="33" t="s">
        <v>12104</v>
      </c>
      <c r="QKX1" s="33" t="s">
        <v>12105</v>
      </c>
      <c r="QKY1" s="33" t="s">
        <v>12106</v>
      </c>
      <c r="QKZ1" s="33" t="s">
        <v>12107</v>
      </c>
      <c r="QLA1" s="33" t="s">
        <v>12108</v>
      </c>
      <c r="QLB1" s="33" t="s">
        <v>12109</v>
      </c>
      <c r="QLC1" s="33" t="s">
        <v>12110</v>
      </c>
      <c r="QLD1" s="33" t="s">
        <v>12111</v>
      </c>
      <c r="QLE1" s="33" t="s">
        <v>12112</v>
      </c>
      <c r="QLF1" s="33" t="s">
        <v>12113</v>
      </c>
      <c r="QLG1" s="33" t="s">
        <v>12114</v>
      </c>
      <c r="QLH1" s="33" t="s">
        <v>12115</v>
      </c>
      <c r="QLI1" s="33" t="s">
        <v>12116</v>
      </c>
      <c r="QLJ1" s="33" t="s">
        <v>12117</v>
      </c>
      <c r="QLK1" s="33" t="s">
        <v>12118</v>
      </c>
      <c r="QLL1" s="33" t="s">
        <v>12119</v>
      </c>
      <c r="QLM1" s="33" t="s">
        <v>12120</v>
      </c>
      <c r="QLN1" s="33" t="s">
        <v>12121</v>
      </c>
      <c r="QLO1" s="33" t="s">
        <v>12122</v>
      </c>
      <c r="QLP1" s="33" t="s">
        <v>12123</v>
      </c>
      <c r="QLQ1" s="33" t="s">
        <v>12124</v>
      </c>
      <c r="QLR1" s="33" t="s">
        <v>12125</v>
      </c>
      <c r="QLS1" s="33" t="s">
        <v>12126</v>
      </c>
      <c r="QLT1" s="33" t="s">
        <v>12127</v>
      </c>
      <c r="QLU1" s="33" t="s">
        <v>12128</v>
      </c>
      <c r="QLV1" s="33" t="s">
        <v>12129</v>
      </c>
      <c r="QLW1" s="33" t="s">
        <v>12130</v>
      </c>
      <c r="QLX1" s="33" t="s">
        <v>12131</v>
      </c>
      <c r="QLY1" s="33" t="s">
        <v>12132</v>
      </c>
      <c r="QLZ1" s="33" t="s">
        <v>12133</v>
      </c>
      <c r="QMA1" s="33" t="s">
        <v>12134</v>
      </c>
      <c r="QMB1" s="33" t="s">
        <v>12135</v>
      </c>
      <c r="QMC1" s="33" t="s">
        <v>12136</v>
      </c>
      <c r="QMD1" s="33" t="s">
        <v>12137</v>
      </c>
      <c r="QME1" s="33" t="s">
        <v>12138</v>
      </c>
      <c r="QMF1" s="33" t="s">
        <v>12139</v>
      </c>
      <c r="QMG1" s="33" t="s">
        <v>12140</v>
      </c>
      <c r="QMH1" s="33" t="s">
        <v>12141</v>
      </c>
      <c r="QMI1" s="33" t="s">
        <v>12142</v>
      </c>
      <c r="QMJ1" s="33" t="s">
        <v>12143</v>
      </c>
      <c r="QMK1" s="33" t="s">
        <v>12144</v>
      </c>
      <c r="QML1" s="33" t="s">
        <v>12145</v>
      </c>
      <c r="QMM1" s="33" t="s">
        <v>12146</v>
      </c>
      <c r="QMN1" s="33" t="s">
        <v>12147</v>
      </c>
      <c r="QMO1" s="33" t="s">
        <v>12148</v>
      </c>
      <c r="QMP1" s="33" t="s">
        <v>12149</v>
      </c>
      <c r="QMQ1" s="33" t="s">
        <v>12150</v>
      </c>
      <c r="QMR1" s="33" t="s">
        <v>12151</v>
      </c>
      <c r="QMS1" s="33" t="s">
        <v>12152</v>
      </c>
      <c r="QMT1" s="33" t="s">
        <v>12153</v>
      </c>
      <c r="QMU1" s="33" t="s">
        <v>12154</v>
      </c>
      <c r="QMV1" s="33" t="s">
        <v>12155</v>
      </c>
      <c r="QMW1" s="33" t="s">
        <v>12156</v>
      </c>
      <c r="QMX1" s="33" t="s">
        <v>12157</v>
      </c>
      <c r="QMY1" s="33" t="s">
        <v>12158</v>
      </c>
      <c r="QMZ1" s="33" t="s">
        <v>12159</v>
      </c>
      <c r="QNA1" s="33" t="s">
        <v>12160</v>
      </c>
      <c r="QNB1" s="33" t="s">
        <v>12161</v>
      </c>
      <c r="QNC1" s="33" t="s">
        <v>12162</v>
      </c>
      <c r="QND1" s="33" t="s">
        <v>12163</v>
      </c>
      <c r="QNE1" s="33" t="s">
        <v>12164</v>
      </c>
      <c r="QNF1" s="33" t="s">
        <v>12165</v>
      </c>
      <c r="QNG1" s="33" t="s">
        <v>12166</v>
      </c>
      <c r="QNH1" s="33" t="s">
        <v>12167</v>
      </c>
      <c r="QNI1" s="33" t="s">
        <v>12168</v>
      </c>
      <c r="QNJ1" s="33" t="s">
        <v>12169</v>
      </c>
      <c r="QNK1" s="33" t="s">
        <v>12170</v>
      </c>
      <c r="QNL1" s="33" t="s">
        <v>12171</v>
      </c>
      <c r="QNM1" s="33" t="s">
        <v>12172</v>
      </c>
      <c r="QNN1" s="33" t="s">
        <v>12173</v>
      </c>
      <c r="QNO1" s="33" t="s">
        <v>12174</v>
      </c>
      <c r="QNP1" s="33" t="s">
        <v>12175</v>
      </c>
      <c r="QNQ1" s="33" t="s">
        <v>12176</v>
      </c>
      <c r="QNR1" s="33" t="s">
        <v>12177</v>
      </c>
      <c r="QNS1" s="33" t="s">
        <v>12178</v>
      </c>
      <c r="QNT1" s="33" t="s">
        <v>12179</v>
      </c>
      <c r="QNU1" s="33" t="s">
        <v>12180</v>
      </c>
      <c r="QNV1" s="33" t="s">
        <v>12181</v>
      </c>
      <c r="QNW1" s="33" t="s">
        <v>12182</v>
      </c>
      <c r="QNX1" s="33" t="s">
        <v>12183</v>
      </c>
      <c r="QNY1" s="33" t="s">
        <v>12184</v>
      </c>
      <c r="QNZ1" s="33" t="s">
        <v>12185</v>
      </c>
      <c r="QOA1" s="33" t="s">
        <v>12186</v>
      </c>
      <c r="QOB1" s="33" t="s">
        <v>12187</v>
      </c>
      <c r="QOC1" s="33" t="s">
        <v>12188</v>
      </c>
      <c r="QOD1" s="33" t="s">
        <v>12189</v>
      </c>
      <c r="QOE1" s="33" t="s">
        <v>12190</v>
      </c>
      <c r="QOF1" s="33" t="s">
        <v>12191</v>
      </c>
      <c r="QOG1" s="33" t="s">
        <v>12192</v>
      </c>
      <c r="QOH1" s="33" t="s">
        <v>12193</v>
      </c>
      <c r="QOI1" s="33" t="s">
        <v>12194</v>
      </c>
      <c r="QOJ1" s="33" t="s">
        <v>12195</v>
      </c>
      <c r="QOK1" s="33" t="s">
        <v>12196</v>
      </c>
      <c r="QOL1" s="33" t="s">
        <v>12197</v>
      </c>
      <c r="QOM1" s="33" t="s">
        <v>12198</v>
      </c>
      <c r="QON1" s="33" t="s">
        <v>12199</v>
      </c>
      <c r="QOO1" s="33" t="s">
        <v>12200</v>
      </c>
      <c r="QOP1" s="33" t="s">
        <v>12201</v>
      </c>
      <c r="QOQ1" s="33" t="s">
        <v>12202</v>
      </c>
      <c r="QOR1" s="33" t="s">
        <v>12203</v>
      </c>
      <c r="QOS1" s="33" t="s">
        <v>12204</v>
      </c>
      <c r="QOT1" s="33" t="s">
        <v>12205</v>
      </c>
      <c r="QOU1" s="33" t="s">
        <v>12206</v>
      </c>
      <c r="QOV1" s="33" t="s">
        <v>12207</v>
      </c>
      <c r="QOW1" s="33" t="s">
        <v>12208</v>
      </c>
      <c r="QOX1" s="33" t="s">
        <v>12209</v>
      </c>
      <c r="QOY1" s="33" t="s">
        <v>12210</v>
      </c>
      <c r="QOZ1" s="33" t="s">
        <v>12211</v>
      </c>
      <c r="QPA1" s="33" t="s">
        <v>12212</v>
      </c>
      <c r="QPB1" s="33" t="s">
        <v>12213</v>
      </c>
      <c r="QPC1" s="33" t="s">
        <v>12214</v>
      </c>
      <c r="QPD1" s="33" t="s">
        <v>12215</v>
      </c>
      <c r="QPE1" s="33" t="s">
        <v>12216</v>
      </c>
      <c r="QPF1" s="33" t="s">
        <v>12217</v>
      </c>
      <c r="QPG1" s="33" t="s">
        <v>12218</v>
      </c>
      <c r="QPH1" s="33" t="s">
        <v>12219</v>
      </c>
      <c r="QPI1" s="33" t="s">
        <v>12220</v>
      </c>
      <c r="QPJ1" s="33" t="s">
        <v>12221</v>
      </c>
      <c r="QPK1" s="33" t="s">
        <v>12222</v>
      </c>
      <c r="QPL1" s="33" t="s">
        <v>12223</v>
      </c>
      <c r="QPM1" s="33" t="s">
        <v>12224</v>
      </c>
      <c r="QPN1" s="33" t="s">
        <v>12225</v>
      </c>
      <c r="QPO1" s="33" t="s">
        <v>12226</v>
      </c>
      <c r="QPP1" s="33" t="s">
        <v>12227</v>
      </c>
      <c r="QPQ1" s="33" t="s">
        <v>12228</v>
      </c>
      <c r="QPR1" s="33" t="s">
        <v>12229</v>
      </c>
      <c r="QPS1" s="33" t="s">
        <v>12230</v>
      </c>
      <c r="QPT1" s="33" t="s">
        <v>12231</v>
      </c>
      <c r="QPU1" s="33" t="s">
        <v>12232</v>
      </c>
      <c r="QPV1" s="33" t="s">
        <v>12233</v>
      </c>
      <c r="QPW1" s="33" t="s">
        <v>12234</v>
      </c>
      <c r="QPX1" s="33" t="s">
        <v>12235</v>
      </c>
      <c r="QPY1" s="33" t="s">
        <v>12236</v>
      </c>
      <c r="QPZ1" s="33" t="s">
        <v>12237</v>
      </c>
      <c r="QQA1" s="33" t="s">
        <v>12238</v>
      </c>
      <c r="QQB1" s="33" t="s">
        <v>12239</v>
      </c>
      <c r="QQC1" s="33" t="s">
        <v>12240</v>
      </c>
      <c r="QQD1" s="33" t="s">
        <v>12241</v>
      </c>
      <c r="QQE1" s="33" t="s">
        <v>12242</v>
      </c>
      <c r="QQF1" s="33" t="s">
        <v>12243</v>
      </c>
      <c r="QQG1" s="33" t="s">
        <v>12244</v>
      </c>
      <c r="QQH1" s="33" t="s">
        <v>12245</v>
      </c>
      <c r="QQI1" s="33" t="s">
        <v>12246</v>
      </c>
      <c r="QQJ1" s="33" t="s">
        <v>12247</v>
      </c>
      <c r="QQK1" s="33" t="s">
        <v>12248</v>
      </c>
      <c r="QQL1" s="33" t="s">
        <v>12249</v>
      </c>
      <c r="QQM1" s="33" t="s">
        <v>12250</v>
      </c>
      <c r="QQN1" s="33" t="s">
        <v>12251</v>
      </c>
      <c r="QQO1" s="33" t="s">
        <v>12252</v>
      </c>
      <c r="QQP1" s="33" t="s">
        <v>12253</v>
      </c>
      <c r="QQQ1" s="33" t="s">
        <v>12254</v>
      </c>
      <c r="QQR1" s="33" t="s">
        <v>12255</v>
      </c>
      <c r="QQS1" s="33" t="s">
        <v>12256</v>
      </c>
      <c r="QQT1" s="33" t="s">
        <v>12257</v>
      </c>
      <c r="QQU1" s="33" t="s">
        <v>12258</v>
      </c>
      <c r="QQV1" s="33" t="s">
        <v>12259</v>
      </c>
      <c r="QQW1" s="33" t="s">
        <v>12260</v>
      </c>
      <c r="QQX1" s="33" t="s">
        <v>12261</v>
      </c>
      <c r="QQY1" s="33" t="s">
        <v>12262</v>
      </c>
      <c r="QQZ1" s="33" t="s">
        <v>12263</v>
      </c>
      <c r="QRA1" s="33" t="s">
        <v>12264</v>
      </c>
      <c r="QRB1" s="33" t="s">
        <v>12265</v>
      </c>
      <c r="QRC1" s="33" t="s">
        <v>12266</v>
      </c>
      <c r="QRD1" s="33" t="s">
        <v>12267</v>
      </c>
      <c r="QRE1" s="33" t="s">
        <v>12268</v>
      </c>
      <c r="QRF1" s="33" t="s">
        <v>12269</v>
      </c>
      <c r="QRG1" s="33" t="s">
        <v>12270</v>
      </c>
      <c r="QRH1" s="33" t="s">
        <v>12271</v>
      </c>
      <c r="QRI1" s="33" t="s">
        <v>12272</v>
      </c>
      <c r="QRJ1" s="33" t="s">
        <v>12273</v>
      </c>
      <c r="QRK1" s="33" t="s">
        <v>12274</v>
      </c>
      <c r="QRL1" s="33" t="s">
        <v>12275</v>
      </c>
      <c r="QRM1" s="33" t="s">
        <v>12276</v>
      </c>
      <c r="QRN1" s="33" t="s">
        <v>12277</v>
      </c>
      <c r="QRO1" s="33" t="s">
        <v>12278</v>
      </c>
      <c r="QRP1" s="33" t="s">
        <v>12279</v>
      </c>
      <c r="QRQ1" s="33" t="s">
        <v>12280</v>
      </c>
      <c r="QRR1" s="33" t="s">
        <v>12281</v>
      </c>
      <c r="QRS1" s="33" t="s">
        <v>12282</v>
      </c>
      <c r="QRT1" s="33" t="s">
        <v>12283</v>
      </c>
      <c r="QRU1" s="33" t="s">
        <v>12284</v>
      </c>
      <c r="QRV1" s="33" t="s">
        <v>12285</v>
      </c>
      <c r="QRW1" s="33" t="s">
        <v>12286</v>
      </c>
      <c r="QRX1" s="33" t="s">
        <v>12287</v>
      </c>
      <c r="QRY1" s="33" t="s">
        <v>12288</v>
      </c>
      <c r="QRZ1" s="33" t="s">
        <v>12289</v>
      </c>
      <c r="QSA1" s="33" t="s">
        <v>12290</v>
      </c>
      <c r="QSB1" s="33" t="s">
        <v>12291</v>
      </c>
      <c r="QSC1" s="33" t="s">
        <v>12292</v>
      </c>
      <c r="QSD1" s="33" t="s">
        <v>12293</v>
      </c>
      <c r="QSE1" s="33" t="s">
        <v>12294</v>
      </c>
      <c r="QSF1" s="33" t="s">
        <v>12295</v>
      </c>
      <c r="QSG1" s="33" t="s">
        <v>12296</v>
      </c>
      <c r="QSH1" s="33" t="s">
        <v>12297</v>
      </c>
      <c r="QSI1" s="33" t="s">
        <v>12298</v>
      </c>
      <c r="QSJ1" s="33" t="s">
        <v>12299</v>
      </c>
      <c r="QSK1" s="33" t="s">
        <v>12300</v>
      </c>
      <c r="QSL1" s="33" t="s">
        <v>12301</v>
      </c>
      <c r="QSM1" s="33" t="s">
        <v>12302</v>
      </c>
      <c r="QSN1" s="33" t="s">
        <v>12303</v>
      </c>
      <c r="QSO1" s="33" t="s">
        <v>12304</v>
      </c>
      <c r="QSP1" s="33" t="s">
        <v>12305</v>
      </c>
      <c r="QSQ1" s="33" t="s">
        <v>12306</v>
      </c>
      <c r="QSR1" s="33" t="s">
        <v>12307</v>
      </c>
      <c r="QSS1" s="33" t="s">
        <v>12308</v>
      </c>
      <c r="QST1" s="33" t="s">
        <v>12309</v>
      </c>
      <c r="QSU1" s="33" t="s">
        <v>12310</v>
      </c>
      <c r="QSV1" s="33" t="s">
        <v>12311</v>
      </c>
      <c r="QSW1" s="33" t="s">
        <v>12312</v>
      </c>
      <c r="QSX1" s="33" t="s">
        <v>12313</v>
      </c>
      <c r="QSY1" s="33" t="s">
        <v>12314</v>
      </c>
      <c r="QSZ1" s="33" t="s">
        <v>12315</v>
      </c>
      <c r="QTA1" s="33" t="s">
        <v>12316</v>
      </c>
      <c r="QTB1" s="33" t="s">
        <v>12317</v>
      </c>
      <c r="QTC1" s="33" t="s">
        <v>12318</v>
      </c>
      <c r="QTD1" s="33" t="s">
        <v>12319</v>
      </c>
      <c r="QTE1" s="33" t="s">
        <v>12320</v>
      </c>
      <c r="QTF1" s="33" t="s">
        <v>12321</v>
      </c>
      <c r="QTG1" s="33" t="s">
        <v>12322</v>
      </c>
      <c r="QTH1" s="33" t="s">
        <v>12323</v>
      </c>
      <c r="QTI1" s="33" t="s">
        <v>12324</v>
      </c>
      <c r="QTJ1" s="33" t="s">
        <v>12325</v>
      </c>
      <c r="QTK1" s="33" t="s">
        <v>12326</v>
      </c>
      <c r="QTL1" s="33" t="s">
        <v>12327</v>
      </c>
      <c r="QTM1" s="33" t="s">
        <v>12328</v>
      </c>
      <c r="QTN1" s="33" t="s">
        <v>12329</v>
      </c>
      <c r="QTO1" s="33" t="s">
        <v>12330</v>
      </c>
      <c r="QTP1" s="33" t="s">
        <v>12331</v>
      </c>
      <c r="QTQ1" s="33" t="s">
        <v>12332</v>
      </c>
      <c r="QTR1" s="33" t="s">
        <v>12333</v>
      </c>
      <c r="QTS1" s="33" t="s">
        <v>12334</v>
      </c>
      <c r="QTT1" s="33" t="s">
        <v>12335</v>
      </c>
      <c r="QTU1" s="33" t="s">
        <v>12336</v>
      </c>
      <c r="QTV1" s="33" t="s">
        <v>12337</v>
      </c>
      <c r="QTW1" s="33" t="s">
        <v>12338</v>
      </c>
      <c r="QTX1" s="33" t="s">
        <v>12339</v>
      </c>
      <c r="QTY1" s="33" t="s">
        <v>12340</v>
      </c>
      <c r="QTZ1" s="33" t="s">
        <v>12341</v>
      </c>
      <c r="QUA1" s="33" t="s">
        <v>12342</v>
      </c>
      <c r="QUB1" s="33" t="s">
        <v>12343</v>
      </c>
      <c r="QUC1" s="33" t="s">
        <v>12344</v>
      </c>
      <c r="QUD1" s="33" t="s">
        <v>12345</v>
      </c>
      <c r="QUE1" s="33" t="s">
        <v>12346</v>
      </c>
      <c r="QUF1" s="33" t="s">
        <v>12347</v>
      </c>
      <c r="QUG1" s="33" t="s">
        <v>12348</v>
      </c>
      <c r="QUH1" s="33" t="s">
        <v>12349</v>
      </c>
      <c r="QUI1" s="33" t="s">
        <v>12350</v>
      </c>
      <c r="QUJ1" s="33" t="s">
        <v>12351</v>
      </c>
      <c r="QUK1" s="33" t="s">
        <v>12352</v>
      </c>
      <c r="QUL1" s="33" t="s">
        <v>12353</v>
      </c>
      <c r="QUM1" s="33" t="s">
        <v>12354</v>
      </c>
      <c r="QUN1" s="33" t="s">
        <v>12355</v>
      </c>
      <c r="QUO1" s="33" t="s">
        <v>12356</v>
      </c>
      <c r="QUP1" s="33" t="s">
        <v>12357</v>
      </c>
      <c r="QUQ1" s="33" t="s">
        <v>12358</v>
      </c>
      <c r="QUR1" s="33" t="s">
        <v>12359</v>
      </c>
      <c r="QUS1" s="33" t="s">
        <v>12360</v>
      </c>
      <c r="QUT1" s="33" t="s">
        <v>12361</v>
      </c>
      <c r="QUU1" s="33" t="s">
        <v>12362</v>
      </c>
      <c r="QUV1" s="33" t="s">
        <v>12363</v>
      </c>
      <c r="QUW1" s="33" t="s">
        <v>12364</v>
      </c>
      <c r="QUX1" s="33" t="s">
        <v>12365</v>
      </c>
      <c r="QUY1" s="33" t="s">
        <v>12366</v>
      </c>
      <c r="QUZ1" s="33" t="s">
        <v>12367</v>
      </c>
      <c r="QVA1" s="33" t="s">
        <v>12368</v>
      </c>
      <c r="QVB1" s="33" t="s">
        <v>12369</v>
      </c>
      <c r="QVC1" s="33" t="s">
        <v>12370</v>
      </c>
      <c r="QVD1" s="33" t="s">
        <v>12371</v>
      </c>
      <c r="QVE1" s="33" t="s">
        <v>12372</v>
      </c>
      <c r="QVF1" s="33" t="s">
        <v>12373</v>
      </c>
      <c r="QVG1" s="33" t="s">
        <v>12374</v>
      </c>
      <c r="QVH1" s="33" t="s">
        <v>12375</v>
      </c>
      <c r="QVI1" s="33" t="s">
        <v>12376</v>
      </c>
      <c r="QVJ1" s="33" t="s">
        <v>12377</v>
      </c>
      <c r="QVK1" s="33" t="s">
        <v>12378</v>
      </c>
      <c r="QVL1" s="33" t="s">
        <v>12379</v>
      </c>
      <c r="QVM1" s="33" t="s">
        <v>12380</v>
      </c>
      <c r="QVN1" s="33" t="s">
        <v>12381</v>
      </c>
      <c r="QVO1" s="33" t="s">
        <v>12382</v>
      </c>
      <c r="QVP1" s="33" t="s">
        <v>12383</v>
      </c>
      <c r="QVQ1" s="33" t="s">
        <v>12384</v>
      </c>
      <c r="QVR1" s="33" t="s">
        <v>12385</v>
      </c>
      <c r="QVS1" s="33" t="s">
        <v>12386</v>
      </c>
      <c r="QVT1" s="33" t="s">
        <v>12387</v>
      </c>
      <c r="QVU1" s="33" t="s">
        <v>12388</v>
      </c>
      <c r="QVV1" s="33" t="s">
        <v>12389</v>
      </c>
      <c r="QVW1" s="33" t="s">
        <v>12390</v>
      </c>
      <c r="QVX1" s="33" t="s">
        <v>12391</v>
      </c>
      <c r="QVY1" s="33" t="s">
        <v>12392</v>
      </c>
      <c r="QVZ1" s="33" t="s">
        <v>12393</v>
      </c>
      <c r="QWA1" s="33" t="s">
        <v>12394</v>
      </c>
      <c r="QWB1" s="33" t="s">
        <v>12395</v>
      </c>
      <c r="QWC1" s="33" t="s">
        <v>12396</v>
      </c>
      <c r="QWD1" s="33" t="s">
        <v>12397</v>
      </c>
      <c r="QWE1" s="33" t="s">
        <v>12398</v>
      </c>
      <c r="QWF1" s="33" t="s">
        <v>12399</v>
      </c>
      <c r="QWG1" s="33" t="s">
        <v>12400</v>
      </c>
      <c r="QWH1" s="33" t="s">
        <v>12401</v>
      </c>
      <c r="QWI1" s="33" t="s">
        <v>12402</v>
      </c>
      <c r="QWJ1" s="33" t="s">
        <v>12403</v>
      </c>
      <c r="QWK1" s="33" t="s">
        <v>12404</v>
      </c>
      <c r="QWL1" s="33" t="s">
        <v>12405</v>
      </c>
      <c r="QWM1" s="33" t="s">
        <v>12406</v>
      </c>
      <c r="QWN1" s="33" t="s">
        <v>12407</v>
      </c>
      <c r="QWO1" s="33" t="s">
        <v>12408</v>
      </c>
      <c r="QWP1" s="33" t="s">
        <v>12409</v>
      </c>
      <c r="QWQ1" s="33" t="s">
        <v>12410</v>
      </c>
      <c r="QWR1" s="33" t="s">
        <v>12411</v>
      </c>
      <c r="QWS1" s="33" t="s">
        <v>12412</v>
      </c>
      <c r="QWT1" s="33" t="s">
        <v>12413</v>
      </c>
      <c r="QWU1" s="33" t="s">
        <v>12414</v>
      </c>
      <c r="QWV1" s="33" t="s">
        <v>12415</v>
      </c>
      <c r="QWW1" s="33" t="s">
        <v>12416</v>
      </c>
      <c r="QWX1" s="33" t="s">
        <v>12417</v>
      </c>
      <c r="QWY1" s="33" t="s">
        <v>12418</v>
      </c>
      <c r="QWZ1" s="33" t="s">
        <v>12419</v>
      </c>
      <c r="QXA1" s="33" t="s">
        <v>12420</v>
      </c>
      <c r="QXB1" s="33" t="s">
        <v>12421</v>
      </c>
      <c r="QXC1" s="33" t="s">
        <v>12422</v>
      </c>
      <c r="QXD1" s="33" t="s">
        <v>12423</v>
      </c>
      <c r="QXE1" s="33" t="s">
        <v>12424</v>
      </c>
      <c r="QXF1" s="33" t="s">
        <v>12425</v>
      </c>
      <c r="QXG1" s="33" t="s">
        <v>12426</v>
      </c>
      <c r="QXH1" s="33" t="s">
        <v>12427</v>
      </c>
      <c r="QXI1" s="33" t="s">
        <v>12428</v>
      </c>
      <c r="QXJ1" s="33" t="s">
        <v>12429</v>
      </c>
      <c r="QXK1" s="33" t="s">
        <v>12430</v>
      </c>
      <c r="QXL1" s="33" t="s">
        <v>12431</v>
      </c>
      <c r="QXM1" s="33" t="s">
        <v>12432</v>
      </c>
      <c r="QXN1" s="33" t="s">
        <v>12433</v>
      </c>
      <c r="QXO1" s="33" t="s">
        <v>12434</v>
      </c>
      <c r="QXP1" s="33" t="s">
        <v>12435</v>
      </c>
      <c r="QXQ1" s="33" t="s">
        <v>12436</v>
      </c>
      <c r="QXR1" s="33" t="s">
        <v>12437</v>
      </c>
      <c r="QXS1" s="33" t="s">
        <v>12438</v>
      </c>
      <c r="QXT1" s="33" t="s">
        <v>12439</v>
      </c>
      <c r="QXU1" s="33" t="s">
        <v>12440</v>
      </c>
      <c r="QXV1" s="33" t="s">
        <v>12441</v>
      </c>
      <c r="QXW1" s="33" t="s">
        <v>12442</v>
      </c>
      <c r="QXX1" s="33" t="s">
        <v>12443</v>
      </c>
      <c r="QXY1" s="33" t="s">
        <v>12444</v>
      </c>
      <c r="QXZ1" s="33" t="s">
        <v>12445</v>
      </c>
      <c r="QYA1" s="33" t="s">
        <v>12446</v>
      </c>
      <c r="QYB1" s="33" t="s">
        <v>12447</v>
      </c>
      <c r="QYC1" s="33" t="s">
        <v>12448</v>
      </c>
      <c r="QYD1" s="33" t="s">
        <v>12449</v>
      </c>
      <c r="QYE1" s="33" t="s">
        <v>12450</v>
      </c>
      <c r="QYF1" s="33" t="s">
        <v>12451</v>
      </c>
      <c r="QYG1" s="33" t="s">
        <v>12452</v>
      </c>
      <c r="QYH1" s="33" t="s">
        <v>12453</v>
      </c>
      <c r="QYI1" s="33" t="s">
        <v>12454</v>
      </c>
      <c r="QYJ1" s="33" t="s">
        <v>12455</v>
      </c>
      <c r="QYK1" s="33" t="s">
        <v>12456</v>
      </c>
      <c r="QYL1" s="33" t="s">
        <v>12457</v>
      </c>
      <c r="QYM1" s="33" t="s">
        <v>12458</v>
      </c>
      <c r="QYN1" s="33" t="s">
        <v>12459</v>
      </c>
      <c r="QYO1" s="33" t="s">
        <v>12460</v>
      </c>
      <c r="QYP1" s="33" t="s">
        <v>12461</v>
      </c>
      <c r="QYQ1" s="33" t="s">
        <v>12462</v>
      </c>
      <c r="QYR1" s="33" t="s">
        <v>12463</v>
      </c>
      <c r="QYS1" s="33" t="s">
        <v>12464</v>
      </c>
      <c r="QYT1" s="33" t="s">
        <v>12465</v>
      </c>
      <c r="QYU1" s="33" t="s">
        <v>12466</v>
      </c>
      <c r="QYV1" s="33" t="s">
        <v>12467</v>
      </c>
      <c r="QYW1" s="33" t="s">
        <v>12468</v>
      </c>
      <c r="QYX1" s="33" t="s">
        <v>12469</v>
      </c>
      <c r="QYY1" s="33" t="s">
        <v>12470</v>
      </c>
      <c r="QYZ1" s="33" t="s">
        <v>12471</v>
      </c>
      <c r="QZA1" s="33" t="s">
        <v>12472</v>
      </c>
      <c r="QZB1" s="33" t="s">
        <v>12473</v>
      </c>
      <c r="QZC1" s="33" t="s">
        <v>12474</v>
      </c>
      <c r="QZD1" s="33" t="s">
        <v>12475</v>
      </c>
      <c r="QZE1" s="33" t="s">
        <v>12476</v>
      </c>
      <c r="QZF1" s="33" t="s">
        <v>12477</v>
      </c>
      <c r="QZG1" s="33" t="s">
        <v>12478</v>
      </c>
      <c r="QZH1" s="33" t="s">
        <v>12479</v>
      </c>
      <c r="QZI1" s="33" t="s">
        <v>12480</v>
      </c>
      <c r="QZJ1" s="33" t="s">
        <v>12481</v>
      </c>
      <c r="QZK1" s="33" t="s">
        <v>12482</v>
      </c>
      <c r="QZL1" s="33" t="s">
        <v>12483</v>
      </c>
      <c r="QZM1" s="33" t="s">
        <v>12484</v>
      </c>
      <c r="QZN1" s="33" t="s">
        <v>12485</v>
      </c>
      <c r="QZO1" s="33" t="s">
        <v>12486</v>
      </c>
      <c r="QZP1" s="33" t="s">
        <v>12487</v>
      </c>
      <c r="QZQ1" s="33" t="s">
        <v>12488</v>
      </c>
      <c r="QZR1" s="33" t="s">
        <v>12489</v>
      </c>
      <c r="QZS1" s="33" t="s">
        <v>12490</v>
      </c>
      <c r="QZT1" s="33" t="s">
        <v>12491</v>
      </c>
      <c r="QZU1" s="33" t="s">
        <v>12492</v>
      </c>
      <c r="QZV1" s="33" t="s">
        <v>12493</v>
      </c>
      <c r="QZW1" s="33" t="s">
        <v>12494</v>
      </c>
      <c r="QZX1" s="33" t="s">
        <v>12495</v>
      </c>
      <c r="QZY1" s="33" t="s">
        <v>12496</v>
      </c>
      <c r="QZZ1" s="33" t="s">
        <v>12497</v>
      </c>
      <c r="RAA1" s="33" t="s">
        <v>12498</v>
      </c>
      <c r="RAB1" s="33" t="s">
        <v>12499</v>
      </c>
      <c r="RAC1" s="33" t="s">
        <v>12500</v>
      </c>
      <c r="RAD1" s="33" t="s">
        <v>12501</v>
      </c>
      <c r="RAE1" s="33" t="s">
        <v>12502</v>
      </c>
      <c r="RAF1" s="33" t="s">
        <v>12503</v>
      </c>
      <c r="RAG1" s="33" t="s">
        <v>12504</v>
      </c>
      <c r="RAH1" s="33" t="s">
        <v>12505</v>
      </c>
      <c r="RAI1" s="33" t="s">
        <v>12506</v>
      </c>
      <c r="RAJ1" s="33" t="s">
        <v>12507</v>
      </c>
      <c r="RAK1" s="33" t="s">
        <v>12508</v>
      </c>
      <c r="RAL1" s="33" t="s">
        <v>12509</v>
      </c>
      <c r="RAM1" s="33" t="s">
        <v>12510</v>
      </c>
      <c r="RAN1" s="33" t="s">
        <v>12511</v>
      </c>
      <c r="RAO1" s="33" t="s">
        <v>12512</v>
      </c>
      <c r="RAP1" s="33" t="s">
        <v>12513</v>
      </c>
      <c r="RAQ1" s="33" t="s">
        <v>12514</v>
      </c>
      <c r="RAR1" s="33" t="s">
        <v>12515</v>
      </c>
      <c r="RAS1" s="33" t="s">
        <v>12516</v>
      </c>
      <c r="RAT1" s="33" t="s">
        <v>12517</v>
      </c>
      <c r="RAU1" s="33" t="s">
        <v>12518</v>
      </c>
      <c r="RAV1" s="33" t="s">
        <v>12519</v>
      </c>
      <c r="RAW1" s="33" t="s">
        <v>12520</v>
      </c>
      <c r="RAX1" s="33" t="s">
        <v>12521</v>
      </c>
      <c r="RAY1" s="33" t="s">
        <v>12522</v>
      </c>
      <c r="RAZ1" s="33" t="s">
        <v>12523</v>
      </c>
      <c r="RBA1" s="33" t="s">
        <v>12524</v>
      </c>
      <c r="RBB1" s="33" t="s">
        <v>12525</v>
      </c>
      <c r="RBC1" s="33" t="s">
        <v>12526</v>
      </c>
      <c r="RBD1" s="33" t="s">
        <v>12527</v>
      </c>
      <c r="RBE1" s="33" t="s">
        <v>12528</v>
      </c>
      <c r="RBF1" s="33" t="s">
        <v>12529</v>
      </c>
      <c r="RBG1" s="33" t="s">
        <v>12530</v>
      </c>
      <c r="RBH1" s="33" t="s">
        <v>12531</v>
      </c>
      <c r="RBI1" s="33" t="s">
        <v>12532</v>
      </c>
      <c r="RBJ1" s="33" t="s">
        <v>12533</v>
      </c>
      <c r="RBK1" s="33" t="s">
        <v>12534</v>
      </c>
      <c r="RBL1" s="33" t="s">
        <v>12535</v>
      </c>
      <c r="RBM1" s="33" t="s">
        <v>12536</v>
      </c>
      <c r="RBN1" s="33" t="s">
        <v>12537</v>
      </c>
      <c r="RBO1" s="33" t="s">
        <v>12538</v>
      </c>
      <c r="RBP1" s="33" t="s">
        <v>12539</v>
      </c>
      <c r="RBQ1" s="33" t="s">
        <v>12540</v>
      </c>
      <c r="RBR1" s="33" t="s">
        <v>12541</v>
      </c>
      <c r="RBS1" s="33" t="s">
        <v>12542</v>
      </c>
      <c r="RBT1" s="33" t="s">
        <v>12543</v>
      </c>
      <c r="RBU1" s="33" t="s">
        <v>12544</v>
      </c>
      <c r="RBV1" s="33" t="s">
        <v>12545</v>
      </c>
      <c r="RBW1" s="33" t="s">
        <v>12546</v>
      </c>
      <c r="RBX1" s="33" t="s">
        <v>12547</v>
      </c>
      <c r="RBY1" s="33" t="s">
        <v>12548</v>
      </c>
      <c r="RBZ1" s="33" t="s">
        <v>12549</v>
      </c>
      <c r="RCA1" s="33" t="s">
        <v>12550</v>
      </c>
      <c r="RCB1" s="33" t="s">
        <v>12551</v>
      </c>
      <c r="RCC1" s="33" t="s">
        <v>12552</v>
      </c>
      <c r="RCD1" s="33" t="s">
        <v>12553</v>
      </c>
      <c r="RCE1" s="33" t="s">
        <v>12554</v>
      </c>
      <c r="RCF1" s="33" t="s">
        <v>12555</v>
      </c>
      <c r="RCG1" s="33" t="s">
        <v>12556</v>
      </c>
      <c r="RCH1" s="33" t="s">
        <v>12557</v>
      </c>
      <c r="RCI1" s="33" t="s">
        <v>12558</v>
      </c>
      <c r="RCJ1" s="33" t="s">
        <v>12559</v>
      </c>
      <c r="RCK1" s="33" t="s">
        <v>12560</v>
      </c>
      <c r="RCL1" s="33" t="s">
        <v>12561</v>
      </c>
      <c r="RCM1" s="33" t="s">
        <v>12562</v>
      </c>
      <c r="RCN1" s="33" t="s">
        <v>12563</v>
      </c>
      <c r="RCO1" s="33" t="s">
        <v>12564</v>
      </c>
      <c r="RCP1" s="33" t="s">
        <v>12565</v>
      </c>
      <c r="RCQ1" s="33" t="s">
        <v>12566</v>
      </c>
      <c r="RCR1" s="33" t="s">
        <v>12567</v>
      </c>
      <c r="RCS1" s="33" t="s">
        <v>12568</v>
      </c>
      <c r="RCT1" s="33" t="s">
        <v>12569</v>
      </c>
      <c r="RCU1" s="33" t="s">
        <v>12570</v>
      </c>
      <c r="RCV1" s="33" t="s">
        <v>12571</v>
      </c>
      <c r="RCW1" s="33" t="s">
        <v>12572</v>
      </c>
      <c r="RCX1" s="33" t="s">
        <v>12573</v>
      </c>
      <c r="RCY1" s="33" t="s">
        <v>12574</v>
      </c>
      <c r="RCZ1" s="33" t="s">
        <v>12575</v>
      </c>
      <c r="RDA1" s="33" t="s">
        <v>12576</v>
      </c>
      <c r="RDB1" s="33" t="s">
        <v>12577</v>
      </c>
      <c r="RDC1" s="33" t="s">
        <v>12578</v>
      </c>
      <c r="RDD1" s="33" t="s">
        <v>12579</v>
      </c>
      <c r="RDE1" s="33" t="s">
        <v>12580</v>
      </c>
      <c r="RDF1" s="33" t="s">
        <v>12581</v>
      </c>
      <c r="RDG1" s="33" t="s">
        <v>12582</v>
      </c>
      <c r="RDH1" s="33" t="s">
        <v>12583</v>
      </c>
      <c r="RDI1" s="33" t="s">
        <v>12584</v>
      </c>
      <c r="RDJ1" s="33" t="s">
        <v>12585</v>
      </c>
      <c r="RDK1" s="33" t="s">
        <v>12586</v>
      </c>
      <c r="RDL1" s="33" t="s">
        <v>12587</v>
      </c>
      <c r="RDM1" s="33" t="s">
        <v>12588</v>
      </c>
      <c r="RDN1" s="33" t="s">
        <v>12589</v>
      </c>
      <c r="RDO1" s="33" t="s">
        <v>12590</v>
      </c>
      <c r="RDP1" s="33" t="s">
        <v>12591</v>
      </c>
      <c r="RDQ1" s="33" t="s">
        <v>12592</v>
      </c>
      <c r="RDR1" s="33" t="s">
        <v>12593</v>
      </c>
      <c r="RDS1" s="33" t="s">
        <v>12594</v>
      </c>
      <c r="RDT1" s="33" t="s">
        <v>12595</v>
      </c>
      <c r="RDU1" s="33" t="s">
        <v>12596</v>
      </c>
      <c r="RDV1" s="33" t="s">
        <v>12597</v>
      </c>
      <c r="RDW1" s="33" t="s">
        <v>12598</v>
      </c>
      <c r="RDX1" s="33" t="s">
        <v>12599</v>
      </c>
      <c r="RDY1" s="33" t="s">
        <v>12600</v>
      </c>
      <c r="RDZ1" s="33" t="s">
        <v>12601</v>
      </c>
      <c r="REA1" s="33" t="s">
        <v>12602</v>
      </c>
      <c r="REB1" s="33" t="s">
        <v>12603</v>
      </c>
      <c r="REC1" s="33" t="s">
        <v>12604</v>
      </c>
      <c r="RED1" s="33" t="s">
        <v>12605</v>
      </c>
      <c r="REE1" s="33" t="s">
        <v>12606</v>
      </c>
      <c r="REF1" s="33" t="s">
        <v>12607</v>
      </c>
      <c r="REG1" s="33" t="s">
        <v>12608</v>
      </c>
      <c r="REH1" s="33" t="s">
        <v>12609</v>
      </c>
      <c r="REI1" s="33" t="s">
        <v>12610</v>
      </c>
      <c r="REJ1" s="33" t="s">
        <v>12611</v>
      </c>
      <c r="REK1" s="33" t="s">
        <v>12612</v>
      </c>
      <c r="REL1" s="33" t="s">
        <v>12613</v>
      </c>
      <c r="REM1" s="33" t="s">
        <v>12614</v>
      </c>
      <c r="REN1" s="33" t="s">
        <v>12615</v>
      </c>
      <c r="REO1" s="33" t="s">
        <v>12616</v>
      </c>
      <c r="REP1" s="33" t="s">
        <v>12617</v>
      </c>
      <c r="REQ1" s="33" t="s">
        <v>12618</v>
      </c>
      <c r="RER1" s="33" t="s">
        <v>12619</v>
      </c>
      <c r="RES1" s="33" t="s">
        <v>12620</v>
      </c>
      <c r="RET1" s="33" t="s">
        <v>12621</v>
      </c>
      <c r="REU1" s="33" t="s">
        <v>12622</v>
      </c>
      <c r="REV1" s="33" t="s">
        <v>12623</v>
      </c>
      <c r="REW1" s="33" t="s">
        <v>12624</v>
      </c>
      <c r="REX1" s="33" t="s">
        <v>12625</v>
      </c>
      <c r="REY1" s="33" t="s">
        <v>12626</v>
      </c>
      <c r="REZ1" s="33" t="s">
        <v>12627</v>
      </c>
      <c r="RFA1" s="33" t="s">
        <v>12628</v>
      </c>
      <c r="RFB1" s="33" t="s">
        <v>12629</v>
      </c>
      <c r="RFC1" s="33" t="s">
        <v>12630</v>
      </c>
      <c r="RFD1" s="33" t="s">
        <v>12631</v>
      </c>
      <c r="RFE1" s="33" t="s">
        <v>12632</v>
      </c>
      <c r="RFF1" s="33" t="s">
        <v>12633</v>
      </c>
      <c r="RFG1" s="33" t="s">
        <v>12634</v>
      </c>
      <c r="RFH1" s="33" t="s">
        <v>12635</v>
      </c>
      <c r="RFI1" s="33" t="s">
        <v>12636</v>
      </c>
      <c r="RFJ1" s="33" t="s">
        <v>12637</v>
      </c>
      <c r="RFK1" s="33" t="s">
        <v>12638</v>
      </c>
      <c r="RFL1" s="33" t="s">
        <v>12639</v>
      </c>
      <c r="RFM1" s="33" t="s">
        <v>12640</v>
      </c>
      <c r="RFN1" s="33" t="s">
        <v>12641</v>
      </c>
      <c r="RFO1" s="33" t="s">
        <v>12642</v>
      </c>
      <c r="RFP1" s="33" t="s">
        <v>12643</v>
      </c>
      <c r="RFQ1" s="33" t="s">
        <v>12644</v>
      </c>
      <c r="RFR1" s="33" t="s">
        <v>12645</v>
      </c>
      <c r="RFS1" s="33" t="s">
        <v>12646</v>
      </c>
      <c r="RFT1" s="33" t="s">
        <v>12647</v>
      </c>
      <c r="RFU1" s="33" t="s">
        <v>12648</v>
      </c>
      <c r="RFV1" s="33" t="s">
        <v>12649</v>
      </c>
      <c r="RFW1" s="33" t="s">
        <v>12650</v>
      </c>
      <c r="RFX1" s="33" t="s">
        <v>12651</v>
      </c>
      <c r="RFY1" s="33" t="s">
        <v>12652</v>
      </c>
      <c r="RFZ1" s="33" t="s">
        <v>12653</v>
      </c>
      <c r="RGA1" s="33" t="s">
        <v>12654</v>
      </c>
      <c r="RGB1" s="33" t="s">
        <v>12655</v>
      </c>
      <c r="RGC1" s="33" t="s">
        <v>12656</v>
      </c>
      <c r="RGD1" s="33" t="s">
        <v>12657</v>
      </c>
      <c r="RGE1" s="33" t="s">
        <v>12658</v>
      </c>
      <c r="RGF1" s="33" t="s">
        <v>12659</v>
      </c>
      <c r="RGG1" s="33" t="s">
        <v>12660</v>
      </c>
      <c r="RGH1" s="33" t="s">
        <v>12661</v>
      </c>
      <c r="RGI1" s="33" t="s">
        <v>12662</v>
      </c>
      <c r="RGJ1" s="33" t="s">
        <v>12663</v>
      </c>
      <c r="RGK1" s="33" t="s">
        <v>12664</v>
      </c>
      <c r="RGL1" s="33" t="s">
        <v>12665</v>
      </c>
      <c r="RGM1" s="33" t="s">
        <v>12666</v>
      </c>
      <c r="RGN1" s="33" t="s">
        <v>12667</v>
      </c>
      <c r="RGO1" s="33" t="s">
        <v>12668</v>
      </c>
      <c r="RGP1" s="33" t="s">
        <v>12669</v>
      </c>
      <c r="RGQ1" s="33" t="s">
        <v>12670</v>
      </c>
      <c r="RGR1" s="33" t="s">
        <v>12671</v>
      </c>
      <c r="RGS1" s="33" t="s">
        <v>12672</v>
      </c>
      <c r="RGT1" s="33" t="s">
        <v>12673</v>
      </c>
      <c r="RGU1" s="33" t="s">
        <v>12674</v>
      </c>
      <c r="RGV1" s="33" t="s">
        <v>12675</v>
      </c>
      <c r="RGW1" s="33" t="s">
        <v>12676</v>
      </c>
      <c r="RGX1" s="33" t="s">
        <v>12677</v>
      </c>
      <c r="RGY1" s="33" t="s">
        <v>12678</v>
      </c>
      <c r="RGZ1" s="33" t="s">
        <v>12679</v>
      </c>
      <c r="RHA1" s="33" t="s">
        <v>12680</v>
      </c>
      <c r="RHB1" s="33" t="s">
        <v>12681</v>
      </c>
      <c r="RHC1" s="33" t="s">
        <v>12682</v>
      </c>
      <c r="RHD1" s="33" t="s">
        <v>12683</v>
      </c>
      <c r="RHE1" s="33" t="s">
        <v>12684</v>
      </c>
      <c r="RHF1" s="33" t="s">
        <v>12685</v>
      </c>
      <c r="RHG1" s="33" t="s">
        <v>12686</v>
      </c>
      <c r="RHH1" s="33" t="s">
        <v>12687</v>
      </c>
      <c r="RHI1" s="33" t="s">
        <v>12688</v>
      </c>
      <c r="RHJ1" s="33" t="s">
        <v>12689</v>
      </c>
      <c r="RHK1" s="33" t="s">
        <v>12690</v>
      </c>
      <c r="RHL1" s="33" t="s">
        <v>12691</v>
      </c>
      <c r="RHM1" s="33" t="s">
        <v>12692</v>
      </c>
      <c r="RHN1" s="33" t="s">
        <v>12693</v>
      </c>
      <c r="RHO1" s="33" t="s">
        <v>12694</v>
      </c>
      <c r="RHP1" s="33" t="s">
        <v>12695</v>
      </c>
      <c r="RHQ1" s="33" t="s">
        <v>12696</v>
      </c>
      <c r="RHR1" s="33" t="s">
        <v>12697</v>
      </c>
      <c r="RHS1" s="33" t="s">
        <v>12698</v>
      </c>
      <c r="RHT1" s="33" t="s">
        <v>12699</v>
      </c>
      <c r="RHU1" s="33" t="s">
        <v>12700</v>
      </c>
      <c r="RHV1" s="33" t="s">
        <v>12701</v>
      </c>
      <c r="RHW1" s="33" t="s">
        <v>12702</v>
      </c>
      <c r="RHX1" s="33" t="s">
        <v>12703</v>
      </c>
      <c r="RHY1" s="33" t="s">
        <v>12704</v>
      </c>
      <c r="RHZ1" s="33" t="s">
        <v>12705</v>
      </c>
      <c r="RIA1" s="33" t="s">
        <v>12706</v>
      </c>
      <c r="RIB1" s="33" t="s">
        <v>12707</v>
      </c>
      <c r="RIC1" s="33" t="s">
        <v>12708</v>
      </c>
      <c r="RID1" s="33" t="s">
        <v>12709</v>
      </c>
      <c r="RIE1" s="33" t="s">
        <v>12710</v>
      </c>
      <c r="RIF1" s="33" t="s">
        <v>12711</v>
      </c>
      <c r="RIG1" s="33" t="s">
        <v>12712</v>
      </c>
      <c r="RIH1" s="33" t="s">
        <v>12713</v>
      </c>
      <c r="RII1" s="33" t="s">
        <v>12714</v>
      </c>
      <c r="RIJ1" s="33" t="s">
        <v>12715</v>
      </c>
      <c r="RIK1" s="33" t="s">
        <v>12716</v>
      </c>
      <c r="RIL1" s="33" t="s">
        <v>12717</v>
      </c>
      <c r="RIM1" s="33" t="s">
        <v>12718</v>
      </c>
      <c r="RIN1" s="33" t="s">
        <v>12719</v>
      </c>
      <c r="RIO1" s="33" t="s">
        <v>12720</v>
      </c>
      <c r="RIP1" s="33" t="s">
        <v>12721</v>
      </c>
      <c r="RIQ1" s="33" t="s">
        <v>12722</v>
      </c>
      <c r="RIR1" s="33" t="s">
        <v>12723</v>
      </c>
      <c r="RIS1" s="33" t="s">
        <v>12724</v>
      </c>
      <c r="RIT1" s="33" t="s">
        <v>12725</v>
      </c>
      <c r="RIU1" s="33" t="s">
        <v>12726</v>
      </c>
      <c r="RIV1" s="33" t="s">
        <v>12727</v>
      </c>
      <c r="RIW1" s="33" t="s">
        <v>12728</v>
      </c>
      <c r="RIX1" s="33" t="s">
        <v>12729</v>
      </c>
      <c r="RIY1" s="33" t="s">
        <v>12730</v>
      </c>
      <c r="RIZ1" s="33" t="s">
        <v>12731</v>
      </c>
      <c r="RJA1" s="33" t="s">
        <v>12732</v>
      </c>
      <c r="RJB1" s="33" t="s">
        <v>12733</v>
      </c>
      <c r="RJC1" s="33" t="s">
        <v>12734</v>
      </c>
      <c r="RJD1" s="33" t="s">
        <v>12735</v>
      </c>
      <c r="RJE1" s="33" t="s">
        <v>12736</v>
      </c>
      <c r="RJF1" s="33" t="s">
        <v>12737</v>
      </c>
      <c r="RJG1" s="33" t="s">
        <v>12738</v>
      </c>
      <c r="RJH1" s="33" t="s">
        <v>12739</v>
      </c>
      <c r="RJI1" s="33" t="s">
        <v>12740</v>
      </c>
      <c r="RJJ1" s="33" t="s">
        <v>12741</v>
      </c>
      <c r="RJK1" s="33" t="s">
        <v>12742</v>
      </c>
      <c r="RJL1" s="33" t="s">
        <v>12743</v>
      </c>
      <c r="RJM1" s="33" t="s">
        <v>12744</v>
      </c>
      <c r="RJN1" s="33" t="s">
        <v>12745</v>
      </c>
      <c r="RJO1" s="33" t="s">
        <v>12746</v>
      </c>
      <c r="RJP1" s="33" t="s">
        <v>12747</v>
      </c>
      <c r="RJQ1" s="33" t="s">
        <v>12748</v>
      </c>
      <c r="RJR1" s="33" t="s">
        <v>12749</v>
      </c>
      <c r="RJS1" s="33" t="s">
        <v>12750</v>
      </c>
      <c r="RJT1" s="33" t="s">
        <v>12751</v>
      </c>
      <c r="RJU1" s="33" t="s">
        <v>12752</v>
      </c>
      <c r="RJV1" s="33" t="s">
        <v>12753</v>
      </c>
      <c r="RJW1" s="33" t="s">
        <v>12754</v>
      </c>
      <c r="RJX1" s="33" t="s">
        <v>12755</v>
      </c>
      <c r="RJY1" s="33" t="s">
        <v>12756</v>
      </c>
      <c r="RJZ1" s="33" t="s">
        <v>12757</v>
      </c>
      <c r="RKA1" s="33" t="s">
        <v>12758</v>
      </c>
      <c r="RKB1" s="33" t="s">
        <v>12759</v>
      </c>
      <c r="RKC1" s="33" t="s">
        <v>12760</v>
      </c>
      <c r="RKD1" s="33" t="s">
        <v>12761</v>
      </c>
      <c r="RKE1" s="33" t="s">
        <v>12762</v>
      </c>
      <c r="RKF1" s="33" t="s">
        <v>12763</v>
      </c>
      <c r="RKG1" s="33" t="s">
        <v>12764</v>
      </c>
      <c r="RKH1" s="33" t="s">
        <v>12765</v>
      </c>
      <c r="RKI1" s="33" t="s">
        <v>12766</v>
      </c>
      <c r="RKJ1" s="33" t="s">
        <v>12767</v>
      </c>
      <c r="RKK1" s="33" t="s">
        <v>12768</v>
      </c>
      <c r="RKL1" s="33" t="s">
        <v>12769</v>
      </c>
      <c r="RKM1" s="33" t="s">
        <v>12770</v>
      </c>
      <c r="RKN1" s="33" t="s">
        <v>12771</v>
      </c>
      <c r="RKO1" s="33" t="s">
        <v>12772</v>
      </c>
      <c r="RKP1" s="33" t="s">
        <v>12773</v>
      </c>
      <c r="RKQ1" s="33" t="s">
        <v>12774</v>
      </c>
      <c r="RKR1" s="33" t="s">
        <v>12775</v>
      </c>
      <c r="RKS1" s="33" t="s">
        <v>12776</v>
      </c>
      <c r="RKT1" s="33" t="s">
        <v>12777</v>
      </c>
      <c r="RKU1" s="33" t="s">
        <v>12778</v>
      </c>
      <c r="RKV1" s="33" t="s">
        <v>12779</v>
      </c>
      <c r="RKW1" s="33" t="s">
        <v>12780</v>
      </c>
      <c r="RKX1" s="33" t="s">
        <v>12781</v>
      </c>
      <c r="RKY1" s="33" t="s">
        <v>12782</v>
      </c>
      <c r="RKZ1" s="33" t="s">
        <v>12783</v>
      </c>
      <c r="RLA1" s="33" t="s">
        <v>12784</v>
      </c>
      <c r="RLB1" s="33" t="s">
        <v>12785</v>
      </c>
      <c r="RLC1" s="33" t="s">
        <v>12786</v>
      </c>
      <c r="RLD1" s="33" t="s">
        <v>12787</v>
      </c>
      <c r="RLE1" s="33" t="s">
        <v>12788</v>
      </c>
      <c r="RLF1" s="33" t="s">
        <v>12789</v>
      </c>
      <c r="RLG1" s="33" t="s">
        <v>12790</v>
      </c>
      <c r="RLH1" s="33" t="s">
        <v>12791</v>
      </c>
      <c r="RLI1" s="33" t="s">
        <v>12792</v>
      </c>
      <c r="RLJ1" s="33" t="s">
        <v>12793</v>
      </c>
      <c r="RLK1" s="33" t="s">
        <v>12794</v>
      </c>
      <c r="RLL1" s="33" t="s">
        <v>12795</v>
      </c>
      <c r="RLM1" s="33" t="s">
        <v>12796</v>
      </c>
      <c r="RLN1" s="33" t="s">
        <v>12797</v>
      </c>
      <c r="RLO1" s="33" t="s">
        <v>12798</v>
      </c>
      <c r="RLP1" s="33" t="s">
        <v>12799</v>
      </c>
      <c r="RLQ1" s="33" t="s">
        <v>12800</v>
      </c>
      <c r="RLR1" s="33" t="s">
        <v>12801</v>
      </c>
      <c r="RLS1" s="33" t="s">
        <v>12802</v>
      </c>
      <c r="RLT1" s="33" t="s">
        <v>12803</v>
      </c>
      <c r="RLU1" s="33" t="s">
        <v>12804</v>
      </c>
      <c r="RLV1" s="33" t="s">
        <v>12805</v>
      </c>
      <c r="RLW1" s="33" t="s">
        <v>12806</v>
      </c>
      <c r="RLX1" s="33" t="s">
        <v>12807</v>
      </c>
      <c r="RLY1" s="33" t="s">
        <v>12808</v>
      </c>
      <c r="RLZ1" s="33" t="s">
        <v>12809</v>
      </c>
      <c r="RMA1" s="33" t="s">
        <v>12810</v>
      </c>
      <c r="RMB1" s="33" t="s">
        <v>12811</v>
      </c>
      <c r="RMC1" s="33" t="s">
        <v>12812</v>
      </c>
      <c r="RMD1" s="33" t="s">
        <v>12813</v>
      </c>
      <c r="RME1" s="33" t="s">
        <v>12814</v>
      </c>
      <c r="RMF1" s="33" t="s">
        <v>12815</v>
      </c>
      <c r="RMG1" s="33" t="s">
        <v>12816</v>
      </c>
      <c r="RMH1" s="33" t="s">
        <v>12817</v>
      </c>
      <c r="RMI1" s="33" t="s">
        <v>12818</v>
      </c>
      <c r="RMJ1" s="33" t="s">
        <v>12819</v>
      </c>
      <c r="RMK1" s="33" t="s">
        <v>12820</v>
      </c>
      <c r="RML1" s="33" t="s">
        <v>12821</v>
      </c>
      <c r="RMM1" s="33" t="s">
        <v>12822</v>
      </c>
      <c r="RMN1" s="33" t="s">
        <v>12823</v>
      </c>
      <c r="RMO1" s="33" t="s">
        <v>12824</v>
      </c>
      <c r="RMP1" s="33" t="s">
        <v>12825</v>
      </c>
      <c r="RMQ1" s="33" t="s">
        <v>12826</v>
      </c>
      <c r="RMR1" s="33" t="s">
        <v>12827</v>
      </c>
      <c r="RMS1" s="33" t="s">
        <v>12828</v>
      </c>
      <c r="RMT1" s="33" t="s">
        <v>12829</v>
      </c>
      <c r="RMU1" s="33" t="s">
        <v>12830</v>
      </c>
      <c r="RMV1" s="33" t="s">
        <v>12831</v>
      </c>
      <c r="RMW1" s="33" t="s">
        <v>12832</v>
      </c>
      <c r="RMX1" s="33" t="s">
        <v>12833</v>
      </c>
      <c r="RMY1" s="33" t="s">
        <v>12834</v>
      </c>
      <c r="RMZ1" s="33" t="s">
        <v>12835</v>
      </c>
      <c r="RNA1" s="33" t="s">
        <v>12836</v>
      </c>
      <c r="RNB1" s="33" t="s">
        <v>12837</v>
      </c>
      <c r="RNC1" s="33" t="s">
        <v>12838</v>
      </c>
      <c r="RND1" s="33" t="s">
        <v>12839</v>
      </c>
      <c r="RNE1" s="33" t="s">
        <v>12840</v>
      </c>
      <c r="RNF1" s="33" t="s">
        <v>12841</v>
      </c>
      <c r="RNG1" s="33" t="s">
        <v>12842</v>
      </c>
      <c r="RNH1" s="33" t="s">
        <v>12843</v>
      </c>
      <c r="RNI1" s="33" t="s">
        <v>12844</v>
      </c>
      <c r="RNJ1" s="33" t="s">
        <v>12845</v>
      </c>
      <c r="RNK1" s="33" t="s">
        <v>12846</v>
      </c>
      <c r="RNL1" s="33" t="s">
        <v>12847</v>
      </c>
      <c r="RNM1" s="33" t="s">
        <v>12848</v>
      </c>
      <c r="RNN1" s="33" t="s">
        <v>12849</v>
      </c>
      <c r="RNO1" s="33" t="s">
        <v>12850</v>
      </c>
      <c r="RNP1" s="33" t="s">
        <v>12851</v>
      </c>
      <c r="RNQ1" s="33" t="s">
        <v>12852</v>
      </c>
      <c r="RNR1" s="33" t="s">
        <v>12853</v>
      </c>
      <c r="RNS1" s="33" t="s">
        <v>12854</v>
      </c>
      <c r="RNT1" s="33" t="s">
        <v>12855</v>
      </c>
      <c r="RNU1" s="33" t="s">
        <v>12856</v>
      </c>
      <c r="RNV1" s="33" t="s">
        <v>12857</v>
      </c>
      <c r="RNW1" s="33" t="s">
        <v>12858</v>
      </c>
      <c r="RNX1" s="33" t="s">
        <v>12859</v>
      </c>
      <c r="RNY1" s="33" t="s">
        <v>12860</v>
      </c>
      <c r="RNZ1" s="33" t="s">
        <v>12861</v>
      </c>
      <c r="ROA1" s="33" t="s">
        <v>12862</v>
      </c>
      <c r="ROB1" s="33" t="s">
        <v>12863</v>
      </c>
      <c r="ROC1" s="33" t="s">
        <v>12864</v>
      </c>
      <c r="ROD1" s="33" t="s">
        <v>12865</v>
      </c>
      <c r="ROE1" s="33" t="s">
        <v>12866</v>
      </c>
      <c r="ROF1" s="33" t="s">
        <v>12867</v>
      </c>
      <c r="ROG1" s="33" t="s">
        <v>12868</v>
      </c>
      <c r="ROH1" s="33" t="s">
        <v>12869</v>
      </c>
      <c r="ROI1" s="33" t="s">
        <v>12870</v>
      </c>
      <c r="ROJ1" s="33" t="s">
        <v>12871</v>
      </c>
      <c r="ROK1" s="33" t="s">
        <v>12872</v>
      </c>
      <c r="ROL1" s="33" t="s">
        <v>12873</v>
      </c>
      <c r="ROM1" s="33" t="s">
        <v>12874</v>
      </c>
      <c r="RON1" s="33" t="s">
        <v>12875</v>
      </c>
      <c r="ROO1" s="33" t="s">
        <v>12876</v>
      </c>
      <c r="ROP1" s="33" t="s">
        <v>12877</v>
      </c>
      <c r="ROQ1" s="33" t="s">
        <v>12878</v>
      </c>
      <c r="ROR1" s="33" t="s">
        <v>12879</v>
      </c>
      <c r="ROS1" s="33" t="s">
        <v>12880</v>
      </c>
      <c r="ROT1" s="33" t="s">
        <v>12881</v>
      </c>
      <c r="ROU1" s="33" t="s">
        <v>12882</v>
      </c>
      <c r="ROV1" s="33" t="s">
        <v>12883</v>
      </c>
      <c r="ROW1" s="33" t="s">
        <v>12884</v>
      </c>
      <c r="ROX1" s="33" t="s">
        <v>12885</v>
      </c>
      <c r="ROY1" s="33" t="s">
        <v>12886</v>
      </c>
      <c r="ROZ1" s="33" t="s">
        <v>12887</v>
      </c>
      <c r="RPA1" s="33" t="s">
        <v>12888</v>
      </c>
      <c r="RPB1" s="33" t="s">
        <v>12889</v>
      </c>
      <c r="RPC1" s="33" t="s">
        <v>12890</v>
      </c>
      <c r="RPD1" s="33" t="s">
        <v>12891</v>
      </c>
      <c r="RPE1" s="33" t="s">
        <v>12892</v>
      </c>
      <c r="RPF1" s="33" t="s">
        <v>12893</v>
      </c>
      <c r="RPG1" s="33" t="s">
        <v>12894</v>
      </c>
      <c r="RPH1" s="33" t="s">
        <v>12895</v>
      </c>
      <c r="RPI1" s="33" t="s">
        <v>12896</v>
      </c>
      <c r="RPJ1" s="33" t="s">
        <v>12897</v>
      </c>
      <c r="RPK1" s="33" t="s">
        <v>12898</v>
      </c>
      <c r="RPL1" s="33" t="s">
        <v>12899</v>
      </c>
      <c r="RPM1" s="33" t="s">
        <v>12900</v>
      </c>
      <c r="RPN1" s="33" t="s">
        <v>12901</v>
      </c>
      <c r="RPO1" s="33" t="s">
        <v>12902</v>
      </c>
      <c r="RPP1" s="33" t="s">
        <v>12903</v>
      </c>
      <c r="RPQ1" s="33" t="s">
        <v>12904</v>
      </c>
      <c r="RPR1" s="33" t="s">
        <v>12905</v>
      </c>
      <c r="RPS1" s="33" t="s">
        <v>12906</v>
      </c>
      <c r="RPT1" s="33" t="s">
        <v>12907</v>
      </c>
      <c r="RPU1" s="33" t="s">
        <v>12908</v>
      </c>
      <c r="RPV1" s="33" t="s">
        <v>12909</v>
      </c>
      <c r="RPW1" s="33" t="s">
        <v>12910</v>
      </c>
      <c r="RPX1" s="33" t="s">
        <v>12911</v>
      </c>
      <c r="RPY1" s="33" t="s">
        <v>12912</v>
      </c>
      <c r="RPZ1" s="33" t="s">
        <v>12913</v>
      </c>
      <c r="RQA1" s="33" t="s">
        <v>12914</v>
      </c>
      <c r="RQB1" s="33" t="s">
        <v>12915</v>
      </c>
      <c r="RQC1" s="33" t="s">
        <v>12916</v>
      </c>
      <c r="RQD1" s="33" t="s">
        <v>12917</v>
      </c>
      <c r="RQE1" s="33" t="s">
        <v>12918</v>
      </c>
      <c r="RQF1" s="33" t="s">
        <v>12919</v>
      </c>
      <c r="RQG1" s="33" t="s">
        <v>12920</v>
      </c>
      <c r="RQH1" s="33" t="s">
        <v>12921</v>
      </c>
      <c r="RQI1" s="33" t="s">
        <v>12922</v>
      </c>
      <c r="RQJ1" s="33" t="s">
        <v>12923</v>
      </c>
      <c r="RQK1" s="33" t="s">
        <v>12924</v>
      </c>
      <c r="RQL1" s="33" t="s">
        <v>12925</v>
      </c>
      <c r="RQM1" s="33" t="s">
        <v>12926</v>
      </c>
      <c r="RQN1" s="33" t="s">
        <v>12927</v>
      </c>
      <c r="RQO1" s="33" t="s">
        <v>12928</v>
      </c>
      <c r="RQP1" s="33" t="s">
        <v>12929</v>
      </c>
      <c r="RQQ1" s="33" t="s">
        <v>12930</v>
      </c>
      <c r="RQR1" s="33" t="s">
        <v>12931</v>
      </c>
      <c r="RQS1" s="33" t="s">
        <v>12932</v>
      </c>
      <c r="RQT1" s="33" t="s">
        <v>12933</v>
      </c>
      <c r="RQU1" s="33" t="s">
        <v>12934</v>
      </c>
      <c r="RQV1" s="33" t="s">
        <v>12935</v>
      </c>
      <c r="RQW1" s="33" t="s">
        <v>12936</v>
      </c>
      <c r="RQX1" s="33" t="s">
        <v>12937</v>
      </c>
      <c r="RQY1" s="33" t="s">
        <v>12938</v>
      </c>
      <c r="RQZ1" s="33" t="s">
        <v>12939</v>
      </c>
      <c r="RRA1" s="33" t="s">
        <v>12940</v>
      </c>
      <c r="RRB1" s="33" t="s">
        <v>12941</v>
      </c>
      <c r="RRC1" s="33" t="s">
        <v>12942</v>
      </c>
      <c r="RRD1" s="33" t="s">
        <v>12943</v>
      </c>
      <c r="RRE1" s="33" t="s">
        <v>12944</v>
      </c>
      <c r="RRF1" s="33" t="s">
        <v>12945</v>
      </c>
      <c r="RRG1" s="33" t="s">
        <v>12946</v>
      </c>
      <c r="RRH1" s="33" t="s">
        <v>12947</v>
      </c>
      <c r="RRI1" s="33" t="s">
        <v>12948</v>
      </c>
      <c r="RRJ1" s="33" t="s">
        <v>12949</v>
      </c>
      <c r="RRK1" s="33" t="s">
        <v>12950</v>
      </c>
      <c r="RRL1" s="33" t="s">
        <v>12951</v>
      </c>
      <c r="RRM1" s="33" t="s">
        <v>12952</v>
      </c>
      <c r="RRN1" s="33" t="s">
        <v>12953</v>
      </c>
      <c r="RRO1" s="33" t="s">
        <v>12954</v>
      </c>
      <c r="RRP1" s="33" t="s">
        <v>12955</v>
      </c>
      <c r="RRQ1" s="33" t="s">
        <v>12956</v>
      </c>
      <c r="RRR1" s="33" t="s">
        <v>12957</v>
      </c>
      <c r="RRS1" s="33" t="s">
        <v>12958</v>
      </c>
      <c r="RRT1" s="33" t="s">
        <v>12959</v>
      </c>
      <c r="RRU1" s="33" t="s">
        <v>12960</v>
      </c>
      <c r="RRV1" s="33" t="s">
        <v>12961</v>
      </c>
      <c r="RRW1" s="33" t="s">
        <v>12962</v>
      </c>
      <c r="RRX1" s="33" t="s">
        <v>12963</v>
      </c>
      <c r="RRY1" s="33" t="s">
        <v>12964</v>
      </c>
      <c r="RRZ1" s="33" t="s">
        <v>12965</v>
      </c>
      <c r="RSA1" s="33" t="s">
        <v>12966</v>
      </c>
      <c r="RSB1" s="33" t="s">
        <v>12967</v>
      </c>
      <c r="RSC1" s="33" t="s">
        <v>12968</v>
      </c>
      <c r="RSD1" s="33" t="s">
        <v>12969</v>
      </c>
      <c r="RSE1" s="33" t="s">
        <v>12970</v>
      </c>
      <c r="RSF1" s="33" t="s">
        <v>12971</v>
      </c>
      <c r="RSG1" s="33" t="s">
        <v>12972</v>
      </c>
      <c r="RSH1" s="33" t="s">
        <v>12973</v>
      </c>
      <c r="RSI1" s="33" t="s">
        <v>12974</v>
      </c>
      <c r="RSJ1" s="33" t="s">
        <v>12975</v>
      </c>
      <c r="RSK1" s="33" t="s">
        <v>12976</v>
      </c>
      <c r="RSL1" s="33" t="s">
        <v>12977</v>
      </c>
      <c r="RSM1" s="33" t="s">
        <v>12978</v>
      </c>
      <c r="RSN1" s="33" t="s">
        <v>12979</v>
      </c>
      <c r="RSO1" s="33" t="s">
        <v>12980</v>
      </c>
      <c r="RSP1" s="33" t="s">
        <v>12981</v>
      </c>
      <c r="RSQ1" s="33" t="s">
        <v>12982</v>
      </c>
      <c r="RSR1" s="33" t="s">
        <v>12983</v>
      </c>
      <c r="RSS1" s="33" t="s">
        <v>12984</v>
      </c>
      <c r="RST1" s="33" t="s">
        <v>12985</v>
      </c>
      <c r="RSU1" s="33" t="s">
        <v>12986</v>
      </c>
      <c r="RSV1" s="33" t="s">
        <v>12987</v>
      </c>
      <c r="RSW1" s="33" t="s">
        <v>12988</v>
      </c>
      <c r="RSX1" s="33" t="s">
        <v>12989</v>
      </c>
      <c r="RSY1" s="33" t="s">
        <v>12990</v>
      </c>
      <c r="RSZ1" s="33" t="s">
        <v>12991</v>
      </c>
      <c r="RTA1" s="33" t="s">
        <v>12992</v>
      </c>
      <c r="RTB1" s="33" t="s">
        <v>12993</v>
      </c>
      <c r="RTC1" s="33" t="s">
        <v>12994</v>
      </c>
      <c r="RTD1" s="33" t="s">
        <v>12995</v>
      </c>
      <c r="RTE1" s="33" t="s">
        <v>12996</v>
      </c>
      <c r="RTF1" s="33" t="s">
        <v>12997</v>
      </c>
      <c r="RTG1" s="33" t="s">
        <v>12998</v>
      </c>
      <c r="RTH1" s="33" t="s">
        <v>12999</v>
      </c>
      <c r="RTI1" s="33" t="s">
        <v>13000</v>
      </c>
      <c r="RTJ1" s="33" t="s">
        <v>13001</v>
      </c>
      <c r="RTK1" s="33" t="s">
        <v>13002</v>
      </c>
      <c r="RTL1" s="33" t="s">
        <v>13003</v>
      </c>
      <c r="RTM1" s="33" t="s">
        <v>13004</v>
      </c>
      <c r="RTN1" s="33" t="s">
        <v>13005</v>
      </c>
      <c r="RTO1" s="33" t="s">
        <v>13006</v>
      </c>
      <c r="RTP1" s="33" t="s">
        <v>13007</v>
      </c>
      <c r="RTQ1" s="33" t="s">
        <v>13008</v>
      </c>
      <c r="RTR1" s="33" t="s">
        <v>13009</v>
      </c>
      <c r="RTS1" s="33" t="s">
        <v>13010</v>
      </c>
      <c r="RTT1" s="33" t="s">
        <v>13011</v>
      </c>
      <c r="RTU1" s="33" t="s">
        <v>13012</v>
      </c>
      <c r="RTV1" s="33" t="s">
        <v>13013</v>
      </c>
      <c r="RTW1" s="33" t="s">
        <v>13014</v>
      </c>
      <c r="RTX1" s="33" t="s">
        <v>13015</v>
      </c>
      <c r="RTY1" s="33" t="s">
        <v>13016</v>
      </c>
      <c r="RTZ1" s="33" t="s">
        <v>13017</v>
      </c>
      <c r="RUA1" s="33" t="s">
        <v>13018</v>
      </c>
      <c r="RUB1" s="33" t="s">
        <v>13019</v>
      </c>
      <c r="RUC1" s="33" t="s">
        <v>13020</v>
      </c>
      <c r="RUD1" s="33" t="s">
        <v>13021</v>
      </c>
      <c r="RUE1" s="33" t="s">
        <v>13022</v>
      </c>
      <c r="RUF1" s="33" t="s">
        <v>13023</v>
      </c>
      <c r="RUG1" s="33" t="s">
        <v>13024</v>
      </c>
      <c r="RUH1" s="33" t="s">
        <v>13025</v>
      </c>
      <c r="RUI1" s="33" t="s">
        <v>13026</v>
      </c>
      <c r="RUJ1" s="33" t="s">
        <v>13027</v>
      </c>
      <c r="RUK1" s="33" t="s">
        <v>13028</v>
      </c>
      <c r="RUL1" s="33" t="s">
        <v>13029</v>
      </c>
      <c r="RUM1" s="33" t="s">
        <v>13030</v>
      </c>
      <c r="RUN1" s="33" t="s">
        <v>13031</v>
      </c>
      <c r="RUO1" s="33" t="s">
        <v>13032</v>
      </c>
      <c r="RUP1" s="33" t="s">
        <v>13033</v>
      </c>
      <c r="RUQ1" s="33" t="s">
        <v>13034</v>
      </c>
      <c r="RUR1" s="33" t="s">
        <v>13035</v>
      </c>
      <c r="RUS1" s="33" t="s">
        <v>13036</v>
      </c>
      <c r="RUT1" s="33" t="s">
        <v>13037</v>
      </c>
      <c r="RUU1" s="33" t="s">
        <v>13038</v>
      </c>
      <c r="RUV1" s="33" t="s">
        <v>13039</v>
      </c>
      <c r="RUW1" s="33" t="s">
        <v>13040</v>
      </c>
      <c r="RUX1" s="33" t="s">
        <v>13041</v>
      </c>
      <c r="RUY1" s="33" t="s">
        <v>13042</v>
      </c>
      <c r="RUZ1" s="33" t="s">
        <v>13043</v>
      </c>
      <c r="RVA1" s="33" t="s">
        <v>13044</v>
      </c>
      <c r="RVB1" s="33" t="s">
        <v>13045</v>
      </c>
      <c r="RVC1" s="33" t="s">
        <v>13046</v>
      </c>
      <c r="RVD1" s="33" t="s">
        <v>13047</v>
      </c>
      <c r="RVE1" s="33" t="s">
        <v>13048</v>
      </c>
      <c r="RVF1" s="33" t="s">
        <v>13049</v>
      </c>
      <c r="RVG1" s="33" t="s">
        <v>13050</v>
      </c>
      <c r="RVH1" s="33" t="s">
        <v>13051</v>
      </c>
      <c r="RVI1" s="33" t="s">
        <v>13052</v>
      </c>
      <c r="RVJ1" s="33" t="s">
        <v>13053</v>
      </c>
      <c r="RVK1" s="33" t="s">
        <v>13054</v>
      </c>
      <c r="RVL1" s="33" t="s">
        <v>13055</v>
      </c>
      <c r="RVM1" s="33" t="s">
        <v>13056</v>
      </c>
      <c r="RVN1" s="33" t="s">
        <v>13057</v>
      </c>
      <c r="RVO1" s="33" t="s">
        <v>13058</v>
      </c>
      <c r="RVP1" s="33" t="s">
        <v>13059</v>
      </c>
      <c r="RVQ1" s="33" t="s">
        <v>13060</v>
      </c>
      <c r="RVR1" s="33" t="s">
        <v>13061</v>
      </c>
      <c r="RVS1" s="33" t="s">
        <v>13062</v>
      </c>
      <c r="RVT1" s="33" t="s">
        <v>13063</v>
      </c>
      <c r="RVU1" s="33" t="s">
        <v>13064</v>
      </c>
      <c r="RVV1" s="33" t="s">
        <v>13065</v>
      </c>
      <c r="RVW1" s="33" t="s">
        <v>13066</v>
      </c>
      <c r="RVX1" s="33" t="s">
        <v>13067</v>
      </c>
      <c r="RVY1" s="33" t="s">
        <v>13068</v>
      </c>
      <c r="RVZ1" s="33" t="s">
        <v>13069</v>
      </c>
      <c r="RWA1" s="33" t="s">
        <v>13070</v>
      </c>
      <c r="RWB1" s="33" t="s">
        <v>13071</v>
      </c>
      <c r="RWC1" s="33" t="s">
        <v>13072</v>
      </c>
      <c r="RWD1" s="33" t="s">
        <v>13073</v>
      </c>
      <c r="RWE1" s="33" t="s">
        <v>13074</v>
      </c>
      <c r="RWF1" s="33" t="s">
        <v>13075</v>
      </c>
      <c r="RWG1" s="33" t="s">
        <v>13076</v>
      </c>
      <c r="RWH1" s="33" t="s">
        <v>13077</v>
      </c>
      <c r="RWI1" s="33" t="s">
        <v>13078</v>
      </c>
      <c r="RWJ1" s="33" t="s">
        <v>13079</v>
      </c>
      <c r="RWK1" s="33" t="s">
        <v>13080</v>
      </c>
      <c r="RWL1" s="33" t="s">
        <v>13081</v>
      </c>
      <c r="RWM1" s="33" t="s">
        <v>13082</v>
      </c>
      <c r="RWN1" s="33" t="s">
        <v>13083</v>
      </c>
      <c r="RWO1" s="33" t="s">
        <v>13084</v>
      </c>
      <c r="RWP1" s="33" t="s">
        <v>13085</v>
      </c>
      <c r="RWQ1" s="33" t="s">
        <v>13086</v>
      </c>
      <c r="RWR1" s="33" t="s">
        <v>13087</v>
      </c>
      <c r="RWS1" s="33" t="s">
        <v>13088</v>
      </c>
      <c r="RWT1" s="33" t="s">
        <v>13089</v>
      </c>
      <c r="RWU1" s="33" t="s">
        <v>13090</v>
      </c>
      <c r="RWV1" s="33" t="s">
        <v>13091</v>
      </c>
      <c r="RWW1" s="33" t="s">
        <v>13092</v>
      </c>
      <c r="RWX1" s="33" t="s">
        <v>13093</v>
      </c>
      <c r="RWY1" s="33" t="s">
        <v>13094</v>
      </c>
      <c r="RWZ1" s="33" t="s">
        <v>13095</v>
      </c>
      <c r="RXA1" s="33" t="s">
        <v>13096</v>
      </c>
      <c r="RXB1" s="33" t="s">
        <v>13097</v>
      </c>
      <c r="RXC1" s="33" t="s">
        <v>13098</v>
      </c>
      <c r="RXD1" s="33" t="s">
        <v>13099</v>
      </c>
      <c r="RXE1" s="33" t="s">
        <v>13100</v>
      </c>
      <c r="RXF1" s="33" t="s">
        <v>13101</v>
      </c>
      <c r="RXG1" s="33" t="s">
        <v>13102</v>
      </c>
      <c r="RXH1" s="33" t="s">
        <v>13103</v>
      </c>
      <c r="RXI1" s="33" t="s">
        <v>13104</v>
      </c>
      <c r="RXJ1" s="33" t="s">
        <v>13105</v>
      </c>
      <c r="RXK1" s="33" t="s">
        <v>13106</v>
      </c>
      <c r="RXL1" s="33" t="s">
        <v>13107</v>
      </c>
      <c r="RXM1" s="33" t="s">
        <v>13108</v>
      </c>
      <c r="RXN1" s="33" t="s">
        <v>13109</v>
      </c>
      <c r="RXO1" s="33" t="s">
        <v>13110</v>
      </c>
      <c r="RXP1" s="33" t="s">
        <v>13111</v>
      </c>
      <c r="RXQ1" s="33" t="s">
        <v>13112</v>
      </c>
      <c r="RXR1" s="33" t="s">
        <v>13113</v>
      </c>
      <c r="RXS1" s="33" t="s">
        <v>13114</v>
      </c>
      <c r="RXT1" s="33" t="s">
        <v>13115</v>
      </c>
      <c r="RXU1" s="33" t="s">
        <v>13116</v>
      </c>
      <c r="RXV1" s="33" t="s">
        <v>13117</v>
      </c>
      <c r="RXW1" s="33" t="s">
        <v>13118</v>
      </c>
      <c r="RXX1" s="33" t="s">
        <v>13119</v>
      </c>
      <c r="RXY1" s="33" t="s">
        <v>13120</v>
      </c>
      <c r="RXZ1" s="33" t="s">
        <v>13121</v>
      </c>
      <c r="RYA1" s="33" t="s">
        <v>13122</v>
      </c>
      <c r="RYB1" s="33" t="s">
        <v>13123</v>
      </c>
      <c r="RYC1" s="33" t="s">
        <v>13124</v>
      </c>
      <c r="RYD1" s="33" t="s">
        <v>13125</v>
      </c>
      <c r="RYE1" s="33" t="s">
        <v>13126</v>
      </c>
      <c r="RYF1" s="33" t="s">
        <v>13127</v>
      </c>
      <c r="RYG1" s="33" t="s">
        <v>13128</v>
      </c>
      <c r="RYH1" s="33" t="s">
        <v>13129</v>
      </c>
      <c r="RYI1" s="33" t="s">
        <v>13130</v>
      </c>
      <c r="RYJ1" s="33" t="s">
        <v>13131</v>
      </c>
      <c r="RYK1" s="33" t="s">
        <v>13132</v>
      </c>
      <c r="RYL1" s="33" t="s">
        <v>13133</v>
      </c>
      <c r="RYM1" s="33" t="s">
        <v>13134</v>
      </c>
      <c r="RYN1" s="33" t="s">
        <v>13135</v>
      </c>
      <c r="RYO1" s="33" t="s">
        <v>13136</v>
      </c>
      <c r="RYP1" s="33" t="s">
        <v>13137</v>
      </c>
      <c r="RYQ1" s="33" t="s">
        <v>13138</v>
      </c>
      <c r="RYR1" s="33" t="s">
        <v>13139</v>
      </c>
      <c r="RYS1" s="33" t="s">
        <v>13140</v>
      </c>
      <c r="RYT1" s="33" t="s">
        <v>13141</v>
      </c>
      <c r="RYU1" s="33" t="s">
        <v>13142</v>
      </c>
      <c r="RYV1" s="33" t="s">
        <v>13143</v>
      </c>
      <c r="RYW1" s="33" t="s">
        <v>13144</v>
      </c>
      <c r="RYX1" s="33" t="s">
        <v>13145</v>
      </c>
      <c r="RYY1" s="33" t="s">
        <v>13146</v>
      </c>
      <c r="RYZ1" s="33" t="s">
        <v>13147</v>
      </c>
      <c r="RZA1" s="33" t="s">
        <v>13148</v>
      </c>
      <c r="RZB1" s="33" t="s">
        <v>13149</v>
      </c>
      <c r="RZC1" s="33" t="s">
        <v>13150</v>
      </c>
      <c r="RZD1" s="33" t="s">
        <v>13151</v>
      </c>
      <c r="RZE1" s="33" t="s">
        <v>13152</v>
      </c>
      <c r="RZF1" s="33" t="s">
        <v>13153</v>
      </c>
      <c r="RZG1" s="33" t="s">
        <v>13154</v>
      </c>
      <c r="RZH1" s="33" t="s">
        <v>13155</v>
      </c>
      <c r="RZI1" s="33" t="s">
        <v>13156</v>
      </c>
      <c r="RZJ1" s="33" t="s">
        <v>13157</v>
      </c>
      <c r="RZK1" s="33" t="s">
        <v>13158</v>
      </c>
      <c r="RZL1" s="33" t="s">
        <v>13159</v>
      </c>
      <c r="RZM1" s="33" t="s">
        <v>13160</v>
      </c>
      <c r="RZN1" s="33" t="s">
        <v>13161</v>
      </c>
      <c r="RZO1" s="33" t="s">
        <v>13162</v>
      </c>
      <c r="RZP1" s="33" t="s">
        <v>13163</v>
      </c>
      <c r="RZQ1" s="33" t="s">
        <v>13164</v>
      </c>
      <c r="RZR1" s="33" t="s">
        <v>13165</v>
      </c>
      <c r="RZS1" s="33" t="s">
        <v>13166</v>
      </c>
      <c r="RZT1" s="33" t="s">
        <v>13167</v>
      </c>
      <c r="RZU1" s="33" t="s">
        <v>13168</v>
      </c>
      <c r="RZV1" s="33" t="s">
        <v>13169</v>
      </c>
      <c r="RZW1" s="33" t="s">
        <v>13170</v>
      </c>
      <c r="RZX1" s="33" t="s">
        <v>13171</v>
      </c>
      <c r="RZY1" s="33" t="s">
        <v>13172</v>
      </c>
      <c r="RZZ1" s="33" t="s">
        <v>13173</v>
      </c>
      <c r="SAA1" s="33" t="s">
        <v>13174</v>
      </c>
      <c r="SAB1" s="33" t="s">
        <v>13175</v>
      </c>
      <c r="SAC1" s="33" t="s">
        <v>13176</v>
      </c>
      <c r="SAD1" s="33" t="s">
        <v>13177</v>
      </c>
      <c r="SAE1" s="33" t="s">
        <v>13178</v>
      </c>
      <c r="SAF1" s="33" t="s">
        <v>13179</v>
      </c>
      <c r="SAG1" s="33" t="s">
        <v>13180</v>
      </c>
      <c r="SAH1" s="33" t="s">
        <v>13181</v>
      </c>
      <c r="SAI1" s="33" t="s">
        <v>13182</v>
      </c>
      <c r="SAJ1" s="33" t="s">
        <v>13183</v>
      </c>
      <c r="SAK1" s="33" t="s">
        <v>13184</v>
      </c>
      <c r="SAL1" s="33" t="s">
        <v>13185</v>
      </c>
      <c r="SAM1" s="33" t="s">
        <v>13186</v>
      </c>
      <c r="SAN1" s="33" t="s">
        <v>13187</v>
      </c>
      <c r="SAO1" s="33" t="s">
        <v>13188</v>
      </c>
      <c r="SAP1" s="33" t="s">
        <v>13189</v>
      </c>
      <c r="SAQ1" s="33" t="s">
        <v>13190</v>
      </c>
      <c r="SAR1" s="33" t="s">
        <v>13191</v>
      </c>
      <c r="SAS1" s="33" t="s">
        <v>13192</v>
      </c>
      <c r="SAT1" s="33" t="s">
        <v>13193</v>
      </c>
      <c r="SAU1" s="33" t="s">
        <v>13194</v>
      </c>
      <c r="SAV1" s="33" t="s">
        <v>13195</v>
      </c>
      <c r="SAW1" s="33" t="s">
        <v>13196</v>
      </c>
      <c r="SAX1" s="33" t="s">
        <v>13197</v>
      </c>
      <c r="SAY1" s="33" t="s">
        <v>13198</v>
      </c>
      <c r="SAZ1" s="33" t="s">
        <v>13199</v>
      </c>
      <c r="SBA1" s="33" t="s">
        <v>13200</v>
      </c>
      <c r="SBB1" s="33" t="s">
        <v>13201</v>
      </c>
      <c r="SBC1" s="33" t="s">
        <v>13202</v>
      </c>
      <c r="SBD1" s="33" t="s">
        <v>13203</v>
      </c>
      <c r="SBE1" s="33" t="s">
        <v>13204</v>
      </c>
      <c r="SBF1" s="33" t="s">
        <v>13205</v>
      </c>
      <c r="SBG1" s="33" t="s">
        <v>13206</v>
      </c>
      <c r="SBH1" s="33" t="s">
        <v>13207</v>
      </c>
      <c r="SBI1" s="33" t="s">
        <v>13208</v>
      </c>
      <c r="SBJ1" s="33" t="s">
        <v>13209</v>
      </c>
      <c r="SBK1" s="33" t="s">
        <v>13210</v>
      </c>
      <c r="SBL1" s="33" t="s">
        <v>13211</v>
      </c>
      <c r="SBM1" s="33" t="s">
        <v>13212</v>
      </c>
      <c r="SBN1" s="33" t="s">
        <v>13213</v>
      </c>
      <c r="SBO1" s="33" t="s">
        <v>13214</v>
      </c>
      <c r="SBP1" s="33" t="s">
        <v>13215</v>
      </c>
      <c r="SBQ1" s="33" t="s">
        <v>13216</v>
      </c>
      <c r="SBR1" s="33" t="s">
        <v>13217</v>
      </c>
      <c r="SBS1" s="33" t="s">
        <v>13218</v>
      </c>
      <c r="SBT1" s="33" t="s">
        <v>13219</v>
      </c>
      <c r="SBU1" s="33" t="s">
        <v>13220</v>
      </c>
      <c r="SBV1" s="33" t="s">
        <v>13221</v>
      </c>
      <c r="SBW1" s="33" t="s">
        <v>13222</v>
      </c>
      <c r="SBX1" s="33" t="s">
        <v>13223</v>
      </c>
      <c r="SBY1" s="33" t="s">
        <v>13224</v>
      </c>
      <c r="SBZ1" s="33" t="s">
        <v>13225</v>
      </c>
      <c r="SCA1" s="33" t="s">
        <v>13226</v>
      </c>
      <c r="SCB1" s="33" t="s">
        <v>13227</v>
      </c>
      <c r="SCC1" s="33" t="s">
        <v>13228</v>
      </c>
      <c r="SCD1" s="33" t="s">
        <v>13229</v>
      </c>
      <c r="SCE1" s="33" t="s">
        <v>13230</v>
      </c>
      <c r="SCF1" s="33" t="s">
        <v>13231</v>
      </c>
      <c r="SCG1" s="33" t="s">
        <v>13232</v>
      </c>
      <c r="SCH1" s="33" t="s">
        <v>13233</v>
      </c>
      <c r="SCI1" s="33" t="s">
        <v>13234</v>
      </c>
      <c r="SCJ1" s="33" t="s">
        <v>13235</v>
      </c>
      <c r="SCK1" s="33" t="s">
        <v>13236</v>
      </c>
      <c r="SCL1" s="33" t="s">
        <v>13237</v>
      </c>
      <c r="SCM1" s="33" t="s">
        <v>13238</v>
      </c>
      <c r="SCN1" s="33" t="s">
        <v>13239</v>
      </c>
      <c r="SCO1" s="33" t="s">
        <v>13240</v>
      </c>
      <c r="SCP1" s="33" t="s">
        <v>13241</v>
      </c>
      <c r="SCQ1" s="33" t="s">
        <v>13242</v>
      </c>
      <c r="SCR1" s="33" t="s">
        <v>13243</v>
      </c>
      <c r="SCS1" s="33" t="s">
        <v>13244</v>
      </c>
      <c r="SCT1" s="33" t="s">
        <v>13245</v>
      </c>
      <c r="SCU1" s="33" t="s">
        <v>13246</v>
      </c>
      <c r="SCV1" s="33" t="s">
        <v>13247</v>
      </c>
      <c r="SCW1" s="33" t="s">
        <v>13248</v>
      </c>
      <c r="SCX1" s="33" t="s">
        <v>13249</v>
      </c>
      <c r="SCY1" s="33" t="s">
        <v>13250</v>
      </c>
      <c r="SCZ1" s="33" t="s">
        <v>13251</v>
      </c>
      <c r="SDA1" s="33" t="s">
        <v>13252</v>
      </c>
      <c r="SDB1" s="33" t="s">
        <v>13253</v>
      </c>
      <c r="SDC1" s="33" t="s">
        <v>13254</v>
      </c>
      <c r="SDD1" s="33" t="s">
        <v>13255</v>
      </c>
      <c r="SDE1" s="33" t="s">
        <v>13256</v>
      </c>
      <c r="SDF1" s="33" t="s">
        <v>13257</v>
      </c>
      <c r="SDG1" s="33" t="s">
        <v>13258</v>
      </c>
      <c r="SDH1" s="33" t="s">
        <v>13259</v>
      </c>
      <c r="SDI1" s="33" t="s">
        <v>13260</v>
      </c>
      <c r="SDJ1" s="33" t="s">
        <v>13261</v>
      </c>
      <c r="SDK1" s="33" t="s">
        <v>13262</v>
      </c>
      <c r="SDL1" s="33" t="s">
        <v>13263</v>
      </c>
      <c r="SDM1" s="33" t="s">
        <v>13264</v>
      </c>
      <c r="SDN1" s="33" t="s">
        <v>13265</v>
      </c>
      <c r="SDO1" s="33" t="s">
        <v>13266</v>
      </c>
      <c r="SDP1" s="33" t="s">
        <v>13267</v>
      </c>
      <c r="SDQ1" s="33" t="s">
        <v>13268</v>
      </c>
      <c r="SDR1" s="33" t="s">
        <v>13269</v>
      </c>
      <c r="SDS1" s="33" t="s">
        <v>13270</v>
      </c>
      <c r="SDT1" s="33" t="s">
        <v>13271</v>
      </c>
      <c r="SDU1" s="33" t="s">
        <v>13272</v>
      </c>
      <c r="SDV1" s="33" t="s">
        <v>13273</v>
      </c>
      <c r="SDW1" s="33" t="s">
        <v>13274</v>
      </c>
      <c r="SDX1" s="33" t="s">
        <v>13275</v>
      </c>
      <c r="SDY1" s="33" t="s">
        <v>13276</v>
      </c>
      <c r="SDZ1" s="33" t="s">
        <v>13277</v>
      </c>
      <c r="SEA1" s="33" t="s">
        <v>13278</v>
      </c>
      <c r="SEB1" s="33" t="s">
        <v>13279</v>
      </c>
      <c r="SEC1" s="33" t="s">
        <v>13280</v>
      </c>
      <c r="SED1" s="33" t="s">
        <v>13281</v>
      </c>
      <c r="SEE1" s="33" t="s">
        <v>13282</v>
      </c>
      <c r="SEF1" s="33" t="s">
        <v>13283</v>
      </c>
      <c r="SEG1" s="33" t="s">
        <v>13284</v>
      </c>
      <c r="SEH1" s="33" t="s">
        <v>13285</v>
      </c>
      <c r="SEI1" s="33" t="s">
        <v>13286</v>
      </c>
      <c r="SEJ1" s="33" t="s">
        <v>13287</v>
      </c>
      <c r="SEK1" s="33" t="s">
        <v>13288</v>
      </c>
      <c r="SEL1" s="33" t="s">
        <v>13289</v>
      </c>
      <c r="SEM1" s="33" t="s">
        <v>13290</v>
      </c>
      <c r="SEN1" s="33" t="s">
        <v>13291</v>
      </c>
      <c r="SEO1" s="33" t="s">
        <v>13292</v>
      </c>
      <c r="SEP1" s="33" t="s">
        <v>13293</v>
      </c>
      <c r="SEQ1" s="33" t="s">
        <v>13294</v>
      </c>
      <c r="SER1" s="33" t="s">
        <v>13295</v>
      </c>
      <c r="SES1" s="33" t="s">
        <v>13296</v>
      </c>
      <c r="SET1" s="33" t="s">
        <v>13297</v>
      </c>
      <c r="SEU1" s="33" t="s">
        <v>13298</v>
      </c>
      <c r="SEV1" s="33" t="s">
        <v>13299</v>
      </c>
      <c r="SEW1" s="33" t="s">
        <v>13300</v>
      </c>
      <c r="SEX1" s="33" t="s">
        <v>13301</v>
      </c>
      <c r="SEY1" s="33" t="s">
        <v>13302</v>
      </c>
      <c r="SEZ1" s="33" t="s">
        <v>13303</v>
      </c>
      <c r="SFA1" s="33" t="s">
        <v>13304</v>
      </c>
      <c r="SFB1" s="33" t="s">
        <v>13305</v>
      </c>
      <c r="SFC1" s="33" t="s">
        <v>13306</v>
      </c>
      <c r="SFD1" s="33" t="s">
        <v>13307</v>
      </c>
      <c r="SFE1" s="33" t="s">
        <v>13308</v>
      </c>
      <c r="SFF1" s="33" t="s">
        <v>13309</v>
      </c>
      <c r="SFG1" s="33" t="s">
        <v>13310</v>
      </c>
      <c r="SFH1" s="33" t="s">
        <v>13311</v>
      </c>
      <c r="SFI1" s="33" t="s">
        <v>13312</v>
      </c>
      <c r="SFJ1" s="33" t="s">
        <v>13313</v>
      </c>
      <c r="SFK1" s="33" t="s">
        <v>13314</v>
      </c>
      <c r="SFL1" s="33" t="s">
        <v>13315</v>
      </c>
      <c r="SFM1" s="33" t="s">
        <v>13316</v>
      </c>
      <c r="SFN1" s="33" t="s">
        <v>13317</v>
      </c>
      <c r="SFO1" s="33" t="s">
        <v>13318</v>
      </c>
      <c r="SFP1" s="33" t="s">
        <v>13319</v>
      </c>
      <c r="SFQ1" s="33" t="s">
        <v>13320</v>
      </c>
      <c r="SFR1" s="33" t="s">
        <v>13321</v>
      </c>
      <c r="SFS1" s="33" t="s">
        <v>13322</v>
      </c>
      <c r="SFT1" s="33" t="s">
        <v>13323</v>
      </c>
      <c r="SFU1" s="33" t="s">
        <v>13324</v>
      </c>
      <c r="SFV1" s="33" t="s">
        <v>13325</v>
      </c>
      <c r="SFW1" s="33" t="s">
        <v>13326</v>
      </c>
      <c r="SFX1" s="33" t="s">
        <v>13327</v>
      </c>
      <c r="SFY1" s="33" t="s">
        <v>13328</v>
      </c>
      <c r="SFZ1" s="33" t="s">
        <v>13329</v>
      </c>
      <c r="SGA1" s="33" t="s">
        <v>13330</v>
      </c>
      <c r="SGB1" s="33" t="s">
        <v>13331</v>
      </c>
      <c r="SGC1" s="33" t="s">
        <v>13332</v>
      </c>
      <c r="SGD1" s="33" t="s">
        <v>13333</v>
      </c>
      <c r="SGE1" s="33" t="s">
        <v>13334</v>
      </c>
      <c r="SGF1" s="33" t="s">
        <v>13335</v>
      </c>
      <c r="SGG1" s="33" t="s">
        <v>13336</v>
      </c>
      <c r="SGH1" s="33" t="s">
        <v>13337</v>
      </c>
      <c r="SGI1" s="33" t="s">
        <v>13338</v>
      </c>
      <c r="SGJ1" s="33" t="s">
        <v>13339</v>
      </c>
      <c r="SGK1" s="33" t="s">
        <v>13340</v>
      </c>
      <c r="SGL1" s="33" t="s">
        <v>13341</v>
      </c>
      <c r="SGM1" s="33" t="s">
        <v>13342</v>
      </c>
      <c r="SGN1" s="33" t="s">
        <v>13343</v>
      </c>
      <c r="SGO1" s="33" t="s">
        <v>13344</v>
      </c>
      <c r="SGP1" s="33" t="s">
        <v>13345</v>
      </c>
      <c r="SGQ1" s="33" t="s">
        <v>13346</v>
      </c>
      <c r="SGR1" s="33" t="s">
        <v>13347</v>
      </c>
      <c r="SGS1" s="33" t="s">
        <v>13348</v>
      </c>
      <c r="SGT1" s="33" t="s">
        <v>13349</v>
      </c>
      <c r="SGU1" s="33" t="s">
        <v>13350</v>
      </c>
      <c r="SGV1" s="33" t="s">
        <v>13351</v>
      </c>
      <c r="SGW1" s="33" t="s">
        <v>13352</v>
      </c>
      <c r="SGX1" s="33" t="s">
        <v>13353</v>
      </c>
      <c r="SGY1" s="33" t="s">
        <v>13354</v>
      </c>
      <c r="SGZ1" s="33" t="s">
        <v>13355</v>
      </c>
      <c r="SHA1" s="33" t="s">
        <v>13356</v>
      </c>
      <c r="SHB1" s="33" t="s">
        <v>13357</v>
      </c>
      <c r="SHC1" s="33" t="s">
        <v>13358</v>
      </c>
      <c r="SHD1" s="33" t="s">
        <v>13359</v>
      </c>
      <c r="SHE1" s="33" t="s">
        <v>13360</v>
      </c>
      <c r="SHF1" s="33" t="s">
        <v>13361</v>
      </c>
      <c r="SHG1" s="33" t="s">
        <v>13362</v>
      </c>
      <c r="SHH1" s="33" t="s">
        <v>13363</v>
      </c>
      <c r="SHI1" s="33" t="s">
        <v>13364</v>
      </c>
      <c r="SHJ1" s="33" t="s">
        <v>13365</v>
      </c>
      <c r="SHK1" s="33" t="s">
        <v>13366</v>
      </c>
      <c r="SHL1" s="33" t="s">
        <v>13367</v>
      </c>
      <c r="SHM1" s="33" t="s">
        <v>13368</v>
      </c>
      <c r="SHN1" s="33" t="s">
        <v>13369</v>
      </c>
      <c r="SHO1" s="33" t="s">
        <v>13370</v>
      </c>
      <c r="SHP1" s="33" t="s">
        <v>13371</v>
      </c>
      <c r="SHQ1" s="33" t="s">
        <v>13372</v>
      </c>
      <c r="SHR1" s="33" t="s">
        <v>13373</v>
      </c>
      <c r="SHS1" s="33" t="s">
        <v>13374</v>
      </c>
      <c r="SHT1" s="33" t="s">
        <v>13375</v>
      </c>
      <c r="SHU1" s="33" t="s">
        <v>13376</v>
      </c>
      <c r="SHV1" s="33" t="s">
        <v>13377</v>
      </c>
      <c r="SHW1" s="33" t="s">
        <v>13378</v>
      </c>
      <c r="SHX1" s="33" t="s">
        <v>13379</v>
      </c>
      <c r="SHY1" s="33" t="s">
        <v>13380</v>
      </c>
      <c r="SHZ1" s="33" t="s">
        <v>13381</v>
      </c>
      <c r="SIA1" s="33" t="s">
        <v>13382</v>
      </c>
      <c r="SIB1" s="33" t="s">
        <v>13383</v>
      </c>
      <c r="SIC1" s="33" t="s">
        <v>13384</v>
      </c>
      <c r="SID1" s="33" t="s">
        <v>13385</v>
      </c>
      <c r="SIE1" s="33" t="s">
        <v>13386</v>
      </c>
      <c r="SIF1" s="33" t="s">
        <v>13387</v>
      </c>
      <c r="SIG1" s="33" t="s">
        <v>13388</v>
      </c>
      <c r="SIH1" s="33" t="s">
        <v>13389</v>
      </c>
      <c r="SII1" s="33" t="s">
        <v>13390</v>
      </c>
      <c r="SIJ1" s="33" t="s">
        <v>13391</v>
      </c>
      <c r="SIK1" s="33" t="s">
        <v>13392</v>
      </c>
      <c r="SIL1" s="33" t="s">
        <v>13393</v>
      </c>
      <c r="SIM1" s="33" t="s">
        <v>13394</v>
      </c>
      <c r="SIN1" s="33" t="s">
        <v>13395</v>
      </c>
      <c r="SIO1" s="33" t="s">
        <v>13396</v>
      </c>
      <c r="SIP1" s="33" t="s">
        <v>13397</v>
      </c>
      <c r="SIQ1" s="33" t="s">
        <v>13398</v>
      </c>
      <c r="SIR1" s="33" t="s">
        <v>13399</v>
      </c>
      <c r="SIS1" s="33" t="s">
        <v>13400</v>
      </c>
      <c r="SIT1" s="33" t="s">
        <v>13401</v>
      </c>
      <c r="SIU1" s="33" t="s">
        <v>13402</v>
      </c>
      <c r="SIV1" s="33" t="s">
        <v>13403</v>
      </c>
      <c r="SIW1" s="33" t="s">
        <v>13404</v>
      </c>
      <c r="SIX1" s="33" t="s">
        <v>13405</v>
      </c>
      <c r="SIY1" s="33" t="s">
        <v>13406</v>
      </c>
      <c r="SIZ1" s="33" t="s">
        <v>13407</v>
      </c>
      <c r="SJA1" s="33" t="s">
        <v>13408</v>
      </c>
      <c r="SJB1" s="33" t="s">
        <v>13409</v>
      </c>
      <c r="SJC1" s="33" t="s">
        <v>13410</v>
      </c>
      <c r="SJD1" s="33" t="s">
        <v>13411</v>
      </c>
      <c r="SJE1" s="33" t="s">
        <v>13412</v>
      </c>
      <c r="SJF1" s="33" t="s">
        <v>13413</v>
      </c>
      <c r="SJG1" s="33" t="s">
        <v>13414</v>
      </c>
      <c r="SJH1" s="33" t="s">
        <v>13415</v>
      </c>
      <c r="SJI1" s="33" t="s">
        <v>13416</v>
      </c>
      <c r="SJJ1" s="33" t="s">
        <v>13417</v>
      </c>
      <c r="SJK1" s="33" t="s">
        <v>13418</v>
      </c>
      <c r="SJL1" s="33" t="s">
        <v>13419</v>
      </c>
      <c r="SJM1" s="33" t="s">
        <v>13420</v>
      </c>
      <c r="SJN1" s="33" t="s">
        <v>13421</v>
      </c>
      <c r="SJO1" s="33" t="s">
        <v>13422</v>
      </c>
      <c r="SJP1" s="33" t="s">
        <v>13423</v>
      </c>
      <c r="SJQ1" s="33" t="s">
        <v>13424</v>
      </c>
      <c r="SJR1" s="33" t="s">
        <v>13425</v>
      </c>
      <c r="SJS1" s="33" t="s">
        <v>13426</v>
      </c>
      <c r="SJT1" s="33" t="s">
        <v>13427</v>
      </c>
      <c r="SJU1" s="33" t="s">
        <v>13428</v>
      </c>
      <c r="SJV1" s="33" t="s">
        <v>13429</v>
      </c>
      <c r="SJW1" s="33" t="s">
        <v>13430</v>
      </c>
      <c r="SJX1" s="33" t="s">
        <v>13431</v>
      </c>
      <c r="SJY1" s="33" t="s">
        <v>13432</v>
      </c>
      <c r="SJZ1" s="33" t="s">
        <v>13433</v>
      </c>
      <c r="SKA1" s="33" t="s">
        <v>13434</v>
      </c>
      <c r="SKB1" s="33" t="s">
        <v>13435</v>
      </c>
      <c r="SKC1" s="33" t="s">
        <v>13436</v>
      </c>
      <c r="SKD1" s="33" t="s">
        <v>13437</v>
      </c>
      <c r="SKE1" s="33" t="s">
        <v>13438</v>
      </c>
      <c r="SKF1" s="33" t="s">
        <v>13439</v>
      </c>
      <c r="SKG1" s="33" t="s">
        <v>13440</v>
      </c>
      <c r="SKH1" s="33" t="s">
        <v>13441</v>
      </c>
      <c r="SKI1" s="33" t="s">
        <v>13442</v>
      </c>
      <c r="SKJ1" s="33" t="s">
        <v>13443</v>
      </c>
      <c r="SKK1" s="33" t="s">
        <v>13444</v>
      </c>
      <c r="SKL1" s="33" t="s">
        <v>13445</v>
      </c>
      <c r="SKM1" s="33" t="s">
        <v>13446</v>
      </c>
      <c r="SKN1" s="33" t="s">
        <v>13447</v>
      </c>
      <c r="SKO1" s="33" t="s">
        <v>13448</v>
      </c>
      <c r="SKP1" s="33" t="s">
        <v>13449</v>
      </c>
      <c r="SKQ1" s="33" t="s">
        <v>13450</v>
      </c>
      <c r="SKR1" s="33" t="s">
        <v>13451</v>
      </c>
      <c r="SKS1" s="33" t="s">
        <v>13452</v>
      </c>
      <c r="SKT1" s="33" t="s">
        <v>13453</v>
      </c>
      <c r="SKU1" s="33" t="s">
        <v>13454</v>
      </c>
      <c r="SKV1" s="33" t="s">
        <v>13455</v>
      </c>
      <c r="SKW1" s="33" t="s">
        <v>13456</v>
      </c>
      <c r="SKX1" s="33" t="s">
        <v>13457</v>
      </c>
      <c r="SKY1" s="33" t="s">
        <v>13458</v>
      </c>
      <c r="SKZ1" s="33" t="s">
        <v>13459</v>
      </c>
      <c r="SLA1" s="33" t="s">
        <v>13460</v>
      </c>
      <c r="SLB1" s="33" t="s">
        <v>13461</v>
      </c>
      <c r="SLC1" s="33" t="s">
        <v>13462</v>
      </c>
      <c r="SLD1" s="33" t="s">
        <v>13463</v>
      </c>
      <c r="SLE1" s="33" t="s">
        <v>13464</v>
      </c>
      <c r="SLF1" s="33" t="s">
        <v>13465</v>
      </c>
      <c r="SLG1" s="33" t="s">
        <v>13466</v>
      </c>
      <c r="SLH1" s="33" t="s">
        <v>13467</v>
      </c>
      <c r="SLI1" s="33" t="s">
        <v>13468</v>
      </c>
      <c r="SLJ1" s="33" t="s">
        <v>13469</v>
      </c>
      <c r="SLK1" s="33" t="s">
        <v>13470</v>
      </c>
      <c r="SLL1" s="33" t="s">
        <v>13471</v>
      </c>
      <c r="SLM1" s="33" t="s">
        <v>13472</v>
      </c>
      <c r="SLN1" s="33" t="s">
        <v>13473</v>
      </c>
      <c r="SLO1" s="33" t="s">
        <v>13474</v>
      </c>
      <c r="SLP1" s="33" t="s">
        <v>13475</v>
      </c>
      <c r="SLQ1" s="33" t="s">
        <v>13476</v>
      </c>
      <c r="SLR1" s="33" t="s">
        <v>13477</v>
      </c>
      <c r="SLS1" s="33" t="s">
        <v>13478</v>
      </c>
      <c r="SLT1" s="33" t="s">
        <v>13479</v>
      </c>
      <c r="SLU1" s="33" t="s">
        <v>13480</v>
      </c>
      <c r="SLV1" s="33" t="s">
        <v>13481</v>
      </c>
      <c r="SLW1" s="33" t="s">
        <v>13482</v>
      </c>
      <c r="SLX1" s="33" t="s">
        <v>13483</v>
      </c>
      <c r="SLY1" s="33" t="s">
        <v>13484</v>
      </c>
      <c r="SLZ1" s="33" t="s">
        <v>13485</v>
      </c>
      <c r="SMA1" s="33" t="s">
        <v>13486</v>
      </c>
      <c r="SMB1" s="33" t="s">
        <v>13487</v>
      </c>
      <c r="SMC1" s="33" t="s">
        <v>13488</v>
      </c>
      <c r="SMD1" s="33" t="s">
        <v>13489</v>
      </c>
      <c r="SME1" s="33" t="s">
        <v>13490</v>
      </c>
      <c r="SMF1" s="33" t="s">
        <v>13491</v>
      </c>
      <c r="SMG1" s="33" t="s">
        <v>13492</v>
      </c>
      <c r="SMH1" s="33" t="s">
        <v>13493</v>
      </c>
      <c r="SMI1" s="33" t="s">
        <v>13494</v>
      </c>
      <c r="SMJ1" s="33" t="s">
        <v>13495</v>
      </c>
      <c r="SMK1" s="33" t="s">
        <v>13496</v>
      </c>
      <c r="SML1" s="33" t="s">
        <v>13497</v>
      </c>
      <c r="SMM1" s="33" t="s">
        <v>13498</v>
      </c>
      <c r="SMN1" s="33" t="s">
        <v>13499</v>
      </c>
      <c r="SMO1" s="33" t="s">
        <v>13500</v>
      </c>
      <c r="SMP1" s="33" t="s">
        <v>13501</v>
      </c>
      <c r="SMQ1" s="33" t="s">
        <v>13502</v>
      </c>
      <c r="SMR1" s="33" t="s">
        <v>13503</v>
      </c>
      <c r="SMS1" s="33" t="s">
        <v>13504</v>
      </c>
      <c r="SMT1" s="33" t="s">
        <v>13505</v>
      </c>
      <c r="SMU1" s="33" t="s">
        <v>13506</v>
      </c>
      <c r="SMV1" s="33" t="s">
        <v>13507</v>
      </c>
      <c r="SMW1" s="33" t="s">
        <v>13508</v>
      </c>
      <c r="SMX1" s="33" t="s">
        <v>13509</v>
      </c>
      <c r="SMY1" s="33" t="s">
        <v>13510</v>
      </c>
      <c r="SMZ1" s="33" t="s">
        <v>13511</v>
      </c>
      <c r="SNA1" s="33" t="s">
        <v>13512</v>
      </c>
      <c r="SNB1" s="33" t="s">
        <v>13513</v>
      </c>
      <c r="SNC1" s="33" t="s">
        <v>13514</v>
      </c>
      <c r="SND1" s="33" t="s">
        <v>13515</v>
      </c>
      <c r="SNE1" s="33" t="s">
        <v>13516</v>
      </c>
      <c r="SNF1" s="33" t="s">
        <v>13517</v>
      </c>
      <c r="SNG1" s="33" t="s">
        <v>13518</v>
      </c>
      <c r="SNH1" s="33" t="s">
        <v>13519</v>
      </c>
      <c r="SNI1" s="33" t="s">
        <v>13520</v>
      </c>
      <c r="SNJ1" s="33" t="s">
        <v>13521</v>
      </c>
      <c r="SNK1" s="33" t="s">
        <v>13522</v>
      </c>
      <c r="SNL1" s="33" t="s">
        <v>13523</v>
      </c>
      <c r="SNM1" s="33" t="s">
        <v>13524</v>
      </c>
      <c r="SNN1" s="33" t="s">
        <v>13525</v>
      </c>
      <c r="SNO1" s="33" t="s">
        <v>13526</v>
      </c>
      <c r="SNP1" s="33" t="s">
        <v>13527</v>
      </c>
      <c r="SNQ1" s="33" t="s">
        <v>13528</v>
      </c>
      <c r="SNR1" s="33" t="s">
        <v>13529</v>
      </c>
      <c r="SNS1" s="33" t="s">
        <v>13530</v>
      </c>
      <c r="SNT1" s="33" t="s">
        <v>13531</v>
      </c>
      <c r="SNU1" s="33" t="s">
        <v>13532</v>
      </c>
      <c r="SNV1" s="33" t="s">
        <v>13533</v>
      </c>
      <c r="SNW1" s="33" t="s">
        <v>13534</v>
      </c>
      <c r="SNX1" s="33" t="s">
        <v>13535</v>
      </c>
      <c r="SNY1" s="33" t="s">
        <v>13536</v>
      </c>
      <c r="SNZ1" s="33" t="s">
        <v>13537</v>
      </c>
      <c r="SOA1" s="33" t="s">
        <v>13538</v>
      </c>
      <c r="SOB1" s="33" t="s">
        <v>13539</v>
      </c>
      <c r="SOC1" s="33" t="s">
        <v>13540</v>
      </c>
      <c r="SOD1" s="33" t="s">
        <v>13541</v>
      </c>
      <c r="SOE1" s="33" t="s">
        <v>13542</v>
      </c>
      <c r="SOF1" s="33" t="s">
        <v>13543</v>
      </c>
      <c r="SOG1" s="33" t="s">
        <v>13544</v>
      </c>
      <c r="SOH1" s="33" t="s">
        <v>13545</v>
      </c>
      <c r="SOI1" s="33" t="s">
        <v>13546</v>
      </c>
      <c r="SOJ1" s="33" t="s">
        <v>13547</v>
      </c>
      <c r="SOK1" s="33" t="s">
        <v>13548</v>
      </c>
      <c r="SOL1" s="33" t="s">
        <v>13549</v>
      </c>
      <c r="SOM1" s="33" t="s">
        <v>13550</v>
      </c>
      <c r="SON1" s="33" t="s">
        <v>13551</v>
      </c>
      <c r="SOO1" s="33" t="s">
        <v>13552</v>
      </c>
      <c r="SOP1" s="33" t="s">
        <v>13553</v>
      </c>
      <c r="SOQ1" s="33" t="s">
        <v>13554</v>
      </c>
      <c r="SOR1" s="33" t="s">
        <v>13555</v>
      </c>
      <c r="SOS1" s="33" t="s">
        <v>13556</v>
      </c>
      <c r="SOT1" s="33" t="s">
        <v>13557</v>
      </c>
      <c r="SOU1" s="33" t="s">
        <v>13558</v>
      </c>
      <c r="SOV1" s="33" t="s">
        <v>13559</v>
      </c>
      <c r="SOW1" s="33" t="s">
        <v>13560</v>
      </c>
      <c r="SOX1" s="33" t="s">
        <v>13561</v>
      </c>
      <c r="SOY1" s="33" t="s">
        <v>13562</v>
      </c>
      <c r="SOZ1" s="33" t="s">
        <v>13563</v>
      </c>
      <c r="SPA1" s="33" t="s">
        <v>13564</v>
      </c>
      <c r="SPB1" s="33" t="s">
        <v>13565</v>
      </c>
      <c r="SPC1" s="33" t="s">
        <v>13566</v>
      </c>
      <c r="SPD1" s="33" t="s">
        <v>13567</v>
      </c>
      <c r="SPE1" s="33" t="s">
        <v>13568</v>
      </c>
      <c r="SPF1" s="33" t="s">
        <v>13569</v>
      </c>
      <c r="SPG1" s="33" t="s">
        <v>13570</v>
      </c>
      <c r="SPH1" s="33" t="s">
        <v>13571</v>
      </c>
      <c r="SPI1" s="33" t="s">
        <v>13572</v>
      </c>
      <c r="SPJ1" s="33" t="s">
        <v>13573</v>
      </c>
      <c r="SPK1" s="33" t="s">
        <v>13574</v>
      </c>
      <c r="SPL1" s="33" t="s">
        <v>13575</v>
      </c>
      <c r="SPM1" s="33" t="s">
        <v>13576</v>
      </c>
      <c r="SPN1" s="33" t="s">
        <v>13577</v>
      </c>
      <c r="SPO1" s="33" t="s">
        <v>13578</v>
      </c>
      <c r="SPP1" s="33" t="s">
        <v>13579</v>
      </c>
      <c r="SPQ1" s="33" t="s">
        <v>13580</v>
      </c>
      <c r="SPR1" s="33" t="s">
        <v>13581</v>
      </c>
      <c r="SPS1" s="33" t="s">
        <v>13582</v>
      </c>
      <c r="SPT1" s="33" t="s">
        <v>13583</v>
      </c>
      <c r="SPU1" s="33" t="s">
        <v>13584</v>
      </c>
      <c r="SPV1" s="33" t="s">
        <v>13585</v>
      </c>
      <c r="SPW1" s="33" t="s">
        <v>13586</v>
      </c>
      <c r="SPX1" s="33" t="s">
        <v>13587</v>
      </c>
      <c r="SPY1" s="33" t="s">
        <v>13588</v>
      </c>
      <c r="SPZ1" s="33" t="s">
        <v>13589</v>
      </c>
      <c r="SQA1" s="33" t="s">
        <v>13590</v>
      </c>
      <c r="SQB1" s="33" t="s">
        <v>13591</v>
      </c>
      <c r="SQC1" s="33" t="s">
        <v>13592</v>
      </c>
      <c r="SQD1" s="33" t="s">
        <v>13593</v>
      </c>
      <c r="SQE1" s="33" t="s">
        <v>13594</v>
      </c>
      <c r="SQF1" s="33" t="s">
        <v>13595</v>
      </c>
      <c r="SQG1" s="33" t="s">
        <v>13596</v>
      </c>
      <c r="SQH1" s="33" t="s">
        <v>13597</v>
      </c>
      <c r="SQI1" s="33" t="s">
        <v>13598</v>
      </c>
      <c r="SQJ1" s="33" t="s">
        <v>13599</v>
      </c>
      <c r="SQK1" s="33" t="s">
        <v>13600</v>
      </c>
      <c r="SQL1" s="33" t="s">
        <v>13601</v>
      </c>
      <c r="SQM1" s="33" t="s">
        <v>13602</v>
      </c>
      <c r="SQN1" s="33" t="s">
        <v>13603</v>
      </c>
      <c r="SQO1" s="33" t="s">
        <v>13604</v>
      </c>
      <c r="SQP1" s="33" t="s">
        <v>13605</v>
      </c>
      <c r="SQQ1" s="33" t="s">
        <v>13606</v>
      </c>
      <c r="SQR1" s="33" t="s">
        <v>13607</v>
      </c>
      <c r="SQS1" s="33" t="s">
        <v>13608</v>
      </c>
      <c r="SQT1" s="33" t="s">
        <v>13609</v>
      </c>
      <c r="SQU1" s="33" t="s">
        <v>13610</v>
      </c>
      <c r="SQV1" s="33" t="s">
        <v>13611</v>
      </c>
      <c r="SQW1" s="33" t="s">
        <v>13612</v>
      </c>
      <c r="SQX1" s="33" t="s">
        <v>13613</v>
      </c>
      <c r="SQY1" s="33" t="s">
        <v>13614</v>
      </c>
      <c r="SQZ1" s="33" t="s">
        <v>13615</v>
      </c>
      <c r="SRA1" s="33" t="s">
        <v>13616</v>
      </c>
      <c r="SRB1" s="33" t="s">
        <v>13617</v>
      </c>
      <c r="SRC1" s="33" t="s">
        <v>13618</v>
      </c>
      <c r="SRD1" s="33" t="s">
        <v>13619</v>
      </c>
      <c r="SRE1" s="33" t="s">
        <v>13620</v>
      </c>
      <c r="SRF1" s="33" t="s">
        <v>13621</v>
      </c>
      <c r="SRG1" s="33" t="s">
        <v>13622</v>
      </c>
      <c r="SRH1" s="33" t="s">
        <v>13623</v>
      </c>
      <c r="SRI1" s="33" t="s">
        <v>13624</v>
      </c>
      <c r="SRJ1" s="33" t="s">
        <v>13625</v>
      </c>
      <c r="SRK1" s="33" t="s">
        <v>13626</v>
      </c>
      <c r="SRL1" s="33" t="s">
        <v>13627</v>
      </c>
      <c r="SRM1" s="33" t="s">
        <v>13628</v>
      </c>
      <c r="SRN1" s="33" t="s">
        <v>13629</v>
      </c>
      <c r="SRO1" s="33" t="s">
        <v>13630</v>
      </c>
      <c r="SRP1" s="33" t="s">
        <v>13631</v>
      </c>
      <c r="SRQ1" s="33" t="s">
        <v>13632</v>
      </c>
      <c r="SRR1" s="33" t="s">
        <v>13633</v>
      </c>
      <c r="SRS1" s="33" t="s">
        <v>13634</v>
      </c>
      <c r="SRT1" s="33" t="s">
        <v>13635</v>
      </c>
      <c r="SRU1" s="33" t="s">
        <v>13636</v>
      </c>
      <c r="SRV1" s="33" t="s">
        <v>13637</v>
      </c>
      <c r="SRW1" s="33" t="s">
        <v>13638</v>
      </c>
      <c r="SRX1" s="33" t="s">
        <v>13639</v>
      </c>
      <c r="SRY1" s="33" t="s">
        <v>13640</v>
      </c>
      <c r="SRZ1" s="33" t="s">
        <v>13641</v>
      </c>
      <c r="SSA1" s="33" t="s">
        <v>13642</v>
      </c>
      <c r="SSB1" s="33" t="s">
        <v>13643</v>
      </c>
      <c r="SSC1" s="33" t="s">
        <v>13644</v>
      </c>
      <c r="SSD1" s="33" t="s">
        <v>13645</v>
      </c>
      <c r="SSE1" s="33" t="s">
        <v>13646</v>
      </c>
      <c r="SSF1" s="33" t="s">
        <v>13647</v>
      </c>
      <c r="SSG1" s="33" t="s">
        <v>13648</v>
      </c>
      <c r="SSH1" s="33" t="s">
        <v>13649</v>
      </c>
      <c r="SSI1" s="33" t="s">
        <v>13650</v>
      </c>
      <c r="SSJ1" s="33" t="s">
        <v>13651</v>
      </c>
      <c r="SSK1" s="33" t="s">
        <v>13652</v>
      </c>
      <c r="SSL1" s="33" t="s">
        <v>13653</v>
      </c>
      <c r="SSM1" s="33" t="s">
        <v>13654</v>
      </c>
      <c r="SSN1" s="33" t="s">
        <v>13655</v>
      </c>
      <c r="SSO1" s="33" t="s">
        <v>13656</v>
      </c>
      <c r="SSP1" s="33" t="s">
        <v>13657</v>
      </c>
      <c r="SSQ1" s="33" t="s">
        <v>13658</v>
      </c>
      <c r="SSR1" s="33" t="s">
        <v>13659</v>
      </c>
      <c r="SSS1" s="33" t="s">
        <v>13660</v>
      </c>
      <c r="SST1" s="33" t="s">
        <v>13661</v>
      </c>
      <c r="SSU1" s="33" t="s">
        <v>13662</v>
      </c>
      <c r="SSV1" s="33" t="s">
        <v>13663</v>
      </c>
      <c r="SSW1" s="33" t="s">
        <v>13664</v>
      </c>
      <c r="SSX1" s="33" t="s">
        <v>13665</v>
      </c>
      <c r="SSY1" s="33" t="s">
        <v>13666</v>
      </c>
      <c r="SSZ1" s="33" t="s">
        <v>13667</v>
      </c>
      <c r="STA1" s="33" t="s">
        <v>13668</v>
      </c>
      <c r="STB1" s="33" t="s">
        <v>13669</v>
      </c>
      <c r="STC1" s="33" t="s">
        <v>13670</v>
      </c>
      <c r="STD1" s="33" t="s">
        <v>13671</v>
      </c>
      <c r="STE1" s="33" t="s">
        <v>13672</v>
      </c>
      <c r="STF1" s="33" t="s">
        <v>13673</v>
      </c>
      <c r="STG1" s="33" t="s">
        <v>13674</v>
      </c>
      <c r="STH1" s="33" t="s">
        <v>13675</v>
      </c>
      <c r="STI1" s="33" t="s">
        <v>13676</v>
      </c>
      <c r="STJ1" s="33" t="s">
        <v>13677</v>
      </c>
      <c r="STK1" s="33" t="s">
        <v>13678</v>
      </c>
      <c r="STL1" s="33" t="s">
        <v>13679</v>
      </c>
      <c r="STM1" s="33" t="s">
        <v>13680</v>
      </c>
      <c r="STN1" s="33" t="s">
        <v>13681</v>
      </c>
      <c r="STO1" s="33" t="s">
        <v>13682</v>
      </c>
      <c r="STP1" s="33" t="s">
        <v>13683</v>
      </c>
      <c r="STQ1" s="33" t="s">
        <v>13684</v>
      </c>
      <c r="STR1" s="33" t="s">
        <v>13685</v>
      </c>
      <c r="STS1" s="33" t="s">
        <v>13686</v>
      </c>
      <c r="STT1" s="33" t="s">
        <v>13687</v>
      </c>
      <c r="STU1" s="33" t="s">
        <v>13688</v>
      </c>
      <c r="STV1" s="33" t="s">
        <v>13689</v>
      </c>
      <c r="STW1" s="33" t="s">
        <v>13690</v>
      </c>
      <c r="STX1" s="33" t="s">
        <v>13691</v>
      </c>
      <c r="STY1" s="33" t="s">
        <v>13692</v>
      </c>
      <c r="STZ1" s="33" t="s">
        <v>13693</v>
      </c>
      <c r="SUA1" s="33" t="s">
        <v>13694</v>
      </c>
      <c r="SUB1" s="33" t="s">
        <v>13695</v>
      </c>
      <c r="SUC1" s="33" t="s">
        <v>13696</v>
      </c>
      <c r="SUD1" s="33" t="s">
        <v>13697</v>
      </c>
      <c r="SUE1" s="33" t="s">
        <v>13698</v>
      </c>
      <c r="SUF1" s="33" t="s">
        <v>13699</v>
      </c>
      <c r="SUG1" s="33" t="s">
        <v>13700</v>
      </c>
      <c r="SUH1" s="33" t="s">
        <v>13701</v>
      </c>
      <c r="SUI1" s="33" t="s">
        <v>13702</v>
      </c>
      <c r="SUJ1" s="33" t="s">
        <v>13703</v>
      </c>
      <c r="SUK1" s="33" t="s">
        <v>13704</v>
      </c>
      <c r="SUL1" s="33" t="s">
        <v>13705</v>
      </c>
      <c r="SUM1" s="33" t="s">
        <v>13706</v>
      </c>
      <c r="SUN1" s="33" t="s">
        <v>13707</v>
      </c>
      <c r="SUO1" s="33" t="s">
        <v>13708</v>
      </c>
      <c r="SUP1" s="33" t="s">
        <v>13709</v>
      </c>
      <c r="SUQ1" s="33" t="s">
        <v>13710</v>
      </c>
      <c r="SUR1" s="33" t="s">
        <v>13711</v>
      </c>
      <c r="SUS1" s="33" t="s">
        <v>13712</v>
      </c>
      <c r="SUT1" s="33" t="s">
        <v>13713</v>
      </c>
      <c r="SUU1" s="33" t="s">
        <v>13714</v>
      </c>
      <c r="SUV1" s="33" t="s">
        <v>13715</v>
      </c>
      <c r="SUW1" s="33" t="s">
        <v>13716</v>
      </c>
      <c r="SUX1" s="33" t="s">
        <v>13717</v>
      </c>
      <c r="SUY1" s="33" t="s">
        <v>13718</v>
      </c>
      <c r="SUZ1" s="33" t="s">
        <v>13719</v>
      </c>
      <c r="SVA1" s="33" t="s">
        <v>13720</v>
      </c>
      <c r="SVB1" s="33" t="s">
        <v>13721</v>
      </c>
      <c r="SVC1" s="33" t="s">
        <v>13722</v>
      </c>
      <c r="SVD1" s="33" t="s">
        <v>13723</v>
      </c>
      <c r="SVE1" s="33" t="s">
        <v>13724</v>
      </c>
      <c r="SVF1" s="33" t="s">
        <v>13725</v>
      </c>
      <c r="SVG1" s="33" t="s">
        <v>13726</v>
      </c>
      <c r="SVH1" s="33" t="s">
        <v>13727</v>
      </c>
      <c r="SVI1" s="33" t="s">
        <v>13728</v>
      </c>
      <c r="SVJ1" s="33" t="s">
        <v>13729</v>
      </c>
      <c r="SVK1" s="33" t="s">
        <v>13730</v>
      </c>
      <c r="SVL1" s="33" t="s">
        <v>13731</v>
      </c>
      <c r="SVM1" s="33" t="s">
        <v>13732</v>
      </c>
      <c r="SVN1" s="33" t="s">
        <v>13733</v>
      </c>
      <c r="SVO1" s="33" t="s">
        <v>13734</v>
      </c>
      <c r="SVP1" s="33" t="s">
        <v>13735</v>
      </c>
      <c r="SVQ1" s="33" t="s">
        <v>13736</v>
      </c>
      <c r="SVR1" s="33" t="s">
        <v>13737</v>
      </c>
      <c r="SVS1" s="33" t="s">
        <v>13738</v>
      </c>
      <c r="SVT1" s="33" t="s">
        <v>13739</v>
      </c>
      <c r="SVU1" s="33" t="s">
        <v>13740</v>
      </c>
      <c r="SVV1" s="33" t="s">
        <v>13741</v>
      </c>
      <c r="SVW1" s="33" t="s">
        <v>13742</v>
      </c>
      <c r="SVX1" s="33" t="s">
        <v>13743</v>
      </c>
      <c r="SVY1" s="33" t="s">
        <v>13744</v>
      </c>
      <c r="SVZ1" s="33" t="s">
        <v>13745</v>
      </c>
      <c r="SWA1" s="33" t="s">
        <v>13746</v>
      </c>
      <c r="SWB1" s="33" t="s">
        <v>13747</v>
      </c>
      <c r="SWC1" s="33" t="s">
        <v>13748</v>
      </c>
      <c r="SWD1" s="33" t="s">
        <v>13749</v>
      </c>
      <c r="SWE1" s="33" t="s">
        <v>13750</v>
      </c>
      <c r="SWF1" s="33" t="s">
        <v>13751</v>
      </c>
      <c r="SWG1" s="33" t="s">
        <v>13752</v>
      </c>
      <c r="SWH1" s="33" t="s">
        <v>13753</v>
      </c>
      <c r="SWI1" s="33" t="s">
        <v>13754</v>
      </c>
      <c r="SWJ1" s="33" t="s">
        <v>13755</v>
      </c>
      <c r="SWK1" s="33" t="s">
        <v>13756</v>
      </c>
      <c r="SWL1" s="33" t="s">
        <v>13757</v>
      </c>
      <c r="SWM1" s="33" t="s">
        <v>13758</v>
      </c>
      <c r="SWN1" s="33" t="s">
        <v>13759</v>
      </c>
      <c r="SWO1" s="33" t="s">
        <v>13760</v>
      </c>
      <c r="SWP1" s="33" t="s">
        <v>13761</v>
      </c>
      <c r="SWQ1" s="33" t="s">
        <v>13762</v>
      </c>
      <c r="SWR1" s="33" t="s">
        <v>13763</v>
      </c>
      <c r="SWS1" s="33" t="s">
        <v>13764</v>
      </c>
      <c r="SWT1" s="33" t="s">
        <v>13765</v>
      </c>
      <c r="SWU1" s="33" t="s">
        <v>13766</v>
      </c>
      <c r="SWV1" s="33" t="s">
        <v>13767</v>
      </c>
      <c r="SWW1" s="33" t="s">
        <v>13768</v>
      </c>
      <c r="SWX1" s="33" t="s">
        <v>13769</v>
      </c>
      <c r="SWY1" s="33" t="s">
        <v>13770</v>
      </c>
      <c r="SWZ1" s="33" t="s">
        <v>13771</v>
      </c>
      <c r="SXA1" s="33" t="s">
        <v>13772</v>
      </c>
      <c r="SXB1" s="33" t="s">
        <v>13773</v>
      </c>
      <c r="SXC1" s="33" t="s">
        <v>13774</v>
      </c>
      <c r="SXD1" s="33" t="s">
        <v>13775</v>
      </c>
      <c r="SXE1" s="33" t="s">
        <v>13776</v>
      </c>
      <c r="SXF1" s="33" t="s">
        <v>13777</v>
      </c>
      <c r="SXG1" s="33" t="s">
        <v>13778</v>
      </c>
      <c r="SXH1" s="33" t="s">
        <v>13779</v>
      </c>
      <c r="SXI1" s="33" t="s">
        <v>13780</v>
      </c>
      <c r="SXJ1" s="33" t="s">
        <v>13781</v>
      </c>
      <c r="SXK1" s="33" t="s">
        <v>13782</v>
      </c>
      <c r="SXL1" s="33" t="s">
        <v>13783</v>
      </c>
      <c r="SXM1" s="33" t="s">
        <v>13784</v>
      </c>
      <c r="SXN1" s="33" t="s">
        <v>13785</v>
      </c>
      <c r="SXO1" s="33" t="s">
        <v>13786</v>
      </c>
      <c r="SXP1" s="33" t="s">
        <v>13787</v>
      </c>
      <c r="SXQ1" s="33" t="s">
        <v>13788</v>
      </c>
      <c r="SXR1" s="33" t="s">
        <v>13789</v>
      </c>
      <c r="SXS1" s="33" t="s">
        <v>13790</v>
      </c>
      <c r="SXT1" s="33" t="s">
        <v>13791</v>
      </c>
      <c r="SXU1" s="33" t="s">
        <v>13792</v>
      </c>
      <c r="SXV1" s="33" t="s">
        <v>13793</v>
      </c>
      <c r="SXW1" s="33" t="s">
        <v>13794</v>
      </c>
      <c r="SXX1" s="33" t="s">
        <v>13795</v>
      </c>
      <c r="SXY1" s="33" t="s">
        <v>13796</v>
      </c>
      <c r="SXZ1" s="33" t="s">
        <v>13797</v>
      </c>
      <c r="SYA1" s="33" t="s">
        <v>13798</v>
      </c>
      <c r="SYB1" s="33" t="s">
        <v>13799</v>
      </c>
      <c r="SYC1" s="33" t="s">
        <v>13800</v>
      </c>
      <c r="SYD1" s="33" t="s">
        <v>13801</v>
      </c>
      <c r="SYE1" s="33" t="s">
        <v>13802</v>
      </c>
      <c r="SYF1" s="33" t="s">
        <v>13803</v>
      </c>
      <c r="SYG1" s="33" t="s">
        <v>13804</v>
      </c>
      <c r="SYH1" s="33" t="s">
        <v>13805</v>
      </c>
      <c r="SYI1" s="33" t="s">
        <v>13806</v>
      </c>
      <c r="SYJ1" s="33" t="s">
        <v>13807</v>
      </c>
      <c r="SYK1" s="33" t="s">
        <v>13808</v>
      </c>
      <c r="SYL1" s="33" t="s">
        <v>13809</v>
      </c>
      <c r="SYM1" s="33" t="s">
        <v>13810</v>
      </c>
      <c r="SYN1" s="33" t="s">
        <v>13811</v>
      </c>
      <c r="SYO1" s="33" t="s">
        <v>13812</v>
      </c>
      <c r="SYP1" s="33" t="s">
        <v>13813</v>
      </c>
      <c r="SYQ1" s="33" t="s">
        <v>13814</v>
      </c>
      <c r="SYR1" s="33" t="s">
        <v>13815</v>
      </c>
      <c r="SYS1" s="33" t="s">
        <v>13816</v>
      </c>
      <c r="SYT1" s="33" t="s">
        <v>13817</v>
      </c>
      <c r="SYU1" s="33" t="s">
        <v>13818</v>
      </c>
      <c r="SYV1" s="33" t="s">
        <v>13819</v>
      </c>
      <c r="SYW1" s="33" t="s">
        <v>13820</v>
      </c>
      <c r="SYX1" s="33" t="s">
        <v>13821</v>
      </c>
      <c r="SYY1" s="33" t="s">
        <v>13822</v>
      </c>
      <c r="SYZ1" s="33" t="s">
        <v>13823</v>
      </c>
      <c r="SZA1" s="33" t="s">
        <v>13824</v>
      </c>
      <c r="SZB1" s="33" t="s">
        <v>13825</v>
      </c>
      <c r="SZC1" s="33" t="s">
        <v>13826</v>
      </c>
      <c r="SZD1" s="33" t="s">
        <v>13827</v>
      </c>
      <c r="SZE1" s="33" t="s">
        <v>13828</v>
      </c>
      <c r="SZF1" s="33" t="s">
        <v>13829</v>
      </c>
      <c r="SZG1" s="33" t="s">
        <v>13830</v>
      </c>
      <c r="SZH1" s="33" t="s">
        <v>13831</v>
      </c>
      <c r="SZI1" s="33" t="s">
        <v>13832</v>
      </c>
      <c r="SZJ1" s="33" t="s">
        <v>13833</v>
      </c>
      <c r="SZK1" s="33" t="s">
        <v>13834</v>
      </c>
      <c r="SZL1" s="33" t="s">
        <v>13835</v>
      </c>
      <c r="SZM1" s="33" t="s">
        <v>13836</v>
      </c>
      <c r="SZN1" s="33" t="s">
        <v>13837</v>
      </c>
      <c r="SZO1" s="33" t="s">
        <v>13838</v>
      </c>
      <c r="SZP1" s="33" t="s">
        <v>13839</v>
      </c>
      <c r="SZQ1" s="33" t="s">
        <v>13840</v>
      </c>
      <c r="SZR1" s="33" t="s">
        <v>13841</v>
      </c>
      <c r="SZS1" s="33" t="s">
        <v>13842</v>
      </c>
      <c r="SZT1" s="33" t="s">
        <v>13843</v>
      </c>
      <c r="SZU1" s="33" t="s">
        <v>13844</v>
      </c>
      <c r="SZV1" s="33" t="s">
        <v>13845</v>
      </c>
      <c r="SZW1" s="33" t="s">
        <v>13846</v>
      </c>
      <c r="SZX1" s="33" t="s">
        <v>13847</v>
      </c>
      <c r="SZY1" s="33" t="s">
        <v>13848</v>
      </c>
      <c r="SZZ1" s="33" t="s">
        <v>13849</v>
      </c>
      <c r="TAA1" s="33" t="s">
        <v>13850</v>
      </c>
      <c r="TAB1" s="33" t="s">
        <v>13851</v>
      </c>
      <c r="TAC1" s="33" t="s">
        <v>13852</v>
      </c>
      <c r="TAD1" s="33" t="s">
        <v>13853</v>
      </c>
      <c r="TAE1" s="33" t="s">
        <v>13854</v>
      </c>
      <c r="TAF1" s="33" t="s">
        <v>13855</v>
      </c>
      <c r="TAG1" s="33" t="s">
        <v>13856</v>
      </c>
      <c r="TAH1" s="33" t="s">
        <v>13857</v>
      </c>
      <c r="TAI1" s="33" t="s">
        <v>13858</v>
      </c>
      <c r="TAJ1" s="33" t="s">
        <v>13859</v>
      </c>
      <c r="TAK1" s="33" t="s">
        <v>13860</v>
      </c>
      <c r="TAL1" s="33" t="s">
        <v>13861</v>
      </c>
      <c r="TAM1" s="33" t="s">
        <v>13862</v>
      </c>
      <c r="TAN1" s="33" t="s">
        <v>13863</v>
      </c>
      <c r="TAO1" s="33" t="s">
        <v>13864</v>
      </c>
      <c r="TAP1" s="33" t="s">
        <v>13865</v>
      </c>
      <c r="TAQ1" s="33" t="s">
        <v>13866</v>
      </c>
      <c r="TAR1" s="33" t="s">
        <v>13867</v>
      </c>
      <c r="TAS1" s="33" t="s">
        <v>13868</v>
      </c>
      <c r="TAT1" s="33" t="s">
        <v>13869</v>
      </c>
      <c r="TAU1" s="33" t="s">
        <v>13870</v>
      </c>
      <c r="TAV1" s="33" t="s">
        <v>13871</v>
      </c>
      <c r="TAW1" s="33" t="s">
        <v>13872</v>
      </c>
      <c r="TAX1" s="33" t="s">
        <v>13873</v>
      </c>
      <c r="TAY1" s="33" t="s">
        <v>13874</v>
      </c>
      <c r="TAZ1" s="33" t="s">
        <v>13875</v>
      </c>
      <c r="TBA1" s="33" t="s">
        <v>13876</v>
      </c>
      <c r="TBB1" s="33" t="s">
        <v>13877</v>
      </c>
      <c r="TBC1" s="33" t="s">
        <v>13878</v>
      </c>
      <c r="TBD1" s="33" t="s">
        <v>13879</v>
      </c>
      <c r="TBE1" s="33" t="s">
        <v>13880</v>
      </c>
      <c r="TBF1" s="33" t="s">
        <v>13881</v>
      </c>
      <c r="TBG1" s="33" t="s">
        <v>13882</v>
      </c>
      <c r="TBH1" s="33" t="s">
        <v>13883</v>
      </c>
      <c r="TBI1" s="33" t="s">
        <v>13884</v>
      </c>
      <c r="TBJ1" s="33" t="s">
        <v>13885</v>
      </c>
      <c r="TBK1" s="33" t="s">
        <v>13886</v>
      </c>
      <c r="TBL1" s="33" t="s">
        <v>13887</v>
      </c>
      <c r="TBM1" s="33" t="s">
        <v>13888</v>
      </c>
      <c r="TBN1" s="33" t="s">
        <v>13889</v>
      </c>
      <c r="TBO1" s="33" t="s">
        <v>13890</v>
      </c>
      <c r="TBP1" s="33" t="s">
        <v>13891</v>
      </c>
      <c r="TBQ1" s="33" t="s">
        <v>13892</v>
      </c>
      <c r="TBR1" s="33" t="s">
        <v>13893</v>
      </c>
      <c r="TBS1" s="33" t="s">
        <v>13894</v>
      </c>
      <c r="TBT1" s="33" t="s">
        <v>13895</v>
      </c>
      <c r="TBU1" s="33" t="s">
        <v>13896</v>
      </c>
      <c r="TBV1" s="33" t="s">
        <v>13897</v>
      </c>
      <c r="TBW1" s="33" t="s">
        <v>13898</v>
      </c>
      <c r="TBX1" s="33" t="s">
        <v>13899</v>
      </c>
      <c r="TBY1" s="33" t="s">
        <v>13900</v>
      </c>
      <c r="TBZ1" s="33" t="s">
        <v>13901</v>
      </c>
      <c r="TCA1" s="33" t="s">
        <v>13902</v>
      </c>
      <c r="TCB1" s="33" t="s">
        <v>13903</v>
      </c>
      <c r="TCC1" s="33" t="s">
        <v>13904</v>
      </c>
      <c r="TCD1" s="33" t="s">
        <v>13905</v>
      </c>
      <c r="TCE1" s="33" t="s">
        <v>13906</v>
      </c>
      <c r="TCF1" s="33" t="s">
        <v>13907</v>
      </c>
      <c r="TCG1" s="33" t="s">
        <v>13908</v>
      </c>
      <c r="TCH1" s="33" t="s">
        <v>13909</v>
      </c>
      <c r="TCI1" s="33" t="s">
        <v>13910</v>
      </c>
      <c r="TCJ1" s="33" t="s">
        <v>13911</v>
      </c>
      <c r="TCK1" s="33" t="s">
        <v>13912</v>
      </c>
      <c r="TCL1" s="33" t="s">
        <v>13913</v>
      </c>
      <c r="TCM1" s="33" t="s">
        <v>13914</v>
      </c>
      <c r="TCN1" s="33" t="s">
        <v>13915</v>
      </c>
      <c r="TCO1" s="33" t="s">
        <v>13916</v>
      </c>
      <c r="TCP1" s="33" t="s">
        <v>13917</v>
      </c>
      <c r="TCQ1" s="33" t="s">
        <v>13918</v>
      </c>
      <c r="TCR1" s="33" t="s">
        <v>13919</v>
      </c>
      <c r="TCS1" s="33" t="s">
        <v>13920</v>
      </c>
      <c r="TCT1" s="33" t="s">
        <v>13921</v>
      </c>
      <c r="TCU1" s="33" t="s">
        <v>13922</v>
      </c>
      <c r="TCV1" s="33" t="s">
        <v>13923</v>
      </c>
      <c r="TCW1" s="33" t="s">
        <v>13924</v>
      </c>
      <c r="TCX1" s="33" t="s">
        <v>13925</v>
      </c>
      <c r="TCY1" s="33" t="s">
        <v>13926</v>
      </c>
      <c r="TCZ1" s="33" t="s">
        <v>13927</v>
      </c>
      <c r="TDA1" s="33" t="s">
        <v>13928</v>
      </c>
      <c r="TDB1" s="33" t="s">
        <v>13929</v>
      </c>
      <c r="TDC1" s="33" t="s">
        <v>13930</v>
      </c>
      <c r="TDD1" s="33" t="s">
        <v>13931</v>
      </c>
      <c r="TDE1" s="33" t="s">
        <v>13932</v>
      </c>
      <c r="TDF1" s="33" t="s">
        <v>13933</v>
      </c>
      <c r="TDG1" s="33" t="s">
        <v>13934</v>
      </c>
      <c r="TDH1" s="33" t="s">
        <v>13935</v>
      </c>
      <c r="TDI1" s="33" t="s">
        <v>13936</v>
      </c>
      <c r="TDJ1" s="33" t="s">
        <v>13937</v>
      </c>
      <c r="TDK1" s="33" t="s">
        <v>13938</v>
      </c>
      <c r="TDL1" s="33" t="s">
        <v>13939</v>
      </c>
      <c r="TDM1" s="33" t="s">
        <v>13940</v>
      </c>
      <c r="TDN1" s="33" t="s">
        <v>13941</v>
      </c>
      <c r="TDO1" s="33" t="s">
        <v>13942</v>
      </c>
      <c r="TDP1" s="33" t="s">
        <v>13943</v>
      </c>
      <c r="TDQ1" s="33" t="s">
        <v>13944</v>
      </c>
      <c r="TDR1" s="33" t="s">
        <v>13945</v>
      </c>
      <c r="TDS1" s="33" t="s">
        <v>13946</v>
      </c>
      <c r="TDT1" s="33" t="s">
        <v>13947</v>
      </c>
      <c r="TDU1" s="33" t="s">
        <v>13948</v>
      </c>
      <c r="TDV1" s="33" t="s">
        <v>13949</v>
      </c>
      <c r="TDW1" s="33" t="s">
        <v>13950</v>
      </c>
      <c r="TDX1" s="33" t="s">
        <v>13951</v>
      </c>
      <c r="TDY1" s="33" t="s">
        <v>13952</v>
      </c>
      <c r="TDZ1" s="33" t="s">
        <v>13953</v>
      </c>
      <c r="TEA1" s="33" t="s">
        <v>13954</v>
      </c>
      <c r="TEB1" s="33" t="s">
        <v>13955</v>
      </c>
      <c r="TEC1" s="33" t="s">
        <v>13956</v>
      </c>
      <c r="TED1" s="33" t="s">
        <v>13957</v>
      </c>
      <c r="TEE1" s="33" t="s">
        <v>13958</v>
      </c>
      <c r="TEF1" s="33" t="s">
        <v>13959</v>
      </c>
      <c r="TEG1" s="33" t="s">
        <v>13960</v>
      </c>
      <c r="TEH1" s="33" t="s">
        <v>13961</v>
      </c>
      <c r="TEI1" s="33" t="s">
        <v>13962</v>
      </c>
      <c r="TEJ1" s="33" t="s">
        <v>13963</v>
      </c>
      <c r="TEK1" s="33" t="s">
        <v>13964</v>
      </c>
      <c r="TEL1" s="33" t="s">
        <v>13965</v>
      </c>
      <c r="TEM1" s="33" t="s">
        <v>13966</v>
      </c>
      <c r="TEN1" s="33" t="s">
        <v>13967</v>
      </c>
      <c r="TEO1" s="33" t="s">
        <v>13968</v>
      </c>
      <c r="TEP1" s="33" t="s">
        <v>13969</v>
      </c>
      <c r="TEQ1" s="33" t="s">
        <v>13970</v>
      </c>
      <c r="TER1" s="33" t="s">
        <v>13971</v>
      </c>
      <c r="TES1" s="33" t="s">
        <v>13972</v>
      </c>
      <c r="TET1" s="33" t="s">
        <v>13973</v>
      </c>
      <c r="TEU1" s="33" t="s">
        <v>13974</v>
      </c>
      <c r="TEV1" s="33" t="s">
        <v>13975</v>
      </c>
      <c r="TEW1" s="33" t="s">
        <v>13976</v>
      </c>
      <c r="TEX1" s="33" t="s">
        <v>13977</v>
      </c>
      <c r="TEY1" s="33" t="s">
        <v>13978</v>
      </c>
      <c r="TEZ1" s="33" t="s">
        <v>13979</v>
      </c>
      <c r="TFA1" s="33" t="s">
        <v>13980</v>
      </c>
      <c r="TFB1" s="33" t="s">
        <v>13981</v>
      </c>
      <c r="TFC1" s="33" t="s">
        <v>13982</v>
      </c>
      <c r="TFD1" s="33" t="s">
        <v>13983</v>
      </c>
      <c r="TFE1" s="33" t="s">
        <v>13984</v>
      </c>
      <c r="TFF1" s="33" t="s">
        <v>13985</v>
      </c>
      <c r="TFG1" s="33" t="s">
        <v>13986</v>
      </c>
      <c r="TFH1" s="33" t="s">
        <v>13987</v>
      </c>
      <c r="TFI1" s="33" t="s">
        <v>13988</v>
      </c>
      <c r="TFJ1" s="33" t="s">
        <v>13989</v>
      </c>
      <c r="TFK1" s="33" t="s">
        <v>13990</v>
      </c>
      <c r="TFL1" s="33" t="s">
        <v>13991</v>
      </c>
      <c r="TFM1" s="33" t="s">
        <v>13992</v>
      </c>
      <c r="TFN1" s="33" t="s">
        <v>13993</v>
      </c>
      <c r="TFO1" s="33" t="s">
        <v>13994</v>
      </c>
      <c r="TFP1" s="33" t="s">
        <v>13995</v>
      </c>
      <c r="TFQ1" s="33" t="s">
        <v>13996</v>
      </c>
      <c r="TFR1" s="33" t="s">
        <v>13997</v>
      </c>
      <c r="TFS1" s="33" t="s">
        <v>13998</v>
      </c>
      <c r="TFT1" s="33" t="s">
        <v>13999</v>
      </c>
      <c r="TFU1" s="33" t="s">
        <v>14000</v>
      </c>
      <c r="TFV1" s="33" t="s">
        <v>14001</v>
      </c>
      <c r="TFW1" s="33" t="s">
        <v>14002</v>
      </c>
      <c r="TFX1" s="33" t="s">
        <v>14003</v>
      </c>
      <c r="TFY1" s="33" t="s">
        <v>14004</v>
      </c>
      <c r="TFZ1" s="33" t="s">
        <v>14005</v>
      </c>
      <c r="TGA1" s="33" t="s">
        <v>14006</v>
      </c>
      <c r="TGB1" s="33" t="s">
        <v>14007</v>
      </c>
      <c r="TGC1" s="33" t="s">
        <v>14008</v>
      </c>
      <c r="TGD1" s="33" t="s">
        <v>14009</v>
      </c>
      <c r="TGE1" s="33" t="s">
        <v>14010</v>
      </c>
      <c r="TGF1" s="33" t="s">
        <v>14011</v>
      </c>
      <c r="TGG1" s="33" t="s">
        <v>14012</v>
      </c>
      <c r="TGH1" s="33" t="s">
        <v>14013</v>
      </c>
      <c r="TGI1" s="33" t="s">
        <v>14014</v>
      </c>
      <c r="TGJ1" s="33" t="s">
        <v>14015</v>
      </c>
      <c r="TGK1" s="33" t="s">
        <v>14016</v>
      </c>
      <c r="TGL1" s="33" t="s">
        <v>14017</v>
      </c>
      <c r="TGM1" s="33" t="s">
        <v>14018</v>
      </c>
      <c r="TGN1" s="33" t="s">
        <v>14019</v>
      </c>
      <c r="TGO1" s="33" t="s">
        <v>14020</v>
      </c>
      <c r="TGP1" s="33" t="s">
        <v>14021</v>
      </c>
      <c r="TGQ1" s="33" t="s">
        <v>14022</v>
      </c>
      <c r="TGR1" s="33" t="s">
        <v>14023</v>
      </c>
      <c r="TGS1" s="33" t="s">
        <v>14024</v>
      </c>
      <c r="TGT1" s="33" t="s">
        <v>14025</v>
      </c>
      <c r="TGU1" s="33" t="s">
        <v>14026</v>
      </c>
      <c r="TGV1" s="33" t="s">
        <v>14027</v>
      </c>
      <c r="TGW1" s="33" t="s">
        <v>14028</v>
      </c>
      <c r="TGX1" s="33" t="s">
        <v>14029</v>
      </c>
      <c r="TGY1" s="33" t="s">
        <v>14030</v>
      </c>
      <c r="TGZ1" s="33" t="s">
        <v>14031</v>
      </c>
      <c r="THA1" s="33" t="s">
        <v>14032</v>
      </c>
      <c r="THB1" s="33" t="s">
        <v>14033</v>
      </c>
      <c r="THC1" s="33" t="s">
        <v>14034</v>
      </c>
      <c r="THD1" s="33" t="s">
        <v>14035</v>
      </c>
      <c r="THE1" s="33" t="s">
        <v>14036</v>
      </c>
      <c r="THF1" s="33" t="s">
        <v>14037</v>
      </c>
      <c r="THG1" s="33" t="s">
        <v>14038</v>
      </c>
      <c r="THH1" s="33" t="s">
        <v>14039</v>
      </c>
      <c r="THI1" s="33" t="s">
        <v>14040</v>
      </c>
      <c r="THJ1" s="33" t="s">
        <v>14041</v>
      </c>
      <c r="THK1" s="33" t="s">
        <v>14042</v>
      </c>
      <c r="THL1" s="33" t="s">
        <v>14043</v>
      </c>
      <c r="THM1" s="33" t="s">
        <v>14044</v>
      </c>
      <c r="THN1" s="33" t="s">
        <v>14045</v>
      </c>
      <c r="THO1" s="33" t="s">
        <v>14046</v>
      </c>
      <c r="THP1" s="33" t="s">
        <v>14047</v>
      </c>
      <c r="THQ1" s="33" t="s">
        <v>14048</v>
      </c>
      <c r="THR1" s="33" t="s">
        <v>14049</v>
      </c>
      <c r="THS1" s="33" t="s">
        <v>14050</v>
      </c>
      <c r="THT1" s="33" t="s">
        <v>14051</v>
      </c>
      <c r="THU1" s="33" t="s">
        <v>14052</v>
      </c>
      <c r="THV1" s="33" t="s">
        <v>14053</v>
      </c>
      <c r="THW1" s="33" t="s">
        <v>14054</v>
      </c>
      <c r="THX1" s="33" t="s">
        <v>14055</v>
      </c>
      <c r="THY1" s="33" t="s">
        <v>14056</v>
      </c>
      <c r="THZ1" s="33" t="s">
        <v>14057</v>
      </c>
      <c r="TIA1" s="33" t="s">
        <v>14058</v>
      </c>
      <c r="TIB1" s="33" t="s">
        <v>14059</v>
      </c>
      <c r="TIC1" s="33" t="s">
        <v>14060</v>
      </c>
      <c r="TID1" s="33" t="s">
        <v>14061</v>
      </c>
      <c r="TIE1" s="33" t="s">
        <v>14062</v>
      </c>
      <c r="TIF1" s="33" t="s">
        <v>14063</v>
      </c>
      <c r="TIG1" s="33" t="s">
        <v>14064</v>
      </c>
      <c r="TIH1" s="33" t="s">
        <v>14065</v>
      </c>
      <c r="TII1" s="33" t="s">
        <v>14066</v>
      </c>
      <c r="TIJ1" s="33" t="s">
        <v>14067</v>
      </c>
      <c r="TIK1" s="33" t="s">
        <v>14068</v>
      </c>
      <c r="TIL1" s="33" t="s">
        <v>14069</v>
      </c>
      <c r="TIM1" s="33" t="s">
        <v>14070</v>
      </c>
      <c r="TIN1" s="33" t="s">
        <v>14071</v>
      </c>
      <c r="TIO1" s="33" t="s">
        <v>14072</v>
      </c>
      <c r="TIP1" s="33" t="s">
        <v>14073</v>
      </c>
      <c r="TIQ1" s="33" t="s">
        <v>14074</v>
      </c>
      <c r="TIR1" s="33" t="s">
        <v>14075</v>
      </c>
      <c r="TIS1" s="33" t="s">
        <v>14076</v>
      </c>
      <c r="TIT1" s="33" t="s">
        <v>14077</v>
      </c>
      <c r="TIU1" s="33" t="s">
        <v>14078</v>
      </c>
      <c r="TIV1" s="33" t="s">
        <v>14079</v>
      </c>
      <c r="TIW1" s="33" t="s">
        <v>14080</v>
      </c>
      <c r="TIX1" s="33" t="s">
        <v>14081</v>
      </c>
      <c r="TIY1" s="33" t="s">
        <v>14082</v>
      </c>
      <c r="TIZ1" s="33" t="s">
        <v>14083</v>
      </c>
      <c r="TJA1" s="33" t="s">
        <v>14084</v>
      </c>
      <c r="TJB1" s="33" t="s">
        <v>14085</v>
      </c>
      <c r="TJC1" s="33" t="s">
        <v>14086</v>
      </c>
      <c r="TJD1" s="33" t="s">
        <v>14087</v>
      </c>
      <c r="TJE1" s="33" t="s">
        <v>14088</v>
      </c>
      <c r="TJF1" s="33" t="s">
        <v>14089</v>
      </c>
      <c r="TJG1" s="33" t="s">
        <v>14090</v>
      </c>
      <c r="TJH1" s="33" t="s">
        <v>14091</v>
      </c>
      <c r="TJI1" s="33" t="s">
        <v>14092</v>
      </c>
      <c r="TJJ1" s="33" t="s">
        <v>14093</v>
      </c>
      <c r="TJK1" s="33" t="s">
        <v>14094</v>
      </c>
      <c r="TJL1" s="33" t="s">
        <v>14095</v>
      </c>
      <c r="TJM1" s="33" t="s">
        <v>14096</v>
      </c>
      <c r="TJN1" s="33" t="s">
        <v>14097</v>
      </c>
      <c r="TJO1" s="33" t="s">
        <v>14098</v>
      </c>
      <c r="TJP1" s="33" t="s">
        <v>14099</v>
      </c>
      <c r="TJQ1" s="33" t="s">
        <v>14100</v>
      </c>
      <c r="TJR1" s="33" t="s">
        <v>14101</v>
      </c>
      <c r="TJS1" s="33" t="s">
        <v>14102</v>
      </c>
      <c r="TJT1" s="33" t="s">
        <v>14103</v>
      </c>
      <c r="TJU1" s="33" t="s">
        <v>14104</v>
      </c>
      <c r="TJV1" s="33" t="s">
        <v>14105</v>
      </c>
      <c r="TJW1" s="33" t="s">
        <v>14106</v>
      </c>
      <c r="TJX1" s="33" t="s">
        <v>14107</v>
      </c>
      <c r="TJY1" s="33" t="s">
        <v>14108</v>
      </c>
      <c r="TJZ1" s="33" t="s">
        <v>14109</v>
      </c>
      <c r="TKA1" s="33" t="s">
        <v>14110</v>
      </c>
      <c r="TKB1" s="33" t="s">
        <v>14111</v>
      </c>
      <c r="TKC1" s="33" t="s">
        <v>14112</v>
      </c>
      <c r="TKD1" s="33" t="s">
        <v>14113</v>
      </c>
      <c r="TKE1" s="33" t="s">
        <v>14114</v>
      </c>
      <c r="TKF1" s="33" t="s">
        <v>14115</v>
      </c>
      <c r="TKG1" s="33" t="s">
        <v>14116</v>
      </c>
      <c r="TKH1" s="33" t="s">
        <v>14117</v>
      </c>
      <c r="TKI1" s="33" t="s">
        <v>14118</v>
      </c>
      <c r="TKJ1" s="33" t="s">
        <v>14119</v>
      </c>
      <c r="TKK1" s="33" t="s">
        <v>14120</v>
      </c>
      <c r="TKL1" s="33" t="s">
        <v>14121</v>
      </c>
      <c r="TKM1" s="33" t="s">
        <v>14122</v>
      </c>
      <c r="TKN1" s="33" t="s">
        <v>14123</v>
      </c>
      <c r="TKO1" s="33" t="s">
        <v>14124</v>
      </c>
      <c r="TKP1" s="33" t="s">
        <v>14125</v>
      </c>
      <c r="TKQ1" s="33" t="s">
        <v>14126</v>
      </c>
      <c r="TKR1" s="33" t="s">
        <v>14127</v>
      </c>
      <c r="TKS1" s="33" t="s">
        <v>14128</v>
      </c>
      <c r="TKT1" s="33" t="s">
        <v>14129</v>
      </c>
      <c r="TKU1" s="33" t="s">
        <v>14130</v>
      </c>
      <c r="TKV1" s="33" t="s">
        <v>14131</v>
      </c>
      <c r="TKW1" s="33" t="s">
        <v>14132</v>
      </c>
      <c r="TKX1" s="33" t="s">
        <v>14133</v>
      </c>
      <c r="TKY1" s="33" t="s">
        <v>14134</v>
      </c>
      <c r="TKZ1" s="33" t="s">
        <v>14135</v>
      </c>
      <c r="TLA1" s="33" t="s">
        <v>14136</v>
      </c>
      <c r="TLB1" s="33" t="s">
        <v>14137</v>
      </c>
      <c r="TLC1" s="33" t="s">
        <v>14138</v>
      </c>
      <c r="TLD1" s="33" t="s">
        <v>14139</v>
      </c>
      <c r="TLE1" s="33" t="s">
        <v>14140</v>
      </c>
      <c r="TLF1" s="33" t="s">
        <v>14141</v>
      </c>
      <c r="TLG1" s="33" t="s">
        <v>14142</v>
      </c>
      <c r="TLH1" s="33" t="s">
        <v>14143</v>
      </c>
      <c r="TLI1" s="33" t="s">
        <v>14144</v>
      </c>
      <c r="TLJ1" s="33" t="s">
        <v>14145</v>
      </c>
      <c r="TLK1" s="33" t="s">
        <v>14146</v>
      </c>
      <c r="TLL1" s="33" t="s">
        <v>14147</v>
      </c>
      <c r="TLM1" s="33" t="s">
        <v>14148</v>
      </c>
      <c r="TLN1" s="33" t="s">
        <v>14149</v>
      </c>
      <c r="TLO1" s="33" t="s">
        <v>14150</v>
      </c>
      <c r="TLP1" s="33" t="s">
        <v>14151</v>
      </c>
      <c r="TLQ1" s="33" t="s">
        <v>14152</v>
      </c>
      <c r="TLR1" s="33" t="s">
        <v>14153</v>
      </c>
      <c r="TLS1" s="33" t="s">
        <v>14154</v>
      </c>
      <c r="TLT1" s="33" t="s">
        <v>14155</v>
      </c>
      <c r="TLU1" s="33" t="s">
        <v>14156</v>
      </c>
      <c r="TLV1" s="33" t="s">
        <v>14157</v>
      </c>
      <c r="TLW1" s="33" t="s">
        <v>14158</v>
      </c>
      <c r="TLX1" s="33" t="s">
        <v>14159</v>
      </c>
      <c r="TLY1" s="33" t="s">
        <v>14160</v>
      </c>
      <c r="TLZ1" s="33" t="s">
        <v>14161</v>
      </c>
      <c r="TMA1" s="33" t="s">
        <v>14162</v>
      </c>
      <c r="TMB1" s="33" t="s">
        <v>14163</v>
      </c>
      <c r="TMC1" s="33" t="s">
        <v>14164</v>
      </c>
      <c r="TMD1" s="33" t="s">
        <v>14165</v>
      </c>
      <c r="TME1" s="33" t="s">
        <v>14166</v>
      </c>
      <c r="TMF1" s="33" t="s">
        <v>14167</v>
      </c>
      <c r="TMG1" s="33" t="s">
        <v>14168</v>
      </c>
      <c r="TMH1" s="33" t="s">
        <v>14169</v>
      </c>
      <c r="TMI1" s="33" t="s">
        <v>14170</v>
      </c>
      <c r="TMJ1" s="33" t="s">
        <v>14171</v>
      </c>
      <c r="TMK1" s="33" t="s">
        <v>14172</v>
      </c>
      <c r="TML1" s="33" t="s">
        <v>14173</v>
      </c>
      <c r="TMM1" s="33" t="s">
        <v>14174</v>
      </c>
      <c r="TMN1" s="33" t="s">
        <v>14175</v>
      </c>
      <c r="TMO1" s="33" t="s">
        <v>14176</v>
      </c>
      <c r="TMP1" s="33" t="s">
        <v>14177</v>
      </c>
      <c r="TMQ1" s="33" t="s">
        <v>14178</v>
      </c>
      <c r="TMR1" s="33" t="s">
        <v>14179</v>
      </c>
      <c r="TMS1" s="33" t="s">
        <v>14180</v>
      </c>
      <c r="TMT1" s="33" t="s">
        <v>14181</v>
      </c>
      <c r="TMU1" s="33" t="s">
        <v>14182</v>
      </c>
      <c r="TMV1" s="33" t="s">
        <v>14183</v>
      </c>
      <c r="TMW1" s="33" t="s">
        <v>14184</v>
      </c>
      <c r="TMX1" s="33" t="s">
        <v>14185</v>
      </c>
      <c r="TMY1" s="33" t="s">
        <v>14186</v>
      </c>
      <c r="TMZ1" s="33" t="s">
        <v>14187</v>
      </c>
      <c r="TNA1" s="33" t="s">
        <v>14188</v>
      </c>
      <c r="TNB1" s="33" t="s">
        <v>14189</v>
      </c>
      <c r="TNC1" s="33" t="s">
        <v>14190</v>
      </c>
      <c r="TND1" s="33" t="s">
        <v>14191</v>
      </c>
      <c r="TNE1" s="33" t="s">
        <v>14192</v>
      </c>
      <c r="TNF1" s="33" t="s">
        <v>14193</v>
      </c>
      <c r="TNG1" s="33" t="s">
        <v>14194</v>
      </c>
      <c r="TNH1" s="33" t="s">
        <v>14195</v>
      </c>
      <c r="TNI1" s="33" t="s">
        <v>14196</v>
      </c>
      <c r="TNJ1" s="33" t="s">
        <v>14197</v>
      </c>
      <c r="TNK1" s="33" t="s">
        <v>14198</v>
      </c>
      <c r="TNL1" s="33" t="s">
        <v>14199</v>
      </c>
      <c r="TNM1" s="33" t="s">
        <v>14200</v>
      </c>
      <c r="TNN1" s="33" t="s">
        <v>14201</v>
      </c>
      <c r="TNO1" s="33" t="s">
        <v>14202</v>
      </c>
      <c r="TNP1" s="33" t="s">
        <v>14203</v>
      </c>
      <c r="TNQ1" s="33" t="s">
        <v>14204</v>
      </c>
      <c r="TNR1" s="33" t="s">
        <v>14205</v>
      </c>
      <c r="TNS1" s="33" t="s">
        <v>14206</v>
      </c>
      <c r="TNT1" s="33" t="s">
        <v>14207</v>
      </c>
      <c r="TNU1" s="33" t="s">
        <v>14208</v>
      </c>
      <c r="TNV1" s="33" t="s">
        <v>14209</v>
      </c>
      <c r="TNW1" s="33" t="s">
        <v>14210</v>
      </c>
      <c r="TNX1" s="33" t="s">
        <v>14211</v>
      </c>
      <c r="TNY1" s="33" t="s">
        <v>14212</v>
      </c>
      <c r="TNZ1" s="33" t="s">
        <v>14213</v>
      </c>
      <c r="TOA1" s="33" t="s">
        <v>14214</v>
      </c>
      <c r="TOB1" s="33" t="s">
        <v>14215</v>
      </c>
      <c r="TOC1" s="33" t="s">
        <v>14216</v>
      </c>
      <c r="TOD1" s="33" t="s">
        <v>14217</v>
      </c>
      <c r="TOE1" s="33" t="s">
        <v>14218</v>
      </c>
      <c r="TOF1" s="33" t="s">
        <v>14219</v>
      </c>
      <c r="TOG1" s="33" t="s">
        <v>14220</v>
      </c>
      <c r="TOH1" s="33" t="s">
        <v>14221</v>
      </c>
      <c r="TOI1" s="33" t="s">
        <v>14222</v>
      </c>
      <c r="TOJ1" s="33" t="s">
        <v>14223</v>
      </c>
      <c r="TOK1" s="33" t="s">
        <v>14224</v>
      </c>
      <c r="TOL1" s="33" t="s">
        <v>14225</v>
      </c>
      <c r="TOM1" s="33" t="s">
        <v>14226</v>
      </c>
      <c r="TON1" s="33" t="s">
        <v>14227</v>
      </c>
      <c r="TOO1" s="33" t="s">
        <v>14228</v>
      </c>
      <c r="TOP1" s="33" t="s">
        <v>14229</v>
      </c>
      <c r="TOQ1" s="33" t="s">
        <v>14230</v>
      </c>
      <c r="TOR1" s="33" t="s">
        <v>14231</v>
      </c>
      <c r="TOS1" s="33" t="s">
        <v>14232</v>
      </c>
      <c r="TOT1" s="33" t="s">
        <v>14233</v>
      </c>
      <c r="TOU1" s="33" t="s">
        <v>14234</v>
      </c>
      <c r="TOV1" s="33" t="s">
        <v>14235</v>
      </c>
      <c r="TOW1" s="33" t="s">
        <v>14236</v>
      </c>
      <c r="TOX1" s="33" t="s">
        <v>14237</v>
      </c>
      <c r="TOY1" s="33" t="s">
        <v>14238</v>
      </c>
      <c r="TOZ1" s="33" t="s">
        <v>14239</v>
      </c>
      <c r="TPA1" s="33" t="s">
        <v>14240</v>
      </c>
      <c r="TPB1" s="33" t="s">
        <v>14241</v>
      </c>
      <c r="TPC1" s="33" t="s">
        <v>14242</v>
      </c>
      <c r="TPD1" s="33" t="s">
        <v>14243</v>
      </c>
      <c r="TPE1" s="33" t="s">
        <v>14244</v>
      </c>
      <c r="TPF1" s="33" t="s">
        <v>14245</v>
      </c>
      <c r="TPG1" s="33" t="s">
        <v>14246</v>
      </c>
      <c r="TPH1" s="33" t="s">
        <v>14247</v>
      </c>
      <c r="TPI1" s="33" t="s">
        <v>14248</v>
      </c>
      <c r="TPJ1" s="33" t="s">
        <v>14249</v>
      </c>
      <c r="TPK1" s="33" t="s">
        <v>14250</v>
      </c>
      <c r="TPL1" s="33" t="s">
        <v>14251</v>
      </c>
      <c r="TPM1" s="33" t="s">
        <v>14252</v>
      </c>
      <c r="TPN1" s="33" t="s">
        <v>14253</v>
      </c>
      <c r="TPO1" s="33" t="s">
        <v>14254</v>
      </c>
      <c r="TPP1" s="33" t="s">
        <v>14255</v>
      </c>
      <c r="TPQ1" s="33" t="s">
        <v>14256</v>
      </c>
      <c r="TPR1" s="33" t="s">
        <v>14257</v>
      </c>
      <c r="TPS1" s="33" t="s">
        <v>14258</v>
      </c>
      <c r="TPT1" s="33" t="s">
        <v>14259</v>
      </c>
      <c r="TPU1" s="33" t="s">
        <v>14260</v>
      </c>
      <c r="TPV1" s="33" t="s">
        <v>14261</v>
      </c>
      <c r="TPW1" s="33" t="s">
        <v>14262</v>
      </c>
      <c r="TPX1" s="33" t="s">
        <v>14263</v>
      </c>
      <c r="TPY1" s="33" t="s">
        <v>14264</v>
      </c>
      <c r="TPZ1" s="33" t="s">
        <v>14265</v>
      </c>
      <c r="TQA1" s="33" t="s">
        <v>14266</v>
      </c>
      <c r="TQB1" s="33" t="s">
        <v>14267</v>
      </c>
      <c r="TQC1" s="33" t="s">
        <v>14268</v>
      </c>
      <c r="TQD1" s="33" t="s">
        <v>14269</v>
      </c>
      <c r="TQE1" s="33" t="s">
        <v>14270</v>
      </c>
      <c r="TQF1" s="33" t="s">
        <v>14271</v>
      </c>
      <c r="TQG1" s="33" t="s">
        <v>14272</v>
      </c>
      <c r="TQH1" s="33" t="s">
        <v>14273</v>
      </c>
      <c r="TQI1" s="33" t="s">
        <v>14274</v>
      </c>
      <c r="TQJ1" s="33" t="s">
        <v>14275</v>
      </c>
      <c r="TQK1" s="33" t="s">
        <v>14276</v>
      </c>
      <c r="TQL1" s="33" t="s">
        <v>14277</v>
      </c>
      <c r="TQM1" s="33" t="s">
        <v>14278</v>
      </c>
      <c r="TQN1" s="33" t="s">
        <v>14279</v>
      </c>
      <c r="TQO1" s="33" t="s">
        <v>14280</v>
      </c>
      <c r="TQP1" s="33" t="s">
        <v>14281</v>
      </c>
      <c r="TQQ1" s="33" t="s">
        <v>14282</v>
      </c>
      <c r="TQR1" s="33" t="s">
        <v>14283</v>
      </c>
      <c r="TQS1" s="33" t="s">
        <v>14284</v>
      </c>
      <c r="TQT1" s="33" t="s">
        <v>14285</v>
      </c>
      <c r="TQU1" s="33" t="s">
        <v>14286</v>
      </c>
      <c r="TQV1" s="33" t="s">
        <v>14287</v>
      </c>
      <c r="TQW1" s="33" t="s">
        <v>14288</v>
      </c>
      <c r="TQX1" s="33" t="s">
        <v>14289</v>
      </c>
      <c r="TQY1" s="33" t="s">
        <v>14290</v>
      </c>
      <c r="TQZ1" s="33" t="s">
        <v>14291</v>
      </c>
      <c r="TRA1" s="33" t="s">
        <v>14292</v>
      </c>
      <c r="TRB1" s="33" t="s">
        <v>14293</v>
      </c>
      <c r="TRC1" s="33" t="s">
        <v>14294</v>
      </c>
      <c r="TRD1" s="33" t="s">
        <v>14295</v>
      </c>
      <c r="TRE1" s="33" t="s">
        <v>14296</v>
      </c>
      <c r="TRF1" s="33" t="s">
        <v>14297</v>
      </c>
      <c r="TRG1" s="33" t="s">
        <v>14298</v>
      </c>
      <c r="TRH1" s="33" t="s">
        <v>14299</v>
      </c>
      <c r="TRI1" s="33" t="s">
        <v>14300</v>
      </c>
      <c r="TRJ1" s="33" t="s">
        <v>14301</v>
      </c>
      <c r="TRK1" s="33" t="s">
        <v>14302</v>
      </c>
      <c r="TRL1" s="33" t="s">
        <v>14303</v>
      </c>
      <c r="TRM1" s="33" t="s">
        <v>14304</v>
      </c>
      <c r="TRN1" s="33" t="s">
        <v>14305</v>
      </c>
      <c r="TRO1" s="33" t="s">
        <v>14306</v>
      </c>
      <c r="TRP1" s="33" t="s">
        <v>14307</v>
      </c>
      <c r="TRQ1" s="33" t="s">
        <v>14308</v>
      </c>
      <c r="TRR1" s="33" t="s">
        <v>14309</v>
      </c>
      <c r="TRS1" s="33" t="s">
        <v>14310</v>
      </c>
      <c r="TRT1" s="33" t="s">
        <v>14311</v>
      </c>
      <c r="TRU1" s="33" t="s">
        <v>14312</v>
      </c>
      <c r="TRV1" s="33" t="s">
        <v>14313</v>
      </c>
      <c r="TRW1" s="33" t="s">
        <v>14314</v>
      </c>
      <c r="TRX1" s="33" t="s">
        <v>14315</v>
      </c>
      <c r="TRY1" s="33" t="s">
        <v>14316</v>
      </c>
      <c r="TRZ1" s="33" t="s">
        <v>14317</v>
      </c>
      <c r="TSA1" s="33" t="s">
        <v>14318</v>
      </c>
      <c r="TSB1" s="33" t="s">
        <v>14319</v>
      </c>
      <c r="TSC1" s="33" t="s">
        <v>14320</v>
      </c>
      <c r="TSD1" s="33" t="s">
        <v>14321</v>
      </c>
      <c r="TSE1" s="33" t="s">
        <v>14322</v>
      </c>
      <c r="TSF1" s="33" t="s">
        <v>14323</v>
      </c>
      <c r="TSG1" s="33" t="s">
        <v>14324</v>
      </c>
      <c r="TSH1" s="33" t="s">
        <v>14325</v>
      </c>
      <c r="TSI1" s="33" t="s">
        <v>14326</v>
      </c>
      <c r="TSJ1" s="33" t="s">
        <v>14327</v>
      </c>
      <c r="TSK1" s="33" t="s">
        <v>14328</v>
      </c>
      <c r="TSL1" s="33" t="s">
        <v>14329</v>
      </c>
      <c r="TSM1" s="33" t="s">
        <v>14330</v>
      </c>
      <c r="TSN1" s="33" t="s">
        <v>14331</v>
      </c>
      <c r="TSO1" s="33" t="s">
        <v>14332</v>
      </c>
      <c r="TSP1" s="33" t="s">
        <v>14333</v>
      </c>
      <c r="TSQ1" s="33" t="s">
        <v>14334</v>
      </c>
      <c r="TSR1" s="33" t="s">
        <v>14335</v>
      </c>
      <c r="TSS1" s="33" t="s">
        <v>14336</v>
      </c>
      <c r="TST1" s="33" t="s">
        <v>14337</v>
      </c>
      <c r="TSU1" s="33" t="s">
        <v>14338</v>
      </c>
      <c r="TSV1" s="33" t="s">
        <v>14339</v>
      </c>
      <c r="TSW1" s="33" t="s">
        <v>14340</v>
      </c>
      <c r="TSX1" s="33" t="s">
        <v>14341</v>
      </c>
      <c r="TSY1" s="33" t="s">
        <v>14342</v>
      </c>
      <c r="TSZ1" s="33" t="s">
        <v>14343</v>
      </c>
      <c r="TTA1" s="33" t="s">
        <v>14344</v>
      </c>
      <c r="TTB1" s="33" t="s">
        <v>14345</v>
      </c>
      <c r="TTC1" s="33" t="s">
        <v>14346</v>
      </c>
      <c r="TTD1" s="33" t="s">
        <v>14347</v>
      </c>
      <c r="TTE1" s="33" t="s">
        <v>14348</v>
      </c>
      <c r="TTF1" s="33" t="s">
        <v>14349</v>
      </c>
      <c r="TTG1" s="33" t="s">
        <v>14350</v>
      </c>
      <c r="TTH1" s="33" t="s">
        <v>14351</v>
      </c>
      <c r="TTI1" s="33" t="s">
        <v>14352</v>
      </c>
      <c r="TTJ1" s="33" t="s">
        <v>14353</v>
      </c>
      <c r="TTK1" s="33" t="s">
        <v>14354</v>
      </c>
      <c r="TTL1" s="33" t="s">
        <v>14355</v>
      </c>
      <c r="TTM1" s="33" t="s">
        <v>14356</v>
      </c>
      <c r="TTN1" s="33" t="s">
        <v>14357</v>
      </c>
      <c r="TTO1" s="33" t="s">
        <v>14358</v>
      </c>
      <c r="TTP1" s="33" t="s">
        <v>14359</v>
      </c>
      <c r="TTQ1" s="33" t="s">
        <v>14360</v>
      </c>
      <c r="TTR1" s="33" t="s">
        <v>14361</v>
      </c>
      <c r="TTS1" s="33" t="s">
        <v>14362</v>
      </c>
      <c r="TTT1" s="33" t="s">
        <v>14363</v>
      </c>
      <c r="TTU1" s="33" t="s">
        <v>14364</v>
      </c>
      <c r="TTV1" s="33" t="s">
        <v>14365</v>
      </c>
      <c r="TTW1" s="33" t="s">
        <v>14366</v>
      </c>
      <c r="TTX1" s="33" t="s">
        <v>14367</v>
      </c>
      <c r="TTY1" s="33" t="s">
        <v>14368</v>
      </c>
      <c r="TTZ1" s="33" t="s">
        <v>14369</v>
      </c>
      <c r="TUA1" s="33" t="s">
        <v>14370</v>
      </c>
      <c r="TUB1" s="33" t="s">
        <v>14371</v>
      </c>
      <c r="TUC1" s="33" t="s">
        <v>14372</v>
      </c>
      <c r="TUD1" s="33" t="s">
        <v>14373</v>
      </c>
      <c r="TUE1" s="33" t="s">
        <v>14374</v>
      </c>
      <c r="TUF1" s="33" t="s">
        <v>14375</v>
      </c>
      <c r="TUG1" s="33" t="s">
        <v>14376</v>
      </c>
      <c r="TUH1" s="33" t="s">
        <v>14377</v>
      </c>
      <c r="TUI1" s="33" t="s">
        <v>14378</v>
      </c>
      <c r="TUJ1" s="33" t="s">
        <v>14379</v>
      </c>
      <c r="TUK1" s="33" t="s">
        <v>14380</v>
      </c>
      <c r="TUL1" s="33" t="s">
        <v>14381</v>
      </c>
      <c r="TUM1" s="33" t="s">
        <v>14382</v>
      </c>
      <c r="TUN1" s="33" t="s">
        <v>14383</v>
      </c>
      <c r="TUO1" s="33" t="s">
        <v>14384</v>
      </c>
      <c r="TUP1" s="33" t="s">
        <v>14385</v>
      </c>
      <c r="TUQ1" s="33" t="s">
        <v>14386</v>
      </c>
      <c r="TUR1" s="33" t="s">
        <v>14387</v>
      </c>
      <c r="TUS1" s="33" t="s">
        <v>14388</v>
      </c>
      <c r="TUT1" s="33" t="s">
        <v>14389</v>
      </c>
      <c r="TUU1" s="33" t="s">
        <v>14390</v>
      </c>
      <c r="TUV1" s="33" t="s">
        <v>14391</v>
      </c>
      <c r="TUW1" s="33" t="s">
        <v>14392</v>
      </c>
      <c r="TUX1" s="33" t="s">
        <v>14393</v>
      </c>
      <c r="TUY1" s="33" t="s">
        <v>14394</v>
      </c>
      <c r="TUZ1" s="33" t="s">
        <v>14395</v>
      </c>
      <c r="TVA1" s="33" t="s">
        <v>14396</v>
      </c>
      <c r="TVB1" s="33" t="s">
        <v>14397</v>
      </c>
      <c r="TVC1" s="33" t="s">
        <v>14398</v>
      </c>
      <c r="TVD1" s="33" t="s">
        <v>14399</v>
      </c>
      <c r="TVE1" s="33" t="s">
        <v>14400</v>
      </c>
      <c r="TVF1" s="33" t="s">
        <v>14401</v>
      </c>
      <c r="TVG1" s="33" t="s">
        <v>14402</v>
      </c>
      <c r="TVH1" s="33" t="s">
        <v>14403</v>
      </c>
      <c r="TVI1" s="33" t="s">
        <v>14404</v>
      </c>
      <c r="TVJ1" s="33" t="s">
        <v>14405</v>
      </c>
      <c r="TVK1" s="33" t="s">
        <v>14406</v>
      </c>
      <c r="TVL1" s="33" t="s">
        <v>14407</v>
      </c>
      <c r="TVM1" s="33" t="s">
        <v>14408</v>
      </c>
      <c r="TVN1" s="33" t="s">
        <v>14409</v>
      </c>
      <c r="TVO1" s="33" t="s">
        <v>14410</v>
      </c>
      <c r="TVP1" s="33" t="s">
        <v>14411</v>
      </c>
      <c r="TVQ1" s="33" t="s">
        <v>14412</v>
      </c>
      <c r="TVR1" s="33" t="s">
        <v>14413</v>
      </c>
      <c r="TVS1" s="33" t="s">
        <v>14414</v>
      </c>
      <c r="TVT1" s="33" t="s">
        <v>14415</v>
      </c>
      <c r="TVU1" s="33" t="s">
        <v>14416</v>
      </c>
      <c r="TVV1" s="33" t="s">
        <v>14417</v>
      </c>
      <c r="TVW1" s="33" t="s">
        <v>14418</v>
      </c>
      <c r="TVX1" s="33" t="s">
        <v>14419</v>
      </c>
      <c r="TVY1" s="33" t="s">
        <v>14420</v>
      </c>
      <c r="TVZ1" s="33" t="s">
        <v>14421</v>
      </c>
      <c r="TWA1" s="33" t="s">
        <v>14422</v>
      </c>
      <c r="TWB1" s="33" t="s">
        <v>14423</v>
      </c>
      <c r="TWC1" s="33" t="s">
        <v>14424</v>
      </c>
      <c r="TWD1" s="33" t="s">
        <v>14425</v>
      </c>
      <c r="TWE1" s="33" t="s">
        <v>14426</v>
      </c>
      <c r="TWF1" s="33" t="s">
        <v>14427</v>
      </c>
      <c r="TWG1" s="33" t="s">
        <v>14428</v>
      </c>
      <c r="TWH1" s="33" t="s">
        <v>14429</v>
      </c>
      <c r="TWI1" s="33" t="s">
        <v>14430</v>
      </c>
      <c r="TWJ1" s="33" t="s">
        <v>14431</v>
      </c>
      <c r="TWK1" s="33" t="s">
        <v>14432</v>
      </c>
      <c r="TWL1" s="33" t="s">
        <v>14433</v>
      </c>
      <c r="TWM1" s="33" t="s">
        <v>14434</v>
      </c>
      <c r="TWN1" s="33" t="s">
        <v>14435</v>
      </c>
      <c r="TWO1" s="33" t="s">
        <v>14436</v>
      </c>
      <c r="TWP1" s="33" t="s">
        <v>14437</v>
      </c>
      <c r="TWQ1" s="33" t="s">
        <v>14438</v>
      </c>
      <c r="TWR1" s="33" t="s">
        <v>14439</v>
      </c>
      <c r="TWS1" s="33" t="s">
        <v>14440</v>
      </c>
      <c r="TWT1" s="33" t="s">
        <v>14441</v>
      </c>
      <c r="TWU1" s="33" t="s">
        <v>14442</v>
      </c>
      <c r="TWV1" s="33" t="s">
        <v>14443</v>
      </c>
      <c r="TWW1" s="33" t="s">
        <v>14444</v>
      </c>
      <c r="TWX1" s="33" t="s">
        <v>14445</v>
      </c>
      <c r="TWY1" s="33" t="s">
        <v>14446</v>
      </c>
      <c r="TWZ1" s="33" t="s">
        <v>14447</v>
      </c>
      <c r="TXA1" s="33" t="s">
        <v>14448</v>
      </c>
      <c r="TXB1" s="33" t="s">
        <v>14449</v>
      </c>
      <c r="TXC1" s="33" t="s">
        <v>14450</v>
      </c>
      <c r="TXD1" s="33" t="s">
        <v>14451</v>
      </c>
      <c r="TXE1" s="33" t="s">
        <v>14452</v>
      </c>
      <c r="TXF1" s="33" t="s">
        <v>14453</v>
      </c>
      <c r="TXG1" s="33" t="s">
        <v>14454</v>
      </c>
      <c r="TXH1" s="33" t="s">
        <v>14455</v>
      </c>
      <c r="TXI1" s="33" t="s">
        <v>14456</v>
      </c>
      <c r="TXJ1" s="33" t="s">
        <v>14457</v>
      </c>
      <c r="TXK1" s="33" t="s">
        <v>14458</v>
      </c>
      <c r="TXL1" s="33" t="s">
        <v>14459</v>
      </c>
      <c r="TXM1" s="33" t="s">
        <v>14460</v>
      </c>
      <c r="TXN1" s="33" t="s">
        <v>14461</v>
      </c>
      <c r="TXO1" s="33" t="s">
        <v>14462</v>
      </c>
      <c r="TXP1" s="33" t="s">
        <v>14463</v>
      </c>
      <c r="TXQ1" s="33" t="s">
        <v>14464</v>
      </c>
      <c r="TXR1" s="33" t="s">
        <v>14465</v>
      </c>
      <c r="TXS1" s="33" t="s">
        <v>14466</v>
      </c>
      <c r="TXT1" s="33" t="s">
        <v>14467</v>
      </c>
      <c r="TXU1" s="33" t="s">
        <v>14468</v>
      </c>
      <c r="TXV1" s="33" t="s">
        <v>14469</v>
      </c>
      <c r="TXW1" s="33" t="s">
        <v>14470</v>
      </c>
      <c r="TXX1" s="33" t="s">
        <v>14471</v>
      </c>
      <c r="TXY1" s="33" t="s">
        <v>14472</v>
      </c>
      <c r="TXZ1" s="33" t="s">
        <v>14473</v>
      </c>
      <c r="TYA1" s="33" t="s">
        <v>14474</v>
      </c>
      <c r="TYB1" s="33" t="s">
        <v>14475</v>
      </c>
      <c r="TYC1" s="33" t="s">
        <v>14476</v>
      </c>
      <c r="TYD1" s="33" t="s">
        <v>14477</v>
      </c>
      <c r="TYE1" s="33" t="s">
        <v>14478</v>
      </c>
      <c r="TYF1" s="33" t="s">
        <v>14479</v>
      </c>
      <c r="TYG1" s="33" t="s">
        <v>14480</v>
      </c>
      <c r="TYH1" s="33" t="s">
        <v>14481</v>
      </c>
      <c r="TYI1" s="33" t="s">
        <v>14482</v>
      </c>
      <c r="TYJ1" s="33" t="s">
        <v>14483</v>
      </c>
      <c r="TYK1" s="33" t="s">
        <v>14484</v>
      </c>
      <c r="TYL1" s="33" t="s">
        <v>14485</v>
      </c>
      <c r="TYM1" s="33" t="s">
        <v>14486</v>
      </c>
      <c r="TYN1" s="33" t="s">
        <v>14487</v>
      </c>
      <c r="TYO1" s="33" t="s">
        <v>14488</v>
      </c>
      <c r="TYP1" s="33" t="s">
        <v>14489</v>
      </c>
      <c r="TYQ1" s="33" t="s">
        <v>14490</v>
      </c>
      <c r="TYR1" s="33" t="s">
        <v>14491</v>
      </c>
      <c r="TYS1" s="33" t="s">
        <v>14492</v>
      </c>
      <c r="TYT1" s="33" t="s">
        <v>14493</v>
      </c>
      <c r="TYU1" s="33" t="s">
        <v>14494</v>
      </c>
      <c r="TYV1" s="33" t="s">
        <v>14495</v>
      </c>
      <c r="TYW1" s="33" t="s">
        <v>14496</v>
      </c>
      <c r="TYX1" s="33" t="s">
        <v>14497</v>
      </c>
      <c r="TYY1" s="33" t="s">
        <v>14498</v>
      </c>
      <c r="TYZ1" s="33" t="s">
        <v>14499</v>
      </c>
      <c r="TZA1" s="33" t="s">
        <v>14500</v>
      </c>
      <c r="TZB1" s="33" t="s">
        <v>14501</v>
      </c>
      <c r="TZC1" s="33" t="s">
        <v>14502</v>
      </c>
      <c r="TZD1" s="33" t="s">
        <v>14503</v>
      </c>
      <c r="TZE1" s="33" t="s">
        <v>14504</v>
      </c>
      <c r="TZF1" s="33" t="s">
        <v>14505</v>
      </c>
      <c r="TZG1" s="33" t="s">
        <v>14506</v>
      </c>
      <c r="TZH1" s="33" t="s">
        <v>14507</v>
      </c>
      <c r="TZI1" s="33" t="s">
        <v>14508</v>
      </c>
      <c r="TZJ1" s="33" t="s">
        <v>14509</v>
      </c>
      <c r="TZK1" s="33" t="s">
        <v>14510</v>
      </c>
      <c r="TZL1" s="33" t="s">
        <v>14511</v>
      </c>
      <c r="TZM1" s="33" t="s">
        <v>14512</v>
      </c>
      <c r="TZN1" s="33" t="s">
        <v>14513</v>
      </c>
      <c r="TZO1" s="33" t="s">
        <v>14514</v>
      </c>
      <c r="TZP1" s="33" t="s">
        <v>14515</v>
      </c>
      <c r="TZQ1" s="33" t="s">
        <v>14516</v>
      </c>
      <c r="TZR1" s="33" t="s">
        <v>14517</v>
      </c>
      <c r="TZS1" s="33" t="s">
        <v>14518</v>
      </c>
      <c r="TZT1" s="33" t="s">
        <v>14519</v>
      </c>
      <c r="TZU1" s="33" t="s">
        <v>14520</v>
      </c>
      <c r="TZV1" s="33" t="s">
        <v>14521</v>
      </c>
      <c r="TZW1" s="33" t="s">
        <v>14522</v>
      </c>
      <c r="TZX1" s="33" t="s">
        <v>14523</v>
      </c>
      <c r="TZY1" s="33" t="s">
        <v>14524</v>
      </c>
      <c r="TZZ1" s="33" t="s">
        <v>14525</v>
      </c>
      <c r="UAA1" s="33" t="s">
        <v>14526</v>
      </c>
      <c r="UAB1" s="33" t="s">
        <v>14527</v>
      </c>
      <c r="UAC1" s="33" t="s">
        <v>14528</v>
      </c>
      <c r="UAD1" s="33" t="s">
        <v>14529</v>
      </c>
      <c r="UAE1" s="33" t="s">
        <v>14530</v>
      </c>
      <c r="UAF1" s="33" t="s">
        <v>14531</v>
      </c>
      <c r="UAG1" s="33" t="s">
        <v>14532</v>
      </c>
      <c r="UAH1" s="33" t="s">
        <v>14533</v>
      </c>
      <c r="UAI1" s="33" t="s">
        <v>14534</v>
      </c>
      <c r="UAJ1" s="33" t="s">
        <v>14535</v>
      </c>
      <c r="UAK1" s="33" t="s">
        <v>14536</v>
      </c>
      <c r="UAL1" s="33" t="s">
        <v>14537</v>
      </c>
      <c r="UAM1" s="33" t="s">
        <v>14538</v>
      </c>
      <c r="UAN1" s="33" t="s">
        <v>14539</v>
      </c>
      <c r="UAO1" s="33" t="s">
        <v>14540</v>
      </c>
      <c r="UAP1" s="33" t="s">
        <v>14541</v>
      </c>
      <c r="UAQ1" s="33" t="s">
        <v>14542</v>
      </c>
      <c r="UAR1" s="33" t="s">
        <v>14543</v>
      </c>
      <c r="UAS1" s="33" t="s">
        <v>14544</v>
      </c>
      <c r="UAT1" s="33" t="s">
        <v>14545</v>
      </c>
      <c r="UAU1" s="33" t="s">
        <v>14546</v>
      </c>
      <c r="UAV1" s="33" t="s">
        <v>14547</v>
      </c>
      <c r="UAW1" s="33" t="s">
        <v>14548</v>
      </c>
      <c r="UAX1" s="33" t="s">
        <v>14549</v>
      </c>
      <c r="UAY1" s="33" t="s">
        <v>14550</v>
      </c>
      <c r="UAZ1" s="33" t="s">
        <v>14551</v>
      </c>
      <c r="UBA1" s="33" t="s">
        <v>14552</v>
      </c>
      <c r="UBB1" s="33" t="s">
        <v>14553</v>
      </c>
      <c r="UBC1" s="33" t="s">
        <v>14554</v>
      </c>
      <c r="UBD1" s="33" t="s">
        <v>14555</v>
      </c>
      <c r="UBE1" s="33" t="s">
        <v>14556</v>
      </c>
      <c r="UBF1" s="33" t="s">
        <v>14557</v>
      </c>
      <c r="UBG1" s="33" t="s">
        <v>14558</v>
      </c>
      <c r="UBH1" s="33" t="s">
        <v>14559</v>
      </c>
      <c r="UBI1" s="33" t="s">
        <v>14560</v>
      </c>
      <c r="UBJ1" s="33" t="s">
        <v>14561</v>
      </c>
      <c r="UBK1" s="33" t="s">
        <v>14562</v>
      </c>
      <c r="UBL1" s="33" t="s">
        <v>14563</v>
      </c>
      <c r="UBM1" s="33" t="s">
        <v>14564</v>
      </c>
      <c r="UBN1" s="33" t="s">
        <v>14565</v>
      </c>
      <c r="UBO1" s="33" t="s">
        <v>14566</v>
      </c>
      <c r="UBP1" s="33" t="s">
        <v>14567</v>
      </c>
      <c r="UBQ1" s="33" t="s">
        <v>14568</v>
      </c>
      <c r="UBR1" s="33" t="s">
        <v>14569</v>
      </c>
      <c r="UBS1" s="33" t="s">
        <v>14570</v>
      </c>
      <c r="UBT1" s="33" t="s">
        <v>14571</v>
      </c>
      <c r="UBU1" s="33" t="s">
        <v>14572</v>
      </c>
      <c r="UBV1" s="33" t="s">
        <v>14573</v>
      </c>
      <c r="UBW1" s="33" t="s">
        <v>14574</v>
      </c>
      <c r="UBX1" s="33" t="s">
        <v>14575</v>
      </c>
      <c r="UBY1" s="33" t="s">
        <v>14576</v>
      </c>
      <c r="UBZ1" s="33" t="s">
        <v>14577</v>
      </c>
      <c r="UCA1" s="33" t="s">
        <v>14578</v>
      </c>
      <c r="UCB1" s="33" t="s">
        <v>14579</v>
      </c>
      <c r="UCC1" s="33" t="s">
        <v>14580</v>
      </c>
      <c r="UCD1" s="33" t="s">
        <v>14581</v>
      </c>
      <c r="UCE1" s="33" t="s">
        <v>14582</v>
      </c>
      <c r="UCF1" s="33" t="s">
        <v>14583</v>
      </c>
      <c r="UCG1" s="33" t="s">
        <v>14584</v>
      </c>
      <c r="UCH1" s="33" t="s">
        <v>14585</v>
      </c>
      <c r="UCI1" s="33" t="s">
        <v>14586</v>
      </c>
      <c r="UCJ1" s="33" t="s">
        <v>14587</v>
      </c>
      <c r="UCK1" s="33" t="s">
        <v>14588</v>
      </c>
      <c r="UCL1" s="33" t="s">
        <v>14589</v>
      </c>
      <c r="UCM1" s="33" t="s">
        <v>14590</v>
      </c>
      <c r="UCN1" s="33" t="s">
        <v>14591</v>
      </c>
      <c r="UCO1" s="33" t="s">
        <v>14592</v>
      </c>
      <c r="UCP1" s="33" t="s">
        <v>14593</v>
      </c>
      <c r="UCQ1" s="33" t="s">
        <v>14594</v>
      </c>
      <c r="UCR1" s="33" t="s">
        <v>14595</v>
      </c>
      <c r="UCS1" s="33" t="s">
        <v>14596</v>
      </c>
      <c r="UCT1" s="33" t="s">
        <v>14597</v>
      </c>
      <c r="UCU1" s="33" t="s">
        <v>14598</v>
      </c>
      <c r="UCV1" s="33" t="s">
        <v>14599</v>
      </c>
      <c r="UCW1" s="33" t="s">
        <v>14600</v>
      </c>
      <c r="UCX1" s="33" t="s">
        <v>14601</v>
      </c>
      <c r="UCY1" s="33" t="s">
        <v>14602</v>
      </c>
      <c r="UCZ1" s="33" t="s">
        <v>14603</v>
      </c>
      <c r="UDA1" s="33" t="s">
        <v>14604</v>
      </c>
      <c r="UDB1" s="33" t="s">
        <v>14605</v>
      </c>
      <c r="UDC1" s="33" t="s">
        <v>14606</v>
      </c>
      <c r="UDD1" s="33" t="s">
        <v>14607</v>
      </c>
      <c r="UDE1" s="33" t="s">
        <v>14608</v>
      </c>
      <c r="UDF1" s="33" t="s">
        <v>14609</v>
      </c>
      <c r="UDG1" s="33" t="s">
        <v>14610</v>
      </c>
      <c r="UDH1" s="33" t="s">
        <v>14611</v>
      </c>
      <c r="UDI1" s="33" t="s">
        <v>14612</v>
      </c>
      <c r="UDJ1" s="33" t="s">
        <v>14613</v>
      </c>
      <c r="UDK1" s="33" t="s">
        <v>14614</v>
      </c>
      <c r="UDL1" s="33" t="s">
        <v>14615</v>
      </c>
      <c r="UDM1" s="33" t="s">
        <v>14616</v>
      </c>
      <c r="UDN1" s="33" t="s">
        <v>14617</v>
      </c>
      <c r="UDO1" s="33" t="s">
        <v>14618</v>
      </c>
      <c r="UDP1" s="33" t="s">
        <v>14619</v>
      </c>
      <c r="UDQ1" s="33" t="s">
        <v>14620</v>
      </c>
      <c r="UDR1" s="33" t="s">
        <v>14621</v>
      </c>
      <c r="UDS1" s="33" t="s">
        <v>14622</v>
      </c>
      <c r="UDT1" s="33" t="s">
        <v>14623</v>
      </c>
      <c r="UDU1" s="33" t="s">
        <v>14624</v>
      </c>
      <c r="UDV1" s="33" t="s">
        <v>14625</v>
      </c>
      <c r="UDW1" s="33" t="s">
        <v>14626</v>
      </c>
      <c r="UDX1" s="33" t="s">
        <v>14627</v>
      </c>
      <c r="UDY1" s="33" t="s">
        <v>14628</v>
      </c>
      <c r="UDZ1" s="33" t="s">
        <v>14629</v>
      </c>
      <c r="UEA1" s="33" t="s">
        <v>14630</v>
      </c>
      <c r="UEB1" s="33" t="s">
        <v>14631</v>
      </c>
      <c r="UEC1" s="33" t="s">
        <v>14632</v>
      </c>
      <c r="UED1" s="33" t="s">
        <v>14633</v>
      </c>
      <c r="UEE1" s="33" t="s">
        <v>14634</v>
      </c>
      <c r="UEF1" s="33" t="s">
        <v>14635</v>
      </c>
      <c r="UEG1" s="33" t="s">
        <v>14636</v>
      </c>
      <c r="UEH1" s="33" t="s">
        <v>14637</v>
      </c>
      <c r="UEI1" s="33" t="s">
        <v>14638</v>
      </c>
      <c r="UEJ1" s="33" t="s">
        <v>14639</v>
      </c>
      <c r="UEK1" s="33" t="s">
        <v>14640</v>
      </c>
      <c r="UEL1" s="33" t="s">
        <v>14641</v>
      </c>
      <c r="UEM1" s="33" t="s">
        <v>14642</v>
      </c>
      <c r="UEN1" s="33" t="s">
        <v>14643</v>
      </c>
      <c r="UEO1" s="33" t="s">
        <v>14644</v>
      </c>
      <c r="UEP1" s="33" t="s">
        <v>14645</v>
      </c>
      <c r="UEQ1" s="33" t="s">
        <v>14646</v>
      </c>
      <c r="UER1" s="33" t="s">
        <v>14647</v>
      </c>
      <c r="UES1" s="33" t="s">
        <v>14648</v>
      </c>
      <c r="UET1" s="33" t="s">
        <v>14649</v>
      </c>
      <c r="UEU1" s="33" t="s">
        <v>14650</v>
      </c>
      <c r="UEV1" s="33" t="s">
        <v>14651</v>
      </c>
      <c r="UEW1" s="33" t="s">
        <v>14652</v>
      </c>
      <c r="UEX1" s="33" t="s">
        <v>14653</v>
      </c>
      <c r="UEY1" s="33" t="s">
        <v>14654</v>
      </c>
      <c r="UEZ1" s="33" t="s">
        <v>14655</v>
      </c>
      <c r="UFA1" s="33" t="s">
        <v>14656</v>
      </c>
      <c r="UFB1" s="33" t="s">
        <v>14657</v>
      </c>
      <c r="UFC1" s="33" t="s">
        <v>14658</v>
      </c>
      <c r="UFD1" s="33" t="s">
        <v>14659</v>
      </c>
      <c r="UFE1" s="33" t="s">
        <v>14660</v>
      </c>
      <c r="UFF1" s="33" t="s">
        <v>14661</v>
      </c>
      <c r="UFG1" s="33" t="s">
        <v>14662</v>
      </c>
      <c r="UFH1" s="33" t="s">
        <v>14663</v>
      </c>
      <c r="UFI1" s="33" t="s">
        <v>14664</v>
      </c>
      <c r="UFJ1" s="33" t="s">
        <v>14665</v>
      </c>
      <c r="UFK1" s="33" t="s">
        <v>14666</v>
      </c>
      <c r="UFL1" s="33" t="s">
        <v>14667</v>
      </c>
      <c r="UFM1" s="33" t="s">
        <v>14668</v>
      </c>
      <c r="UFN1" s="33" t="s">
        <v>14669</v>
      </c>
      <c r="UFO1" s="33" t="s">
        <v>14670</v>
      </c>
      <c r="UFP1" s="33" t="s">
        <v>14671</v>
      </c>
      <c r="UFQ1" s="33" t="s">
        <v>14672</v>
      </c>
      <c r="UFR1" s="33" t="s">
        <v>14673</v>
      </c>
      <c r="UFS1" s="33" t="s">
        <v>14674</v>
      </c>
      <c r="UFT1" s="33" t="s">
        <v>14675</v>
      </c>
      <c r="UFU1" s="33" t="s">
        <v>14676</v>
      </c>
      <c r="UFV1" s="33" t="s">
        <v>14677</v>
      </c>
      <c r="UFW1" s="33" t="s">
        <v>14678</v>
      </c>
      <c r="UFX1" s="33" t="s">
        <v>14679</v>
      </c>
      <c r="UFY1" s="33" t="s">
        <v>14680</v>
      </c>
      <c r="UFZ1" s="33" t="s">
        <v>14681</v>
      </c>
      <c r="UGA1" s="33" t="s">
        <v>14682</v>
      </c>
      <c r="UGB1" s="33" t="s">
        <v>14683</v>
      </c>
      <c r="UGC1" s="33" t="s">
        <v>14684</v>
      </c>
      <c r="UGD1" s="33" t="s">
        <v>14685</v>
      </c>
      <c r="UGE1" s="33" t="s">
        <v>14686</v>
      </c>
      <c r="UGF1" s="33" t="s">
        <v>14687</v>
      </c>
      <c r="UGG1" s="33" t="s">
        <v>14688</v>
      </c>
      <c r="UGH1" s="33" t="s">
        <v>14689</v>
      </c>
      <c r="UGI1" s="33" t="s">
        <v>14690</v>
      </c>
      <c r="UGJ1" s="33" t="s">
        <v>14691</v>
      </c>
      <c r="UGK1" s="33" t="s">
        <v>14692</v>
      </c>
      <c r="UGL1" s="33" t="s">
        <v>14693</v>
      </c>
      <c r="UGM1" s="33" t="s">
        <v>14694</v>
      </c>
      <c r="UGN1" s="33" t="s">
        <v>14695</v>
      </c>
      <c r="UGO1" s="33" t="s">
        <v>14696</v>
      </c>
      <c r="UGP1" s="33" t="s">
        <v>14697</v>
      </c>
      <c r="UGQ1" s="33" t="s">
        <v>14698</v>
      </c>
      <c r="UGR1" s="33" t="s">
        <v>14699</v>
      </c>
      <c r="UGS1" s="33" t="s">
        <v>14700</v>
      </c>
      <c r="UGT1" s="33" t="s">
        <v>14701</v>
      </c>
      <c r="UGU1" s="33" t="s">
        <v>14702</v>
      </c>
      <c r="UGV1" s="33" t="s">
        <v>14703</v>
      </c>
      <c r="UGW1" s="33" t="s">
        <v>14704</v>
      </c>
      <c r="UGX1" s="33" t="s">
        <v>14705</v>
      </c>
      <c r="UGY1" s="33" t="s">
        <v>14706</v>
      </c>
      <c r="UGZ1" s="33" t="s">
        <v>14707</v>
      </c>
      <c r="UHA1" s="33" t="s">
        <v>14708</v>
      </c>
      <c r="UHB1" s="33" t="s">
        <v>14709</v>
      </c>
      <c r="UHC1" s="33" t="s">
        <v>14710</v>
      </c>
      <c r="UHD1" s="33" t="s">
        <v>14711</v>
      </c>
      <c r="UHE1" s="33" t="s">
        <v>14712</v>
      </c>
      <c r="UHF1" s="33" t="s">
        <v>14713</v>
      </c>
      <c r="UHG1" s="33" t="s">
        <v>14714</v>
      </c>
      <c r="UHH1" s="33" t="s">
        <v>14715</v>
      </c>
      <c r="UHI1" s="33" t="s">
        <v>14716</v>
      </c>
      <c r="UHJ1" s="33" t="s">
        <v>14717</v>
      </c>
      <c r="UHK1" s="33" t="s">
        <v>14718</v>
      </c>
      <c r="UHL1" s="33" t="s">
        <v>14719</v>
      </c>
      <c r="UHM1" s="33" t="s">
        <v>14720</v>
      </c>
      <c r="UHN1" s="33" t="s">
        <v>14721</v>
      </c>
      <c r="UHO1" s="33" t="s">
        <v>14722</v>
      </c>
      <c r="UHP1" s="33" t="s">
        <v>14723</v>
      </c>
      <c r="UHQ1" s="33" t="s">
        <v>14724</v>
      </c>
      <c r="UHR1" s="33" t="s">
        <v>14725</v>
      </c>
      <c r="UHS1" s="33" t="s">
        <v>14726</v>
      </c>
      <c r="UHT1" s="33" t="s">
        <v>14727</v>
      </c>
      <c r="UHU1" s="33" t="s">
        <v>14728</v>
      </c>
      <c r="UHV1" s="33" t="s">
        <v>14729</v>
      </c>
      <c r="UHW1" s="33" t="s">
        <v>14730</v>
      </c>
      <c r="UHX1" s="33" t="s">
        <v>14731</v>
      </c>
      <c r="UHY1" s="33" t="s">
        <v>14732</v>
      </c>
      <c r="UHZ1" s="33" t="s">
        <v>14733</v>
      </c>
      <c r="UIA1" s="33" t="s">
        <v>14734</v>
      </c>
      <c r="UIB1" s="33" t="s">
        <v>14735</v>
      </c>
      <c r="UIC1" s="33" t="s">
        <v>14736</v>
      </c>
      <c r="UID1" s="33" t="s">
        <v>14737</v>
      </c>
      <c r="UIE1" s="33" t="s">
        <v>14738</v>
      </c>
      <c r="UIF1" s="33" t="s">
        <v>14739</v>
      </c>
      <c r="UIG1" s="33" t="s">
        <v>14740</v>
      </c>
      <c r="UIH1" s="33" t="s">
        <v>14741</v>
      </c>
      <c r="UII1" s="33" t="s">
        <v>14742</v>
      </c>
      <c r="UIJ1" s="33" t="s">
        <v>14743</v>
      </c>
      <c r="UIK1" s="33" t="s">
        <v>14744</v>
      </c>
      <c r="UIL1" s="33" t="s">
        <v>14745</v>
      </c>
      <c r="UIM1" s="33" t="s">
        <v>14746</v>
      </c>
      <c r="UIN1" s="33" t="s">
        <v>14747</v>
      </c>
      <c r="UIO1" s="33" t="s">
        <v>14748</v>
      </c>
      <c r="UIP1" s="33" t="s">
        <v>14749</v>
      </c>
      <c r="UIQ1" s="33" t="s">
        <v>14750</v>
      </c>
      <c r="UIR1" s="33" t="s">
        <v>14751</v>
      </c>
      <c r="UIS1" s="33" t="s">
        <v>14752</v>
      </c>
      <c r="UIT1" s="33" t="s">
        <v>14753</v>
      </c>
      <c r="UIU1" s="33" t="s">
        <v>14754</v>
      </c>
      <c r="UIV1" s="33" t="s">
        <v>14755</v>
      </c>
      <c r="UIW1" s="33" t="s">
        <v>14756</v>
      </c>
      <c r="UIX1" s="33" t="s">
        <v>14757</v>
      </c>
      <c r="UIY1" s="33" t="s">
        <v>14758</v>
      </c>
      <c r="UIZ1" s="33" t="s">
        <v>14759</v>
      </c>
      <c r="UJA1" s="33" t="s">
        <v>14760</v>
      </c>
      <c r="UJB1" s="33" t="s">
        <v>14761</v>
      </c>
      <c r="UJC1" s="33" t="s">
        <v>14762</v>
      </c>
      <c r="UJD1" s="33" t="s">
        <v>14763</v>
      </c>
      <c r="UJE1" s="33" t="s">
        <v>14764</v>
      </c>
      <c r="UJF1" s="33" t="s">
        <v>14765</v>
      </c>
      <c r="UJG1" s="33" t="s">
        <v>14766</v>
      </c>
      <c r="UJH1" s="33" t="s">
        <v>14767</v>
      </c>
      <c r="UJI1" s="33" t="s">
        <v>14768</v>
      </c>
      <c r="UJJ1" s="33" t="s">
        <v>14769</v>
      </c>
      <c r="UJK1" s="33" t="s">
        <v>14770</v>
      </c>
      <c r="UJL1" s="33" t="s">
        <v>14771</v>
      </c>
      <c r="UJM1" s="33" t="s">
        <v>14772</v>
      </c>
      <c r="UJN1" s="33" t="s">
        <v>14773</v>
      </c>
      <c r="UJO1" s="33" t="s">
        <v>14774</v>
      </c>
      <c r="UJP1" s="33" t="s">
        <v>14775</v>
      </c>
      <c r="UJQ1" s="33" t="s">
        <v>14776</v>
      </c>
      <c r="UJR1" s="33" t="s">
        <v>14777</v>
      </c>
      <c r="UJS1" s="33" t="s">
        <v>14778</v>
      </c>
      <c r="UJT1" s="33" t="s">
        <v>14779</v>
      </c>
      <c r="UJU1" s="33" t="s">
        <v>14780</v>
      </c>
      <c r="UJV1" s="33" t="s">
        <v>14781</v>
      </c>
      <c r="UJW1" s="33" t="s">
        <v>14782</v>
      </c>
      <c r="UJX1" s="33" t="s">
        <v>14783</v>
      </c>
      <c r="UJY1" s="33" t="s">
        <v>14784</v>
      </c>
      <c r="UJZ1" s="33" t="s">
        <v>14785</v>
      </c>
      <c r="UKA1" s="33" t="s">
        <v>14786</v>
      </c>
      <c r="UKB1" s="33" t="s">
        <v>14787</v>
      </c>
      <c r="UKC1" s="33" t="s">
        <v>14788</v>
      </c>
      <c r="UKD1" s="33" t="s">
        <v>14789</v>
      </c>
      <c r="UKE1" s="33" t="s">
        <v>14790</v>
      </c>
      <c r="UKF1" s="33" t="s">
        <v>14791</v>
      </c>
      <c r="UKG1" s="33" t="s">
        <v>14792</v>
      </c>
      <c r="UKH1" s="33" t="s">
        <v>14793</v>
      </c>
      <c r="UKI1" s="33" t="s">
        <v>14794</v>
      </c>
      <c r="UKJ1" s="33" t="s">
        <v>14795</v>
      </c>
      <c r="UKK1" s="33" t="s">
        <v>14796</v>
      </c>
      <c r="UKL1" s="33" t="s">
        <v>14797</v>
      </c>
      <c r="UKM1" s="33" t="s">
        <v>14798</v>
      </c>
      <c r="UKN1" s="33" t="s">
        <v>14799</v>
      </c>
      <c r="UKO1" s="33" t="s">
        <v>14800</v>
      </c>
      <c r="UKP1" s="33" t="s">
        <v>14801</v>
      </c>
      <c r="UKQ1" s="33" t="s">
        <v>14802</v>
      </c>
      <c r="UKR1" s="33" t="s">
        <v>14803</v>
      </c>
      <c r="UKS1" s="33" t="s">
        <v>14804</v>
      </c>
      <c r="UKT1" s="33" t="s">
        <v>14805</v>
      </c>
      <c r="UKU1" s="33" t="s">
        <v>14806</v>
      </c>
      <c r="UKV1" s="33" t="s">
        <v>14807</v>
      </c>
      <c r="UKW1" s="33" t="s">
        <v>14808</v>
      </c>
      <c r="UKX1" s="33" t="s">
        <v>14809</v>
      </c>
      <c r="UKY1" s="33" t="s">
        <v>14810</v>
      </c>
      <c r="UKZ1" s="33" t="s">
        <v>14811</v>
      </c>
      <c r="ULA1" s="33" t="s">
        <v>14812</v>
      </c>
      <c r="ULB1" s="33" t="s">
        <v>14813</v>
      </c>
      <c r="ULC1" s="33" t="s">
        <v>14814</v>
      </c>
      <c r="ULD1" s="33" t="s">
        <v>14815</v>
      </c>
      <c r="ULE1" s="33" t="s">
        <v>14816</v>
      </c>
      <c r="ULF1" s="33" t="s">
        <v>14817</v>
      </c>
      <c r="ULG1" s="33" t="s">
        <v>14818</v>
      </c>
      <c r="ULH1" s="33" t="s">
        <v>14819</v>
      </c>
      <c r="ULI1" s="33" t="s">
        <v>14820</v>
      </c>
      <c r="ULJ1" s="33" t="s">
        <v>14821</v>
      </c>
      <c r="ULK1" s="33" t="s">
        <v>14822</v>
      </c>
      <c r="ULL1" s="33" t="s">
        <v>14823</v>
      </c>
      <c r="ULM1" s="33" t="s">
        <v>14824</v>
      </c>
      <c r="ULN1" s="33" t="s">
        <v>14825</v>
      </c>
      <c r="ULO1" s="33" t="s">
        <v>14826</v>
      </c>
      <c r="ULP1" s="33" t="s">
        <v>14827</v>
      </c>
      <c r="ULQ1" s="33" t="s">
        <v>14828</v>
      </c>
      <c r="ULR1" s="33" t="s">
        <v>14829</v>
      </c>
      <c r="ULS1" s="33" t="s">
        <v>14830</v>
      </c>
      <c r="ULT1" s="33" t="s">
        <v>14831</v>
      </c>
      <c r="ULU1" s="33" t="s">
        <v>14832</v>
      </c>
      <c r="ULV1" s="33" t="s">
        <v>14833</v>
      </c>
      <c r="ULW1" s="33" t="s">
        <v>14834</v>
      </c>
      <c r="ULX1" s="33" t="s">
        <v>14835</v>
      </c>
      <c r="ULY1" s="33" t="s">
        <v>14836</v>
      </c>
      <c r="ULZ1" s="33" t="s">
        <v>14837</v>
      </c>
      <c r="UMA1" s="33" t="s">
        <v>14838</v>
      </c>
      <c r="UMB1" s="33" t="s">
        <v>14839</v>
      </c>
      <c r="UMC1" s="33" t="s">
        <v>14840</v>
      </c>
      <c r="UMD1" s="33" t="s">
        <v>14841</v>
      </c>
      <c r="UME1" s="33" t="s">
        <v>14842</v>
      </c>
      <c r="UMF1" s="33" t="s">
        <v>14843</v>
      </c>
      <c r="UMG1" s="33" t="s">
        <v>14844</v>
      </c>
      <c r="UMH1" s="33" t="s">
        <v>14845</v>
      </c>
      <c r="UMI1" s="33" t="s">
        <v>14846</v>
      </c>
      <c r="UMJ1" s="33" t="s">
        <v>14847</v>
      </c>
      <c r="UMK1" s="33" t="s">
        <v>14848</v>
      </c>
      <c r="UML1" s="33" t="s">
        <v>14849</v>
      </c>
      <c r="UMM1" s="33" t="s">
        <v>14850</v>
      </c>
      <c r="UMN1" s="33" t="s">
        <v>14851</v>
      </c>
      <c r="UMO1" s="33" t="s">
        <v>14852</v>
      </c>
      <c r="UMP1" s="33" t="s">
        <v>14853</v>
      </c>
      <c r="UMQ1" s="33" t="s">
        <v>14854</v>
      </c>
      <c r="UMR1" s="33" t="s">
        <v>14855</v>
      </c>
      <c r="UMS1" s="33" t="s">
        <v>14856</v>
      </c>
      <c r="UMT1" s="33" t="s">
        <v>14857</v>
      </c>
      <c r="UMU1" s="33" t="s">
        <v>14858</v>
      </c>
      <c r="UMV1" s="33" t="s">
        <v>14859</v>
      </c>
      <c r="UMW1" s="33" t="s">
        <v>14860</v>
      </c>
      <c r="UMX1" s="33" t="s">
        <v>14861</v>
      </c>
      <c r="UMY1" s="33" t="s">
        <v>14862</v>
      </c>
      <c r="UMZ1" s="33" t="s">
        <v>14863</v>
      </c>
      <c r="UNA1" s="33" t="s">
        <v>14864</v>
      </c>
      <c r="UNB1" s="33" t="s">
        <v>14865</v>
      </c>
      <c r="UNC1" s="33" t="s">
        <v>14866</v>
      </c>
      <c r="UND1" s="33" t="s">
        <v>14867</v>
      </c>
      <c r="UNE1" s="33" t="s">
        <v>14868</v>
      </c>
      <c r="UNF1" s="33" t="s">
        <v>14869</v>
      </c>
      <c r="UNG1" s="33" t="s">
        <v>14870</v>
      </c>
      <c r="UNH1" s="33" t="s">
        <v>14871</v>
      </c>
      <c r="UNI1" s="33" t="s">
        <v>14872</v>
      </c>
      <c r="UNJ1" s="33" t="s">
        <v>14873</v>
      </c>
      <c r="UNK1" s="33" t="s">
        <v>14874</v>
      </c>
      <c r="UNL1" s="33" t="s">
        <v>14875</v>
      </c>
      <c r="UNM1" s="33" t="s">
        <v>14876</v>
      </c>
      <c r="UNN1" s="33" t="s">
        <v>14877</v>
      </c>
      <c r="UNO1" s="33" t="s">
        <v>14878</v>
      </c>
      <c r="UNP1" s="33" t="s">
        <v>14879</v>
      </c>
      <c r="UNQ1" s="33" t="s">
        <v>14880</v>
      </c>
      <c r="UNR1" s="33" t="s">
        <v>14881</v>
      </c>
      <c r="UNS1" s="33" t="s">
        <v>14882</v>
      </c>
      <c r="UNT1" s="33" t="s">
        <v>14883</v>
      </c>
      <c r="UNU1" s="33" t="s">
        <v>14884</v>
      </c>
      <c r="UNV1" s="33" t="s">
        <v>14885</v>
      </c>
      <c r="UNW1" s="33" t="s">
        <v>14886</v>
      </c>
      <c r="UNX1" s="33" t="s">
        <v>14887</v>
      </c>
      <c r="UNY1" s="33" t="s">
        <v>14888</v>
      </c>
      <c r="UNZ1" s="33" t="s">
        <v>14889</v>
      </c>
      <c r="UOA1" s="33" t="s">
        <v>14890</v>
      </c>
      <c r="UOB1" s="33" t="s">
        <v>14891</v>
      </c>
      <c r="UOC1" s="33" t="s">
        <v>14892</v>
      </c>
      <c r="UOD1" s="33" t="s">
        <v>14893</v>
      </c>
      <c r="UOE1" s="33" t="s">
        <v>14894</v>
      </c>
      <c r="UOF1" s="33" t="s">
        <v>14895</v>
      </c>
      <c r="UOG1" s="33" t="s">
        <v>14896</v>
      </c>
      <c r="UOH1" s="33" t="s">
        <v>14897</v>
      </c>
      <c r="UOI1" s="33" t="s">
        <v>14898</v>
      </c>
      <c r="UOJ1" s="33" t="s">
        <v>14899</v>
      </c>
      <c r="UOK1" s="33" t="s">
        <v>14900</v>
      </c>
      <c r="UOL1" s="33" t="s">
        <v>14901</v>
      </c>
      <c r="UOM1" s="33" t="s">
        <v>14902</v>
      </c>
      <c r="UON1" s="33" t="s">
        <v>14903</v>
      </c>
      <c r="UOO1" s="33" t="s">
        <v>14904</v>
      </c>
      <c r="UOP1" s="33" t="s">
        <v>14905</v>
      </c>
      <c r="UOQ1" s="33" t="s">
        <v>14906</v>
      </c>
      <c r="UOR1" s="33" t="s">
        <v>14907</v>
      </c>
      <c r="UOS1" s="33" t="s">
        <v>14908</v>
      </c>
      <c r="UOT1" s="33" t="s">
        <v>14909</v>
      </c>
      <c r="UOU1" s="33" t="s">
        <v>14910</v>
      </c>
      <c r="UOV1" s="33" t="s">
        <v>14911</v>
      </c>
      <c r="UOW1" s="33" t="s">
        <v>14912</v>
      </c>
      <c r="UOX1" s="33" t="s">
        <v>14913</v>
      </c>
      <c r="UOY1" s="33" t="s">
        <v>14914</v>
      </c>
      <c r="UOZ1" s="33" t="s">
        <v>14915</v>
      </c>
      <c r="UPA1" s="33" t="s">
        <v>14916</v>
      </c>
      <c r="UPB1" s="33" t="s">
        <v>14917</v>
      </c>
      <c r="UPC1" s="33" t="s">
        <v>14918</v>
      </c>
      <c r="UPD1" s="33" t="s">
        <v>14919</v>
      </c>
      <c r="UPE1" s="33" t="s">
        <v>14920</v>
      </c>
      <c r="UPF1" s="33" t="s">
        <v>14921</v>
      </c>
      <c r="UPG1" s="33" t="s">
        <v>14922</v>
      </c>
      <c r="UPH1" s="33" t="s">
        <v>14923</v>
      </c>
      <c r="UPI1" s="33" t="s">
        <v>14924</v>
      </c>
      <c r="UPJ1" s="33" t="s">
        <v>14925</v>
      </c>
      <c r="UPK1" s="33" t="s">
        <v>14926</v>
      </c>
      <c r="UPL1" s="33" t="s">
        <v>14927</v>
      </c>
      <c r="UPM1" s="33" t="s">
        <v>14928</v>
      </c>
      <c r="UPN1" s="33" t="s">
        <v>14929</v>
      </c>
      <c r="UPO1" s="33" t="s">
        <v>14930</v>
      </c>
      <c r="UPP1" s="33" t="s">
        <v>14931</v>
      </c>
      <c r="UPQ1" s="33" t="s">
        <v>14932</v>
      </c>
      <c r="UPR1" s="33" t="s">
        <v>14933</v>
      </c>
      <c r="UPS1" s="33" t="s">
        <v>14934</v>
      </c>
      <c r="UPT1" s="33" t="s">
        <v>14935</v>
      </c>
      <c r="UPU1" s="33" t="s">
        <v>14936</v>
      </c>
      <c r="UPV1" s="33" t="s">
        <v>14937</v>
      </c>
      <c r="UPW1" s="33" t="s">
        <v>14938</v>
      </c>
      <c r="UPX1" s="33" t="s">
        <v>14939</v>
      </c>
      <c r="UPY1" s="33" t="s">
        <v>14940</v>
      </c>
      <c r="UPZ1" s="33" t="s">
        <v>14941</v>
      </c>
      <c r="UQA1" s="33" t="s">
        <v>14942</v>
      </c>
      <c r="UQB1" s="33" t="s">
        <v>14943</v>
      </c>
      <c r="UQC1" s="33" t="s">
        <v>14944</v>
      </c>
      <c r="UQD1" s="33" t="s">
        <v>14945</v>
      </c>
      <c r="UQE1" s="33" t="s">
        <v>14946</v>
      </c>
      <c r="UQF1" s="33" t="s">
        <v>14947</v>
      </c>
      <c r="UQG1" s="33" t="s">
        <v>14948</v>
      </c>
      <c r="UQH1" s="33" t="s">
        <v>14949</v>
      </c>
      <c r="UQI1" s="33" t="s">
        <v>14950</v>
      </c>
      <c r="UQJ1" s="33" t="s">
        <v>14951</v>
      </c>
      <c r="UQK1" s="33" t="s">
        <v>14952</v>
      </c>
      <c r="UQL1" s="33" t="s">
        <v>14953</v>
      </c>
      <c r="UQM1" s="33" t="s">
        <v>14954</v>
      </c>
      <c r="UQN1" s="33" t="s">
        <v>14955</v>
      </c>
      <c r="UQO1" s="33" t="s">
        <v>14956</v>
      </c>
      <c r="UQP1" s="33" t="s">
        <v>14957</v>
      </c>
      <c r="UQQ1" s="33" t="s">
        <v>14958</v>
      </c>
      <c r="UQR1" s="33" t="s">
        <v>14959</v>
      </c>
      <c r="UQS1" s="33" t="s">
        <v>14960</v>
      </c>
      <c r="UQT1" s="33" t="s">
        <v>14961</v>
      </c>
      <c r="UQU1" s="33" t="s">
        <v>14962</v>
      </c>
      <c r="UQV1" s="33" t="s">
        <v>14963</v>
      </c>
      <c r="UQW1" s="33" t="s">
        <v>14964</v>
      </c>
      <c r="UQX1" s="33" t="s">
        <v>14965</v>
      </c>
      <c r="UQY1" s="33" t="s">
        <v>14966</v>
      </c>
      <c r="UQZ1" s="33" t="s">
        <v>14967</v>
      </c>
      <c r="URA1" s="33" t="s">
        <v>14968</v>
      </c>
      <c r="URB1" s="33" t="s">
        <v>14969</v>
      </c>
      <c r="URC1" s="33" t="s">
        <v>14970</v>
      </c>
      <c r="URD1" s="33" t="s">
        <v>14971</v>
      </c>
      <c r="URE1" s="33" t="s">
        <v>14972</v>
      </c>
      <c r="URF1" s="33" t="s">
        <v>14973</v>
      </c>
      <c r="URG1" s="33" t="s">
        <v>14974</v>
      </c>
      <c r="URH1" s="33" t="s">
        <v>14975</v>
      </c>
      <c r="URI1" s="33" t="s">
        <v>14976</v>
      </c>
      <c r="URJ1" s="33" t="s">
        <v>14977</v>
      </c>
      <c r="URK1" s="33" t="s">
        <v>14978</v>
      </c>
      <c r="URL1" s="33" t="s">
        <v>14979</v>
      </c>
      <c r="URM1" s="33" t="s">
        <v>14980</v>
      </c>
      <c r="URN1" s="33" t="s">
        <v>14981</v>
      </c>
      <c r="URO1" s="33" t="s">
        <v>14982</v>
      </c>
      <c r="URP1" s="33" t="s">
        <v>14983</v>
      </c>
      <c r="URQ1" s="33" t="s">
        <v>14984</v>
      </c>
      <c r="URR1" s="33" t="s">
        <v>14985</v>
      </c>
      <c r="URS1" s="33" t="s">
        <v>14986</v>
      </c>
      <c r="URT1" s="33" t="s">
        <v>14987</v>
      </c>
      <c r="URU1" s="33" t="s">
        <v>14988</v>
      </c>
      <c r="URV1" s="33" t="s">
        <v>14989</v>
      </c>
      <c r="URW1" s="33" t="s">
        <v>14990</v>
      </c>
      <c r="URX1" s="33" t="s">
        <v>14991</v>
      </c>
      <c r="URY1" s="33" t="s">
        <v>14992</v>
      </c>
      <c r="URZ1" s="33" t="s">
        <v>14993</v>
      </c>
      <c r="USA1" s="33" t="s">
        <v>14994</v>
      </c>
      <c r="USB1" s="33" t="s">
        <v>14995</v>
      </c>
      <c r="USC1" s="33" t="s">
        <v>14996</v>
      </c>
      <c r="USD1" s="33" t="s">
        <v>14997</v>
      </c>
      <c r="USE1" s="33" t="s">
        <v>14998</v>
      </c>
      <c r="USF1" s="33" t="s">
        <v>14999</v>
      </c>
      <c r="USG1" s="33" t="s">
        <v>15000</v>
      </c>
      <c r="USH1" s="33" t="s">
        <v>15001</v>
      </c>
      <c r="USI1" s="33" t="s">
        <v>15002</v>
      </c>
      <c r="USJ1" s="33" t="s">
        <v>15003</v>
      </c>
      <c r="USK1" s="33" t="s">
        <v>15004</v>
      </c>
      <c r="USL1" s="33" t="s">
        <v>15005</v>
      </c>
      <c r="USM1" s="33" t="s">
        <v>15006</v>
      </c>
      <c r="USN1" s="33" t="s">
        <v>15007</v>
      </c>
      <c r="USO1" s="33" t="s">
        <v>15008</v>
      </c>
      <c r="USP1" s="33" t="s">
        <v>15009</v>
      </c>
      <c r="USQ1" s="33" t="s">
        <v>15010</v>
      </c>
      <c r="USR1" s="33" t="s">
        <v>15011</v>
      </c>
      <c r="USS1" s="33" t="s">
        <v>15012</v>
      </c>
      <c r="UST1" s="33" t="s">
        <v>15013</v>
      </c>
      <c r="USU1" s="33" t="s">
        <v>15014</v>
      </c>
      <c r="USV1" s="33" t="s">
        <v>15015</v>
      </c>
      <c r="USW1" s="33" t="s">
        <v>15016</v>
      </c>
      <c r="USX1" s="33" t="s">
        <v>15017</v>
      </c>
      <c r="USY1" s="33" t="s">
        <v>15018</v>
      </c>
      <c r="USZ1" s="33" t="s">
        <v>15019</v>
      </c>
      <c r="UTA1" s="33" t="s">
        <v>15020</v>
      </c>
      <c r="UTB1" s="33" t="s">
        <v>15021</v>
      </c>
      <c r="UTC1" s="33" t="s">
        <v>15022</v>
      </c>
      <c r="UTD1" s="33" t="s">
        <v>15023</v>
      </c>
      <c r="UTE1" s="33" t="s">
        <v>15024</v>
      </c>
      <c r="UTF1" s="33" t="s">
        <v>15025</v>
      </c>
      <c r="UTG1" s="33" t="s">
        <v>15026</v>
      </c>
      <c r="UTH1" s="33" t="s">
        <v>15027</v>
      </c>
      <c r="UTI1" s="33" t="s">
        <v>15028</v>
      </c>
      <c r="UTJ1" s="33" t="s">
        <v>15029</v>
      </c>
      <c r="UTK1" s="33" t="s">
        <v>15030</v>
      </c>
      <c r="UTL1" s="33" t="s">
        <v>15031</v>
      </c>
      <c r="UTM1" s="33" t="s">
        <v>15032</v>
      </c>
      <c r="UTN1" s="33" t="s">
        <v>15033</v>
      </c>
      <c r="UTO1" s="33" t="s">
        <v>15034</v>
      </c>
      <c r="UTP1" s="33" t="s">
        <v>15035</v>
      </c>
      <c r="UTQ1" s="33" t="s">
        <v>15036</v>
      </c>
      <c r="UTR1" s="33" t="s">
        <v>15037</v>
      </c>
      <c r="UTS1" s="33" t="s">
        <v>15038</v>
      </c>
      <c r="UTT1" s="33" t="s">
        <v>15039</v>
      </c>
      <c r="UTU1" s="33" t="s">
        <v>15040</v>
      </c>
      <c r="UTV1" s="33" t="s">
        <v>15041</v>
      </c>
      <c r="UTW1" s="33" t="s">
        <v>15042</v>
      </c>
      <c r="UTX1" s="33" t="s">
        <v>15043</v>
      </c>
      <c r="UTY1" s="33" t="s">
        <v>15044</v>
      </c>
      <c r="UTZ1" s="33" t="s">
        <v>15045</v>
      </c>
      <c r="UUA1" s="33" t="s">
        <v>15046</v>
      </c>
      <c r="UUB1" s="33" t="s">
        <v>15047</v>
      </c>
      <c r="UUC1" s="33" t="s">
        <v>15048</v>
      </c>
      <c r="UUD1" s="33" t="s">
        <v>15049</v>
      </c>
      <c r="UUE1" s="33" t="s">
        <v>15050</v>
      </c>
      <c r="UUF1" s="33" t="s">
        <v>15051</v>
      </c>
      <c r="UUG1" s="33" t="s">
        <v>15052</v>
      </c>
      <c r="UUH1" s="33" t="s">
        <v>15053</v>
      </c>
      <c r="UUI1" s="33" t="s">
        <v>15054</v>
      </c>
      <c r="UUJ1" s="33" t="s">
        <v>15055</v>
      </c>
      <c r="UUK1" s="33" t="s">
        <v>15056</v>
      </c>
      <c r="UUL1" s="33" t="s">
        <v>15057</v>
      </c>
      <c r="UUM1" s="33" t="s">
        <v>15058</v>
      </c>
      <c r="UUN1" s="33" t="s">
        <v>15059</v>
      </c>
      <c r="UUO1" s="33" t="s">
        <v>15060</v>
      </c>
      <c r="UUP1" s="33" t="s">
        <v>15061</v>
      </c>
      <c r="UUQ1" s="33" t="s">
        <v>15062</v>
      </c>
      <c r="UUR1" s="33" t="s">
        <v>15063</v>
      </c>
      <c r="UUS1" s="33" t="s">
        <v>15064</v>
      </c>
      <c r="UUT1" s="33" t="s">
        <v>15065</v>
      </c>
      <c r="UUU1" s="33" t="s">
        <v>15066</v>
      </c>
      <c r="UUV1" s="33" t="s">
        <v>15067</v>
      </c>
      <c r="UUW1" s="33" t="s">
        <v>15068</v>
      </c>
      <c r="UUX1" s="33" t="s">
        <v>15069</v>
      </c>
      <c r="UUY1" s="33" t="s">
        <v>15070</v>
      </c>
      <c r="UUZ1" s="33" t="s">
        <v>15071</v>
      </c>
      <c r="UVA1" s="33" t="s">
        <v>15072</v>
      </c>
      <c r="UVB1" s="33" t="s">
        <v>15073</v>
      </c>
      <c r="UVC1" s="33" t="s">
        <v>15074</v>
      </c>
      <c r="UVD1" s="33" t="s">
        <v>15075</v>
      </c>
      <c r="UVE1" s="33" t="s">
        <v>15076</v>
      </c>
      <c r="UVF1" s="33" t="s">
        <v>15077</v>
      </c>
      <c r="UVG1" s="33" t="s">
        <v>15078</v>
      </c>
      <c r="UVH1" s="33" t="s">
        <v>15079</v>
      </c>
      <c r="UVI1" s="33" t="s">
        <v>15080</v>
      </c>
      <c r="UVJ1" s="33" t="s">
        <v>15081</v>
      </c>
      <c r="UVK1" s="33" t="s">
        <v>15082</v>
      </c>
      <c r="UVL1" s="33" t="s">
        <v>15083</v>
      </c>
      <c r="UVM1" s="33" t="s">
        <v>15084</v>
      </c>
      <c r="UVN1" s="33" t="s">
        <v>15085</v>
      </c>
      <c r="UVO1" s="33" t="s">
        <v>15086</v>
      </c>
      <c r="UVP1" s="33" t="s">
        <v>15087</v>
      </c>
      <c r="UVQ1" s="33" t="s">
        <v>15088</v>
      </c>
      <c r="UVR1" s="33" t="s">
        <v>15089</v>
      </c>
      <c r="UVS1" s="33" t="s">
        <v>15090</v>
      </c>
      <c r="UVT1" s="33" t="s">
        <v>15091</v>
      </c>
      <c r="UVU1" s="33" t="s">
        <v>15092</v>
      </c>
      <c r="UVV1" s="33" t="s">
        <v>15093</v>
      </c>
      <c r="UVW1" s="33" t="s">
        <v>15094</v>
      </c>
      <c r="UVX1" s="33" t="s">
        <v>15095</v>
      </c>
      <c r="UVY1" s="33" t="s">
        <v>15096</v>
      </c>
      <c r="UVZ1" s="33" t="s">
        <v>15097</v>
      </c>
      <c r="UWA1" s="33" t="s">
        <v>15098</v>
      </c>
      <c r="UWB1" s="33" t="s">
        <v>15099</v>
      </c>
      <c r="UWC1" s="33" t="s">
        <v>15100</v>
      </c>
      <c r="UWD1" s="33" t="s">
        <v>15101</v>
      </c>
      <c r="UWE1" s="33" t="s">
        <v>15102</v>
      </c>
      <c r="UWF1" s="33" t="s">
        <v>15103</v>
      </c>
      <c r="UWG1" s="33" t="s">
        <v>15104</v>
      </c>
      <c r="UWH1" s="33" t="s">
        <v>15105</v>
      </c>
      <c r="UWI1" s="33" t="s">
        <v>15106</v>
      </c>
      <c r="UWJ1" s="33" t="s">
        <v>15107</v>
      </c>
      <c r="UWK1" s="33" t="s">
        <v>15108</v>
      </c>
      <c r="UWL1" s="33" t="s">
        <v>15109</v>
      </c>
      <c r="UWM1" s="33" t="s">
        <v>15110</v>
      </c>
      <c r="UWN1" s="33" t="s">
        <v>15111</v>
      </c>
      <c r="UWO1" s="33" t="s">
        <v>15112</v>
      </c>
      <c r="UWP1" s="33" t="s">
        <v>15113</v>
      </c>
      <c r="UWQ1" s="33" t="s">
        <v>15114</v>
      </c>
      <c r="UWR1" s="33" t="s">
        <v>15115</v>
      </c>
      <c r="UWS1" s="33" t="s">
        <v>15116</v>
      </c>
      <c r="UWT1" s="33" t="s">
        <v>15117</v>
      </c>
      <c r="UWU1" s="33" t="s">
        <v>15118</v>
      </c>
      <c r="UWV1" s="33" t="s">
        <v>15119</v>
      </c>
      <c r="UWW1" s="33" t="s">
        <v>15120</v>
      </c>
      <c r="UWX1" s="33" t="s">
        <v>15121</v>
      </c>
      <c r="UWY1" s="33" t="s">
        <v>15122</v>
      </c>
      <c r="UWZ1" s="33" t="s">
        <v>15123</v>
      </c>
      <c r="UXA1" s="33" t="s">
        <v>15124</v>
      </c>
      <c r="UXB1" s="33" t="s">
        <v>15125</v>
      </c>
      <c r="UXC1" s="33" t="s">
        <v>15126</v>
      </c>
      <c r="UXD1" s="33" t="s">
        <v>15127</v>
      </c>
      <c r="UXE1" s="33" t="s">
        <v>15128</v>
      </c>
      <c r="UXF1" s="33" t="s">
        <v>15129</v>
      </c>
      <c r="UXG1" s="33" t="s">
        <v>15130</v>
      </c>
      <c r="UXH1" s="33" t="s">
        <v>15131</v>
      </c>
      <c r="UXI1" s="33" t="s">
        <v>15132</v>
      </c>
      <c r="UXJ1" s="33" t="s">
        <v>15133</v>
      </c>
      <c r="UXK1" s="33" t="s">
        <v>15134</v>
      </c>
      <c r="UXL1" s="33" t="s">
        <v>15135</v>
      </c>
      <c r="UXM1" s="33" t="s">
        <v>15136</v>
      </c>
      <c r="UXN1" s="33" t="s">
        <v>15137</v>
      </c>
      <c r="UXO1" s="33" t="s">
        <v>15138</v>
      </c>
      <c r="UXP1" s="33" t="s">
        <v>15139</v>
      </c>
      <c r="UXQ1" s="33" t="s">
        <v>15140</v>
      </c>
      <c r="UXR1" s="33" t="s">
        <v>15141</v>
      </c>
      <c r="UXS1" s="33" t="s">
        <v>15142</v>
      </c>
      <c r="UXT1" s="33" t="s">
        <v>15143</v>
      </c>
      <c r="UXU1" s="33" t="s">
        <v>15144</v>
      </c>
      <c r="UXV1" s="33" t="s">
        <v>15145</v>
      </c>
      <c r="UXW1" s="33" t="s">
        <v>15146</v>
      </c>
      <c r="UXX1" s="33" t="s">
        <v>15147</v>
      </c>
      <c r="UXY1" s="33" t="s">
        <v>15148</v>
      </c>
      <c r="UXZ1" s="33" t="s">
        <v>15149</v>
      </c>
      <c r="UYA1" s="33" t="s">
        <v>15150</v>
      </c>
      <c r="UYB1" s="33" t="s">
        <v>15151</v>
      </c>
      <c r="UYC1" s="33" t="s">
        <v>15152</v>
      </c>
      <c r="UYD1" s="33" t="s">
        <v>15153</v>
      </c>
      <c r="UYE1" s="33" t="s">
        <v>15154</v>
      </c>
      <c r="UYF1" s="33" t="s">
        <v>15155</v>
      </c>
      <c r="UYG1" s="33" t="s">
        <v>15156</v>
      </c>
      <c r="UYH1" s="33" t="s">
        <v>15157</v>
      </c>
      <c r="UYI1" s="33" t="s">
        <v>15158</v>
      </c>
      <c r="UYJ1" s="33" t="s">
        <v>15159</v>
      </c>
      <c r="UYK1" s="33" t="s">
        <v>15160</v>
      </c>
      <c r="UYL1" s="33" t="s">
        <v>15161</v>
      </c>
      <c r="UYM1" s="33" t="s">
        <v>15162</v>
      </c>
      <c r="UYN1" s="33" t="s">
        <v>15163</v>
      </c>
      <c r="UYO1" s="33" t="s">
        <v>15164</v>
      </c>
      <c r="UYP1" s="33" t="s">
        <v>15165</v>
      </c>
      <c r="UYQ1" s="33" t="s">
        <v>15166</v>
      </c>
      <c r="UYR1" s="33" t="s">
        <v>15167</v>
      </c>
      <c r="UYS1" s="33" t="s">
        <v>15168</v>
      </c>
      <c r="UYT1" s="33" t="s">
        <v>15169</v>
      </c>
      <c r="UYU1" s="33" t="s">
        <v>15170</v>
      </c>
      <c r="UYV1" s="33" t="s">
        <v>15171</v>
      </c>
      <c r="UYW1" s="33" t="s">
        <v>15172</v>
      </c>
      <c r="UYX1" s="33" t="s">
        <v>15173</v>
      </c>
      <c r="UYY1" s="33" t="s">
        <v>15174</v>
      </c>
      <c r="UYZ1" s="33" t="s">
        <v>15175</v>
      </c>
      <c r="UZA1" s="33" t="s">
        <v>15176</v>
      </c>
      <c r="UZB1" s="33" t="s">
        <v>15177</v>
      </c>
      <c r="UZC1" s="33" t="s">
        <v>15178</v>
      </c>
      <c r="UZD1" s="33" t="s">
        <v>15179</v>
      </c>
      <c r="UZE1" s="33" t="s">
        <v>15180</v>
      </c>
      <c r="UZF1" s="33" t="s">
        <v>15181</v>
      </c>
      <c r="UZG1" s="33" t="s">
        <v>15182</v>
      </c>
      <c r="UZH1" s="33" t="s">
        <v>15183</v>
      </c>
      <c r="UZI1" s="33" t="s">
        <v>15184</v>
      </c>
      <c r="UZJ1" s="33" t="s">
        <v>15185</v>
      </c>
      <c r="UZK1" s="33" t="s">
        <v>15186</v>
      </c>
      <c r="UZL1" s="33" t="s">
        <v>15187</v>
      </c>
      <c r="UZM1" s="33" t="s">
        <v>15188</v>
      </c>
      <c r="UZN1" s="33" t="s">
        <v>15189</v>
      </c>
      <c r="UZO1" s="33" t="s">
        <v>15190</v>
      </c>
      <c r="UZP1" s="33" t="s">
        <v>15191</v>
      </c>
      <c r="UZQ1" s="33" t="s">
        <v>15192</v>
      </c>
      <c r="UZR1" s="33" t="s">
        <v>15193</v>
      </c>
      <c r="UZS1" s="33" t="s">
        <v>15194</v>
      </c>
      <c r="UZT1" s="33" t="s">
        <v>15195</v>
      </c>
      <c r="UZU1" s="33" t="s">
        <v>15196</v>
      </c>
      <c r="UZV1" s="33" t="s">
        <v>15197</v>
      </c>
      <c r="UZW1" s="33" t="s">
        <v>15198</v>
      </c>
      <c r="UZX1" s="33" t="s">
        <v>15199</v>
      </c>
      <c r="UZY1" s="33" t="s">
        <v>15200</v>
      </c>
      <c r="UZZ1" s="33" t="s">
        <v>15201</v>
      </c>
      <c r="VAA1" s="33" t="s">
        <v>15202</v>
      </c>
      <c r="VAB1" s="33" t="s">
        <v>15203</v>
      </c>
      <c r="VAC1" s="33" t="s">
        <v>15204</v>
      </c>
      <c r="VAD1" s="33" t="s">
        <v>15205</v>
      </c>
      <c r="VAE1" s="33" t="s">
        <v>15206</v>
      </c>
      <c r="VAF1" s="33" t="s">
        <v>15207</v>
      </c>
      <c r="VAG1" s="33" t="s">
        <v>15208</v>
      </c>
      <c r="VAH1" s="33" t="s">
        <v>15209</v>
      </c>
      <c r="VAI1" s="33" t="s">
        <v>15210</v>
      </c>
      <c r="VAJ1" s="33" t="s">
        <v>15211</v>
      </c>
      <c r="VAK1" s="33" t="s">
        <v>15212</v>
      </c>
      <c r="VAL1" s="33" t="s">
        <v>15213</v>
      </c>
      <c r="VAM1" s="33" t="s">
        <v>15214</v>
      </c>
      <c r="VAN1" s="33" t="s">
        <v>15215</v>
      </c>
      <c r="VAO1" s="33" t="s">
        <v>15216</v>
      </c>
      <c r="VAP1" s="33" t="s">
        <v>15217</v>
      </c>
      <c r="VAQ1" s="33" t="s">
        <v>15218</v>
      </c>
      <c r="VAR1" s="33" t="s">
        <v>15219</v>
      </c>
      <c r="VAS1" s="33" t="s">
        <v>15220</v>
      </c>
      <c r="VAT1" s="33" t="s">
        <v>15221</v>
      </c>
      <c r="VAU1" s="33" t="s">
        <v>15222</v>
      </c>
      <c r="VAV1" s="33" t="s">
        <v>15223</v>
      </c>
      <c r="VAW1" s="33" t="s">
        <v>15224</v>
      </c>
      <c r="VAX1" s="33" t="s">
        <v>15225</v>
      </c>
      <c r="VAY1" s="33" t="s">
        <v>15226</v>
      </c>
      <c r="VAZ1" s="33" t="s">
        <v>15227</v>
      </c>
      <c r="VBA1" s="33" t="s">
        <v>15228</v>
      </c>
      <c r="VBB1" s="33" t="s">
        <v>15229</v>
      </c>
      <c r="VBC1" s="33" t="s">
        <v>15230</v>
      </c>
      <c r="VBD1" s="33" t="s">
        <v>15231</v>
      </c>
      <c r="VBE1" s="33" t="s">
        <v>15232</v>
      </c>
      <c r="VBF1" s="33" t="s">
        <v>15233</v>
      </c>
      <c r="VBG1" s="33" t="s">
        <v>15234</v>
      </c>
      <c r="VBH1" s="33" t="s">
        <v>15235</v>
      </c>
      <c r="VBI1" s="33" t="s">
        <v>15236</v>
      </c>
      <c r="VBJ1" s="33" t="s">
        <v>15237</v>
      </c>
      <c r="VBK1" s="33" t="s">
        <v>15238</v>
      </c>
      <c r="VBL1" s="33" t="s">
        <v>15239</v>
      </c>
      <c r="VBM1" s="33" t="s">
        <v>15240</v>
      </c>
      <c r="VBN1" s="33" t="s">
        <v>15241</v>
      </c>
      <c r="VBO1" s="33" t="s">
        <v>15242</v>
      </c>
      <c r="VBP1" s="33" t="s">
        <v>15243</v>
      </c>
      <c r="VBQ1" s="33" t="s">
        <v>15244</v>
      </c>
      <c r="VBR1" s="33" t="s">
        <v>15245</v>
      </c>
      <c r="VBS1" s="33" t="s">
        <v>15246</v>
      </c>
      <c r="VBT1" s="33" t="s">
        <v>15247</v>
      </c>
      <c r="VBU1" s="33" t="s">
        <v>15248</v>
      </c>
      <c r="VBV1" s="33" t="s">
        <v>15249</v>
      </c>
      <c r="VBW1" s="33" t="s">
        <v>15250</v>
      </c>
      <c r="VBX1" s="33" t="s">
        <v>15251</v>
      </c>
      <c r="VBY1" s="33" t="s">
        <v>15252</v>
      </c>
      <c r="VBZ1" s="33" t="s">
        <v>15253</v>
      </c>
      <c r="VCA1" s="33" t="s">
        <v>15254</v>
      </c>
      <c r="VCB1" s="33" t="s">
        <v>15255</v>
      </c>
      <c r="VCC1" s="33" t="s">
        <v>15256</v>
      </c>
      <c r="VCD1" s="33" t="s">
        <v>15257</v>
      </c>
      <c r="VCE1" s="33" t="s">
        <v>15258</v>
      </c>
      <c r="VCF1" s="33" t="s">
        <v>15259</v>
      </c>
      <c r="VCG1" s="33" t="s">
        <v>15260</v>
      </c>
      <c r="VCH1" s="33" t="s">
        <v>15261</v>
      </c>
      <c r="VCI1" s="33" t="s">
        <v>15262</v>
      </c>
      <c r="VCJ1" s="33" t="s">
        <v>15263</v>
      </c>
      <c r="VCK1" s="33" t="s">
        <v>15264</v>
      </c>
      <c r="VCL1" s="33" t="s">
        <v>15265</v>
      </c>
      <c r="VCM1" s="33" t="s">
        <v>15266</v>
      </c>
      <c r="VCN1" s="33" t="s">
        <v>15267</v>
      </c>
      <c r="VCO1" s="33" t="s">
        <v>15268</v>
      </c>
      <c r="VCP1" s="33" t="s">
        <v>15269</v>
      </c>
      <c r="VCQ1" s="33" t="s">
        <v>15270</v>
      </c>
      <c r="VCR1" s="33" t="s">
        <v>15271</v>
      </c>
      <c r="VCS1" s="33" t="s">
        <v>15272</v>
      </c>
      <c r="VCT1" s="33" t="s">
        <v>15273</v>
      </c>
      <c r="VCU1" s="33" t="s">
        <v>15274</v>
      </c>
      <c r="VCV1" s="33" t="s">
        <v>15275</v>
      </c>
      <c r="VCW1" s="33" t="s">
        <v>15276</v>
      </c>
      <c r="VCX1" s="33" t="s">
        <v>15277</v>
      </c>
      <c r="VCY1" s="33" t="s">
        <v>15278</v>
      </c>
      <c r="VCZ1" s="33" t="s">
        <v>15279</v>
      </c>
      <c r="VDA1" s="33" t="s">
        <v>15280</v>
      </c>
      <c r="VDB1" s="33" t="s">
        <v>15281</v>
      </c>
      <c r="VDC1" s="33" t="s">
        <v>15282</v>
      </c>
      <c r="VDD1" s="33" t="s">
        <v>15283</v>
      </c>
      <c r="VDE1" s="33" t="s">
        <v>15284</v>
      </c>
      <c r="VDF1" s="33" t="s">
        <v>15285</v>
      </c>
      <c r="VDG1" s="33" t="s">
        <v>15286</v>
      </c>
      <c r="VDH1" s="33" t="s">
        <v>15287</v>
      </c>
      <c r="VDI1" s="33" t="s">
        <v>15288</v>
      </c>
      <c r="VDJ1" s="33" t="s">
        <v>15289</v>
      </c>
      <c r="VDK1" s="33" t="s">
        <v>15290</v>
      </c>
      <c r="VDL1" s="33" t="s">
        <v>15291</v>
      </c>
      <c r="VDM1" s="33" t="s">
        <v>15292</v>
      </c>
      <c r="VDN1" s="33" t="s">
        <v>15293</v>
      </c>
      <c r="VDO1" s="33" t="s">
        <v>15294</v>
      </c>
      <c r="VDP1" s="33" t="s">
        <v>15295</v>
      </c>
      <c r="VDQ1" s="33" t="s">
        <v>15296</v>
      </c>
      <c r="VDR1" s="33" t="s">
        <v>15297</v>
      </c>
      <c r="VDS1" s="33" t="s">
        <v>15298</v>
      </c>
      <c r="VDT1" s="33" t="s">
        <v>15299</v>
      </c>
      <c r="VDU1" s="33" t="s">
        <v>15300</v>
      </c>
      <c r="VDV1" s="33" t="s">
        <v>15301</v>
      </c>
      <c r="VDW1" s="33" t="s">
        <v>15302</v>
      </c>
      <c r="VDX1" s="33" t="s">
        <v>15303</v>
      </c>
      <c r="VDY1" s="33" t="s">
        <v>15304</v>
      </c>
      <c r="VDZ1" s="33" t="s">
        <v>15305</v>
      </c>
      <c r="VEA1" s="33" t="s">
        <v>15306</v>
      </c>
      <c r="VEB1" s="33" t="s">
        <v>15307</v>
      </c>
      <c r="VEC1" s="33" t="s">
        <v>15308</v>
      </c>
      <c r="VED1" s="33" t="s">
        <v>15309</v>
      </c>
      <c r="VEE1" s="33" t="s">
        <v>15310</v>
      </c>
      <c r="VEF1" s="33" t="s">
        <v>15311</v>
      </c>
      <c r="VEG1" s="33" t="s">
        <v>15312</v>
      </c>
      <c r="VEH1" s="33" t="s">
        <v>15313</v>
      </c>
      <c r="VEI1" s="33" t="s">
        <v>15314</v>
      </c>
      <c r="VEJ1" s="33" t="s">
        <v>15315</v>
      </c>
      <c r="VEK1" s="33" t="s">
        <v>15316</v>
      </c>
      <c r="VEL1" s="33" t="s">
        <v>15317</v>
      </c>
      <c r="VEM1" s="33" t="s">
        <v>15318</v>
      </c>
      <c r="VEN1" s="33" t="s">
        <v>15319</v>
      </c>
      <c r="VEO1" s="33" t="s">
        <v>15320</v>
      </c>
      <c r="VEP1" s="33" t="s">
        <v>15321</v>
      </c>
      <c r="VEQ1" s="33" t="s">
        <v>15322</v>
      </c>
      <c r="VER1" s="33" t="s">
        <v>15323</v>
      </c>
      <c r="VES1" s="33" t="s">
        <v>15324</v>
      </c>
      <c r="VET1" s="33" t="s">
        <v>15325</v>
      </c>
      <c r="VEU1" s="33" t="s">
        <v>15326</v>
      </c>
      <c r="VEV1" s="33" t="s">
        <v>15327</v>
      </c>
      <c r="VEW1" s="33" t="s">
        <v>15328</v>
      </c>
      <c r="VEX1" s="33" t="s">
        <v>15329</v>
      </c>
      <c r="VEY1" s="33" t="s">
        <v>15330</v>
      </c>
      <c r="VEZ1" s="33" t="s">
        <v>15331</v>
      </c>
      <c r="VFA1" s="33" t="s">
        <v>15332</v>
      </c>
      <c r="VFB1" s="33" t="s">
        <v>15333</v>
      </c>
      <c r="VFC1" s="33" t="s">
        <v>15334</v>
      </c>
      <c r="VFD1" s="33" t="s">
        <v>15335</v>
      </c>
      <c r="VFE1" s="33" t="s">
        <v>15336</v>
      </c>
      <c r="VFF1" s="33" t="s">
        <v>15337</v>
      </c>
      <c r="VFG1" s="33" t="s">
        <v>15338</v>
      </c>
      <c r="VFH1" s="33" t="s">
        <v>15339</v>
      </c>
      <c r="VFI1" s="33" t="s">
        <v>15340</v>
      </c>
      <c r="VFJ1" s="33" t="s">
        <v>15341</v>
      </c>
      <c r="VFK1" s="33" t="s">
        <v>15342</v>
      </c>
      <c r="VFL1" s="33" t="s">
        <v>15343</v>
      </c>
      <c r="VFM1" s="33" t="s">
        <v>15344</v>
      </c>
      <c r="VFN1" s="33" t="s">
        <v>15345</v>
      </c>
      <c r="VFO1" s="33" t="s">
        <v>15346</v>
      </c>
      <c r="VFP1" s="33" t="s">
        <v>15347</v>
      </c>
      <c r="VFQ1" s="33" t="s">
        <v>15348</v>
      </c>
      <c r="VFR1" s="33" t="s">
        <v>15349</v>
      </c>
      <c r="VFS1" s="33" t="s">
        <v>15350</v>
      </c>
      <c r="VFT1" s="33" t="s">
        <v>15351</v>
      </c>
      <c r="VFU1" s="33" t="s">
        <v>15352</v>
      </c>
      <c r="VFV1" s="33" t="s">
        <v>15353</v>
      </c>
      <c r="VFW1" s="33" t="s">
        <v>15354</v>
      </c>
      <c r="VFX1" s="33" t="s">
        <v>15355</v>
      </c>
      <c r="VFY1" s="33" t="s">
        <v>15356</v>
      </c>
      <c r="VFZ1" s="33" t="s">
        <v>15357</v>
      </c>
      <c r="VGA1" s="33" t="s">
        <v>15358</v>
      </c>
      <c r="VGB1" s="33" t="s">
        <v>15359</v>
      </c>
      <c r="VGC1" s="33" t="s">
        <v>15360</v>
      </c>
      <c r="VGD1" s="33" t="s">
        <v>15361</v>
      </c>
      <c r="VGE1" s="33" t="s">
        <v>15362</v>
      </c>
      <c r="VGF1" s="33" t="s">
        <v>15363</v>
      </c>
      <c r="VGG1" s="33" t="s">
        <v>15364</v>
      </c>
      <c r="VGH1" s="33" t="s">
        <v>15365</v>
      </c>
      <c r="VGI1" s="33" t="s">
        <v>15366</v>
      </c>
      <c r="VGJ1" s="33" t="s">
        <v>15367</v>
      </c>
      <c r="VGK1" s="33" t="s">
        <v>15368</v>
      </c>
      <c r="VGL1" s="33" t="s">
        <v>15369</v>
      </c>
      <c r="VGM1" s="33" t="s">
        <v>15370</v>
      </c>
      <c r="VGN1" s="33" t="s">
        <v>15371</v>
      </c>
      <c r="VGO1" s="33" t="s">
        <v>15372</v>
      </c>
      <c r="VGP1" s="33" t="s">
        <v>15373</v>
      </c>
      <c r="VGQ1" s="33" t="s">
        <v>15374</v>
      </c>
      <c r="VGR1" s="33" t="s">
        <v>15375</v>
      </c>
      <c r="VGS1" s="33" t="s">
        <v>15376</v>
      </c>
      <c r="VGT1" s="33" t="s">
        <v>15377</v>
      </c>
      <c r="VGU1" s="33" t="s">
        <v>15378</v>
      </c>
      <c r="VGV1" s="33" t="s">
        <v>15379</v>
      </c>
      <c r="VGW1" s="33" t="s">
        <v>15380</v>
      </c>
      <c r="VGX1" s="33" t="s">
        <v>15381</v>
      </c>
      <c r="VGY1" s="33" t="s">
        <v>15382</v>
      </c>
      <c r="VGZ1" s="33" t="s">
        <v>15383</v>
      </c>
      <c r="VHA1" s="33" t="s">
        <v>15384</v>
      </c>
      <c r="VHB1" s="33" t="s">
        <v>15385</v>
      </c>
      <c r="VHC1" s="33" t="s">
        <v>15386</v>
      </c>
      <c r="VHD1" s="33" t="s">
        <v>15387</v>
      </c>
      <c r="VHE1" s="33" t="s">
        <v>15388</v>
      </c>
      <c r="VHF1" s="33" t="s">
        <v>15389</v>
      </c>
      <c r="VHG1" s="33" t="s">
        <v>15390</v>
      </c>
      <c r="VHH1" s="33" t="s">
        <v>15391</v>
      </c>
      <c r="VHI1" s="33" t="s">
        <v>15392</v>
      </c>
      <c r="VHJ1" s="33" t="s">
        <v>15393</v>
      </c>
      <c r="VHK1" s="33" t="s">
        <v>15394</v>
      </c>
      <c r="VHL1" s="33" t="s">
        <v>15395</v>
      </c>
      <c r="VHM1" s="33" t="s">
        <v>15396</v>
      </c>
      <c r="VHN1" s="33" t="s">
        <v>15397</v>
      </c>
      <c r="VHO1" s="33" t="s">
        <v>15398</v>
      </c>
      <c r="VHP1" s="33" t="s">
        <v>15399</v>
      </c>
      <c r="VHQ1" s="33" t="s">
        <v>15400</v>
      </c>
      <c r="VHR1" s="33" t="s">
        <v>15401</v>
      </c>
      <c r="VHS1" s="33" t="s">
        <v>15402</v>
      </c>
      <c r="VHT1" s="33" t="s">
        <v>15403</v>
      </c>
      <c r="VHU1" s="33" t="s">
        <v>15404</v>
      </c>
      <c r="VHV1" s="33" t="s">
        <v>15405</v>
      </c>
      <c r="VHW1" s="33" t="s">
        <v>15406</v>
      </c>
      <c r="VHX1" s="33" t="s">
        <v>15407</v>
      </c>
      <c r="VHY1" s="33" t="s">
        <v>15408</v>
      </c>
      <c r="VHZ1" s="33" t="s">
        <v>15409</v>
      </c>
      <c r="VIA1" s="33" t="s">
        <v>15410</v>
      </c>
      <c r="VIB1" s="33" t="s">
        <v>15411</v>
      </c>
      <c r="VIC1" s="33" t="s">
        <v>15412</v>
      </c>
      <c r="VID1" s="33" t="s">
        <v>15413</v>
      </c>
      <c r="VIE1" s="33" t="s">
        <v>15414</v>
      </c>
      <c r="VIF1" s="33" t="s">
        <v>15415</v>
      </c>
      <c r="VIG1" s="33" t="s">
        <v>15416</v>
      </c>
      <c r="VIH1" s="33" t="s">
        <v>15417</v>
      </c>
      <c r="VII1" s="33" t="s">
        <v>15418</v>
      </c>
      <c r="VIJ1" s="33" t="s">
        <v>15419</v>
      </c>
      <c r="VIK1" s="33" t="s">
        <v>15420</v>
      </c>
      <c r="VIL1" s="33" t="s">
        <v>15421</v>
      </c>
      <c r="VIM1" s="33" t="s">
        <v>15422</v>
      </c>
      <c r="VIN1" s="33" t="s">
        <v>15423</v>
      </c>
      <c r="VIO1" s="33" t="s">
        <v>15424</v>
      </c>
      <c r="VIP1" s="33" t="s">
        <v>15425</v>
      </c>
      <c r="VIQ1" s="33" t="s">
        <v>15426</v>
      </c>
      <c r="VIR1" s="33" t="s">
        <v>15427</v>
      </c>
      <c r="VIS1" s="33" t="s">
        <v>15428</v>
      </c>
      <c r="VIT1" s="33" t="s">
        <v>15429</v>
      </c>
      <c r="VIU1" s="33" t="s">
        <v>15430</v>
      </c>
      <c r="VIV1" s="33" t="s">
        <v>15431</v>
      </c>
      <c r="VIW1" s="33" t="s">
        <v>15432</v>
      </c>
      <c r="VIX1" s="33" t="s">
        <v>15433</v>
      </c>
      <c r="VIY1" s="33" t="s">
        <v>15434</v>
      </c>
      <c r="VIZ1" s="33" t="s">
        <v>15435</v>
      </c>
      <c r="VJA1" s="33" t="s">
        <v>15436</v>
      </c>
      <c r="VJB1" s="33" t="s">
        <v>15437</v>
      </c>
      <c r="VJC1" s="33" t="s">
        <v>15438</v>
      </c>
      <c r="VJD1" s="33" t="s">
        <v>15439</v>
      </c>
      <c r="VJE1" s="33" t="s">
        <v>15440</v>
      </c>
      <c r="VJF1" s="33" t="s">
        <v>15441</v>
      </c>
      <c r="VJG1" s="33" t="s">
        <v>15442</v>
      </c>
      <c r="VJH1" s="33" t="s">
        <v>15443</v>
      </c>
      <c r="VJI1" s="33" t="s">
        <v>15444</v>
      </c>
      <c r="VJJ1" s="33" t="s">
        <v>15445</v>
      </c>
      <c r="VJK1" s="33" t="s">
        <v>15446</v>
      </c>
      <c r="VJL1" s="33" t="s">
        <v>15447</v>
      </c>
      <c r="VJM1" s="33" t="s">
        <v>15448</v>
      </c>
      <c r="VJN1" s="33" t="s">
        <v>15449</v>
      </c>
      <c r="VJO1" s="33" t="s">
        <v>15450</v>
      </c>
      <c r="VJP1" s="33" t="s">
        <v>15451</v>
      </c>
      <c r="VJQ1" s="33" t="s">
        <v>15452</v>
      </c>
      <c r="VJR1" s="33" t="s">
        <v>15453</v>
      </c>
      <c r="VJS1" s="33" t="s">
        <v>15454</v>
      </c>
      <c r="VJT1" s="33" t="s">
        <v>15455</v>
      </c>
      <c r="VJU1" s="33" t="s">
        <v>15456</v>
      </c>
      <c r="VJV1" s="33" t="s">
        <v>15457</v>
      </c>
      <c r="VJW1" s="33" t="s">
        <v>15458</v>
      </c>
      <c r="VJX1" s="33" t="s">
        <v>15459</v>
      </c>
      <c r="VJY1" s="33" t="s">
        <v>15460</v>
      </c>
      <c r="VJZ1" s="33" t="s">
        <v>15461</v>
      </c>
      <c r="VKA1" s="33" t="s">
        <v>15462</v>
      </c>
      <c r="VKB1" s="33" t="s">
        <v>15463</v>
      </c>
      <c r="VKC1" s="33" t="s">
        <v>15464</v>
      </c>
      <c r="VKD1" s="33" t="s">
        <v>15465</v>
      </c>
      <c r="VKE1" s="33" t="s">
        <v>15466</v>
      </c>
      <c r="VKF1" s="33" t="s">
        <v>15467</v>
      </c>
      <c r="VKG1" s="33" t="s">
        <v>15468</v>
      </c>
      <c r="VKH1" s="33" t="s">
        <v>15469</v>
      </c>
      <c r="VKI1" s="33" t="s">
        <v>15470</v>
      </c>
      <c r="VKJ1" s="33" t="s">
        <v>15471</v>
      </c>
      <c r="VKK1" s="33" t="s">
        <v>15472</v>
      </c>
      <c r="VKL1" s="33" t="s">
        <v>15473</v>
      </c>
      <c r="VKM1" s="33" t="s">
        <v>15474</v>
      </c>
      <c r="VKN1" s="33" t="s">
        <v>15475</v>
      </c>
      <c r="VKO1" s="33" t="s">
        <v>15476</v>
      </c>
      <c r="VKP1" s="33" t="s">
        <v>15477</v>
      </c>
      <c r="VKQ1" s="33" t="s">
        <v>15478</v>
      </c>
      <c r="VKR1" s="33" t="s">
        <v>15479</v>
      </c>
      <c r="VKS1" s="33" t="s">
        <v>15480</v>
      </c>
      <c r="VKT1" s="33" t="s">
        <v>15481</v>
      </c>
      <c r="VKU1" s="33" t="s">
        <v>15482</v>
      </c>
      <c r="VKV1" s="33" t="s">
        <v>15483</v>
      </c>
      <c r="VKW1" s="33" t="s">
        <v>15484</v>
      </c>
      <c r="VKX1" s="33" t="s">
        <v>15485</v>
      </c>
      <c r="VKY1" s="33" t="s">
        <v>15486</v>
      </c>
      <c r="VKZ1" s="33" t="s">
        <v>15487</v>
      </c>
      <c r="VLA1" s="33" t="s">
        <v>15488</v>
      </c>
      <c r="VLB1" s="33" t="s">
        <v>15489</v>
      </c>
      <c r="VLC1" s="33" t="s">
        <v>15490</v>
      </c>
      <c r="VLD1" s="33" t="s">
        <v>15491</v>
      </c>
      <c r="VLE1" s="33" t="s">
        <v>15492</v>
      </c>
      <c r="VLF1" s="33" t="s">
        <v>15493</v>
      </c>
      <c r="VLG1" s="33" t="s">
        <v>15494</v>
      </c>
      <c r="VLH1" s="33" t="s">
        <v>15495</v>
      </c>
      <c r="VLI1" s="33" t="s">
        <v>15496</v>
      </c>
      <c r="VLJ1" s="33" t="s">
        <v>15497</v>
      </c>
      <c r="VLK1" s="33" t="s">
        <v>15498</v>
      </c>
      <c r="VLL1" s="33" t="s">
        <v>15499</v>
      </c>
      <c r="VLM1" s="33" t="s">
        <v>15500</v>
      </c>
      <c r="VLN1" s="33" t="s">
        <v>15501</v>
      </c>
      <c r="VLO1" s="33" t="s">
        <v>15502</v>
      </c>
      <c r="VLP1" s="33" t="s">
        <v>15503</v>
      </c>
      <c r="VLQ1" s="33" t="s">
        <v>15504</v>
      </c>
      <c r="VLR1" s="33" t="s">
        <v>15505</v>
      </c>
      <c r="VLS1" s="33" t="s">
        <v>15506</v>
      </c>
      <c r="VLT1" s="33" t="s">
        <v>15507</v>
      </c>
      <c r="VLU1" s="33" t="s">
        <v>15508</v>
      </c>
      <c r="VLV1" s="33" t="s">
        <v>15509</v>
      </c>
      <c r="VLW1" s="33" t="s">
        <v>15510</v>
      </c>
      <c r="VLX1" s="33" t="s">
        <v>15511</v>
      </c>
      <c r="VLY1" s="33" t="s">
        <v>15512</v>
      </c>
      <c r="VLZ1" s="33" t="s">
        <v>15513</v>
      </c>
      <c r="VMA1" s="33" t="s">
        <v>15514</v>
      </c>
      <c r="VMB1" s="33" t="s">
        <v>15515</v>
      </c>
      <c r="VMC1" s="33" t="s">
        <v>15516</v>
      </c>
      <c r="VMD1" s="33" t="s">
        <v>15517</v>
      </c>
      <c r="VME1" s="33" t="s">
        <v>15518</v>
      </c>
      <c r="VMF1" s="33" t="s">
        <v>15519</v>
      </c>
      <c r="VMG1" s="33" t="s">
        <v>15520</v>
      </c>
      <c r="VMH1" s="33" t="s">
        <v>15521</v>
      </c>
      <c r="VMI1" s="33" t="s">
        <v>15522</v>
      </c>
      <c r="VMJ1" s="33" t="s">
        <v>15523</v>
      </c>
      <c r="VMK1" s="33" t="s">
        <v>15524</v>
      </c>
      <c r="VML1" s="33" t="s">
        <v>15525</v>
      </c>
      <c r="VMM1" s="33" t="s">
        <v>15526</v>
      </c>
      <c r="VMN1" s="33" t="s">
        <v>15527</v>
      </c>
      <c r="VMO1" s="33" t="s">
        <v>15528</v>
      </c>
      <c r="VMP1" s="33" t="s">
        <v>15529</v>
      </c>
      <c r="VMQ1" s="33" t="s">
        <v>15530</v>
      </c>
      <c r="VMR1" s="33" t="s">
        <v>15531</v>
      </c>
      <c r="VMS1" s="33" t="s">
        <v>15532</v>
      </c>
      <c r="VMT1" s="33" t="s">
        <v>15533</v>
      </c>
      <c r="VMU1" s="33" t="s">
        <v>15534</v>
      </c>
      <c r="VMV1" s="33" t="s">
        <v>15535</v>
      </c>
      <c r="VMW1" s="33" t="s">
        <v>15536</v>
      </c>
      <c r="VMX1" s="33" t="s">
        <v>15537</v>
      </c>
      <c r="VMY1" s="33" t="s">
        <v>15538</v>
      </c>
      <c r="VMZ1" s="33" t="s">
        <v>15539</v>
      </c>
      <c r="VNA1" s="33" t="s">
        <v>15540</v>
      </c>
      <c r="VNB1" s="33" t="s">
        <v>15541</v>
      </c>
      <c r="VNC1" s="33" t="s">
        <v>15542</v>
      </c>
      <c r="VND1" s="33" t="s">
        <v>15543</v>
      </c>
      <c r="VNE1" s="33" t="s">
        <v>15544</v>
      </c>
      <c r="VNF1" s="33" t="s">
        <v>15545</v>
      </c>
      <c r="VNG1" s="33" t="s">
        <v>15546</v>
      </c>
      <c r="VNH1" s="33" t="s">
        <v>15547</v>
      </c>
      <c r="VNI1" s="33" t="s">
        <v>15548</v>
      </c>
      <c r="VNJ1" s="33" t="s">
        <v>15549</v>
      </c>
      <c r="VNK1" s="33" t="s">
        <v>15550</v>
      </c>
      <c r="VNL1" s="33" t="s">
        <v>15551</v>
      </c>
      <c r="VNM1" s="33" t="s">
        <v>15552</v>
      </c>
      <c r="VNN1" s="33" t="s">
        <v>15553</v>
      </c>
      <c r="VNO1" s="33" t="s">
        <v>15554</v>
      </c>
      <c r="VNP1" s="33" t="s">
        <v>15555</v>
      </c>
      <c r="VNQ1" s="33" t="s">
        <v>15556</v>
      </c>
      <c r="VNR1" s="33" t="s">
        <v>15557</v>
      </c>
      <c r="VNS1" s="33" t="s">
        <v>15558</v>
      </c>
      <c r="VNT1" s="33" t="s">
        <v>15559</v>
      </c>
      <c r="VNU1" s="33" t="s">
        <v>15560</v>
      </c>
      <c r="VNV1" s="33" t="s">
        <v>15561</v>
      </c>
      <c r="VNW1" s="33" t="s">
        <v>15562</v>
      </c>
      <c r="VNX1" s="33" t="s">
        <v>15563</v>
      </c>
      <c r="VNY1" s="33" t="s">
        <v>15564</v>
      </c>
      <c r="VNZ1" s="33" t="s">
        <v>15565</v>
      </c>
      <c r="VOA1" s="33" t="s">
        <v>15566</v>
      </c>
      <c r="VOB1" s="33" t="s">
        <v>15567</v>
      </c>
      <c r="VOC1" s="33" t="s">
        <v>15568</v>
      </c>
      <c r="VOD1" s="33" t="s">
        <v>15569</v>
      </c>
      <c r="VOE1" s="33" t="s">
        <v>15570</v>
      </c>
      <c r="VOF1" s="33" t="s">
        <v>15571</v>
      </c>
      <c r="VOG1" s="33" t="s">
        <v>15572</v>
      </c>
      <c r="VOH1" s="33" t="s">
        <v>15573</v>
      </c>
      <c r="VOI1" s="33" t="s">
        <v>15574</v>
      </c>
      <c r="VOJ1" s="33" t="s">
        <v>15575</v>
      </c>
      <c r="VOK1" s="33" t="s">
        <v>15576</v>
      </c>
      <c r="VOL1" s="33" t="s">
        <v>15577</v>
      </c>
      <c r="VOM1" s="33" t="s">
        <v>15578</v>
      </c>
      <c r="VON1" s="33" t="s">
        <v>15579</v>
      </c>
      <c r="VOO1" s="33" t="s">
        <v>15580</v>
      </c>
      <c r="VOP1" s="33" t="s">
        <v>15581</v>
      </c>
      <c r="VOQ1" s="33" t="s">
        <v>15582</v>
      </c>
      <c r="VOR1" s="33" t="s">
        <v>15583</v>
      </c>
      <c r="VOS1" s="33" t="s">
        <v>15584</v>
      </c>
      <c r="VOT1" s="33" t="s">
        <v>15585</v>
      </c>
      <c r="VOU1" s="33" t="s">
        <v>15586</v>
      </c>
      <c r="VOV1" s="33" t="s">
        <v>15587</v>
      </c>
      <c r="VOW1" s="33" t="s">
        <v>15588</v>
      </c>
      <c r="VOX1" s="33" t="s">
        <v>15589</v>
      </c>
      <c r="VOY1" s="33" t="s">
        <v>15590</v>
      </c>
      <c r="VOZ1" s="33" t="s">
        <v>15591</v>
      </c>
      <c r="VPA1" s="33" t="s">
        <v>15592</v>
      </c>
      <c r="VPB1" s="33" t="s">
        <v>15593</v>
      </c>
      <c r="VPC1" s="33" t="s">
        <v>15594</v>
      </c>
      <c r="VPD1" s="33" t="s">
        <v>15595</v>
      </c>
      <c r="VPE1" s="33" t="s">
        <v>15596</v>
      </c>
      <c r="VPF1" s="33" t="s">
        <v>15597</v>
      </c>
      <c r="VPG1" s="33" t="s">
        <v>15598</v>
      </c>
      <c r="VPH1" s="33" t="s">
        <v>15599</v>
      </c>
      <c r="VPI1" s="33" t="s">
        <v>15600</v>
      </c>
      <c r="VPJ1" s="33" t="s">
        <v>15601</v>
      </c>
      <c r="VPK1" s="33" t="s">
        <v>15602</v>
      </c>
      <c r="VPL1" s="33" t="s">
        <v>15603</v>
      </c>
      <c r="VPM1" s="33" t="s">
        <v>15604</v>
      </c>
      <c r="VPN1" s="33" t="s">
        <v>15605</v>
      </c>
      <c r="VPO1" s="33" t="s">
        <v>15606</v>
      </c>
      <c r="VPP1" s="33" t="s">
        <v>15607</v>
      </c>
      <c r="VPQ1" s="33" t="s">
        <v>15608</v>
      </c>
      <c r="VPR1" s="33" t="s">
        <v>15609</v>
      </c>
      <c r="VPS1" s="33" t="s">
        <v>15610</v>
      </c>
      <c r="VPT1" s="33" t="s">
        <v>15611</v>
      </c>
      <c r="VPU1" s="33" t="s">
        <v>15612</v>
      </c>
      <c r="VPV1" s="33" t="s">
        <v>15613</v>
      </c>
      <c r="VPW1" s="33" t="s">
        <v>15614</v>
      </c>
      <c r="VPX1" s="33" t="s">
        <v>15615</v>
      </c>
      <c r="VPY1" s="33" t="s">
        <v>15616</v>
      </c>
      <c r="VPZ1" s="33" t="s">
        <v>15617</v>
      </c>
      <c r="VQA1" s="33" t="s">
        <v>15618</v>
      </c>
      <c r="VQB1" s="33" t="s">
        <v>15619</v>
      </c>
      <c r="VQC1" s="33" t="s">
        <v>15620</v>
      </c>
      <c r="VQD1" s="33" t="s">
        <v>15621</v>
      </c>
      <c r="VQE1" s="33" t="s">
        <v>15622</v>
      </c>
      <c r="VQF1" s="33" t="s">
        <v>15623</v>
      </c>
      <c r="VQG1" s="33" t="s">
        <v>15624</v>
      </c>
      <c r="VQH1" s="33" t="s">
        <v>15625</v>
      </c>
      <c r="VQI1" s="33" t="s">
        <v>15626</v>
      </c>
      <c r="VQJ1" s="33" t="s">
        <v>15627</v>
      </c>
      <c r="VQK1" s="33" t="s">
        <v>15628</v>
      </c>
      <c r="VQL1" s="33" t="s">
        <v>15629</v>
      </c>
      <c r="VQM1" s="33" t="s">
        <v>15630</v>
      </c>
      <c r="VQN1" s="33" t="s">
        <v>15631</v>
      </c>
      <c r="VQO1" s="33" t="s">
        <v>15632</v>
      </c>
      <c r="VQP1" s="33" t="s">
        <v>15633</v>
      </c>
      <c r="VQQ1" s="33" t="s">
        <v>15634</v>
      </c>
      <c r="VQR1" s="33" t="s">
        <v>15635</v>
      </c>
      <c r="VQS1" s="33" t="s">
        <v>15636</v>
      </c>
      <c r="VQT1" s="33" t="s">
        <v>15637</v>
      </c>
      <c r="VQU1" s="33" t="s">
        <v>15638</v>
      </c>
      <c r="VQV1" s="33" t="s">
        <v>15639</v>
      </c>
      <c r="VQW1" s="33" t="s">
        <v>15640</v>
      </c>
      <c r="VQX1" s="33" t="s">
        <v>15641</v>
      </c>
      <c r="VQY1" s="33" t="s">
        <v>15642</v>
      </c>
      <c r="VQZ1" s="33" t="s">
        <v>15643</v>
      </c>
      <c r="VRA1" s="33" t="s">
        <v>15644</v>
      </c>
      <c r="VRB1" s="33" t="s">
        <v>15645</v>
      </c>
      <c r="VRC1" s="33" t="s">
        <v>15646</v>
      </c>
      <c r="VRD1" s="33" t="s">
        <v>15647</v>
      </c>
      <c r="VRE1" s="33" t="s">
        <v>15648</v>
      </c>
      <c r="VRF1" s="33" t="s">
        <v>15649</v>
      </c>
      <c r="VRG1" s="33" t="s">
        <v>15650</v>
      </c>
      <c r="VRH1" s="33" t="s">
        <v>15651</v>
      </c>
      <c r="VRI1" s="33" t="s">
        <v>15652</v>
      </c>
      <c r="VRJ1" s="33" t="s">
        <v>15653</v>
      </c>
      <c r="VRK1" s="33" t="s">
        <v>15654</v>
      </c>
      <c r="VRL1" s="33" t="s">
        <v>15655</v>
      </c>
      <c r="VRM1" s="33" t="s">
        <v>15656</v>
      </c>
      <c r="VRN1" s="33" t="s">
        <v>15657</v>
      </c>
      <c r="VRO1" s="33" t="s">
        <v>15658</v>
      </c>
      <c r="VRP1" s="33" t="s">
        <v>15659</v>
      </c>
      <c r="VRQ1" s="33" t="s">
        <v>15660</v>
      </c>
      <c r="VRR1" s="33" t="s">
        <v>15661</v>
      </c>
      <c r="VRS1" s="33" t="s">
        <v>15662</v>
      </c>
      <c r="VRT1" s="33" t="s">
        <v>15663</v>
      </c>
      <c r="VRU1" s="33" t="s">
        <v>15664</v>
      </c>
      <c r="VRV1" s="33" t="s">
        <v>15665</v>
      </c>
      <c r="VRW1" s="33" t="s">
        <v>15666</v>
      </c>
      <c r="VRX1" s="33" t="s">
        <v>15667</v>
      </c>
      <c r="VRY1" s="33" t="s">
        <v>15668</v>
      </c>
      <c r="VRZ1" s="33" t="s">
        <v>15669</v>
      </c>
      <c r="VSA1" s="33" t="s">
        <v>15670</v>
      </c>
      <c r="VSB1" s="33" t="s">
        <v>15671</v>
      </c>
      <c r="VSC1" s="33" t="s">
        <v>15672</v>
      </c>
      <c r="VSD1" s="33" t="s">
        <v>15673</v>
      </c>
      <c r="VSE1" s="33" t="s">
        <v>15674</v>
      </c>
      <c r="VSF1" s="33" t="s">
        <v>15675</v>
      </c>
      <c r="VSG1" s="33" t="s">
        <v>15676</v>
      </c>
      <c r="VSH1" s="33" t="s">
        <v>15677</v>
      </c>
      <c r="VSI1" s="33" t="s">
        <v>15678</v>
      </c>
      <c r="VSJ1" s="33" t="s">
        <v>15679</v>
      </c>
      <c r="VSK1" s="33" t="s">
        <v>15680</v>
      </c>
      <c r="VSL1" s="33" t="s">
        <v>15681</v>
      </c>
      <c r="VSM1" s="33" t="s">
        <v>15682</v>
      </c>
      <c r="VSN1" s="33" t="s">
        <v>15683</v>
      </c>
      <c r="VSO1" s="33" t="s">
        <v>15684</v>
      </c>
      <c r="VSP1" s="33" t="s">
        <v>15685</v>
      </c>
      <c r="VSQ1" s="33" t="s">
        <v>15686</v>
      </c>
      <c r="VSR1" s="33" t="s">
        <v>15687</v>
      </c>
      <c r="VSS1" s="33" t="s">
        <v>15688</v>
      </c>
      <c r="VST1" s="33" t="s">
        <v>15689</v>
      </c>
      <c r="VSU1" s="33" t="s">
        <v>15690</v>
      </c>
      <c r="VSV1" s="33" t="s">
        <v>15691</v>
      </c>
      <c r="VSW1" s="33" t="s">
        <v>15692</v>
      </c>
      <c r="VSX1" s="33" t="s">
        <v>15693</v>
      </c>
      <c r="VSY1" s="33" t="s">
        <v>15694</v>
      </c>
      <c r="VSZ1" s="33" t="s">
        <v>15695</v>
      </c>
      <c r="VTA1" s="33" t="s">
        <v>15696</v>
      </c>
      <c r="VTB1" s="33" t="s">
        <v>15697</v>
      </c>
      <c r="VTC1" s="33" t="s">
        <v>15698</v>
      </c>
      <c r="VTD1" s="33" t="s">
        <v>15699</v>
      </c>
      <c r="VTE1" s="33" t="s">
        <v>15700</v>
      </c>
      <c r="VTF1" s="33" t="s">
        <v>15701</v>
      </c>
      <c r="VTG1" s="33" t="s">
        <v>15702</v>
      </c>
      <c r="VTH1" s="33" t="s">
        <v>15703</v>
      </c>
      <c r="VTI1" s="33" t="s">
        <v>15704</v>
      </c>
      <c r="VTJ1" s="33" t="s">
        <v>15705</v>
      </c>
      <c r="VTK1" s="33" t="s">
        <v>15706</v>
      </c>
      <c r="VTL1" s="33" t="s">
        <v>15707</v>
      </c>
      <c r="VTM1" s="33" t="s">
        <v>15708</v>
      </c>
      <c r="VTN1" s="33" t="s">
        <v>15709</v>
      </c>
      <c r="VTO1" s="33" t="s">
        <v>15710</v>
      </c>
      <c r="VTP1" s="33" t="s">
        <v>15711</v>
      </c>
      <c r="VTQ1" s="33" t="s">
        <v>15712</v>
      </c>
      <c r="VTR1" s="33" t="s">
        <v>15713</v>
      </c>
      <c r="VTS1" s="33" t="s">
        <v>15714</v>
      </c>
      <c r="VTT1" s="33" t="s">
        <v>15715</v>
      </c>
      <c r="VTU1" s="33" t="s">
        <v>15716</v>
      </c>
      <c r="VTV1" s="33" t="s">
        <v>15717</v>
      </c>
      <c r="VTW1" s="33" t="s">
        <v>15718</v>
      </c>
      <c r="VTX1" s="33" t="s">
        <v>15719</v>
      </c>
      <c r="VTY1" s="33" t="s">
        <v>15720</v>
      </c>
      <c r="VTZ1" s="33" t="s">
        <v>15721</v>
      </c>
      <c r="VUA1" s="33" t="s">
        <v>15722</v>
      </c>
      <c r="VUB1" s="33" t="s">
        <v>15723</v>
      </c>
      <c r="VUC1" s="33" t="s">
        <v>15724</v>
      </c>
      <c r="VUD1" s="33" t="s">
        <v>15725</v>
      </c>
      <c r="VUE1" s="33" t="s">
        <v>15726</v>
      </c>
      <c r="VUF1" s="33" t="s">
        <v>15727</v>
      </c>
      <c r="VUG1" s="33" t="s">
        <v>15728</v>
      </c>
      <c r="VUH1" s="33" t="s">
        <v>15729</v>
      </c>
      <c r="VUI1" s="33" t="s">
        <v>15730</v>
      </c>
      <c r="VUJ1" s="33" t="s">
        <v>15731</v>
      </c>
      <c r="VUK1" s="33" t="s">
        <v>15732</v>
      </c>
      <c r="VUL1" s="33" t="s">
        <v>15733</v>
      </c>
      <c r="VUM1" s="33" t="s">
        <v>15734</v>
      </c>
      <c r="VUN1" s="33" t="s">
        <v>15735</v>
      </c>
      <c r="VUO1" s="33" t="s">
        <v>15736</v>
      </c>
      <c r="VUP1" s="33" t="s">
        <v>15737</v>
      </c>
      <c r="VUQ1" s="33" t="s">
        <v>15738</v>
      </c>
      <c r="VUR1" s="33" t="s">
        <v>15739</v>
      </c>
      <c r="VUS1" s="33" t="s">
        <v>15740</v>
      </c>
      <c r="VUT1" s="33" t="s">
        <v>15741</v>
      </c>
      <c r="VUU1" s="33" t="s">
        <v>15742</v>
      </c>
      <c r="VUV1" s="33" t="s">
        <v>15743</v>
      </c>
      <c r="VUW1" s="33" t="s">
        <v>15744</v>
      </c>
      <c r="VUX1" s="33" t="s">
        <v>15745</v>
      </c>
      <c r="VUY1" s="33" t="s">
        <v>15746</v>
      </c>
      <c r="VUZ1" s="33" t="s">
        <v>15747</v>
      </c>
      <c r="VVA1" s="33" t="s">
        <v>15748</v>
      </c>
      <c r="VVB1" s="33" t="s">
        <v>15749</v>
      </c>
      <c r="VVC1" s="33" t="s">
        <v>15750</v>
      </c>
      <c r="VVD1" s="33" t="s">
        <v>15751</v>
      </c>
      <c r="VVE1" s="33" t="s">
        <v>15752</v>
      </c>
      <c r="VVF1" s="33" t="s">
        <v>15753</v>
      </c>
      <c r="VVG1" s="33" t="s">
        <v>15754</v>
      </c>
      <c r="VVH1" s="33" t="s">
        <v>15755</v>
      </c>
      <c r="VVI1" s="33" t="s">
        <v>15756</v>
      </c>
      <c r="VVJ1" s="33" t="s">
        <v>15757</v>
      </c>
      <c r="VVK1" s="33" t="s">
        <v>15758</v>
      </c>
      <c r="VVL1" s="33" t="s">
        <v>15759</v>
      </c>
      <c r="VVM1" s="33" t="s">
        <v>15760</v>
      </c>
      <c r="VVN1" s="33" t="s">
        <v>15761</v>
      </c>
      <c r="VVO1" s="33" t="s">
        <v>15762</v>
      </c>
      <c r="VVP1" s="33" t="s">
        <v>15763</v>
      </c>
      <c r="VVQ1" s="33" t="s">
        <v>15764</v>
      </c>
      <c r="VVR1" s="33" t="s">
        <v>15765</v>
      </c>
      <c r="VVS1" s="33" t="s">
        <v>15766</v>
      </c>
      <c r="VVT1" s="33" t="s">
        <v>15767</v>
      </c>
      <c r="VVU1" s="33" t="s">
        <v>15768</v>
      </c>
      <c r="VVV1" s="33" t="s">
        <v>15769</v>
      </c>
      <c r="VVW1" s="33" t="s">
        <v>15770</v>
      </c>
      <c r="VVX1" s="33" t="s">
        <v>15771</v>
      </c>
      <c r="VVY1" s="33" t="s">
        <v>15772</v>
      </c>
      <c r="VVZ1" s="33" t="s">
        <v>15773</v>
      </c>
      <c r="VWA1" s="33" t="s">
        <v>15774</v>
      </c>
      <c r="VWB1" s="33" t="s">
        <v>15775</v>
      </c>
      <c r="VWC1" s="33" t="s">
        <v>15776</v>
      </c>
      <c r="VWD1" s="33" t="s">
        <v>15777</v>
      </c>
      <c r="VWE1" s="33" t="s">
        <v>15778</v>
      </c>
      <c r="VWF1" s="33" t="s">
        <v>15779</v>
      </c>
      <c r="VWG1" s="33" t="s">
        <v>15780</v>
      </c>
      <c r="VWH1" s="33" t="s">
        <v>15781</v>
      </c>
      <c r="VWI1" s="33" t="s">
        <v>15782</v>
      </c>
      <c r="VWJ1" s="33" t="s">
        <v>15783</v>
      </c>
      <c r="VWK1" s="33" t="s">
        <v>15784</v>
      </c>
      <c r="VWL1" s="33" t="s">
        <v>15785</v>
      </c>
      <c r="VWM1" s="33" t="s">
        <v>15786</v>
      </c>
      <c r="VWN1" s="33" t="s">
        <v>15787</v>
      </c>
      <c r="VWO1" s="33" t="s">
        <v>15788</v>
      </c>
      <c r="VWP1" s="33" t="s">
        <v>15789</v>
      </c>
      <c r="VWQ1" s="33" t="s">
        <v>15790</v>
      </c>
      <c r="VWR1" s="33" t="s">
        <v>15791</v>
      </c>
      <c r="VWS1" s="33" t="s">
        <v>15792</v>
      </c>
      <c r="VWT1" s="33" t="s">
        <v>15793</v>
      </c>
      <c r="VWU1" s="33" t="s">
        <v>15794</v>
      </c>
      <c r="VWV1" s="33" t="s">
        <v>15795</v>
      </c>
      <c r="VWW1" s="33" t="s">
        <v>15796</v>
      </c>
      <c r="VWX1" s="33" t="s">
        <v>15797</v>
      </c>
      <c r="VWY1" s="33" t="s">
        <v>15798</v>
      </c>
      <c r="VWZ1" s="33" t="s">
        <v>15799</v>
      </c>
      <c r="VXA1" s="33" t="s">
        <v>15800</v>
      </c>
      <c r="VXB1" s="33" t="s">
        <v>15801</v>
      </c>
      <c r="VXC1" s="33" t="s">
        <v>15802</v>
      </c>
      <c r="VXD1" s="33" t="s">
        <v>15803</v>
      </c>
      <c r="VXE1" s="33" t="s">
        <v>15804</v>
      </c>
      <c r="VXF1" s="33" t="s">
        <v>15805</v>
      </c>
      <c r="VXG1" s="33" t="s">
        <v>15806</v>
      </c>
      <c r="VXH1" s="33" t="s">
        <v>15807</v>
      </c>
      <c r="VXI1" s="33" t="s">
        <v>15808</v>
      </c>
      <c r="VXJ1" s="33" t="s">
        <v>15809</v>
      </c>
      <c r="VXK1" s="33" t="s">
        <v>15810</v>
      </c>
      <c r="VXL1" s="33" t="s">
        <v>15811</v>
      </c>
      <c r="VXM1" s="33" t="s">
        <v>15812</v>
      </c>
      <c r="VXN1" s="33" t="s">
        <v>15813</v>
      </c>
      <c r="VXO1" s="33" t="s">
        <v>15814</v>
      </c>
      <c r="VXP1" s="33" t="s">
        <v>15815</v>
      </c>
      <c r="VXQ1" s="33" t="s">
        <v>15816</v>
      </c>
      <c r="VXR1" s="33" t="s">
        <v>15817</v>
      </c>
      <c r="VXS1" s="33" t="s">
        <v>15818</v>
      </c>
      <c r="VXT1" s="33" t="s">
        <v>15819</v>
      </c>
      <c r="VXU1" s="33" t="s">
        <v>15820</v>
      </c>
      <c r="VXV1" s="33" t="s">
        <v>15821</v>
      </c>
      <c r="VXW1" s="33" t="s">
        <v>15822</v>
      </c>
      <c r="VXX1" s="33" t="s">
        <v>15823</v>
      </c>
      <c r="VXY1" s="33" t="s">
        <v>15824</v>
      </c>
      <c r="VXZ1" s="33" t="s">
        <v>15825</v>
      </c>
      <c r="VYA1" s="33" t="s">
        <v>15826</v>
      </c>
      <c r="VYB1" s="33" t="s">
        <v>15827</v>
      </c>
      <c r="VYC1" s="33" t="s">
        <v>15828</v>
      </c>
      <c r="VYD1" s="33" t="s">
        <v>15829</v>
      </c>
      <c r="VYE1" s="33" t="s">
        <v>15830</v>
      </c>
      <c r="VYF1" s="33" t="s">
        <v>15831</v>
      </c>
      <c r="VYG1" s="33" t="s">
        <v>15832</v>
      </c>
      <c r="VYH1" s="33" t="s">
        <v>15833</v>
      </c>
      <c r="VYI1" s="33" t="s">
        <v>15834</v>
      </c>
      <c r="VYJ1" s="33" t="s">
        <v>15835</v>
      </c>
      <c r="VYK1" s="33" t="s">
        <v>15836</v>
      </c>
      <c r="VYL1" s="33" t="s">
        <v>15837</v>
      </c>
      <c r="VYM1" s="33" t="s">
        <v>15838</v>
      </c>
      <c r="VYN1" s="33" t="s">
        <v>15839</v>
      </c>
      <c r="VYO1" s="33" t="s">
        <v>15840</v>
      </c>
      <c r="VYP1" s="33" t="s">
        <v>15841</v>
      </c>
      <c r="VYQ1" s="33" t="s">
        <v>15842</v>
      </c>
      <c r="VYR1" s="33" t="s">
        <v>15843</v>
      </c>
      <c r="VYS1" s="33" t="s">
        <v>15844</v>
      </c>
      <c r="VYT1" s="33" t="s">
        <v>15845</v>
      </c>
      <c r="VYU1" s="33" t="s">
        <v>15846</v>
      </c>
      <c r="VYV1" s="33" t="s">
        <v>15847</v>
      </c>
      <c r="VYW1" s="33" t="s">
        <v>15848</v>
      </c>
      <c r="VYX1" s="33" t="s">
        <v>15849</v>
      </c>
      <c r="VYY1" s="33" t="s">
        <v>15850</v>
      </c>
      <c r="VYZ1" s="33" t="s">
        <v>15851</v>
      </c>
      <c r="VZA1" s="33" t="s">
        <v>15852</v>
      </c>
      <c r="VZB1" s="33" t="s">
        <v>15853</v>
      </c>
      <c r="VZC1" s="33" t="s">
        <v>15854</v>
      </c>
      <c r="VZD1" s="33" t="s">
        <v>15855</v>
      </c>
      <c r="VZE1" s="33" t="s">
        <v>15856</v>
      </c>
      <c r="VZF1" s="33" t="s">
        <v>15857</v>
      </c>
      <c r="VZG1" s="33" t="s">
        <v>15858</v>
      </c>
      <c r="VZH1" s="33" t="s">
        <v>15859</v>
      </c>
      <c r="VZI1" s="33" t="s">
        <v>15860</v>
      </c>
      <c r="VZJ1" s="33" t="s">
        <v>15861</v>
      </c>
      <c r="VZK1" s="33" t="s">
        <v>15862</v>
      </c>
      <c r="VZL1" s="33" t="s">
        <v>15863</v>
      </c>
      <c r="VZM1" s="33" t="s">
        <v>15864</v>
      </c>
      <c r="VZN1" s="33" t="s">
        <v>15865</v>
      </c>
      <c r="VZO1" s="33" t="s">
        <v>15866</v>
      </c>
      <c r="VZP1" s="33" t="s">
        <v>15867</v>
      </c>
      <c r="VZQ1" s="33" t="s">
        <v>15868</v>
      </c>
      <c r="VZR1" s="33" t="s">
        <v>15869</v>
      </c>
      <c r="VZS1" s="33" t="s">
        <v>15870</v>
      </c>
      <c r="VZT1" s="33" t="s">
        <v>15871</v>
      </c>
      <c r="VZU1" s="33" t="s">
        <v>15872</v>
      </c>
      <c r="VZV1" s="33" t="s">
        <v>15873</v>
      </c>
      <c r="VZW1" s="33" t="s">
        <v>15874</v>
      </c>
      <c r="VZX1" s="33" t="s">
        <v>15875</v>
      </c>
      <c r="VZY1" s="33" t="s">
        <v>15876</v>
      </c>
      <c r="VZZ1" s="33" t="s">
        <v>15877</v>
      </c>
      <c r="WAA1" s="33" t="s">
        <v>15878</v>
      </c>
      <c r="WAB1" s="33" t="s">
        <v>15879</v>
      </c>
      <c r="WAC1" s="33" t="s">
        <v>15880</v>
      </c>
      <c r="WAD1" s="33" t="s">
        <v>15881</v>
      </c>
      <c r="WAE1" s="33" t="s">
        <v>15882</v>
      </c>
      <c r="WAF1" s="33" t="s">
        <v>15883</v>
      </c>
      <c r="WAG1" s="33" t="s">
        <v>15884</v>
      </c>
      <c r="WAH1" s="33" t="s">
        <v>15885</v>
      </c>
      <c r="WAI1" s="33" t="s">
        <v>15886</v>
      </c>
      <c r="WAJ1" s="33" t="s">
        <v>15887</v>
      </c>
      <c r="WAK1" s="33" t="s">
        <v>15888</v>
      </c>
      <c r="WAL1" s="33" t="s">
        <v>15889</v>
      </c>
      <c r="WAM1" s="33" t="s">
        <v>15890</v>
      </c>
      <c r="WAN1" s="33" t="s">
        <v>15891</v>
      </c>
      <c r="WAO1" s="33" t="s">
        <v>15892</v>
      </c>
      <c r="WAP1" s="33" t="s">
        <v>15893</v>
      </c>
      <c r="WAQ1" s="33" t="s">
        <v>15894</v>
      </c>
      <c r="WAR1" s="33" t="s">
        <v>15895</v>
      </c>
      <c r="WAS1" s="33" t="s">
        <v>15896</v>
      </c>
      <c r="WAT1" s="33" t="s">
        <v>15897</v>
      </c>
      <c r="WAU1" s="33" t="s">
        <v>15898</v>
      </c>
      <c r="WAV1" s="33" t="s">
        <v>15899</v>
      </c>
      <c r="WAW1" s="33" t="s">
        <v>15900</v>
      </c>
      <c r="WAX1" s="33" t="s">
        <v>15901</v>
      </c>
      <c r="WAY1" s="33" t="s">
        <v>15902</v>
      </c>
      <c r="WAZ1" s="33" t="s">
        <v>15903</v>
      </c>
      <c r="WBA1" s="33" t="s">
        <v>15904</v>
      </c>
      <c r="WBB1" s="33" t="s">
        <v>15905</v>
      </c>
      <c r="WBC1" s="33" t="s">
        <v>15906</v>
      </c>
      <c r="WBD1" s="33" t="s">
        <v>15907</v>
      </c>
      <c r="WBE1" s="33" t="s">
        <v>15908</v>
      </c>
      <c r="WBF1" s="33" t="s">
        <v>15909</v>
      </c>
      <c r="WBG1" s="33" t="s">
        <v>15910</v>
      </c>
      <c r="WBH1" s="33" t="s">
        <v>15911</v>
      </c>
      <c r="WBI1" s="33" t="s">
        <v>15912</v>
      </c>
      <c r="WBJ1" s="33" t="s">
        <v>15913</v>
      </c>
      <c r="WBK1" s="33" t="s">
        <v>15914</v>
      </c>
      <c r="WBL1" s="33" t="s">
        <v>15915</v>
      </c>
      <c r="WBM1" s="33" t="s">
        <v>15916</v>
      </c>
      <c r="WBN1" s="33" t="s">
        <v>15917</v>
      </c>
      <c r="WBO1" s="33" t="s">
        <v>15918</v>
      </c>
      <c r="WBP1" s="33" t="s">
        <v>15919</v>
      </c>
      <c r="WBQ1" s="33" t="s">
        <v>15920</v>
      </c>
      <c r="WBR1" s="33" t="s">
        <v>15921</v>
      </c>
      <c r="WBS1" s="33" t="s">
        <v>15922</v>
      </c>
      <c r="WBT1" s="33" t="s">
        <v>15923</v>
      </c>
      <c r="WBU1" s="33" t="s">
        <v>15924</v>
      </c>
      <c r="WBV1" s="33" t="s">
        <v>15925</v>
      </c>
      <c r="WBW1" s="33" t="s">
        <v>15926</v>
      </c>
      <c r="WBX1" s="33" t="s">
        <v>15927</v>
      </c>
      <c r="WBY1" s="33" t="s">
        <v>15928</v>
      </c>
      <c r="WBZ1" s="33" t="s">
        <v>15929</v>
      </c>
      <c r="WCA1" s="33" t="s">
        <v>15930</v>
      </c>
      <c r="WCB1" s="33" t="s">
        <v>15931</v>
      </c>
      <c r="WCC1" s="33" t="s">
        <v>15932</v>
      </c>
      <c r="WCD1" s="33" t="s">
        <v>15933</v>
      </c>
      <c r="WCE1" s="33" t="s">
        <v>15934</v>
      </c>
      <c r="WCF1" s="33" t="s">
        <v>15935</v>
      </c>
      <c r="WCG1" s="33" t="s">
        <v>15936</v>
      </c>
      <c r="WCH1" s="33" t="s">
        <v>15937</v>
      </c>
      <c r="WCI1" s="33" t="s">
        <v>15938</v>
      </c>
      <c r="WCJ1" s="33" t="s">
        <v>15939</v>
      </c>
      <c r="WCK1" s="33" t="s">
        <v>15940</v>
      </c>
      <c r="WCL1" s="33" t="s">
        <v>15941</v>
      </c>
      <c r="WCM1" s="33" t="s">
        <v>15942</v>
      </c>
      <c r="WCN1" s="33" t="s">
        <v>15943</v>
      </c>
      <c r="WCO1" s="33" t="s">
        <v>15944</v>
      </c>
      <c r="WCP1" s="33" t="s">
        <v>15945</v>
      </c>
      <c r="WCQ1" s="33" t="s">
        <v>15946</v>
      </c>
      <c r="WCR1" s="33" t="s">
        <v>15947</v>
      </c>
      <c r="WCS1" s="33" t="s">
        <v>15948</v>
      </c>
      <c r="WCT1" s="33" t="s">
        <v>15949</v>
      </c>
      <c r="WCU1" s="33" t="s">
        <v>15950</v>
      </c>
      <c r="WCV1" s="33" t="s">
        <v>15951</v>
      </c>
      <c r="WCW1" s="33" t="s">
        <v>15952</v>
      </c>
      <c r="WCX1" s="33" t="s">
        <v>15953</v>
      </c>
      <c r="WCY1" s="33" t="s">
        <v>15954</v>
      </c>
      <c r="WCZ1" s="33" t="s">
        <v>15955</v>
      </c>
      <c r="WDA1" s="33" t="s">
        <v>15956</v>
      </c>
      <c r="WDB1" s="33" t="s">
        <v>15957</v>
      </c>
      <c r="WDC1" s="33" t="s">
        <v>15958</v>
      </c>
      <c r="WDD1" s="33" t="s">
        <v>15959</v>
      </c>
      <c r="WDE1" s="33" t="s">
        <v>15960</v>
      </c>
      <c r="WDF1" s="33" t="s">
        <v>15961</v>
      </c>
      <c r="WDG1" s="33" t="s">
        <v>15962</v>
      </c>
      <c r="WDH1" s="33" t="s">
        <v>15963</v>
      </c>
      <c r="WDI1" s="33" t="s">
        <v>15964</v>
      </c>
      <c r="WDJ1" s="33" t="s">
        <v>15965</v>
      </c>
      <c r="WDK1" s="33" t="s">
        <v>15966</v>
      </c>
      <c r="WDL1" s="33" t="s">
        <v>15967</v>
      </c>
      <c r="WDM1" s="33" t="s">
        <v>15968</v>
      </c>
      <c r="WDN1" s="33" t="s">
        <v>15969</v>
      </c>
      <c r="WDO1" s="33" t="s">
        <v>15970</v>
      </c>
      <c r="WDP1" s="33" t="s">
        <v>15971</v>
      </c>
      <c r="WDQ1" s="33" t="s">
        <v>15972</v>
      </c>
      <c r="WDR1" s="33" t="s">
        <v>15973</v>
      </c>
      <c r="WDS1" s="33" t="s">
        <v>15974</v>
      </c>
      <c r="WDT1" s="33" t="s">
        <v>15975</v>
      </c>
      <c r="WDU1" s="33" t="s">
        <v>15976</v>
      </c>
      <c r="WDV1" s="33" t="s">
        <v>15977</v>
      </c>
      <c r="WDW1" s="33" t="s">
        <v>15978</v>
      </c>
      <c r="WDX1" s="33" t="s">
        <v>15979</v>
      </c>
      <c r="WDY1" s="33" t="s">
        <v>15980</v>
      </c>
      <c r="WDZ1" s="33" t="s">
        <v>15981</v>
      </c>
      <c r="WEA1" s="33" t="s">
        <v>15982</v>
      </c>
      <c r="WEB1" s="33" t="s">
        <v>15983</v>
      </c>
      <c r="WEC1" s="33" t="s">
        <v>15984</v>
      </c>
      <c r="WED1" s="33" t="s">
        <v>15985</v>
      </c>
      <c r="WEE1" s="33" t="s">
        <v>15986</v>
      </c>
      <c r="WEF1" s="33" t="s">
        <v>15987</v>
      </c>
      <c r="WEG1" s="33" t="s">
        <v>15988</v>
      </c>
      <c r="WEH1" s="33" t="s">
        <v>15989</v>
      </c>
      <c r="WEI1" s="33" t="s">
        <v>15990</v>
      </c>
      <c r="WEJ1" s="33" t="s">
        <v>15991</v>
      </c>
      <c r="WEK1" s="33" t="s">
        <v>15992</v>
      </c>
      <c r="WEL1" s="33" t="s">
        <v>15993</v>
      </c>
      <c r="WEM1" s="33" t="s">
        <v>15994</v>
      </c>
      <c r="WEN1" s="33" t="s">
        <v>15995</v>
      </c>
      <c r="WEO1" s="33" t="s">
        <v>15996</v>
      </c>
      <c r="WEP1" s="33" t="s">
        <v>15997</v>
      </c>
      <c r="WEQ1" s="33" t="s">
        <v>15998</v>
      </c>
      <c r="WER1" s="33" t="s">
        <v>15999</v>
      </c>
      <c r="WES1" s="33" t="s">
        <v>16000</v>
      </c>
      <c r="WET1" s="33" t="s">
        <v>16001</v>
      </c>
      <c r="WEU1" s="33" t="s">
        <v>16002</v>
      </c>
      <c r="WEV1" s="33" t="s">
        <v>16003</v>
      </c>
      <c r="WEW1" s="33" t="s">
        <v>16004</v>
      </c>
      <c r="WEX1" s="33" t="s">
        <v>16005</v>
      </c>
      <c r="WEY1" s="33" t="s">
        <v>16006</v>
      </c>
      <c r="WEZ1" s="33" t="s">
        <v>16007</v>
      </c>
      <c r="WFA1" s="33" t="s">
        <v>16008</v>
      </c>
      <c r="WFB1" s="33" t="s">
        <v>16009</v>
      </c>
      <c r="WFC1" s="33" t="s">
        <v>16010</v>
      </c>
      <c r="WFD1" s="33" t="s">
        <v>16011</v>
      </c>
      <c r="WFE1" s="33" t="s">
        <v>16012</v>
      </c>
      <c r="WFF1" s="33" t="s">
        <v>16013</v>
      </c>
      <c r="WFG1" s="33" t="s">
        <v>16014</v>
      </c>
      <c r="WFH1" s="33" t="s">
        <v>16015</v>
      </c>
      <c r="WFI1" s="33" t="s">
        <v>16016</v>
      </c>
      <c r="WFJ1" s="33" t="s">
        <v>16017</v>
      </c>
      <c r="WFK1" s="33" t="s">
        <v>16018</v>
      </c>
      <c r="WFL1" s="33" t="s">
        <v>16019</v>
      </c>
      <c r="WFM1" s="33" t="s">
        <v>16020</v>
      </c>
      <c r="WFN1" s="33" t="s">
        <v>16021</v>
      </c>
      <c r="WFO1" s="33" t="s">
        <v>16022</v>
      </c>
      <c r="WFP1" s="33" t="s">
        <v>16023</v>
      </c>
      <c r="WFQ1" s="33" t="s">
        <v>16024</v>
      </c>
      <c r="WFR1" s="33" t="s">
        <v>16025</v>
      </c>
      <c r="WFS1" s="33" t="s">
        <v>16026</v>
      </c>
      <c r="WFT1" s="33" t="s">
        <v>16027</v>
      </c>
      <c r="WFU1" s="33" t="s">
        <v>16028</v>
      </c>
      <c r="WFV1" s="33" t="s">
        <v>16029</v>
      </c>
      <c r="WFW1" s="33" t="s">
        <v>16030</v>
      </c>
      <c r="WFX1" s="33" t="s">
        <v>16031</v>
      </c>
      <c r="WFY1" s="33" t="s">
        <v>16032</v>
      </c>
      <c r="WFZ1" s="33" t="s">
        <v>16033</v>
      </c>
      <c r="WGA1" s="33" t="s">
        <v>16034</v>
      </c>
      <c r="WGB1" s="33" t="s">
        <v>16035</v>
      </c>
      <c r="WGC1" s="33" t="s">
        <v>16036</v>
      </c>
      <c r="WGD1" s="33" t="s">
        <v>16037</v>
      </c>
      <c r="WGE1" s="33" t="s">
        <v>16038</v>
      </c>
      <c r="WGF1" s="33" t="s">
        <v>16039</v>
      </c>
      <c r="WGG1" s="33" t="s">
        <v>16040</v>
      </c>
      <c r="WGH1" s="33" t="s">
        <v>16041</v>
      </c>
      <c r="WGI1" s="33" t="s">
        <v>16042</v>
      </c>
      <c r="WGJ1" s="33" t="s">
        <v>16043</v>
      </c>
      <c r="WGK1" s="33" t="s">
        <v>16044</v>
      </c>
      <c r="WGL1" s="33" t="s">
        <v>16045</v>
      </c>
      <c r="WGM1" s="33" t="s">
        <v>16046</v>
      </c>
      <c r="WGN1" s="33" t="s">
        <v>16047</v>
      </c>
      <c r="WGO1" s="33" t="s">
        <v>16048</v>
      </c>
      <c r="WGP1" s="33" t="s">
        <v>16049</v>
      </c>
      <c r="WGQ1" s="33" t="s">
        <v>16050</v>
      </c>
      <c r="WGR1" s="33" t="s">
        <v>16051</v>
      </c>
      <c r="WGS1" s="33" t="s">
        <v>16052</v>
      </c>
      <c r="WGT1" s="33" t="s">
        <v>16053</v>
      </c>
      <c r="WGU1" s="33" t="s">
        <v>16054</v>
      </c>
      <c r="WGV1" s="33" t="s">
        <v>16055</v>
      </c>
      <c r="WGW1" s="33" t="s">
        <v>16056</v>
      </c>
      <c r="WGX1" s="33" t="s">
        <v>16057</v>
      </c>
      <c r="WGY1" s="33" t="s">
        <v>16058</v>
      </c>
      <c r="WGZ1" s="33" t="s">
        <v>16059</v>
      </c>
      <c r="WHA1" s="33" t="s">
        <v>16060</v>
      </c>
      <c r="WHB1" s="33" t="s">
        <v>16061</v>
      </c>
      <c r="WHC1" s="33" t="s">
        <v>16062</v>
      </c>
      <c r="WHD1" s="33" t="s">
        <v>16063</v>
      </c>
      <c r="WHE1" s="33" t="s">
        <v>16064</v>
      </c>
      <c r="WHF1" s="33" t="s">
        <v>16065</v>
      </c>
      <c r="WHG1" s="33" t="s">
        <v>16066</v>
      </c>
      <c r="WHH1" s="33" t="s">
        <v>16067</v>
      </c>
      <c r="WHI1" s="33" t="s">
        <v>16068</v>
      </c>
      <c r="WHJ1" s="33" t="s">
        <v>16069</v>
      </c>
      <c r="WHK1" s="33" t="s">
        <v>16070</v>
      </c>
      <c r="WHL1" s="33" t="s">
        <v>16071</v>
      </c>
      <c r="WHM1" s="33" t="s">
        <v>16072</v>
      </c>
      <c r="WHN1" s="33" t="s">
        <v>16073</v>
      </c>
      <c r="WHO1" s="33" t="s">
        <v>16074</v>
      </c>
      <c r="WHP1" s="33" t="s">
        <v>16075</v>
      </c>
      <c r="WHQ1" s="33" t="s">
        <v>16076</v>
      </c>
      <c r="WHR1" s="33" t="s">
        <v>16077</v>
      </c>
      <c r="WHS1" s="33" t="s">
        <v>16078</v>
      </c>
      <c r="WHT1" s="33" t="s">
        <v>16079</v>
      </c>
      <c r="WHU1" s="33" t="s">
        <v>16080</v>
      </c>
      <c r="WHV1" s="33" t="s">
        <v>16081</v>
      </c>
      <c r="WHW1" s="33" t="s">
        <v>16082</v>
      </c>
      <c r="WHX1" s="33" t="s">
        <v>16083</v>
      </c>
      <c r="WHY1" s="33" t="s">
        <v>16084</v>
      </c>
      <c r="WHZ1" s="33" t="s">
        <v>16085</v>
      </c>
      <c r="WIA1" s="33" t="s">
        <v>16086</v>
      </c>
      <c r="WIB1" s="33" t="s">
        <v>16087</v>
      </c>
      <c r="WIC1" s="33" t="s">
        <v>16088</v>
      </c>
      <c r="WID1" s="33" t="s">
        <v>16089</v>
      </c>
      <c r="WIE1" s="33" t="s">
        <v>16090</v>
      </c>
      <c r="WIF1" s="33" t="s">
        <v>16091</v>
      </c>
      <c r="WIG1" s="33" t="s">
        <v>16092</v>
      </c>
      <c r="WIH1" s="33" t="s">
        <v>16093</v>
      </c>
      <c r="WII1" s="33" t="s">
        <v>16094</v>
      </c>
      <c r="WIJ1" s="33" t="s">
        <v>16095</v>
      </c>
      <c r="WIK1" s="33" t="s">
        <v>16096</v>
      </c>
      <c r="WIL1" s="33" t="s">
        <v>16097</v>
      </c>
      <c r="WIM1" s="33" t="s">
        <v>16098</v>
      </c>
      <c r="WIN1" s="33" t="s">
        <v>16099</v>
      </c>
      <c r="WIO1" s="33" t="s">
        <v>16100</v>
      </c>
      <c r="WIP1" s="33" t="s">
        <v>16101</v>
      </c>
      <c r="WIQ1" s="33" t="s">
        <v>16102</v>
      </c>
      <c r="WIR1" s="33" t="s">
        <v>16103</v>
      </c>
      <c r="WIS1" s="33" t="s">
        <v>16104</v>
      </c>
      <c r="WIT1" s="33" t="s">
        <v>16105</v>
      </c>
      <c r="WIU1" s="33" t="s">
        <v>16106</v>
      </c>
      <c r="WIV1" s="33" t="s">
        <v>16107</v>
      </c>
      <c r="WIW1" s="33" t="s">
        <v>16108</v>
      </c>
      <c r="WIX1" s="33" t="s">
        <v>16109</v>
      </c>
      <c r="WIY1" s="33" t="s">
        <v>16110</v>
      </c>
      <c r="WIZ1" s="33" t="s">
        <v>16111</v>
      </c>
      <c r="WJA1" s="33" t="s">
        <v>16112</v>
      </c>
      <c r="WJB1" s="33" t="s">
        <v>16113</v>
      </c>
      <c r="WJC1" s="33" t="s">
        <v>16114</v>
      </c>
      <c r="WJD1" s="33" t="s">
        <v>16115</v>
      </c>
      <c r="WJE1" s="33" t="s">
        <v>16116</v>
      </c>
      <c r="WJF1" s="33" t="s">
        <v>16117</v>
      </c>
      <c r="WJG1" s="33" t="s">
        <v>16118</v>
      </c>
      <c r="WJH1" s="33" t="s">
        <v>16119</v>
      </c>
      <c r="WJI1" s="33" t="s">
        <v>16120</v>
      </c>
      <c r="WJJ1" s="33" t="s">
        <v>16121</v>
      </c>
      <c r="WJK1" s="33" t="s">
        <v>16122</v>
      </c>
      <c r="WJL1" s="33" t="s">
        <v>16123</v>
      </c>
      <c r="WJM1" s="33" t="s">
        <v>16124</v>
      </c>
      <c r="WJN1" s="33" t="s">
        <v>16125</v>
      </c>
      <c r="WJO1" s="33" t="s">
        <v>16126</v>
      </c>
      <c r="WJP1" s="33" t="s">
        <v>16127</v>
      </c>
      <c r="WJQ1" s="33" t="s">
        <v>16128</v>
      </c>
      <c r="WJR1" s="33" t="s">
        <v>16129</v>
      </c>
      <c r="WJS1" s="33" t="s">
        <v>16130</v>
      </c>
      <c r="WJT1" s="33" t="s">
        <v>16131</v>
      </c>
      <c r="WJU1" s="33" t="s">
        <v>16132</v>
      </c>
      <c r="WJV1" s="33" t="s">
        <v>16133</v>
      </c>
      <c r="WJW1" s="33" t="s">
        <v>16134</v>
      </c>
      <c r="WJX1" s="33" t="s">
        <v>16135</v>
      </c>
      <c r="WJY1" s="33" t="s">
        <v>16136</v>
      </c>
      <c r="WJZ1" s="33" t="s">
        <v>16137</v>
      </c>
      <c r="WKA1" s="33" t="s">
        <v>16138</v>
      </c>
      <c r="WKB1" s="33" t="s">
        <v>16139</v>
      </c>
      <c r="WKC1" s="33" t="s">
        <v>16140</v>
      </c>
      <c r="WKD1" s="33" t="s">
        <v>16141</v>
      </c>
      <c r="WKE1" s="33" t="s">
        <v>16142</v>
      </c>
      <c r="WKF1" s="33" t="s">
        <v>16143</v>
      </c>
      <c r="WKG1" s="33" t="s">
        <v>16144</v>
      </c>
      <c r="WKH1" s="33" t="s">
        <v>16145</v>
      </c>
      <c r="WKI1" s="33" t="s">
        <v>16146</v>
      </c>
      <c r="WKJ1" s="33" t="s">
        <v>16147</v>
      </c>
      <c r="WKK1" s="33" t="s">
        <v>16148</v>
      </c>
      <c r="WKL1" s="33" t="s">
        <v>16149</v>
      </c>
      <c r="WKM1" s="33" t="s">
        <v>16150</v>
      </c>
      <c r="WKN1" s="33" t="s">
        <v>16151</v>
      </c>
      <c r="WKO1" s="33" t="s">
        <v>16152</v>
      </c>
      <c r="WKP1" s="33" t="s">
        <v>16153</v>
      </c>
      <c r="WKQ1" s="33" t="s">
        <v>16154</v>
      </c>
      <c r="WKR1" s="33" t="s">
        <v>16155</v>
      </c>
      <c r="WKS1" s="33" t="s">
        <v>16156</v>
      </c>
      <c r="WKT1" s="33" t="s">
        <v>16157</v>
      </c>
      <c r="WKU1" s="33" t="s">
        <v>16158</v>
      </c>
      <c r="WKV1" s="33" t="s">
        <v>16159</v>
      </c>
      <c r="WKW1" s="33" t="s">
        <v>16160</v>
      </c>
      <c r="WKX1" s="33" t="s">
        <v>16161</v>
      </c>
      <c r="WKY1" s="33" t="s">
        <v>16162</v>
      </c>
      <c r="WKZ1" s="33" t="s">
        <v>16163</v>
      </c>
      <c r="WLA1" s="33" t="s">
        <v>16164</v>
      </c>
      <c r="WLB1" s="33" t="s">
        <v>16165</v>
      </c>
      <c r="WLC1" s="33" t="s">
        <v>16166</v>
      </c>
      <c r="WLD1" s="33" t="s">
        <v>16167</v>
      </c>
      <c r="WLE1" s="33" t="s">
        <v>16168</v>
      </c>
      <c r="WLF1" s="33" t="s">
        <v>16169</v>
      </c>
      <c r="WLG1" s="33" t="s">
        <v>16170</v>
      </c>
      <c r="WLH1" s="33" t="s">
        <v>16171</v>
      </c>
      <c r="WLI1" s="33" t="s">
        <v>16172</v>
      </c>
      <c r="WLJ1" s="33" t="s">
        <v>16173</v>
      </c>
      <c r="WLK1" s="33" t="s">
        <v>16174</v>
      </c>
      <c r="WLL1" s="33" t="s">
        <v>16175</v>
      </c>
      <c r="WLM1" s="33" t="s">
        <v>16176</v>
      </c>
      <c r="WLN1" s="33" t="s">
        <v>16177</v>
      </c>
      <c r="WLO1" s="33" t="s">
        <v>16178</v>
      </c>
      <c r="WLP1" s="33" t="s">
        <v>16179</v>
      </c>
      <c r="WLQ1" s="33" t="s">
        <v>16180</v>
      </c>
      <c r="WLR1" s="33" t="s">
        <v>16181</v>
      </c>
      <c r="WLS1" s="33" t="s">
        <v>16182</v>
      </c>
      <c r="WLT1" s="33" t="s">
        <v>16183</v>
      </c>
      <c r="WLU1" s="33" t="s">
        <v>16184</v>
      </c>
      <c r="WLV1" s="33" t="s">
        <v>16185</v>
      </c>
      <c r="WLW1" s="33" t="s">
        <v>16186</v>
      </c>
      <c r="WLX1" s="33" t="s">
        <v>16187</v>
      </c>
      <c r="WLY1" s="33" t="s">
        <v>16188</v>
      </c>
      <c r="WLZ1" s="33" t="s">
        <v>16189</v>
      </c>
      <c r="WMA1" s="33" t="s">
        <v>16190</v>
      </c>
      <c r="WMB1" s="33" t="s">
        <v>16191</v>
      </c>
      <c r="WMC1" s="33" t="s">
        <v>16192</v>
      </c>
      <c r="WMD1" s="33" t="s">
        <v>16193</v>
      </c>
      <c r="WME1" s="33" t="s">
        <v>16194</v>
      </c>
      <c r="WMF1" s="33" t="s">
        <v>16195</v>
      </c>
      <c r="WMG1" s="33" t="s">
        <v>16196</v>
      </c>
      <c r="WMH1" s="33" t="s">
        <v>16197</v>
      </c>
      <c r="WMI1" s="33" t="s">
        <v>16198</v>
      </c>
      <c r="WMJ1" s="33" t="s">
        <v>16199</v>
      </c>
      <c r="WMK1" s="33" t="s">
        <v>16200</v>
      </c>
      <c r="WML1" s="33" t="s">
        <v>16201</v>
      </c>
      <c r="WMM1" s="33" t="s">
        <v>16202</v>
      </c>
      <c r="WMN1" s="33" t="s">
        <v>16203</v>
      </c>
      <c r="WMO1" s="33" t="s">
        <v>16204</v>
      </c>
      <c r="WMP1" s="33" t="s">
        <v>16205</v>
      </c>
      <c r="WMQ1" s="33" t="s">
        <v>16206</v>
      </c>
      <c r="WMR1" s="33" t="s">
        <v>16207</v>
      </c>
      <c r="WMS1" s="33" t="s">
        <v>16208</v>
      </c>
      <c r="WMT1" s="33" t="s">
        <v>16209</v>
      </c>
      <c r="WMU1" s="33" t="s">
        <v>16210</v>
      </c>
      <c r="WMV1" s="33" t="s">
        <v>16211</v>
      </c>
      <c r="WMW1" s="33" t="s">
        <v>16212</v>
      </c>
      <c r="WMX1" s="33" t="s">
        <v>16213</v>
      </c>
      <c r="WMY1" s="33" t="s">
        <v>16214</v>
      </c>
      <c r="WMZ1" s="33" t="s">
        <v>16215</v>
      </c>
      <c r="WNA1" s="33" t="s">
        <v>16216</v>
      </c>
      <c r="WNB1" s="33" t="s">
        <v>16217</v>
      </c>
      <c r="WNC1" s="33" t="s">
        <v>16218</v>
      </c>
      <c r="WND1" s="33" t="s">
        <v>16219</v>
      </c>
      <c r="WNE1" s="33" t="s">
        <v>16220</v>
      </c>
      <c r="WNF1" s="33" t="s">
        <v>16221</v>
      </c>
      <c r="WNG1" s="33" t="s">
        <v>16222</v>
      </c>
      <c r="WNH1" s="33" t="s">
        <v>16223</v>
      </c>
      <c r="WNI1" s="33" t="s">
        <v>16224</v>
      </c>
      <c r="WNJ1" s="33" t="s">
        <v>16225</v>
      </c>
      <c r="WNK1" s="33" t="s">
        <v>16226</v>
      </c>
      <c r="WNL1" s="33" t="s">
        <v>16227</v>
      </c>
      <c r="WNM1" s="33" t="s">
        <v>16228</v>
      </c>
      <c r="WNN1" s="33" t="s">
        <v>16229</v>
      </c>
      <c r="WNO1" s="33" t="s">
        <v>16230</v>
      </c>
      <c r="WNP1" s="33" t="s">
        <v>16231</v>
      </c>
      <c r="WNQ1" s="33" t="s">
        <v>16232</v>
      </c>
      <c r="WNR1" s="33" t="s">
        <v>16233</v>
      </c>
      <c r="WNS1" s="33" t="s">
        <v>16234</v>
      </c>
      <c r="WNT1" s="33" t="s">
        <v>16235</v>
      </c>
      <c r="WNU1" s="33" t="s">
        <v>16236</v>
      </c>
      <c r="WNV1" s="33" t="s">
        <v>16237</v>
      </c>
      <c r="WNW1" s="33" t="s">
        <v>16238</v>
      </c>
      <c r="WNX1" s="33" t="s">
        <v>16239</v>
      </c>
      <c r="WNY1" s="33" t="s">
        <v>16240</v>
      </c>
      <c r="WNZ1" s="33" t="s">
        <v>16241</v>
      </c>
      <c r="WOA1" s="33" t="s">
        <v>16242</v>
      </c>
      <c r="WOB1" s="33" t="s">
        <v>16243</v>
      </c>
      <c r="WOC1" s="33" t="s">
        <v>16244</v>
      </c>
      <c r="WOD1" s="33" t="s">
        <v>16245</v>
      </c>
      <c r="WOE1" s="33" t="s">
        <v>16246</v>
      </c>
      <c r="WOF1" s="33" t="s">
        <v>16247</v>
      </c>
      <c r="WOG1" s="33" t="s">
        <v>16248</v>
      </c>
      <c r="WOH1" s="33" t="s">
        <v>16249</v>
      </c>
      <c r="WOI1" s="33" t="s">
        <v>16250</v>
      </c>
      <c r="WOJ1" s="33" t="s">
        <v>16251</v>
      </c>
      <c r="WOK1" s="33" t="s">
        <v>16252</v>
      </c>
      <c r="WOL1" s="33" t="s">
        <v>16253</v>
      </c>
      <c r="WOM1" s="33" t="s">
        <v>16254</v>
      </c>
      <c r="WON1" s="33" t="s">
        <v>16255</v>
      </c>
      <c r="WOO1" s="33" t="s">
        <v>16256</v>
      </c>
      <c r="WOP1" s="33" t="s">
        <v>16257</v>
      </c>
      <c r="WOQ1" s="33" t="s">
        <v>16258</v>
      </c>
      <c r="WOR1" s="33" t="s">
        <v>16259</v>
      </c>
      <c r="WOS1" s="33" t="s">
        <v>16260</v>
      </c>
      <c r="WOT1" s="33" t="s">
        <v>16261</v>
      </c>
      <c r="WOU1" s="33" t="s">
        <v>16262</v>
      </c>
      <c r="WOV1" s="33" t="s">
        <v>16263</v>
      </c>
      <c r="WOW1" s="33" t="s">
        <v>16264</v>
      </c>
      <c r="WOX1" s="33" t="s">
        <v>16265</v>
      </c>
      <c r="WOY1" s="33" t="s">
        <v>16266</v>
      </c>
      <c r="WOZ1" s="33" t="s">
        <v>16267</v>
      </c>
      <c r="WPA1" s="33" t="s">
        <v>16268</v>
      </c>
      <c r="WPB1" s="33" t="s">
        <v>16269</v>
      </c>
      <c r="WPC1" s="33" t="s">
        <v>16270</v>
      </c>
      <c r="WPD1" s="33" t="s">
        <v>16271</v>
      </c>
      <c r="WPE1" s="33" t="s">
        <v>16272</v>
      </c>
      <c r="WPF1" s="33" t="s">
        <v>16273</v>
      </c>
      <c r="WPG1" s="33" t="s">
        <v>16274</v>
      </c>
      <c r="WPH1" s="33" t="s">
        <v>16275</v>
      </c>
      <c r="WPI1" s="33" t="s">
        <v>16276</v>
      </c>
      <c r="WPJ1" s="33" t="s">
        <v>16277</v>
      </c>
      <c r="WPK1" s="33" t="s">
        <v>16278</v>
      </c>
      <c r="WPL1" s="33" t="s">
        <v>16279</v>
      </c>
      <c r="WPM1" s="33" t="s">
        <v>16280</v>
      </c>
      <c r="WPN1" s="33" t="s">
        <v>16281</v>
      </c>
      <c r="WPO1" s="33" t="s">
        <v>16282</v>
      </c>
      <c r="WPP1" s="33" t="s">
        <v>16283</v>
      </c>
      <c r="WPQ1" s="33" t="s">
        <v>16284</v>
      </c>
      <c r="WPR1" s="33" t="s">
        <v>16285</v>
      </c>
      <c r="WPS1" s="33" t="s">
        <v>16286</v>
      </c>
      <c r="WPT1" s="33" t="s">
        <v>16287</v>
      </c>
      <c r="WPU1" s="33" t="s">
        <v>16288</v>
      </c>
      <c r="WPV1" s="33" t="s">
        <v>16289</v>
      </c>
      <c r="WPW1" s="33" t="s">
        <v>16290</v>
      </c>
      <c r="WPX1" s="33" t="s">
        <v>16291</v>
      </c>
      <c r="WPY1" s="33" t="s">
        <v>16292</v>
      </c>
      <c r="WPZ1" s="33" t="s">
        <v>16293</v>
      </c>
      <c r="WQA1" s="33" t="s">
        <v>16294</v>
      </c>
      <c r="WQB1" s="33" t="s">
        <v>16295</v>
      </c>
      <c r="WQC1" s="33" t="s">
        <v>16296</v>
      </c>
      <c r="WQD1" s="33" t="s">
        <v>16297</v>
      </c>
      <c r="WQE1" s="33" t="s">
        <v>16298</v>
      </c>
      <c r="WQF1" s="33" t="s">
        <v>16299</v>
      </c>
      <c r="WQG1" s="33" t="s">
        <v>16300</v>
      </c>
      <c r="WQH1" s="33" t="s">
        <v>16301</v>
      </c>
      <c r="WQI1" s="33" t="s">
        <v>16302</v>
      </c>
      <c r="WQJ1" s="33" t="s">
        <v>16303</v>
      </c>
      <c r="WQK1" s="33" t="s">
        <v>16304</v>
      </c>
      <c r="WQL1" s="33" t="s">
        <v>16305</v>
      </c>
      <c r="WQM1" s="33" t="s">
        <v>16306</v>
      </c>
      <c r="WQN1" s="33" t="s">
        <v>16307</v>
      </c>
      <c r="WQO1" s="33" t="s">
        <v>16308</v>
      </c>
      <c r="WQP1" s="33" t="s">
        <v>16309</v>
      </c>
      <c r="WQQ1" s="33" t="s">
        <v>16310</v>
      </c>
      <c r="WQR1" s="33" t="s">
        <v>16311</v>
      </c>
      <c r="WQS1" s="33" t="s">
        <v>16312</v>
      </c>
      <c r="WQT1" s="33" t="s">
        <v>16313</v>
      </c>
      <c r="WQU1" s="33" t="s">
        <v>16314</v>
      </c>
      <c r="WQV1" s="33" t="s">
        <v>16315</v>
      </c>
      <c r="WQW1" s="33" t="s">
        <v>16316</v>
      </c>
      <c r="WQX1" s="33" t="s">
        <v>16317</v>
      </c>
      <c r="WQY1" s="33" t="s">
        <v>16318</v>
      </c>
      <c r="WQZ1" s="33" t="s">
        <v>16319</v>
      </c>
      <c r="WRA1" s="33" t="s">
        <v>16320</v>
      </c>
      <c r="WRB1" s="33" t="s">
        <v>16321</v>
      </c>
      <c r="WRC1" s="33" t="s">
        <v>16322</v>
      </c>
      <c r="WRD1" s="33" t="s">
        <v>16323</v>
      </c>
      <c r="WRE1" s="33" t="s">
        <v>16324</v>
      </c>
      <c r="WRF1" s="33" t="s">
        <v>16325</v>
      </c>
      <c r="WRG1" s="33" t="s">
        <v>16326</v>
      </c>
      <c r="WRH1" s="33" t="s">
        <v>16327</v>
      </c>
      <c r="WRI1" s="33" t="s">
        <v>16328</v>
      </c>
      <c r="WRJ1" s="33" t="s">
        <v>16329</v>
      </c>
      <c r="WRK1" s="33" t="s">
        <v>16330</v>
      </c>
      <c r="WRL1" s="33" t="s">
        <v>16331</v>
      </c>
      <c r="WRM1" s="33" t="s">
        <v>16332</v>
      </c>
      <c r="WRN1" s="33" t="s">
        <v>16333</v>
      </c>
      <c r="WRO1" s="33" t="s">
        <v>16334</v>
      </c>
      <c r="WRP1" s="33" t="s">
        <v>16335</v>
      </c>
      <c r="WRQ1" s="33" t="s">
        <v>16336</v>
      </c>
      <c r="WRR1" s="33" t="s">
        <v>16337</v>
      </c>
      <c r="WRS1" s="33" t="s">
        <v>16338</v>
      </c>
      <c r="WRT1" s="33" t="s">
        <v>16339</v>
      </c>
      <c r="WRU1" s="33" t="s">
        <v>16340</v>
      </c>
      <c r="WRV1" s="33" t="s">
        <v>16341</v>
      </c>
      <c r="WRW1" s="33" t="s">
        <v>16342</v>
      </c>
      <c r="WRX1" s="33" t="s">
        <v>16343</v>
      </c>
      <c r="WRY1" s="33" t="s">
        <v>16344</v>
      </c>
      <c r="WRZ1" s="33" t="s">
        <v>16345</v>
      </c>
      <c r="WSA1" s="33" t="s">
        <v>16346</v>
      </c>
      <c r="WSB1" s="33" t="s">
        <v>16347</v>
      </c>
      <c r="WSC1" s="33" t="s">
        <v>16348</v>
      </c>
      <c r="WSD1" s="33" t="s">
        <v>16349</v>
      </c>
      <c r="WSE1" s="33" t="s">
        <v>16350</v>
      </c>
      <c r="WSF1" s="33" t="s">
        <v>16351</v>
      </c>
      <c r="WSG1" s="33" t="s">
        <v>16352</v>
      </c>
      <c r="WSH1" s="33" t="s">
        <v>16353</v>
      </c>
      <c r="WSI1" s="33" t="s">
        <v>16354</v>
      </c>
      <c r="WSJ1" s="33" t="s">
        <v>16355</v>
      </c>
      <c r="WSK1" s="33" t="s">
        <v>16356</v>
      </c>
      <c r="WSL1" s="33" t="s">
        <v>16357</v>
      </c>
      <c r="WSM1" s="33" t="s">
        <v>16358</v>
      </c>
      <c r="WSN1" s="33" t="s">
        <v>16359</v>
      </c>
      <c r="WSO1" s="33" t="s">
        <v>16360</v>
      </c>
      <c r="WSP1" s="33" t="s">
        <v>16361</v>
      </c>
      <c r="WSQ1" s="33" t="s">
        <v>16362</v>
      </c>
      <c r="WSR1" s="33" t="s">
        <v>16363</v>
      </c>
      <c r="WSS1" s="33" t="s">
        <v>16364</v>
      </c>
      <c r="WST1" s="33" t="s">
        <v>16365</v>
      </c>
      <c r="WSU1" s="33" t="s">
        <v>16366</v>
      </c>
      <c r="WSV1" s="33" t="s">
        <v>16367</v>
      </c>
      <c r="WSW1" s="33" t="s">
        <v>16368</v>
      </c>
      <c r="WSX1" s="33" t="s">
        <v>16369</v>
      </c>
      <c r="WSY1" s="33" t="s">
        <v>16370</v>
      </c>
      <c r="WSZ1" s="33" t="s">
        <v>16371</v>
      </c>
      <c r="WTA1" s="33" t="s">
        <v>16372</v>
      </c>
      <c r="WTB1" s="33" t="s">
        <v>16373</v>
      </c>
      <c r="WTC1" s="33" t="s">
        <v>16374</v>
      </c>
      <c r="WTD1" s="33" t="s">
        <v>16375</v>
      </c>
      <c r="WTE1" s="33" t="s">
        <v>16376</v>
      </c>
      <c r="WTF1" s="33" t="s">
        <v>16377</v>
      </c>
      <c r="WTG1" s="33" t="s">
        <v>16378</v>
      </c>
      <c r="WTH1" s="33" t="s">
        <v>16379</v>
      </c>
      <c r="WTI1" s="33" t="s">
        <v>16380</v>
      </c>
      <c r="WTJ1" s="33" t="s">
        <v>16381</v>
      </c>
      <c r="WTK1" s="33" t="s">
        <v>16382</v>
      </c>
      <c r="WTL1" s="33" t="s">
        <v>16383</v>
      </c>
      <c r="WTM1" s="33" t="s">
        <v>16384</v>
      </c>
      <c r="WTN1" s="33" t="s">
        <v>16385</v>
      </c>
      <c r="WTO1" s="33" t="s">
        <v>16386</v>
      </c>
      <c r="WTP1" s="33" t="s">
        <v>16387</v>
      </c>
      <c r="WTQ1" s="33" t="s">
        <v>16388</v>
      </c>
      <c r="WTR1" s="33" t="s">
        <v>16389</v>
      </c>
      <c r="WTS1" s="33" t="s">
        <v>16390</v>
      </c>
      <c r="WTT1" s="33" t="s">
        <v>16391</v>
      </c>
      <c r="WTU1" s="33" t="s">
        <v>16392</v>
      </c>
      <c r="WTV1" s="33" t="s">
        <v>16393</v>
      </c>
      <c r="WTW1" s="33" t="s">
        <v>16394</v>
      </c>
      <c r="WTX1" s="33" t="s">
        <v>16395</v>
      </c>
      <c r="WTY1" s="33" t="s">
        <v>16396</v>
      </c>
      <c r="WTZ1" s="33" t="s">
        <v>16397</v>
      </c>
      <c r="WUA1" s="33" t="s">
        <v>16398</v>
      </c>
      <c r="WUB1" s="33" t="s">
        <v>16399</v>
      </c>
      <c r="WUC1" s="33" t="s">
        <v>16400</v>
      </c>
      <c r="WUD1" s="33" t="s">
        <v>16401</v>
      </c>
      <c r="WUE1" s="33" t="s">
        <v>16402</v>
      </c>
      <c r="WUF1" s="33" t="s">
        <v>16403</v>
      </c>
      <c r="WUG1" s="33" t="s">
        <v>16404</v>
      </c>
      <c r="WUH1" s="33" t="s">
        <v>16405</v>
      </c>
      <c r="WUI1" s="33" t="s">
        <v>16406</v>
      </c>
      <c r="WUJ1" s="33" t="s">
        <v>16407</v>
      </c>
      <c r="WUK1" s="33" t="s">
        <v>16408</v>
      </c>
      <c r="WUL1" s="33" t="s">
        <v>16409</v>
      </c>
      <c r="WUM1" s="33" t="s">
        <v>16410</v>
      </c>
      <c r="WUN1" s="33" t="s">
        <v>16411</v>
      </c>
      <c r="WUO1" s="33" t="s">
        <v>16412</v>
      </c>
      <c r="WUP1" s="33" t="s">
        <v>16413</v>
      </c>
      <c r="WUQ1" s="33" t="s">
        <v>16414</v>
      </c>
      <c r="WUR1" s="33" t="s">
        <v>16415</v>
      </c>
      <c r="WUS1" s="33" t="s">
        <v>16416</v>
      </c>
      <c r="WUT1" s="33" t="s">
        <v>16417</v>
      </c>
      <c r="WUU1" s="33" t="s">
        <v>16418</v>
      </c>
      <c r="WUV1" s="33" t="s">
        <v>16419</v>
      </c>
      <c r="WUW1" s="33" t="s">
        <v>16420</v>
      </c>
      <c r="WUX1" s="33" t="s">
        <v>16421</v>
      </c>
      <c r="WUY1" s="33" t="s">
        <v>16422</v>
      </c>
      <c r="WUZ1" s="33" t="s">
        <v>16423</v>
      </c>
      <c r="WVA1" s="33" t="s">
        <v>16424</v>
      </c>
      <c r="WVB1" s="33" t="s">
        <v>16425</v>
      </c>
      <c r="WVC1" s="33" t="s">
        <v>16426</v>
      </c>
      <c r="WVD1" s="33" t="s">
        <v>16427</v>
      </c>
      <c r="WVE1" s="33" t="s">
        <v>16428</v>
      </c>
      <c r="WVF1" s="33" t="s">
        <v>16429</v>
      </c>
      <c r="WVG1" s="33" t="s">
        <v>16430</v>
      </c>
      <c r="WVH1" s="33" t="s">
        <v>16431</v>
      </c>
      <c r="WVI1" s="33" t="s">
        <v>16432</v>
      </c>
      <c r="WVJ1" s="33" t="s">
        <v>16433</v>
      </c>
      <c r="WVK1" s="33" t="s">
        <v>16434</v>
      </c>
      <c r="WVL1" s="33" t="s">
        <v>16435</v>
      </c>
      <c r="WVM1" s="33" t="s">
        <v>16436</v>
      </c>
      <c r="WVN1" s="33" t="s">
        <v>16437</v>
      </c>
      <c r="WVO1" s="33" t="s">
        <v>16438</v>
      </c>
      <c r="WVP1" s="33" t="s">
        <v>16439</v>
      </c>
      <c r="WVQ1" s="33" t="s">
        <v>16440</v>
      </c>
      <c r="WVR1" s="33" t="s">
        <v>16441</v>
      </c>
      <c r="WVS1" s="33" t="s">
        <v>16442</v>
      </c>
      <c r="WVT1" s="33" t="s">
        <v>16443</v>
      </c>
      <c r="WVU1" s="33" t="s">
        <v>16444</v>
      </c>
      <c r="WVV1" s="33" t="s">
        <v>16445</v>
      </c>
      <c r="WVW1" s="33" t="s">
        <v>16446</v>
      </c>
      <c r="WVX1" s="33" t="s">
        <v>16447</v>
      </c>
      <c r="WVY1" s="33" t="s">
        <v>16448</v>
      </c>
      <c r="WVZ1" s="33" t="s">
        <v>16449</v>
      </c>
      <c r="WWA1" s="33" t="s">
        <v>16450</v>
      </c>
      <c r="WWB1" s="33" t="s">
        <v>16451</v>
      </c>
      <c r="WWC1" s="33" t="s">
        <v>16452</v>
      </c>
      <c r="WWD1" s="33" t="s">
        <v>16453</v>
      </c>
      <c r="WWE1" s="33" t="s">
        <v>16454</v>
      </c>
      <c r="WWF1" s="33" t="s">
        <v>16455</v>
      </c>
      <c r="WWG1" s="33" t="s">
        <v>16456</v>
      </c>
      <c r="WWH1" s="33" t="s">
        <v>16457</v>
      </c>
      <c r="WWI1" s="33" t="s">
        <v>16458</v>
      </c>
      <c r="WWJ1" s="33" t="s">
        <v>16459</v>
      </c>
      <c r="WWK1" s="33" t="s">
        <v>16460</v>
      </c>
      <c r="WWL1" s="33" t="s">
        <v>16461</v>
      </c>
      <c r="WWM1" s="33" t="s">
        <v>16462</v>
      </c>
      <c r="WWN1" s="33" t="s">
        <v>16463</v>
      </c>
      <c r="WWO1" s="33" t="s">
        <v>16464</v>
      </c>
      <c r="WWP1" s="33" t="s">
        <v>16465</v>
      </c>
      <c r="WWQ1" s="33" t="s">
        <v>16466</v>
      </c>
      <c r="WWR1" s="33" t="s">
        <v>16467</v>
      </c>
      <c r="WWS1" s="33" t="s">
        <v>16468</v>
      </c>
      <c r="WWT1" s="33" t="s">
        <v>16469</v>
      </c>
      <c r="WWU1" s="33" t="s">
        <v>16470</v>
      </c>
      <c r="WWV1" s="33" t="s">
        <v>16471</v>
      </c>
      <c r="WWW1" s="33" t="s">
        <v>16472</v>
      </c>
      <c r="WWX1" s="33" t="s">
        <v>16473</v>
      </c>
      <c r="WWY1" s="33" t="s">
        <v>16474</v>
      </c>
      <c r="WWZ1" s="33" t="s">
        <v>16475</v>
      </c>
      <c r="WXA1" s="33" t="s">
        <v>16476</v>
      </c>
      <c r="WXB1" s="33" t="s">
        <v>16477</v>
      </c>
      <c r="WXC1" s="33" t="s">
        <v>16478</v>
      </c>
      <c r="WXD1" s="33" t="s">
        <v>16479</v>
      </c>
      <c r="WXE1" s="33" t="s">
        <v>16480</v>
      </c>
      <c r="WXF1" s="33" t="s">
        <v>16481</v>
      </c>
      <c r="WXG1" s="33" t="s">
        <v>16482</v>
      </c>
      <c r="WXH1" s="33" t="s">
        <v>16483</v>
      </c>
      <c r="WXI1" s="33" t="s">
        <v>16484</v>
      </c>
      <c r="WXJ1" s="33" t="s">
        <v>16485</v>
      </c>
      <c r="WXK1" s="33" t="s">
        <v>16486</v>
      </c>
      <c r="WXL1" s="33" t="s">
        <v>16487</v>
      </c>
      <c r="WXM1" s="33" t="s">
        <v>16488</v>
      </c>
      <c r="WXN1" s="33" t="s">
        <v>16489</v>
      </c>
      <c r="WXO1" s="33" t="s">
        <v>16490</v>
      </c>
      <c r="WXP1" s="33" t="s">
        <v>16491</v>
      </c>
      <c r="WXQ1" s="33" t="s">
        <v>16492</v>
      </c>
      <c r="WXR1" s="33" t="s">
        <v>16493</v>
      </c>
      <c r="WXS1" s="33" t="s">
        <v>16494</v>
      </c>
      <c r="WXT1" s="33" t="s">
        <v>16495</v>
      </c>
      <c r="WXU1" s="33" t="s">
        <v>16496</v>
      </c>
      <c r="WXV1" s="33" t="s">
        <v>16497</v>
      </c>
      <c r="WXW1" s="33" t="s">
        <v>16498</v>
      </c>
      <c r="WXX1" s="33" t="s">
        <v>16499</v>
      </c>
      <c r="WXY1" s="33" t="s">
        <v>16500</v>
      </c>
      <c r="WXZ1" s="33" t="s">
        <v>16501</v>
      </c>
      <c r="WYA1" s="33" t="s">
        <v>16502</v>
      </c>
      <c r="WYB1" s="33" t="s">
        <v>16503</v>
      </c>
      <c r="WYC1" s="33" t="s">
        <v>16504</v>
      </c>
      <c r="WYD1" s="33" t="s">
        <v>16505</v>
      </c>
      <c r="WYE1" s="33" t="s">
        <v>16506</v>
      </c>
      <c r="WYF1" s="33" t="s">
        <v>16507</v>
      </c>
      <c r="WYG1" s="33" t="s">
        <v>16508</v>
      </c>
      <c r="WYH1" s="33" t="s">
        <v>16509</v>
      </c>
      <c r="WYI1" s="33" t="s">
        <v>16510</v>
      </c>
      <c r="WYJ1" s="33" t="s">
        <v>16511</v>
      </c>
      <c r="WYK1" s="33" t="s">
        <v>16512</v>
      </c>
      <c r="WYL1" s="33" t="s">
        <v>16513</v>
      </c>
      <c r="WYM1" s="33" t="s">
        <v>16514</v>
      </c>
      <c r="WYN1" s="33" t="s">
        <v>16515</v>
      </c>
      <c r="WYO1" s="33" t="s">
        <v>16516</v>
      </c>
      <c r="WYP1" s="33" t="s">
        <v>16517</v>
      </c>
      <c r="WYQ1" s="33" t="s">
        <v>16518</v>
      </c>
      <c r="WYR1" s="33" t="s">
        <v>16519</v>
      </c>
      <c r="WYS1" s="33" t="s">
        <v>16520</v>
      </c>
      <c r="WYT1" s="33" t="s">
        <v>16521</v>
      </c>
      <c r="WYU1" s="33" t="s">
        <v>16522</v>
      </c>
      <c r="WYV1" s="33" t="s">
        <v>16523</v>
      </c>
      <c r="WYW1" s="33" t="s">
        <v>16524</v>
      </c>
      <c r="WYX1" s="33" t="s">
        <v>16525</v>
      </c>
      <c r="WYY1" s="33" t="s">
        <v>16526</v>
      </c>
      <c r="WYZ1" s="33" t="s">
        <v>16527</v>
      </c>
      <c r="WZA1" s="33" t="s">
        <v>16528</v>
      </c>
      <c r="WZB1" s="33" t="s">
        <v>16529</v>
      </c>
      <c r="WZC1" s="33" t="s">
        <v>16530</v>
      </c>
      <c r="WZD1" s="33" t="s">
        <v>16531</v>
      </c>
      <c r="WZE1" s="33" t="s">
        <v>16532</v>
      </c>
      <c r="WZF1" s="33" t="s">
        <v>16533</v>
      </c>
      <c r="WZG1" s="33" t="s">
        <v>16534</v>
      </c>
      <c r="WZH1" s="33" t="s">
        <v>16535</v>
      </c>
      <c r="WZI1" s="33" t="s">
        <v>16536</v>
      </c>
      <c r="WZJ1" s="33" t="s">
        <v>16537</v>
      </c>
      <c r="WZK1" s="33" t="s">
        <v>16538</v>
      </c>
      <c r="WZL1" s="33" t="s">
        <v>16539</v>
      </c>
      <c r="WZM1" s="33" t="s">
        <v>16540</v>
      </c>
      <c r="WZN1" s="33" t="s">
        <v>16541</v>
      </c>
      <c r="WZO1" s="33" t="s">
        <v>16542</v>
      </c>
      <c r="WZP1" s="33" t="s">
        <v>16543</v>
      </c>
      <c r="WZQ1" s="33" t="s">
        <v>16544</v>
      </c>
      <c r="WZR1" s="33" t="s">
        <v>16545</v>
      </c>
      <c r="WZS1" s="33" t="s">
        <v>16546</v>
      </c>
      <c r="WZT1" s="33" t="s">
        <v>16547</v>
      </c>
      <c r="WZU1" s="33" t="s">
        <v>16548</v>
      </c>
      <c r="WZV1" s="33" t="s">
        <v>16549</v>
      </c>
      <c r="WZW1" s="33" t="s">
        <v>16550</v>
      </c>
      <c r="WZX1" s="33" t="s">
        <v>16551</v>
      </c>
      <c r="WZY1" s="33" t="s">
        <v>16552</v>
      </c>
      <c r="WZZ1" s="33" t="s">
        <v>16553</v>
      </c>
      <c r="XAA1" s="33" t="s">
        <v>16554</v>
      </c>
      <c r="XAB1" s="33" t="s">
        <v>16555</v>
      </c>
      <c r="XAC1" s="33" t="s">
        <v>16556</v>
      </c>
      <c r="XAD1" s="33" t="s">
        <v>16557</v>
      </c>
      <c r="XAE1" s="33" t="s">
        <v>16558</v>
      </c>
      <c r="XAF1" s="33" t="s">
        <v>16559</v>
      </c>
      <c r="XAG1" s="33" t="s">
        <v>16560</v>
      </c>
      <c r="XAH1" s="33" t="s">
        <v>16561</v>
      </c>
      <c r="XAI1" s="33" t="s">
        <v>16562</v>
      </c>
      <c r="XAJ1" s="33" t="s">
        <v>16563</v>
      </c>
      <c r="XAK1" s="33" t="s">
        <v>16564</v>
      </c>
      <c r="XAL1" s="33" t="s">
        <v>16565</v>
      </c>
      <c r="XAM1" s="33" t="s">
        <v>16566</v>
      </c>
      <c r="XAN1" s="33" t="s">
        <v>16567</v>
      </c>
      <c r="XAO1" s="33" t="s">
        <v>16568</v>
      </c>
      <c r="XAP1" s="33" t="s">
        <v>16569</v>
      </c>
      <c r="XAQ1" s="33" t="s">
        <v>16570</v>
      </c>
      <c r="XAR1" s="33" t="s">
        <v>16571</v>
      </c>
      <c r="XAS1" s="33" t="s">
        <v>16572</v>
      </c>
      <c r="XAT1" s="33" t="s">
        <v>16573</v>
      </c>
      <c r="XAU1" s="33" t="s">
        <v>16574</v>
      </c>
      <c r="XAV1" s="33" t="s">
        <v>16575</v>
      </c>
      <c r="XAW1" s="33" t="s">
        <v>16576</v>
      </c>
      <c r="XAX1" s="33" t="s">
        <v>16577</v>
      </c>
      <c r="XAY1" s="33" t="s">
        <v>16578</v>
      </c>
      <c r="XAZ1" s="33" t="s">
        <v>16579</v>
      </c>
      <c r="XBA1" s="33" t="s">
        <v>16580</v>
      </c>
      <c r="XBB1" s="33" t="s">
        <v>16581</v>
      </c>
      <c r="XBC1" s="33" t="s">
        <v>16582</v>
      </c>
      <c r="XBD1" s="33" t="s">
        <v>16583</v>
      </c>
      <c r="XBE1" s="33" t="s">
        <v>16584</v>
      </c>
      <c r="XBF1" s="33" t="s">
        <v>16585</v>
      </c>
      <c r="XBG1" s="33" t="s">
        <v>16586</v>
      </c>
      <c r="XBH1" s="33" t="s">
        <v>16587</v>
      </c>
      <c r="XBI1" s="33" t="s">
        <v>16588</v>
      </c>
      <c r="XBJ1" s="33" t="s">
        <v>16589</v>
      </c>
      <c r="XBK1" s="33" t="s">
        <v>16590</v>
      </c>
      <c r="XBL1" s="33" t="s">
        <v>16591</v>
      </c>
      <c r="XBM1" s="33" t="s">
        <v>16592</v>
      </c>
      <c r="XBN1" s="33" t="s">
        <v>16593</v>
      </c>
      <c r="XBO1" s="33" t="s">
        <v>16594</v>
      </c>
      <c r="XBP1" s="33" t="s">
        <v>16595</v>
      </c>
      <c r="XBQ1" s="33" t="s">
        <v>16596</v>
      </c>
      <c r="XBR1" s="33" t="s">
        <v>16597</v>
      </c>
      <c r="XBS1" s="33" t="s">
        <v>16598</v>
      </c>
      <c r="XBT1" s="33" t="s">
        <v>16599</v>
      </c>
      <c r="XBU1" s="33" t="s">
        <v>16600</v>
      </c>
      <c r="XBV1" s="33" t="s">
        <v>16601</v>
      </c>
      <c r="XBW1" s="33" t="s">
        <v>16602</v>
      </c>
      <c r="XBX1" s="33" t="s">
        <v>16603</v>
      </c>
      <c r="XBY1" s="33" t="s">
        <v>16604</v>
      </c>
      <c r="XBZ1" s="33" t="s">
        <v>16605</v>
      </c>
      <c r="XCA1" s="33" t="s">
        <v>16606</v>
      </c>
      <c r="XCB1" s="33" t="s">
        <v>16607</v>
      </c>
      <c r="XCC1" s="33" t="s">
        <v>16608</v>
      </c>
      <c r="XCD1" s="33" t="s">
        <v>16609</v>
      </c>
      <c r="XCE1" s="33" t="s">
        <v>16610</v>
      </c>
      <c r="XCF1" s="33" t="s">
        <v>16611</v>
      </c>
      <c r="XCG1" s="33" t="s">
        <v>16612</v>
      </c>
      <c r="XCH1" s="33" t="s">
        <v>16613</v>
      </c>
      <c r="XCI1" s="33" t="s">
        <v>16614</v>
      </c>
      <c r="XCJ1" s="33" t="s">
        <v>16615</v>
      </c>
      <c r="XCK1" s="33" t="s">
        <v>16616</v>
      </c>
      <c r="XCL1" s="33" t="s">
        <v>16617</v>
      </c>
      <c r="XCM1" s="33" t="s">
        <v>16618</v>
      </c>
      <c r="XCN1" s="33" t="s">
        <v>16619</v>
      </c>
      <c r="XCO1" s="33" t="s">
        <v>16620</v>
      </c>
      <c r="XCP1" s="33" t="s">
        <v>16621</v>
      </c>
      <c r="XCQ1" s="33" t="s">
        <v>16622</v>
      </c>
      <c r="XCR1" s="33" t="s">
        <v>16623</v>
      </c>
      <c r="XCS1" s="33" t="s">
        <v>16624</v>
      </c>
      <c r="XCT1" s="33" t="s">
        <v>16625</v>
      </c>
      <c r="XCU1" s="33" t="s">
        <v>16626</v>
      </c>
      <c r="XCV1" s="33" t="s">
        <v>16627</v>
      </c>
      <c r="XCW1" s="33" t="s">
        <v>16628</v>
      </c>
      <c r="XCX1" s="33" t="s">
        <v>16629</v>
      </c>
      <c r="XCY1" s="33" t="s">
        <v>16630</v>
      </c>
      <c r="XCZ1" s="33" t="s">
        <v>16631</v>
      </c>
      <c r="XDA1" s="33" t="s">
        <v>16632</v>
      </c>
      <c r="XDB1" s="33" t="s">
        <v>16633</v>
      </c>
      <c r="XDC1" s="33" t="s">
        <v>16634</v>
      </c>
      <c r="XDD1" s="33" t="s">
        <v>16635</v>
      </c>
      <c r="XDE1" s="33" t="s">
        <v>16636</v>
      </c>
      <c r="XDF1" s="33" t="s">
        <v>16637</v>
      </c>
      <c r="XDG1" s="33" t="s">
        <v>16638</v>
      </c>
      <c r="XDH1" s="33" t="s">
        <v>16639</v>
      </c>
      <c r="XDI1" s="33" t="s">
        <v>16640</v>
      </c>
      <c r="XDJ1" s="33" t="s">
        <v>16641</v>
      </c>
      <c r="XDK1" s="33" t="s">
        <v>16642</v>
      </c>
      <c r="XDL1" s="33" t="s">
        <v>16643</v>
      </c>
      <c r="XDM1" s="33" t="s">
        <v>16644</v>
      </c>
      <c r="XDN1" s="33" t="s">
        <v>16645</v>
      </c>
      <c r="XDO1" s="33" t="s">
        <v>16646</v>
      </c>
      <c r="XDP1" s="33" t="s">
        <v>16647</v>
      </c>
      <c r="XDQ1" s="33" t="s">
        <v>16648</v>
      </c>
      <c r="XDR1" s="33" t="s">
        <v>16649</v>
      </c>
      <c r="XDS1" s="33" t="s">
        <v>16650</v>
      </c>
      <c r="XDT1" s="33" t="s">
        <v>16651</v>
      </c>
      <c r="XDU1" s="33" t="s">
        <v>16652</v>
      </c>
      <c r="XDV1" s="33" t="s">
        <v>16653</v>
      </c>
      <c r="XDW1" s="33" t="s">
        <v>16654</v>
      </c>
      <c r="XDX1" s="33" t="s">
        <v>16655</v>
      </c>
      <c r="XDY1" s="33" t="s">
        <v>16656</v>
      </c>
      <c r="XDZ1" s="33" t="s">
        <v>16657</v>
      </c>
      <c r="XEA1" s="33" t="s">
        <v>16658</v>
      </c>
      <c r="XEB1" s="33" t="s">
        <v>16659</v>
      </c>
      <c r="XEC1" s="33" t="s">
        <v>16660</v>
      </c>
      <c r="XED1" s="33" t="s">
        <v>16661</v>
      </c>
      <c r="XEE1" s="33" t="s">
        <v>16662</v>
      </c>
      <c r="XEF1" s="33" t="s">
        <v>16663</v>
      </c>
      <c r="XEG1" s="33" t="s">
        <v>16664</v>
      </c>
      <c r="XEH1" s="33" t="s">
        <v>16665</v>
      </c>
      <c r="XEI1" s="33" t="s">
        <v>16666</v>
      </c>
      <c r="XEJ1" s="33" t="s">
        <v>16667</v>
      </c>
      <c r="XEK1" s="33" t="s">
        <v>16668</v>
      </c>
      <c r="XEL1" s="33" t="s">
        <v>16669</v>
      </c>
      <c r="XEM1" s="33" t="s">
        <v>16670</v>
      </c>
      <c r="XEN1" s="33" t="s">
        <v>16671</v>
      </c>
      <c r="XEO1" s="33" t="s">
        <v>16672</v>
      </c>
      <c r="XEP1" s="33" t="s">
        <v>16673</v>
      </c>
      <c r="XEQ1" s="33" t="s">
        <v>16674</v>
      </c>
      <c r="XER1" s="33" t="s">
        <v>16675</v>
      </c>
      <c r="XES1" s="33" t="s">
        <v>16676</v>
      </c>
      <c r="XET1" s="33" t="s">
        <v>16677</v>
      </c>
      <c r="XEU1" s="33" t="s">
        <v>16678</v>
      </c>
      <c r="XEV1" s="33" t="s">
        <v>16679</v>
      </c>
      <c r="XEW1" s="33" t="s">
        <v>16680</v>
      </c>
      <c r="XEX1" s="33" t="s">
        <v>16681</v>
      </c>
      <c r="XEY1" s="33" t="s">
        <v>16682</v>
      </c>
      <c r="XEZ1" s="33" t="s">
        <v>16683</v>
      </c>
      <c r="XFA1" s="33" t="s">
        <v>16684</v>
      </c>
      <c r="XFB1" s="33" t="s">
        <v>16685</v>
      </c>
      <c r="XFC1" s="33" t="s">
        <v>16686</v>
      </c>
      <c r="XFD1" s="33" t="s">
        <v>16687</v>
      </c>
    </row>
    <row r="2" spans="1:16384" s="10" customFormat="1">
      <c r="A2" s="10" t="s">
        <v>56</v>
      </c>
      <c r="B2" s="10" t="s">
        <v>57</v>
      </c>
      <c r="C2" s="10" t="s">
        <v>58</v>
      </c>
      <c r="D2" s="11">
        <f t="shared" ref="D2:D51" ca="1" si="0">RANDBETWEEN(DATE(1980,1,1),DATE(2004,1,1))</f>
        <v>36441</v>
      </c>
      <c r="E2" s="10" t="str">
        <f ca="1">IF(B2="Sneha Kulkarni","Manager",IF(B2="Rajesh Patil","Sub Manager",IF(B2="Akash Joshi","Cashier",INDEX({"Chef","Cook","Waiter","Delivery Executive","Cleaner"},RANDBETWEEN(1,5)))))</f>
        <v>Waiter</v>
      </c>
      <c r="F2" s="10" t="str">
        <f ca="1">_xlfn.IFS(OR(E2="Manager",E2="Sub Manager"),"Management",E2="Cashier","Billing",OR(E2="Chef",E2="Cook",E2),"Kitchen",E2="Waiter","Service",E2="Delivery Executive","Delivery",E2="Cleaner","Housekeeping")</f>
        <v>Service</v>
      </c>
      <c r="G2" s="10">
        <f ca="1">IF(OR(E2="Manager",E2="Sub Manager",E2="Chef",E2="Cashier"),7,RANDBETWEEN(1,5))</f>
        <v>4</v>
      </c>
      <c r="H2" s="10" t="str">
        <f ca="1">IF(G2=1,"Fresher",IF(G2&lt;4,"Junior","Senior"))</f>
        <v>Senior</v>
      </c>
      <c r="I2" s="10" t="str">
        <f ca="1">_xlfn.IFS(OR(E2="Manager",E2="Sub Manager",E2="Chef",E2="Cashier"),"Perment",OR(E2="Cook",E2="Cleaner"),"Contract",OR(E2="Waiter",E2="Delivery Executive"),"Part Time")</f>
        <v>Part Time</v>
      </c>
      <c r="J2" s="11">
        <f ca="1">RANDBETWEEN(DATE(2006,1,4),DATE(2019,11,28))</f>
        <v>42646</v>
      </c>
      <c r="K2" s="10" t="str">
        <f ca="1">IF(OR(E2="Manager",E2="Sub Manager",E2="Cashier"),"Morning",IF(OR(E2="Chef",E2="Cook",E2="Waiter"),CHOOSE(RANDBETWEEN(1,3),"Morning","Evening","Night"),IF(E2="Delivery Executive","Flexible","Morning")))</f>
        <v>Evening</v>
      </c>
      <c r="L2" s="10" t="str">
        <f ca="1">CHOOSE(
 MATCH(E2,
 {"Manager","Sub Manager","Chef","Cook","Cashier","Waiter","Delivery Executive","Cleaner"},0),
 "Admin Office",
 "Admin Office",
 "Kitchen Zone",
 "Kitchen Zone",
 "Billing Counter",
 "Dining Area",
 "Delivery Zone",
 "Cleaning Area"
)</f>
        <v>Dining Area</v>
      </c>
      <c r="M2" s="10" t="str">
        <f ca="1">CHOOSE(
 MATCH(E2,
 {"Manager","Sub Manager","Chef","Cook","Cashier","Waiter","Delivery Executive","Cleaner"},0),
 "Overall Operations",
 "Floor Supervision",
 "Main Kitchen",
 "Prep Section",
 "Billing Desk",
 "Table Service",
 "Order Dispatch",
 "Housekeeping"
)</f>
        <v>Table Service</v>
      </c>
      <c r="N2" s="10" t="str">
        <f ca="1">CHOOSE(
 MATCH(E2,
 {"Manager","Sub Manager","Chef","Cashier","Cook","Waiter","Delivery Executive","Cleaner"},0),
 "Owner",
 "Manager",
 "Manager",
 "Sub Manager",
 "Chef",
 "Sub Manager",
 "Sub Manager",
 "Sub Manager"
)</f>
        <v>Sub Manager</v>
      </c>
      <c r="O2" s="10">
        <f ca="1">RANDBETWEEN(8257920172,9956825412)</f>
        <v>8936521758</v>
      </c>
      <c r="P2" s="10" t="str">
        <f ca="1">CHOOSE(
 RANDBETWEEN(1,8),
 "Camp Area, Amravati",
 "Badnera Road, Amravati",
 "Rajapeth, Amravati",
 "VMV Road, Amravati",
 "Sai Nagar, Amravati",
 "Wadali, Amravati",
 "Panchavati, Amravati",
 "Kathora Road, Amravati"
)</f>
        <v>Kathora Road, Amravati</v>
      </c>
      <c r="Q2" s="10" t="str">
        <f>LOWER(SUBSTITUTE(B2," ",".")&amp;"@restaurant.com")</f>
        <v>rahul.patil@restaurant.com</v>
      </c>
      <c r="R2" s="10">
        <f ca="1">RANDBETWEEN(85,99)</f>
        <v>95</v>
      </c>
      <c r="S2" s="10">
        <f ca="1">RANDBETWEEN(1,5)</f>
        <v>1</v>
      </c>
      <c r="T2" s="10">
        <f ca="1">_xlfn.IFS(
OR(E2="Waiter",E2="Delivery Executive"),RANDBETWEEN(4,8),
OR(E2="Cook",E2="Chef"),RANDBETWEEN(3,7),
OR(E2="Cashier",E2="Cleaner"),RANDBETWEEN(1,5),
OR(E2="Manager",E2="Sub Manager"),RANDBETWEEN(0,3)
)</f>
        <v>7</v>
      </c>
      <c r="U2" s="10">
        <f ca="1">_xlfn.IFS(R2&gt;=95,5,
R2&gt;=93,4,
R2&gt;=91,3,
R2&gt;=90,2,
TRUE,1
)</f>
        <v>5</v>
      </c>
      <c r="V2" s="10">
        <f ca="1">_xlfn.IFS(
E2="Manager",45000,
E2="Sub Manager",30000,
E2="Chef",28000,
E2="Cook",18000,
E2="Cashier",16000,
E2="Waiter",14000,
E2="Delivery Executive",15000,
E2="Cleaner",12000
)</f>
        <v>14000</v>
      </c>
      <c r="W2" s="10">
        <f ca="1">_xlfn.IFS(T2=0,0,T2&lt;=2,V2+800,T2&lt;=5,V2+1500,T2&lt;=8,V2+2500
)</f>
        <v>16500</v>
      </c>
      <c r="X2" s="10" t="str">
        <f ca="1">_xlfn.IFS(
OR(E2="Chef",E2="Cook",E2="Waiter",E2="Delivery Executive"),"Certified",
E2="Cleaner","Pending",
OR(E2="Manager",E2="Sub Manager",E2="Cashier"),"Not Required"
)</f>
        <v>Certified</v>
      </c>
      <c r="Y2" s="10" t="str">
        <f ca="1">IF(RAND()&lt;0.5,"Yes","No")</f>
        <v>Yes</v>
      </c>
      <c r="Z2" s="10" t="str">
        <f ca="1">_xlfn.IFS(
AND(F2&gt;=95,U2&gt;=4),"Excellent performance",
AND(F2&gt;=90,U2&gt;=3),"Good performance",
AND(F2&gt;=85,U2&gt;=2),"Average – needs improvement",
TRUE,"Poor performance"
)</f>
        <v>Excellent performance</v>
      </c>
    </row>
    <row r="3" spans="1:16384" s="10" customFormat="1">
      <c r="A3" s="10" t="s">
        <v>59</v>
      </c>
      <c r="B3" s="10" t="s">
        <v>60</v>
      </c>
      <c r="C3" s="10" t="s">
        <v>58</v>
      </c>
      <c r="D3" s="11">
        <f t="shared" ca="1" si="0"/>
        <v>32532</v>
      </c>
      <c r="E3" s="10" t="str">
        <f ca="1">IF(B3="Sneha Kulkarni","Manager",IF(B3="Rajesh Patil","Sub Manager",IF(B3="Akash Joshi","Cashier",INDEX({"Chef","Cook","Waiter","Delivery Executive","Cleaner"},RANDBETWEEN(1,5)))))</f>
        <v>Delivery Executive</v>
      </c>
      <c r="F3" s="10" t="str">
        <f t="shared" ref="F3:F51" ca="1" si="1">_xlfn.IFS(OR(E3="Manager",E3="Sub Manager"),"Management",E3="Cashier","Billing",OR(E3="Chef",E3="Cook",E3),"Kitchen",E3="Waiter","Service",E3="Delivery Executive","Delivery",E3="Cleaner","Housekeeping")</f>
        <v>Delivery</v>
      </c>
      <c r="G3" s="10">
        <f t="shared" ref="G3:G51" ca="1" si="2">IF(OR(E3="Manager",E3="Sub Manager",E3="Chef",E3="Cashier"),7,RANDBETWEEN(1,5))</f>
        <v>2</v>
      </c>
      <c r="H3" s="10" t="str">
        <f t="shared" ref="H3:H51" ca="1" si="3">IF(G3=1,"Fresher",IF(G3&lt;4,"Junior","Senior"))</f>
        <v>Junior</v>
      </c>
      <c r="I3" s="10" t="str">
        <f t="shared" ref="I3:I51" ca="1" si="4">_xlfn.IFS(OR(E3="Manager",E3="Sub Manager",E3="Chef",E3="Cashier"),"Perment",OR(E3="Cook",E3="Cleaner"),"Contract",OR(E3="Waiter",E3="Delivery Executive"),"Part Time")</f>
        <v>Part Time</v>
      </c>
      <c r="J3" s="11">
        <f ca="1">RANDBETWEEN(DATE(2006,1,4),DATE(2019,11,28))</f>
        <v>40398</v>
      </c>
      <c r="K3" s="10" t="str">
        <f t="shared" ref="K3:K31" ca="1" si="5">IF(OR(E3="Manager",E3="Sub Manager",E3="Cashier"),"Morning",IF(OR(E3="Chef",E3="Cook",E3="Waiter"),CHOOSE(RANDBETWEEN(1,3),"Morning","Evening","Night"),IF(E3="Delivery Executive","Flexible","Morning")))</f>
        <v>Flexible</v>
      </c>
      <c r="L3" s="10" t="str">
        <f ca="1">CHOOSE(
 MATCH(E3,
 {"Manager","Sub Manager","Chef","Cook","Cashier","Waiter","Delivery Executive","Cleaner"},0),
 "Admin Office",
 "Admin Office",
 "Kitchen Zone",
 "Kitchen Zone",
 "Billing Counter",
 "Dining Area",
 "Delivery Zone",
 "Cleaning Area"
)</f>
        <v>Delivery Zone</v>
      </c>
      <c r="M3" s="10" t="str">
        <f ca="1">CHOOSE(
 MATCH(E3,
 {"Manager","Sub Manager","Chef","Cook","Cashier","Waiter","Delivery Executive","Cleaner"},0),
 "Overall Operations",
 "Floor Supervision",
 "Main Kitchen",
 "Prep Section",
 "Billing Desk",
 "Table Service",
 "Order Dispatch",
 "Housekeeping"
)</f>
        <v>Order Dispatch</v>
      </c>
      <c r="N3" s="10" t="str">
        <f ca="1">CHOOSE(
 MATCH(E3,
 {"Manager","Sub Manager","Chef","Cashier","Cook","Waiter","Delivery Executive","Cleaner"},0),
 "Owner",
 "Manager",
 "Manager",
 "Sub Manager",
 "Chef",
 "Sub Manager",
 "Sub Manager",
 "Sub Manager"
)</f>
        <v>Sub Manager</v>
      </c>
      <c r="O3" s="10">
        <f t="shared" ref="O3:O51" ca="1" si="6">RANDBETWEEN(8257920172,9956825412)</f>
        <v>8772314521</v>
      </c>
      <c r="P3" s="10" t="str">
        <f t="shared" ref="P3:P51" ca="1" si="7">CHOOSE(
 RANDBETWEEN(1,8),
 "Camp Area, Amravati",
 "Badnera Road, Amravati",
 "Rajapeth, Amravati",
 "VMV Road, Amravati",
 "Sai Nagar, Amravati",
 "Wadali, Amravati",
 "Panchavati, Amravati",
 "Kathora Road, Amravati"
)</f>
        <v>Kathora Road, Amravati</v>
      </c>
      <c r="Q3" s="10" t="str">
        <f t="shared" ref="Q3:Q50" si="8">LOWER(SUBSTITUTE(B3," ",".")&amp;"@restaurant.com")</f>
        <v>anet.sharma@restaurant.com</v>
      </c>
      <c r="R3" s="10">
        <f t="shared" ref="R3:R51" ca="1" si="9">RANDBETWEEN(85,99)</f>
        <v>94</v>
      </c>
      <c r="S3" s="10">
        <f t="shared" ref="S3:S51" ca="1" si="10">RANDBETWEEN(1,5)</f>
        <v>5</v>
      </c>
      <c r="T3" s="10">
        <f t="shared" ref="T3:T51" ca="1" si="11">_xlfn.IFS(
OR(E3="Waiter",E3="Delivery Executive"),RANDBETWEEN(4,8),
OR(E3="Cook",E3="Chef"),RANDBETWEEN(3,7),
OR(E3="Cashier",E3="Cleaner"),RANDBETWEEN(1,5),
OR(E3="Manager",E3="Sub Manager"),RANDBETWEEN(0,3)
)</f>
        <v>6</v>
      </c>
      <c r="U3" s="10">
        <f t="shared" ref="U3:U51" ca="1" si="12">_xlfn.IFS(R3&gt;=95,5,
R3&gt;=93,4,
R3&gt;=91,3,
R3&gt;=90,2,
TRUE,1
)</f>
        <v>4</v>
      </c>
      <c r="V3" s="10">
        <f t="shared" ref="V3:V51" ca="1" si="13">_xlfn.IFS(
E3="Manager",45000,
E3="Sub Manager",30000,
E3="Chef",28000,
E3="Cook",18000,
E3="Cashier",16000,
E3="Waiter",14000,
E3="Delivery Executive",15000,
E3="Cleaner",12000
)</f>
        <v>15000</v>
      </c>
      <c r="W3" s="10">
        <f t="shared" ref="W3:W51" ca="1" si="14">_xlfn.IFS(T3=0,0,T3&lt;=2,V3+800,T3&lt;=5,V3+1500,T3&lt;=8,V3+2500
)</f>
        <v>17500</v>
      </c>
      <c r="X3" s="10" t="str">
        <f t="shared" ref="X3:X51" ca="1" si="15">_xlfn.IFS(
OR(E3="Chef",E3="Cook",E3="Waiter",E3="Delivery Executive"),"Certified",
E3="Cleaner","Pending",
OR(E3="Manager",E3="Sub Manager",E3="Cashier"),"Not Required"
)</f>
        <v>Certified</v>
      </c>
      <c r="Y3" s="10" t="str">
        <f t="shared" ref="Y3:Y51" ca="1" si="16">IF(RAND()&lt;0.5,"Yes","No")</f>
        <v>No</v>
      </c>
      <c r="Z3" s="10" t="str">
        <f t="shared" ref="Z3:Z51" ca="1" si="17">_xlfn.IFS(
AND(F3&gt;=95,U3&gt;=4),"Excellent performance",
AND(F3&gt;=90,U3&gt;=3),"Good performance",
AND(F3&gt;=85,U3&gt;=2),"Average – needs improvement",
TRUE,"Poor performance"
)</f>
        <v>Excellent performance</v>
      </c>
    </row>
    <row r="4" spans="1:16384" s="10" customFormat="1">
      <c r="A4" s="10" t="s">
        <v>61</v>
      </c>
      <c r="B4" s="10" t="s">
        <v>62</v>
      </c>
      <c r="C4" s="10" t="s">
        <v>58</v>
      </c>
      <c r="D4" s="11">
        <f t="shared" ca="1" si="0"/>
        <v>31925</v>
      </c>
      <c r="E4" s="10" t="str">
        <f ca="1">IF(B4="Sneha Kulkarni","Manager",IF(B4="Rajesh Patil","Sub Manager",IF(B4="Akash Joshi","Cashier",INDEX({"Chef","Cook","Waiter","Delivery Executive","Cleaner"},RANDBETWEEN(1,5)))))</f>
        <v>Chef</v>
      </c>
      <c r="F4" s="10" t="str">
        <f t="shared" ca="1" si="1"/>
        <v>Kitchen</v>
      </c>
      <c r="G4" s="10">
        <f t="shared" ca="1" si="2"/>
        <v>7</v>
      </c>
      <c r="H4" s="10" t="str">
        <f t="shared" ca="1" si="3"/>
        <v>Senior</v>
      </c>
      <c r="I4" s="10" t="str">
        <f t="shared" ca="1" si="4"/>
        <v>Perment</v>
      </c>
      <c r="J4" s="11">
        <f t="shared" ref="J4:J51" ca="1" si="18">RANDBETWEEN(DATE(2006,1,4),DATE(2019,11,28))</f>
        <v>39645</v>
      </c>
      <c r="K4" s="10" t="str">
        <f t="shared" ca="1" si="5"/>
        <v>Night</v>
      </c>
      <c r="L4" s="10" t="str">
        <f ca="1">CHOOSE(
 MATCH(E4,
 {"Manager","Sub Manager","Chef","Cook","Cashier","Waiter","Delivery Executive","Cleaner"},0),
 "Admin Office",
 "Admin Office",
 "Kitchen Zone",
 "Kitchen Zone",
 "Billing Counter",
 "Dining Area",
 "Delivery Zone",
 "Cleaning Area"
)</f>
        <v>Kitchen Zone</v>
      </c>
      <c r="M4" s="10" t="str">
        <f ca="1">CHOOSE(
 MATCH(E4,
 {"Manager","Sub Manager","Chef","Cook","Cashier","Waiter","Delivery Executive","Cleaner"},0),
 "Overall Operations",
 "Floor Supervision",
 "Main Kitchen",
 "Prep Section",
 "Billing Desk",
 "Table Service",
 "Order Dispatch",
 "Housekeeping"
)</f>
        <v>Main Kitchen</v>
      </c>
      <c r="N4" s="10" t="str">
        <f ca="1">CHOOSE(
 MATCH(E4,
 {"Manager","Sub Manager","Chef","Cashier","Cook","Waiter","Delivery Executive","Cleaner"},0),
 "Owner",
 "Manager",
 "Manager",
 "Sub Manager",
 "Chef",
 "Sub Manager",
 "Sub Manager",
 "Sub Manager"
)</f>
        <v>Manager</v>
      </c>
      <c r="O4" s="10">
        <f t="shared" ca="1" si="6"/>
        <v>9634510557</v>
      </c>
      <c r="P4" s="10" t="str">
        <f t="shared" ca="1" si="7"/>
        <v>Panchavati, Amravati</v>
      </c>
      <c r="Q4" s="10" t="str">
        <f t="shared" si="8"/>
        <v>suresh.kumar@restaurant.com</v>
      </c>
      <c r="R4" s="10">
        <f t="shared" ca="1" si="9"/>
        <v>85</v>
      </c>
      <c r="S4" s="10">
        <f t="shared" ca="1" si="10"/>
        <v>2</v>
      </c>
      <c r="T4" s="10">
        <f t="shared" ca="1" si="11"/>
        <v>4</v>
      </c>
      <c r="U4" s="10">
        <f t="shared" ca="1" si="12"/>
        <v>1</v>
      </c>
      <c r="V4" s="10">
        <f t="shared" ca="1" si="13"/>
        <v>28000</v>
      </c>
      <c r="W4" s="10">
        <f t="shared" ca="1" si="14"/>
        <v>29500</v>
      </c>
      <c r="X4" s="10" t="str">
        <f t="shared" ca="1" si="15"/>
        <v>Certified</v>
      </c>
      <c r="Y4" s="10" t="str">
        <f t="shared" ca="1" si="16"/>
        <v>Yes</v>
      </c>
      <c r="Z4" s="10" t="str">
        <f t="shared" ca="1" si="17"/>
        <v>Poor performance</v>
      </c>
    </row>
    <row r="5" spans="1:16384" s="10" customFormat="1">
      <c r="A5" s="10" t="s">
        <v>63</v>
      </c>
      <c r="B5" s="10" t="s">
        <v>64</v>
      </c>
      <c r="C5" s="10" t="s">
        <v>58</v>
      </c>
      <c r="D5" s="11">
        <f t="shared" ca="1" si="0"/>
        <v>32047</v>
      </c>
      <c r="E5" s="10" t="str">
        <f ca="1">IF(B5="Sneha Kulkarni","Manager",IF(B5="Rajesh Patil","Sub Manager",IF(B5="Akash Joshi","Cashier",INDEX({"Chef","Cook","Waiter","Delivery Executive","Cleaner"},RANDBETWEEN(1,5)))))</f>
        <v>Cook</v>
      </c>
      <c r="F5" s="10" t="str">
        <f t="shared" ca="1" si="1"/>
        <v>Kitchen</v>
      </c>
      <c r="G5" s="10">
        <f t="shared" ca="1" si="2"/>
        <v>1</v>
      </c>
      <c r="H5" s="10" t="str">
        <f t="shared" ca="1" si="3"/>
        <v>Fresher</v>
      </c>
      <c r="I5" s="10" t="str">
        <f t="shared" ca="1" si="4"/>
        <v>Contract</v>
      </c>
      <c r="J5" s="11">
        <f t="shared" ca="1" si="18"/>
        <v>40460</v>
      </c>
      <c r="K5" s="10" t="str">
        <f t="shared" ca="1" si="5"/>
        <v>Evening</v>
      </c>
      <c r="L5" s="10" t="str">
        <f ca="1">CHOOSE(
 MATCH(E5,
 {"Manager","Sub Manager","Chef","Cook","Cashier","Waiter","Delivery Executive","Cleaner"},0),
 "Admin Office",
 "Admin Office",
 "Kitchen Zone",
 "Kitchen Zone",
 "Billing Counter",
 "Dining Area",
 "Delivery Zone",
 "Cleaning Area"
)</f>
        <v>Kitchen Zone</v>
      </c>
      <c r="M5" s="10" t="str">
        <f ca="1">CHOOSE(
 MATCH(E5,
 {"Manager","Sub Manager","Chef","Cook","Cashier","Waiter","Delivery Executive","Cleaner"},0),
 "Overall Operations",
 "Floor Supervision",
 "Main Kitchen",
 "Prep Section",
 "Billing Desk",
 "Table Service",
 "Order Dispatch",
 "Housekeeping"
)</f>
        <v>Prep Section</v>
      </c>
      <c r="N5" s="10" t="str">
        <f ca="1">CHOOSE(
 MATCH(E5,
 {"Manager","Sub Manager","Chef","Cashier","Cook","Waiter","Delivery Executive","Cleaner"},0),
 "Owner",
 "Manager",
 "Manager",
 "Sub Manager",
 "Chef",
 "Sub Manager",
 "Sub Manager",
 "Sub Manager"
)</f>
        <v>Chef</v>
      </c>
      <c r="O5" s="10">
        <f t="shared" ca="1" si="6"/>
        <v>9124354568</v>
      </c>
      <c r="P5" s="10" t="str">
        <f t="shared" ca="1" si="7"/>
        <v>Sai Nagar, Amravati</v>
      </c>
      <c r="Q5" s="10" t="str">
        <f t="shared" si="8"/>
        <v>roshan.deshmukh@restaurant.com</v>
      </c>
      <c r="R5" s="10">
        <f t="shared" ca="1" si="9"/>
        <v>97</v>
      </c>
      <c r="S5" s="10">
        <f t="shared" ca="1" si="10"/>
        <v>1</v>
      </c>
      <c r="T5" s="10">
        <f t="shared" ca="1" si="11"/>
        <v>5</v>
      </c>
      <c r="U5" s="10">
        <f t="shared" ca="1" si="12"/>
        <v>5</v>
      </c>
      <c r="V5" s="10">
        <f t="shared" ca="1" si="13"/>
        <v>18000</v>
      </c>
      <c r="W5" s="10">
        <f t="shared" ca="1" si="14"/>
        <v>19500</v>
      </c>
      <c r="X5" s="10" t="str">
        <f t="shared" ca="1" si="15"/>
        <v>Certified</v>
      </c>
      <c r="Y5" s="10" t="str">
        <f t="shared" ca="1" si="16"/>
        <v>Yes</v>
      </c>
      <c r="Z5" s="10" t="str">
        <f t="shared" ca="1" si="17"/>
        <v>Excellent performance</v>
      </c>
    </row>
    <row r="6" spans="1:16384" s="10" customFormat="1">
      <c r="A6" s="10" t="s">
        <v>65</v>
      </c>
      <c r="B6" s="10" t="s">
        <v>66</v>
      </c>
      <c r="C6" s="10" t="s">
        <v>58</v>
      </c>
      <c r="D6" s="11">
        <f t="shared" ca="1" si="0"/>
        <v>37786</v>
      </c>
      <c r="E6" s="10" t="str">
        <f ca="1">IF(B6="Sneha Kulkarni","Manager",IF(B6="Rajesh Patil","Sub Manager",IF(B6="Akash Joshi","Cashier",INDEX({"Chef","Cook","Waiter","Delivery Executive","Cleaner"},RANDBETWEEN(1,5)))))</f>
        <v>Waiter</v>
      </c>
      <c r="F6" s="10" t="str">
        <f t="shared" ca="1" si="1"/>
        <v>Service</v>
      </c>
      <c r="G6" s="10">
        <f t="shared" ca="1" si="2"/>
        <v>1</v>
      </c>
      <c r="H6" s="10" t="str">
        <f t="shared" ca="1" si="3"/>
        <v>Fresher</v>
      </c>
      <c r="I6" s="10" t="str">
        <f t="shared" ca="1" si="4"/>
        <v>Part Time</v>
      </c>
      <c r="J6" s="11">
        <f t="shared" ca="1" si="18"/>
        <v>41625</v>
      </c>
      <c r="K6" s="10" t="str">
        <f t="shared" ca="1" si="5"/>
        <v>Morning</v>
      </c>
      <c r="L6" s="10" t="str">
        <f ca="1">CHOOSE(
 MATCH(E6,
 {"Manager","Sub Manager","Chef","Cook","Cashier","Waiter","Delivery Executive","Cleaner"},0),
 "Admin Office",
 "Admin Office",
 "Kitchen Zone",
 "Kitchen Zone",
 "Billing Counter",
 "Dining Area",
 "Delivery Zone",
 "Cleaning Area"
)</f>
        <v>Dining Area</v>
      </c>
      <c r="M6" s="10" t="str">
        <f ca="1">CHOOSE(
 MATCH(E6,
 {"Manager","Sub Manager","Chef","Cook","Cashier","Waiter","Delivery Executive","Cleaner"},0),
 "Overall Operations",
 "Floor Supervision",
 "Main Kitchen",
 "Prep Section",
 "Billing Desk",
 "Table Service",
 "Order Dispatch",
 "Housekeeping"
)</f>
        <v>Table Service</v>
      </c>
      <c r="N6" s="10" t="str">
        <f ca="1">CHOOSE(
 MATCH(E6,
 {"Manager","Sub Manager","Chef","Cashier","Cook","Waiter","Delivery Executive","Cleaner"},0),
 "Owner",
 "Manager",
 "Manager",
 "Sub Manager",
 "Chef",
 "Sub Manager",
 "Sub Manager",
 "Sub Manager"
)</f>
        <v>Sub Manager</v>
      </c>
      <c r="O6" s="10">
        <f t="shared" ca="1" si="6"/>
        <v>8980935182</v>
      </c>
      <c r="P6" s="10" t="str">
        <f t="shared" ca="1" si="7"/>
        <v>Kathora Road, Amravati</v>
      </c>
      <c r="Q6" s="10" t="str">
        <f t="shared" si="8"/>
        <v>vijay.pawar@restaurant.com</v>
      </c>
      <c r="R6" s="10">
        <f t="shared" ca="1" si="9"/>
        <v>99</v>
      </c>
      <c r="S6" s="10">
        <f t="shared" ca="1" si="10"/>
        <v>5</v>
      </c>
      <c r="T6" s="10">
        <f t="shared" ca="1" si="11"/>
        <v>4</v>
      </c>
      <c r="U6" s="10">
        <f t="shared" ca="1" si="12"/>
        <v>5</v>
      </c>
      <c r="V6" s="10">
        <f t="shared" ca="1" si="13"/>
        <v>14000</v>
      </c>
      <c r="W6" s="10">
        <f t="shared" ca="1" si="14"/>
        <v>15500</v>
      </c>
      <c r="X6" s="10" t="str">
        <f t="shared" ca="1" si="15"/>
        <v>Certified</v>
      </c>
      <c r="Y6" s="10" t="str">
        <f t="shared" ca="1" si="16"/>
        <v>Yes</v>
      </c>
      <c r="Z6" s="10" t="str">
        <f t="shared" ca="1" si="17"/>
        <v>Excellent performance</v>
      </c>
    </row>
    <row r="7" spans="1:16384" s="10" customFormat="1">
      <c r="A7" s="10" t="s">
        <v>67</v>
      </c>
      <c r="B7" s="10" t="s">
        <v>68</v>
      </c>
      <c r="C7" s="10" t="s">
        <v>58</v>
      </c>
      <c r="D7" s="11">
        <f t="shared" ca="1" si="0"/>
        <v>31403</v>
      </c>
      <c r="E7" s="10" t="str">
        <f ca="1">IF(B7="Sneha Kulkarni","Manager",IF(B7="Rajesh Patil","Sub Manager",IF(B7="Akash Joshi","Cashier",INDEX({"Chef","Cook","Waiter","Delivery Executive","Cleaner"},RANDBETWEEN(1,5)))))</f>
        <v>Chef</v>
      </c>
      <c r="F7" s="10" t="str">
        <f t="shared" ca="1" si="1"/>
        <v>Kitchen</v>
      </c>
      <c r="G7" s="10">
        <f t="shared" ca="1" si="2"/>
        <v>7</v>
      </c>
      <c r="H7" s="10" t="str">
        <f t="shared" ca="1" si="3"/>
        <v>Senior</v>
      </c>
      <c r="I7" s="10" t="str">
        <f t="shared" ca="1" si="4"/>
        <v>Perment</v>
      </c>
      <c r="J7" s="11">
        <f t="shared" ca="1" si="18"/>
        <v>43135</v>
      </c>
      <c r="K7" s="10" t="str">
        <f t="shared" ca="1" si="5"/>
        <v>Night</v>
      </c>
      <c r="L7" s="10" t="str">
        <f ca="1">CHOOSE(
 MATCH(E7,
 {"Manager","Sub Manager","Chef","Cook","Cashier","Waiter","Delivery Executive","Cleaner"},0),
 "Admin Office",
 "Admin Office",
 "Kitchen Zone",
 "Kitchen Zone",
 "Billing Counter",
 "Dining Area",
 "Delivery Zone",
 "Cleaning Area"
)</f>
        <v>Kitchen Zone</v>
      </c>
      <c r="M7" s="10" t="str">
        <f ca="1">CHOOSE(
 MATCH(E7,
 {"Manager","Sub Manager","Chef","Cook","Cashier","Waiter","Delivery Executive","Cleaner"},0),
 "Overall Operations",
 "Floor Supervision",
 "Main Kitchen",
 "Prep Section",
 "Billing Desk",
 "Table Service",
 "Order Dispatch",
 "Housekeeping"
)</f>
        <v>Main Kitchen</v>
      </c>
      <c r="N7" s="10" t="str">
        <f ca="1">CHOOSE(
 MATCH(E7,
 {"Manager","Sub Manager","Chef","Cashier","Cook","Waiter","Delivery Executive","Cleaner"},0),
 "Owner",
 "Manager",
 "Manager",
 "Sub Manager",
 "Chef",
 "Sub Manager",
 "Sub Manager",
 "Sub Manager"
)</f>
        <v>Manager</v>
      </c>
      <c r="O7" s="10">
        <f t="shared" ca="1" si="6"/>
        <v>9204404546</v>
      </c>
      <c r="P7" s="10" t="str">
        <f t="shared" ca="1" si="7"/>
        <v>Kathora Road, Amravati</v>
      </c>
      <c r="Q7" s="10" t="str">
        <f t="shared" si="8"/>
        <v>manoj.verma@restaurant.com</v>
      </c>
      <c r="R7" s="10">
        <f t="shared" ca="1" si="9"/>
        <v>99</v>
      </c>
      <c r="S7" s="10">
        <f t="shared" ca="1" si="10"/>
        <v>3</v>
      </c>
      <c r="T7" s="10">
        <f t="shared" ca="1" si="11"/>
        <v>7</v>
      </c>
      <c r="U7" s="10">
        <f t="shared" ca="1" si="12"/>
        <v>5</v>
      </c>
      <c r="V7" s="10">
        <f t="shared" ca="1" si="13"/>
        <v>28000</v>
      </c>
      <c r="W7" s="10">
        <f t="shared" ca="1" si="14"/>
        <v>30500</v>
      </c>
      <c r="X7" s="10" t="str">
        <f t="shared" ca="1" si="15"/>
        <v>Certified</v>
      </c>
      <c r="Y7" s="10" t="str">
        <f t="shared" ca="1" si="16"/>
        <v>No</v>
      </c>
      <c r="Z7" s="10" t="str">
        <f t="shared" ca="1" si="17"/>
        <v>Excellent performance</v>
      </c>
    </row>
    <row r="8" spans="1:16384" s="10" customFormat="1">
      <c r="A8" s="10" t="s">
        <v>69</v>
      </c>
      <c r="B8" s="10" t="s">
        <v>70</v>
      </c>
      <c r="C8" s="10" t="s">
        <v>58</v>
      </c>
      <c r="D8" s="11">
        <f t="shared" ca="1" si="0"/>
        <v>37525</v>
      </c>
      <c r="E8" s="10" t="str">
        <f ca="1">IF(B8="Sneha Kulkarni","Manager",IF(B8="Rajesh Patil","Sub Manager",IF(B8="Akash Joshi","Cashier",INDEX({"Chef","Cook","Waiter","Delivery Executive","Cleaner"},RANDBETWEEN(1,5)))))</f>
        <v>Cashier</v>
      </c>
      <c r="F8" s="10" t="str">
        <f t="shared" ca="1" si="1"/>
        <v>Billing</v>
      </c>
      <c r="G8" s="10">
        <f t="shared" ca="1" si="2"/>
        <v>7</v>
      </c>
      <c r="H8" s="10" t="str">
        <f t="shared" ca="1" si="3"/>
        <v>Senior</v>
      </c>
      <c r="I8" s="10" t="str">
        <f t="shared" ca="1" si="4"/>
        <v>Perment</v>
      </c>
      <c r="J8" s="11">
        <f t="shared" ca="1" si="18"/>
        <v>39904</v>
      </c>
      <c r="K8" s="10" t="str">
        <f t="shared" ca="1" si="5"/>
        <v>Morning</v>
      </c>
      <c r="L8" s="10" t="str">
        <f ca="1">CHOOSE(
 MATCH(E8,
 {"Manager","Sub Manager","Chef","Cook","Cashier","Waiter","Delivery Executive","Cleaner"},0),
 "Admin Office",
 "Admin Office",
 "Kitchen Zone",
 "Kitchen Zone",
 "Billing Counter",
 "Dining Area",
 "Delivery Zone",
 "Cleaning Area"
)</f>
        <v>Billing Counter</v>
      </c>
      <c r="M8" s="10" t="str">
        <f ca="1">CHOOSE(
 MATCH(E8,
 {"Manager","Sub Manager","Chef","Cook","Cashier","Waiter","Delivery Executive","Cleaner"},0),
 "Overall Operations",
 "Floor Supervision",
 "Main Kitchen",
 "Prep Section",
 "Billing Desk",
 "Table Service",
 "Order Dispatch",
 "Housekeeping"
)</f>
        <v>Billing Desk</v>
      </c>
      <c r="N8" s="10" t="str">
        <f ca="1">CHOOSE(
 MATCH(E8,
 {"Manager","Sub Manager","Chef","Cashier","Cook","Waiter","Delivery Executive","Cleaner"},0),
 "Owner",
 "Manager",
 "Manager",
 "Sub Manager",
 "Chef",
 "Sub Manager",
 "Sub Manager",
 "Sub Manager"
)</f>
        <v>Sub Manager</v>
      </c>
      <c r="O8" s="10">
        <f t="shared" ca="1" si="6"/>
        <v>8275546648</v>
      </c>
      <c r="P8" s="10" t="str">
        <f t="shared" ca="1" si="7"/>
        <v>Badnera Road, Amravati</v>
      </c>
      <c r="Q8" s="10" t="str">
        <f t="shared" si="8"/>
        <v>akash.joshi@restaurant.com</v>
      </c>
      <c r="R8" s="10">
        <f t="shared" ca="1" si="9"/>
        <v>86</v>
      </c>
      <c r="S8" s="10">
        <f t="shared" ca="1" si="10"/>
        <v>2</v>
      </c>
      <c r="T8" s="10">
        <f t="shared" ca="1" si="11"/>
        <v>2</v>
      </c>
      <c r="U8" s="10">
        <f t="shared" ca="1" si="12"/>
        <v>1</v>
      </c>
      <c r="V8" s="10">
        <f t="shared" ca="1" si="13"/>
        <v>16000</v>
      </c>
      <c r="W8" s="10">
        <f t="shared" ca="1" si="14"/>
        <v>16800</v>
      </c>
      <c r="X8" s="10" t="str">
        <f t="shared" ca="1" si="15"/>
        <v>Not Required</v>
      </c>
      <c r="Y8" s="10" t="str">
        <f t="shared" ca="1" si="16"/>
        <v>No</v>
      </c>
      <c r="Z8" s="10" t="str">
        <f t="shared" ca="1" si="17"/>
        <v>Poor performance</v>
      </c>
    </row>
    <row r="9" spans="1:16384" s="10" customFormat="1">
      <c r="A9" s="10" t="s">
        <v>71</v>
      </c>
      <c r="B9" s="10" t="s">
        <v>72</v>
      </c>
      <c r="C9" s="10" t="s">
        <v>58</v>
      </c>
      <c r="D9" s="11">
        <f t="shared" ca="1" si="0"/>
        <v>30205</v>
      </c>
      <c r="E9" s="10" t="str">
        <f ca="1">IF(B9="Sneha Kulkarni","Manager",IF(B9="Rajesh Patil","Sub Manager",IF(B9="Akash Joshi","Cashier",INDEX({"Chef","Cook","Waiter","Delivery Executive","Cleaner"},RANDBETWEEN(1,5)))))</f>
        <v>Waiter</v>
      </c>
      <c r="F9" s="10" t="str">
        <f t="shared" ca="1" si="1"/>
        <v>Service</v>
      </c>
      <c r="G9" s="10">
        <f t="shared" ca="1" si="2"/>
        <v>3</v>
      </c>
      <c r="H9" s="10" t="str">
        <f t="shared" ca="1" si="3"/>
        <v>Junior</v>
      </c>
      <c r="I9" s="10" t="str">
        <f t="shared" ca="1" si="4"/>
        <v>Part Time</v>
      </c>
      <c r="J9" s="11">
        <f t="shared" ca="1" si="18"/>
        <v>43766</v>
      </c>
      <c r="K9" s="10" t="str">
        <f t="shared" ca="1" si="5"/>
        <v>Evening</v>
      </c>
      <c r="L9" s="10" t="str">
        <f ca="1">CHOOSE(
 MATCH(E9,
 {"Manager","Sub Manager","Chef","Cook","Cashier","Waiter","Delivery Executive","Cleaner"},0),
 "Admin Office",
 "Admin Office",
 "Kitchen Zone",
 "Kitchen Zone",
 "Billing Counter",
 "Dining Area",
 "Delivery Zone",
 "Cleaning Area"
)</f>
        <v>Dining Area</v>
      </c>
      <c r="M9" s="10" t="str">
        <f ca="1">CHOOSE(
 MATCH(E9,
 {"Manager","Sub Manager","Chef","Cook","Cashier","Waiter","Delivery Executive","Cleaner"},0),
 "Overall Operations",
 "Floor Supervision",
 "Main Kitchen",
 "Prep Section",
 "Billing Desk",
 "Table Service",
 "Order Dispatch",
 "Housekeeping"
)</f>
        <v>Table Service</v>
      </c>
      <c r="N9" s="10" t="str">
        <f ca="1">CHOOSE(
 MATCH(E9,
 {"Manager","Sub Manager","Chef","Cashier","Cook","Waiter","Delivery Executive","Cleaner"},0),
 "Owner",
 "Manager",
 "Manager",
 "Sub Manager",
 "Chef",
 "Sub Manager",
 "Sub Manager",
 "Sub Manager"
)</f>
        <v>Sub Manager</v>
      </c>
      <c r="O9" s="10">
        <f t="shared" ca="1" si="6"/>
        <v>9830612930</v>
      </c>
      <c r="P9" s="10" t="str">
        <f t="shared" ca="1" si="7"/>
        <v>Badnera Road, Amravati</v>
      </c>
      <c r="Q9" s="10" t="str">
        <f t="shared" si="8"/>
        <v>nitin.kulkarni@restaurant.com</v>
      </c>
      <c r="R9" s="10">
        <f t="shared" ca="1" si="9"/>
        <v>91</v>
      </c>
      <c r="S9" s="10">
        <f t="shared" ca="1" si="10"/>
        <v>4</v>
      </c>
      <c r="T9" s="10">
        <f t="shared" ca="1" si="11"/>
        <v>4</v>
      </c>
      <c r="U9" s="10">
        <f t="shared" ca="1" si="12"/>
        <v>3</v>
      </c>
      <c r="V9" s="10">
        <f t="shared" ca="1" si="13"/>
        <v>14000</v>
      </c>
      <c r="W9" s="10">
        <f t="shared" ca="1" si="14"/>
        <v>15500</v>
      </c>
      <c r="X9" s="10" t="str">
        <f t="shared" ca="1" si="15"/>
        <v>Certified</v>
      </c>
      <c r="Y9" s="10" t="str">
        <f t="shared" ca="1" si="16"/>
        <v>No</v>
      </c>
      <c r="Z9" s="10" t="str">
        <f t="shared" ca="1" si="17"/>
        <v>Good performance</v>
      </c>
    </row>
    <row r="10" spans="1:16384" s="10" customFormat="1">
      <c r="A10" s="10" t="s">
        <v>73</v>
      </c>
      <c r="B10" s="10" t="s">
        <v>74</v>
      </c>
      <c r="C10" s="10" t="s">
        <v>58</v>
      </c>
      <c r="D10" s="11">
        <f t="shared" ca="1" si="0"/>
        <v>36431</v>
      </c>
      <c r="E10" s="10" t="str">
        <f ca="1">IF(B10="Sneha Kulkarni","Manager",IF(B10="Rajesh Patil","Sub Manager",IF(B10="Akash Joshi","Cashier",INDEX({"Chef","Cook","Waiter","Delivery Executive","Cleaner"},RANDBETWEEN(1,5)))))</f>
        <v>Cleaner</v>
      </c>
      <c r="F10" s="10" t="str">
        <f t="shared" ca="1" si="1"/>
        <v>Housekeeping</v>
      </c>
      <c r="G10" s="10">
        <f t="shared" ca="1" si="2"/>
        <v>5</v>
      </c>
      <c r="H10" s="10" t="str">
        <f t="shared" ca="1" si="3"/>
        <v>Senior</v>
      </c>
      <c r="I10" s="10" t="str">
        <f t="shared" ca="1" si="4"/>
        <v>Contract</v>
      </c>
      <c r="J10" s="11">
        <f t="shared" ca="1" si="18"/>
        <v>43578</v>
      </c>
      <c r="K10" s="10" t="str">
        <f t="shared" ca="1" si="5"/>
        <v>Morning</v>
      </c>
      <c r="L10" s="10" t="str">
        <f ca="1">CHOOSE(
 MATCH(E10,
 {"Manager","Sub Manager","Chef","Cook","Cashier","Waiter","Delivery Executive","Cleaner"},0),
 "Admin Office",
 "Admin Office",
 "Kitchen Zone",
 "Kitchen Zone",
 "Billing Counter",
 "Dining Area",
 "Delivery Zone",
 "Cleaning Area"
)</f>
        <v>Cleaning Area</v>
      </c>
      <c r="M10" s="10" t="str">
        <f ca="1">CHOOSE(
 MATCH(E10,
 {"Manager","Sub Manager","Chef","Cook","Cashier","Waiter","Delivery Executive","Cleaner"},0),
 "Overall Operations",
 "Floor Supervision",
 "Main Kitchen",
 "Prep Section",
 "Billing Desk",
 "Table Service",
 "Order Dispatch",
 "Housekeeping"
)</f>
        <v>Housekeeping</v>
      </c>
      <c r="N10" s="10" t="str">
        <f ca="1">CHOOSE(
 MATCH(E10,
 {"Manager","Sub Manager","Chef","Cashier","Cook","Waiter","Delivery Executive","Cleaner"},0),
 "Owner",
 "Manager",
 "Manager",
 "Sub Manager",
 "Chef",
 "Sub Manager",
 "Sub Manager",
 "Sub Manager"
)</f>
        <v>Sub Manager</v>
      </c>
      <c r="O10" s="10">
        <f t="shared" ca="1" si="6"/>
        <v>8921169324</v>
      </c>
      <c r="P10" s="10" t="str">
        <f t="shared" ca="1" si="7"/>
        <v>VMV Road, Amravati</v>
      </c>
      <c r="Q10" s="10" t="str">
        <f t="shared" si="8"/>
        <v>prakash.jadhao@restaurant.com</v>
      </c>
      <c r="R10" s="10">
        <f t="shared" ca="1" si="9"/>
        <v>93</v>
      </c>
      <c r="S10" s="10">
        <f t="shared" ca="1" si="10"/>
        <v>1</v>
      </c>
      <c r="T10" s="10">
        <f t="shared" ca="1" si="11"/>
        <v>2</v>
      </c>
      <c r="U10" s="10">
        <f t="shared" ca="1" si="12"/>
        <v>4</v>
      </c>
      <c r="V10" s="10">
        <f t="shared" ca="1" si="13"/>
        <v>12000</v>
      </c>
      <c r="W10" s="10">
        <f t="shared" ca="1" si="14"/>
        <v>12800</v>
      </c>
      <c r="X10" s="10" t="str">
        <f t="shared" ca="1" si="15"/>
        <v>Pending</v>
      </c>
      <c r="Y10" s="10" t="str">
        <f t="shared" ca="1" si="16"/>
        <v>No</v>
      </c>
      <c r="Z10" s="10" t="str">
        <f t="shared" ca="1" si="17"/>
        <v>Excellent performance</v>
      </c>
    </row>
    <row r="11" spans="1:16384" s="10" customFormat="1">
      <c r="A11" s="10" t="s">
        <v>75</v>
      </c>
      <c r="B11" s="10" t="s">
        <v>76</v>
      </c>
      <c r="C11" s="10" t="s">
        <v>58</v>
      </c>
      <c r="D11" s="11">
        <f t="shared" ca="1" si="0"/>
        <v>32469</v>
      </c>
      <c r="E11" s="10" t="str">
        <f ca="1">IF(B11="Sneha Kulkarni","Manager",IF(B11="Rajesh Patil","Sub Manager",IF(B11="Akash Joshi","Cashier",INDEX({"Chef","Cook","Waiter","Delivery Executive","Cleaner"},RANDBETWEEN(1,5)))))</f>
        <v>Delivery Executive</v>
      </c>
      <c r="F11" s="10" t="str">
        <f t="shared" ca="1" si="1"/>
        <v>Delivery</v>
      </c>
      <c r="G11" s="10">
        <f t="shared" ca="1" si="2"/>
        <v>2</v>
      </c>
      <c r="H11" s="10" t="str">
        <f t="shared" ca="1" si="3"/>
        <v>Junior</v>
      </c>
      <c r="I11" s="10" t="str">
        <f t="shared" ca="1" si="4"/>
        <v>Part Time</v>
      </c>
      <c r="J11" s="11">
        <f t="shared" ca="1" si="18"/>
        <v>40050</v>
      </c>
      <c r="K11" s="10" t="str">
        <f t="shared" ca="1" si="5"/>
        <v>Flexible</v>
      </c>
      <c r="L11" s="10" t="str">
        <f ca="1">CHOOSE(
 MATCH(E11,
 {"Manager","Sub Manager","Chef","Cook","Cashier","Waiter","Delivery Executive","Cleaner"},0),
 "Admin Office",
 "Admin Office",
 "Kitchen Zone",
 "Kitchen Zone",
 "Billing Counter",
 "Dining Area",
 "Delivery Zone",
 "Cleaning Area"
)</f>
        <v>Delivery Zone</v>
      </c>
      <c r="M11" s="10" t="str">
        <f ca="1">CHOOSE(
 MATCH(E11,
 {"Manager","Sub Manager","Chef","Cook","Cashier","Waiter","Delivery Executive","Cleaner"},0),
 "Overall Operations",
 "Floor Supervision",
 "Main Kitchen",
 "Prep Section",
 "Billing Desk",
 "Table Service",
 "Order Dispatch",
 "Housekeeping"
)</f>
        <v>Order Dispatch</v>
      </c>
      <c r="N11" s="10" t="str">
        <f ca="1">CHOOSE(
 MATCH(E11,
 {"Manager","Sub Manager","Chef","Cashier","Cook","Waiter","Delivery Executive","Cleaner"},0),
 "Owner",
 "Manager",
 "Manager",
 "Sub Manager",
 "Chef",
 "Sub Manager",
 "Sub Manager",
 "Sub Manager"
)</f>
        <v>Sub Manager</v>
      </c>
      <c r="O11" s="10">
        <f t="shared" ca="1" si="6"/>
        <v>9943833302</v>
      </c>
      <c r="P11" s="10" t="str">
        <f t="shared" ca="1" si="7"/>
        <v>Camp Area, Amravati</v>
      </c>
      <c r="Q11" s="10" t="str">
        <f t="shared" si="8"/>
        <v>deepak.singh@restaurant.com</v>
      </c>
      <c r="R11" s="10">
        <f t="shared" ca="1" si="9"/>
        <v>91</v>
      </c>
      <c r="S11" s="10">
        <f t="shared" ca="1" si="10"/>
        <v>1</v>
      </c>
      <c r="T11" s="10">
        <f t="shared" ca="1" si="11"/>
        <v>7</v>
      </c>
      <c r="U11" s="10">
        <f t="shared" ca="1" si="12"/>
        <v>3</v>
      </c>
      <c r="V11" s="10">
        <f t="shared" ca="1" si="13"/>
        <v>15000</v>
      </c>
      <c r="W11" s="10">
        <f t="shared" ca="1" si="14"/>
        <v>17500</v>
      </c>
      <c r="X11" s="10" t="str">
        <f t="shared" ca="1" si="15"/>
        <v>Certified</v>
      </c>
      <c r="Y11" s="10" t="str">
        <f t="shared" ca="1" si="16"/>
        <v>Yes</v>
      </c>
      <c r="Z11" s="10" t="str">
        <f t="shared" ca="1" si="17"/>
        <v>Good performance</v>
      </c>
    </row>
    <row r="12" spans="1:16384" s="10" customFormat="1">
      <c r="A12" s="10" t="s">
        <v>77</v>
      </c>
      <c r="B12" s="10" t="s">
        <v>78</v>
      </c>
      <c r="C12" s="10" t="s">
        <v>58</v>
      </c>
      <c r="D12" s="11">
        <f t="shared" ca="1" si="0"/>
        <v>32674</v>
      </c>
      <c r="E12" s="10" t="str">
        <f ca="1">IF(B12="Sneha Kulkarni","Manager",IF(B12="Rajesh Patil","Sub Manager",IF(B12="Akash Joshi","Cashier",INDEX({"Chef","Cook","Waiter","Delivery Executive","Cleaner"},RANDBETWEEN(1,5)))))</f>
        <v>Cook</v>
      </c>
      <c r="F12" s="10" t="str">
        <f ca="1">_xlfn.IFS(OR(E12="Manager",E12="Sub Manager"),"Management",E12="Cashier","Billing",OR(E12="Chef",E12="Cook",E12),"Kitchen",E12="Waiter","Service",E12="Delivery Executive","Delivery",E12="Cleaner","Housekeeping")</f>
        <v>Kitchen</v>
      </c>
      <c r="G12" s="10">
        <f t="shared" ca="1" si="2"/>
        <v>3</v>
      </c>
      <c r="H12" s="10" t="str">
        <f t="shared" ca="1" si="3"/>
        <v>Junior</v>
      </c>
      <c r="I12" s="10" t="str">
        <f t="shared" ca="1" si="4"/>
        <v>Contract</v>
      </c>
      <c r="J12" s="11">
        <f t="shared" ca="1" si="18"/>
        <v>41662</v>
      </c>
      <c r="K12" s="10" t="str">
        <f t="shared" ca="1" si="5"/>
        <v>Night</v>
      </c>
      <c r="L12" s="10" t="str">
        <f ca="1">CHOOSE(
 MATCH(E12,
 {"Manager","Sub Manager","Chef","Cook","Cashier","Waiter","Delivery Executive","Cleaner"},0),
 "Admin Office",
 "Admin Office",
 "Kitchen Zone",
 "Kitchen Zone",
 "Billing Counter",
 "Dining Area",
 "Delivery Zone",
 "Cleaning Area"
)</f>
        <v>Kitchen Zone</v>
      </c>
      <c r="M12" s="10" t="str">
        <f ca="1">CHOOSE(
 MATCH(E12,
 {"Manager","Sub Manager","Chef","Cook","Cashier","Waiter","Delivery Executive","Cleaner"},0),
 "Overall Operations",
 "Floor Supervision",
 "Main Kitchen",
 "Prep Section",
 "Billing Desk",
 "Table Service",
 "Order Dispatch",
 "Housekeeping"
)</f>
        <v>Prep Section</v>
      </c>
      <c r="N12" s="10" t="str">
        <f ca="1">CHOOSE(
 MATCH(E12,
 {"Manager","Sub Manager","Chef","Cashier","Cook","Waiter","Delivery Executive","Cleaner"},0),
 "Owner",
 "Manager",
 "Manager",
 "Sub Manager",
 "Chef",
 "Sub Manager",
 "Sub Manager",
 "Sub Manager"
)</f>
        <v>Chef</v>
      </c>
      <c r="O12" s="10">
        <f t="shared" ca="1" si="6"/>
        <v>9020500782</v>
      </c>
      <c r="P12" s="10" t="str">
        <f t="shared" ca="1" si="7"/>
        <v>Camp Area, Amravati</v>
      </c>
      <c r="Q12" s="10" t="str">
        <f t="shared" si="8"/>
        <v>sanjay.more@restaurant.com</v>
      </c>
      <c r="R12" s="10">
        <f t="shared" ca="1" si="9"/>
        <v>99</v>
      </c>
      <c r="S12" s="10">
        <f t="shared" ca="1" si="10"/>
        <v>3</v>
      </c>
      <c r="T12" s="10">
        <f t="shared" ca="1" si="11"/>
        <v>3</v>
      </c>
      <c r="U12" s="10">
        <f t="shared" ca="1" si="12"/>
        <v>5</v>
      </c>
      <c r="V12" s="10">
        <f t="shared" ca="1" si="13"/>
        <v>18000</v>
      </c>
      <c r="W12" s="10">
        <f t="shared" ca="1" si="14"/>
        <v>19500</v>
      </c>
      <c r="X12" s="10" t="str">
        <f t="shared" ca="1" si="15"/>
        <v>Certified</v>
      </c>
      <c r="Y12" s="10" t="str">
        <f t="shared" ca="1" si="16"/>
        <v>No</v>
      </c>
      <c r="Z12" s="10" t="str">
        <f t="shared" ca="1" si="17"/>
        <v>Excellent performance</v>
      </c>
    </row>
    <row r="13" spans="1:16384" s="10" customFormat="1">
      <c r="A13" s="10" t="s">
        <v>79</v>
      </c>
      <c r="B13" s="10" t="s">
        <v>80</v>
      </c>
      <c r="C13" s="10" t="s">
        <v>58</v>
      </c>
      <c r="D13" s="11">
        <f t="shared" ca="1" si="0"/>
        <v>35422</v>
      </c>
      <c r="E13" s="10" t="str">
        <f ca="1">IF(B13="Sneha Kulkarni","Manager",IF(B13="Rajesh Patil","Sub Manager",IF(B13="Akash Joshi","Cashier",INDEX({"Chef","Cook","Waiter","Delivery Executive","Cleaner"},RANDBETWEEN(1,5)))))</f>
        <v>Waiter</v>
      </c>
      <c r="F13" s="10" t="str">
        <f t="shared" ca="1" si="1"/>
        <v>Service</v>
      </c>
      <c r="G13" s="10">
        <f t="shared" ca="1" si="2"/>
        <v>3</v>
      </c>
      <c r="H13" s="10" t="str">
        <f t="shared" ca="1" si="3"/>
        <v>Junior</v>
      </c>
      <c r="I13" s="10" t="str">
        <f t="shared" ca="1" si="4"/>
        <v>Part Time</v>
      </c>
      <c r="J13" s="11">
        <f t="shared" ca="1" si="18"/>
        <v>41183</v>
      </c>
      <c r="K13" s="10" t="str">
        <f t="shared" ca="1" si="5"/>
        <v>Night</v>
      </c>
      <c r="L13" s="10" t="str">
        <f ca="1">CHOOSE(
 MATCH(E13,
 {"Manager","Sub Manager","Chef","Cook","Cashier","Waiter","Delivery Executive","Cleaner"},0),
 "Admin Office",
 "Admin Office",
 "Kitchen Zone",
 "Kitchen Zone",
 "Billing Counter",
 "Dining Area",
 "Delivery Zone",
 "Cleaning Area"
)</f>
        <v>Dining Area</v>
      </c>
      <c r="M13" s="10" t="str">
        <f ca="1">CHOOSE(
 MATCH(E13,
 {"Manager","Sub Manager","Chef","Cook","Cashier","Waiter","Delivery Executive","Cleaner"},0),
 "Overall Operations",
 "Floor Supervision",
 "Main Kitchen",
 "Prep Section",
 "Billing Desk",
 "Table Service",
 "Order Dispatch",
 "Housekeeping"
)</f>
        <v>Table Service</v>
      </c>
      <c r="N13" s="10" t="str">
        <f ca="1">CHOOSE(
 MATCH(E13,
 {"Manager","Sub Manager","Chef","Cashier","Cook","Waiter","Delivery Executive","Cleaner"},0),
 "Owner",
 "Manager",
 "Manager",
 "Sub Manager",
 "Chef",
 "Sub Manager",
 "Sub Manager",
 "Sub Manager"
)</f>
        <v>Sub Manager</v>
      </c>
      <c r="O13" s="10">
        <f t="shared" ca="1" si="6"/>
        <v>9326084194</v>
      </c>
      <c r="P13" s="10" t="str">
        <f t="shared" ca="1" si="7"/>
        <v>Camp Area, Amravati</v>
      </c>
      <c r="Q13" s="10" t="str">
        <f t="shared" si="8"/>
        <v>mahesh.chavan@restaurant.com</v>
      </c>
      <c r="R13" s="10">
        <f t="shared" ca="1" si="9"/>
        <v>88</v>
      </c>
      <c r="S13" s="10">
        <f t="shared" ca="1" si="10"/>
        <v>5</v>
      </c>
      <c r="T13" s="10">
        <f t="shared" ca="1" si="11"/>
        <v>4</v>
      </c>
      <c r="U13" s="10">
        <f t="shared" ca="1" si="12"/>
        <v>1</v>
      </c>
      <c r="V13" s="10">
        <f t="shared" ca="1" si="13"/>
        <v>14000</v>
      </c>
      <c r="W13" s="10">
        <f t="shared" ca="1" si="14"/>
        <v>15500</v>
      </c>
      <c r="X13" s="10" t="str">
        <f t="shared" ca="1" si="15"/>
        <v>Certified</v>
      </c>
      <c r="Y13" s="10" t="str">
        <f t="shared" ca="1" si="16"/>
        <v>No</v>
      </c>
      <c r="Z13" s="10" t="str">
        <f t="shared" ca="1" si="17"/>
        <v>Poor performance</v>
      </c>
    </row>
    <row r="14" spans="1:16384" s="10" customFormat="1">
      <c r="A14" s="10" t="s">
        <v>81</v>
      </c>
      <c r="B14" s="10" t="s">
        <v>82</v>
      </c>
      <c r="C14" s="10" t="s">
        <v>83</v>
      </c>
      <c r="D14" s="11">
        <f t="shared" ca="1" si="0"/>
        <v>36974</v>
      </c>
      <c r="E14" s="10" t="str">
        <f ca="1">IF(B14="Sneha Kulkarni","Manager",IF(B14="Rajesh Patil","Sub Manager",IF(B14="Akash Joshi","Cashier",INDEX({"Chef","Cook","Waiter","Delivery Executive","Cleaner"},RANDBETWEEN(1,5)))))</f>
        <v>Waiter</v>
      </c>
      <c r="F14" s="10" t="str">
        <f t="shared" ca="1" si="1"/>
        <v>Service</v>
      </c>
      <c r="G14" s="10">
        <f t="shared" ca="1" si="2"/>
        <v>1</v>
      </c>
      <c r="H14" s="10" t="str">
        <f t="shared" ca="1" si="3"/>
        <v>Fresher</v>
      </c>
      <c r="I14" s="10" t="str">
        <f t="shared" ca="1" si="4"/>
        <v>Part Time</v>
      </c>
      <c r="J14" s="11">
        <f t="shared" ca="1" si="18"/>
        <v>40217</v>
      </c>
      <c r="K14" s="10" t="str">
        <f ca="1">IF(OR(E14="Manager",E14="Sub Manager",E14="Cashier"),"Morning",IF(OR(E14="Chef",E14="Cook",E14="Waiter"),CHOOSE(RANDBETWEEN(1,3),"Morning","Evening","Night"),IF(E14="Delivery Executive","Flexible","Morning")))</f>
        <v>Evening</v>
      </c>
      <c r="L14" s="10" t="str">
        <f ca="1">CHOOSE(
 MATCH(E14,
 {"Manager","Sub Manager","Chef","Cook","Cashier","Waiter","Delivery Executive","Cleaner"},0),
 "Admin Office",
 "Admin Office",
 "Kitchen Zone",
 "Kitchen Zone",
 "Billing Counter",
 "Dining Area",
 "Delivery Zone",
 "Cleaning Area"
)</f>
        <v>Dining Area</v>
      </c>
      <c r="M14" s="10" t="str">
        <f ca="1">CHOOSE(
 MATCH(E14,
 {"Manager","Sub Manager","Chef","Cook","Cashier","Waiter","Delivery Executive","Cleaner"},0),
 "Overall Operations",
 "Floor Supervision",
 "Main Kitchen",
 "Prep Section",
 "Billing Desk",
 "Table Service",
 "Order Dispatch",
 "Housekeeping"
)</f>
        <v>Table Service</v>
      </c>
      <c r="N14" s="10" t="str">
        <f ca="1">CHOOSE(
 MATCH(E14,
 {"Manager","Sub Manager","Chef","Cashier","Cook","Waiter","Delivery Executive","Cleaner"},0),
 "Owner",
 "Manager",
 "Manager",
 "Sub Manager",
 "Chef",
 "Sub Manager",
 "Sub Manager",
 "Sub Manager"
)</f>
        <v>Sub Manager</v>
      </c>
      <c r="O14" s="10">
        <f t="shared" ca="1" si="6"/>
        <v>8891215078</v>
      </c>
      <c r="P14" s="10" t="str">
        <f t="shared" ca="1" si="7"/>
        <v>Sai Nagar, Amravati</v>
      </c>
      <c r="Q14" s="10" t="str">
        <f t="shared" si="8"/>
        <v>pooja.patil@restaurant.com</v>
      </c>
      <c r="R14" s="10">
        <f t="shared" ca="1" si="9"/>
        <v>85</v>
      </c>
      <c r="S14" s="10">
        <f t="shared" ca="1" si="10"/>
        <v>4</v>
      </c>
      <c r="T14" s="10">
        <f t="shared" ca="1" si="11"/>
        <v>4</v>
      </c>
      <c r="U14" s="10">
        <f t="shared" ca="1" si="12"/>
        <v>1</v>
      </c>
      <c r="V14" s="10">
        <f t="shared" ca="1" si="13"/>
        <v>14000</v>
      </c>
      <c r="W14" s="10">
        <f t="shared" ca="1" si="14"/>
        <v>15500</v>
      </c>
      <c r="X14" s="10" t="str">
        <f t="shared" ca="1" si="15"/>
        <v>Certified</v>
      </c>
      <c r="Y14" s="10" t="str">
        <f t="shared" ca="1" si="16"/>
        <v>No</v>
      </c>
      <c r="Z14" s="10" t="str">
        <f t="shared" ca="1" si="17"/>
        <v>Poor performance</v>
      </c>
    </row>
    <row r="15" spans="1:16384" s="10" customFormat="1">
      <c r="A15" s="10" t="s">
        <v>84</v>
      </c>
      <c r="B15" s="10" t="s">
        <v>85</v>
      </c>
      <c r="C15" s="10" t="s">
        <v>83</v>
      </c>
      <c r="D15" s="11">
        <f t="shared" ca="1" si="0"/>
        <v>31760</v>
      </c>
      <c r="E15" s="10" t="str">
        <f ca="1">IF(B15="Sneha Kulkarni","Manager",IF(B15="Rajesh Patil","Sub Manager",IF(B15="Akash Joshi","Cashier",INDEX({"Chef","Cook","Waiter","Delivery Executive","Cleaner"},RANDBETWEEN(1,5)))))</f>
        <v>Cook</v>
      </c>
      <c r="F15" s="10" t="str">
        <f t="shared" ca="1" si="1"/>
        <v>Kitchen</v>
      </c>
      <c r="G15" s="10">
        <f t="shared" ca="1" si="2"/>
        <v>1</v>
      </c>
      <c r="H15" s="10" t="str">
        <f t="shared" ca="1" si="3"/>
        <v>Fresher</v>
      </c>
      <c r="I15" s="10" t="str">
        <f t="shared" ca="1" si="4"/>
        <v>Contract</v>
      </c>
      <c r="J15" s="11">
        <f t="shared" ca="1" si="18"/>
        <v>41924</v>
      </c>
      <c r="K15" s="10" t="str">
        <f t="shared" ca="1" si="5"/>
        <v>Morning</v>
      </c>
      <c r="L15" s="10" t="str">
        <f ca="1">CHOOSE(
 MATCH(E15,
 {"Manager","Sub Manager","Chef","Cook","Cashier","Waiter","Delivery Executive","Cleaner"},0),
 "Admin Office",
 "Admin Office",
 "Kitchen Zone",
 "Kitchen Zone",
 "Billing Counter",
 "Dining Area",
 "Delivery Zone",
 "Cleaning Area"
)</f>
        <v>Kitchen Zone</v>
      </c>
      <c r="M15" s="10" t="str">
        <f ca="1">CHOOSE(
 MATCH(E15,
 {"Manager","Sub Manager","Chef","Cook","Cashier","Waiter","Delivery Executive","Cleaner"},0),
 "Overall Operations",
 "Floor Supervision",
 "Main Kitchen",
 "Prep Section",
 "Billing Desk",
 "Table Service",
 "Order Dispatch",
 "Housekeeping"
)</f>
        <v>Prep Section</v>
      </c>
      <c r="N15" s="10" t="str">
        <f ca="1">CHOOSE(
 MATCH(E15,
 {"Manager","Sub Manager","Chef","Cashier","Cook","Waiter","Delivery Executive","Cleaner"},0),
 "Owner",
 "Manager",
 "Manager",
 "Sub Manager",
 "Chef",
 "Sub Manager",
 "Sub Manager",
 "Sub Manager"
)</f>
        <v>Chef</v>
      </c>
      <c r="O15" s="10">
        <f t="shared" ca="1" si="6"/>
        <v>9813015607</v>
      </c>
      <c r="P15" s="10" t="str">
        <f t="shared" ca="1" si="7"/>
        <v>VMV Road, Amravati</v>
      </c>
      <c r="Q15" s="10" t="str">
        <f t="shared" si="8"/>
        <v>neha.sharma@restaurant.com</v>
      </c>
      <c r="R15" s="10">
        <f t="shared" ca="1" si="9"/>
        <v>90</v>
      </c>
      <c r="S15" s="10">
        <f t="shared" ca="1" si="10"/>
        <v>5</v>
      </c>
      <c r="T15" s="10">
        <f t="shared" ca="1" si="11"/>
        <v>5</v>
      </c>
      <c r="U15" s="10">
        <f t="shared" ca="1" si="12"/>
        <v>2</v>
      </c>
      <c r="V15" s="10">
        <f t="shared" ca="1" si="13"/>
        <v>18000</v>
      </c>
      <c r="W15" s="10">
        <f t="shared" ca="1" si="14"/>
        <v>19500</v>
      </c>
      <c r="X15" s="10" t="str">
        <f t="shared" ca="1" si="15"/>
        <v>Certified</v>
      </c>
      <c r="Y15" s="10" t="str">
        <f t="shared" ca="1" si="16"/>
        <v>Yes</v>
      </c>
      <c r="Z15" s="10" t="str">
        <f t="shared" ca="1" si="17"/>
        <v>Average – needs improvement</v>
      </c>
    </row>
    <row r="16" spans="1:16384" s="10" customFormat="1">
      <c r="A16" s="10" t="s">
        <v>86</v>
      </c>
      <c r="B16" s="10" t="s">
        <v>87</v>
      </c>
      <c r="C16" s="10" t="s">
        <v>83</v>
      </c>
      <c r="D16" s="11">
        <f t="shared" ca="1" si="0"/>
        <v>37186</v>
      </c>
      <c r="E16" s="10" t="str">
        <f ca="1">IF(B16="Sneha Kulkarni","Manager",IF(B16="Rajesh Patil","Sub Manager",IF(B16="Akash Joshi","Cashier",INDEX({"Chef","Cook","Waiter","Delivery Executive","Cleaner"},RANDBETWEEN(1,5)))))</f>
        <v>Chef</v>
      </c>
      <c r="F16" s="10" t="str">
        <f t="shared" ca="1" si="1"/>
        <v>Kitchen</v>
      </c>
      <c r="G16" s="10">
        <f t="shared" ca="1" si="2"/>
        <v>7</v>
      </c>
      <c r="H16" s="10" t="str">
        <f t="shared" ca="1" si="3"/>
        <v>Senior</v>
      </c>
      <c r="I16" s="10" t="str">
        <f t="shared" ca="1" si="4"/>
        <v>Perment</v>
      </c>
      <c r="J16" s="11">
        <f t="shared" ca="1" si="18"/>
        <v>42232</v>
      </c>
      <c r="K16" s="10" t="str">
        <f t="shared" ca="1" si="5"/>
        <v>Morning</v>
      </c>
      <c r="L16" s="10" t="str">
        <f ca="1">CHOOSE(
 MATCH(E16,
 {"Manager","Sub Manager","Chef","Cook","Cashier","Waiter","Delivery Executive","Cleaner"},0),
 "Admin Office",
 "Admin Office",
 "Kitchen Zone",
 "Kitchen Zone",
 "Billing Counter",
 "Dining Area",
 "Delivery Zone",
 "Cleaning Area"
)</f>
        <v>Kitchen Zone</v>
      </c>
      <c r="M16" s="10" t="str">
        <f ca="1">CHOOSE(
 MATCH(E16,
 {"Manager","Sub Manager","Chef","Cook","Cashier","Waiter","Delivery Executive","Cleaner"},0),
 "Overall Operations",
 "Floor Supervision",
 "Main Kitchen",
 "Prep Section",
 "Billing Desk",
 "Table Service",
 "Order Dispatch",
 "Housekeeping"
)</f>
        <v>Main Kitchen</v>
      </c>
      <c r="N16" s="10" t="str">
        <f ca="1">CHOOSE(
 MATCH(E16,
 {"Manager","Sub Manager","Chef","Cashier","Cook","Waiter","Delivery Executive","Cleaner"},0),
 "Owner",
 "Manager",
 "Manager",
 "Sub Manager",
 "Chef",
 "Sub Manager",
 "Sub Manager",
 "Sub Manager"
)</f>
        <v>Manager</v>
      </c>
      <c r="O16" s="10">
        <f t="shared" ca="1" si="6"/>
        <v>9232949013</v>
      </c>
      <c r="P16" s="10" t="str">
        <f t="shared" ca="1" si="7"/>
        <v>Rajapeth, Amravati</v>
      </c>
      <c r="Q16" s="10" t="str">
        <f t="shared" si="8"/>
        <v>ritu.verma@restaurant.com</v>
      </c>
      <c r="R16" s="10">
        <f t="shared" ca="1" si="9"/>
        <v>91</v>
      </c>
      <c r="S16" s="10">
        <f t="shared" ca="1" si="10"/>
        <v>4</v>
      </c>
      <c r="T16" s="10">
        <f t="shared" ca="1" si="11"/>
        <v>5</v>
      </c>
      <c r="U16" s="10">
        <f t="shared" ca="1" si="12"/>
        <v>3</v>
      </c>
      <c r="V16" s="10">
        <f t="shared" ca="1" si="13"/>
        <v>28000</v>
      </c>
      <c r="W16" s="10">
        <f t="shared" ca="1" si="14"/>
        <v>29500</v>
      </c>
      <c r="X16" s="10" t="str">
        <f t="shared" ca="1" si="15"/>
        <v>Certified</v>
      </c>
      <c r="Y16" s="10" t="str">
        <f t="shared" ca="1" si="16"/>
        <v>No</v>
      </c>
      <c r="Z16" s="10" t="str">
        <f t="shared" ca="1" si="17"/>
        <v>Good performance</v>
      </c>
    </row>
    <row r="17" spans="1:26" s="10" customFormat="1">
      <c r="A17" s="10" t="s">
        <v>88</v>
      </c>
      <c r="B17" s="10" t="s">
        <v>89</v>
      </c>
      <c r="C17" s="10" t="s">
        <v>58</v>
      </c>
      <c r="D17" s="11">
        <f t="shared" ca="1" si="0"/>
        <v>32953</v>
      </c>
      <c r="E17" s="10" t="str">
        <f ca="1">IF(B17="Sneha Kulkarni","Manager",IF(B17="Rajesh Patil","Sub Manager",IF(B17="Akash Joshi","Cashier",INDEX({"Chef","Cook","Waiter","Delivery Executive","Cleaner"},RANDBETWEEN(1,5)))))</f>
        <v>Chef</v>
      </c>
      <c r="F17" s="10" t="str">
        <f t="shared" ca="1" si="1"/>
        <v>Kitchen</v>
      </c>
      <c r="G17" s="10">
        <f t="shared" ca="1" si="2"/>
        <v>7</v>
      </c>
      <c r="H17" s="10" t="str">
        <f t="shared" ca="1" si="3"/>
        <v>Senior</v>
      </c>
      <c r="I17" s="10" t="str">
        <f t="shared" ca="1" si="4"/>
        <v>Perment</v>
      </c>
      <c r="J17" s="11">
        <f t="shared" ca="1" si="18"/>
        <v>43098</v>
      </c>
      <c r="K17" s="10" t="str">
        <f t="shared" ca="1" si="5"/>
        <v>Morning</v>
      </c>
      <c r="L17" s="10" t="str">
        <f ca="1">CHOOSE(
 MATCH(E17,
 {"Manager","Sub Manager","Chef","Cook","Cashier","Waiter","Delivery Executive","Cleaner"},0),
 "Admin Office",
 "Admin Office",
 "Kitchen Zone",
 "Kitchen Zone",
 "Billing Counter",
 "Dining Area",
 "Delivery Zone",
 "Cleaning Area"
)</f>
        <v>Kitchen Zone</v>
      </c>
      <c r="M17" s="10" t="str">
        <f ca="1">CHOOSE(
 MATCH(E17,
 {"Manager","Sub Manager","Chef","Cook","Cashier","Waiter","Delivery Executive","Cleaner"},0),
 "Overall Operations",
 "Floor Supervision",
 "Main Kitchen",
 "Prep Section",
 "Billing Desk",
 "Table Service",
 "Order Dispatch",
 "Housekeeping"
)</f>
        <v>Main Kitchen</v>
      </c>
      <c r="N17" s="10" t="str">
        <f ca="1">CHOOSE(
 MATCH(E17,
 {"Manager","Sub Manager","Chef","Cashier","Cook","Waiter","Delivery Executive","Cleaner"},0),
 "Owner",
 "Manager",
 "Manager",
 "Sub Manager",
 "Chef",
 "Sub Manager",
 "Sub Manager",
 "Sub Manager"
)</f>
        <v>Manager</v>
      </c>
      <c r="O17" s="10">
        <f t="shared" ca="1" si="6"/>
        <v>8640406157</v>
      </c>
      <c r="P17" s="10" t="str">
        <f t="shared" ca="1" si="7"/>
        <v>Rajapeth, Amravati</v>
      </c>
      <c r="Q17" s="10" t="str">
        <f t="shared" si="8"/>
        <v>kunal.bhosale.@restaurant.com</v>
      </c>
      <c r="R17" s="10">
        <f t="shared" ca="1" si="9"/>
        <v>93</v>
      </c>
      <c r="S17" s="10">
        <f t="shared" ca="1" si="10"/>
        <v>1</v>
      </c>
      <c r="T17" s="10">
        <f t="shared" ca="1" si="11"/>
        <v>5</v>
      </c>
      <c r="U17" s="10">
        <f t="shared" ca="1" si="12"/>
        <v>4</v>
      </c>
      <c r="V17" s="10">
        <f t="shared" ca="1" si="13"/>
        <v>28000</v>
      </c>
      <c r="W17" s="10">
        <f t="shared" ca="1" si="14"/>
        <v>29500</v>
      </c>
      <c r="X17" s="10" t="str">
        <f t="shared" ca="1" si="15"/>
        <v>Certified</v>
      </c>
      <c r="Y17" s="10" t="str">
        <f t="shared" ca="1" si="16"/>
        <v>No</v>
      </c>
      <c r="Z17" s="10" t="str">
        <f t="shared" ca="1" si="17"/>
        <v>Excellent performance</v>
      </c>
    </row>
    <row r="18" spans="1:26" s="10" customFormat="1">
      <c r="A18" s="10" t="s">
        <v>90</v>
      </c>
      <c r="B18" s="10" t="s">
        <v>91</v>
      </c>
      <c r="C18" s="10" t="s">
        <v>83</v>
      </c>
      <c r="D18" s="11">
        <f t="shared" ca="1" si="0"/>
        <v>32597</v>
      </c>
      <c r="E18" s="10" t="str">
        <f ca="1">IF(B18="Sneha Kulkarni","Manager",IF(B18="Rajesh Patil","Sub Manager",IF(B18="Akash Joshi","Cashier",INDEX({"Chef","Cook","Waiter","Delivery Executive","Cleaner"},RANDBETWEEN(1,5)))))</f>
        <v>Manager</v>
      </c>
      <c r="F18" s="10" t="str">
        <f t="shared" ca="1" si="1"/>
        <v>Management</v>
      </c>
      <c r="G18" s="10">
        <f t="shared" ca="1" si="2"/>
        <v>7</v>
      </c>
      <c r="H18" s="10" t="str">
        <f t="shared" ca="1" si="3"/>
        <v>Senior</v>
      </c>
      <c r="I18" s="10" t="str">
        <f t="shared" ca="1" si="4"/>
        <v>Perment</v>
      </c>
      <c r="J18" s="11">
        <f t="shared" ca="1" si="18"/>
        <v>38913</v>
      </c>
      <c r="K18" s="10" t="str">
        <f t="shared" ca="1" si="5"/>
        <v>Morning</v>
      </c>
      <c r="L18" s="10" t="str">
        <f ca="1">CHOOSE(
 MATCH(E18,
 {"Manager","Sub Manager","Chef","Cook","Cashier","Waiter","Delivery Executive","Cleaner"},0),
 "Admin Office",
 "Admin Office",
 "Kitchen Zone",
 "Kitchen Zone",
 "Billing Counter",
 "Dining Area",
 "Delivery Zone",
 "Cleaning Area"
)</f>
        <v>Admin Office</v>
      </c>
      <c r="M18" s="10" t="str">
        <f ca="1">CHOOSE(
 MATCH(E18,
 {"Manager","Sub Manager","Chef","Cook","Cashier","Waiter","Delivery Executive","Cleaner"},0),
 "Overall Operations",
 "Floor Supervision",
 "Main Kitchen",
 "Prep Section",
 "Billing Desk",
 "Table Service",
 "Order Dispatch",
 "Housekeeping"
)</f>
        <v>Overall Operations</v>
      </c>
      <c r="N18" s="10" t="str">
        <f ca="1">CHOOSE(
 MATCH(E18,
 {"Manager","Sub Manager","Chef","Cashier","Cook","Waiter","Delivery Executive","Cleaner"},0),
 "Owner",
 "Manager",
 "Manager",
 "Sub Manager",
 "Chef",
 "Sub Manager",
 "Sub Manager",
 "Sub Manager"
)</f>
        <v>Owner</v>
      </c>
      <c r="O18" s="10">
        <f t="shared" ca="1" si="6"/>
        <v>9160208360</v>
      </c>
      <c r="P18" s="10" t="str">
        <f t="shared" ca="1" si="7"/>
        <v>Kathora Road, Amravati</v>
      </c>
      <c r="Q18" s="10" t="str">
        <f t="shared" si="8"/>
        <v>sneha.kulkarni@restaurant.com</v>
      </c>
      <c r="R18" s="10">
        <f t="shared" ca="1" si="9"/>
        <v>98</v>
      </c>
      <c r="S18" s="10">
        <f t="shared" ca="1" si="10"/>
        <v>3</v>
      </c>
      <c r="T18" s="10">
        <f t="shared" ca="1" si="11"/>
        <v>2</v>
      </c>
      <c r="U18" s="10">
        <f t="shared" ca="1" si="12"/>
        <v>5</v>
      </c>
      <c r="V18" s="10">
        <f t="shared" ca="1" si="13"/>
        <v>45000</v>
      </c>
      <c r="W18" s="10">
        <f t="shared" ca="1" si="14"/>
        <v>45800</v>
      </c>
      <c r="X18" s="10" t="str">
        <f t="shared" ca="1" si="15"/>
        <v>Not Required</v>
      </c>
      <c r="Y18" s="10" t="str">
        <f t="shared" ca="1" si="16"/>
        <v>Yes</v>
      </c>
      <c r="Z18" s="10" t="str">
        <f t="shared" ca="1" si="17"/>
        <v>Excellent performance</v>
      </c>
    </row>
    <row r="19" spans="1:26" s="10" customFormat="1">
      <c r="A19" s="10" t="s">
        <v>92</v>
      </c>
      <c r="B19" s="10" t="s">
        <v>93</v>
      </c>
      <c r="C19" s="10" t="s">
        <v>83</v>
      </c>
      <c r="D19" s="11">
        <f t="shared" ca="1" si="0"/>
        <v>36084</v>
      </c>
      <c r="E19" s="10" t="str">
        <f ca="1">IF(B19="Sneha Kulkarni","Manager",IF(B19="Rajesh Patil","Sub Manager",IF(B19="Akash Joshi","Cashier",INDEX({"Chef","Cook","Waiter","Delivery Executive","Cleaner"},RANDBETWEEN(1,5)))))</f>
        <v>Waiter</v>
      </c>
      <c r="F19" s="10" t="str">
        <f t="shared" ca="1" si="1"/>
        <v>Service</v>
      </c>
      <c r="G19" s="10">
        <f t="shared" ca="1" si="2"/>
        <v>4</v>
      </c>
      <c r="H19" s="10" t="str">
        <f t="shared" ca="1" si="3"/>
        <v>Senior</v>
      </c>
      <c r="I19" s="10" t="str">
        <f t="shared" ca="1" si="4"/>
        <v>Part Time</v>
      </c>
      <c r="J19" s="11">
        <f t="shared" ca="1" si="18"/>
        <v>42706</v>
      </c>
      <c r="K19" s="10" t="str">
        <f t="shared" ca="1" si="5"/>
        <v>Morning</v>
      </c>
      <c r="L19" s="10" t="str">
        <f ca="1">CHOOSE(
 MATCH(E19,
 {"Manager","Sub Manager","Chef","Cook","Cashier","Waiter","Delivery Executive","Cleaner"},0),
 "Admin Office",
 "Admin Office",
 "Kitchen Zone",
 "Kitchen Zone",
 "Billing Counter",
 "Dining Area",
 "Delivery Zone",
 "Cleaning Area"
)</f>
        <v>Dining Area</v>
      </c>
      <c r="M19" s="10" t="str">
        <f ca="1">CHOOSE(
 MATCH(E19,
 {"Manager","Sub Manager","Chef","Cook","Cashier","Waiter","Delivery Executive","Cleaner"},0),
 "Overall Operations",
 "Floor Supervision",
 "Main Kitchen",
 "Prep Section",
 "Billing Desk",
 "Table Service",
 "Order Dispatch",
 "Housekeeping"
)</f>
        <v>Table Service</v>
      </c>
      <c r="N19" s="10" t="str">
        <f ca="1">CHOOSE(
 MATCH(E19,
 {"Manager","Sub Manager","Chef","Cashier","Cook","Waiter","Delivery Executive","Cleaner"},0),
 "Owner",
 "Manager",
 "Manager",
 "Sub Manager",
 "Chef",
 "Sub Manager",
 "Sub Manager",
 "Sub Manager"
)</f>
        <v>Sub Manager</v>
      </c>
      <c r="O19" s="10">
        <f t="shared" ca="1" si="6"/>
        <v>8423022329</v>
      </c>
      <c r="P19" s="10" t="str">
        <f t="shared" ca="1" si="7"/>
        <v>Kathora Road, Amravati</v>
      </c>
      <c r="Q19" s="10" t="str">
        <f t="shared" si="8"/>
        <v>aarti.deshmukh@restaurant.com</v>
      </c>
      <c r="R19" s="10">
        <f t="shared" ca="1" si="9"/>
        <v>96</v>
      </c>
      <c r="S19" s="10">
        <f t="shared" ca="1" si="10"/>
        <v>5</v>
      </c>
      <c r="T19" s="10">
        <f t="shared" ca="1" si="11"/>
        <v>6</v>
      </c>
      <c r="U19" s="10">
        <f t="shared" ca="1" si="12"/>
        <v>5</v>
      </c>
      <c r="V19" s="10">
        <f t="shared" ca="1" si="13"/>
        <v>14000</v>
      </c>
      <c r="W19" s="10">
        <f t="shared" ca="1" si="14"/>
        <v>16500</v>
      </c>
      <c r="X19" s="10" t="str">
        <f t="shared" ca="1" si="15"/>
        <v>Certified</v>
      </c>
      <c r="Y19" s="10" t="str">
        <f t="shared" ca="1" si="16"/>
        <v>No</v>
      </c>
      <c r="Z19" s="10" t="str">
        <f t="shared" ca="1" si="17"/>
        <v>Excellent performance</v>
      </c>
    </row>
    <row r="20" spans="1:26" s="10" customFormat="1">
      <c r="A20" s="10" t="s">
        <v>94</v>
      </c>
      <c r="B20" s="10" t="s">
        <v>95</v>
      </c>
      <c r="C20" s="10" t="s">
        <v>83</v>
      </c>
      <c r="D20" s="11">
        <f t="shared" ca="1" si="0"/>
        <v>29919</v>
      </c>
      <c r="E20" s="10" t="str">
        <f ca="1">IF(B20="Sneha Kulkarni","Manager",IF(B20="Rajesh Patil","Sub Manager",IF(B20="Akash Joshi","Cashier",INDEX({"Chef","Cook","Waiter","Delivery Executive","Cleaner"},RANDBETWEEN(1,5)))))</f>
        <v>Chef</v>
      </c>
      <c r="F20" s="10" t="str">
        <f t="shared" ca="1" si="1"/>
        <v>Kitchen</v>
      </c>
      <c r="G20" s="10">
        <f t="shared" ca="1" si="2"/>
        <v>7</v>
      </c>
      <c r="H20" s="10" t="str">
        <f t="shared" ca="1" si="3"/>
        <v>Senior</v>
      </c>
      <c r="I20" s="10" t="str">
        <f t="shared" ca="1" si="4"/>
        <v>Perment</v>
      </c>
      <c r="J20" s="11">
        <f t="shared" ca="1" si="18"/>
        <v>42038</v>
      </c>
      <c r="K20" s="10" t="str">
        <f t="shared" ca="1" si="5"/>
        <v>Morning</v>
      </c>
      <c r="L20" s="10" t="str">
        <f ca="1">CHOOSE(
 MATCH(E20,
 {"Manager","Sub Manager","Chef","Cook","Cashier","Waiter","Delivery Executive","Cleaner"},0),
 "Admin Office",
 "Admin Office",
 "Kitchen Zone",
 "Kitchen Zone",
 "Billing Counter",
 "Dining Area",
 "Delivery Zone",
 "Cleaning Area"
)</f>
        <v>Kitchen Zone</v>
      </c>
      <c r="M20" s="10" t="str">
        <f ca="1">CHOOSE(
 MATCH(E20,
 {"Manager","Sub Manager","Chef","Cook","Cashier","Waiter","Delivery Executive","Cleaner"},0),
 "Overall Operations",
 "Floor Supervision",
 "Main Kitchen",
 "Prep Section",
 "Billing Desk",
 "Table Service",
 "Order Dispatch",
 "Housekeeping"
)</f>
        <v>Main Kitchen</v>
      </c>
      <c r="N20" s="10" t="str">
        <f ca="1">CHOOSE(
 MATCH(E20,
 {"Manager","Sub Manager","Chef","Cashier","Cook","Waiter","Delivery Executive","Cleaner"},0),
 "Owner",
 "Manager",
 "Manager",
 "Sub Manager",
 "Chef",
 "Sub Manager",
 "Sub Manager",
 "Sub Manager"
)</f>
        <v>Manager</v>
      </c>
      <c r="O20" s="10">
        <f t="shared" ca="1" si="6"/>
        <v>8387373110</v>
      </c>
      <c r="P20" s="10" t="str">
        <f t="shared" ca="1" si="7"/>
        <v>VMV Road, Amravati</v>
      </c>
      <c r="Q20" s="10" t="str">
        <f t="shared" si="8"/>
        <v>shubham.patil@restaurant.com</v>
      </c>
      <c r="R20" s="10">
        <f t="shared" ca="1" si="9"/>
        <v>95</v>
      </c>
      <c r="S20" s="10">
        <f t="shared" ca="1" si="10"/>
        <v>5</v>
      </c>
      <c r="T20" s="10">
        <f t="shared" ca="1" si="11"/>
        <v>6</v>
      </c>
      <c r="U20" s="10">
        <f t="shared" ca="1" si="12"/>
        <v>5</v>
      </c>
      <c r="V20" s="10">
        <f t="shared" ca="1" si="13"/>
        <v>28000</v>
      </c>
      <c r="W20" s="10">
        <f t="shared" ca="1" si="14"/>
        <v>30500</v>
      </c>
      <c r="X20" s="10" t="str">
        <f t="shared" ca="1" si="15"/>
        <v>Certified</v>
      </c>
      <c r="Y20" s="10" t="str">
        <f t="shared" ca="1" si="16"/>
        <v>No</v>
      </c>
      <c r="Z20" s="10" t="str">
        <f t="shared" ca="1" si="17"/>
        <v>Excellent performance</v>
      </c>
    </row>
    <row r="21" spans="1:26" s="10" customFormat="1">
      <c r="A21" s="10" t="s">
        <v>96</v>
      </c>
      <c r="B21" s="10" t="s">
        <v>97</v>
      </c>
      <c r="C21" s="10" t="s">
        <v>83</v>
      </c>
      <c r="D21" s="11">
        <f t="shared" ca="1" si="0"/>
        <v>32706</v>
      </c>
      <c r="E21" s="10" t="str">
        <f ca="1">IF(B21="Sneha Kulkarni","Manager",IF(B21="Rajesh Patil","Sub Manager",IF(B21="Akash Joshi","Cashier",INDEX({"Chef","Cook","Waiter","Delivery Executive","Cleaner"},RANDBETWEEN(1,5)))))</f>
        <v>Delivery Executive</v>
      </c>
      <c r="F21" s="10" t="str">
        <f t="shared" ca="1" si="1"/>
        <v>Delivery</v>
      </c>
      <c r="G21" s="10">
        <f t="shared" ca="1" si="2"/>
        <v>2</v>
      </c>
      <c r="H21" s="10" t="str">
        <f t="shared" ca="1" si="3"/>
        <v>Junior</v>
      </c>
      <c r="I21" s="10" t="str">
        <f t="shared" ca="1" si="4"/>
        <v>Part Time</v>
      </c>
      <c r="J21" s="11">
        <f t="shared" ca="1" si="18"/>
        <v>39221</v>
      </c>
      <c r="K21" s="10" t="str">
        <f t="shared" ca="1" si="5"/>
        <v>Flexible</v>
      </c>
      <c r="L21" s="10" t="str">
        <f ca="1">CHOOSE(
 MATCH(E21,
 {"Manager","Sub Manager","Chef","Cook","Cashier","Waiter","Delivery Executive","Cleaner"},0),
 "Admin Office",
 "Admin Office",
 "Kitchen Zone",
 "Kitchen Zone",
 "Billing Counter",
 "Dining Area",
 "Delivery Zone",
 "Cleaning Area"
)</f>
        <v>Delivery Zone</v>
      </c>
      <c r="M21" s="10" t="str">
        <f ca="1">CHOOSE(
 MATCH(E21,
 {"Manager","Sub Manager","Chef","Cook","Cashier","Waiter","Delivery Executive","Cleaner"},0),
 "Overall Operations",
 "Floor Supervision",
 "Main Kitchen",
 "Prep Section",
 "Billing Desk",
 "Table Service",
 "Order Dispatch",
 "Housekeeping"
)</f>
        <v>Order Dispatch</v>
      </c>
      <c r="N21" s="10" t="str">
        <f ca="1">CHOOSE(
 MATCH(E21,
 {"Manager","Sub Manager","Chef","Cashier","Cook","Waiter","Delivery Executive","Cleaner"},0),
 "Owner",
 "Manager",
 "Manager",
 "Sub Manager",
 "Chef",
 "Sub Manager",
 "Sub Manager",
 "Sub Manager"
)</f>
        <v>Sub Manager</v>
      </c>
      <c r="O21" s="10">
        <f t="shared" ca="1" si="6"/>
        <v>8391996659</v>
      </c>
      <c r="P21" s="10" t="str">
        <f t="shared" ca="1" si="7"/>
        <v>Panchavati, Amravati</v>
      </c>
      <c r="Q21" s="10" t="str">
        <f t="shared" si="8"/>
        <v>kavita.pawar@restaurant.com</v>
      </c>
      <c r="R21" s="10">
        <f t="shared" ca="1" si="9"/>
        <v>90</v>
      </c>
      <c r="S21" s="10">
        <f t="shared" ca="1" si="10"/>
        <v>3</v>
      </c>
      <c r="T21" s="10">
        <f t="shared" ca="1" si="11"/>
        <v>6</v>
      </c>
      <c r="U21" s="10">
        <f t="shared" ca="1" si="12"/>
        <v>2</v>
      </c>
      <c r="V21" s="10">
        <f t="shared" ca="1" si="13"/>
        <v>15000</v>
      </c>
      <c r="W21" s="10">
        <f t="shared" ca="1" si="14"/>
        <v>17500</v>
      </c>
      <c r="X21" s="10" t="str">
        <f t="shared" ca="1" si="15"/>
        <v>Certified</v>
      </c>
      <c r="Y21" s="10" t="str">
        <f t="shared" ca="1" si="16"/>
        <v>Yes</v>
      </c>
      <c r="Z21" s="10" t="str">
        <f t="shared" ca="1" si="17"/>
        <v>Average – needs improvement</v>
      </c>
    </row>
    <row r="22" spans="1:26" s="10" customFormat="1">
      <c r="A22" s="10" t="s">
        <v>98</v>
      </c>
      <c r="B22" s="10" t="s">
        <v>99</v>
      </c>
      <c r="C22" s="10" t="s">
        <v>83</v>
      </c>
      <c r="D22" s="11">
        <f t="shared" ca="1" si="0"/>
        <v>37419</v>
      </c>
      <c r="E22" s="10" t="str">
        <f ca="1">IF(B22="Sneha Kulkarni","Manager",IF(B22="Rajesh Patil","Sub Manager",IF(B22="Akash Joshi","Cashier",INDEX({"Chef","Cook","Waiter","Delivery Executive","Cleaner"},RANDBETWEEN(1,5)))))</f>
        <v>Delivery Executive</v>
      </c>
      <c r="F22" s="10" t="str">
        <f t="shared" ca="1" si="1"/>
        <v>Delivery</v>
      </c>
      <c r="G22" s="10">
        <f t="shared" ca="1" si="2"/>
        <v>5</v>
      </c>
      <c r="H22" s="10" t="str">
        <f t="shared" ca="1" si="3"/>
        <v>Senior</v>
      </c>
      <c r="I22" s="10" t="str">
        <f t="shared" ca="1" si="4"/>
        <v>Part Time</v>
      </c>
      <c r="J22" s="11">
        <f t="shared" ca="1" si="18"/>
        <v>39408</v>
      </c>
      <c r="K22" s="10" t="str">
        <f t="shared" ca="1" si="5"/>
        <v>Flexible</v>
      </c>
      <c r="L22" s="10" t="str">
        <f ca="1">CHOOSE(
 MATCH(E22,
 {"Manager","Sub Manager","Chef","Cook","Cashier","Waiter","Delivery Executive","Cleaner"},0),
 "Admin Office",
 "Admin Office",
 "Kitchen Zone",
 "Kitchen Zone",
 "Billing Counter",
 "Dining Area",
 "Delivery Zone",
 "Cleaning Area"
)</f>
        <v>Delivery Zone</v>
      </c>
      <c r="M22" s="10" t="str">
        <f ca="1">CHOOSE(
 MATCH(E22,
 {"Manager","Sub Manager","Chef","Cook","Cashier","Waiter","Delivery Executive","Cleaner"},0),
 "Overall Operations",
 "Floor Supervision",
 "Main Kitchen",
 "Prep Section",
 "Billing Desk",
 "Table Service",
 "Order Dispatch",
 "Housekeeping"
)</f>
        <v>Order Dispatch</v>
      </c>
      <c r="N22" s="10" t="str">
        <f ca="1">CHOOSE(
 MATCH(E22,
 {"Manager","Sub Manager","Chef","Cashier","Cook","Waiter","Delivery Executive","Cleaner"},0),
 "Owner",
 "Manager",
 "Manager",
 "Sub Manager",
 "Chef",
 "Sub Manager",
 "Sub Manager",
 "Sub Manager"
)</f>
        <v>Sub Manager</v>
      </c>
      <c r="O22" s="10">
        <f t="shared" ca="1" si="6"/>
        <v>8291077292</v>
      </c>
      <c r="P22" s="10" t="str">
        <f t="shared" ca="1" si="7"/>
        <v>Panchavati, Amravati</v>
      </c>
      <c r="Q22" s="10" t="str">
        <f t="shared" si="8"/>
        <v>anjali.singh@restaurant.com</v>
      </c>
      <c r="R22" s="10">
        <f t="shared" ca="1" si="9"/>
        <v>97</v>
      </c>
      <c r="S22" s="10">
        <f t="shared" ca="1" si="10"/>
        <v>1</v>
      </c>
      <c r="T22" s="10">
        <f t="shared" ca="1" si="11"/>
        <v>8</v>
      </c>
      <c r="U22" s="10">
        <f t="shared" ca="1" si="12"/>
        <v>5</v>
      </c>
      <c r="V22" s="10">
        <f t="shared" ca="1" si="13"/>
        <v>15000</v>
      </c>
      <c r="W22" s="10">
        <f t="shared" ca="1" si="14"/>
        <v>17500</v>
      </c>
      <c r="X22" s="10" t="str">
        <f t="shared" ca="1" si="15"/>
        <v>Certified</v>
      </c>
      <c r="Y22" s="10" t="str">
        <f t="shared" ca="1" si="16"/>
        <v>No</v>
      </c>
      <c r="Z22" s="10" t="str">
        <f t="shared" ca="1" si="17"/>
        <v>Excellent performance</v>
      </c>
    </row>
    <row r="23" spans="1:26" s="10" customFormat="1">
      <c r="A23" s="10" t="s">
        <v>100</v>
      </c>
      <c r="B23" s="10" t="s">
        <v>101</v>
      </c>
      <c r="C23" s="10" t="s">
        <v>58</v>
      </c>
      <c r="D23" s="11">
        <f t="shared" ca="1" si="0"/>
        <v>33480</v>
      </c>
      <c r="E23" s="10" t="str">
        <f ca="1">IF(B23="Sneha Kulkarni","Manager",IF(B23="Rajesh Patil","Sub Manager",IF(B23="Akash Joshi","Cashier",INDEX({"Chef","Cook","Waiter","Delivery Executive","Cleaner"},RANDBETWEEN(1,5)))))</f>
        <v>Delivery Executive</v>
      </c>
      <c r="F23" s="10" t="str">
        <f t="shared" ca="1" si="1"/>
        <v>Delivery</v>
      </c>
      <c r="G23" s="10">
        <f t="shared" ca="1" si="2"/>
        <v>5</v>
      </c>
      <c r="H23" s="10" t="str">
        <f t="shared" ca="1" si="3"/>
        <v>Senior</v>
      </c>
      <c r="I23" s="10" t="str">
        <f t="shared" ca="1" si="4"/>
        <v>Part Time</v>
      </c>
      <c r="J23" s="11">
        <f t="shared" ca="1" si="18"/>
        <v>38826</v>
      </c>
      <c r="K23" s="10" t="str">
        <f t="shared" ca="1" si="5"/>
        <v>Flexible</v>
      </c>
      <c r="L23" s="10" t="str">
        <f ca="1">CHOOSE(
 MATCH(E23,
 {"Manager","Sub Manager","Chef","Cook","Cashier","Waiter","Delivery Executive","Cleaner"},0),
 "Admin Office",
 "Admin Office",
 "Kitchen Zone",
 "Kitchen Zone",
 "Billing Counter",
 "Dining Area",
 "Delivery Zone",
 "Cleaning Area"
)</f>
        <v>Delivery Zone</v>
      </c>
      <c r="M23" s="10" t="str">
        <f ca="1">CHOOSE(
 MATCH(E23,
 {"Manager","Sub Manager","Chef","Cook","Cashier","Waiter","Delivery Executive","Cleaner"},0),
 "Overall Operations",
 "Floor Supervision",
 "Main Kitchen",
 "Prep Section",
 "Billing Desk",
 "Table Service",
 "Order Dispatch",
 "Housekeeping"
)</f>
        <v>Order Dispatch</v>
      </c>
      <c r="N23" s="10" t="str">
        <f ca="1">CHOOSE(
 MATCH(E23,
 {"Manager","Sub Manager","Chef","Cashier","Cook","Waiter","Delivery Executive","Cleaner"},0),
 "Owner",
 "Manager",
 "Manager",
 "Sub Manager",
 "Chef",
 "Sub Manager",
 "Sub Manager",
 "Sub Manager"
)</f>
        <v>Sub Manager</v>
      </c>
      <c r="O23" s="10">
        <f t="shared" ca="1" si="6"/>
        <v>8957743705</v>
      </c>
      <c r="P23" s="10" t="str">
        <f t="shared" ca="1" si="7"/>
        <v>Wadali, Amravati</v>
      </c>
      <c r="Q23" s="10" t="str">
        <f t="shared" si="8"/>
        <v>ganesh.shinde@restaurant.com</v>
      </c>
      <c r="R23" s="10">
        <f t="shared" ca="1" si="9"/>
        <v>92</v>
      </c>
      <c r="S23" s="10">
        <f t="shared" ca="1" si="10"/>
        <v>2</v>
      </c>
      <c r="T23" s="10">
        <f t="shared" ca="1" si="11"/>
        <v>5</v>
      </c>
      <c r="U23" s="10">
        <f t="shared" ca="1" si="12"/>
        <v>3</v>
      </c>
      <c r="V23" s="10">
        <f t="shared" ca="1" si="13"/>
        <v>15000</v>
      </c>
      <c r="W23" s="10">
        <f t="shared" ca="1" si="14"/>
        <v>16500</v>
      </c>
      <c r="X23" s="10" t="str">
        <f t="shared" ca="1" si="15"/>
        <v>Certified</v>
      </c>
      <c r="Y23" s="10" t="str">
        <f t="shared" ca="1" si="16"/>
        <v>No</v>
      </c>
      <c r="Z23" s="10" t="str">
        <f t="shared" ca="1" si="17"/>
        <v>Good performance</v>
      </c>
    </row>
    <row r="24" spans="1:26" s="10" customFormat="1">
      <c r="A24" s="10" t="s">
        <v>102</v>
      </c>
      <c r="B24" s="10" t="s">
        <v>103</v>
      </c>
      <c r="C24" s="10" t="s">
        <v>83</v>
      </c>
      <c r="D24" s="11">
        <f t="shared" ca="1" si="0"/>
        <v>35348</v>
      </c>
      <c r="E24" s="10" t="str">
        <f ca="1">IF(B24="Sneha Kulkarni","Manager",IF(B24="Rajesh Patil","Sub Manager",IF(B24="Akash Joshi","Cashier",INDEX({"Chef","Cook","Waiter","Delivery Executive","Cleaner"},RANDBETWEEN(1,5)))))</f>
        <v>Waiter</v>
      </c>
      <c r="F24" s="10" t="str">
        <f t="shared" ca="1" si="1"/>
        <v>Service</v>
      </c>
      <c r="G24" s="10">
        <f t="shared" ca="1" si="2"/>
        <v>2</v>
      </c>
      <c r="H24" s="10" t="str">
        <f t="shared" ca="1" si="3"/>
        <v>Junior</v>
      </c>
      <c r="I24" s="10" t="str">
        <f t="shared" ca="1" si="4"/>
        <v>Part Time</v>
      </c>
      <c r="J24" s="11">
        <f t="shared" ca="1" si="18"/>
        <v>39614</v>
      </c>
      <c r="K24" s="10" t="str">
        <f t="shared" ca="1" si="5"/>
        <v>Morning</v>
      </c>
      <c r="L24" s="10" t="str">
        <f ca="1">CHOOSE(
 MATCH(E24,
 {"Manager","Sub Manager","Chef","Cook","Cashier","Waiter","Delivery Executive","Cleaner"},0),
 "Admin Office",
 "Admin Office",
 "Kitchen Zone",
 "Kitchen Zone",
 "Billing Counter",
 "Dining Area",
 "Delivery Zone",
 "Cleaning Area"
)</f>
        <v>Dining Area</v>
      </c>
      <c r="M24" s="10" t="str">
        <f ca="1">CHOOSE(
 MATCH(E24,
 {"Manager","Sub Manager","Chef","Cook","Cashier","Waiter","Delivery Executive","Cleaner"},0),
 "Overall Operations",
 "Floor Supervision",
 "Main Kitchen",
 "Prep Section",
 "Billing Desk",
 "Table Service",
 "Order Dispatch",
 "Housekeeping"
)</f>
        <v>Table Service</v>
      </c>
      <c r="N24" s="10" t="str">
        <f ca="1">CHOOSE(
 MATCH(E24,
 {"Manager","Sub Manager","Chef","Cashier","Cook","Waiter","Delivery Executive","Cleaner"},0),
 "Owner",
 "Manager",
 "Manager",
 "Sub Manager",
 "Chef",
 "Sub Manager",
 "Sub Manager",
 "Sub Manager"
)</f>
        <v>Sub Manager</v>
      </c>
      <c r="O24" s="10">
        <f t="shared" ca="1" si="6"/>
        <v>8945004686</v>
      </c>
      <c r="P24" s="10" t="str">
        <f t="shared" ca="1" si="7"/>
        <v>VMV Road, Amravati</v>
      </c>
      <c r="Q24" s="10" t="str">
        <f t="shared" si="8"/>
        <v>meenal.bhosale@restaurant.com</v>
      </c>
      <c r="R24" s="10">
        <f t="shared" ca="1" si="9"/>
        <v>97</v>
      </c>
      <c r="S24" s="10">
        <f t="shared" ca="1" si="10"/>
        <v>2</v>
      </c>
      <c r="T24" s="10">
        <f t="shared" ca="1" si="11"/>
        <v>4</v>
      </c>
      <c r="U24" s="10">
        <f t="shared" ca="1" si="12"/>
        <v>5</v>
      </c>
      <c r="V24" s="10">
        <f t="shared" ca="1" si="13"/>
        <v>14000</v>
      </c>
      <c r="W24" s="10">
        <f t="shared" ca="1" si="14"/>
        <v>15500</v>
      </c>
      <c r="X24" s="10" t="str">
        <f t="shared" ca="1" si="15"/>
        <v>Certified</v>
      </c>
      <c r="Y24" s="10" t="str">
        <f t="shared" ca="1" si="16"/>
        <v>No</v>
      </c>
      <c r="Z24" s="10" t="str">
        <f t="shared" ca="1" si="17"/>
        <v>Excellent performance</v>
      </c>
    </row>
    <row r="25" spans="1:26" s="10" customFormat="1">
      <c r="A25" s="10" t="s">
        <v>104</v>
      </c>
      <c r="B25" s="10" t="s">
        <v>105</v>
      </c>
      <c r="C25" s="10" t="s">
        <v>83</v>
      </c>
      <c r="D25" s="11">
        <f t="shared" ca="1" si="0"/>
        <v>30875</v>
      </c>
      <c r="E25" s="10" t="str">
        <f ca="1">IF(B25="Sneha Kulkarni","Manager",IF(B25="Rajesh Patil","Sub Manager",IF(B25="Akash Joshi","Cashier",INDEX({"Chef","Cook","Waiter","Delivery Executive","Cleaner"},RANDBETWEEN(1,5)))))</f>
        <v>Cook</v>
      </c>
      <c r="F25" s="10" t="str">
        <f t="shared" ca="1" si="1"/>
        <v>Kitchen</v>
      </c>
      <c r="G25" s="10">
        <f t="shared" ca="1" si="2"/>
        <v>2</v>
      </c>
      <c r="H25" s="10" t="str">
        <f t="shared" ca="1" si="3"/>
        <v>Junior</v>
      </c>
      <c r="I25" s="10" t="str">
        <f t="shared" ca="1" si="4"/>
        <v>Contract</v>
      </c>
      <c r="J25" s="11">
        <f t="shared" ca="1" si="18"/>
        <v>42742</v>
      </c>
      <c r="K25" s="10" t="str">
        <f t="shared" ca="1" si="5"/>
        <v>Evening</v>
      </c>
      <c r="L25" s="10" t="str">
        <f ca="1">CHOOSE(
 MATCH(E25,
 {"Manager","Sub Manager","Chef","Cook","Cashier","Waiter","Delivery Executive","Cleaner"},0),
 "Admin Office",
 "Admin Office",
 "Kitchen Zone",
 "Kitchen Zone",
 "Billing Counter",
 "Dining Area",
 "Delivery Zone",
 "Cleaning Area"
)</f>
        <v>Kitchen Zone</v>
      </c>
      <c r="M25" s="10" t="str">
        <f ca="1">CHOOSE(
 MATCH(E25,
 {"Manager","Sub Manager","Chef","Cook","Cashier","Waiter","Delivery Executive","Cleaner"},0),
 "Overall Operations",
 "Floor Supervision",
 "Main Kitchen",
 "Prep Section",
 "Billing Desk",
 "Table Service",
 "Order Dispatch",
 "Housekeeping"
)</f>
        <v>Prep Section</v>
      </c>
      <c r="N25" s="10" t="str">
        <f ca="1">CHOOSE(
 MATCH(E25,
 {"Manager","Sub Manager","Chef","Cashier","Cook","Waiter","Delivery Executive","Cleaner"},0),
 "Owner",
 "Manager",
 "Manager",
 "Sub Manager",
 "Chef",
 "Sub Manager",
 "Sub Manager",
 "Sub Manager"
)</f>
        <v>Chef</v>
      </c>
      <c r="O25" s="10">
        <f t="shared" ca="1" si="6"/>
        <v>9428022566</v>
      </c>
      <c r="P25" s="10" t="str">
        <f t="shared" ca="1" si="7"/>
        <v>Panchavati, Amravati</v>
      </c>
      <c r="Q25" s="10" t="str">
        <f t="shared" si="8"/>
        <v>vaishali.patil@restaurant.com</v>
      </c>
      <c r="R25" s="10">
        <f t="shared" ca="1" si="9"/>
        <v>97</v>
      </c>
      <c r="S25" s="10">
        <f t="shared" ca="1" si="10"/>
        <v>4</v>
      </c>
      <c r="T25" s="10">
        <f t="shared" ca="1" si="11"/>
        <v>3</v>
      </c>
      <c r="U25" s="10">
        <f t="shared" ca="1" si="12"/>
        <v>5</v>
      </c>
      <c r="V25" s="10">
        <f t="shared" ca="1" si="13"/>
        <v>18000</v>
      </c>
      <c r="W25" s="10">
        <f t="shared" ca="1" si="14"/>
        <v>19500</v>
      </c>
      <c r="X25" s="10" t="str">
        <f t="shared" ca="1" si="15"/>
        <v>Certified</v>
      </c>
      <c r="Y25" s="10" t="str">
        <f t="shared" ca="1" si="16"/>
        <v>Yes</v>
      </c>
      <c r="Z25" s="10" t="str">
        <f t="shared" ca="1" si="17"/>
        <v>Excellent performance</v>
      </c>
    </row>
    <row r="26" spans="1:26" s="10" customFormat="1">
      <c r="A26" s="10" t="s">
        <v>106</v>
      </c>
      <c r="B26" s="10" t="s">
        <v>107</v>
      </c>
      <c r="C26" s="10" t="s">
        <v>58</v>
      </c>
      <c r="D26" s="11">
        <f t="shared" ca="1" si="0"/>
        <v>33825</v>
      </c>
      <c r="E26" s="10" t="str">
        <f ca="1">IF(B26="Sneha Kulkarni","Manager",IF(B26="Rajesh Patil","Sub Manager",IF(B26="Akash Joshi","Cashier",INDEX({"Chef","Cook","Waiter","Delivery Executive","Cleaner"},RANDBETWEEN(1,5)))))</f>
        <v>Delivery Executive</v>
      </c>
      <c r="F26" s="10" t="str">
        <f t="shared" ca="1" si="1"/>
        <v>Delivery</v>
      </c>
      <c r="G26" s="10">
        <f t="shared" ca="1" si="2"/>
        <v>3</v>
      </c>
      <c r="H26" s="10" t="str">
        <f t="shared" ca="1" si="3"/>
        <v>Junior</v>
      </c>
      <c r="I26" s="10" t="str">
        <f t="shared" ca="1" si="4"/>
        <v>Part Time</v>
      </c>
      <c r="J26" s="11">
        <f t="shared" ca="1" si="18"/>
        <v>41982</v>
      </c>
      <c r="K26" s="10" t="str">
        <f t="shared" ca="1" si="5"/>
        <v>Flexible</v>
      </c>
      <c r="L26" s="10" t="str">
        <f ca="1">CHOOSE(
 MATCH(E26,
 {"Manager","Sub Manager","Chef","Cook","Cashier","Waiter","Delivery Executive","Cleaner"},0),
 "Admin Office",
 "Admin Office",
 "Kitchen Zone",
 "Kitchen Zone",
 "Billing Counter",
 "Dining Area",
 "Delivery Zone",
 "Cleaning Area"
)</f>
        <v>Delivery Zone</v>
      </c>
      <c r="M26" s="10" t="str">
        <f ca="1">CHOOSE(
 MATCH(E26,
 {"Manager","Sub Manager","Chef","Cook","Cashier","Waiter","Delivery Executive","Cleaner"},0),
 "Overall Operations",
 "Floor Supervision",
 "Main Kitchen",
 "Prep Section",
 "Billing Desk",
 "Table Service",
 "Order Dispatch",
 "Housekeeping"
)</f>
        <v>Order Dispatch</v>
      </c>
      <c r="N26" s="10" t="str">
        <f ca="1">CHOOSE(
 MATCH(E26,
 {"Manager","Sub Manager","Chef","Cashier","Cook","Waiter","Delivery Executive","Cleaner"},0),
 "Owner",
 "Manager",
 "Manager",
 "Sub Manager",
 "Chef",
 "Sub Manager",
 "Sub Manager",
 "Sub Manager"
)</f>
        <v>Sub Manager</v>
      </c>
      <c r="O26" s="10">
        <f t="shared" ca="1" si="6"/>
        <v>8855904519</v>
      </c>
      <c r="P26" s="10" t="str">
        <f t="shared" ca="1" si="7"/>
        <v>Sai Nagar, Amravati</v>
      </c>
      <c r="Q26" s="10" t="str">
        <f t="shared" si="8"/>
        <v>sunil.pawar@restaurant.com</v>
      </c>
      <c r="R26" s="10">
        <f t="shared" ca="1" si="9"/>
        <v>92</v>
      </c>
      <c r="S26" s="10">
        <f t="shared" ca="1" si="10"/>
        <v>2</v>
      </c>
      <c r="T26" s="10">
        <f t="shared" ca="1" si="11"/>
        <v>8</v>
      </c>
      <c r="U26" s="10">
        <f t="shared" ca="1" si="12"/>
        <v>3</v>
      </c>
      <c r="V26" s="10">
        <f t="shared" ca="1" si="13"/>
        <v>15000</v>
      </c>
      <c r="W26" s="10">
        <f t="shared" ca="1" si="14"/>
        <v>17500</v>
      </c>
      <c r="X26" s="10" t="str">
        <f t="shared" ca="1" si="15"/>
        <v>Certified</v>
      </c>
      <c r="Y26" s="10" t="str">
        <f t="shared" ca="1" si="16"/>
        <v>No</v>
      </c>
      <c r="Z26" s="10" t="str">
        <f t="shared" ca="1" si="17"/>
        <v>Good performance</v>
      </c>
    </row>
    <row r="27" spans="1:26" s="10" customFormat="1">
      <c r="A27" s="10" t="s">
        <v>108</v>
      </c>
      <c r="B27" s="10" t="s">
        <v>109</v>
      </c>
      <c r="C27" s="10" t="s">
        <v>58</v>
      </c>
      <c r="D27" s="11">
        <f t="shared" ca="1" si="0"/>
        <v>35498</v>
      </c>
      <c r="E27" s="10" t="str">
        <f ca="1">IF(B27="Sneha Kulkarni","Manager",IF(B27="Rajesh Patil","Sub Manager",IF(B27="Akash Joshi","Cashier",INDEX({"Chef","Cook","Waiter","Delivery Executive","Cleaner"},RANDBETWEEN(1,5)))))</f>
        <v>Sub Manager</v>
      </c>
      <c r="F27" s="10" t="str">
        <f t="shared" ca="1" si="1"/>
        <v>Management</v>
      </c>
      <c r="G27" s="10">
        <f t="shared" ca="1" si="2"/>
        <v>7</v>
      </c>
      <c r="H27" s="10" t="str">
        <f t="shared" ca="1" si="3"/>
        <v>Senior</v>
      </c>
      <c r="I27" s="10" t="str">
        <f t="shared" ca="1" si="4"/>
        <v>Perment</v>
      </c>
      <c r="J27" s="11">
        <f t="shared" ca="1" si="18"/>
        <v>43296</v>
      </c>
      <c r="K27" s="10" t="str">
        <f t="shared" ca="1" si="5"/>
        <v>Morning</v>
      </c>
      <c r="L27" s="10" t="str">
        <f ca="1">CHOOSE(
 MATCH(E27,
 {"Manager","Sub Manager","Chef","Cook","Cashier","Waiter","Delivery Executive","Cleaner"},0),
 "Admin Office",
 "Admin Office",
 "Kitchen Zone",
 "Kitchen Zone",
 "Billing Counter",
 "Dining Area",
 "Delivery Zone",
 "Cleaning Area"
)</f>
        <v>Admin Office</v>
      </c>
      <c r="M27" s="10" t="str">
        <f ca="1">CHOOSE(
 MATCH(E27,
 {"Manager","Sub Manager","Chef","Cook","Cashier","Waiter","Delivery Executive","Cleaner"},0),
 "Overall Operations",
 "Floor Supervision",
 "Main Kitchen",
 "Prep Section",
 "Billing Desk",
 "Table Service",
 "Order Dispatch",
 "Housekeeping"
)</f>
        <v>Floor Supervision</v>
      </c>
      <c r="N27" s="10" t="str">
        <f ca="1">CHOOSE(
 MATCH(E27,
 {"Manager","Sub Manager","Chef","Cashier","Cook","Waiter","Delivery Executive","Cleaner"},0),
 "Owner",
 "Manager",
 "Manager",
 "Sub Manager",
 "Chef",
 "Sub Manager",
 "Sub Manager",
 "Sub Manager"
)</f>
        <v>Manager</v>
      </c>
      <c r="O27" s="10">
        <f t="shared" ca="1" si="6"/>
        <v>9949830349</v>
      </c>
      <c r="P27" s="10" t="str">
        <f t="shared" ca="1" si="7"/>
        <v>Rajapeth, Amravati</v>
      </c>
      <c r="Q27" s="10" t="str">
        <f t="shared" si="8"/>
        <v>rajesh.patil@restaurant.com</v>
      </c>
      <c r="R27" s="10">
        <f t="shared" ca="1" si="9"/>
        <v>93</v>
      </c>
      <c r="S27" s="10">
        <f t="shared" ca="1" si="10"/>
        <v>4</v>
      </c>
      <c r="T27" s="10">
        <f t="shared" ca="1" si="11"/>
        <v>0</v>
      </c>
      <c r="U27" s="10">
        <f t="shared" ca="1" si="12"/>
        <v>4</v>
      </c>
      <c r="V27" s="10">
        <f t="shared" ca="1" si="13"/>
        <v>30000</v>
      </c>
      <c r="W27" s="10">
        <f t="shared" ca="1" si="14"/>
        <v>0</v>
      </c>
      <c r="X27" s="10" t="str">
        <f t="shared" ca="1" si="15"/>
        <v>Not Required</v>
      </c>
      <c r="Y27" s="10" t="str">
        <f t="shared" ca="1" si="16"/>
        <v>No</v>
      </c>
      <c r="Z27" s="10" t="str">
        <f t="shared" ca="1" si="17"/>
        <v>Excellent performance</v>
      </c>
    </row>
    <row r="28" spans="1:26" s="10" customFormat="1">
      <c r="A28" s="10" t="s">
        <v>110</v>
      </c>
      <c r="B28" s="10" t="s">
        <v>111</v>
      </c>
      <c r="C28" s="10" t="s">
        <v>83</v>
      </c>
      <c r="D28" s="11">
        <f t="shared" ca="1" si="0"/>
        <v>36987</v>
      </c>
      <c r="E28" s="10" t="str">
        <f ca="1">IF(B28="Sneha Kulkarni","Manager",IF(B28="Rajesh Patil","Sub Manager",IF(B28="Akash Joshi","Cashier",INDEX({"Chef","Cook","Waiter","Delivery Executive","Cleaner"},RANDBETWEEN(1,5)))))</f>
        <v>Waiter</v>
      </c>
      <c r="F28" s="10" t="str">
        <f t="shared" ca="1" si="1"/>
        <v>Service</v>
      </c>
      <c r="G28" s="10">
        <f t="shared" ca="1" si="2"/>
        <v>4</v>
      </c>
      <c r="H28" s="10" t="str">
        <f t="shared" ca="1" si="3"/>
        <v>Senior</v>
      </c>
      <c r="I28" s="10" t="str">
        <f t="shared" ca="1" si="4"/>
        <v>Part Time</v>
      </c>
      <c r="J28" s="11">
        <f t="shared" ca="1" si="18"/>
        <v>40397</v>
      </c>
      <c r="K28" s="10" t="str">
        <f t="shared" ca="1" si="5"/>
        <v>Morning</v>
      </c>
      <c r="L28" s="10" t="str">
        <f ca="1">CHOOSE(
 MATCH(E28,
 {"Manager","Sub Manager","Chef","Cook","Cashier","Waiter","Delivery Executive","Cleaner"},0),
 "Admin Office",
 "Admin Office",
 "Kitchen Zone",
 "Kitchen Zone",
 "Billing Counter",
 "Dining Area",
 "Delivery Zone",
 "Cleaning Area"
)</f>
        <v>Dining Area</v>
      </c>
      <c r="M28" s="10" t="str">
        <f ca="1">CHOOSE(
 MATCH(E28,
 {"Manager","Sub Manager","Chef","Cook","Cashier","Waiter","Delivery Executive","Cleaner"},0),
 "Overall Operations",
 "Floor Supervision",
 "Main Kitchen",
 "Prep Section",
 "Billing Desk",
 "Table Service",
 "Order Dispatch",
 "Housekeeping"
)</f>
        <v>Table Service</v>
      </c>
      <c r="N28" s="10" t="str">
        <f ca="1">CHOOSE(
 MATCH(E28,
 {"Manager","Sub Manager","Chef","Cashier","Cook","Waiter","Delivery Executive","Cleaner"},0),
 "Owner",
 "Manager",
 "Manager",
 "Sub Manager",
 "Chef",
 "Sub Manager",
 "Sub Manager",
 "Sub Manager"
)</f>
        <v>Sub Manager</v>
      </c>
      <c r="O28" s="10">
        <f t="shared" ca="1" si="6"/>
        <v>9840804393</v>
      </c>
      <c r="P28" s="10" t="str">
        <f t="shared" ca="1" si="7"/>
        <v>Camp Area, Amravati</v>
      </c>
      <c r="Q28" s="10" t="str">
        <f t="shared" si="8"/>
        <v>seema.more@restaurant.com</v>
      </c>
      <c r="R28" s="10">
        <f t="shared" ca="1" si="9"/>
        <v>85</v>
      </c>
      <c r="S28" s="10">
        <f t="shared" ca="1" si="10"/>
        <v>2</v>
      </c>
      <c r="T28" s="10">
        <f t="shared" ca="1" si="11"/>
        <v>6</v>
      </c>
      <c r="U28" s="10">
        <f t="shared" ca="1" si="12"/>
        <v>1</v>
      </c>
      <c r="V28" s="10">
        <f t="shared" ca="1" si="13"/>
        <v>14000</v>
      </c>
      <c r="W28" s="10">
        <f t="shared" ca="1" si="14"/>
        <v>16500</v>
      </c>
      <c r="X28" s="10" t="str">
        <f t="shared" ca="1" si="15"/>
        <v>Certified</v>
      </c>
      <c r="Y28" s="10" t="str">
        <f t="shared" ca="1" si="16"/>
        <v>No</v>
      </c>
      <c r="Z28" s="10" t="str">
        <f t="shared" ca="1" si="17"/>
        <v>Poor performance</v>
      </c>
    </row>
    <row r="29" spans="1:26" s="10" customFormat="1">
      <c r="A29" s="10" t="s">
        <v>112</v>
      </c>
      <c r="B29" s="10" t="s">
        <v>113</v>
      </c>
      <c r="C29" s="10" t="s">
        <v>58</v>
      </c>
      <c r="D29" s="11">
        <f t="shared" ca="1" si="0"/>
        <v>36911</v>
      </c>
      <c r="E29" s="10" t="str">
        <f ca="1">IF(B29="Sneha Kulkarni","Manager",IF(B29="Rajesh Patil","Sub Manager",IF(B29="Akash Joshi","Cashier",INDEX({"Chef","Cook","Waiter","Delivery Executive","Cleaner"},RANDBETWEEN(1,5)))))</f>
        <v>Delivery Executive</v>
      </c>
      <c r="F29" s="10" t="str">
        <f t="shared" ca="1" si="1"/>
        <v>Delivery</v>
      </c>
      <c r="G29" s="10">
        <f t="shared" ca="1" si="2"/>
        <v>5</v>
      </c>
      <c r="H29" s="10" t="str">
        <f t="shared" ca="1" si="3"/>
        <v>Senior</v>
      </c>
      <c r="I29" s="10" t="str">
        <f t="shared" ca="1" si="4"/>
        <v>Part Time</v>
      </c>
      <c r="J29" s="11">
        <f t="shared" ca="1" si="18"/>
        <v>43355</v>
      </c>
      <c r="K29" s="10" t="str">
        <f t="shared" ca="1" si="5"/>
        <v>Flexible</v>
      </c>
      <c r="L29" s="10" t="str">
        <f ca="1">CHOOSE(
 MATCH(E29,
 {"Manager","Sub Manager","Chef","Cook","Cashier","Waiter","Delivery Executive","Cleaner"},0),
 "Admin Office",
 "Admin Office",
 "Kitchen Zone",
 "Kitchen Zone",
 "Billing Counter",
 "Dining Area",
 "Delivery Zone",
 "Cleaning Area"
)</f>
        <v>Delivery Zone</v>
      </c>
      <c r="M29" s="10" t="str">
        <f ca="1">CHOOSE(
 MATCH(E29,
 {"Manager","Sub Manager","Chef","Cook","Cashier","Waiter","Delivery Executive","Cleaner"},0),
 "Overall Operations",
 "Floor Supervision",
 "Main Kitchen",
 "Prep Section",
 "Billing Desk",
 "Table Service",
 "Order Dispatch",
 "Housekeeping"
)</f>
        <v>Order Dispatch</v>
      </c>
      <c r="N29" s="10" t="str">
        <f ca="1">CHOOSE(
 MATCH(E29,
 {"Manager","Sub Manager","Chef","Cashier","Cook","Waiter","Delivery Executive","Cleaner"},0),
 "Owner",
 "Manager",
 "Manager",
 "Sub Manager",
 "Chef",
 "Sub Manager",
 "Sub Manager",
 "Sub Manager"
)</f>
        <v>Sub Manager</v>
      </c>
      <c r="O29" s="10">
        <f t="shared" ca="1" si="6"/>
        <v>8363610333</v>
      </c>
      <c r="P29" s="10" t="str">
        <f t="shared" ca="1" si="7"/>
        <v>Badnera Road, Amravati</v>
      </c>
      <c r="Q29" s="10" t="str">
        <f t="shared" si="8"/>
        <v>nilesh.jadhav@restaurant.com</v>
      </c>
      <c r="R29" s="10">
        <f t="shared" ca="1" si="9"/>
        <v>87</v>
      </c>
      <c r="S29" s="10">
        <f t="shared" ca="1" si="10"/>
        <v>2</v>
      </c>
      <c r="T29" s="10">
        <f t="shared" ca="1" si="11"/>
        <v>7</v>
      </c>
      <c r="U29" s="10">
        <f t="shared" ca="1" si="12"/>
        <v>1</v>
      </c>
      <c r="V29" s="10">
        <f t="shared" ca="1" si="13"/>
        <v>15000</v>
      </c>
      <c r="W29" s="10">
        <f t="shared" ca="1" si="14"/>
        <v>17500</v>
      </c>
      <c r="X29" s="10" t="str">
        <f t="shared" ca="1" si="15"/>
        <v>Certified</v>
      </c>
      <c r="Y29" s="10" t="str">
        <f t="shared" ca="1" si="16"/>
        <v>Yes</v>
      </c>
      <c r="Z29" s="10" t="str">
        <f t="shared" ca="1" si="17"/>
        <v>Poor performance</v>
      </c>
    </row>
    <row r="30" spans="1:26" s="10" customFormat="1">
      <c r="A30" s="10" t="s">
        <v>114</v>
      </c>
      <c r="B30" s="10" t="s">
        <v>115</v>
      </c>
      <c r="C30" s="10" t="s">
        <v>83</v>
      </c>
      <c r="D30" s="11">
        <f t="shared" ca="1" si="0"/>
        <v>35151</v>
      </c>
      <c r="E30" s="10" t="str">
        <f ca="1">IF(B30="Sneha Kulkarni","Manager",IF(B30="Rajesh Patil","Sub Manager",IF(B30="Akash Joshi","Cashier",INDEX({"Chef","Cook","Waiter","Delivery Executive","Cleaner"},RANDBETWEEN(1,5)))))</f>
        <v>Chef</v>
      </c>
      <c r="F30" s="10" t="str">
        <f t="shared" ca="1" si="1"/>
        <v>Kitchen</v>
      </c>
      <c r="G30" s="10">
        <f t="shared" ca="1" si="2"/>
        <v>7</v>
      </c>
      <c r="H30" s="10" t="str">
        <f t="shared" ca="1" si="3"/>
        <v>Senior</v>
      </c>
      <c r="I30" s="10" t="str">
        <f t="shared" ca="1" si="4"/>
        <v>Perment</v>
      </c>
      <c r="J30" s="11">
        <f t="shared" ca="1" si="18"/>
        <v>41226</v>
      </c>
      <c r="K30" s="10" t="str">
        <f t="shared" ca="1" si="5"/>
        <v>Morning</v>
      </c>
      <c r="L30" s="10" t="str">
        <f ca="1">CHOOSE(
 MATCH(E30,
 {"Manager","Sub Manager","Chef","Cook","Cashier","Waiter","Delivery Executive","Cleaner"},0),
 "Admin Office",
 "Admin Office",
 "Kitchen Zone",
 "Kitchen Zone",
 "Billing Counter",
 "Dining Area",
 "Delivery Zone",
 "Cleaning Area"
)</f>
        <v>Kitchen Zone</v>
      </c>
      <c r="M30" s="10" t="str">
        <f ca="1">CHOOSE(
 MATCH(E30,
 {"Manager","Sub Manager","Chef","Cook","Cashier","Waiter","Delivery Executive","Cleaner"},0),
 "Overall Operations",
 "Floor Supervision",
 "Main Kitchen",
 "Prep Section",
 "Billing Desk",
 "Table Service",
 "Order Dispatch",
 "Housekeeping"
)</f>
        <v>Main Kitchen</v>
      </c>
      <c r="N30" s="10" t="str">
        <f ca="1">CHOOSE(
 MATCH(E30,
 {"Manager","Sub Manager","Chef","Cashier","Cook","Waiter","Delivery Executive","Cleaner"},0),
 "Owner",
 "Manager",
 "Manager",
 "Sub Manager",
 "Chef",
 "Sub Manager",
 "Sub Manager",
 "Sub Manager"
)</f>
        <v>Manager</v>
      </c>
      <c r="O30" s="10">
        <f t="shared" ca="1" si="6"/>
        <v>8672870502</v>
      </c>
      <c r="P30" s="10" t="str">
        <f t="shared" ca="1" si="7"/>
        <v>Badnera Road, Amravati</v>
      </c>
      <c r="Q30" s="10" t="str">
        <f t="shared" si="8"/>
        <v>yogita.raj@restaurant.com</v>
      </c>
      <c r="R30" s="10">
        <f t="shared" ca="1" si="9"/>
        <v>87</v>
      </c>
      <c r="S30" s="10">
        <f t="shared" ca="1" si="10"/>
        <v>5</v>
      </c>
      <c r="T30" s="10">
        <f t="shared" ca="1" si="11"/>
        <v>6</v>
      </c>
      <c r="U30" s="10">
        <f t="shared" ca="1" si="12"/>
        <v>1</v>
      </c>
      <c r="V30" s="10">
        <f t="shared" ca="1" si="13"/>
        <v>28000</v>
      </c>
      <c r="W30" s="10">
        <f t="shared" ca="1" si="14"/>
        <v>30500</v>
      </c>
      <c r="X30" s="10" t="str">
        <f t="shared" ca="1" si="15"/>
        <v>Certified</v>
      </c>
      <c r="Y30" s="10" t="str">
        <f t="shared" ca="1" si="16"/>
        <v>Yes</v>
      </c>
      <c r="Z30" s="10" t="str">
        <f t="shared" ca="1" si="17"/>
        <v>Poor performance</v>
      </c>
    </row>
    <row r="31" spans="1:26" s="10" customFormat="1">
      <c r="A31" s="10" t="s">
        <v>116</v>
      </c>
      <c r="B31" s="10" t="s">
        <v>117</v>
      </c>
      <c r="C31" s="10" t="s">
        <v>83</v>
      </c>
      <c r="D31" s="11">
        <f t="shared" ca="1" si="0"/>
        <v>32536</v>
      </c>
      <c r="E31" s="10" t="str">
        <f ca="1">IF(B31="Sneha Kulkarni","Manager",IF(B31="Rajesh Patil","Sub Manager",IF(B31="Akash Joshi","Cashier",INDEX({"Chef","Cook","Waiter","Delivery Executive","Cleaner"},RANDBETWEEN(1,5)))))</f>
        <v>Cook</v>
      </c>
      <c r="F31" s="10" t="str">
        <f t="shared" ca="1" si="1"/>
        <v>Kitchen</v>
      </c>
      <c r="G31" s="10">
        <f t="shared" ca="1" si="2"/>
        <v>1</v>
      </c>
      <c r="H31" s="10" t="str">
        <f t="shared" ca="1" si="3"/>
        <v>Fresher</v>
      </c>
      <c r="I31" s="10" t="str">
        <f t="shared" ca="1" si="4"/>
        <v>Contract</v>
      </c>
      <c r="J31" s="11">
        <f t="shared" ca="1" si="18"/>
        <v>43191</v>
      </c>
      <c r="K31" s="10" t="str">
        <f t="shared" ca="1" si="5"/>
        <v>Morning</v>
      </c>
      <c r="L31" s="10" t="str">
        <f ca="1">CHOOSE(
 MATCH(E31,
 {"Manager","Sub Manager","Chef","Cook","Cashier","Waiter","Delivery Executive","Cleaner"},0),
 "Admin Office",
 "Admin Office",
 "Kitchen Zone",
 "Kitchen Zone",
 "Billing Counter",
 "Dining Area",
 "Delivery Zone",
 "Cleaning Area"
)</f>
        <v>Kitchen Zone</v>
      </c>
      <c r="M31" s="10" t="str">
        <f ca="1">CHOOSE(
 MATCH(E31,
 {"Manager","Sub Manager","Chef","Cook","Cashier","Waiter","Delivery Executive","Cleaner"},0),
 "Overall Operations",
 "Floor Supervision",
 "Main Kitchen",
 "Prep Section",
 "Billing Desk",
 "Table Service",
 "Order Dispatch",
 "Housekeeping"
)</f>
        <v>Prep Section</v>
      </c>
      <c r="N31" s="10" t="str">
        <f ca="1">CHOOSE(
 MATCH(E31,
 {"Manager","Sub Manager","Chef","Cashier","Cook","Waiter","Delivery Executive","Cleaner"},0),
 "Owner",
 "Manager",
 "Manager",
 "Sub Manager",
 "Chef",
 "Sub Manager",
 "Sub Manager",
 "Sub Manager"
)</f>
        <v>Chef</v>
      </c>
      <c r="O31" s="10">
        <f t="shared" ca="1" si="6"/>
        <v>9844457163</v>
      </c>
      <c r="P31" s="10" t="str">
        <f t="shared" ca="1" si="7"/>
        <v>Sai Nagar, Amravati</v>
      </c>
      <c r="Q31" s="10" t="str">
        <f t="shared" si="8"/>
        <v>sheetal.kale@restaurant.com</v>
      </c>
      <c r="R31" s="10">
        <f t="shared" ca="1" si="9"/>
        <v>90</v>
      </c>
      <c r="S31" s="10">
        <f t="shared" ca="1" si="10"/>
        <v>5</v>
      </c>
      <c r="T31" s="10">
        <f t="shared" ca="1" si="11"/>
        <v>4</v>
      </c>
      <c r="U31" s="10">
        <f t="shared" ca="1" si="12"/>
        <v>2</v>
      </c>
      <c r="V31" s="10">
        <f t="shared" ca="1" si="13"/>
        <v>18000</v>
      </c>
      <c r="W31" s="10">
        <f t="shared" ca="1" si="14"/>
        <v>19500</v>
      </c>
      <c r="X31" s="10" t="str">
        <f t="shared" ca="1" si="15"/>
        <v>Certified</v>
      </c>
      <c r="Y31" s="10" t="str">
        <f t="shared" ca="1" si="16"/>
        <v>Yes</v>
      </c>
      <c r="Z31" s="10" t="str">
        <f t="shared" ca="1" si="17"/>
        <v>Average – needs improvement</v>
      </c>
    </row>
    <row r="32" spans="1:26" s="10" customFormat="1">
      <c r="A32" s="10" t="s">
        <v>118</v>
      </c>
      <c r="B32" s="10" t="s">
        <v>119</v>
      </c>
      <c r="C32" s="10" t="s">
        <v>58</v>
      </c>
      <c r="D32" s="11">
        <f t="shared" ca="1" si="0"/>
        <v>29776</v>
      </c>
      <c r="E32" s="10" t="str">
        <f ca="1">IF(B32="Sneha Kulkarni","Manager",IF(B32="Rajesh Patil","Sub Manager",IF(B32="Akash Joshi","Cashier",INDEX({"Chef","Cook","Waiter","Delivery Executive","Cleaner"},RANDBETWEEN(1,5)))))</f>
        <v>Chef</v>
      </c>
      <c r="F32" s="10" t="str">
        <f t="shared" ca="1" si="1"/>
        <v>Kitchen</v>
      </c>
      <c r="G32" s="10">
        <f t="shared" ca="1" si="2"/>
        <v>7</v>
      </c>
      <c r="H32" s="10" t="str">
        <f t="shared" ca="1" si="3"/>
        <v>Senior</v>
      </c>
      <c r="I32" s="10" t="str">
        <f t="shared" ca="1" si="4"/>
        <v>Perment</v>
      </c>
      <c r="J32" s="11">
        <f t="shared" ca="1" si="18"/>
        <v>41879</v>
      </c>
      <c r="K32" s="10" t="str">
        <f ca="1">IF(OR(E32="Manager",E32="Sub Manager",E32="Cashier"),"Morning",IF(OR(E32="Chef",E32="Cook",E32="Waiter"),CHOOSE(RANDBETWEEN(1,3),"Morning","Evening","Night"),IF(E32="Delivery Executive","Flexible","Morning")))</f>
        <v>Morning</v>
      </c>
      <c r="L32" s="10" t="str">
        <f ca="1">CHOOSE(
 MATCH(E32,
 {"Manager","Sub Manager","Chef","Cook","Cashier","Waiter","Delivery Executive","Cleaner"},0),
 "Admin Office",
 "Admin Office",
 "Kitchen Zone",
 "Kitchen Zone",
 "Billing Counter",
 "Dining Area",
 "Delivery Zone",
 "Cleaning Area"
)</f>
        <v>Kitchen Zone</v>
      </c>
      <c r="M32" s="10" t="str">
        <f ca="1">CHOOSE(
 MATCH(E32,
 {"Manager","Sub Manager","Chef","Cook","Cashier","Waiter","Delivery Executive","Cleaner"},0),
 "Overall Operations",
 "Floor Supervision",
 "Main Kitchen",
 "Prep Section",
 "Billing Desk",
 "Table Service",
 "Order Dispatch",
 "Housekeeping"
)</f>
        <v>Main Kitchen</v>
      </c>
      <c r="N32" s="10" t="str">
        <f ca="1">CHOOSE(
 MATCH(E32,
 {"Manager","Sub Manager","Chef","Cashier","Cook","Waiter","Delivery Executive","Cleaner"},0),
 "Owner",
 "Manager",
 "Manager",
 "Sub Manager",
 "Chef",
 "Sub Manager",
 "Sub Manager",
 "Sub Manager"
)</f>
        <v>Manager</v>
      </c>
      <c r="O32" s="10">
        <f t="shared" ca="1" si="6"/>
        <v>9366932103</v>
      </c>
      <c r="P32" s="10" t="str">
        <f t="shared" ca="1" si="7"/>
        <v>VMV Road, Amravati</v>
      </c>
      <c r="Q32" s="10" t="str">
        <f t="shared" si="8"/>
        <v>ashok.gaikwad@restaurant.com</v>
      </c>
      <c r="R32" s="10">
        <f t="shared" ca="1" si="9"/>
        <v>90</v>
      </c>
      <c r="S32" s="10">
        <f t="shared" ca="1" si="10"/>
        <v>1</v>
      </c>
      <c r="T32" s="10">
        <f t="shared" ca="1" si="11"/>
        <v>5</v>
      </c>
      <c r="U32" s="10">
        <f t="shared" ca="1" si="12"/>
        <v>2</v>
      </c>
      <c r="V32" s="10">
        <f t="shared" ca="1" si="13"/>
        <v>28000</v>
      </c>
      <c r="W32" s="10">
        <f t="shared" ca="1" si="14"/>
        <v>29500</v>
      </c>
      <c r="X32" s="10" t="str">
        <f t="shared" ca="1" si="15"/>
        <v>Certified</v>
      </c>
      <c r="Y32" s="10" t="str">
        <f t="shared" ca="1" si="16"/>
        <v>Yes</v>
      </c>
      <c r="Z32" s="10" t="str">
        <f t="shared" ca="1" si="17"/>
        <v>Average – needs improvement</v>
      </c>
    </row>
    <row r="33" spans="1:26" s="10" customFormat="1">
      <c r="A33" s="10" t="s">
        <v>120</v>
      </c>
      <c r="B33" s="10" t="s">
        <v>121</v>
      </c>
      <c r="C33" s="10" t="s">
        <v>58</v>
      </c>
      <c r="D33" s="11">
        <f t="shared" ca="1" si="0"/>
        <v>32496</v>
      </c>
      <c r="E33" s="10" t="str">
        <f ca="1">IF(B33="Sneha Kulkarni","Manager",IF(B33="Rajesh Patil","Sub Manager",IF(B33="Akash Joshi","Cashier",INDEX({"Chef","Cook","Waiter","Delivery Executive","Cleaner"},RANDBETWEEN(1,5)))))</f>
        <v>Waiter</v>
      </c>
      <c r="F33" s="10" t="str">
        <f t="shared" ca="1" si="1"/>
        <v>Service</v>
      </c>
      <c r="G33" s="10">
        <f t="shared" ca="1" si="2"/>
        <v>3</v>
      </c>
      <c r="H33" s="10" t="str">
        <f t="shared" ca="1" si="3"/>
        <v>Junior</v>
      </c>
      <c r="I33" s="10" t="str">
        <f t="shared" ca="1" si="4"/>
        <v>Part Time</v>
      </c>
      <c r="J33" s="11">
        <f t="shared" ca="1" si="18"/>
        <v>41743</v>
      </c>
      <c r="K33" s="10" t="str">
        <f t="shared" ref="K33:K51" ca="1" si="19">IF(OR(E33="Manager",E33="Sub Manager",E33="Cashier"),"Morning",IF(OR(E33="Chef",E33="Cook",E33="Waiter"),CHOOSE(RANDBETWEEN(1,3),"Morning","Evening","Night"),IF(E33="Delivery Executive","Flexible","Morning")))</f>
        <v>Night</v>
      </c>
      <c r="L33" s="10" t="str">
        <f ca="1">CHOOSE(
 MATCH(E33,
 {"Manager","Sub Manager","Chef","Cook","Cashier","Waiter","Delivery Executive","Cleaner"},0),
 "Admin Office",
 "Admin Office",
 "Kitchen Zone",
 "Kitchen Zone",
 "Billing Counter",
 "Dining Area",
 "Delivery Zone",
 "Cleaning Area"
)</f>
        <v>Dining Area</v>
      </c>
      <c r="M33" s="10" t="str">
        <f ca="1">CHOOSE(
 MATCH(E33,
 {"Manager","Sub Manager","Chef","Cook","Cashier","Waiter","Delivery Executive","Cleaner"},0),
 "Overall Operations",
 "Floor Supervision",
 "Main Kitchen",
 "Prep Section",
 "Billing Desk",
 "Table Service",
 "Order Dispatch",
 "Housekeeping"
)</f>
        <v>Table Service</v>
      </c>
      <c r="N33" s="10" t="str">
        <f ca="1">CHOOSE(
 MATCH(E33,
 {"Manager","Sub Manager","Chef","Cashier","Cook","Waiter","Delivery Executive","Cleaner"},0),
 "Owner",
 "Manager",
 "Manager",
 "Sub Manager",
 "Chef",
 "Sub Manager",
 "Sub Manager",
 "Sub Manager"
)</f>
        <v>Sub Manager</v>
      </c>
      <c r="O33" s="10">
        <f t="shared" ca="1" si="6"/>
        <v>9445900587</v>
      </c>
      <c r="P33" s="10" t="str">
        <f t="shared" ca="1" si="7"/>
        <v>Kathora Road, Amravati</v>
      </c>
      <c r="Q33" s="10" t="str">
        <f t="shared" si="8"/>
        <v>sandeep.jadhav@restaurant.com</v>
      </c>
      <c r="R33" s="10">
        <f t="shared" ca="1" si="9"/>
        <v>93</v>
      </c>
      <c r="S33" s="10">
        <f t="shared" ca="1" si="10"/>
        <v>2</v>
      </c>
      <c r="T33" s="10">
        <f t="shared" ca="1" si="11"/>
        <v>6</v>
      </c>
      <c r="U33" s="10">
        <f t="shared" ca="1" si="12"/>
        <v>4</v>
      </c>
      <c r="V33" s="10">
        <f t="shared" ca="1" si="13"/>
        <v>14000</v>
      </c>
      <c r="W33" s="10">
        <f t="shared" ca="1" si="14"/>
        <v>16500</v>
      </c>
      <c r="X33" s="10" t="str">
        <f t="shared" ca="1" si="15"/>
        <v>Certified</v>
      </c>
      <c r="Y33" s="10" t="str">
        <f t="shared" ca="1" si="16"/>
        <v>Yes</v>
      </c>
      <c r="Z33" s="10" t="str">
        <f t="shared" ca="1" si="17"/>
        <v>Excellent performance</v>
      </c>
    </row>
    <row r="34" spans="1:26" s="10" customFormat="1">
      <c r="A34" s="10" t="s">
        <v>122</v>
      </c>
      <c r="B34" s="10" t="s">
        <v>123</v>
      </c>
      <c r="C34" s="10" t="s">
        <v>58</v>
      </c>
      <c r="D34" s="11">
        <f t="shared" ca="1" si="0"/>
        <v>31094</v>
      </c>
      <c r="E34" s="10" t="str">
        <f ca="1">IF(B34="Sneha Kulkarni","Manager",IF(B34="Rajesh Patil","Sub Manager",IF(B34="Akash Joshi","Cashier",INDEX({"Chef","Cook","Waiter","Delivery Executive","Cleaner"},RANDBETWEEN(1,5)))))</f>
        <v>Delivery Executive</v>
      </c>
      <c r="F34" s="10" t="str">
        <f t="shared" ca="1" si="1"/>
        <v>Delivery</v>
      </c>
      <c r="G34" s="10">
        <f t="shared" ca="1" si="2"/>
        <v>1</v>
      </c>
      <c r="H34" s="10" t="str">
        <f t="shared" ca="1" si="3"/>
        <v>Fresher</v>
      </c>
      <c r="I34" s="10" t="str">
        <f t="shared" ca="1" si="4"/>
        <v>Part Time</v>
      </c>
      <c r="J34" s="11">
        <f t="shared" ca="1" si="18"/>
        <v>40976</v>
      </c>
      <c r="K34" s="10" t="str">
        <f t="shared" ca="1" si="19"/>
        <v>Flexible</v>
      </c>
      <c r="L34" s="10" t="str">
        <f ca="1">CHOOSE(
 MATCH(E34,
 {"Manager","Sub Manager","Chef","Cook","Cashier","Waiter","Delivery Executive","Cleaner"},0),
 "Admin Office",
 "Admin Office",
 "Kitchen Zone",
 "Kitchen Zone",
 "Billing Counter",
 "Dining Area",
 "Delivery Zone",
 "Cleaning Area"
)</f>
        <v>Delivery Zone</v>
      </c>
      <c r="M34" s="10" t="str">
        <f ca="1">CHOOSE(
 MATCH(E34,
 {"Manager","Sub Manager","Chef","Cook","Cashier","Waiter","Delivery Executive","Cleaner"},0),
 "Overall Operations",
 "Floor Supervision",
 "Main Kitchen",
 "Prep Section",
 "Billing Desk",
 "Table Service",
 "Order Dispatch",
 "Housekeeping"
)</f>
        <v>Order Dispatch</v>
      </c>
      <c r="N34" s="10" t="str">
        <f ca="1">CHOOSE(
 MATCH(E34,
 {"Manager","Sub Manager","Chef","Cashier","Cook","Waiter","Delivery Executive","Cleaner"},0),
 "Owner",
 "Manager",
 "Manager",
 "Sub Manager",
 "Chef",
 "Sub Manager",
 "Sub Manager",
 "Sub Manager"
)</f>
        <v>Sub Manager</v>
      </c>
      <c r="O34" s="10">
        <f t="shared" ca="1" si="6"/>
        <v>8730284666</v>
      </c>
      <c r="P34" s="10" t="str">
        <f t="shared" ca="1" si="7"/>
        <v>Panchavati, Amravati</v>
      </c>
      <c r="Q34" s="10" t="str">
        <f t="shared" si="8"/>
        <v>sachin.more@restaurant.com</v>
      </c>
      <c r="R34" s="10">
        <f t="shared" ca="1" si="9"/>
        <v>85</v>
      </c>
      <c r="S34" s="10">
        <f t="shared" ca="1" si="10"/>
        <v>2</v>
      </c>
      <c r="T34" s="10">
        <f t="shared" ca="1" si="11"/>
        <v>8</v>
      </c>
      <c r="U34" s="10">
        <f t="shared" ca="1" si="12"/>
        <v>1</v>
      </c>
      <c r="V34" s="10">
        <f t="shared" ca="1" si="13"/>
        <v>15000</v>
      </c>
      <c r="W34" s="10">
        <f t="shared" ca="1" si="14"/>
        <v>17500</v>
      </c>
      <c r="X34" s="10" t="str">
        <f t="shared" ca="1" si="15"/>
        <v>Certified</v>
      </c>
      <c r="Y34" s="10" t="str">
        <f t="shared" ca="1" si="16"/>
        <v>Yes</v>
      </c>
      <c r="Z34" s="10" t="str">
        <f t="shared" ca="1" si="17"/>
        <v>Poor performance</v>
      </c>
    </row>
    <row r="35" spans="1:26" s="10" customFormat="1">
      <c r="A35" s="10" t="s">
        <v>124</v>
      </c>
      <c r="B35" s="10" t="s">
        <v>125</v>
      </c>
      <c r="C35" s="10" t="s">
        <v>58</v>
      </c>
      <c r="D35" s="11">
        <f t="shared" ca="1" si="0"/>
        <v>30097</v>
      </c>
      <c r="E35" s="10" t="str">
        <f ca="1">IF(B35="Sneha Kulkarni","Manager",IF(B35="Rajesh Patil","Sub Manager",IF(B35="Akash Joshi","Cashier",INDEX({"Chef","Cook","Waiter","Delivery Executive","Cleaner"},RANDBETWEEN(1,5)))))</f>
        <v>Chef</v>
      </c>
      <c r="F35" s="10" t="str">
        <f t="shared" ca="1" si="1"/>
        <v>Kitchen</v>
      </c>
      <c r="G35" s="10">
        <f t="shared" ca="1" si="2"/>
        <v>7</v>
      </c>
      <c r="H35" s="10" t="str">
        <f t="shared" ca="1" si="3"/>
        <v>Senior</v>
      </c>
      <c r="I35" s="10" t="str">
        <f t="shared" ca="1" si="4"/>
        <v>Perment</v>
      </c>
      <c r="J35" s="11">
        <f t="shared" ca="1" si="18"/>
        <v>40264</v>
      </c>
      <c r="K35" s="10" t="str">
        <f t="shared" ca="1" si="19"/>
        <v>Night</v>
      </c>
      <c r="L35" s="10" t="str">
        <f ca="1">CHOOSE(
 MATCH(E35,
 {"Manager","Sub Manager","Chef","Cook","Cashier","Waiter","Delivery Executive","Cleaner"},0),
 "Admin Office",
 "Admin Office",
 "Kitchen Zone",
 "Kitchen Zone",
 "Billing Counter",
 "Dining Area",
 "Delivery Zone",
 "Cleaning Area"
)</f>
        <v>Kitchen Zone</v>
      </c>
      <c r="M35" s="10" t="str">
        <f ca="1">CHOOSE(
 MATCH(E35,
 {"Manager","Sub Manager","Chef","Cook","Cashier","Waiter","Delivery Executive","Cleaner"},0),
 "Overall Operations",
 "Floor Supervision",
 "Main Kitchen",
 "Prep Section",
 "Billing Desk",
 "Table Service",
 "Order Dispatch",
 "Housekeeping"
)</f>
        <v>Main Kitchen</v>
      </c>
      <c r="N35" s="10" t="str">
        <f ca="1">CHOOSE(
 MATCH(E35,
 {"Manager","Sub Manager","Chef","Cashier","Cook","Waiter","Delivery Executive","Cleaner"},0),
 "Owner",
 "Manager",
 "Manager",
 "Sub Manager",
 "Chef",
 "Sub Manager",
 "Sub Manager",
 "Sub Manager"
)</f>
        <v>Manager</v>
      </c>
      <c r="O35" s="10">
        <f t="shared" ca="1" si="6"/>
        <v>8630384955</v>
      </c>
      <c r="P35" s="10" t="str">
        <f t="shared" ca="1" si="7"/>
        <v>Panchavati, Amravati</v>
      </c>
      <c r="Q35" s="10" t="str">
        <f t="shared" si="8"/>
        <v>vinod.patil@restaurant.com</v>
      </c>
      <c r="R35" s="10">
        <f t="shared" ca="1" si="9"/>
        <v>85</v>
      </c>
      <c r="S35" s="10">
        <f t="shared" ca="1" si="10"/>
        <v>3</v>
      </c>
      <c r="T35" s="10">
        <f t="shared" ca="1" si="11"/>
        <v>3</v>
      </c>
      <c r="U35" s="10">
        <f t="shared" ca="1" si="12"/>
        <v>1</v>
      </c>
      <c r="V35" s="10">
        <f t="shared" ca="1" si="13"/>
        <v>28000</v>
      </c>
      <c r="W35" s="10">
        <f t="shared" ca="1" si="14"/>
        <v>29500</v>
      </c>
      <c r="X35" s="10" t="str">
        <f t="shared" ca="1" si="15"/>
        <v>Certified</v>
      </c>
      <c r="Y35" s="10" t="str">
        <f t="shared" ca="1" si="16"/>
        <v>Yes</v>
      </c>
      <c r="Z35" s="10" t="str">
        <f t="shared" ca="1" si="17"/>
        <v>Poor performance</v>
      </c>
    </row>
    <row r="36" spans="1:26" s="10" customFormat="1">
      <c r="A36" s="10" t="s">
        <v>126</v>
      </c>
      <c r="B36" s="10" t="s">
        <v>127</v>
      </c>
      <c r="C36" s="10" t="s">
        <v>58</v>
      </c>
      <c r="D36" s="11">
        <f t="shared" ca="1" si="0"/>
        <v>36062</v>
      </c>
      <c r="E36" s="10" t="str">
        <f ca="1">IF(B36="Sneha Kulkarni","Manager",IF(B36="Rajesh Patil","Sub Manager",IF(B36="Akash Joshi","Cashier",INDEX({"Chef","Cook","Waiter","Delivery Executive","Cleaner"},RANDBETWEEN(1,5)))))</f>
        <v>Cook</v>
      </c>
      <c r="F36" s="10" t="str">
        <f t="shared" ca="1" si="1"/>
        <v>Kitchen</v>
      </c>
      <c r="G36" s="10">
        <f t="shared" ca="1" si="2"/>
        <v>1</v>
      </c>
      <c r="H36" s="10" t="str">
        <f t="shared" ca="1" si="3"/>
        <v>Fresher</v>
      </c>
      <c r="I36" s="10" t="str">
        <f t="shared" ca="1" si="4"/>
        <v>Contract</v>
      </c>
      <c r="J36" s="11">
        <f t="shared" ca="1" si="18"/>
        <v>41853</v>
      </c>
      <c r="K36" s="10" t="str">
        <f t="shared" ca="1" si="19"/>
        <v>Night</v>
      </c>
      <c r="L36" s="10" t="str">
        <f ca="1">CHOOSE(
 MATCH(E36,
 {"Manager","Sub Manager","Chef","Cook","Cashier","Waiter","Delivery Executive","Cleaner"},0),
 "Admin Office",
 "Admin Office",
 "Kitchen Zone",
 "Kitchen Zone",
 "Billing Counter",
 "Dining Area",
 "Delivery Zone",
 "Cleaning Area"
)</f>
        <v>Kitchen Zone</v>
      </c>
      <c r="M36" s="10" t="str">
        <f ca="1">CHOOSE(
 MATCH(E36,
 {"Manager","Sub Manager","Chef","Cook","Cashier","Waiter","Delivery Executive","Cleaner"},0),
 "Overall Operations",
 "Floor Supervision",
 "Main Kitchen",
 "Prep Section",
 "Billing Desk",
 "Table Service",
 "Order Dispatch",
 "Housekeeping"
)</f>
        <v>Prep Section</v>
      </c>
      <c r="N36" s="10" t="str">
        <f ca="1">CHOOSE(
 MATCH(E36,
 {"Manager","Sub Manager","Chef","Cashier","Cook","Waiter","Delivery Executive","Cleaner"},0),
 "Owner",
 "Manager",
 "Manager",
 "Sub Manager",
 "Chef",
 "Sub Manager",
 "Sub Manager",
 "Sub Manager"
)</f>
        <v>Chef</v>
      </c>
      <c r="O36" s="10">
        <f t="shared" ca="1" si="6"/>
        <v>9099317482</v>
      </c>
      <c r="P36" s="10" t="str">
        <f t="shared" ca="1" si="7"/>
        <v>VMV Road, Amravati</v>
      </c>
      <c r="Q36" s="10" t="str">
        <f t="shared" si="8"/>
        <v>balaji.deshmukh@restaurant.com</v>
      </c>
      <c r="R36" s="10">
        <f t="shared" ca="1" si="9"/>
        <v>96</v>
      </c>
      <c r="S36" s="10">
        <f t="shared" ca="1" si="10"/>
        <v>4</v>
      </c>
      <c r="T36" s="10">
        <f t="shared" ca="1" si="11"/>
        <v>6</v>
      </c>
      <c r="U36" s="10">
        <f t="shared" ca="1" si="12"/>
        <v>5</v>
      </c>
      <c r="V36" s="10">
        <f t="shared" ca="1" si="13"/>
        <v>18000</v>
      </c>
      <c r="W36" s="10">
        <f t="shared" ca="1" si="14"/>
        <v>20500</v>
      </c>
      <c r="X36" s="10" t="str">
        <f t="shared" ca="1" si="15"/>
        <v>Certified</v>
      </c>
      <c r="Y36" s="10" t="str">
        <f t="shared" ca="1" si="16"/>
        <v>Yes</v>
      </c>
      <c r="Z36" s="10" t="str">
        <f t="shared" ca="1" si="17"/>
        <v>Excellent performance</v>
      </c>
    </row>
    <row r="37" spans="1:26" s="10" customFormat="1">
      <c r="A37" s="10" t="s">
        <v>128</v>
      </c>
      <c r="B37" s="10" t="s">
        <v>129</v>
      </c>
      <c r="C37" s="10" t="s">
        <v>58</v>
      </c>
      <c r="D37" s="11">
        <f t="shared" ca="1" si="0"/>
        <v>35123</v>
      </c>
      <c r="E37" s="10" t="str">
        <f ca="1">IF(B37="Sneha Kulkarni","Manager",IF(B37="Rajesh Patil","Sub Manager",IF(B37="Akash Joshi","Cashier",INDEX({"Chef","Cook","Waiter","Delivery Executive","Cleaner"},RANDBETWEEN(1,5)))))</f>
        <v>Delivery Executive</v>
      </c>
      <c r="F37" s="10" t="str">
        <f t="shared" ca="1" si="1"/>
        <v>Delivery</v>
      </c>
      <c r="G37" s="10">
        <f t="shared" ca="1" si="2"/>
        <v>3</v>
      </c>
      <c r="H37" s="10" t="str">
        <f t="shared" ca="1" si="3"/>
        <v>Junior</v>
      </c>
      <c r="I37" s="10" t="str">
        <f t="shared" ca="1" si="4"/>
        <v>Part Time</v>
      </c>
      <c r="J37" s="11">
        <f t="shared" ca="1" si="18"/>
        <v>39575</v>
      </c>
      <c r="K37" s="10" t="str">
        <f t="shared" ca="1" si="19"/>
        <v>Flexible</v>
      </c>
      <c r="L37" s="10" t="str">
        <f ca="1">CHOOSE(
 MATCH(E37,
 {"Manager","Sub Manager","Chef","Cook","Cashier","Waiter","Delivery Executive","Cleaner"},0),
 "Admin Office",
 "Admin Office",
 "Kitchen Zone",
 "Kitchen Zone",
 "Billing Counter",
 "Dining Area",
 "Delivery Zone",
 "Cleaning Area"
)</f>
        <v>Delivery Zone</v>
      </c>
      <c r="M37" s="10" t="str">
        <f ca="1">CHOOSE(
 MATCH(E37,
 {"Manager","Sub Manager","Chef","Cook","Cashier","Waiter","Delivery Executive","Cleaner"},0),
 "Overall Operations",
 "Floor Supervision",
 "Main Kitchen",
 "Prep Section",
 "Billing Desk",
 "Table Service",
 "Order Dispatch",
 "Housekeeping"
)</f>
        <v>Order Dispatch</v>
      </c>
      <c r="N37" s="10" t="str">
        <f ca="1">CHOOSE(
 MATCH(E37,
 {"Manager","Sub Manager","Chef","Cashier","Cook","Waiter","Delivery Executive","Cleaner"},0),
 "Owner",
 "Manager",
 "Manager",
 "Sub Manager",
 "Chef",
 "Sub Manager",
 "Sub Manager",
 "Sub Manager"
)</f>
        <v>Sub Manager</v>
      </c>
      <c r="O37" s="10">
        <f t="shared" ca="1" si="6"/>
        <v>9109958905</v>
      </c>
      <c r="P37" s="10" t="str">
        <f t="shared" ca="1" si="7"/>
        <v>Badnera Road, Amravati</v>
      </c>
      <c r="Q37" s="10" t="str">
        <f t="shared" si="8"/>
        <v>hemant.joshi.@restaurant.com</v>
      </c>
      <c r="R37" s="10">
        <f t="shared" ca="1" si="9"/>
        <v>98</v>
      </c>
      <c r="S37" s="10">
        <f t="shared" ca="1" si="10"/>
        <v>3</v>
      </c>
      <c r="T37" s="10">
        <f t="shared" ca="1" si="11"/>
        <v>8</v>
      </c>
      <c r="U37" s="10">
        <f t="shared" ca="1" si="12"/>
        <v>5</v>
      </c>
      <c r="V37" s="10">
        <f t="shared" ca="1" si="13"/>
        <v>15000</v>
      </c>
      <c r="W37" s="10">
        <f t="shared" ca="1" si="14"/>
        <v>17500</v>
      </c>
      <c r="X37" s="10" t="str">
        <f t="shared" ca="1" si="15"/>
        <v>Certified</v>
      </c>
      <c r="Y37" s="10" t="str">
        <f t="shared" ca="1" si="16"/>
        <v>No</v>
      </c>
      <c r="Z37" s="10" t="str">
        <f t="shared" ca="1" si="17"/>
        <v>Excellent performance</v>
      </c>
    </row>
    <row r="38" spans="1:26" s="10" customFormat="1">
      <c r="A38" s="10" t="s">
        <v>130</v>
      </c>
      <c r="B38" s="10" t="s">
        <v>131</v>
      </c>
      <c r="C38" s="10" t="s">
        <v>58</v>
      </c>
      <c r="D38" s="11">
        <f t="shared" ca="1" si="0"/>
        <v>30974</v>
      </c>
      <c r="E38" s="10" t="str">
        <f ca="1">IF(B38="Sneha Kulkarni","Manager",IF(B38="Rajesh Patil","Sub Manager",IF(B38="Akash Joshi","Cashier",INDEX({"Chef","Cook","Waiter","Delivery Executive","Cleaner"},RANDBETWEEN(1,5)))))</f>
        <v>Cook</v>
      </c>
      <c r="F38" s="10" t="str">
        <f t="shared" ca="1" si="1"/>
        <v>Kitchen</v>
      </c>
      <c r="G38" s="10">
        <f t="shared" ca="1" si="2"/>
        <v>5</v>
      </c>
      <c r="H38" s="10" t="str">
        <f t="shared" ca="1" si="3"/>
        <v>Senior</v>
      </c>
      <c r="I38" s="10" t="str">
        <f t="shared" ca="1" si="4"/>
        <v>Contract</v>
      </c>
      <c r="J38" s="11">
        <f t="shared" ca="1" si="18"/>
        <v>40294</v>
      </c>
      <c r="K38" s="10" t="str">
        <f t="shared" ca="1" si="19"/>
        <v>Night</v>
      </c>
      <c r="L38" s="10" t="str">
        <f ca="1">CHOOSE(
 MATCH(E38,
 {"Manager","Sub Manager","Chef","Cook","Cashier","Waiter","Delivery Executive","Cleaner"},0),
 "Admin Office",
 "Admin Office",
 "Kitchen Zone",
 "Kitchen Zone",
 "Billing Counter",
 "Dining Area",
 "Delivery Zone",
 "Cleaning Area"
)</f>
        <v>Kitchen Zone</v>
      </c>
      <c r="M38" s="10" t="str">
        <f ca="1">CHOOSE(
 MATCH(E38,
 {"Manager","Sub Manager","Chef","Cook","Cashier","Waiter","Delivery Executive","Cleaner"},0),
 "Overall Operations",
 "Floor Supervision",
 "Main Kitchen",
 "Prep Section",
 "Billing Desk",
 "Table Service",
 "Order Dispatch",
 "Housekeeping"
)</f>
        <v>Prep Section</v>
      </c>
      <c r="N38" s="10" t="str">
        <f ca="1">CHOOSE(
 MATCH(E38,
 {"Manager","Sub Manager","Chef","Cashier","Cook","Waiter","Delivery Executive","Cleaner"},0),
 "Owner",
 "Manager",
 "Manager",
 "Sub Manager",
 "Chef",
 "Sub Manager",
 "Sub Manager",
 "Sub Manager"
)</f>
        <v>Chef</v>
      </c>
      <c r="O38" s="10">
        <f t="shared" ca="1" si="6"/>
        <v>9217257574</v>
      </c>
      <c r="P38" s="10" t="str">
        <f t="shared" ca="1" si="7"/>
        <v>Panchavati, Amravati</v>
      </c>
      <c r="Q38" s="10" t="str">
        <f t="shared" si="8"/>
        <v>umesh.vakte@restaurant.com</v>
      </c>
      <c r="R38" s="10">
        <f t="shared" ca="1" si="9"/>
        <v>94</v>
      </c>
      <c r="S38" s="10">
        <f t="shared" ca="1" si="10"/>
        <v>1</v>
      </c>
      <c r="T38" s="10">
        <f t="shared" ca="1" si="11"/>
        <v>6</v>
      </c>
      <c r="U38" s="10">
        <f t="shared" ca="1" si="12"/>
        <v>4</v>
      </c>
      <c r="V38" s="10">
        <f t="shared" ca="1" si="13"/>
        <v>18000</v>
      </c>
      <c r="W38" s="10">
        <f t="shared" ca="1" si="14"/>
        <v>20500</v>
      </c>
      <c r="X38" s="10" t="str">
        <f t="shared" ca="1" si="15"/>
        <v>Certified</v>
      </c>
      <c r="Y38" s="10" t="str">
        <f t="shared" ca="1" si="16"/>
        <v>No</v>
      </c>
      <c r="Z38" s="10" t="str">
        <f t="shared" ca="1" si="17"/>
        <v>Excellent performance</v>
      </c>
    </row>
    <row r="39" spans="1:26" s="10" customFormat="1">
      <c r="A39" s="10" t="s">
        <v>132</v>
      </c>
      <c r="B39" s="10" t="s">
        <v>133</v>
      </c>
      <c r="C39" s="10" t="s">
        <v>58</v>
      </c>
      <c r="D39" s="11">
        <f t="shared" ca="1" si="0"/>
        <v>31645</v>
      </c>
      <c r="E39" s="10" t="str">
        <f ca="1">IF(B39="Sneha Kulkarni","Manager",IF(B39="Rajesh Patil","Sub Manager",IF(B39="Akash Joshi","Cashier",INDEX({"Chef","Cook","Waiter","Delivery Executive","Cleaner"},RANDBETWEEN(1,5)))))</f>
        <v>Cleaner</v>
      </c>
      <c r="F39" s="10" t="str">
        <f t="shared" ca="1" si="1"/>
        <v>Housekeeping</v>
      </c>
      <c r="G39" s="10">
        <f t="shared" ca="1" si="2"/>
        <v>3</v>
      </c>
      <c r="H39" s="10" t="str">
        <f t="shared" ca="1" si="3"/>
        <v>Junior</v>
      </c>
      <c r="I39" s="10" t="str">
        <f t="shared" ca="1" si="4"/>
        <v>Contract</v>
      </c>
      <c r="J39" s="11">
        <f t="shared" ca="1" si="18"/>
        <v>39664</v>
      </c>
      <c r="K39" s="10" t="str">
        <f t="shared" ca="1" si="19"/>
        <v>Morning</v>
      </c>
      <c r="L39" s="10" t="str">
        <f ca="1">CHOOSE(
 MATCH(E39,
 {"Manager","Sub Manager","Chef","Cook","Cashier","Waiter","Delivery Executive","Cleaner"},0),
 "Admin Office",
 "Admin Office",
 "Kitchen Zone",
 "Kitchen Zone",
 "Billing Counter",
 "Dining Area",
 "Delivery Zone",
 "Cleaning Area"
)</f>
        <v>Cleaning Area</v>
      </c>
      <c r="M39" s="10" t="str">
        <f ca="1">CHOOSE(
 MATCH(E39,
 {"Manager","Sub Manager","Chef","Cook","Cashier","Waiter","Delivery Executive","Cleaner"},0),
 "Overall Operations",
 "Floor Supervision",
 "Main Kitchen",
 "Prep Section",
 "Billing Desk",
 "Table Service",
 "Order Dispatch",
 "Housekeeping"
)</f>
        <v>Housekeeping</v>
      </c>
      <c r="N39" s="10" t="str">
        <f ca="1">CHOOSE(
 MATCH(E39,
 {"Manager","Sub Manager","Chef","Cashier","Cook","Waiter","Delivery Executive","Cleaner"},0),
 "Owner",
 "Manager",
 "Manager",
 "Sub Manager",
 "Chef",
 "Sub Manager",
 "Sub Manager",
 "Sub Manager"
)</f>
        <v>Sub Manager</v>
      </c>
      <c r="O39" s="10">
        <f t="shared" ca="1" si="6"/>
        <v>9813228262</v>
      </c>
      <c r="P39" s="10" t="str">
        <f t="shared" ca="1" si="7"/>
        <v>Camp Area, Amravati</v>
      </c>
      <c r="Q39" s="10" t="str">
        <f t="shared" si="8"/>
        <v>kiran.jagatap@restaurant.com</v>
      </c>
      <c r="R39" s="10">
        <f t="shared" ca="1" si="9"/>
        <v>86</v>
      </c>
      <c r="S39" s="10">
        <f t="shared" ca="1" si="10"/>
        <v>3</v>
      </c>
      <c r="T39" s="10">
        <f t="shared" ca="1" si="11"/>
        <v>3</v>
      </c>
      <c r="U39" s="10">
        <f t="shared" ca="1" si="12"/>
        <v>1</v>
      </c>
      <c r="V39" s="10">
        <f t="shared" ca="1" si="13"/>
        <v>12000</v>
      </c>
      <c r="W39" s="10">
        <f t="shared" ca="1" si="14"/>
        <v>13500</v>
      </c>
      <c r="X39" s="10" t="str">
        <f t="shared" ca="1" si="15"/>
        <v>Pending</v>
      </c>
      <c r="Y39" s="10" t="str">
        <f t="shared" ca="1" si="16"/>
        <v>Yes</v>
      </c>
      <c r="Z39" s="10" t="str">
        <f t="shared" ca="1" si="17"/>
        <v>Poor performance</v>
      </c>
    </row>
    <row r="40" spans="1:26" s="10" customFormat="1">
      <c r="A40" s="10" t="s">
        <v>134</v>
      </c>
      <c r="B40" s="10" t="s">
        <v>135</v>
      </c>
      <c r="C40" s="10" t="s">
        <v>83</v>
      </c>
      <c r="D40" s="11">
        <f t="shared" ca="1" si="0"/>
        <v>29813</v>
      </c>
      <c r="E40" s="10" t="str">
        <f ca="1">IF(B40="Sneha Kulkarni","Manager",IF(B40="Rajesh Patil","Sub Manager",IF(B40="Akash Joshi","Cashier",INDEX({"Chef","Cook","Waiter","Delivery Executive","Cleaner"},RANDBETWEEN(1,5)))))</f>
        <v>Cook</v>
      </c>
      <c r="F40" s="10" t="str">
        <f t="shared" ca="1" si="1"/>
        <v>Kitchen</v>
      </c>
      <c r="G40" s="10">
        <f t="shared" ca="1" si="2"/>
        <v>4</v>
      </c>
      <c r="H40" s="10" t="str">
        <f t="shared" ca="1" si="3"/>
        <v>Senior</v>
      </c>
      <c r="I40" s="10" t="str">
        <f t="shared" ca="1" si="4"/>
        <v>Contract</v>
      </c>
      <c r="J40" s="11">
        <f t="shared" ca="1" si="18"/>
        <v>42394</v>
      </c>
      <c r="K40" s="10" t="str">
        <f t="shared" ca="1" si="19"/>
        <v>Morning</v>
      </c>
      <c r="L40" s="10" t="str">
        <f ca="1">CHOOSE(
 MATCH(E40,
 {"Manager","Sub Manager","Chef","Cook","Cashier","Waiter","Delivery Executive","Cleaner"},0),
 "Admin Office",
 "Admin Office",
 "Kitchen Zone",
 "Kitchen Zone",
 "Billing Counter",
 "Dining Area",
 "Delivery Zone",
 "Cleaning Area"
)</f>
        <v>Kitchen Zone</v>
      </c>
      <c r="M40" s="10" t="str">
        <f ca="1">CHOOSE(
 MATCH(E40,
 {"Manager","Sub Manager","Chef","Cook","Cashier","Waiter","Delivery Executive","Cleaner"},0),
 "Overall Operations",
 "Floor Supervision",
 "Main Kitchen",
 "Prep Section",
 "Billing Desk",
 "Table Service",
 "Order Dispatch",
 "Housekeeping"
)</f>
        <v>Prep Section</v>
      </c>
      <c r="N40" s="10" t="str">
        <f ca="1">CHOOSE(
 MATCH(E40,
 {"Manager","Sub Manager","Chef","Cashier","Cook","Waiter","Delivery Executive","Cleaner"},0),
 "Owner",
 "Manager",
 "Manager",
 "Sub Manager",
 "Chef",
 "Sub Manager",
 "Sub Manager",
 "Sub Manager"
)</f>
        <v>Chef</v>
      </c>
      <c r="O40" s="10">
        <f t="shared" ca="1" si="6"/>
        <v>9168625046</v>
      </c>
      <c r="P40" s="10" t="str">
        <f t="shared" ca="1" si="7"/>
        <v>Panchavati, Amravati</v>
      </c>
      <c r="Q40" s="10" t="str">
        <f t="shared" si="8"/>
        <v>pramila.desai@restaurant.com</v>
      </c>
      <c r="R40" s="10">
        <f t="shared" ca="1" si="9"/>
        <v>90</v>
      </c>
      <c r="S40" s="10">
        <f t="shared" ca="1" si="10"/>
        <v>3</v>
      </c>
      <c r="T40" s="10">
        <f t="shared" ca="1" si="11"/>
        <v>4</v>
      </c>
      <c r="U40" s="10">
        <f t="shared" ca="1" si="12"/>
        <v>2</v>
      </c>
      <c r="V40" s="10">
        <f t="shared" ca="1" si="13"/>
        <v>18000</v>
      </c>
      <c r="W40" s="10">
        <f t="shared" ca="1" si="14"/>
        <v>19500</v>
      </c>
      <c r="X40" s="10" t="str">
        <f t="shared" ca="1" si="15"/>
        <v>Certified</v>
      </c>
      <c r="Y40" s="10" t="str">
        <f t="shared" ca="1" si="16"/>
        <v>Yes</v>
      </c>
      <c r="Z40" s="10" t="str">
        <f t="shared" ca="1" si="17"/>
        <v>Average – needs improvement</v>
      </c>
    </row>
    <row r="41" spans="1:26" s="10" customFormat="1">
      <c r="A41" s="10" t="s">
        <v>136</v>
      </c>
      <c r="B41" s="10" t="s">
        <v>137</v>
      </c>
      <c r="C41" s="10" t="s">
        <v>83</v>
      </c>
      <c r="D41" s="11">
        <f t="shared" ca="1" si="0"/>
        <v>35396</v>
      </c>
      <c r="E41" s="10" t="str">
        <f ca="1">IF(B41="Sneha Kulkarni","Manager",IF(B41="Rajesh Patil","Sub Manager",IF(B41="Akash Joshi","Cashier",INDEX({"Chef","Cook","Waiter","Delivery Executive","Cleaner"},RANDBETWEEN(1,5)))))</f>
        <v>Waiter</v>
      </c>
      <c r="F41" s="10" t="str">
        <f t="shared" ca="1" si="1"/>
        <v>Service</v>
      </c>
      <c r="G41" s="10">
        <f t="shared" ca="1" si="2"/>
        <v>3</v>
      </c>
      <c r="H41" s="10" t="str">
        <f t="shared" ca="1" si="3"/>
        <v>Junior</v>
      </c>
      <c r="I41" s="10" t="str">
        <f t="shared" ca="1" si="4"/>
        <v>Part Time</v>
      </c>
      <c r="J41" s="11">
        <f t="shared" ca="1" si="18"/>
        <v>40663</v>
      </c>
      <c r="K41" s="10" t="str">
        <f t="shared" ca="1" si="19"/>
        <v>Night</v>
      </c>
      <c r="L41" s="10" t="str">
        <f ca="1">CHOOSE(
 MATCH(E41,
 {"Manager","Sub Manager","Chef","Cook","Cashier","Waiter","Delivery Executive","Cleaner"},0),
 "Admin Office",
 "Admin Office",
 "Kitchen Zone",
 "Kitchen Zone",
 "Billing Counter",
 "Dining Area",
 "Delivery Zone",
 "Cleaning Area"
)</f>
        <v>Dining Area</v>
      </c>
      <c r="M41" s="10" t="str">
        <f ca="1">CHOOSE(
 MATCH(E41,
 {"Manager","Sub Manager","Chef","Cook","Cashier","Waiter","Delivery Executive","Cleaner"},0),
 "Overall Operations",
 "Floor Supervision",
 "Main Kitchen",
 "Prep Section",
 "Billing Desk",
 "Table Service",
 "Order Dispatch",
 "Housekeeping"
)</f>
        <v>Table Service</v>
      </c>
      <c r="N41" s="10" t="str">
        <f ca="1">CHOOSE(
 MATCH(E41,
 {"Manager","Sub Manager","Chef","Cashier","Cook","Waiter","Delivery Executive","Cleaner"},0),
 "Owner",
 "Manager",
 "Manager",
 "Sub Manager",
 "Chef",
 "Sub Manager",
 "Sub Manager",
 "Sub Manager"
)</f>
        <v>Sub Manager</v>
      </c>
      <c r="O41" s="10">
        <f t="shared" ca="1" si="6"/>
        <v>9867480854</v>
      </c>
      <c r="P41" s="10" t="str">
        <f t="shared" ca="1" si="7"/>
        <v>Badnera Road, Amravati</v>
      </c>
      <c r="Q41" s="10" t="str">
        <f t="shared" si="8"/>
        <v>sunita.pawar@restaurant.com</v>
      </c>
      <c r="R41" s="10">
        <f t="shared" ca="1" si="9"/>
        <v>85</v>
      </c>
      <c r="S41" s="10">
        <f t="shared" ca="1" si="10"/>
        <v>3</v>
      </c>
      <c r="T41" s="10">
        <f t="shared" ca="1" si="11"/>
        <v>7</v>
      </c>
      <c r="U41" s="10">
        <f t="shared" ca="1" si="12"/>
        <v>1</v>
      </c>
      <c r="V41" s="10">
        <f t="shared" ca="1" si="13"/>
        <v>14000</v>
      </c>
      <c r="W41" s="10">
        <f t="shared" ca="1" si="14"/>
        <v>16500</v>
      </c>
      <c r="X41" s="10" t="str">
        <f t="shared" ca="1" si="15"/>
        <v>Certified</v>
      </c>
      <c r="Y41" s="10" t="str">
        <f t="shared" ca="1" si="16"/>
        <v>Yes</v>
      </c>
      <c r="Z41" s="10" t="str">
        <f t="shared" ca="1" si="17"/>
        <v>Poor performance</v>
      </c>
    </row>
    <row r="42" spans="1:26" s="10" customFormat="1">
      <c r="A42" s="10" t="s">
        <v>138</v>
      </c>
      <c r="B42" s="10" t="s">
        <v>139</v>
      </c>
      <c r="C42" s="10" t="s">
        <v>83</v>
      </c>
      <c r="D42" s="11">
        <f t="shared" ca="1" si="0"/>
        <v>35287</v>
      </c>
      <c r="E42" s="10" t="str">
        <f ca="1">IF(B42="Sneha Kulkarni","Manager",IF(B42="Rajesh Patil","Sub Manager",IF(B42="Akash Joshi","Cashier",INDEX({"Chef","Cook","Waiter","Delivery Executive","Cleaner"},RANDBETWEEN(1,5)))))</f>
        <v>Cook</v>
      </c>
      <c r="F42" s="10" t="str">
        <f t="shared" ca="1" si="1"/>
        <v>Kitchen</v>
      </c>
      <c r="G42" s="10">
        <f t="shared" ca="1" si="2"/>
        <v>3</v>
      </c>
      <c r="H42" s="10" t="str">
        <f t="shared" ca="1" si="3"/>
        <v>Junior</v>
      </c>
      <c r="I42" s="10" t="str">
        <f t="shared" ca="1" si="4"/>
        <v>Contract</v>
      </c>
      <c r="J42" s="11">
        <f t="shared" ca="1" si="18"/>
        <v>39658</v>
      </c>
      <c r="K42" s="10" t="str">
        <f t="shared" ca="1" si="19"/>
        <v>Evening</v>
      </c>
      <c r="L42" s="10" t="str">
        <f ca="1">CHOOSE(
 MATCH(E42,
 {"Manager","Sub Manager","Chef","Cook","Cashier","Waiter","Delivery Executive","Cleaner"},0),
 "Admin Office",
 "Admin Office",
 "Kitchen Zone",
 "Kitchen Zone",
 "Billing Counter",
 "Dining Area",
 "Delivery Zone",
 "Cleaning Area"
)</f>
        <v>Kitchen Zone</v>
      </c>
      <c r="M42" s="10" t="str">
        <f ca="1">CHOOSE(
 MATCH(E42,
 {"Manager","Sub Manager","Chef","Cook","Cashier","Waiter","Delivery Executive","Cleaner"},0),
 "Overall Operations",
 "Floor Supervision",
 "Main Kitchen",
 "Prep Section",
 "Billing Desk",
 "Table Service",
 "Order Dispatch",
 "Housekeeping"
)</f>
        <v>Prep Section</v>
      </c>
      <c r="N42" s="10" t="str">
        <f ca="1">CHOOSE(
 MATCH(E42,
 {"Manager","Sub Manager","Chef","Cashier","Cook","Waiter","Delivery Executive","Cleaner"},0),
 "Owner",
 "Manager",
 "Manager",
 "Sub Manager",
 "Chef",
 "Sub Manager",
 "Sub Manager",
 "Sub Manager"
)</f>
        <v>Chef</v>
      </c>
      <c r="O42" s="10">
        <f t="shared" ca="1" si="6"/>
        <v>9295256919</v>
      </c>
      <c r="P42" s="10" t="str">
        <f t="shared" ca="1" si="7"/>
        <v>Wadali, Amravati</v>
      </c>
      <c r="Q42" s="10" t="str">
        <f t="shared" si="8"/>
        <v>kalpana.jadhao@restaurant.com</v>
      </c>
      <c r="R42" s="10">
        <f t="shared" ca="1" si="9"/>
        <v>85</v>
      </c>
      <c r="S42" s="10">
        <f t="shared" ca="1" si="10"/>
        <v>1</v>
      </c>
      <c r="T42" s="10">
        <f t="shared" ca="1" si="11"/>
        <v>6</v>
      </c>
      <c r="U42" s="10">
        <f t="shared" ca="1" si="12"/>
        <v>1</v>
      </c>
      <c r="V42" s="10">
        <f t="shared" ca="1" si="13"/>
        <v>18000</v>
      </c>
      <c r="W42" s="10">
        <f t="shared" ca="1" si="14"/>
        <v>20500</v>
      </c>
      <c r="X42" s="10" t="str">
        <f t="shared" ca="1" si="15"/>
        <v>Certified</v>
      </c>
      <c r="Y42" s="10" t="str">
        <f t="shared" ca="1" si="16"/>
        <v>No</v>
      </c>
      <c r="Z42" s="10" t="str">
        <f t="shared" ca="1" si="17"/>
        <v>Poor performance</v>
      </c>
    </row>
    <row r="43" spans="1:26" s="10" customFormat="1">
      <c r="A43" s="10" t="s">
        <v>140</v>
      </c>
      <c r="B43" s="10" t="s">
        <v>141</v>
      </c>
      <c r="C43" s="10" t="s">
        <v>83</v>
      </c>
      <c r="D43" s="11">
        <f t="shared" ca="1" si="0"/>
        <v>32035</v>
      </c>
      <c r="E43" s="10" t="str">
        <f ca="1">IF(B43="Sneha Kulkarni","Manager",IF(B43="Rajesh Patil","Sub Manager",IF(B43="Akash Joshi","Cashier",INDEX({"Chef","Cook","Waiter","Delivery Executive","Cleaner"},RANDBETWEEN(1,5)))))</f>
        <v>Chef</v>
      </c>
      <c r="F43" s="10" t="str">
        <f t="shared" ca="1" si="1"/>
        <v>Kitchen</v>
      </c>
      <c r="G43" s="10">
        <f t="shared" ca="1" si="2"/>
        <v>7</v>
      </c>
      <c r="H43" s="10" t="str">
        <f t="shared" ca="1" si="3"/>
        <v>Senior</v>
      </c>
      <c r="I43" s="10" t="str">
        <f t="shared" ca="1" si="4"/>
        <v>Perment</v>
      </c>
      <c r="J43" s="11">
        <f t="shared" ca="1" si="18"/>
        <v>43512</v>
      </c>
      <c r="K43" s="10" t="str">
        <f t="shared" ca="1" si="19"/>
        <v>Morning</v>
      </c>
      <c r="L43" s="10" t="str">
        <f ca="1">CHOOSE(
 MATCH(E43,
 {"Manager","Sub Manager","Chef","Cook","Cashier","Waiter","Delivery Executive","Cleaner"},0),
 "Admin Office",
 "Admin Office",
 "Kitchen Zone",
 "Kitchen Zone",
 "Billing Counter",
 "Dining Area",
 "Delivery Zone",
 "Cleaning Area"
)</f>
        <v>Kitchen Zone</v>
      </c>
      <c r="M43" s="10" t="str">
        <f ca="1">CHOOSE(
 MATCH(E43,
 {"Manager","Sub Manager","Chef","Cook","Cashier","Waiter","Delivery Executive","Cleaner"},0),
 "Overall Operations",
 "Floor Supervision",
 "Main Kitchen",
 "Prep Section",
 "Billing Desk",
 "Table Service",
 "Order Dispatch",
 "Housekeeping"
)</f>
        <v>Main Kitchen</v>
      </c>
      <c r="N43" s="10" t="str">
        <f ca="1">CHOOSE(
 MATCH(E43,
 {"Manager","Sub Manager","Chef","Cashier","Cook","Waiter","Delivery Executive","Cleaner"},0),
 "Owner",
 "Manager",
 "Manager",
 "Sub Manager",
 "Chef",
 "Sub Manager",
 "Sub Manager",
 "Sub Manager"
)</f>
        <v>Manager</v>
      </c>
      <c r="O43" s="10">
        <f t="shared" ca="1" si="6"/>
        <v>9472839636</v>
      </c>
      <c r="P43" s="10" t="str">
        <f t="shared" ca="1" si="7"/>
        <v>Wadali, Amravati</v>
      </c>
      <c r="Q43" s="10" t="str">
        <f t="shared" si="8"/>
        <v>alka.shindi@restaurant.com</v>
      </c>
      <c r="R43" s="10">
        <f t="shared" ca="1" si="9"/>
        <v>98</v>
      </c>
      <c r="S43" s="10">
        <f t="shared" ca="1" si="10"/>
        <v>1</v>
      </c>
      <c r="T43" s="10">
        <f t="shared" ca="1" si="11"/>
        <v>5</v>
      </c>
      <c r="U43" s="10">
        <f t="shared" ca="1" si="12"/>
        <v>5</v>
      </c>
      <c r="V43" s="10">
        <f t="shared" ca="1" si="13"/>
        <v>28000</v>
      </c>
      <c r="W43" s="10">
        <f t="shared" ca="1" si="14"/>
        <v>29500</v>
      </c>
      <c r="X43" s="10" t="str">
        <f t="shared" ca="1" si="15"/>
        <v>Certified</v>
      </c>
      <c r="Y43" s="10" t="str">
        <f t="shared" ca="1" si="16"/>
        <v>No</v>
      </c>
      <c r="Z43" s="10" t="str">
        <f t="shared" ca="1" si="17"/>
        <v>Excellent performance</v>
      </c>
    </row>
    <row r="44" spans="1:26" s="10" customFormat="1">
      <c r="A44" s="10" t="s">
        <v>142</v>
      </c>
      <c r="B44" s="10" t="s">
        <v>143</v>
      </c>
      <c r="C44" s="10" t="s">
        <v>83</v>
      </c>
      <c r="D44" s="11">
        <f t="shared" ca="1" si="0"/>
        <v>36067</v>
      </c>
      <c r="E44" s="10" t="str">
        <f ca="1">IF(B44="Sneha Kulkarni","Manager",IF(B44="Rajesh Patil","Sub Manager",IF(B44="Akash Joshi","Cashier",INDEX({"Chef","Cook","Waiter","Delivery Executive","Cleaner"},RANDBETWEEN(1,5)))))</f>
        <v>Cook</v>
      </c>
      <c r="F44" s="10" t="str">
        <f t="shared" ca="1" si="1"/>
        <v>Kitchen</v>
      </c>
      <c r="G44" s="10">
        <f t="shared" ca="1" si="2"/>
        <v>2</v>
      </c>
      <c r="H44" s="10" t="str">
        <f t="shared" ca="1" si="3"/>
        <v>Junior</v>
      </c>
      <c r="I44" s="10" t="str">
        <f t="shared" ca="1" si="4"/>
        <v>Contract</v>
      </c>
      <c r="J44" s="11">
        <f t="shared" ca="1" si="18"/>
        <v>42242</v>
      </c>
      <c r="K44" s="10" t="str">
        <f t="shared" ca="1" si="19"/>
        <v>Evening</v>
      </c>
      <c r="L44" s="10" t="str">
        <f ca="1">CHOOSE(
 MATCH(E44,
 {"Manager","Sub Manager","Chef","Cook","Cashier","Waiter","Delivery Executive","Cleaner"},0),
 "Admin Office",
 "Admin Office",
 "Kitchen Zone",
 "Kitchen Zone",
 "Billing Counter",
 "Dining Area",
 "Delivery Zone",
 "Cleaning Area"
)</f>
        <v>Kitchen Zone</v>
      </c>
      <c r="M44" s="10" t="str">
        <f ca="1">CHOOSE(
 MATCH(E44,
 {"Manager","Sub Manager","Chef","Cook","Cashier","Waiter","Delivery Executive","Cleaner"},0),
 "Overall Operations",
 "Floor Supervision",
 "Main Kitchen",
 "Prep Section",
 "Billing Desk",
 "Table Service",
 "Order Dispatch",
 "Housekeeping"
)</f>
        <v>Prep Section</v>
      </c>
      <c r="N44" s="10" t="str">
        <f ca="1">CHOOSE(
 MATCH(E44,
 {"Manager","Sub Manager","Chef","Cashier","Cook","Waiter","Delivery Executive","Cleaner"},0),
 "Owner",
 "Manager",
 "Manager",
 "Sub Manager",
 "Chef",
 "Sub Manager",
 "Sub Manager",
 "Sub Manager"
)</f>
        <v>Chef</v>
      </c>
      <c r="O44" s="10">
        <f t="shared" ca="1" si="6"/>
        <v>8742501469</v>
      </c>
      <c r="P44" s="10" t="str">
        <f t="shared" ca="1" si="7"/>
        <v>Panchavati, Amravati</v>
      </c>
      <c r="Q44" s="10" t="str">
        <f t="shared" si="8"/>
        <v>sangeeta.joshi@restaurant.com</v>
      </c>
      <c r="R44" s="10">
        <f t="shared" ca="1" si="9"/>
        <v>95</v>
      </c>
      <c r="S44" s="10">
        <f t="shared" ca="1" si="10"/>
        <v>4</v>
      </c>
      <c r="T44" s="10">
        <f t="shared" ca="1" si="11"/>
        <v>3</v>
      </c>
      <c r="U44" s="10">
        <f t="shared" ca="1" si="12"/>
        <v>5</v>
      </c>
      <c r="V44" s="10">
        <f t="shared" ca="1" si="13"/>
        <v>18000</v>
      </c>
      <c r="W44" s="10">
        <f t="shared" ca="1" si="14"/>
        <v>19500</v>
      </c>
      <c r="X44" s="10" t="str">
        <f t="shared" ca="1" si="15"/>
        <v>Certified</v>
      </c>
      <c r="Y44" s="10" t="str">
        <f t="shared" ca="1" si="16"/>
        <v>No</v>
      </c>
      <c r="Z44" s="10" t="str">
        <f t="shared" ca="1" si="17"/>
        <v>Excellent performance</v>
      </c>
    </row>
    <row r="45" spans="1:26" s="10" customFormat="1">
      <c r="A45" s="10" t="s">
        <v>144</v>
      </c>
      <c r="B45" s="10" t="s">
        <v>145</v>
      </c>
      <c r="C45" s="10" t="s">
        <v>83</v>
      </c>
      <c r="D45" s="11">
        <f t="shared" ca="1" si="0"/>
        <v>33444</v>
      </c>
      <c r="E45" s="10" t="str">
        <f ca="1">IF(B45="Sneha Kulkarni","Manager",IF(B45="Rajesh Patil","Sub Manager",IF(B45="Akash Joshi","Cashier",INDEX({"Chef","Cook","Waiter","Delivery Executive","Cleaner"},RANDBETWEEN(1,5)))))</f>
        <v>Waiter</v>
      </c>
      <c r="F45" s="10" t="str">
        <f t="shared" ca="1" si="1"/>
        <v>Service</v>
      </c>
      <c r="G45" s="10">
        <f t="shared" ca="1" si="2"/>
        <v>3</v>
      </c>
      <c r="H45" s="10" t="str">
        <f t="shared" ca="1" si="3"/>
        <v>Junior</v>
      </c>
      <c r="I45" s="10" t="str">
        <f t="shared" ca="1" si="4"/>
        <v>Part Time</v>
      </c>
      <c r="J45" s="11">
        <f t="shared" ca="1" si="18"/>
        <v>39710</v>
      </c>
      <c r="K45" s="10" t="str">
        <f t="shared" ca="1" si="19"/>
        <v>Morning</v>
      </c>
      <c r="L45" s="10" t="str">
        <f ca="1">CHOOSE(
 MATCH(E45,
 {"Manager","Sub Manager","Chef","Cook","Cashier","Waiter","Delivery Executive","Cleaner"},0),
 "Admin Office",
 "Admin Office",
 "Kitchen Zone",
 "Kitchen Zone",
 "Billing Counter",
 "Dining Area",
 "Delivery Zone",
 "Cleaning Area"
)</f>
        <v>Dining Area</v>
      </c>
      <c r="M45" s="10" t="str">
        <f ca="1">CHOOSE(
 MATCH(E45,
 {"Manager","Sub Manager","Chef","Cook","Cashier","Waiter","Delivery Executive","Cleaner"},0),
 "Overall Operations",
 "Floor Supervision",
 "Main Kitchen",
 "Prep Section",
 "Billing Desk",
 "Table Service",
 "Order Dispatch",
 "Housekeeping"
)</f>
        <v>Table Service</v>
      </c>
      <c r="N45" s="10" t="str">
        <f ca="1">CHOOSE(
 MATCH(E45,
 {"Manager","Sub Manager","Chef","Cashier","Cook","Waiter","Delivery Executive","Cleaner"},0),
 "Owner",
 "Manager",
 "Manager",
 "Sub Manager",
 "Chef",
 "Sub Manager",
 "Sub Manager",
 "Sub Manager"
)</f>
        <v>Sub Manager</v>
      </c>
      <c r="O45" s="10">
        <f t="shared" ca="1" si="6"/>
        <v>9100593911</v>
      </c>
      <c r="P45" s="10" t="str">
        <f t="shared" ca="1" si="7"/>
        <v>Camp Area, Amravati</v>
      </c>
      <c r="Q45" s="10" t="str">
        <f t="shared" si="8"/>
        <v>sarika.pawar@restaurant.com</v>
      </c>
      <c r="R45" s="10">
        <f t="shared" ca="1" si="9"/>
        <v>99</v>
      </c>
      <c r="S45" s="10">
        <f t="shared" ca="1" si="10"/>
        <v>5</v>
      </c>
      <c r="T45" s="10">
        <f t="shared" ca="1" si="11"/>
        <v>6</v>
      </c>
      <c r="U45" s="10">
        <f t="shared" ca="1" si="12"/>
        <v>5</v>
      </c>
      <c r="V45" s="10">
        <f t="shared" ca="1" si="13"/>
        <v>14000</v>
      </c>
      <c r="W45" s="10">
        <f t="shared" ca="1" si="14"/>
        <v>16500</v>
      </c>
      <c r="X45" s="10" t="str">
        <f t="shared" ca="1" si="15"/>
        <v>Certified</v>
      </c>
      <c r="Y45" s="10" t="str">
        <f t="shared" ca="1" si="16"/>
        <v>No</v>
      </c>
      <c r="Z45" s="10" t="str">
        <f t="shared" ca="1" si="17"/>
        <v>Excellent performance</v>
      </c>
    </row>
    <row r="46" spans="1:26" s="10" customFormat="1">
      <c r="A46" s="10" t="s">
        <v>146</v>
      </c>
      <c r="B46" s="10" t="s">
        <v>251</v>
      </c>
      <c r="C46" s="10" t="s">
        <v>58</v>
      </c>
      <c r="D46" s="11">
        <f t="shared" ca="1" si="0"/>
        <v>36425</v>
      </c>
      <c r="E46" s="10" t="str">
        <f ca="1">IF(B46="Sneha Kulkarni","Manager",IF(B46="Rajesh Patil","Sub Manager",IF(B46="Akash Joshi","Cashier",INDEX({"Chef","Cook","Waiter","Delivery Executive","Cleaner"},RANDBETWEEN(1,5)))))</f>
        <v>Delivery Executive</v>
      </c>
      <c r="F46" s="10" t="str">
        <f t="shared" ca="1" si="1"/>
        <v>Delivery</v>
      </c>
      <c r="G46" s="10">
        <f t="shared" ca="1" si="2"/>
        <v>5</v>
      </c>
      <c r="H46" s="10" t="str">
        <f t="shared" ca="1" si="3"/>
        <v>Senior</v>
      </c>
      <c r="I46" s="10" t="str">
        <f t="shared" ca="1" si="4"/>
        <v>Part Time</v>
      </c>
      <c r="J46" s="11">
        <f t="shared" ca="1" si="18"/>
        <v>42228</v>
      </c>
      <c r="K46" s="10" t="str">
        <f t="shared" ca="1" si="19"/>
        <v>Flexible</v>
      </c>
      <c r="L46" s="10" t="str">
        <f ca="1">CHOOSE(
 MATCH(E46,
 {"Manager","Sub Manager","Chef","Cook","Cashier","Waiter","Delivery Executive","Cleaner"},0),
 "Admin Office",
 "Admin Office",
 "Kitchen Zone",
 "Kitchen Zone",
 "Billing Counter",
 "Dining Area",
 "Delivery Zone",
 "Cleaning Area"
)</f>
        <v>Delivery Zone</v>
      </c>
      <c r="M46" s="10" t="str">
        <f ca="1">CHOOSE(
 MATCH(E46,
 {"Manager","Sub Manager","Chef","Cook","Cashier","Waiter","Delivery Executive","Cleaner"},0),
 "Overall Operations",
 "Floor Supervision",
 "Main Kitchen",
 "Prep Section",
 "Billing Desk",
 "Table Service",
 "Order Dispatch",
 "Housekeeping"
)</f>
        <v>Order Dispatch</v>
      </c>
      <c r="N46" s="10" t="str">
        <f ca="1">CHOOSE(
 MATCH(E46,
 {"Manager","Sub Manager","Chef","Cashier","Cook","Waiter","Delivery Executive","Cleaner"},0),
 "Owner",
 "Manager",
 "Manager",
 "Sub Manager",
 "Chef",
 "Sub Manager",
 "Sub Manager",
 "Sub Manager"
)</f>
        <v>Sub Manager</v>
      </c>
      <c r="O46" s="10">
        <f t="shared" ca="1" si="6"/>
        <v>8882690659</v>
      </c>
      <c r="P46" s="10" t="str">
        <f t="shared" ca="1" si="7"/>
        <v>Sai Nagar, Amravati</v>
      </c>
      <c r="Q46" s="10" t="str">
        <f t="shared" si="8"/>
        <v>rahul.kadam@restaurant.com</v>
      </c>
      <c r="R46" s="10">
        <f t="shared" ca="1" si="9"/>
        <v>98</v>
      </c>
      <c r="S46" s="10">
        <f t="shared" ca="1" si="10"/>
        <v>3</v>
      </c>
      <c r="T46" s="10">
        <f t="shared" ca="1" si="11"/>
        <v>4</v>
      </c>
      <c r="U46" s="10">
        <f t="shared" ca="1" si="12"/>
        <v>5</v>
      </c>
      <c r="V46" s="10">
        <f t="shared" ca="1" si="13"/>
        <v>15000</v>
      </c>
      <c r="W46" s="10">
        <f t="shared" ca="1" si="14"/>
        <v>16500</v>
      </c>
      <c r="X46" s="10" t="str">
        <f t="shared" ca="1" si="15"/>
        <v>Certified</v>
      </c>
      <c r="Y46" s="10" t="str">
        <f t="shared" ca="1" si="16"/>
        <v>Yes</v>
      </c>
      <c r="Z46" s="10" t="str">
        <f t="shared" ca="1" si="17"/>
        <v>Excellent performance</v>
      </c>
    </row>
    <row r="47" spans="1:26" s="10" customFormat="1">
      <c r="A47" s="10" t="s">
        <v>147</v>
      </c>
      <c r="B47" s="10" t="s">
        <v>148</v>
      </c>
      <c r="C47" s="10" t="s">
        <v>83</v>
      </c>
      <c r="D47" s="11">
        <f t="shared" ca="1" si="0"/>
        <v>35796</v>
      </c>
      <c r="E47" s="10" t="str">
        <f ca="1">IF(B47="Sneha Kulkarni","Manager",IF(B47="Rajesh Patil","Sub Manager",IF(B47="Akash Joshi","Cashier",INDEX({"Chef","Cook","Waiter","Delivery Executive","Cleaner"},RANDBETWEEN(1,5)))))</f>
        <v>Cleaner</v>
      </c>
      <c r="F47" s="10" t="str">
        <f t="shared" ca="1" si="1"/>
        <v>Housekeeping</v>
      </c>
      <c r="G47" s="10">
        <f t="shared" ca="1" si="2"/>
        <v>1</v>
      </c>
      <c r="H47" s="10" t="str">
        <f t="shared" ca="1" si="3"/>
        <v>Fresher</v>
      </c>
      <c r="I47" s="10" t="str">
        <f t="shared" ca="1" si="4"/>
        <v>Contract</v>
      </c>
      <c r="J47" s="11">
        <f t="shared" ca="1" si="18"/>
        <v>42431</v>
      </c>
      <c r="K47" s="10" t="str">
        <f t="shared" ca="1" si="19"/>
        <v>Morning</v>
      </c>
      <c r="L47" s="10" t="str">
        <f ca="1">CHOOSE(
 MATCH(E47,
 {"Manager","Sub Manager","Chef","Cook","Cashier","Waiter","Delivery Executive","Cleaner"},0),
 "Admin Office",
 "Admin Office",
 "Kitchen Zone",
 "Kitchen Zone",
 "Billing Counter",
 "Dining Area",
 "Delivery Zone",
 "Cleaning Area"
)</f>
        <v>Cleaning Area</v>
      </c>
      <c r="M47" s="10" t="str">
        <f ca="1">CHOOSE(
 MATCH(E47,
 {"Manager","Sub Manager","Chef","Cook","Cashier","Waiter","Delivery Executive","Cleaner"},0),
 "Overall Operations",
 "Floor Supervision",
 "Main Kitchen",
 "Prep Section",
 "Billing Desk",
 "Table Service",
 "Order Dispatch",
 "Housekeeping"
)</f>
        <v>Housekeeping</v>
      </c>
      <c r="N47" s="10" t="str">
        <f ca="1">CHOOSE(
 MATCH(E47,
 {"Manager","Sub Manager","Chef","Cashier","Cook","Waiter","Delivery Executive","Cleaner"},0),
 "Owner",
 "Manager",
 "Manager",
 "Sub Manager",
 "Chef",
 "Sub Manager",
 "Sub Manager",
 "Sub Manager"
)</f>
        <v>Sub Manager</v>
      </c>
      <c r="O47" s="10">
        <f t="shared" ca="1" si="6"/>
        <v>8461761696</v>
      </c>
      <c r="P47" s="10" t="str">
        <f t="shared" ca="1" si="7"/>
        <v>Rajapeth, Amravati</v>
      </c>
      <c r="Q47" s="10" t="str">
        <f t="shared" si="8"/>
        <v>lata.chavan@restaurant.com</v>
      </c>
      <c r="R47" s="10">
        <f t="shared" ca="1" si="9"/>
        <v>94</v>
      </c>
      <c r="S47" s="10">
        <f t="shared" ca="1" si="10"/>
        <v>3</v>
      </c>
      <c r="T47" s="10">
        <f t="shared" ca="1" si="11"/>
        <v>1</v>
      </c>
      <c r="U47" s="10">
        <f t="shared" ca="1" si="12"/>
        <v>4</v>
      </c>
      <c r="V47" s="10">
        <f t="shared" ca="1" si="13"/>
        <v>12000</v>
      </c>
      <c r="W47" s="10">
        <f t="shared" ca="1" si="14"/>
        <v>12800</v>
      </c>
      <c r="X47" s="10" t="str">
        <f t="shared" ca="1" si="15"/>
        <v>Pending</v>
      </c>
      <c r="Y47" s="10" t="str">
        <f t="shared" ca="1" si="16"/>
        <v>Yes</v>
      </c>
      <c r="Z47" s="10" t="str">
        <f t="shared" ca="1" si="17"/>
        <v>Excellent performance</v>
      </c>
    </row>
    <row r="48" spans="1:26" s="10" customFormat="1">
      <c r="A48" s="10" t="s">
        <v>149</v>
      </c>
      <c r="B48" s="10" t="s">
        <v>150</v>
      </c>
      <c r="C48" s="10" t="s">
        <v>83</v>
      </c>
      <c r="D48" s="11">
        <f t="shared" ca="1" si="0"/>
        <v>32237</v>
      </c>
      <c r="E48" s="10" t="str">
        <f ca="1">IF(B48="Sneha Kulkarni","Manager",IF(B48="Rajesh Patil","Sub Manager",IF(B48="Akash Joshi","Cashier",INDEX({"Chef","Cook","Waiter","Delivery Executive","Cleaner"},RANDBETWEEN(1,5)))))</f>
        <v>Cook</v>
      </c>
      <c r="F48" s="10" t="str">
        <f t="shared" ca="1" si="1"/>
        <v>Kitchen</v>
      </c>
      <c r="G48" s="10">
        <f t="shared" ca="1" si="2"/>
        <v>4</v>
      </c>
      <c r="H48" s="10" t="str">
        <f t="shared" ca="1" si="3"/>
        <v>Senior</v>
      </c>
      <c r="I48" s="10" t="str">
        <f t="shared" ca="1" si="4"/>
        <v>Contract</v>
      </c>
      <c r="J48" s="11">
        <f t="shared" ca="1" si="18"/>
        <v>39880</v>
      </c>
      <c r="K48" s="10" t="str">
        <f t="shared" ca="1" si="19"/>
        <v>Morning</v>
      </c>
      <c r="L48" s="10" t="str">
        <f ca="1">CHOOSE(
 MATCH(E48,
 {"Manager","Sub Manager","Chef","Cook","Cashier","Waiter","Delivery Executive","Cleaner"},0),
 "Admin Office",
 "Admin Office",
 "Kitchen Zone",
 "Kitchen Zone",
 "Billing Counter",
 "Dining Area",
 "Delivery Zone",
 "Cleaning Area"
)</f>
        <v>Kitchen Zone</v>
      </c>
      <c r="M48" s="10" t="str">
        <f ca="1">CHOOSE(
 MATCH(E48,
 {"Manager","Sub Manager","Chef","Cook","Cashier","Waiter","Delivery Executive","Cleaner"},0),
 "Overall Operations",
 "Floor Supervision",
 "Main Kitchen",
 "Prep Section",
 "Billing Desk",
 "Table Service",
 "Order Dispatch",
 "Housekeeping"
)</f>
        <v>Prep Section</v>
      </c>
      <c r="N48" s="10" t="str">
        <f ca="1">CHOOSE(
 MATCH(E48,
 {"Manager","Sub Manager","Chef","Cashier","Cook","Waiter","Delivery Executive","Cleaner"},0),
 "Owner",
 "Manager",
 "Manager",
 "Sub Manager",
 "Chef",
 "Sub Manager",
 "Sub Manager",
 "Sub Manager"
)</f>
        <v>Chef</v>
      </c>
      <c r="O48" s="10">
        <f t="shared" ca="1" si="6"/>
        <v>8292365940</v>
      </c>
      <c r="P48" s="10" t="str">
        <f t="shared" ca="1" si="7"/>
        <v>Badnera Road, Amravati</v>
      </c>
      <c r="Q48" s="10" t="str">
        <f t="shared" si="8"/>
        <v>tejaswini.pratap@restaurant.com</v>
      </c>
      <c r="R48" s="10">
        <f t="shared" ca="1" si="9"/>
        <v>86</v>
      </c>
      <c r="S48" s="10">
        <f t="shared" ca="1" si="10"/>
        <v>3</v>
      </c>
      <c r="T48" s="10">
        <f t="shared" ca="1" si="11"/>
        <v>5</v>
      </c>
      <c r="U48" s="10">
        <f t="shared" ca="1" si="12"/>
        <v>1</v>
      </c>
      <c r="V48" s="10">
        <f t="shared" ca="1" si="13"/>
        <v>18000</v>
      </c>
      <c r="W48" s="10">
        <f t="shared" ca="1" si="14"/>
        <v>19500</v>
      </c>
      <c r="X48" s="10" t="str">
        <f t="shared" ca="1" si="15"/>
        <v>Certified</v>
      </c>
      <c r="Y48" s="10" t="str">
        <f t="shared" ca="1" si="16"/>
        <v>No</v>
      </c>
      <c r="Z48" s="10" t="str">
        <f t="shared" ca="1" si="17"/>
        <v>Poor performance</v>
      </c>
    </row>
    <row r="49" spans="1:26" s="10" customFormat="1">
      <c r="A49" s="10" t="s">
        <v>151</v>
      </c>
      <c r="B49" s="10" t="s">
        <v>152</v>
      </c>
      <c r="C49" s="10" t="s">
        <v>58</v>
      </c>
      <c r="D49" s="11">
        <f t="shared" ca="1" si="0"/>
        <v>32895</v>
      </c>
      <c r="E49" s="10" t="str">
        <f ca="1">IF(B49="Sneha Kulkarni","Manager",IF(B49="Rajesh Patil","Sub Manager",IF(B49="Akash Joshi","Cashier",INDEX({"Chef","Cook","Waiter","Delivery Executive","Cleaner"},RANDBETWEEN(1,5)))))</f>
        <v>Cleaner</v>
      </c>
      <c r="F49" s="10" t="str">
        <f t="shared" ca="1" si="1"/>
        <v>Housekeeping</v>
      </c>
      <c r="G49" s="10">
        <f t="shared" ca="1" si="2"/>
        <v>5</v>
      </c>
      <c r="H49" s="10" t="str">
        <f t="shared" ca="1" si="3"/>
        <v>Senior</v>
      </c>
      <c r="I49" s="10" t="str">
        <f t="shared" ca="1" si="4"/>
        <v>Contract</v>
      </c>
      <c r="J49" s="11">
        <f t="shared" ca="1" si="18"/>
        <v>43151</v>
      </c>
      <c r="K49" s="10" t="str">
        <f t="shared" ca="1" si="19"/>
        <v>Morning</v>
      </c>
      <c r="L49" s="10" t="str">
        <f ca="1">CHOOSE(
 MATCH(E49,
 {"Manager","Sub Manager","Chef","Cook","Cashier","Waiter","Delivery Executive","Cleaner"},0),
 "Admin Office",
 "Admin Office",
 "Kitchen Zone",
 "Kitchen Zone",
 "Billing Counter",
 "Dining Area",
 "Delivery Zone",
 "Cleaning Area"
)</f>
        <v>Cleaning Area</v>
      </c>
      <c r="M49" s="10" t="str">
        <f ca="1">CHOOSE(
 MATCH(E49,
 {"Manager","Sub Manager","Chef","Cook","Cashier","Waiter","Delivery Executive","Cleaner"},0),
 "Overall Operations",
 "Floor Supervision",
 "Main Kitchen",
 "Prep Section",
 "Billing Desk",
 "Table Service",
 "Order Dispatch",
 "Housekeeping"
)</f>
        <v>Housekeeping</v>
      </c>
      <c r="N49" s="10" t="str">
        <f ca="1">CHOOSE(
 MATCH(E49,
 {"Manager","Sub Manager","Chef","Cashier","Cook","Waiter","Delivery Executive","Cleaner"},0),
 "Owner",
 "Manager",
 "Manager",
 "Sub Manager",
 "Chef",
 "Sub Manager",
 "Sub Manager",
 "Sub Manager"
)</f>
        <v>Sub Manager</v>
      </c>
      <c r="O49" s="10">
        <f t="shared" ca="1" si="6"/>
        <v>9838497191</v>
      </c>
      <c r="P49" s="10" t="str">
        <f t="shared" ca="1" si="7"/>
        <v>Badnera Road, Amravati</v>
      </c>
      <c r="Q49" s="10" t="str">
        <f t="shared" si="8"/>
        <v>raju.patil@restaurant.com</v>
      </c>
      <c r="R49" s="10">
        <f t="shared" ca="1" si="9"/>
        <v>87</v>
      </c>
      <c r="S49" s="10">
        <f t="shared" ca="1" si="10"/>
        <v>3</v>
      </c>
      <c r="T49" s="10">
        <f t="shared" ca="1" si="11"/>
        <v>5</v>
      </c>
      <c r="U49" s="10">
        <f t="shared" ca="1" si="12"/>
        <v>1</v>
      </c>
      <c r="V49" s="10">
        <f t="shared" ca="1" si="13"/>
        <v>12000</v>
      </c>
      <c r="W49" s="10">
        <f t="shared" ca="1" si="14"/>
        <v>13500</v>
      </c>
      <c r="X49" s="10" t="str">
        <f t="shared" ca="1" si="15"/>
        <v>Pending</v>
      </c>
      <c r="Y49" s="10" t="str">
        <f t="shared" ca="1" si="16"/>
        <v>Yes</v>
      </c>
      <c r="Z49" s="10" t="str">
        <f t="shared" ca="1" si="17"/>
        <v>Poor performance</v>
      </c>
    </row>
    <row r="50" spans="1:26" s="10" customFormat="1">
      <c r="A50" s="10" t="s">
        <v>153</v>
      </c>
      <c r="B50" s="10" t="s">
        <v>154</v>
      </c>
      <c r="C50" s="10" t="s">
        <v>58</v>
      </c>
      <c r="D50" s="11">
        <f t="shared" ca="1" si="0"/>
        <v>30744</v>
      </c>
      <c r="E50" s="10" t="str">
        <f ca="1">IF(B50="Sneha Kulkarni","Manager",IF(B50="Rajesh Patil","Sub Manager",IF(B50="Akash Joshi","Cashier",INDEX({"Chef","Cook","Waiter","Delivery Executive","Cleaner"},RANDBETWEEN(1,5)))))</f>
        <v>Chef</v>
      </c>
      <c r="F50" s="10" t="str">
        <f t="shared" ca="1" si="1"/>
        <v>Kitchen</v>
      </c>
      <c r="G50" s="10">
        <f t="shared" ca="1" si="2"/>
        <v>7</v>
      </c>
      <c r="H50" s="10" t="str">
        <f t="shared" ca="1" si="3"/>
        <v>Senior</v>
      </c>
      <c r="I50" s="10" t="str">
        <f t="shared" ca="1" si="4"/>
        <v>Perment</v>
      </c>
      <c r="J50" s="11">
        <f t="shared" ca="1" si="18"/>
        <v>40387</v>
      </c>
      <c r="K50" s="10" t="str">
        <f t="shared" ca="1" si="19"/>
        <v>Night</v>
      </c>
      <c r="L50" s="10" t="str">
        <f ca="1">CHOOSE(
 MATCH(E50,
 {"Manager","Sub Manager","Chef","Cook","Cashier","Waiter","Delivery Executive","Cleaner"},0),
 "Admin Office",
 "Admin Office",
 "Kitchen Zone",
 "Kitchen Zone",
 "Billing Counter",
 "Dining Area",
 "Delivery Zone",
 "Cleaning Area"
)</f>
        <v>Kitchen Zone</v>
      </c>
      <c r="M50" s="10" t="str">
        <f ca="1">CHOOSE(
 MATCH(E50,
 {"Manager","Sub Manager","Chef","Cook","Cashier","Waiter","Delivery Executive","Cleaner"},0),
 "Overall Operations",
 "Floor Supervision",
 "Main Kitchen",
 "Prep Section",
 "Billing Desk",
 "Table Service",
 "Order Dispatch",
 "Housekeeping"
)</f>
        <v>Main Kitchen</v>
      </c>
      <c r="N50" s="10" t="str">
        <f ca="1">CHOOSE(
 MATCH(E50,
 {"Manager","Sub Manager","Chef","Cashier","Cook","Waiter","Delivery Executive","Cleaner"},0),
 "Owner",
 "Manager",
 "Manager",
 "Sub Manager",
 "Chef",
 "Sub Manager",
 "Sub Manager",
 "Sub Manager"
)</f>
        <v>Manager</v>
      </c>
      <c r="O50" s="10">
        <f t="shared" ca="1" si="6"/>
        <v>9651528820</v>
      </c>
      <c r="P50" s="10" t="str">
        <f t="shared" ca="1" si="7"/>
        <v>VMV Road, Amravati</v>
      </c>
      <c r="Q50" s="10" t="str">
        <f t="shared" si="8"/>
        <v>hemant.vaidya@restaurant.com</v>
      </c>
      <c r="R50" s="10">
        <f t="shared" ca="1" si="9"/>
        <v>89</v>
      </c>
      <c r="S50" s="10">
        <f t="shared" ca="1" si="10"/>
        <v>5</v>
      </c>
      <c r="T50" s="10">
        <f t="shared" ca="1" si="11"/>
        <v>7</v>
      </c>
      <c r="U50" s="10">
        <f t="shared" ca="1" si="12"/>
        <v>1</v>
      </c>
      <c r="V50" s="10">
        <f t="shared" ca="1" si="13"/>
        <v>28000</v>
      </c>
      <c r="W50" s="10">
        <f t="shared" ca="1" si="14"/>
        <v>30500</v>
      </c>
      <c r="X50" s="10" t="str">
        <f t="shared" ca="1" si="15"/>
        <v>Certified</v>
      </c>
      <c r="Y50" s="10" t="str">
        <f t="shared" ca="1" si="16"/>
        <v>Yes</v>
      </c>
      <c r="Z50" s="10" t="str">
        <f t="shared" ca="1" si="17"/>
        <v>Poor performance</v>
      </c>
    </row>
    <row r="51" spans="1:26" s="10" customFormat="1">
      <c r="A51" s="10" t="s">
        <v>155</v>
      </c>
      <c r="B51" s="10" t="s">
        <v>156</v>
      </c>
      <c r="C51" s="10" t="s">
        <v>58</v>
      </c>
      <c r="D51" s="11">
        <f t="shared" ca="1" si="0"/>
        <v>36539</v>
      </c>
      <c r="E51" s="10" t="str">
        <f ca="1">IF(B51="Sneha Kulkarni","Manager",IF(B51="Rajesh Patil","Sub Manager",IF(B51="Akash Joshi","Cashier",INDEX({"Chef","Cook","Waiter","Delivery Executive","Cleaner"},RANDBETWEEN(1,5)))))</f>
        <v>Waiter</v>
      </c>
      <c r="F51" s="10" t="str">
        <f t="shared" ca="1" si="1"/>
        <v>Service</v>
      </c>
      <c r="G51" s="10">
        <f t="shared" ca="1" si="2"/>
        <v>5</v>
      </c>
      <c r="H51" s="10" t="str">
        <f t="shared" ca="1" si="3"/>
        <v>Senior</v>
      </c>
      <c r="I51" s="10" t="str">
        <f t="shared" ca="1" si="4"/>
        <v>Part Time</v>
      </c>
      <c r="J51" s="11">
        <f t="shared" ca="1" si="18"/>
        <v>42189</v>
      </c>
      <c r="K51" s="10" t="str">
        <f t="shared" ca="1" si="19"/>
        <v>Morning</v>
      </c>
      <c r="L51" s="10" t="str">
        <f ca="1">CHOOSE(
 MATCH(E51,
 {"Manager","Sub Manager","Chef","Cook","Cashier","Waiter","Delivery Executive","Cleaner"},0),
 "Admin Office",
 "Admin Office",
 "Kitchen Zone",
 "Kitchen Zone",
 "Billing Counter",
 "Dining Area",
 "Delivery Zone",
 "Cleaning Area"
)</f>
        <v>Dining Area</v>
      </c>
      <c r="M51" s="10" t="str">
        <f ca="1">CHOOSE(
 MATCH(E51,
 {"Manager","Sub Manager","Chef","Cook","Cashier","Waiter","Delivery Executive","Cleaner"},0),
 "Overall Operations",
 "Floor Supervision",
 "Main Kitchen",
 "Prep Section",
 "Billing Desk",
 "Table Service",
 "Order Dispatch",
 "Housekeeping"
)</f>
        <v>Table Service</v>
      </c>
      <c r="N51" s="10" t="str">
        <f ca="1">CHOOSE(
 MATCH(E51,
 {"Manager","Sub Manager","Chef","Cashier","Cook","Waiter","Delivery Executive","Cleaner"},0),
 "Owner",
 "Manager",
 "Manager",
 "Sub Manager",
 "Chef",
 "Sub Manager",
 "Sub Manager",
 "Sub Manager"
)</f>
        <v>Sub Manager</v>
      </c>
      <c r="O51" s="10">
        <f t="shared" ca="1" si="6"/>
        <v>9636373028</v>
      </c>
      <c r="P51" s="10" t="str">
        <f t="shared" ca="1" si="7"/>
        <v>VMV Road, Amravati</v>
      </c>
      <c r="Q51" s="10" t="str">
        <f>LOWER(SUBSTITUTE(B51," ",".")&amp;"@restaurant.com")</f>
        <v>kartik.mahure@restaurant.com</v>
      </c>
      <c r="R51" s="10">
        <f t="shared" ca="1" si="9"/>
        <v>87</v>
      </c>
      <c r="S51" s="10">
        <f t="shared" ca="1" si="10"/>
        <v>4</v>
      </c>
      <c r="T51" s="10">
        <f t="shared" ca="1" si="11"/>
        <v>5</v>
      </c>
      <c r="U51" s="10">
        <f t="shared" ca="1" si="12"/>
        <v>1</v>
      </c>
      <c r="V51" s="10">
        <f t="shared" ca="1" si="13"/>
        <v>14000</v>
      </c>
      <c r="W51" s="10">
        <f t="shared" ca="1" si="14"/>
        <v>15500</v>
      </c>
      <c r="X51" s="10" t="str">
        <f t="shared" ca="1" si="15"/>
        <v>Certified</v>
      </c>
      <c r="Y51" s="10" t="str">
        <f t="shared" ca="1" si="16"/>
        <v>Yes</v>
      </c>
      <c r="Z51" s="10" t="str">
        <f t="shared" ca="1" si="17"/>
        <v>Poor performance</v>
      </c>
    </row>
    <row r="52" spans="1:26">
      <c r="J52" s="32"/>
    </row>
    <row r="53" spans="1:26">
      <c r="J53" s="3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492A-0428-4180-945A-BC047AFF4814}">
  <dimension ref="A1"/>
  <sheetViews>
    <sheetView workbookViewId="0">
      <selection activeCell="U20" sqref="U20"/>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41DF1-7F3E-4F76-B496-FB5DAE482C3E}">
  <dimension ref="A1:XFD302"/>
  <sheetViews>
    <sheetView workbookViewId="0">
      <selection sqref="A1:XFD1048576"/>
    </sheetView>
  </sheetViews>
  <sheetFormatPr defaultRowHeight="14.5"/>
  <cols>
    <col min="1" max="1" width="9.36328125" customWidth="1"/>
    <col min="2" max="2" width="23.453125" customWidth="1"/>
    <col min="3" max="3" width="17.6328125" customWidth="1"/>
    <col min="4" max="4" width="8.7265625" customWidth="1"/>
    <col min="5" max="5" width="12.6328125" customWidth="1"/>
    <col min="6" max="6" width="16.90625" customWidth="1"/>
    <col min="7" max="7" width="18.453125" customWidth="1"/>
    <col min="8" max="8" width="17.36328125" customWidth="1"/>
    <col min="9" max="9" width="11.7265625" customWidth="1"/>
    <col min="10" max="10" width="12.26953125" customWidth="1"/>
    <col min="11" max="11" width="18.08984375" customWidth="1"/>
    <col min="12" max="12" width="22.6328125" customWidth="1"/>
    <col min="13" max="13" width="16" customWidth="1"/>
    <col min="14" max="14" width="24.81640625" customWidth="1"/>
    <col min="15" max="15" width="13.54296875" style="45" customWidth="1"/>
    <col min="16" max="16" width="15.81640625" customWidth="1"/>
    <col min="17" max="17" width="14.81640625" customWidth="1"/>
    <col min="18" max="26" width="10.26953125" customWidth="1"/>
    <col min="27" max="116" width="11.26953125" customWidth="1"/>
    <col min="117" max="1016" width="12.26953125" customWidth="1"/>
    <col min="1017" max="10016" width="13.26953125" customWidth="1"/>
    <col min="10017" max="16384" width="14.26953125" customWidth="1"/>
  </cols>
  <sheetData>
    <row r="1" spans="1:16384" s="33" customFormat="1" ht="15.5">
      <c r="A1" s="35" t="s">
        <v>16697</v>
      </c>
      <c r="B1" s="35" t="s">
        <v>23</v>
      </c>
      <c r="C1" s="33" t="s">
        <v>24</v>
      </c>
      <c r="D1" s="33" t="s">
        <v>157</v>
      </c>
      <c r="E1" s="33" t="s">
        <v>158</v>
      </c>
      <c r="F1" s="33" t="s">
        <v>159</v>
      </c>
      <c r="G1" s="33" t="s">
        <v>160</v>
      </c>
      <c r="H1" s="33" t="s">
        <v>161</v>
      </c>
      <c r="I1" s="33" t="s">
        <v>162</v>
      </c>
      <c r="J1" s="33" t="s">
        <v>163</v>
      </c>
      <c r="K1" s="33" t="s">
        <v>164</v>
      </c>
      <c r="L1" s="33" t="s">
        <v>165</v>
      </c>
      <c r="M1" s="33" t="s">
        <v>166</v>
      </c>
      <c r="N1" s="33" t="s">
        <v>167</v>
      </c>
      <c r="O1" s="40" t="s">
        <v>233</v>
      </c>
      <c r="P1" s="33" t="s">
        <v>168</v>
      </c>
      <c r="Q1" s="30" t="s">
        <v>169</v>
      </c>
      <c r="R1" s="33" t="s">
        <v>330</v>
      </c>
      <c r="S1" s="33" t="s">
        <v>331</v>
      </c>
      <c r="T1" s="33" t="s">
        <v>332</v>
      </c>
      <c r="U1" s="33" t="s">
        <v>333</v>
      </c>
      <c r="V1" s="33" t="s">
        <v>334</v>
      </c>
      <c r="W1" s="33" t="s">
        <v>335</v>
      </c>
      <c r="X1" s="33" t="s">
        <v>336</v>
      </c>
      <c r="Y1" s="33" t="s">
        <v>337</v>
      </c>
      <c r="Z1" s="33" t="s">
        <v>338</v>
      </c>
      <c r="AA1" s="33" t="s">
        <v>339</v>
      </c>
      <c r="AB1" s="33" t="s">
        <v>340</v>
      </c>
      <c r="AC1" s="33" t="s">
        <v>341</v>
      </c>
      <c r="AD1" s="33" t="s">
        <v>342</v>
      </c>
      <c r="AE1" s="33" t="s">
        <v>343</v>
      </c>
      <c r="AF1" s="33" t="s">
        <v>344</v>
      </c>
      <c r="AG1" s="33" t="s">
        <v>345</v>
      </c>
      <c r="AH1" s="33" t="s">
        <v>346</v>
      </c>
      <c r="AI1" s="33" t="s">
        <v>347</v>
      </c>
      <c r="AJ1" s="33" t="s">
        <v>348</v>
      </c>
      <c r="AK1" s="33" t="s">
        <v>349</v>
      </c>
      <c r="AL1" s="33" t="s">
        <v>350</v>
      </c>
      <c r="AM1" s="33" t="s">
        <v>351</v>
      </c>
      <c r="AN1" s="33" t="s">
        <v>352</v>
      </c>
      <c r="AO1" s="33" t="s">
        <v>353</v>
      </c>
      <c r="AP1" s="33" t="s">
        <v>354</v>
      </c>
      <c r="AQ1" s="33" t="s">
        <v>355</v>
      </c>
      <c r="AR1" s="33" t="s">
        <v>356</v>
      </c>
      <c r="AS1" s="33" t="s">
        <v>357</v>
      </c>
      <c r="AT1" s="33" t="s">
        <v>358</v>
      </c>
      <c r="AU1" s="33" t="s">
        <v>359</v>
      </c>
      <c r="AV1" s="33" t="s">
        <v>360</v>
      </c>
      <c r="AW1" s="33" t="s">
        <v>361</v>
      </c>
      <c r="AX1" s="33" t="s">
        <v>362</v>
      </c>
      <c r="AY1" s="33" t="s">
        <v>363</v>
      </c>
      <c r="AZ1" s="33" t="s">
        <v>364</v>
      </c>
      <c r="BA1" s="33" t="s">
        <v>365</v>
      </c>
      <c r="BB1" s="33" t="s">
        <v>366</v>
      </c>
      <c r="BC1" s="33" t="s">
        <v>367</v>
      </c>
      <c r="BD1" s="33" t="s">
        <v>368</v>
      </c>
      <c r="BE1" s="33" t="s">
        <v>369</v>
      </c>
      <c r="BF1" s="33" t="s">
        <v>370</v>
      </c>
      <c r="BG1" s="33" t="s">
        <v>371</v>
      </c>
      <c r="BH1" s="33" t="s">
        <v>372</v>
      </c>
      <c r="BI1" s="33" t="s">
        <v>373</v>
      </c>
      <c r="BJ1" s="33" t="s">
        <v>374</v>
      </c>
      <c r="BK1" s="33" t="s">
        <v>375</v>
      </c>
      <c r="BL1" s="33" t="s">
        <v>376</v>
      </c>
      <c r="BM1" s="33" t="s">
        <v>377</v>
      </c>
      <c r="BN1" s="33" t="s">
        <v>378</v>
      </c>
      <c r="BO1" s="33" t="s">
        <v>379</v>
      </c>
      <c r="BP1" s="33" t="s">
        <v>380</v>
      </c>
      <c r="BQ1" s="33" t="s">
        <v>381</v>
      </c>
      <c r="BR1" s="33" t="s">
        <v>382</v>
      </c>
      <c r="BS1" s="33" t="s">
        <v>383</v>
      </c>
      <c r="BT1" s="33" t="s">
        <v>384</v>
      </c>
      <c r="BU1" s="33" t="s">
        <v>385</v>
      </c>
      <c r="BV1" s="33" t="s">
        <v>386</v>
      </c>
      <c r="BW1" s="33" t="s">
        <v>387</v>
      </c>
      <c r="BX1" s="33" t="s">
        <v>388</v>
      </c>
      <c r="BY1" s="33" t="s">
        <v>389</v>
      </c>
      <c r="BZ1" s="33" t="s">
        <v>390</v>
      </c>
      <c r="CA1" s="33" t="s">
        <v>391</v>
      </c>
      <c r="CB1" s="33" t="s">
        <v>392</v>
      </c>
      <c r="CC1" s="33" t="s">
        <v>393</v>
      </c>
      <c r="CD1" s="33" t="s">
        <v>394</v>
      </c>
      <c r="CE1" s="33" t="s">
        <v>395</v>
      </c>
      <c r="CF1" s="33" t="s">
        <v>396</v>
      </c>
      <c r="CG1" s="33" t="s">
        <v>397</v>
      </c>
      <c r="CH1" s="33" t="s">
        <v>398</v>
      </c>
      <c r="CI1" s="33" t="s">
        <v>399</v>
      </c>
      <c r="CJ1" s="33" t="s">
        <v>400</v>
      </c>
      <c r="CK1" s="33" t="s">
        <v>401</v>
      </c>
      <c r="CL1" s="33" t="s">
        <v>402</v>
      </c>
      <c r="CM1" s="33" t="s">
        <v>403</v>
      </c>
      <c r="CN1" s="33" t="s">
        <v>404</v>
      </c>
      <c r="CO1" s="33" t="s">
        <v>405</v>
      </c>
      <c r="CP1" s="33" t="s">
        <v>406</v>
      </c>
      <c r="CQ1" s="33" t="s">
        <v>407</v>
      </c>
      <c r="CR1" s="33" t="s">
        <v>408</v>
      </c>
      <c r="CS1" s="33" t="s">
        <v>409</v>
      </c>
      <c r="CT1" s="33" t="s">
        <v>410</v>
      </c>
      <c r="CU1" s="33" t="s">
        <v>411</v>
      </c>
      <c r="CV1" s="33" t="s">
        <v>412</v>
      </c>
      <c r="CW1" s="33" t="s">
        <v>413</v>
      </c>
      <c r="CX1" s="33" t="s">
        <v>414</v>
      </c>
      <c r="CY1" s="33" t="s">
        <v>415</v>
      </c>
      <c r="CZ1" s="33" t="s">
        <v>416</v>
      </c>
      <c r="DA1" s="33" t="s">
        <v>417</v>
      </c>
      <c r="DB1" s="33" t="s">
        <v>418</v>
      </c>
      <c r="DC1" s="33" t="s">
        <v>419</v>
      </c>
      <c r="DD1" s="33" t="s">
        <v>420</v>
      </c>
      <c r="DE1" s="33" t="s">
        <v>421</v>
      </c>
      <c r="DF1" s="33" t="s">
        <v>422</v>
      </c>
      <c r="DG1" s="33" t="s">
        <v>423</v>
      </c>
      <c r="DH1" s="33" t="s">
        <v>424</v>
      </c>
      <c r="DI1" s="33" t="s">
        <v>425</v>
      </c>
      <c r="DJ1" s="33" t="s">
        <v>426</v>
      </c>
      <c r="DK1" s="33" t="s">
        <v>427</v>
      </c>
      <c r="DL1" s="33" t="s">
        <v>428</v>
      </c>
      <c r="DM1" s="33" t="s">
        <v>429</v>
      </c>
      <c r="DN1" s="33" t="s">
        <v>430</v>
      </c>
      <c r="DO1" s="33" t="s">
        <v>431</v>
      </c>
      <c r="DP1" s="33" t="s">
        <v>432</v>
      </c>
      <c r="DQ1" s="33" t="s">
        <v>433</v>
      </c>
      <c r="DR1" s="33" t="s">
        <v>434</v>
      </c>
      <c r="DS1" s="33" t="s">
        <v>435</v>
      </c>
      <c r="DT1" s="33" t="s">
        <v>436</v>
      </c>
      <c r="DU1" s="33" t="s">
        <v>437</v>
      </c>
      <c r="DV1" s="33" t="s">
        <v>438</v>
      </c>
      <c r="DW1" s="33" t="s">
        <v>439</v>
      </c>
      <c r="DX1" s="33" t="s">
        <v>440</v>
      </c>
      <c r="DY1" s="33" t="s">
        <v>441</v>
      </c>
      <c r="DZ1" s="33" t="s">
        <v>442</v>
      </c>
      <c r="EA1" s="33" t="s">
        <v>443</v>
      </c>
      <c r="EB1" s="33" t="s">
        <v>444</v>
      </c>
      <c r="EC1" s="33" t="s">
        <v>445</v>
      </c>
      <c r="ED1" s="33" t="s">
        <v>446</v>
      </c>
      <c r="EE1" s="33" t="s">
        <v>447</v>
      </c>
      <c r="EF1" s="33" t="s">
        <v>448</v>
      </c>
      <c r="EG1" s="33" t="s">
        <v>449</v>
      </c>
      <c r="EH1" s="33" t="s">
        <v>450</v>
      </c>
      <c r="EI1" s="33" t="s">
        <v>451</v>
      </c>
      <c r="EJ1" s="33" t="s">
        <v>452</v>
      </c>
      <c r="EK1" s="33" t="s">
        <v>453</v>
      </c>
      <c r="EL1" s="33" t="s">
        <v>454</v>
      </c>
      <c r="EM1" s="33" t="s">
        <v>455</v>
      </c>
      <c r="EN1" s="33" t="s">
        <v>456</v>
      </c>
      <c r="EO1" s="33" t="s">
        <v>457</v>
      </c>
      <c r="EP1" s="33" t="s">
        <v>458</v>
      </c>
      <c r="EQ1" s="33" t="s">
        <v>459</v>
      </c>
      <c r="ER1" s="33" t="s">
        <v>460</v>
      </c>
      <c r="ES1" s="33" t="s">
        <v>461</v>
      </c>
      <c r="ET1" s="33" t="s">
        <v>462</v>
      </c>
      <c r="EU1" s="33" t="s">
        <v>463</v>
      </c>
      <c r="EV1" s="33" t="s">
        <v>464</v>
      </c>
      <c r="EW1" s="33" t="s">
        <v>465</v>
      </c>
      <c r="EX1" s="33" t="s">
        <v>466</v>
      </c>
      <c r="EY1" s="33" t="s">
        <v>467</v>
      </c>
      <c r="EZ1" s="33" t="s">
        <v>468</v>
      </c>
      <c r="FA1" s="33" t="s">
        <v>469</v>
      </c>
      <c r="FB1" s="33" t="s">
        <v>470</v>
      </c>
      <c r="FC1" s="33" t="s">
        <v>471</v>
      </c>
      <c r="FD1" s="33" t="s">
        <v>472</v>
      </c>
      <c r="FE1" s="33" t="s">
        <v>473</v>
      </c>
      <c r="FF1" s="33" t="s">
        <v>474</v>
      </c>
      <c r="FG1" s="33" t="s">
        <v>475</v>
      </c>
      <c r="FH1" s="33" t="s">
        <v>476</v>
      </c>
      <c r="FI1" s="33" t="s">
        <v>477</v>
      </c>
      <c r="FJ1" s="33" t="s">
        <v>478</v>
      </c>
      <c r="FK1" s="33" t="s">
        <v>479</v>
      </c>
      <c r="FL1" s="33" t="s">
        <v>480</v>
      </c>
      <c r="FM1" s="33" t="s">
        <v>481</v>
      </c>
      <c r="FN1" s="33" t="s">
        <v>482</v>
      </c>
      <c r="FO1" s="33" t="s">
        <v>483</v>
      </c>
      <c r="FP1" s="33" t="s">
        <v>484</v>
      </c>
      <c r="FQ1" s="33" t="s">
        <v>485</v>
      </c>
      <c r="FR1" s="33" t="s">
        <v>486</v>
      </c>
      <c r="FS1" s="33" t="s">
        <v>487</v>
      </c>
      <c r="FT1" s="33" t="s">
        <v>488</v>
      </c>
      <c r="FU1" s="33" t="s">
        <v>489</v>
      </c>
      <c r="FV1" s="33" t="s">
        <v>490</v>
      </c>
      <c r="FW1" s="33" t="s">
        <v>491</v>
      </c>
      <c r="FX1" s="33" t="s">
        <v>492</v>
      </c>
      <c r="FY1" s="33" t="s">
        <v>493</v>
      </c>
      <c r="FZ1" s="33" t="s">
        <v>494</v>
      </c>
      <c r="GA1" s="33" t="s">
        <v>495</v>
      </c>
      <c r="GB1" s="33" t="s">
        <v>496</v>
      </c>
      <c r="GC1" s="33" t="s">
        <v>497</v>
      </c>
      <c r="GD1" s="33" t="s">
        <v>498</v>
      </c>
      <c r="GE1" s="33" t="s">
        <v>499</v>
      </c>
      <c r="GF1" s="33" t="s">
        <v>500</v>
      </c>
      <c r="GG1" s="33" t="s">
        <v>501</v>
      </c>
      <c r="GH1" s="33" t="s">
        <v>502</v>
      </c>
      <c r="GI1" s="33" t="s">
        <v>503</v>
      </c>
      <c r="GJ1" s="33" t="s">
        <v>504</v>
      </c>
      <c r="GK1" s="33" t="s">
        <v>505</v>
      </c>
      <c r="GL1" s="33" t="s">
        <v>506</v>
      </c>
      <c r="GM1" s="33" t="s">
        <v>507</v>
      </c>
      <c r="GN1" s="33" t="s">
        <v>508</v>
      </c>
      <c r="GO1" s="33" t="s">
        <v>509</v>
      </c>
      <c r="GP1" s="33" t="s">
        <v>510</v>
      </c>
      <c r="GQ1" s="33" t="s">
        <v>511</v>
      </c>
      <c r="GR1" s="33" t="s">
        <v>512</v>
      </c>
      <c r="GS1" s="33" t="s">
        <v>513</v>
      </c>
      <c r="GT1" s="33" t="s">
        <v>514</v>
      </c>
      <c r="GU1" s="33" t="s">
        <v>515</v>
      </c>
      <c r="GV1" s="33" t="s">
        <v>516</v>
      </c>
      <c r="GW1" s="33" t="s">
        <v>517</v>
      </c>
      <c r="GX1" s="33" t="s">
        <v>518</v>
      </c>
      <c r="GY1" s="33" t="s">
        <v>519</v>
      </c>
      <c r="GZ1" s="33" t="s">
        <v>520</v>
      </c>
      <c r="HA1" s="33" t="s">
        <v>521</v>
      </c>
      <c r="HB1" s="33" t="s">
        <v>522</v>
      </c>
      <c r="HC1" s="33" t="s">
        <v>523</v>
      </c>
      <c r="HD1" s="33" t="s">
        <v>524</v>
      </c>
      <c r="HE1" s="33" t="s">
        <v>525</v>
      </c>
      <c r="HF1" s="33" t="s">
        <v>526</v>
      </c>
      <c r="HG1" s="33" t="s">
        <v>527</v>
      </c>
      <c r="HH1" s="33" t="s">
        <v>528</v>
      </c>
      <c r="HI1" s="33" t="s">
        <v>529</v>
      </c>
      <c r="HJ1" s="33" t="s">
        <v>530</v>
      </c>
      <c r="HK1" s="33" t="s">
        <v>531</v>
      </c>
      <c r="HL1" s="33" t="s">
        <v>532</v>
      </c>
      <c r="HM1" s="33" t="s">
        <v>533</v>
      </c>
      <c r="HN1" s="33" t="s">
        <v>534</v>
      </c>
      <c r="HO1" s="33" t="s">
        <v>535</v>
      </c>
      <c r="HP1" s="33" t="s">
        <v>536</v>
      </c>
      <c r="HQ1" s="33" t="s">
        <v>537</v>
      </c>
      <c r="HR1" s="33" t="s">
        <v>538</v>
      </c>
      <c r="HS1" s="33" t="s">
        <v>539</v>
      </c>
      <c r="HT1" s="33" t="s">
        <v>540</v>
      </c>
      <c r="HU1" s="33" t="s">
        <v>541</v>
      </c>
      <c r="HV1" s="33" t="s">
        <v>542</v>
      </c>
      <c r="HW1" s="33" t="s">
        <v>543</v>
      </c>
      <c r="HX1" s="33" t="s">
        <v>544</v>
      </c>
      <c r="HY1" s="33" t="s">
        <v>545</v>
      </c>
      <c r="HZ1" s="33" t="s">
        <v>546</v>
      </c>
      <c r="IA1" s="33" t="s">
        <v>547</v>
      </c>
      <c r="IB1" s="33" t="s">
        <v>548</v>
      </c>
      <c r="IC1" s="33" t="s">
        <v>549</v>
      </c>
      <c r="ID1" s="33" t="s">
        <v>550</v>
      </c>
      <c r="IE1" s="33" t="s">
        <v>551</v>
      </c>
      <c r="IF1" s="33" t="s">
        <v>552</v>
      </c>
      <c r="IG1" s="33" t="s">
        <v>553</v>
      </c>
      <c r="IH1" s="33" t="s">
        <v>554</v>
      </c>
      <c r="II1" s="33" t="s">
        <v>555</v>
      </c>
      <c r="IJ1" s="33" t="s">
        <v>556</v>
      </c>
      <c r="IK1" s="33" t="s">
        <v>557</v>
      </c>
      <c r="IL1" s="33" t="s">
        <v>558</v>
      </c>
      <c r="IM1" s="33" t="s">
        <v>559</v>
      </c>
      <c r="IN1" s="33" t="s">
        <v>560</v>
      </c>
      <c r="IO1" s="33" t="s">
        <v>561</v>
      </c>
      <c r="IP1" s="33" t="s">
        <v>562</v>
      </c>
      <c r="IQ1" s="33" t="s">
        <v>563</v>
      </c>
      <c r="IR1" s="33" t="s">
        <v>564</v>
      </c>
      <c r="IS1" s="33" t="s">
        <v>565</v>
      </c>
      <c r="IT1" s="33" t="s">
        <v>566</v>
      </c>
      <c r="IU1" s="33" t="s">
        <v>567</v>
      </c>
      <c r="IV1" s="33" t="s">
        <v>568</v>
      </c>
      <c r="IW1" s="33" t="s">
        <v>569</v>
      </c>
      <c r="IX1" s="33" t="s">
        <v>570</v>
      </c>
      <c r="IY1" s="33" t="s">
        <v>571</v>
      </c>
      <c r="IZ1" s="33" t="s">
        <v>572</v>
      </c>
      <c r="JA1" s="33" t="s">
        <v>573</v>
      </c>
      <c r="JB1" s="33" t="s">
        <v>574</v>
      </c>
      <c r="JC1" s="33" t="s">
        <v>575</v>
      </c>
      <c r="JD1" s="33" t="s">
        <v>576</v>
      </c>
      <c r="JE1" s="33" t="s">
        <v>577</v>
      </c>
      <c r="JF1" s="33" t="s">
        <v>578</v>
      </c>
      <c r="JG1" s="33" t="s">
        <v>579</v>
      </c>
      <c r="JH1" s="33" t="s">
        <v>580</v>
      </c>
      <c r="JI1" s="33" t="s">
        <v>581</v>
      </c>
      <c r="JJ1" s="33" t="s">
        <v>582</v>
      </c>
      <c r="JK1" s="33" t="s">
        <v>583</v>
      </c>
      <c r="JL1" s="33" t="s">
        <v>584</v>
      </c>
      <c r="JM1" s="33" t="s">
        <v>585</v>
      </c>
      <c r="JN1" s="33" t="s">
        <v>586</v>
      </c>
      <c r="JO1" s="33" t="s">
        <v>587</v>
      </c>
      <c r="JP1" s="33" t="s">
        <v>588</v>
      </c>
      <c r="JQ1" s="33" t="s">
        <v>589</v>
      </c>
      <c r="JR1" s="33" t="s">
        <v>590</v>
      </c>
      <c r="JS1" s="33" t="s">
        <v>591</v>
      </c>
      <c r="JT1" s="33" t="s">
        <v>592</v>
      </c>
      <c r="JU1" s="33" t="s">
        <v>593</v>
      </c>
      <c r="JV1" s="33" t="s">
        <v>594</v>
      </c>
      <c r="JW1" s="33" t="s">
        <v>595</v>
      </c>
      <c r="JX1" s="33" t="s">
        <v>596</v>
      </c>
      <c r="JY1" s="33" t="s">
        <v>597</v>
      </c>
      <c r="JZ1" s="33" t="s">
        <v>598</v>
      </c>
      <c r="KA1" s="33" t="s">
        <v>599</v>
      </c>
      <c r="KB1" s="33" t="s">
        <v>600</v>
      </c>
      <c r="KC1" s="33" t="s">
        <v>601</v>
      </c>
      <c r="KD1" s="33" t="s">
        <v>602</v>
      </c>
      <c r="KE1" s="33" t="s">
        <v>603</v>
      </c>
      <c r="KF1" s="33" t="s">
        <v>604</v>
      </c>
      <c r="KG1" s="33" t="s">
        <v>605</v>
      </c>
      <c r="KH1" s="33" t="s">
        <v>606</v>
      </c>
      <c r="KI1" s="33" t="s">
        <v>607</v>
      </c>
      <c r="KJ1" s="33" t="s">
        <v>608</v>
      </c>
      <c r="KK1" s="33" t="s">
        <v>609</v>
      </c>
      <c r="KL1" s="33" t="s">
        <v>610</v>
      </c>
      <c r="KM1" s="33" t="s">
        <v>611</v>
      </c>
      <c r="KN1" s="33" t="s">
        <v>612</v>
      </c>
      <c r="KO1" s="33" t="s">
        <v>613</v>
      </c>
      <c r="KP1" s="33" t="s">
        <v>614</v>
      </c>
      <c r="KQ1" s="33" t="s">
        <v>615</v>
      </c>
      <c r="KR1" s="33" t="s">
        <v>616</v>
      </c>
      <c r="KS1" s="33" t="s">
        <v>617</v>
      </c>
      <c r="KT1" s="33" t="s">
        <v>618</v>
      </c>
      <c r="KU1" s="33" t="s">
        <v>619</v>
      </c>
      <c r="KV1" s="33" t="s">
        <v>620</v>
      </c>
      <c r="KW1" s="33" t="s">
        <v>621</v>
      </c>
      <c r="KX1" s="33" t="s">
        <v>622</v>
      </c>
      <c r="KY1" s="33" t="s">
        <v>623</v>
      </c>
      <c r="KZ1" s="33" t="s">
        <v>624</v>
      </c>
      <c r="LA1" s="33" t="s">
        <v>625</v>
      </c>
      <c r="LB1" s="33" t="s">
        <v>626</v>
      </c>
      <c r="LC1" s="33" t="s">
        <v>627</v>
      </c>
      <c r="LD1" s="33" t="s">
        <v>628</v>
      </c>
      <c r="LE1" s="33" t="s">
        <v>629</v>
      </c>
      <c r="LF1" s="33" t="s">
        <v>630</v>
      </c>
      <c r="LG1" s="33" t="s">
        <v>631</v>
      </c>
      <c r="LH1" s="33" t="s">
        <v>632</v>
      </c>
      <c r="LI1" s="33" t="s">
        <v>633</v>
      </c>
      <c r="LJ1" s="33" t="s">
        <v>634</v>
      </c>
      <c r="LK1" s="33" t="s">
        <v>635</v>
      </c>
      <c r="LL1" s="33" t="s">
        <v>636</v>
      </c>
      <c r="LM1" s="33" t="s">
        <v>637</v>
      </c>
      <c r="LN1" s="33" t="s">
        <v>638</v>
      </c>
      <c r="LO1" s="33" t="s">
        <v>639</v>
      </c>
      <c r="LP1" s="33" t="s">
        <v>640</v>
      </c>
      <c r="LQ1" s="33" t="s">
        <v>641</v>
      </c>
      <c r="LR1" s="33" t="s">
        <v>642</v>
      </c>
      <c r="LS1" s="33" t="s">
        <v>643</v>
      </c>
      <c r="LT1" s="33" t="s">
        <v>644</v>
      </c>
      <c r="LU1" s="33" t="s">
        <v>645</v>
      </c>
      <c r="LV1" s="33" t="s">
        <v>646</v>
      </c>
      <c r="LW1" s="33" t="s">
        <v>647</v>
      </c>
      <c r="LX1" s="33" t="s">
        <v>648</v>
      </c>
      <c r="LY1" s="33" t="s">
        <v>649</v>
      </c>
      <c r="LZ1" s="33" t="s">
        <v>650</v>
      </c>
      <c r="MA1" s="33" t="s">
        <v>651</v>
      </c>
      <c r="MB1" s="33" t="s">
        <v>652</v>
      </c>
      <c r="MC1" s="33" t="s">
        <v>653</v>
      </c>
      <c r="MD1" s="33" t="s">
        <v>654</v>
      </c>
      <c r="ME1" s="33" t="s">
        <v>655</v>
      </c>
      <c r="MF1" s="33" t="s">
        <v>656</v>
      </c>
      <c r="MG1" s="33" t="s">
        <v>657</v>
      </c>
      <c r="MH1" s="33" t="s">
        <v>658</v>
      </c>
      <c r="MI1" s="33" t="s">
        <v>659</v>
      </c>
      <c r="MJ1" s="33" t="s">
        <v>660</v>
      </c>
      <c r="MK1" s="33" t="s">
        <v>661</v>
      </c>
      <c r="ML1" s="33" t="s">
        <v>662</v>
      </c>
      <c r="MM1" s="33" t="s">
        <v>663</v>
      </c>
      <c r="MN1" s="33" t="s">
        <v>664</v>
      </c>
      <c r="MO1" s="33" t="s">
        <v>665</v>
      </c>
      <c r="MP1" s="33" t="s">
        <v>666</v>
      </c>
      <c r="MQ1" s="33" t="s">
        <v>667</v>
      </c>
      <c r="MR1" s="33" t="s">
        <v>668</v>
      </c>
      <c r="MS1" s="33" t="s">
        <v>669</v>
      </c>
      <c r="MT1" s="33" t="s">
        <v>670</v>
      </c>
      <c r="MU1" s="33" t="s">
        <v>671</v>
      </c>
      <c r="MV1" s="33" t="s">
        <v>672</v>
      </c>
      <c r="MW1" s="33" t="s">
        <v>673</v>
      </c>
      <c r="MX1" s="33" t="s">
        <v>674</v>
      </c>
      <c r="MY1" s="33" t="s">
        <v>675</v>
      </c>
      <c r="MZ1" s="33" t="s">
        <v>676</v>
      </c>
      <c r="NA1" s="33" t="s">
        <v>677</v>
      </c>
      <c r="NB1" s="33" t="s">
        <v>678</v>
      </c>
      <c r="NC1" s="33" t="s">
        <v>679</v>
      </c>
      <c r="ND1" s="33" t="s">
        <v>680</v>
      </c>
      <c r="NE1" s="33" t="s">
        <v>681</v>
      </c>
      <c r="NF1" s="33" t="s">
        <v>682</v>
      </c>
      <c r="NG1" s="33" t="s">
        <v>683</v>
      </c>
      <c r="NH1" s="33" t="s">
        <v>684</v>
      </c>
      <c r="NI1" s="33" t="s">
        <v>685</v>
      </c>
      <c r="NJ1" s="33" t="s">
        <v>686</v>
      </c>
      <c r="NK1" s="33" t="s">
        <v>687</v>
      </c>
      <c r="NL1" s="33" t="s">
        <v>688</v>
      </c>
      <c r="NM1" s="33" t="s">
        <v>689</v>
      </c>
      <c r="NN1" s="33" t="s">
        <v>690</v>
      </c>
      <c r="NO1" s="33" t="s">
        <v>691</v>
      </c>
      <c r="NP1" s="33" t="s">
        <v>692</v>
      </c>
      <c r="NQ1" s="33" t="s">
        <v>693</v>
      </c>
      <c r="NR1" s="33" t="s">
        <v>694</v>
      </c>
      <c r="NS1" s="33" t="s">
        <v>695</v>
      </c>
      <c r="NT1" s="33" t="s">
        <v>696</v>
      </c>
      <c r="NU1" s="33" t="s">
        <v>697</v>
      </c>
      <c r="NV1" s="33" t="s">
        <v>698</v>
      </c>
      <c r="NW1" s="33" t="s">
        <v>699</v>
      </c>
      <c r="NX1" s="33" t="s">
        <v>700</v>
      </c>
      <c r="NY1" s="33" t="s">
        <v>701</v>
      </c>
      <c r="NZ1" s="33" t="s">
        <v>702</v>
      </c>
      <c r="OA1" s="33" t="s">
        <v>703</v>
      </c>
      <c r="OB1" s="33" t="s">
        <v>704</v>
      </c>
      <c r="OC1" s="33" t="s">
        <v>705</v>
      </c>
      <c r="OD1" s="33" t="s">
        <v>706</v>
      </c>
      <c r="OE1" s="33" t="s">
        <v>707</v>
      </c>
      <c r="OF1" s="33" t="s">
        <v>708</v>
      </c>
      <c r="OG1" s="33" t="s">
        <v>709</v>
      </c>
      <c r="OH1" s="33" t="s">
        <v>710</v>
      </c>
      <c r="OI1" s="33" t="s">
        <v>711</v>
      </c>
      <c r="OJ1" s="33" t="s">
        <v>712</v>
      </c>
      <c r="OK1" s="33" t="s">
        <v>713</v>
      </c>
      <c r="OL1" s="33" t="s">
        <v>714</v>
      </c>
      <c r="OM1" s="33" t="s">
        <v>715</v>
      </c>
      <c r="ON1" s="33" t="s">
        <v>716</v>
      </c>
      <c r="OO1" s="33" t="s">
        <v>717</v>
      </c>
      <c r="OP1" s="33" t="s">
        <v>718</v>
      </c>
      <c r="OQ1" s="33" t="s">
        <v>719</v>
      </c>
      <c r="OR1" s="33" t="s">
        <v>720</v>
      </c>
      <c r="OS1" s="33" t="s">
        <v>721</v>
      </c>
      <c r="OT1" s="33" t="s">
        <v>722</v>
      </c>
      <c r="OU1" s="33" t="s">
        <v>723</v>
      </c>
      <c r="OV1" s="33" t="s">
        <v>724</v>
      </c>
      <c r="OW1" s="33" t="s">
        <v>725</v>
      </c>
      <c r="OX1" s="33" t="s">
        <v>726</v>
      </c>
      <c r="OY1" s="33" t="s">
        <v>727</v>
      </c>
      <c r="OZ1" s="33" t="s">
        <v>728</v>
      </c>
      <c r="PA1" s="33" t="s">
        <v>729</v>
      </c>
      <c r="PB1" s="33" t="s">
        <v>730</v>
      </c>
      <c r="PC1" s="33" t="s">
        <v>731</v>
      </c>
      <c r="PD1" s="33" t="s">
        <v>732</v>
      </c>
      <c r="PE1" s="33" t="s">
        <v>733</v>
      </c>
      <c r="PF1" s="33" t="s">
        <v>734</v>
      </c>
      <c r="PG1" s="33" t="s">
        <v>735</v>
      </c>
      <c r="PH1" s="33" t="s">
        <v>736</v>
      </c>
      <c r="PI1" s="33" t="s">
        <v>737</v>
      </c>
      <c r="PJ1" s="33" t="s">
        <v>738</v>
      </c>
      <c r="PK1" s="33" t="s">
        <v>739</v>
      </c>
      <c r="PL1" s="33" t="s">
        <v>740</v>
      </c>
      <c r="PM1" s="33" t="s">
        <v>741</v>
      </c>
      <c r="PN1" s="33" t="s">
        <v>742</v>
      </c>
      <c r="PO1" s="33" t="s">
        <v>743</v>
      </c>
      <c r="PP1" s="33" t="s">
        <v>744</v>
      </c>
      <c r="PQ1" s="33" t="s">
        <v>745</v>
      </c>
      <c r="PR1" s="33" t="s">
        <v>746</v>
      </c>
      <c r="PS1" s="33" t="s">
        <v>747</v>
      </c>
      <c r="PT1" s="33" t="s">
        <v>748</v>
      </c>
      <c r="PU1" s="33" t="s">
        <v>749</v>
      </c>
      <c r="PV1" s="33" t="s">
        <v>750</v>
      </c>
      <c r="PW1" s="33" t="s">
        <v>751</v>
      </c>
      <c r="PX1" s="33" t="s">
        <v>752</v>
      </c>
      <c r="PY1" s="33" t="s">
        <v>753</v>
      </c>
      <c r="PZ1" s="33" t="s">
        <v>754</v>
      </c>
      <c r="QA1" s="33" t="s">
        <v>755</v>
      </c>
      <c r="QB1" s="33" t="s">
        <v>756</v>
      </c>
      <c r="QC1" s="33" t="s">
        <v>757</v>
      </c>
      <c r="QD1" s="33" t="s">
        <v>758</v>
      </c>
      <c r="QE1" s="33" t="s">
        <v>759</v>
      </c>
      <c r="QF1" s="33" t="s">
        <v>760</v>
      </c>
      <c r="QG1" s="33" t="s">
        <v>761</v>
      </c>
      <c r="QH1" s="33" t="s">
        <v>762</v>
      </c>
      <c r="QI1" s="33" t="s">
        <v>763</v>
      </c>
      <c r="QJ1" s="33" t="s">
        <v>764</v>
      </c>
      <c r="QK1" s="33" t="s">
        <v>765</v>
      </c>
      <c r="QL1" s="33" t="s">
        <v>766</v>
      </c>
      <c r="QM1" s="33" t="s">
        <v>767</v>
      </c>
      <c r="QN1" s="33" t="s">
        <v>768</v>
      </c>
      <c r="QO1" s="33" t="s">
        <v>769</v>
      </c>
      <c r="QP1" s="33" t="s">
        <v>770</v>
      </c>
      <c r="QQ1" s="33" t="s">
        <v>771</v>
      </c>
      <c r="QR1" s="33" t="s">
        <v>772</v>
      </c>
      <c r="QS1" s="33" t="s">
        <v>773</v>
      </c>
      <c r="QT1" s="33" t="s">
        <v>774</v>
      </c>
      <c r="QU1" s="33" t="s">
        <v>775</v>
      </c>
      <c r="QV1" s="33" t="s">
        <v>776</v>
      </c>
      <c r="QW1" s="33" t="s">
        <v>777</v>
      </c>
      <c r="QX1" s="33" t="s">
        <v>778</v>
      </c>
      <c r="QY1" s="33" t="s">
        <v>779</v>
      </c>
      <c r="QZ1" s="33" t="s">
        <v>780</v>
      </c>
      <c r="RA1" s="33" t="s">
        <v>781</v>
      </c>
      <c r="RB1" s="33" t="s">
        <v>782</v>
      </c>
      <c r="RC1" s="33" t="s">
        <v>783</v>
      </c>
      <c r="RD1" s="33" t="s">
        <v>784</v>
      </c>
      <c r="RE1" s="33" t="s">
        <v>785</v>
      </c>
      <c r="RF1" s="33" t="s">
        <v>786</v>
      </c>
      <c r="RG1" s="33" t="s">
        <v>787</v>
      </c>
      <c r="RH1" s="33" t="s">
        <v>788</v>
      </c>
      <c r="RI1" s="33" t="s">
        <v>789</v>
      </c>
      <c r="RJ1" s="33" t="s">
        <v>790</v>
      </c>
      <c r="RK1" s="33" t="s">
        <v>791</v>
      </c>
      <c r="RL1" s="33" t="s">
        <v>792</v>
      </c>
      <c r="RM1" s="33" t="s">
        <v>793</v>
      </c>
      <c r="RN1" s="33" t="s">
        <v>794</v>
      </c>
      <c r="RO1" s="33" t="s">
        <v>795</v>
      </c>
      <c r="RP1" s="33" t="s">
        <v>796</v>
      </c>
      <c r="RQ1" s="33" t="s">
        <v>797</v>
      </c>
      <c r="RR1" s="33" t="s">
        <v>798</v>
      </c>
      <c r="RS1" s="33" t="s">
        <v>799</v>
      </c>
      <c r="RT1" s="33" t="s">
        <v>800</v>
      </c>
      <c r="RU1" s="33" t="s">
        <v>801</v>
      </c>
      <c r="RV1" s="33" t="s">
        <v>802</v>
      </c>
      <c r="RW1" s="33" t="s">
        <v>803</v>
      </c>
      <c r="RX1" s="33" t="s">
        <v>804</v>
      </c>
      <c r="RY1" s="33" t="s">
        <v>805</v>
      </c>
      <c r="RZ1" s="33" t="s">
        <v>806</v>
      </c>
      <c r="SA1" s="33" t="s">
        <v>807</v>
      </c>
      <c r="SB1" s="33" t="s">
        <v>808</v>
      </c>
      <c r="SC1" s="33" t="s">
        <v>809</v>
      </c>
      <c r="SD1" s="33" t="s">
        <v>810</v>
      </c>
      <c r="SE1" s="33" t="s">
        <v>811</v>
      </c>
      <c r="SF1" s="33" t="s">
        <v>812</v>
      </c>
      <c r="SG1" s="33" t="s">
        <v>813</v>
      </c>
      <c r="SH1" s="33" t="s">
        <v>814</v>
      </c>
      <c r="SI1" s="33" t="s">
        <v>815</v>
      </c>
      <c r="SJ1" s="33" t="s">
        <v>816</v>
      </c>
      <c r="SK1" s="33" t="s">
        <v>817</v>
      </c>
      <c r="SL1" s="33" t="s">
        <v>818</v>
      </c>
      <c r="SM1" s="33" t="s">
        <v>819</v>
      </c>
      <c r="SN1" s="33" t="s">
        <v>820</v>
      </c>
      <c r="SO1" s="33" t="s">
        <v>821</v>
      </c>
      <c r="SP1" s="33" t="s">
        <v>822</v>
      </c>
      <c r="SQ1" s="33" t="s">
        <v>823</v>
      </c>
      <c r="SR1" s="33" t="s">
        <v>824</v>
      </c>
      <c r="SS1" s="33" t="s">
        <v>825</v>
      </c>
      <c r="ST1" s="33" t="s">
        <v>826</v>
      </c>
      <c r="SU1" s="33" t="s">
        <v>827</v>
      </c>
      <c r="SV1" s="33" t="s">
        <v>828</v>
      </c>
      <c r="SW1" s="33" t="s">
        <v>829</v>
      </c>
      <c r="SX1" s="33" t="s">
        <v>830</v>
      </c>
      <c r="SY1" s="33" t="s">
        <v>831</v>
      </c>
      <c r="SZ1" s="33" t="s">
        <v>832</v>
      </c>
      <c r="TA1" s="33" t="s">
        <v>833</v>
      </c>
      <c r="TB1" s="33" t="s">
        <v>834</v>
      </c>
      <c r="TC1" s="33" t="s">
        <v>835</v>
      </c>
      <c r="TD1" s="33" t="s">
        <v>836</v>
      </c>
      <c r="TE1" s="33" t="s">
        <v>837</v>
      </c>
      <c r="TF1" s="33" t="s">
        <v>838</v>
      </c>
      <c r="TG1" s="33" t="s">
        <v>839</v>
      </c>
      <c r="TH1" s="33" t="s">
        <v>840</v>
      </c>
      <c r="TI1" s="33" t="s">
        <v>841</v>
      </c>
      <c r="TJ1" s="33" t="s">
        <v>842</v>
      </c>
      <c r="TK1" s="33" t="s">
        <v>843</v>
      </c>
      <c r="TL1" s="33" t="s">
        <v>844</v>
      </c>
      <c r="TM1" s="33" t="s">
        <v>845</v>
      </c>
      <c r="TN1" s="33" t="s">
        <v>846</v>
      </c>
      <c r="TO1" s="33" t="s">
        <v>847</v>
      </c>
      <c r="TP1" s="33" t="s">
        <v>848</v>
      </c>
      <c r="TQ1" s="33" t="s">
        <v>849</v>
      </c>
      <c r="TR1" s="33" t="s">
        <v>850</v>
      </c>
      <c r="TS1" s="33" t="s">
        <v>851</v>
      </c>
      <c r="TT1" s="33" t="s">
        <v>852</v>
      </c>
      <c r="TU1" s="33" t="s">
        <v>853</v>
      </c>
      <c r="TV1" s="33" t="s">
        <v>854</v>
      </c>
      <c r="TW1" s="33" t="s">
        <v>855</v>
      </c>
      <c r="TX1" s="33" t="s">
        <v>856</v>
      </c>
      <c r="TY1" s="33" t="s">
        <v>857</v>
      </c>
      <c r="TZ1" s="33" t="s">
        <v>858</v>
      </c>
      <c r="UA1" s="33" t="s">
        <v>859</v>
      </c>
      <c r="UB1" s="33" t="s">
        <v>860</v>
      </c>
      <c r="UC1" s="33" t="s">
        <v>861</v>
      </c>
      <c r="UD1" s="33" t="s">
        <v>862</v>
      </c>
      <c r="UE1" s="33" t="s">
        <v>863</v>
      </c>
      <c r="UF1" s="33" t="s">
        <v>864</v>
      </c>
      <c r="UG1" s="33" t="s">
        <v>865</v>
      </c>
      <c r="UH1" s="33" t="s">
        <v>866</v>
      </c>
      <c r="UI1" s="33" t="s">
        <v>867</v>
      </c>
      <c r="UJ1" s="33" t="s">
        <v>868</v>
      </c>
      <c r="UK1" s="33" t="s">
        <v>869</v>
      </c>
      <c r="UL1" s="33" t="s">
        <v>870</v>
      </c>
      <c r="UM1" s="33" t="s">
        <v>871</v>
      </c>
      <c r="UN1" s="33" t="s">
        <v>872</v>
      </c>
      <c r="UO1" s="33" t="s">
        <v>873</v>
      </c>
      <c r="UP1" s="33" t="s">
        <v>874</v>
      </c>
      <c r="UQ1" s="33" t="s">
        <v>875</v>
      </c>
      <c r="UR1" s="33" t="s">
        <v>876</v>
      </c>
      <c r="US1" s="33" t="s">
        <v>877</v>
      </c>
      <c r="UT1" s="33" t="s">
        <v>878</v>
      </c>
      <c r="UU1" s="33" t="s">
        <v>879</v>
      </c>
      <c r="UV1" s="33" t="s">
        <v>880</v>
      </c>
      <c r="UW1" s="33" t="s">
        <v>881</v>
      </c>
      <c r="UX1" s="33" t="s">
        <v>882</v>
      </c>
      <c r="UY1" s="33" t="s">
        <v>883</v>
      </c>
      <c r="UZ1" s="33" t="s">
        <v>884</v>
      </c>
      <c r="VA1" s="33" t="s">
        <v>885</v>
      </c>
      <c r="VB1" s="33" t="s">
        <v>886</v>
      </c>
      <c r="VC1" s="33" t="s">
        <v>887</v>
      </c>
      <c r="VD1" s="33" t="s">
        <v>888</v>
      </c>
      <c r="VE1" s="33" t="s">
        <v>889</v>
      </c>
      <c r="VF1" s="33" t="s">
        <v>890</v>
      </c>
      <c r="VG1" s="33" t="s">
        <v>891</v>
      </c>
      <c r="VH1" s="33" t="s">
        <v>892</v>
      </c>
      <c r="VI1" s="33" t="s">
        <v>893</v>
      </c>
      <c r="VJ1" s="33" t="s">
        <v>894</v>
      </c>
      <c r="VK1" s="33" t="s">
        <v>895</v>
      </c>
      <c r="VL1" s="33" t="s">
        <v>896</v>
      </c>
      <c r="VM1" s="33" t="s">
        <v>897</v>
      </c>
      <c r="VN1" s="33" t="s">
        <v>898</v>
      </c>
      <c r="VO1" s="33" t="s">
        <v>899</v>
      </c>
      <c r="VP1" s="33" t="s">
        <v>900</v>
      </c>
      <c r="VQ1" s="33" t="s">
        <v>901</v>
      </c>
      <c r="VR1" s="33" t="s">
        <v>902</v>
      </c>
      <c r="VS1" s="33" t="s">
        <v>903</v>
      </c>
      <c r="VT1" s="33" t="s">
        <v>904</v>
      </c>
      <c r="VU1" s="33" t="s">
        <v>905</v>
      </c>
      <c r="VV1" s="33" t="s">
        <v>906</v>
      </c>
      <c r="VW1" s="33" t="s">
        <v>907</v>
      </c>
      <c r="VX1" s="33" t="s">
        <v>908</v>
      </c>
      <c r="VY1" s="33" t="s">
        <v>909</v>
      </c>
      <c r="VZ1" s="33" t="s">
        <v>910</v>
      </c>
      <c r="WA1" s="33" t="s">
        <v>911</v>
      </c>
      <c r="WB1" s="33" t="s">
        <v>912</v>
      </c>
      <c r="WC1" s="33" t="s">
        <v>913</v>
      </c>
      <c r="WD1" s="33" t="s">
        <v>914</v>
      </c>
      <c r="WE1" s="33" t="s">
        <v>915</v>
      </c>
      <c r="WF1" s="33" t="s">
        <v>916</v>
      </c>
      <c r="WG1" s="33" t="s">
        <v>917</v>
      </c>
      <c r="WH1" s="33" t="s">
        <v>918</v>
      </c>
      <c r="WI1" s="33" t="s">
        <v>919</v>
      </c>
      <c r="WJ1" s="33" t="s">
        <v>920</v>
      </c>
      <c r="WK1" s="33" t="s">
        <v>921</v>
      </c>
      <c r="WL1" s="33" t="s">
        <v>922</v>
      </c>
      <c r="WM1" s="33" t="s">
        <v>923</v>
      </c>
      <c r="WN1" s="33" t="s">
        <v>924</v>
      </c>
      <c r="WO1" s="33" t="s">
        <v>925</v>
      </c>
      <c r="WP1" s="33" t="s">
        <v>926</v>
      </c>
      <c r="WQ1" s="33" t="s">
        <v>927</v>
      </c>
      <c r="WR1" s="33" t="s">
        <v>928</v>
      </c>
      <c r="WS1" s="33" t="s">
        <v>929</v>
      </c>
      <c r="WT1" s="33" t="s">
        <v>930</v>
      </c>
      <c r="WU1" s="33" t="s">
        <v>931</v>
      </c>
      <c r="WV1" s="33" t="s">
        <v>932</v>
      </c>
      <c r="WW1" s="33" t="s">
        <v>933</v>
      </c>
      <c r="WX1" s="33" t="s">
        <v>934</v>
      </c>
      <c r="WY1" s="33" t="s">
        <v>935</v>
      </c>
      <c r="WZ1" s="33" t="s">
        <v>936</v>
      </c>
      <c r="XA1" s="33" t="s">
        <v>937</v>
      </c>
      <c r="XB1" s="33" t="s">
        <v>938</v>
      </c>
      <c r="XC1" s="33" t="s">
        <v>939</v>
      </c>
      <c r="XD1" s="33" t="s">
        <v>940</v>
      </c>
      <c r="XE1" s="33" t="s">
        <v>941</v>
      </c>
      <c r="XF1" s="33" t="s">
        <v>942</v>
      </c>
      <c r="XG1" s="33" t="s">
        <v>943</v>
      </c>
      <c r="XH1" s="33" t="s">
        <v>944</v>
      </c>
      <c r="XI1" s="33" t="s">
        <v>945</v>
      </c>
      <c r="XJ1" s="33" t="s">
        <v>946</v>
      </c>
      <c r="XK1" s="33" t="s">
        <v>947</v>
      </c>
      <c r="XL1" s="33" t="s">
        <v>948</v>
      </c>
      <c r="XM1" s="33" t="s">
        <v>949</v>
      </c>
      <c r="XN1" s="33" t="s">
        <v>950</v>
      </c>
      <c r="XO1" s="33" t="s">
        <v>951</v>
      </c>
      <c r="XP1" s="33" t="s">
        <v>952</v>
      </c>
      <c r="XQ1" s="33" t="s">
        <v>953</v>
      </c>
      <c r="XR1" s="33" t="s">
        <v>954</v>
      </c>
      <c r="XS1" s="33" t="s">
        <v>955</v>
      </c>
      <c r="XT1" s="33" t="s">
        <v>956</v>
      </c>
      <c r="XU1" s="33" t="s">
        <v>957</v>
      </c>
      <c r="XV1" s="33" t="s">
        <v>958</v>
      </c>
      <c r="XW1" s="33" t="s">
        <v>959</v>
      </c>
      <c r="XX1" s="33" t="s">
        <v>960</v>
      </c>
      <c r="XY1" s="33" t="s">
        <v>961</v>
      </c>
      <c r="XZ1" s="33" t="s">
        <v>962</v>
      </c>
      <c r="YA1" s="33" t="s">
        <v>963</v>
      </c>
      <c r="YB1" s="33" t="s">
        <v>964</v>
      </c>
      <c r="YC1" s="33" t="s">
        <v>965</v>
      </c>
      <c r="YD1" s="33" t="s">
        <v>966</v>
      </c>
      <c r="YE1" s="33" t="s">
        <v>967</v>
      </c>
      <c r="YF1" s="33" t="s">
        <v>968</v>
      </c>
      <c r="YG1" s="33" t="s">
        <v>969</v>
      </c>
      <c r="YH1" s="33" t="s">
        <v>970</v>
      </c>
      <c r="YI1" s="33" t="s">
        <v>971</v>
      </c>
      <c r="YJ1" s="33" t="s">
        <v>972</v>
      </c>
      <c r="YK1" s="33" t="s">
        <v>973</v>
      </c>
      <c r="YL1" s="33" t="s">
        <v>974</v>
      </c>
      <c r="YM1" s="33" t="s">
        <v>975</v>
      </c>
      <c r="YN1" s="33" t="s">
        <v>976</v>
      </c>
      <c r="YO1" s="33" t="s">
        <v>977</v>
      </c>
      <c r="YP1" s="33" t="s">
        <v>978</v>
      </c>
      <c r="YQ1" s="33" t="s">
        <v>979</v>
      </c>
      <c r="YR1" s="33" t="s">
        <v>980</v>
      </c>
      <c r="YS1" s="33" t="s">
        <v>981</v>
      </c>
      <c r="YT1" s="33" t="s">
        <v>982</v>
      </c>
      <c r="YU1" s="33" t="s">
        <v>983</v>
      </c>
      <c r="YV1" s="33" t="s">
        <v>984</v>
      </c>
      <c r="YW1" s="33" t="s">
        <v>985</v>
      </c>
      <c r="YX1" s="33" t="s">
        <v>986</v>
      </c>
      <c r="YY1" s="33" t="s">
        <v>987</v>
      </c>
      <c r="YZ1" s="33" t="s">
        <v>988</v>
      </c>
      <c r="ZA1" s="33" t="s">
        <v>989</v>
      </c>
      <c r="ZB1" s="33" t="s">
        <v>990</v>
      </c>
      <c r="ZC1" s="33" t="s">
        <v>991</v>
      </c>
      <c r="ZD1" s="33" t="s">
        <v>992</v>
      </c>
      <c r="ZE1" s="33" t="s">
        <v>993</v>
      </c>
      <c r="ZF1" s="33" t="s">
        <v>994</v>
      </c>
      <c r="ZG1" s="33" t="s">
        <v>995</v>
      </c>
      <c r="ZH1" s="33" t="s">
        <v>996</v>
      </c>
      <c r="ZI1" s="33" t="s">
        <v>997</v>
      </c>
      <c r="ZJ1" s="33" t="s">
        <v>998</v>
      </c>
      <c r="ZK1" s="33" t="s">
        <v>999</v>
      </c>
      <c r="ZL1" s="33" t="s">
        <v>1000</v>
      </c>
      <c r="ZM1" s="33" t="s">
        <v>1001</v>
      </c>
      <c r="ZN1" s="33" t="s">
        <v>1002</v>
      </c>
      <c r="ZO1" s="33" t="s">
        <v>1003</v>
      </c>
      <c r="ZP1" s="33" t="s">
        <v>1004</v>
      </c>
      <c r="ZQ1" s="33" t="s">
        <v>1005</v>
      </c>
      <c r="ZR1" s="33" t="s">
        <v>1006</v>
      </c>
      <c r="ZS1" s="33" t="s">
        <v>1007</v>
      </c>
      <c r="ZT1" s="33" t="s">
        <v>1008</v>
      </c>
      <c r="ZU1" s="33" t="s">
        <v>1009</v>
      </c>
      <c r="ZV1" s="33" t="s">
        <v>1010</v>
      </c>
      <c r="ZW1" s="33" t="s">
        <v>1011</v>
      </c>
      <c r="ZX1" s="33" t="s">
        <v>1012</v>
      </c>
      <c r="ZY1" s="33" t="s">
        <v>1013</v>
      </c>
      <c r="ZZ1" s="33" t="s">
        <v>1014</v>
      </c>
      <c r="AAA1" s="33" t="s">
        <v>1015</v>
      </c>
      <c r="AAB1" s="33" t="s">
        <v>1016</v>
      </c>
      <c r="AAC1" s="33" t="s">
        <v>1017</v>
      </c>
      <c r="AAD1" s="33" t="s">
        <v>1018</v>
      </c>
      <c r="AAE1" s="33" t="s">
        <v>1019</v>
      </c>
      <c r="AAF1" s="33" t="s">
        <v>1020</v>
      </c>
      <c r="AAG1" s="33" t="s">
        <v>1021</v>
      </c>
      <c r="AAH1" s="33" t="s">
        <v>1022</v>
      </c>
      <c r="AAI1" s="33" t="s">
        <v>1023</v>
      </c>
      <c r="AAJ1" s="33" t="s">
        <v>1024</v>
      </c>
      <c r="AAK1" s="33" t="s">
        <v>1025</v>
      </c>
      <c r="AAL1" s="33" t="s">
        <v>1026</v>
      </c>
      <c r="AAM1" s="33" t="s">
        <v>1027</v>
      </c>
      <c r="AAN1" s="33" t="s">
        <v>1028</v>
      </c>
      <c r="AAO1" s="33" t="s">
        <v>1029</v>
      </c>
      <c r="AAP1" s="33" t="s">
        <v>1030</v>
      </c>
      <c r="AAQ1" s="33" t="s">
        <v>1031</v>
      </c>
      <c r="AAR1" s="33" t="s">
        <v>1032</v>
      </c>
      <c r="AAS1" s="33" t="s">
        <v>1033</v>
      </c>
      <c r="AAT1" s="33" t="s">
        <v>1034</v>
      </c>
      <c r="AAU1" s="33" t="s">
        <v>1035</v>
      </c>
      <c r="AAV1" s="33" t="s">
        <v>1036</v>
      </c>
      <c r="AAW1" s="33" t="s">
        <v>1037</v>
      </c>
      <c r="AAX1" s="33" t="s">
        <v>1038</v>
      </c>
      <c r="AAY1" s="33" t="s">
        <v>1039</v>
      </c>
      <c r="AAZ1" s="33" t="s">
        <v>1040</v>
      </c>
      <c r="ABA1" s="33" t="s">
        <v>1041</v>
      </c>
      <c r="ABB1" s="33" t="s">
        <v>1042</v>
      </c>
      <c r="ABC1" s="33" t="s">
        <v>1043</v>
      </c>
      <c r="ABD1" s="33" t="s">
        <v>1044</v>
      </c>
      <c r="ABE1" s="33" t="s">
        <v>1045</v>
      </c>
      <c r="ABF1" s="33" t="s">
        <v>1046</v>
      </c>
      <c r="ABG1" s="33" t="s">
        <v>1047</v>
      </c>
      <c r="ABH1" s="33" t="s">
        <v>1048</v>
      </c>
      <c r="ABI1" s="33" t="s">
        <v>1049</v>
      </c>
      <c r="ABJ1" s="33" t="s">
        <v>1050</v>
      </c>
      <c r="ABK1" s="33" t="s">
        <v>1051</v>
      </c>
      <c r="ABL1" s="33" t="s">
        <v>1052</v>
      </c>
      <c r="ABM1" s="33" t="s">
        <v>1053</v>
      </c>
      <c r="ABN1" s="33" t="s">
        <v>1054</v>
      </c>
      <c r="ABO1" s="33" t="s">
        <v>1055</v>
      </c>
      <c r="ABP1" s="33" t="s">
        <v>1056</v>
      </c>
      <c r="ABQ1" s="33" t="s">
        <v>1057</v>
      </c>
      <c r="ABR1" s="33" t="s">
        <v>1058</v>
      </c>
      <c r="ABS1" s="33" t="s">
        <v>1059</v>
      </c>
      <c r="ABT1" s="33" t="s">
        <v>1060</v>
      </c>
      <c r="ABU1" s="33" t="s">
        <v>1061</v>
      </c>
      <c r="ABV1" s="33" t="s">
        <v>1062</v>
      </c>
      <c r="ABW1" s="33" t="s">
        <v>1063</v>
      </c>
      <c r="ABX1" s="33" t="s">
        <v>1064</v>
      </c>
      <c r="ABY1" s="33" t="s">
        <v>1065</v>
      </c>
      <c r="ABZ1" s="33" t="s">
        <v>1066</v>
      </c>
      <c r="ACA1" s="33" t="s">
        <v>1067</v>
      </c>
      <c r="ACB1" s="33" t="s">
        <v>1068</v>
      </c>
      <c r="ACC1" s="33" t="s">
        <v>1069</v>
      </c>
      <c r="ACD1" s="33" t="s">
        <v>1070</v>
      </c>
      <c r="ACE1" s="33" t="s">
        <v>1071</v>
      </c>
      <c r="ACF1" s="33" t="s">
        <v>1072</v>
      </c>
      <c r="ACG1" s="33" t="s">
        <v>1073</v>
      </c>
      <c r="ACH1" s="33" t="s">
        <v>1074</v>
      </c>
      <c r="ACI1" s="33" t="s">
        <v>1075</v>
      </c>
      <c r="ACJ1" s="33" t="s">
        <v>1076</v>
      </c>
      <c r="ACK1" s="33" t="s">
        <v>1077</v>
      </c>
      <c r="ACL1" s="33" t="s">
        <v>1078</v>
      </c>
      <c r="ACM1" s="33" t="s">
        <v>1079</v>
      </c>
      <c r="ACN1" s="33" t="s">
        <v>1080</v>
      </c>
      <c r="ACO1" s="33" t="s">
        <v>1081</v>
      </c>
      <c r="ACP1" s="33" t="s">
        <v>1082</v>
      </c>
      <c r="ACQ1" s="33" t="s">
        <v>1083</v>
      </c>
      <c r="ACR1" s="33" t="s">
        <v>1084</v>
      </c>
      <c r="ACS1" s="33" t="s">
        <v>1085</v>
      </c>
      <c r="ACT1" s="33" t="s">
        <v>1086</v>
      </c>
      <c r="ACU1" s="33" t="s">
        <v>1087</v>
      </c>
      <c r="ACV1" s="33" t="s">
        <v>1088</v>
      </c>
      <c r="ACW1" s="33" t="s">
        <v>1089</v>
      </c>
      <c r="ACX1" s="33" t="s">
        <v>1090</v>
      </c>
      <c r="ACY1" s="33" t="s">
        <v>1091</v>
      </c>
      <c r="ACZ1" s="33" t="s">
        <v>1092</v>
      </c>
      <c r="ADA1" s="33" t="s">
        <v>1093</v>
      </c>
      <c r="ADB1" s="33" t="s">
        <v>1094</v>
      </c>
      <c r="ADC1" s="33" t="s">
        <v>1095</v>
      </c>
      <c r="ADD1" s="33" t="s">
        <v>1096</v>
      </c>
      <c r="ADE1" s="33" t="s">
        <v>1097</v>
      </c>
      <c r="ADF1" s="33" t="s">
        <v>1098</v>
      </c>
      <c r="ADG1" s="33" t="s">
        <v>1099</v>
      </c>
      <c r="ADH1" s="33" t="s">
        <v>1100</v>
      </c>
      <c r="ADI1" s="33" t="s">
        <v>1101</v>
      </c>
      <c r="ADJ1" s="33" t="s">
        <v>1102</v>
      </c>
      <c r="ADK1" s="33" t="s">
        <v>1103</v>
      </c>
      <c r="ADL1" s="33" t="s">
        <v>1104</v>
      </c>
      <c r="ADM1" s="33" t="s">
        <v>1105</v>
      </c>
      <c r="ADN1" s="33" t="s">
        <v>1106</v>
      </c>
      <c r="ADO1" s="33" t="s">
        <v>1107</v>
      </c>
      <c r="ADP1" s="33" t="s">
        <v>1108</v>
      </c>
      <c r="ADQ1" s="33" t="s">
        <v>1109</v>
      </c>
      <c r="ADR1" s="33" t="s">
        <v>1110</v>
      </c>
      <c r="ADS1" s="33" t="s">
        <v>1111</v>
      </c>
      <c r="ADT1" s="33" t="s">
        <v>1112</v>
      </c>
      <c r="ADU1" s="33" t="s">
        <v>1113</v>
      </c>
      <c r="ADV1" s="33" t="s">
        <v>1114</v>
      </c>
      <c r="ADW1" s="33" t="s">
        <v>1115</v>
      </c>
      <c r="ADX1" s="33" t="s">
        <v>1116</v>
      </c>
      <c r="ADY1" s="33" t="s">
        <v>1117</v>
      </c>
      <c r="ADZ1" s="33" t="s">
        <v>1118</v>
      </c>
      <c r="AEA1" s="33" t="s">
        <v>1119</v>
      </c>
      <c r="AEB1" s="33" t="s">
        <v>1120</v>
      </c>
      <c r="AEC1" s="33" t="s">
        <v>1121</v>
      </c>
      <c r="AED1" s="33" t="s">
        <v>1122</v>
      </c>
      <c r="AEE1" s="33" t="s">
        <v>1123</v>
      </c>
      <c r="AEF1" s="33" t="s">
        <v>1124</v>
      </c>
      <c r="AEG1" s="33" t="s">
        <v>1125</v>
      </c>
      <c r="AEH1" s="33" t="s">
        <v>1126</v>
      </c>
      <c r="AEI1" s="33" t="s">
        <v>1127</v>
      </c>
      <c r="AEJ1" s="33" t="s">
        <v>1128</v>
      </c>
      <c r="AEK1" s="33" t="s">
        <v>1129</v>
      </c>
      <c r="AEL1" s="33" t="s">
        <v>1130</v>
      </c>
      <c r="AEM1" s="33" t="s">
        <v>1131</v>
      </c>
      <c r="AEN1" s="33" t="s">
        <v>1132</v>
      </c>
      <c r="AEO1" s="33" t="s">
        <v>1133</v>
      </c>
      <c r="AEP1" s="33" t="s">
        <v>1134</v>
      </c>
      <c r="AEQ1" s="33" t="s">
        <v>1135</v>
      </c>
      <c r="AER1" s="33" t="s">
        <v>1136</v>
      </c>
      <c r="AES1" s="33" t="s">
        <v>1137</v>
      </c>
      <c r="AET1" s="33" t="s">
        <v>1138</v>
      </c>
      <c r="AEU1" s="33" t="s">
        <v>1139</v>
      </c>
      <c r="AEV1" s="33" t="s">
        <v>1140</v>
      </c>
      <c r="AEW1" s="33" t="s">
        <v>1141</v>
      </c>
      <c r="AEX1" s="33" t="s">
        <v>1142</v>
      </c>
      <c r="AEY1" s="33" t="s">
        <v>1143</v>
      </c>
      <c r="AEZ1" s="33" t="s">
        <v>1144</v>
      </c>
      <c r="AFA1" s="33" t="s">
        <v>1145</v>
      </c>
      <c r="AFB1" s="33" t="s">
        <v>1146</v>
      </c>
      <c r="AFC1" s="33" t="s">
        <v>1147</v>
      </c>
      <c r="AFD1" s="33" t="s">
        <v>1148</v>
      </c>
      <c r="AFE1" s="33" t="s">
        <v>1149</v>
      </c>
      <c r="AFF1" s="33" t="s">
        <v>1150</v>
      </c>
      <c r="AFG1" s="33" t="s">
        <v>1151</v>
      </c>
      <c r="AFH1" s="33" t="s">
        <v>1152</v>
      </c>
      <c r="AFI1" s="33" t="s">
        <v>1153</v>
      </c>
      <c r="AFJ1" s="33" t="s">
        <v>1154</v>
      </c>
      <c r="AFK1" s="33" t="s">
        <v>1155</v>
      </c>
      <c r="AFL1" s="33" t="s">
        <v>1156</v>
      </c>
      <c r="AFM1" s="33" t="s">
        <v>1157</v>
      </c>
      <c r="AFN1" s="33" t="s">
        <v>1158</v>
      </c>
      <c r="AFO1" s="33" t="s">
        <v>1159</v>
      </c>
      <c r="AFP1" s="33" t="s">
        <v>1160</v>
      </c>
      <c r="AFQ1" s="33" t="s">
        <v>1161</v>
      </c>
      <c r="AFR1" s="33" t="s">
        <v>1162</v>
      </c>
      <c r="AFS1" s="33" t="s">
        <v>1163</v>
      </c>
      <c r="AFT1" s="33" t="s">
        <v>1164</v>
      </c>
      <c r="AFU1" s="33" t="s">
        <v>1165</v>
      </c>
      <c r="AFV1" s="33" t="s">
        <v>1166</v>
      </c>
      <c r="AFW1" s="33" t="s">
        <v>1167</v>
      </c>
      <c r="AFX1" s="33" t="s">
        <v>1168</v>
      </c>
      <c r="AFY1" s="33" t="s">
        <v>1169</v>
      </c>
      <c r="AFZ1" s="33" t="s">
        <v>1170</v>
      </c>
      <c r="AGA1" s="33" t="s">
        <v>1171</v>
      </c>
      <c r="AGB1" s="33" t="s">
        <v>1172</v>
      </c>
      <c r="AGC1" s="33" t="s">
        <v>1173</v>
      </c>
      <c r="AGD1" s="33" t="s">
        <v>1174</v>
      </c>
      <c r="AGE1" s="33" t="s">
        <v>1175</v>
      </c>
      <c r="AGF1" s="33" t="s">
        <v>1176</v>
      </c>
      <c r="AGG1" s="33" t="s">
        <v>1177</v>
      </c>
      <c r="AGH1" s="33" t="s">
        <v>1178</v>
      </c>
      <c r="AGI1" s="33" t="s">
        <v>1179</v>
      </c>
      <c r="AGJ1" s="33" t="s">
        <v>1180</v>
      </c>
      <c r="AGK1" s="33" t="s">
        <v>1181</v>
      </c>
      <c r="AGL1" s="33" t="s">
        <v>1182</v>
      </c>
      <c r="AGM1" s="33" t="s">
        <v>1183</v>
      </c>
      <c r="AGN1" s="33" t="s">
        <v>1184</v>
      </c>
      <c r="AGO1" s="33" t="s">
        <v>1185</v>
      </c>
      <c r="AGP1" s="33" t="s">
        <v>1186</v>
      </c>
      <c r="AGQ1" s="33" t="s">
        <v>1187</v>
      </c>
      <c r="AGR1" s="33" t="s">
        <v>1188</v>
      </c>
      <c r="AGS1" s="33" t="s">
        <v>1189</v>
      </c>
      <c r="AGT1" s="33" t="s">
        <v>1190</v>
      </c>
      <c r="AGU1" s="33" t="s">
        <v>1191</v>
      </c>
      <c r="AGV1" s="33" t="s">
        <v>1192</v>
      </c>
      <c r="AGW1" s="33" t="s">
        <v>1193</v>
      </c>
      <c r="AGX1" s="33" t="s">
        <v>1194</v>
      </c>
      <c r="AGY1" s="33" t="s">
        <v>1195</v>
      </c>
      <c r="AGZ1" s="33" t="s">
        <v>1196</v>
      </c>
      <c r="AHA1" s="33" t="s">
        <v>1197</v>
      </c>
      <c r="AHB1" s="33" t="s">
        <v>1198</v>
      </c>
      <c r="AHC1" s="33" t="s">
        <v>1199</v>
      </c>
      <c r="AHD1" s="33" t="s">
        <v>1200</v>
      </c>
      <c r="AHE1" s="33" t="s">
        <v>1201</v>
      </c>
      <c r="AHF1" s="33" t="s">
        <v>1202</v>
      </c>
      <c r="AHG1" s="33" t="s">
        <v>1203</v>
      </c>
      <c r="AHH1" s="33" t="s">
        <v>1204</v>
      </c>
      <c r="AHI1" s="33" t="s">
        <v>1205</v>
      </c>
      <c r="AHJ1" s="33" t="s">
        <v>1206</v>
      </c>
      <c r="AHK1" s="33" t="s">
        <v>1207</v>
      </c>
      <c r="AHL1" s="33" t="s">
        <v>1208</v>
      </c>
      <c r="AHM1" s="33" t="s">
        <v>1209</v>
      </c>
      <c r="AHN1" s="33" t="s">
        <v>1210</v>
      </c>
      <c r="AHO1" s="33" t="s">
        <v>1211</v>
      </c>
      <c r="AHP1" s="33" t="s">
        <v>1212</v>
      </c>
      <c r="AHQ1" s="33" t="s">
        <v>1213</v>
      </c>
      <c r="AHR1" s="33" t="s">
        <v>1214</v>
      </c>
      <c r="AHS1" s="33" t="s">
        <v>1215</v>
      </c>
      <c r="AHT1" s="33" t="s">
        <v>1216</v>
      </c>
      <c r="AHU1" s="33" t="s">
        <v>1217</v>
      </c>
      <c r="AHV1" s="33" t="s">
        <v>1218</v>
      </c>
      <c r="AHW1" s="33" t="s">
        <v>1219</v>
      </c>
      <c r="AHX1" s="33" t="s">
        <v>1220</v>
      </c>
      <c r="AHY1" s="33" t="s">
        <v>1221</v>
      </c>
      <c r="AHZ1" s="33" t="s">
        <v>1222</v>
      </c>
      <c r="AIA1" s="33" t="s">
        <v>1223</v>
      </c>
      <c r="AIB1" s="33" t="s">
        <v>1224</v>
      </c>
      <c r="AIC1" s="33" t="s">
        <v>1225</v>
      </c>
      <c r="AID1" s="33" t="s">
        <v>1226</v>
      </c>
      <c r="AIE1" s="33" t="s">
        <v>1227</v>
      </c>
      <c r="AIF1" s="33" t="s">
        <v>1228</v>
      </c>
      <c r="AIG1" s="33" t="s">
        <v>1229</v>
      </c>
      <c r="AIH1" s="33" t="s">
        <v>1230</v>
      </c>
      <c r="AII1" s="33" t="s">
        <v>1231</v>
      </c>
      <c r="AIJ1" s="33" t="s">
        <v>1232</v>
      </c>
      <c r="AIK1" s="33" t="s">
        <v>1233</v>
      </c>
      <c r="AIL1" s="33" t="s">
        <v>1234</v>
      </c>
      <c r="AIM1" s="33" t="s">
        <v>1235</v>
      </c>
      <c r="AIN1" s="33" t="s">
        <v>1236</v>
      </c>
      <c r="AIO1" s="33" t="s">
        <v>1237</v>
      </c>
      <c r="AIP1" s="33" t="s">
        <v>1238</v>
      </c>
      <c r="AIQ1" s="33" t="s">
        <v>1239</v>
      </c>
      <c r="AIR1" s="33" t="s">
        <v>1240</v>
      </c>
      <c r="AIS1" s="33" t="s">
        <v>1241</v>
      </c>
      <c r="AIT1" s="33" t="s">
        <v>1242</v>
      </c>
      <c r="AIU1" s="33" t="s">
        <v>1243</v>
      </c>
      <c r="AIV1" s="33" t="s">
        <v>1244</v>
      </c>
      <c r="AIW1" s="33" t="s">
        <v>1245</v>
      </c>
      <c r="AIX1" s="33" t="s">
        <v>1246</v>
      </c>
      <c r="AIY1" s="33" t="s">
        <v>1247</v>
      </c>
      <c r="AIZ1" s="33" t="s">
        <v>1248</v>
      </c>
      <c r="AJA1" s="33" t="s">
        <v>1249</v>
      </c>
      <c r="AJB1" s="33" t="s">
        <v>1250</v>
      </c>
      <c r="AJC1" s="33" t="s">
        <v>1251</v>
      </c>
      <c r="AJD1" s="33" t="s">
        <v>1252</v>
      </c>
      <c r="AJE1" s="33" t="s">
        <v>1253</v>
      </c>
      <c r="AJF1" s="33" t="s">
        <v>1254</v>
      </c>
      <c r="AJG1" s="33" t="s">
        <v>1255</v>
      </c>
      <c r="AJH1" s="33" t="s">
        <v>1256</v>
      </c>
      <c r="AJI1" s="33" t="s">
        <v>1257</v>
      </c>
      <c r="AJJ1" s="33" t="s">
        <v>1258</v>
      </c>
      <c r="AJK1" s="33" t="s">
        <v>1259</v>
      </c>
      <c r="AJL1" s="33" t="s">
        <v>1260</v>
      </c>
      <c r="AJM1" s="33" t="s">
        <v>1261</v>
      </c>
      <c r="AJN1" s="33" t="s">
        <v>1262</v>
      </c>
      <c r="AJO1" s="33" t="s">
        <v>1263</v>
      </c>
      <c r="AJP1" s="33" t="s">
        <v>1264</v>
      </c>
      <c r="AJQ1" s="33" t="s">
        <v>1265</v>
      </c>
      <c r="AJR1" s="33" t="s">
        <v>1266</v>
      </c>
      <c r="AJS1" s="33" t="s">
        <v>1267</v>
      </c>
      <c r="AJT1" s="33" t="s">
        <v>1268</v>
      </c>
      <c r="AJU1" s="33" t="s">
        <v>1269</v>
      </c>
      <c r="AJV1" s="33" t="s">
        <v>1270</v>
      </c>
      <c r="AJW1" s="33" t="s">
        <v>1271</v>
      </c>
      <c r="AJX1" s="33" t="s">
        <v>1272</v>
      </c>
      <c r="AJY1" s="33" t="s">
        <v>1273</v>
      </c>
      <c r="AJZ1" s="33" t="s">
        <v>1274</v>
      </c>
      <c r="AKA1" s="33" t="s">
        <v>1275</v>
      </c>
      <c r="AKB1" s="33" t="s">
        <v>1276</v>
      </c>
      <c r="AKC1" s="33" t="s">
        <v>1277</v>
      </c>
      <c r="AKD1" s="33" t="s">
        <v>1278</v>
      </c>
      <c r="AKE1" s="33" t="s">
        <v>1279</v>
      </c>
      <c r="AKF1" s="33" t="s">
        <v>1280</v>
      </c>
      <c r="AKG1" s="33" t="s">
        <v>1281</v>
      </c>
      <c r="AKH1" s="33" t="s">
        <v>1282</v>
      </c>
      <c r="AKI1" s="33" t="s">
        <v>1283</v>
      </c>
      <c r="AKJ1" s="33" t="s">
        <v>1284</v>
      </c>
      <c r="AKK1" s="33" t="s">
        <v>1285</v>
      </c>
      <c r="AKL1" s="33" t="s">
        <v>1286</v>
      </c>
      <c r="AKM1" s="33" t="s">
        <v>1287</v>
      </c>
      <c r="AKN1" s="33" t="s">
        <v>1288</v>
      </c>
      <c r="AKO1" s="33" t="s">
        <v>1289</v>
      </c>
      <c r="AKP1" s="33" t="s">
        <v>1290</v>
      </c>
      <c r="AKQ1" s="33" t="s">
        <v>1291</v>
      </c>
      <c r="AKR1" s="33" t="s">
        <v>1292</v>
      </c>
      <c r="AKS1" s="33" t="s">
        <v>1293</v>
      </c>
      <c r="AKT1" s="33" t="s">
        <v>1294</v>
      </c>
      <c r="AKU1" s="33" t="s">
        <v>1295</v>
      </c>
      <c r="AKV1" s="33" t="s">
        <v>1296</v>
      </c>
      <c r="AKW1" s="33" t="s">
        <v>1297</v>
      </c>
      <c r="AKX1" s="33" t="s">
        <v>1298</v>
      </c>
      <c r="AKY1" s="33" t="s">
        <v>1299</v>
      </c>
      <c r="AKZ1" s="33" t="s">
        <v>1300</v>
      </c>
      <c r="ALA1" s="33" t="s">
        <v>1301</v>
      </c>
      <c r="ALB1" s="33" t="s">
        <v>1302</v>
      </c>
      <c r="ALC1" s="33" t="s">
        <v>1303</v>
      </c>
      <c r="ALD1" s="33" t="s">
        <v>1304</v>
      </c>
      <c r="ALE1" s="33" t="s">
        <v>1305</v>
      </c>
      <c r="ALF1" s="33" t="s">
        <v>1306</v>
      </c>
      <c r="ALG1" s="33" t="s">
        <v>1307</v>
      </c>
      <c r="ALH1" s="33" t="s">
        <v>1308</v>
      </c>
      <c r="ALI1" s="33" t="s">
        <v>1309</v>
      </c>
      <c r="ALJ1" s="33" t="s">
        <v>1310</v>
      </c>
      <c r="ALK1" s="33" t="s">
        <v>1311</v>
      </c>
      <c r="ALL1" s="33" t="s">
        <v>1312</v>
      </c>
      <c r="ALM1" s="33" t="s">
        <v>1313</v>
      </c>
      <c r="ALN1" s="33" t="s">
        <v>1314</v>
      </c>
      <c r="ALO1" s="33" t="s">
        <v>1315</v>
      </c>
      <c r="ALP1" s="33" t="s">
        <v>1316</v>
      </c>
      <c r="ALQ1" s="33" t="s">
        <v>1317</v>
      </c>
      <c r="ALR1" s="33" t="s">
        <v>1318</v>
      </c>
      <c r="ALS1" s="33" t="s">
        <v>1319</v>
      </c>
      <c r="ALT1" s="33" t="s">
        <v>1320</v>
      </c>
      <c r="ALU1" s="33" t="s">
        <v>1321</v>
      </c>
      <c r="ALV1" s="33" t="s">
        <v>1322</v>
      </c>
      <c r="ALW1" s="33" t="s">
        <v>1323</v>
      </c>
      <c r="ALX1" s="33" t="s">
        <v>1324</v>
      </c>
      <c r="ALY1" s="33" t="s">
        <v>1325</v>
      </c>
      <c r="ALZ1" s="33" t="s">
        <v>1326</v>
      </c>
      <c r="AMA1" s="33" t="s">
        <v>1327</v>
      </c>
      <c r="AMB1" s="33" t="s">
        <v>1328</v>
      </c>
      <c r="AMC1" s="33" t="s">
        <v>1329</v>
      </c>
      <c r="AMD1" s="33" t="s">
        <v>1330</v>
      </c>
      <c r="AME1" s="33" t="s">
        <v>1331</v>
      </c>
      <c r="AMF1" s="33" t="s">
        <v>1332</v>
      </c>
      <c r="AMG1" s="33" t="s">
        <v>1333</v>
      </c>
      <c r="AMH1" s="33" t="s">
        <v>1334</v>
      </c>
      <c r="AMI1" s="33" t="s">
        <v>1335</v>
      </c>
      <c r="AMJ1" s="33" t="s">
        <v>1336</v>
      </c>
      <c r="AMK1" s="33" t="s">
        <v>1337</v>
      </c>
      <c r="AML1" s="33" t="s">
        <v>1338</v>
      </c>
      <c r="AMM1" s="33" t="s">
        <v>1339</v>
      </c>
      <c r="AMN1" s="33" t="s">
        <v>1340</v>
      </c>
      <c r="AMO1" s="33" t="s">
        <v>1341</v>
      </c>
      <c r="AMP1" s="33" t="s">
        <v>1342</v>
      </c>
      <c r="AMQ1" s="33" t="s">
        <v>1343</v>
      </c>
      <c r="AMR1" s="33" t="s">
        <v>1344</v>
      </c>
      <c r="AMS1" s="33" t="s">
        <v>1345</v>
      </c>
      <c r="AMT1" s="33" t="s">
        <v>1346</v>
      </c>
      <c r="AMU1" s="33" t="s">
        <v>1347</v>
      </c>
      <c r="AMV1" s="33" t="s">
        <v>1348</v>
      </c>
      <c r="AMW1" s="33" t="s">
        <v>1349</v>
      </c>
      <c r="AMX1" s="33" t="s">
        <v>1350</v>
      </c>
      <c r="AMY1" s="33" t="s">
        <v>1351</v>
      </c>
      <c r="AMZ1" s="33" t="s">
        <v>1352</v>
      </c>
      <c r="ANA1" s="33" t="s">
        <v>1353</v>
      </c>
      <c r="ANB1" s="33" t="s">
        <v>1354</v>
      </c>
      <c r="ANC1" s="33" t="s">
        <v>1355</v>
      </c>
      <c r="AND1" s="33" t="s">
        <v>1356</v>
      </c>
      <c r="ANE1" s="33" t="s">
        <v>1357</v>
      </c>
      <c r="ANF1" s="33" t="s">
        <v>1358</v>
      </c>
      <c r="ANG1" s="33" t="s">
        <v>1359</v>
      </c>
      <c r="ANH1" s="33" t="s">
        <v>1360</v>
      </c>
      <c r="ANI1" s="33" t="s">
        <v>1361</v>
      </c>
      <c r="ANJ1" s="33" t="s">
        <v>1362</v>
      </c>
      <c r="ANK1" s="33" t="s">
        <v>1363</v>
      </c>
      <c r="ANL1" s="33" t="s">
        <v>1364</v>
      </c>
      <c r="ANM1" s="33" t="s">
        <v>1365</v>
      </c>
      <c r="ANN1" s="33" t="s">
        <v>1366</v>
      </c>
      <c r="ANO1" s="33" t="s">
        <v>1367</v>
      </c>
      <c r="ANP1" s="33" t="s">
        <v>1368</v>
      </c>
      <c r="ANQ1" s="33" t="s">
        <v>1369</v>
      </c>
      <c r="ANR1" s="33" t="s">
        <v>1370</v>
      </c>
      <c r="ANS1" s="33" t="s">
        <v>1371</v>
      </c>
      <c r="ANT1" s="33" t="s">
        <v>1372</v>
      </c>
      <c r="ANU1" s="33" t="s">
        <v>1373</v>
      </c>
      <c r="ANV1" s="33" t="s">
        <v>1374</v>
      </c>
      <c r="ANW1" s="33" t="s">
        <v>1375</v>
      </c>
      <c r="ANX1" s="33" t="s">
        <v>1376</v>
      </c>
      <c r="ANY1" s="33" t="s">
        <v>1377</v>
      </c>
      <c r="ANZ1" s="33" t="s">
        <v>1378</v>
      </c>
      <c r="AOA1" s="33" t="s">
        <v>1379</v>
      </c>
      <c r="AOB1" s="33" t="s">
        <v>1380</v>
      </c>
      <c r="AOC1" s="33" t="s">
        <v>1381</v>
      </c>
      <c r="AOD1" s="33" t="s">
        <v>1382</v>
      </c>
      <c r="AOE1" s="33" t="s">
        <v>1383</v>
      </c>
      <c r="AOF1" s="33" t="s">
        <v>1384</v>
      </c>
      <c r="AOG1" s="33" t="s">
        <v>1385</v>
      </c>
      <c r="AOH1" s="33" t="s">
        <v>1386</v>
      </c>
      <c r="AOI1" s="33" t="s">
        <v>1387</v>
      </c>
      <c r="AOJ1" s="33" t="s">
        <v>1388</v>
      </c>
      <c r="AOK1" s="33" t="s">
        <v>1389</v>
      </c>
      <c r="AOL1" s="33" t="s">
        <v>1390</v>
      </c>
      <c r="AOM1" s="33" t="s">
        <v>1391</v>
      </c>
      <c r="AON1" s="33" t="s">
        <v>1392</v>
      </c>
      <c r="AOO1" s="33" t="s">
        <v>1393</v>
      </c>
      <c r="AOP1" s="33" t="s">
        <v>1394</v>
      </c>
      <c r="AOQ1" s="33" t="s">
        <v>1395</v>
      </c>
      <c r="AOR1" s="33" t="s">
        <v>1396</v>
      </c>
      <c r="AOS1" s="33" t="s">
        <v>1397</v>
      </c>
      <c r="AOT1" s="33" t="s">
        <v>1398</v>
      </c>
      <c r="AOU1" s="33" t="s">
        <v>1399</v>
      </c>
      <c r="AOV1" s="33" t="s">
        <v>1400</v>
      </c>
      <c r="AOW1" s="33" t="s">
        <v>1401</v>
      </c>
      <c r="AOX1" s="33" t="s">
        <v>1402</v>
      </c>
      <c r="AOY1" s="33" t="s">
        <v>1403</v>
      </c>
      <c r="AOZ1" s="33" t="s">
        <v>1404</v>
      </c>
      <c r="APA1" s="33" t="s">
        <v>1405</v>
      </c>
      <c r="APB1" s="33" t="s">
        <v>1406</v>
      </c>
      <c r="APC1" s="33" t="s">
        <v>1407</v>
      </c>
      <c r="APD1" s="33" t="s">
        <v>1408</v>
      </c>
      <c r="APE1" s="33" t="s">
        <v>1409</v>
      </c>
      <c r="APF1" s="33" t="s">
        <v>1410</v>
      </c>
      <c r="APG1" s="33" t="s">
        <v>1411</v>
      </c>
      <c r="APH1" s="33" t="s">
        <v>1412</v>
      </c>
      <c r="API1" s="33" t="s">
        <v>1413</v>
      </c>
      <c r="APJ1" s="33" t="s">
        <v>1414</v>
      </c>
      <c r="APK1" s="33" t="s">
        <v>1415</v>
      </c>
      <c r="APL1" s="33" t="s">
        <v>1416</v>
      </c>
      <c r="APM1" s="33" t="s">
        <v>1417</v>
      </c>
      <c r="APN1" s="33" t="s">
        <v>1418</v>
      </c>
      <c r="APO1" s="33" t="s">
        <v>1419</v>
      </c>
      <c r="APP1" s="33" t="s">
        <v>1420</v>
      </c>
      <c r="APQ1" s="33" t="s">
        <v>1421</v>
      </c>
      <c r="APR1" s="33" t="s">
        <v>1422</v>
      </c>
      <c r="APS1" s="33" t="s">
        <v>1423</v>
      </c>
      <c r="APT1" s="33" t="s">
        <v>1424</v>
      </c>
      <c r="APU1" s="33" t="s">
        <v>1425</v>
      </c>
      <c r="APV1" s="33" t="s">
        <v>1426</v>
      </c>
      <c r="APW1" s="33" t="s">
        <v>1427</v>
      </c>
      <c r="APX1" s="33" t="s">
        <v>1428</v>
      </c>
      <c r="APY1" s="33" t="s">
        <v>1429</v>
      </c>
      <c r="APZ1" s="33" t="s">
        <v>1430</v>
      </c>
      <c r="AQA1" s="33" t="s">
        <v>1431</v>
      </c>
      <c r="AQB1" s="33" t="s">
        <v>1432</v>
      </c>
      <c r="AQC1" s="33" t="s">
        <v>1433</v>
      </c>
      <c r="AQD1" s="33" t="s">
        <v>1434</v>
      </c>
      <c r="AQE1" s="33" t="s">
        <v>1435</v>
      </c>
      <c r="AQF1" s="33" t="s">
        <v>1436</v>
      </c>
      <c r="AQG1" s="33" t="s">
        <v>1437</v>
      </c>
      <c r="AQH1" s="33" t="s">
        <v>1438</v>
      </c>
      <c r="AQI1" s="33" t="s">
        <v>1439</v>
      </c>
      <c r="AQJ1" s="33" t="s">
        <v>1440</v>
      </c>
      <c r="AQK1" s="33" t="s">
        <v>1441</v>
      </c>
      <c r="AQL1" s="33" t="s">
        <v>1442</v>
      </c>
      <c r="AQM1" s="33" t="s">
        <v>1443</v>
      </c>
      <c r="AQN1" s="33" t="s">
        <v>1444</v>
      </c>
      <c r="AQO1" s="33" t="s">
        <v>1445</v>
      </c>
      <c r="AQP1" s="33" t="s">
        <v>1446</v>
      </c>
      <c r="AQQ1" s="33" t="s">
        <v>1447</v>
      </c>
      <c r="AQR1" s="33" t="s">
        <v>1448</v>
      </c>
      <c r="AQS1" s="33" t="s">
        <v>1449</v>
      </c>
      <c r="AQT1" s="33" t="s">
        <v>1450</v>
      </c>
      <c r="AQU1" s="33" t="s">
        <v>1451</v>
      </c>
      <c r="AQV1" s="33" t="s">
        <v>1452</v>
      </c>
      <c r="AQW1" s="33" t="s">
        <v>1453</v>
      </c>
      <c r="AQX1" s="33" t="s">
        <v>1454</v>
      </c>
      <c r="AQY1" s="33" t="s">
        <v>1455</v>
      </c>
      <c r="AQZ1" s="33" t="s">
        <v>1456</v>
      </c>
      <c r="ARA1" s="33" t="s">
        <v>1457</v>
      </c>
      <c r="ARB1" s="33" t="s">
        <v>1458</v>
      </c>
      <c r="ARC1" s="33" t="s">
        <v>1459</v>
      </c>
      <c r="ARD1" s="33" t="s">
        <v>1460</v>
      </c>
      <c r="ARE1" s="33" t="s">
        <v>1461</v>
      </c>
      <c r="ARF1" s="33" t="s">
        <v>1462</v>
      </c>
      <c r="ARG1" s="33" t="s">
        <v>1463</v>
      </c>
      <c r="ARH1" s="33" t="s">
        <v>1464</v>
      </c>
      <c r="ARI1" s="33" t="s">
        <v>1465</v>
      </c>
      <c r="ARJ1" s="33" t="s">
        <v>1466</v>
      </c>
      <c r="ARK1" s="33" t="s">
        <v>1467</v>
      </c>
      <c r="ARL1" s="33" t="s">
        <v>1468</v>
      </c>
      <c r="ARM1" s="33" t="s">
        <v>1469</v>
      </c>
      <c r="ARN1" s="33" t="s">
        <v>1470</v>
      </c>
      <c r="ARO1" s="33" t="s">
        <v>1471</v>
      </c>
      <c r="ARP1" s="33" t="s">
        <v>1472</v>
      </c>
      <c r="ARQ1" s="33" t="s">
        <v>1473</v>
      </c>
      <c r="ARR1" s="33" t="s">
        <v>1474</v>
      </c>
      <c r="ARS1" s="33" t="s">
        <v>1475</v>
      </c>
      <c r="ART1" s="33" t="s">
        <v>1476</v>
      </c>
      <c r="ARU1" s="33" t="s">
        <v>1477</v>
      </c>
      <c r="ARV1" s="33" t="s">
        <v>1478</v>
      </c>
      <c r="ARW1" s="33" t="s">
        <v>1479</v>
      </c>
      <c r="ARX1" s="33" t="s">
        <v>1480</v>
      </c>
      <c r="ARY1" s="33" t="s">
        <v>1481</v>
      </c>
      <c r="ARZ1" s="33" t="s">
        <v>1482</v>
      </c>
      <c r="ASA1" s="33" t="s">
        <v>1483</v>
      </c>
      <c r="ASB1" s="33" t="s">
        <v>1484</v>
      </c>
      <c r="ASC1" s="33" t="s">
        <v>1485</v>
      </c>
      <c r="ASD1" s="33" t="s">
        <v>1486</v>
      </c>
      <c r="ASE1" s="33" t="s">
        <v>1487</v>
      </c>
      <c r="ASF1" s="33" t="s">
        <v>1488</v>
      </c>
      <c r="ASG1" s="33" t="s">
        <v>1489</v>
      </c>
      <c r="ASH1" s="33" t="s">
        <v>1490</v>
      </c>
      <c r="ASI1" s="33" t="s">
        <v>1491</v>
      </c>
      <c r="ASJ1" s="33" t="s">
        <v>1492</v>
      </c>
      <c r="ASK1" s="33" t="s">
        <v>1493</v>
      </c>
      <c r="ASL1" s="33" t="s">
        <v>1494</v>
      </c>
      <c r="ASM1" s="33" t="s">
        <v>1495</v>
      </c>
      <c r="ASN1" s="33" t="s">
        <v>1496</v>
      </c>
      <c r="ASO1" s="33" t="s">
        <v>1497</v>
      </c>
      <c r="ASP1" s="33" t="s">
        <v>1498</v>
      </c>
      <c r="ASQ1" s="33" t="s">
        <v>1499</v>
      </c>
      <c r="ASR1" s="33" t="s">
        <v>1500</v>
      </c>
      <c r="ASS1" s="33" t="s">
        <v>1501</v>
      </c>
      <c r="AST1" s="33" t="s">
        <v>1502</v>
      </c>
      <c r="ASU1" s="33" t="s">
        <v>1503</v>
      </c>
      <c r="ASV1" s="33" t="s">
        <v>1504</v>
      </c>
      <c r="ASW1" s="33" t="s">
        <v>1505</v>
      </c>
      <c r="ASX1" s="33" t="s">
        <v>1506</v>
      </c>
      <c r="ASY1" s="33" t="s">
        <v>1507</v>
      </c>
      <c r="ASZ1" s="33" t="s">
        <v>1508</v>
      </c>
      <c r="ATA1" s="33" t="s">
        <v>1509</v>
      </c>
      <c r="ATB1" s="33" t="s">
        <v>1510</v>
      </c>
      <c r="ATC1" s="33" t="s">
        <v>1511</v>
      </c>
      <c r="ATD1" s="33" t="s">
        <v>1512</v>
      </c>
      <c r="ATE1" s="33" t="s">
        <v>1513</v>
      </c>
      <c r="ATF1" s="33" t="s">
        <v>1514</v>
      </c>
      <c r="ATG1" s="33" t="s">
        <v>1515</v>
      </c>
      <c r="ATH1" s="33" t="s">
        <v>1516</v>
      </c>
      <c r="ATI1" s="33" t="s">
        <v>1517</v>
      </c>
      <c r="ATJ1" s="33" t="s">
        <v>1518</v>
      </c>
      <c r="ATK1" s="33" t="s">
        <v>1519</v>
      </c>
      <c r="ATL1" s="33" t="s">
        <v>1520</v>
      </c>
      <c r="ATM1" s="33" t="s">
        <v>1521</v>
      </c>
      <c r="ATN1" s="33" t="s">
        <v>1522</v>
      </c>
      <c r="ATO1" s="33" t="s">
        <v>1523</v>
      </c>
      <c r="ATP1" s="33" t="s">
        <v>1524</v>
      </c>
      <c r="ATQ1" s="33" t="s">
        <v>1525</v>
      </c>
      <c r="ATR1" s="33" t="s">
        <v>1526</v>
      </c>
      <c r="ATS1" s="33" t="s">
        <v>1527</v>
      </c>
      <c r="ATT1" s="33" t="s">
        <v>1528</v>
      </c>
      <c r="ATU1" s="33" t="s">
        <v>1529</v>
      </c>
      <c r="ATV1" s="33" t="s">
        <v>1530</v>
      </c>
      <c r="ATW1" s="33" t="s">
        <v>1531</v>
      </c>
      <c r="ATX1" s="33" t="s">
        <v>1532</v>
      </c>
      <c r="ATY1" s="33" t="s">
        <v>1533</v>
      </c>
      <c r="ATZ1" s="33" t="s">
        <v>1534</v>
      </c>
      <c r="AUA1" s="33" t="s">
        <v>1535</v>
      </c>
      <c r="AUB1" s="33" t="s">
        <v>1536</v>
      </c>
      <c r="AUC1" s="33" t="s">
        <v>1537</v>
      </c>
      <c r="AUD1" s="33" t="s">
        <v>1538</v>
      </c>
      <c r="AUE1" s="33" t="s">
        <v>1539</v>
      </c>
      <c r="AUF1" s="33" t="s">
        <v>1540</v>
      </c>
      <c r="AUG1" s="33" t="s">
        <v>1541</v>
      </c>
      <c r="AUH1" s="33" t="s">
        <v>1542</v>
      </c>
      <c r="AUI1" s="33" t="s">
        <v>1543</v>
      </c>
      <c r="AUJ1" s="33" t="s">
        <v>1544</v>
      </c>
      <c r="AUK1" s="33" t="s">
        <v>1545</v>
      </c>
      <c r="AUL1" s="33" t="s">
        <v>1546</v>
      </c>
      <c r="AUM1" s="33" t="s">
        <v>1547</v>
      </c>
      <c r="AUN1" s="33" t="s">
        <v>1548</v>
      </c>
      <c r="AUO1" s="33" t="s">
        <v>1549</v>
      </c>
      <c r="AUP1" s="33" t="s">
        <v>1550</v>
      </c>
      <c r="AUQ1" s="33" t="s">
        <v>1551</v>
      </c>
      <c r="AUR1" s="33" t="s">
        <v>1552</v>
      </c>
      <c r="AUS1" s="33" t="s">
        <v>1553</v>
      </c>
      <c r="AUT1" s="33" t="s">
        <v>1554</v>
      </c>
      <c r="AUU1" s="33" t="s">
        <v>1555</v>
      </c>
      <c r="AUV1" s="33" t="s">
        <v>1556</v>
      </c>
      <c r="AUW1" s="33" t="s">
        <v>1557</v>
      </c>
      <c r="AUX1" s="33" t="s">
        <v>1558</v>
      </c>
      <c r="AUY1" s="33" t="s">
        <v>1559</v>
      </c>
      <c r="AUZ1" s="33" t="s">
        <v>1560</v>
      </c>
      <c r="AVA1" s="33" t="s">
        <v>1561</v>
      </c>
      <c r="AVB1" s="33" t="s">
        <v>1562</v>
      </c>
      <c r="AVC1" s="33" t="s">
        <v>1563</v>
      </c>
      <c r="AVD1" s="33" t="s">
        <v>1564</v>
      </c>
      <c r="AVE1" s="33" t="s">
        <v>1565</v>
      </c>
      <c r="AVF1" s="33" t="s">
        <v>1566</v>
      </c>
      <c r="AVG1" s="33" t="s">
        <v>1567</v>
      </c>
      <c r="AVH1" s="33" t="s">
        <v>1568</v>
      </c>
      <c r="AVI1" s="33" t="s">
        <v>1569</v>
      </c>
      <c r="AVJ1" s="33" t="s">
        <v>1570</v>
      </c>
      <c r="AVK1" s="33" t="s">
        <v>1571</v>
      </c>
      <c r="AVL1" s="33" t="s">
        <v>1572</v>
      </c>
      <c r="AVM1" s="33" t="s">
        <v>1573</v>
      </c>
      <c r="AVN1" s="33" t="s">
        <v>1574</v>
      </c>
      <c r="AVO1" s="33" t="s">
        <v>1575</v>
      </c>
      <c r="AVP1" s="33" t="s">
        <v>1576</v>
      </c>
      <c r="AVQ1" s="33" t="s">
        <v>1577</v>
      </c>
      <c r="AVR1" s="33" t="s">
        <v>1578</v>
      </c>
      <c r="AVS1" s="33" t="s">
        <v>1579</v>
      </c>
      <c r="AVT1" s="33" t="s">
        <v>1580</v>
      </c>
      <c r="AVU1" s="33" t="s">
        <v>1581</v>
      </c>
      <c r="AVV1" s="33" t="s">
        <v>1582</v>
      </c>
      <c r="AVW1" s="33" t="s">
        <v>1583</v>
      </c>
      <c r="AVX1" s="33" t="s">
        <v>1584</v>
      </c>
      <c r="AVY1" s="33" t="s">
        <v>1585</v>
      </c>
      <c r="AVZ1" s="33" t="s">
        <v>1586</v>
      </c>
      <c r="AWA1" s="33" t="s">
        <v>1587</v>
      </c>
      <c r="AWB1" s="33" t="s">
        <v>1588</v>
      </c>
      <c r="AWC1" s="33" t="s">
        <v>1589</v>
      </c>
      <c r="AWD1" s="33" t="s">
        <v>1590</v>
      </c>
      <c r="AWE1" s="33" t="s">
        <v>1591</v>
      </c>
      <c r="AWF1" s="33" t="s">
        <v>1592</v>
      </c>
      <c r="AWG1" s="33" t="s">
        <v>1593</v>
      </c>
      <c r="AWH1" s="33" t="s">
        <v>1594</v>
      </c>
      <c r="AWI1" s="33" t="s">
        <v>1595</v>
      </c>
      <c r="AWJ1" s="33" t="s">
        <v>1596</v>
      </c>
      <c r="AWK1" s="33" t="s">
        <v>1597</v>
      </c>
      <c r="AWL1" s="33" t="s">
        <v>1598</v>
      </c>
      <c r="AWM1" s="33" t="s">
        <v>1599</v>
      </c>
      <c r="AWN1" s="33" t="s">
        <v>1600</v>
      </c>
      <c r="AWO1" s="33" t="s">
        <v>1601</v>
      </c>
      <c r="AWP1" s="33" t="s">
        <v>1602</v>
      </c>
      <c r="AWQ1" s="33" t="s">
        <v>1603</v>
      </c>
      <c r="AWR1" s="33" t="s">
        <v>1604</v>
      </c>
      <c r="AWS1" s="33" t="s">
        <v>1605</v>
      </c>
      <c r="AWT1" s="33" t="s">
        <v>1606</v>
      </c>
      <c r="AWU1" s="33" t="s">
        <v>1607</v>
      </c>
      <c r="AWV1" s="33" t="s">
        <v>1608</v>
      </c>
      <c r="AWW1" s="33" t="s">
        <v>1609</v>
      </c>
      <c r="AWX1" s="33" t="s">
        <v>1610</v>
      </c>
      <c r="AWY1" s="33" t="s">
        <v>1611</v>
      </c>
      <c r="AWZ1" s="33" t="s">
        <v>1612</v>
      </c>
      <c r="AXA1" s="33" t="s">
        <v>1613</v>
      </c>
      <c r="AXB1" s="33" t="s">
        <v>1614</v>
      </c>
      <c r="AXC1" s="33" t="s">
        <v>1615</v>
      </c>
      <c r="AXD1" s="33" t="s">
        <v>1616</v>
      </c>
      <c r="AXE1" s="33" t="s">
        <v>1617</v>
      </c>
      <c r="AXF1" s="33" t="s">
        <v>1618</v>
      </c>
      <c r="AXG1" s="33" t="s">
        <v>1619</v>
      </c>
      <c r="AXH1" s="33" t="s">
        <v>1620</v>
      </c>
      <c r="AXI1" s="33" t="s">
        <v>1621</v>
      </c>
      <c r="AXJ1" s="33" t="s">
        <v>1622</v>
      </c>
      <c r="AXK1" s="33" t="s">
        <v>1623</v>
      </c>
      <c r="AXL1" s="33" t="s">
        <v>1624</v>
      </c>
      <c r="AXM1" s="33" t="s">
        <v>1625</v>
      </c>
      <c r="AXN1" s="33" t="s">
        <v>1626</v>
      </c>
      <c r="AXO1" s="33" t="s">
        <v>1627</v>
      </c>
      <c r="AXP1" s="33" t="s">
        <v>1628</v>
      </c>
      <c r="AXQ1" s="33" t="s">
        <v>1629</v>
      </c>
      <c r="AXR1" s="33" t="s">
        <v>1630</v>
      </c>
      <c r="AXS1" s="33" t="s">
        <v>1631</v>
      </c>
      <c r="AXT1" s="33" t="s">
        <v>1632</v>
      </c>
      <c r="AXU1" s="33" t="s">
        <v>1633</v>
      </c>
      <c r="AXV1" s="33" t="s">
        <v>1634</v>
      </c>
      <c r="AXW1" s="33" t="s">
        <v>1635</v>
      </c>
      <c r="AXX1" s="33" t="s">
        <v>1636</v>
      </c>
      <c r="AXY1" s="33" t="s">
        <v>1637</v>
      </c>
      <c r="AXZ1" s="33" t="s">
        <v>1638</v>
      </c>
      <c r="AYA1" s="33" t="s">
        <v>1639</v>
      </c>
      <c r="AYB1" s="33" t="s">
        <v>1640</v>
      </c>
      <c r="AYC1" s="33" t="s">
        <v>1641</v>
      </c>
      <c r="AYD1" s="33" t="s">
        <v>1642</v>
      </c>
      <c r="AYE1" s="33" t="s">
        <v>1643</v>
      </c>
      <c r="AYF1" s="33" t="s">
        <v>1644</v>
      </c>
      <c r="AYG1" s="33" t="s">
        <v>1645</v>
      </c>
      <c r="AYH1" s="33" t="s">
        <v>1646</v>
      </c>
      <c r="AYI1" s="33" t="s">
        <v>1647</v>
      </c>
      <c r="AYJ1" s="33" t="s">
        <v>1648</v>
      </c>
      <c r="AYK1" s="33" t="s">
        <v>1649</v>
      </c>
      <c r="AYL1" s="33" t="s">
        <v>1650</v>
      </c>
      <c r="AYM1" s="33" t="s">
        <v>1651</v>
      </c>
      <c r="AYN1" s="33" t="s">
        <v>1652</v>
      </c>
      <c r="AYO1" s="33" t="s">
        <v>1653</v>
      </c>
      <c r="AYP1" s="33" t="s">
        <v>1654</v>
      </c>
      <c r="AYQ1" s="33" t="s">
        <v>1655</v>
      </c>
      <c r="AYR1" s="33" t="s">
        <v>1656</v>
      </c>
      <c r="AYS1" s="33" t="s">
        <v>1657</v>
      </c>
      <c r="AYT1" s="33" t="s">
        <v>1658</v>
      </c>
      <c r="AYU1" s="33" t="s">
        <v>1659</v>
      </c>
      <c r="AYV1" s="33" t="s">
        <v>1660</v>
      </c>
      <c r="AYW1" s="33" t="s">
        <v>1661</v>
      </c>
      <c r="AYX1" s="33" t="s">
        <v>1662</v>
      </c>
      <c r="AYY1" s="33" t="s">
        <v>1663</v>
      </c>
      <c r="AYZ1" s="33" t="s">
        <v>1664</v>
      </c>
      <c r="AZA1" s="33" t="s">
        <v>1665</v>
      </c>
      <c r="AZB1" s="33" t="s">
        <v>1666</v>
      </c>
      <c r="AZC1" s="33" t="s">
        <v>1667</v>
      </c>
      <c r="AZD1" s="33" t="s">
        <v>1668</v>
      </c>
      <c r="AZE1" s="33" t="s">
        <v>1669</v>
      </c>
      <c r="AZF1" s="33" t="s">
        <v>1670</v>
      </c>
      <c r="AZG1" s="33" t="s">
        <v>1671</v>
      </c>
      <c r="AZH1" s="33" t="s">
        <v>1672</v>
      </c>
      <c r="AZI1" s="33" t="s">
        <v>1673</v>
      </c>
      <c r="AZJ1" s="33" t="s">
        <v>1674</v>
      </c>
      <c r="AZK1" s="33" t="s">
        <v>1675</v>
      </c>
      <c r="AZL1" s="33" t="s">
        <v>1676</v>
      </c>
      <c r="AZM1" s="33" t="s">
        <v>1677</v>
      </c>
      <c r="AZN1" s="33" t="s">
        <v>1678</v>
      </c>
      <c r="AZO1" s="33" t="s">
        <v>1679</v>
      </c>
      <c r="AZP1" s="33" t="s">
        <v>1680</v>
      </c>
      <c r="AZQ1" s="33" t="s">
        <v>1681</v>
      </c>
      <c r="AZR1" s="33" t="s">
        <v>1682</v>
      </c>
      <c r="AZS1" s="33" t="s">
        <v>1683</v>
      </c>
      <c r="AZT1" s="33" t="s">
        <v>1684</v>
      </c>
      <c r="AZU1" s="33" t="s">
        <v>1685</v>
      </c>
      <c r="AZV1" s="33" t="s">
        <v>1686</v>
      </c>
      <c r="AZW1" s="33" t="s">
        <v>1687</v>
      </c>
      <c r="AZX1" s="33" t="s">
        <v>1688</v>
      </c>
      <c r="AZY1" s="33" t="s">
        <v>1689</v>
      </c>
      <c r="AZZ1" s="33" t="s">
        <v>1690</v>
      </c>
      <c r="BAA1" s="33" t="s">
        <v>1691</v>
      </c>
      <c r="BAB1" s="33" t="s">
        <v>1692</v>
      </c>
      <c r="BAC1" s="33" t="s">
        <v>1693</v>
      </c>
      <c r="BAD1" s="33" t="s">
        <v>1694</v>
      </c>
      <c r="BAE1" s="33" t="s">
        <v>1695</v>
      </c>
      <c r="BAF1" s="33" t="s">
        <v>1696</v>
      </c>
      <c r="BAG1" s="33" t="s">
        <v>1697</v>
      </c>
      <c r="BAH1" s="33" t="s">
        <v>1698</v>
      </c>
      <c r="BAI1" s="33" t="s">
        <v>1699</v>
      </c>
      <c r="BAJ1" s="33" t="s">
        <v>1700</v>
      </c>
      <c r="BAK1" s="33" t="s">
        <v>1701</v>
      </c>
      <c r="BAL1" s="33" t="s">
        <v>1702</v>
      </c>
      <c r="BAM1" s="33" t="s">
        <v>1703</v>
      </c>
      <c r="BAN1" s="33" t="s">
        <v>1704</v>
      </c>
      <c r="BAO1" s="33" t="s">
        <v>1705</v>
      </c>
      <c r="BAP1" s="33" t="s">
        <v>1706</v>
      </c>
      <c r="BAQ1" s="33" t="s">
        <v>1707</v>
      </c>
      <c r="BAR1" s="33" t="s">
        <v>1708</v>
      </c>
      <c r="BAS1" s="33" t="s">
        <v>1709</v>
      </c>
      <c r="BAT1" s="33" t="s">
        <v>1710</v>
      </c>
      <c r="BAU1" s="33" t="s">
        <v>1711</v>
      </c>
      <c r="BAV1" s="33" t="s">
        <v>1712</v>
      </c>
      <c r="BAW1" s="33" t="s">
        <v>1713</v>
      </c>
      <c r="BAX1" s="33" t="s">
        <v>1714</v>
      </c>
      <c r="BAY1" s="33" t="s">
        <v>1715</v>
      </c>
      <c r="BAZ1" s="33" t="s">
        <v>1716</v>
      </c>
      <c r="BBA1" s="33" t="s">
        <v>1717</v>
      </c>
      <c r="BBB1" s="33" t="s">
        <v>1718</v>
      </c>
      <c r="BBC1" s="33" t="s">
        <v>1719</v>
      </c>
      <c r="BBD1" s="33" t="s">
        <v>1720</v>
      </c>
      <c r="BBE1" s="33" t="s">
        <v>1721</v>
      </c>
      <c r="BBF1" s="33" t="s">
        <v>1722</v>
      </c>
      <c r="BBG1" s="33" t="s">
        <v>1723</v>
      </c>
      <c r="BBH1" s="33" t="s">
        <v>1724</v>
      </c>
      <c r="BBI1" s="33" t="s">
        <v>1725</v>
      </c>
      <c r="BBJ1" s="33" t="s">
        <v>1726</v>
      </c>
      <c r="BBK1" s="33" t="s">
        <v>1727</v>
      </c>
      <c r="BBL1" s="33" t="s">
        <v>1728</v>
      </c>
      <c r="BBM1" s="33" t="s">
        <v>1729</v>
      </c>
      <c r="BBN1" s="33" t="s">
        <v>1730</v>
      </c>
      <c r="BBO1" s="33" t="s">
        <v>1731</v>
      </c>
      <c r="BBP1" s="33" t="s">
        <v>1732</v>
      </c>
      <c r="BBQ1" s="33" t="s">
        <v>1733</v>
      </c>
      <c r="BBR1" s="33" t="s">
        <v>1734</v>
      </c>
      <c r="BBS1" s="33" t="s">
        <v>1735</v>
      </c>
      <c r="BBT1" s="33" t="s">
        <v>1736</v>
      </c>
      <c r="BBU1" s="33" t="s">
        <v>1737</v>
      </c>
      <c r="BBV1" s="33" t="s">
        <v>1738</v>
      </c>
      <c r="BBW1" s="33" t="s">
        <v>1739</v>
      </c>
      <c r="BBX1" s="33" t="s">
        <v>1740</v>
      </c>
      <c r="BBY1" s="33" t="s">
        <v>1741</v>
      </c>
      <c r="BBZ1" s="33" t="s">
        <v>1742</v>
      </c>
      <c r="BCA1" s="33" t="s">
        <v>1743</v>
      </c>
      <c r="BCB1" s="33" t="s">
        <v>1744</v>
      </c>
      <c r="BCC1" s="33" t="s">
        <v>1745</v>
      </c>
      <c r="BCD1" s="33" t="s">
        <v>1746</v>
      </c>
      <c r="BCE1" s="33" t="s">
        <v>1747</v>
      </c>
      <c r="BCF1" s="33" t="s">
        <v>1748</v>
      </c>
      <c r="BCG1" s="33" t="s">
        <v>1749</v>
      </c>
      <c r="BCH1" s="33" t="s">
        <v>1750</v>
      </c>
      <c r="BCI1" s="33" t="s">
        <v>1751</v>
      </c>
      <c r="BCJ1" s="33" t="s">
        <v>1752</v>
      </c>
      <c r="BCK1" s="33" t="s">
        <v>1753</v>
      </c>
      <c r="BCL1" s="33" t="s">
        <v>1754</v>
      </c>
      <c r="BCM1" s="33" t="s">
        <v>1755</v>
      </c>
      <c r="BCN1" s="33" t="s">
        <v>1756</v>
      </c>
      <c r="BCO1" s="33" t="s">
        <v>1757</v>
      </c>
      <c r="BCP1" s="33" t="s">
        <v>1758</v>
      </c>
      <c r="BCQ1" s="33" t="s">
        <v>1759</v>
      </c>
      <c r="BCR1" s="33" t="s">
        <v>1760</v>
      </c>
      <c r="BCS1" s="33" t="s">
        <v>1761</v>
      </c>
      <c r="BCT1" s="33" t="s">
        <v>1762</v>
      </c>
      <c r="BCU1" s="33" t="s">
        <v>1763</v>
      </c>
      <c r="BCV1" s="33" t="s">
        <v>1764</v>
      </c>
      <c r="BCW1" s="33" t="s">
        <v>1765</v>
      </c>
      <c r="BCX1" s="33" t="s">
        <v>1766</v>
      </c>
      <c r="BCY1" s="33" t="s">
        <v>1767</v>
      </c>
      <c r="BCZ1" s="33" t="s">
        <v>1768</v>
      </c>
      <c r="BDA1" s="33" t="s">
        <v>1769</v>
      </c>
      <c r="BDB1" s="33" t="s">
        <v>1770</v>
      </c>
      <c r="BDC1" s="33" t="s">
        <v>1771</v>
      </c>
      <c r="BDD1" s="33" t="s">
        <v>1772</v>
      </c>
      <c r="BDE1" s="33" t="s">
        <v>1773</v>
      </c>
      <c r="BDF1" s="33" t="s">
        <v>1774</v>
      </c>
      <c r="BDG1" s="33" t="s">
        <v>1775</v>
      </c>
      <c r="BDH1" s="33" t="s">
        <v>1776</v>
      </c>
      <c r="BDI1" s="33" t="s">
        <v>1777</v>
      </c>
      <c r="BDJ1" s="33" t="s">
        <v>1778</v>
      </c>
      <c r="BDK1" s="33" t="s">
        <v>1779</v>
      </c>
      <c r="BDL1" s="33" t="s">
        <v>1780</v>
      </c>
      <c r="BDM1" s="33" t="s">
        <v>1781</v>
      </c>
      <c r="BDN1" s="33" t="s">
        <v>1782</v>
      </c>
      <c r="BDO1" s="33" t="s">
        <v>1783</v>
      </c>
      <c r="BDP1" s="33" t="s">
        <v>1784</v>
      </c>
      <c r="BDQ1" s="33" t="s">
        <v>1785</v>
      </c>
      <c r="BDR1" s="33" t="s">
        <v>1786</v>
      </c>
      <c r="BDS1" s="33" t="s">
        <v>1787</v>
      </c>
      <c r="BDT1" s="33" t="s">
        <v>1788</v>
      </c>
      <c r="BDU1" s="33" t="s">
        <v>1789</v>
      </c>
      <c r="BDV1" s="33" t="s">
        <v>1790</v>
      </c>
      <c r="BDW1" s="33" t="s">
        <v>1791</v>
      </c>
      <c r="BDX1" s="33" t="s">
        <v>1792</v>
      </c>
      <c r="BDY1" s="33" t="s">
        <v>1793</v>
      </c>
      <c r="BDZ1" s="33" t="s">
        <v>1794</v>
      </c>
      <c r="BEA1" s="33" t="s">
        <v>1795</v>
      </c>
      <c r="BEB1" s="33" t="s">
        <v>1796</v>
      </c>
      <c r="BEC1" s="33" t="s">
        <v>1797</v>
      </c>
      <c r="BED1" s="33" t="s">
        <v>1798</v>
      </c>
      <c r="BEE1" s="33" t="s">
        <v>1799</v>
      </c>
      <c r="BEF1" s="33" t="s">
        <v>1800</v>
      </c>
      <c r="BEG1" s="33" t="s">
        <v>1801</v>
      </c>
      <c r="BEH1" s="33" t="s">
        <v>1802</v>
      </c>
      <c r="BEI1" s="33" t="s">
        <v>1803</v>
      </c>
      <c r="BEJ1" s="33" t="s">
        <v>1804</v>
      </c>
      <c r="BEK1" s="33" t="s">
        <v>1805</v>
      </c>
      <c r="BEL1" s="33" t="s">
        <v>1806</v>
      </c>
      <c r="BEM1" s="33" t="s">
        <v>1807</v>
      </c>
      <c r="BEN1" s="33" t="s">
        <v>1808</v>
      </c>
      <c r="BEO1" s="33" t="s">
        <v>1809</v>
      </c>
      <c r="BEP1" s="33" t="s">
        <v>1810</v>
      </c>
      <c r="BEQ1" s="33" t="s">
        <v>1811</v>
      </c>
      <c r="BER1" s="33" t="s">
        <v>1812</v>
      </c>
      <c r="BES1" s="33" t="s">
        <v>1813</v>
      </c>
      <c r="BET1" s="33" t="s">
        <v>1814</v>
      </c>
      <c r="BEU1" s="33" t="s">
        <v>1815</v>
      </c>
      <c r="BEV1" s="33" t="s">
        <v>1816</v>
      </c>
      <c r="BEW1" s="33" t="s">
        <v>1817</v>
      </c>
      <c r="BEX1" s="33" t="s">
        <v>1818</v>
      </c>
      <c r="BEY1" s="33" t="s">
        <v>1819</v>
      </c>
      <c r="BEZ1" s="33" t="s">
        <v>1820</v>
      </c>
      <c r="BFA1" s="33" t="s">
        <v>1821</v>
      </c>
      <c r="BFB1" s="33" t="s">
        <v>1822</v>
      </c>
      <c r="BFC1" s="33" t="s">
        <v>1823</v>
      </c>
      <c r="BFD1" s="33" t="s">
        <v>1824</v>
      </c>
      <c r="BFE1" s="33" t="s">
        <v>1825</v>
      </c>
      <c r="BFF1" s="33" t="s">
        <v>1826</v>
      </c>
      <c r="BFG1" s="33" t="s">
        <v>1827</v>
      </c>
      <c r="BFH1" s="33" t="s">
        <v>1828</v>
      </c>
      <c r="BFI1" s="33" t="s">
        <v>1829</v>
      </c>
      <c r="BFJ1" s="33" t="s">
        <v>1830</v>
      </c>
      <c r="BFK1" s="33" t="s">
        <v>1831</v>
      </c>
      <c r="BFL1" s="33" t="s">
        <v>1832</v>
      </c>
      <c r="BFM1" s="33" t="s">
        <v>1833</v>
      </c>
      <c r="BFN1" s="33" t="s">
        <v>1834</v>
      </c>
      <c r="BFO1" s="33" t="s">
        <v>1835</v>
      </c>
      <c r="BFP1" s="33" t="s">
        <v>1836</v>
      </c>
      <c r="BFQ1" s="33" t="s">
        <v>1837</v>
      </c>
      <c r="BFR1" s="33" t="s">
        <v>1838</v>
      </c>
      <c r="BFS1" s="33" t="s">
        <v>1839</v>
      </c>
      <c r="BFT1" s="33" t="s">
        <v>1840</v>
      </c>
      <c r="BFU1" s="33" t="s">
        <v>1841</v>
      </c>
      <c r="BFV1" s="33" t="s">
        <v>1842</v>
      </c>
      <c r="BFW1" s="33" t="s">
        <v>1843</v>
      </c>
      <c r="BFX1" s="33" t="s">
        <v>1844</v>
      </c>
      <c r="BFY1" s="33" t="s">
        <v>1845</v>
      </c>
      <c r="BFZ1" s="33" t="s">
        <v>1846</v>
      </c>
      <c r="BGA1" s="33" t="s">
        <v>1847</v>
      </c>
      <c r="BGB1" s="33" t="s">
        <v>1848</v>
      </c>
      <c r="BGC1" s="33" t="s">
        <v>1849</v>
      </c>
      <c r="BGD1" s="33" t="s">
        <v>1850</v>
      </c>
      <c r="BGE1" s="33" t="s">
        <v>1851</v>
      </c>
      <c r="BGF1" s="33" t="s">
        <v>1852</v>
      </c>
      <c r="BGG1" s="33" t="s">
        <v>1853</v>
      </c>
      <c r="BGH1" s="33" t="s">
        <v>1854</v>
      </c>
      <c r="BGI1" s="33" t="s">
        <v>1855</v>
      </c>
      <c r="BGJ1" s="33" t="s">
        <v>1856</v>
      </c>
      <c r="BGK1" s="33" t="s">
        <v>1857</v>
      </c>
      <c r="BGL1" s="33" t="s">
        <v>1858</v>
      </c>
      <c r="BGM1" s="33" t="s">
        <v>1859</v>
      </c>
      <c r="BGN1" s="33" t="s">
        <v>1860</v>
      </c>
      <c r="BGO1" s="33" t="s">
        <v>1861</v>
      </c>
      <c r="BGP1" s="33" t="s">
        <v>1862</v>
      </c>
      <c r="BGQ1" s="33" t="s">
        <v>1863</v>
      </c>
      <c r="BGR1" s="33" t="s">
        <v>1864</v>
      </c>
      <c r="BGS1" s="33" t="s">
        <v>1865</v>
      </c>
      <c r="BGT1" s="33" t="s">
        <v>1866</v>
      </c>
      <c r="BGU1" s="33" t="s">
        <v>1867</v>
      </c>
      <c r="BGV1" s="33" t="s">
        <v>1868</v>
      </c>
      <c r="BGW1" s="33" t="s">
        <v>1869</v>
      </c>
      <c r="BGX1" s="33" t="s">
        <v>1870</v>
      </c>
      <c r="BGY1" s="33" t="s">
        <v>1871</v>
      </c>
      <c r="BGZ1" s="33" t="s">
        <v>1872</v>
      </c>
      <c r="BHA1" s="33" t="s">
        <v>1873</v>
      </c>
      <c r="BHB1" s="33" t="s">
        <v>1874</v>
      </c>
      <c r="BHC1" s="33" t="s">
        <v>1875</v>
      </c>
      <c r="BHD1" s="33" t="s">
        <v>1876</v>
      </c>
      <c r="BHE1" s="33" t="s">
        <v>1877</v>
      </c>
      <c r="BHF1" s="33" t="s">
        <v>1878</v>
      </c>
      <c r="BHG1" s="33" t="s">
        <v>1879</v>
      </c>
      <c r="BHH1" s="33" t="s">
        <v>1880</v>
      </c>
      <c r="BHI1" s="33" t="s">
        <v>1881</v>
      </c>
      <c r="BHJ1" s="33" t="s">
        <v>1882</v>
      </c>
      <c r="BHK1" s="33" t="s">
        <v>1883</v>
      </c>
      <c r="BHL1" s="33" t="s">
        <v>1884</v>
      </c>
      <c r="BHM1" s="33" t="s">
        <v>1885</v>
      </c>
      <c r="BHN1" s="33" t="s">
        <v>1886</v>
      </c>
      <c r="BHO1" s="33" t="s">
        <v>1887</v>
      </c>
      <c r="BHP1" s="33" t="s">
        <v>1888</v>
      </c>
      <c r="BHQ1" s="33" t="s">
        <v>1889</v>
      </c>
      <c r="BHR1" s="33" t="s">
        <v>1890</v>
      </c>
      <c r="BHS1" s="33" t="s">
        <v>1891</v>
      </c>
      <c r="BHT1" s="33" t="s">
        <v>1892</v>
      </c>
      <c r="BHU1" s="33" t="s">
        <v>1893</v>
      </c>
      <c r="BHV1" s="33" t="s">
        <v>1894</v>
      </c>
      <c r="BHW1" s="33" t="s">
        <v>1895</v>
      </c>
      <c r="BHX1" s="33" t="s">
        <v>1896</v>
      </c>
      <c r="BHY1" s="33" t="s">
        <v>1897</v>
      </c>
      <c r="BHZ1" s="33" t="s">
        <v>1898</v>
      </c>
      <c r="BIA1" s="33" t="s">
        <v>1899</v>
      </c>
      <c r="BIB1" s="33" t="s">
        <v>1900</v>
      </c>
      <c r="BIC1" s="33" t="s">
        <v>1901</v>
      </c>
      <c r="BID1" s="33" t="s">
        <v>1902</v>
      </c>
      <c r="BIE1" s="33" t="s">
        <v>1903</v>
      </c>
      <c r="BIF1" s="33" t="s">
        <v>1904</v>
      </c>
      <c r="BIG1" s="33" t="s">
        <v>1905</v>
      </c>
      <c r="BIH1" s="33" t="s">
        <v>1906</v>
      </c>
      <c r="BII1" s="33" t="s">
        <v>1907</v>
      </c>
      <c r="BIJ1" s="33" t="s">
        <v>1908</v>
      </c>
      <c r="BIK1" s="33" t="s">
        <v>1909</v>
      </c>
      <c r="BIL1" s="33" t="s">
        <v>1910</v>
      </c>
      <c r="BIM1" s="33" t="s">
        <v>1911</v>
      </c>
      <c r="BIN1" s="33" t="s">
        <v>1912</v>
      </c>
      <c r="BIO1" s="33" t="s">
        <v>1913</v>
      </c>
      <c r="BIP1" s="33" t="s">
        <v>1914</v>
      </c>
      <c r="BIQ1" s="33" t="s">
        <v>1915</v>
      </c>
      <c r="BIR1" s="33" t="s">
        <v>1916</v>
      </c>
      <c r="BIS1" s="33" t="s">
        <v>1917</v>
      </c>
      <c r="BIT1" s="33" t="s">
        <v>1918</v>
      </c>
      <c r="BIU1" s="33" t="s">
        <v>1919</v>
      </c>
      <c r="BIV1" s="33" t="s">
        <v>1920</v>
      </c>
      <c r="BIW1" s="33" t="s">
        <v>1921</v>
      </c>
      <c r="BIX1" s="33" t="s">
        <v>1922</v>
      </c>
      <c r="BIY1" s="33" t="s">
        <v>1923</v>
      </c>
      <c r="BIZ1" s="33" t="s">
        <v>1924</v>
      </c>
      <c r="BJA1" s="33" t="s">
        <v>1925</v>
      </c>
      <c r="BJB1" s="33" t="s">
        <v>1926</v>
      </c>
      <c r="BJC1" s="33" t="s">
        <v>1927</v>
      </c>
      <c r="BJD1" s="33" t="s">
        <v>1928</v>
      </c>
      <c r="BJE1" s="33" t="s">
        <v>1929</v>
      </c>
      <c r="BJF1" s="33" t="s">
        <v>1930</v>
      </c>
      <c r="BJG1" s="33" t="s">
        <v>1931</v>
      </c>
      <c r="BJH1" s="33" t="s">
        <v>1932</v>
      </c>
      <c r="BJI1" s="33" t="s">
        <v>1933</v>
      </c>
      <c r="BJJ1" s="33" t="s">
        <v>1934</v>
      </c>
      <c r="BJK1" s="33" t="s">
        <v>1935</v>
      </c>
      <c r="BJL1" s="33" t="s">
        <v>1936</v>
      </c>
      <c r="BJM1" s="33" t="s">
        <v>1937</v>
      </c>
      <c r="BJN1" s="33" t="s">
        <v>1938</v>
      </c>
      <c r="BJO1" s="33" t="s">
        <v>1939</v>
      </c>
      <c r="BJP1" s="33" t="s">
        <v>1940</v>
      </c>
      <c r="BJQ1" s="33" t="s">
        <v>1941</v>
      </c>
      <c r="BJR1" s="33" t="s">
        <v>1942</v>
      </c>
      <c r="BJS1" s="33" t="s">
        <v>1943</v>
      </c>
      <c r="BJT1" s="33" t="s">
        <v>1944</v>
      </c>
      <c r="BJU1" s="33" t="s">
        <v>1945</v>
      </c>
      <c r="BJV1" s="33" t="s">
        <v>1946</v>
      </c>
      <c r="BJW1" s="33" t="s">
        <v>1947</v>
      </c>
      <c r="BJX1" s="33" t="s">
        <v>1948</v>
      </c>
      <c r="BJY1" s="33" t="s">
        <v>1949</v>
      </c>
      <c r="BJZ1" s="33" t="s">
        <v>1950</v>
      </c>
      <c r="BKA1" s="33" t="s">
        <v>1951</v>
      </c>
      <c r="BKB1" s="33" t="s">
        <v>1952</v>
      </c>
      <c r="BKC1" s="33" t="s">
        <v>1953</v>
      </c>
      <c r="BKD1" s="33" t="s">
        <v>1954</v>
      </c>
      <c r="BKE1" s="33" t="s">
        <v>1955</v>
      </c>
      <c r="BKF1" s="33" t="s">
        <v>1956</v>
      </c>
      <c r="BKG1" s="33" t="s">
        <v>1957</v>
      </c>
      <c r="BKH1" s="33" t="s">
        <v>1958</v>
      </c>
      <c r="BKI1" s="33" t="s">
        <v>1959</v>
      </c>
      <c r="BKJ1" s="33" t="s">
        <v>1960</v>
      </c>
      <c r="BKK1" s="33" t="s">
        <v>1961</v>
      </c>
      <c r="BKL1" s="33" t="s">
        <v>1962</v>
      </c>
      <c r="BKM1" s="33" t="s">
        <v>1963</v>
      </c>
      <c r="BKN1" s="33" t="s">
        <v>1964</v>
      </c>
      <c r="BKO1" s="33" t="s">
        <v>1965</v>
      </c>
      <c r="BKP1" s="33" t="s">
        <v>1966</v>
      </c>
      <c r="BKQ1" s="33" t="s">
        <v>1967</v>
      </c>
      <c r="BKR1" s="33" t="s">
        <v>1968</v>
      </c>
      <c r="BKS1" s="33" t="s">
        <v>1969</v>
      </c>
      <c r="BKT1" s="33" t="s">
        <v>1970</v>
      </c>
      <c r="BKU1" s="33" t="s">
        <v>1971</v>
      </c>
      <c r="BKV1" s="33" t="s">
        <v>1972</v>
      </c>
      <c r="BKW1" s="33" t="s">
        <v>1973</v>
      </c>
      <c r="BKX1" s="33" t="s">
        <v>1974</v>
      </c>
      <c r="BKY1" s="33" t="s">
        <v>1975</v>
      </c>
      <c r="BKZ1" s="33" t="s">
        <v>1976</v>
      </c>
      <c r="BLA1" s="33" t="s">
        <v>1977</v>
      </c>
      <c r="BLB1" s="33" t="s">
        <v>1978</v>
      </c>
      <c r="BLC1" s="33" t="s">
        <v>1979</v>
      </c>
      <c r="BLD1" s="33" t="s">
        <v>1980</v>
      </c>
      <c r="BLE1" s="33" t="s">
        <v>1981</v>
      </c>
      <c r="BLF1" s="33" t="s">
        <v>1982</v>
      </c>
      <c r="BLG1" s="33" t="s">
        <v>1983</v>
      </c>
      <c r="BLH1" s="33" t="s">
        <v>1984</v>
      </c>
      <c r="BLI1" s="33" t="s">
        <v>1985</v>
      </c>
      <c r="BLJ1" s="33" t="s">
        <v>1986</v>
      </c>
      <c r="BLK1" s="33" t="s">
        <v>1987</v>
      </c>
      <c r="BLL1" s="33" t="s">
        <v>1988</v>
      </c>
      <c r="BLM1" s="33" t="s">
        <v>1989</v>
      </c>
      <c r="BLN1" s="33" t="s">
        <v>1990</v>
      </c>
      <c r="BLO1" s="33" t="s">
        <v>1991</v>
      </c>
      <c r="BLP1" s="33" t="s">
        <v>1992</v>
      </c>
      <c r="BLQ1" s="33" t="s">
        <v>1993</v>
      </c>
      <c r="BLR1" s="33" t="s">
        <v>1994</v>
      </c>
      <c r="BLS1" s="33" t="s">
        <v>1995</v>
      </c>
      <c r="BLT1" s="33" t="s">
        <v>1996</v>
      </c>
      <c r="BLU1" s="33" t="s">
        <v>1997</v>
      </c>
      <c r="BLV1" s="33" t="s">
        <v>1998</v>
      </c>
      <c r="BLW1" s="33" t="s">
        <v>1999</v>
      </c>
      <c r="BLX1" s="33" t="s">
        <v>2000</v>
      </c>
      <c r="BLY1" s="33" t="s">
        <v>2001</v>
      </c>
      <c r="BLZ1" s="33" t="s">
        <v>2002</v>
      </c>
      <c r="BMA1" s="33" t="s">
        <v>2003</v>
      </c>
      <c r="BMB1" s="33" t="s">
        <v>2004</v>
      </c>
      <c r="BMC1" s="33" t="s">
        <v>2005</v>
      </c>
      <c r="BMD1" s="33" t="s">
        <v>2006</v>
      </c>
      <c r="BME1" s="33" t="s">
        <v>2007</v>
      </c>
      <c r="BMF1" s="33" t="s">
        <v>2008</v>
      </c>
      <c r="BMG1" s="33" t="s">
        <v>2009</v>
      </c>
      <c r="BMH1" s="33" t="s">
        <v>2010</v>
      </c>
      <c r="BMI1" s="33" t="s">
        <v>2011</v>
      </c>
      <c r="BMJ1" s="33" t="s">
        <v>2012</v>
      </c>
      <c r="BMK1" s="33" t="s">
        <v>2013</v>
      </c>
      <c r="BML1" s="33" t="s">
        <v>2014</v>
      </c>
      <c r="BMM1" s="33" t="s">
        <v>2015</v>
      </c>
      <c r="BMN1" s="33" t="s">
        <v>2016</v>
      </c>
      <c r="BMO1" s="33" t="s">
        <v>2017</v>
      </c>
      <c r="BMP1" s="33" t="s">
        <v>2018</v>
      </c>
      <c r="BMQ1" s="33" t="s">
        <v>2019</v>
      </c>
      <c r="BMR1" s="33" t="s">
        <v>2020</v>
      </c>
      <c r="BMS1" s="33" t="s">
        <v>2021</v>
      </c>
      <c r="BMT1" s="33" t="s">
        <v>2022</v>
      </c>
      <c r="BMU1" s="33" t="s">
        <v>2023</v>
      </c>
      <c r="BMV1" s="33" t="s">
        <v>2024</v>
      </c>
      <c r="BMW1" s="33" t="s">
        <v>2025</v>
      </c>
      <c r="BMX1" s="33" t="s">
        <v>2026</v>
      </c>
      <c r="BMY1" s="33" t="s">
        <v>2027</v>
      </c>
      <c r="BMZ1" s="33" t="s">
        <v>2028</v>
      </c>
      <c r="BNA1" s="33" t="s">
        <v>2029</v>
      </c>
      <c r="BNB1" s="33" t="s">
        <v>2030</v>
      </c>
      <c r="BNC1" s="33" t="s">
        <v>2031</v>
      </c>
      <c r="BND1" s="33" t="s">
        <v>2032</v>
      </c>
      <c r="BNE1" s="33" t="s">
        <v>2033</v>
      </c>
      <c r="BNF1" s="33" t="s">
        <v>2034</v>
      </c>
      <c r="BNG1" s="33" t="s">
        <v>2035</v>
      </c>
      <c r="BNH1" s="33" t="s">
        <v>2036</v>
      </c>
      <c r="BNI1" s="33" t="s">
        <v>2037</v>
      </c>
      <c r="BNJ1" s="33" t="s">
        <v>2038</v>
      </c>
      <c r="BNK1" s="33" t="s">
        <v>2039</v>
      </c>
      <c r="BNL1" s="33" t="s">
        <v>2040</v>
      </c>
      <c r="BNM1" s="33" t="s">
        <v>2041</v>
      </c>
      <c r="BNN1" s="33" t="s">
        <v>2042</v>
      </c>
      <c r="BNO1" s="33" t="s">
        <v>2043</v>
      </c>
      <c r="BNP1" s="33" t="s">
        <v>2044</v>
      </c>
      <c r="BNQ1" s="33" t="s">
        <v>2045</v>
      </c>
      <c r="BNR1" s="33" t="s">
        <v>2046</v>
      </c>
      <c r="BNS1" s="33" t="s">
        <v>2047</v>
      </c>
      <c r="BNT1" s="33" t="s">
        <v>2048</v>
      </c>
      <c r="BNU1" s="33" t="s">
        <v>2049</v>
      </c>
      <c r="BNV1" s="33" t="s">
        <v>2050</v>
      </c>
      <c r="BNW1" s="33" t="s">
        <v>2051</v>
      </c>
      <c r="BNX1" s="33" t="s">
        <v>2052</v>
      </c>
      <c r="BNY1" s="33" t="s">
        <v>2053</v>
      </c>
      <c r="BNZ1" s="33" t="s">
        <v>2054</v>
      </c>
      <c r="BOA1" s="33" t="s">
        <v>2055</v>
      </c>
      <c r="BOB1" s="33" t="s">
        <v>2056</v>
      </c>
      <c r="BOC1" s="33" t="s">
        <v>2057</v>
      </c>
      <c r="BOD1" s="33" t="s">
        <v>2058</v>
      </c>
      <c r="BOE1" s="33" t="s">
        <v>2059</v>
      </c>
      <c r="BOF1" s="33" t="s">
        <v>2060</v>
      </c>
      <c r="BOG1" s="33" t="s">
        <v>2061</v>
      </c>
      <c r="BOH1" s="33" t="s">
        <v>2062</v>
      </c>
      <c r="BOI1" s="33" t="s">
        <v>2063</v>
      </c>
      <c r="BOJ1" s="33" t="s">
        <v>2064</v>
      </c>
      <c r="BOK1" s="33" t="s">
        <v>2065</v>
      </c>
      <c r="BOL1" s="33" t="s">
        <v>2066</v>
      </c>
      <c r="BOM1" s="33" t="s">
        <v>2067</v>
      </c>
      <c r="BON1" s="33" t="s">
        <v>2068</v>
      </c>
      <c r="BOO1" s="33" t="s">
        <v>2069</v>
      </c>
      <c r="BOP1" s="33" t="s">
        <v>2070</v>
      </c>
      <c r="BOQ1" s="33" t="s">
        <v>2071</v>
      </c>
      <c r="BOR1" s="33" t="s">
        <v>2072</v>
      </c>
      <c r="BOS1" s="33" t="s">
        <v>2073</v>
      </c>
      <c r="BOT1" s="33" t="s">
        <v>2074</v>
      </c>
      <c r="BOU1" s="33" t="s">
        <v>2075</v>
      </c>
      <c r="BOV1" s="33" t="s">
        <v>2076</v>
      </c>
      <c r="BOW1" s="33" t="s">
        <v>2077</v>
      </c>
      <c r="BOX1" s="33" t="s">
        <v>2078</v>
      </c>
      <c r="BOY1" s="33" t="s">
        <v>2079</v>
      </c>
      <c r="BOZ1" s="33" t="s">
        <v>2080</v>
      </c>
      <c r="BPA1" s="33" t="s">
        <v>2081</v>
      </c>
      <c r="BPB1" s="33" t="s">
        <v>2082</v>
      </c>
      <c r="BPC1" s="33" t="s">
        <v>2083</v>
      </c>
      <c r="BPD1" s="33" t="s">
        <v>2084</v>
      </c>
      <c r="BPE1" s="33" t="s">
        <v>2085</v>
      </c>
      <c r="BPF1" s="33" t="s">
        <v>2086</v>
      </c>
      <c r="BPG1" s="33" t="s">
        <v>2087</v>
      </c>
      <c r="BPH1" s="33" t="s">
        <v>2088</v>
      </c>
      <c r="BPI1" s="33" t="s">
        <v>2089</v>
      </c>
      <c r="BPJ1" s="33" t="s">
        <v>2090</v>
      </c>
      <c r="BPK1" s="33" t="s">
        <v>2091</v>
      </c>
      <c r="BPL1" s="33" t="s">
        <v>2092</v>
      </c>
      <c r="BPM1" s="33" t="s">
        <v>2093</v>
      </c>
      <c r="BPN1" s="33" t="s">
        <v>2094</v>
      </c>
      <c r="BPO1" s="33" t="s">
        <v>2095</v>
      </c>
      <c r="BPP1" s="33" t="s">
        <v>2096</v>
      </c>
      <c r="BPQ1" s="33" t="s">
        <v>2097</v>
      </c>
      <c r="BPR1" s="33" t="s">
        <v>2098</v>
      </c>
      <c r="BPS1" s="33" t="s">
        <v>2099</v>
      </c>
      <c r="BPT1" s="33" t="s">
        <v>2100</v>
      </c>
      <c r="BPU1" s="33" t="s">
        <v>2101</v>
      </c>
      <c r="BPV1" s="33" t="s">
        <v>2102</v>
      </c>
      <c r="BPW1" s="33" t="s">
        <v>2103</v>
      </c>
      <c r="BPX1" s="33" t="s">
        <v>2104</v>
      </c>
      <c r="BPY1" s="33" t="s">
        <v>2105</v>
      </c>
      <c r="BPZ1" s="33" t="s">
        <v>2106</v>
      </c>
      <c r="BQA1" s="33" t="s">
        <v>2107</v>
      </c>
      <c r="BQB1" s="33" t="s">
        <v>2108</v>
      </c>
      <c r="BQC1" s="33" t="s">
        <v>2109</v>
      </c>
      <c r="BQD1" s="33" t="s">
        <v>2110</v>
      </c>
      <c r="BQE1" s="33" t="s">
        <v>2111</v>
      </c>
      <c r="BQF1" s="33" t="s">
        <v>2112</v>
      </c>
      <c r="BQG1" s="33" t="s">
        <v>2113</v>
      </c>
      <c r="BQH1" s="33" t="s">
        <v>2114</v>
      </c>
      <c r="BQI1" s="33" t="s">
        <v>2115</v>
      </c>
      <c r="BQJ1" s="33" t="s">
        <v>2116</v>
      </c>
      <c r="BQK1" s="33" t="s">
        <v>2117</v>
      </c>
      <c r="BQL1" s="33" t="s">
        <v>2118</v>
      </c>
      <c r="BQM1" s="33" t="s">
        <v>2119</v>
      </c>
      <c r="BQN1" s="33" t="s">
        <v>2120</v>
      </c>
      <c r="BQO1" s="33" t="s">
        <v>2121</v>
      </c>
      <c r="BQP1" s="33" t="s">
        <v>2122</v>
      </c>
      <c r="BQQ1" s="33" t="s">
        <v>2123</v>
      </c>
      <c r="BQR1" s="33" t="s">
        <v>2124</v>
      </c>
      <c r="BQS1" s="33" t="s">
        <v>2125</v>
      </c>
      <c r="BQT1" s="33" t="s">
        <v>2126</v>
      </c>
      <c r="BQU1" s="33" t="s">
        <v>2127</v>
      </c>
      <c r="BQV1" s="33" t="s">
        <v>2128</v>
      </c>
      <c r="BQW1" s="33" t="s">
        <v>2129</v>
      </c>
      <c r="BQX1" s="33" t="s">
        <v>2130</v>
      </c>
      <c r="BQY1" s="33" t="s">
        <v>2131</v>
      </c>
      <c r="BQZ1" s="33" t="s">
        <v>2132</v>
      </c>
      <c r="BRA1" s="33" t="s">
        <v>2133</v>
      </c>
      <c r="BRB1" s="33" t="s">
        <v>2134</v>
      </c>
      <c r="BRC1" s="33" t="s">
        <v>2135</v>
      </c>
      <c r="BRD1" s="33" t="s">
        <v>2136</v>
      </c>
      <c r="BRE1" s="33" t="s">
        <v>2137</v>
      </c>
      <c r="BRF1" s="33" t="s">
        <v>2138</v>
      </c>
      <c r="BRG1" s="33" t="s">
        <v>2139</v>
      </c>
      <c r="BRH1" s="33" t="s">
        <v>2140</v>
      </c>
      <c r="BRI1" s="33" t="s">
        <v>2141</v>
      </c>
      <c r="BRJ1" s="33" t="s">
        <v>2142</v>
      </c>
      <c r="BRK1" s="33" t="s">
        <v>2143</v>
      </c>
      <c r="BRL1" s="33" t="s">
        <v>2144</v>
      </c>
      <c r="BRM1" s="33" t="s">
        <v>2145</v>
      </c>
      <c r="BRN1" s="33" t="s">
        <v>2146</v>
      </c>
      <c r="BRO1" s="33" t="s">
        <v>2147</v>
      </c>
      <c r="BRP1" s="33" t="s">
        <v>2148</v>
      </c>
      <c r="BRQ1" s="33" t="s">
        <v>2149</v>
      </c>
      <c r="BRR1" s="33" t="s">
        <v>2150</v>
      </c>
      <c r="BRS1" s="33" t="s">
        <v>2151</v>
      </c>
      <c r="BRT1" s="33" t="s">
        <v>2152</v>
      </c>
      <c r="BRU1" s="33" t="s">
        <v>2153</v>
      </c>
      <c r="BRV1" s="33" t="s">
        <v>2154</v>
      </c>
      <c r="BRW1" s="33" t="s">
        <v>2155</v>
      </c>
      <c r="BRX1" s="33" t="s">
        <v>2156</v>
      </c>
      <c r="BRY1" s="33" t="s">
        <v>2157</v>
      </c>
      <c r="BRZ1" s="33" t="s">
        <v>2158</v>
      </c>
      <c r="BSA1" s="33" t="s">
        <v>2159</v>
      </c>
      <c r="BSB1" s="33" t="s">
        <v>2160</v>
      </c>
      <c r="BSC1" s="33" t="s">
        <v>2161</v>
      </c>
      <c r="BSD1" s="33" t="s">
        <v>2162</v>
      </c>
      <c r="BSE1" s="33" t="s">
        <v>2163</v>
      </c>
      <c r="BSF1" s="33" t="s">
        <v>2164</v>
      </c>
      <c r="BSG1" s="33" t="s">
        <v>2165</v>
      </c>
      <c r="BSH1" s="33" t="s">
        <v>2166</v>
      </c>
      <c r="BSI1" s="33" t="s">
        <v>2167</v>
      </c>
      <c r="BSJ1" s="33" t="s">
        <v>2168</v>
      </c>
      <c r="BSK1" s="33" t="s">
        <v>2169</v>
      </c>
      <c r="BSL1" s="33" t="s">
        <v>2170</v>
      </c>
      <c r="BSM1" s="33" t="s">
        <v>2171</v>
      </c>
      <c r="BSN1" s="33" t="s">
        <v>2172</v>
      </c>
      <c r="BSO1" s="33" t="s">
        <v>2173</v>
      </c>
      <c r="BSP1" s="33" t="s">
        <v>2174</v>
      </c>
      <c r="BSQ1" s="33" t="s">
        <v>2175</v>
      </c>
      <c r="BSR1" s="33" t="s">
        <v>2176</v>
      </c>
      <c r="BSS1" s="33" t="s">
        <v>2177</v>
      </c>
      <c r="BST1" s="33" t="s">
        <v>2178</v>
      </c>
      <c r="BSU1" s="33" t="s">
        <v>2179</v>
      </c>
      <c r="BSV1" s="33" t="s">
        <v>2180</v>
      </c>
      <c r="BSW1" s="33" t="s">
        <v>2181</v>
      </c>
      <c r="BSX1" s="33" t="s">
        <v>2182</v>
      </c>
      <c r="BSY1" s="33" t="s">
        <v>2183</v>
      </c>
      <c r="BSZ1" s="33" t="s">
        <v>2184</v>
      </c>
      <c r="BTA1" s="33" t="s">
        <v>2185</v>
      </c>
      <c r="BTB1" s="33" t="s">
        <v>2186</v>
      </c>
      <c r="BTC1" s="33" t="s">
        <v>2187</v>
      </c>
      <c r="BTD1" s="33" t="s">
        <v>2188</v>
      </c>
      <c r="BTE1" s="33" t="s">
        <v>2189</v>
      </c>
      <c r="BTF1" s="33" t="s">
        <v>2190</v>
      </c>
      <c r="BTG1" s="33" t="s">
        <v>2191</v>
      </c>
      <c r="BTH1" s="33" t="s">
        <v>2192</v>
      </c>
      <c r="BTI1" s="33" t="s">
        <v>2193</v>
      </c>
      <c r="BTJ1" s="33" t="s">
        <v>2194</v>
      </c>
      <c r="BTK1" s="33" t="s">
        <v>2195</v>
      </c>
      <c r="BTL1" s="33" t="s">
        <v>2196</v>
      </c>
      <c r="BTM1" s="33" t="s">
        <v>2197</v>
      </c>
      <c r="BTN1" s="33" t="s">
        <v>2198</v>
      </c>
      <c r="BTO1" s="33" t="s">
        <v>2199</v>
      </c>
      <c r="BTP1" s="33" t="s">
        <v>2200</v>
      </c>
      <c r="BTQ1" s="33" t="s">
        <v>2201</v>
      </c>
      <c r="BTR1" s="33" t="s">
        <v>2202</v>
      </c>
      <c r="BTS1" s="33" t="s">
        <v>2203</v>
      </c>
      <c r="BTT1" s="33" t="s">
        <v>2204</v>
      </c>
      <c r="BTU1" s="33" t="s">
        <v>2205</v>
      </c>
      <c r="BTV1" s="33" t="s">
        <v>2206</v>
      </c>
      <c r="BTW1" s="33" t="s">
        <v>2207</v>
      </c>
      <c r="BTX1" s="33" t="s">
        <v>2208</v>
      </c>
      <c r="BTY1" s="33" t="s">
        <v>2209</v>
      </c>
      <c r="BTZ1" s="33" t="s">
        <v>2210</v>
      </c>
      <c r="BUA1" s="33" t="s">
        <v>2211</v>
      </c>
      <c r="BUB1" s="33" t="s">
        <v>2212</v>
      </c>
      <c r="BUC1" s="33" t="s">
        <v>2213</v>
      </c>
      <c r="BUD1" s="33" t="s">
        <v>2214</v>
      </c>
      <c r="BUE1" s="33" t="s">
        <v>2215</v>
      </c>
      <c r="BUF1" s="33" t="s">
        <v>2216</v>
      </c>
      <c r="BUG1" s="33" t="s">
        <v>2217</v>
      </c>
      <c r="BUH1" s="33" t="s">
        <v>2218</v>
      </c>
      <c r="BUI1" s="33" t="s">
        <v>2219</v>
      </c>
      <c r="BUJ1" s="33" t="s">
        <v>2220</v>
      </c>
      <c r="BUK1" s="33" t="s">
        <v>2221</v>
      </c>
      <c r="BUL1" s="33" t="s">
        <v>2222</v>
      </c>
      <c r="BUM1" s="33" t="s">
        <v>2223</v>
      </c>
      <c r="BUN1" s="33" t="s">
        <v>2224</v>
      </c>
      <c r="BUO1" s="33" t="s">
        <v>2225</v>
      </c>
      <c r="BUP1" s="33" t="s">
        <v>2226</v>
      </c>
      <c r="BUQ1" s="33" t="s">
        <v>2227</v>
      </c>
      <c r="BUR1" s="33" t="s">
        <v>2228</v>
      </c>
      <c r="BUS1" s="33" t="s">
        <v>2229</v>
      </c>
      <c r="BUT1" s="33" t="s">
        <v>2230</v>
      </c>
      <c r="BUU1" s="33" t="s">
        <v>2231</v>
      </c>
      <c r="BUV1" s="33" t="s">
        <v>2232</v>
      </c>
      <c r="BUW1" s="33" t="s">
        <v>2233</v>
      </c>
      <c r="BUX1" s="33" t="s">
        <v>2234</v>
      </c>
      <c r="BUY1" s="33" t="s">
        <v>2235</v>
      </c>
      <c r="BUZ1" s="33" t="s">
        <v>2236</v>
      </c>
      <c r="BVA1" s="33" t="s">
        <v>2237</v>
      </c>
      <c r="BVB1" s="33" t="s">
        <v>2238</v>
      </c>
      <c r="BVC1" s="33" t="s">
        <v>2239</v>
      </c>
      <c r="BVD1" s="33" t="s">
        <v>2240</v>
      </c>
      <c r="BVE1" s="33" t="s">
        <v>2241</v>
      </c>
      <c r="BVF1" s="33" t="s">
        <v>2242</v>
      </c>
      <c r="BVG1" s="33" t="s">
        <v>2243</v>
      </c>
      <c r="BVH1" s="33" t="s">
        <v>2244</v>
      </c>
      <c r="BVI1" s="33" t="s">
        <v>2245</v>
      </c>
      <c r="BVJ1" s="33" t="s">
        <v>2246</v>
      </c>
      <c r="BVK1" s="33" t="s">
        <v>2247</v>
      </c>
      <c r="BVL1" s="33" t="s">
        <v>2248</v>
      </c>
      <c r="BVM1" s="33" t="s">
        <v>2249</v>
      </c>
      <c r="BVN1" s="33" t="s">
        <v>2250</v>
      </c>
      <c r="BVO1" s="33" t="s">
        <v>2251</v>
      </c>
      <c r="BVP1" s="33" t="s">
        <v>2252</v>
      </c>
      <c r="BVQ1" s="33" t="s">
        <v>2253</v>
      </c>
      <c r="BVR1" s="33" t="s">
        <v>2254</v>
      </c>
      <c r="BVS1" s="33" t="s">
        <v>2255</v>
      </c>
      <c r="BVT1" s="33" t="s">
        <v>2256</v>
      </c>
      <c r="BVU1" s="33" t="s">
        <v>2257</v>
      </c>
      <c r="BVV1" s="33" t="s">
        <v>2258</v>
      </c>
      <c r="BVW1" s="33" t="s">
        <v>2259</v>
      </c>
      <c r="BVX1" s="33" t="s">
        <v>2260</v>
      </c>
      <c r="BVY1" s="33" t="s">
        <v>2261</v>
      </c>
      <c r="BVZ1" s="33" t="s">
        <v>2262</v>
      </c>
      <c r="BWA1" s="33" t="s">
        <v>2263</v>
      </c>
      <c r="BWB1" s="33" t="s">
        <v>2264</v>
      </c>
      <c r="BWC1" s="33" t="s">
        <v>2265</v>
      </c>
      <c r="BWD1" s="33" t="s">
        <v>2266</v>
      </c>
      <c r="BWE1" s="33" t="s">
        <v>2267</v>
      </c>
      <c r="BWF1" s="33" t="s">
        <v>2268</v>
      </c>
      <c r="BWG1" s="33" t="s">
        <v>2269</v>
      </c>
      <c r="BWH1" s="33" t="s">
        <v>2270</v>
      </c>
      <c r="BWI1" s="33" t="s">
        <v>2271</v>
      </c>
      <c r="BWJ1" s="33" t="s">
        <v>2272</v>
      </c>
      <c r="BWK1" s="33" t="s">
        <v>2273</v>
      </c>
      <c r="BWL1" s="33" t="s">
        <v>2274</v>
      </c>
      <c r="BWM1" s="33" t="s">
        <v>2275</v>
      </c>
      <c r="BWN1" s="33" t="s">
        <v>2276</v>
      </c>
      <c r="BWO1" s="33" t="s">
        <v>2277</v>
      </c>
      <c r="BWP1" s="33" t="s">
        <v>2278</v>
      </c>
      <c r="BWQ1" s="33" t="s">
        <v>2279</v>
      </c>
      <c r="BWR1" s="33" t="s">
        <v>2280</v>
      </c>
      <c r="BWS1" s="33" t="s">
        <v>2281</v>
      </c>
      <c r="BWT1" s="33" t="s">
        <v>2282</v>
      </c>
      <c r="BWU1" s="33" t="s">
        <v>2283</v>
      </c>
      <c r="BWV1" s="33" t="s">
        <v>2284</v>
      </c>
      <c r="BWW1" s="33" t="s">
        <v>2285</v>
      </c>
      <c r="BWX1" s="33" t="s">
        <v>2286</v>
      </c>
      <c r="BWY1" s="33" t="s">
        <v>2287</v>
      </c>
      <c r="BWZ1" s="33" t="s">
        <v>2288</v>
      </c>
      <c r="BXA1" s="33" t="s">
        <v>2289</v>
      </c>
      <c r="BXB1" s="33" t="s">
        <v>2290</v>
      </c>
      <c r="BXC1" s="33" t="s">
        <v>2291</v>
      </c>
      <c r="BXD1" s="33" t="s">
        <v>2292</v>
      </c>
      <c r="BXE1" s="33" t="s">
        <v>2293</v>
      </c>
      <c r="BXF1" s="33" t="s">
        <v>2294</v>
      </c>
      <c r="BXG1" s="33" t="s">
        <v>2295</v>
      </c>
      <c r="BXH1" s="33" t="s">
        <v>2296</v>
      </c>
      <c r="BXI1" s="33" t="s">
        <v>2297</v>
      </c>
      <c r="BXJ1" s="33" t="s">
        <v>2298</v>
      </c>
      <c r="BXK1" s="33" t="s">
        <v>2299</v>
      </c>
      <c r="BXL1" s="33" t="s">
        <v>2300</v>
      </c>
      <c r="BXM1" s="33" t="s">
        <v>2301</v>
      </c>
      <c r="BXN1" s="33" t="s">
        <v>2302</v>
      </c>
      <c r="BXO1" s="33" t="s">
        <v>2303</v>
      </c>
      <c r="BXP1" s="33" t="s">
        <v>2304</v>
      </c>
      <c r="BXQ1" s="33" t="s">
        <v>2305</v>
      </c>
      <c r="BXR1" s="33" t="s">
        <v>2306</v>
      </c>
      <c r="BXS1" s="33" t="s">
        <v>2307</v>
      </c>
      <c r="BXT1" s="33" t="s">
        <v>2308</v>
      </c>
      <c r="BXU1" s="33" t="s">
        <v>2309</v>
      </c>
      <c r="BXV1" s="33" t="s">
        <v>2310</v>
      </c>
      <c r="BXW1" s="33" t="s">
        <v>2311</v>
      </c>
      <c r="BXX1" s="33" t="s">
        <v>2312</v>
      </c>
      <c r="BXY1" s="33" t="s">
        <v>2313</v>
      </c>
      <c r="BXZ1" s="33" t="s">
        <v>2314</v>
      </c>
      <c r="BYA1" s="33" t="s">
        <v>2315</v>
      </c>
      <c r="BYB1" s="33" t="s">
        <v>2316</v>
      </c>
      <c r="BYC1" s="33" t="s">
        <v>2317</v>
      </c>
      <c r="BYD1" s="33" t="s">
        <v>2318</v>
      </c>
      <c r="BYE1" s="33" t="s">
        <v>2319</v>
      </c>
      <c r="BYF1" s="33" t="s">
        <v>2320</v>
      </c>
      <c r="BYG1" s="33" t="s">
        <v>2321</v>
      </c>
      <c r="BYH1" s="33" t="s">
        <v>2322</v>
      </c>
      <c r="BYI1" s="33" t="s">
        <v>2323</v>
      </c>
      <c r="BYJ1" s="33" t="s">
        <v>2324</v>
      </c>
      <c r="BYK1" s="33" t="s">
        <v>2325</v>
      </c>
      <c r="BYL1" s="33" t="s">
        <v>2326</v>
      </c>
      <c r="BYM1" s="33" t="s">
        <v>2327</v>
      </c>
      <c r="BYN1" s="33" t="s">
        <v>2328</v>
      </c>
      <c r="BYO1" s="33" t="s">
        <v>2329</v>
      </c>
      <c r="BYP1" s="33" t="s">
        <v>2330</v>
      </c>
      <c r="BYQ1" s="33" t="s">
        <v>2331</v>
      </c>
      <c r="BYR1" s="33" t="s">
        <v>2332</v>
      </c>
      <c r="BYS1" s="33" t="s">
        <v>2333</v>
      </c>
      <c r="BYT1" s="33" t="s">
        <v>2334</v>
      </c>
      <c r="BYU1" s="33" t="s">
        <v>2335</v>
      </c>
      <c r="BYV1" s="33" t="s">
        <v>2336</v>
      </c>
      <c r="BYW1" s="33" t="s">
        <v>2337</v>
      </c>
      <c r="BYX1" s="33" t="s">
        <v>2338</v>
      </c>
      <c r="BYY1" s="33" t="s">
        <v>2339</v>
      </c>
      <c r="BYZ1" s="33" t="s">
        <v>2340</v>
      </c>
      <c r="BZA1" s="33" t="s">
        <v>2341</v>
      </c>
      <c r="BZB1" s="33" t="s">
        <v>2342</v>
      </c>
      <c r="BZC1" s="33" t="s">
        <v>2343</v>
      </c>
      <c r="BZD1" s="33" t="s">
        <v>2344</v>
      </c>
      <c r="BZE1" s="33" t="s">
        <v>2345</v>
      </c>
      <c r="BZF1" s="33" t="s">
        <v>2346</v>
      </c>
      <c r="BZG1" s="33" t="s">
        <v>2347</v>
      </c>
      <c r="BZH1" s="33" t="s">
        <v>2348</v>
      </c>
      <c r="BZI1" s="33" t="s">
        <v>2349</v>
      </c>
      <c r="BZJ1" s="33" t="s">
        <v>2350</v>
      </c>
      <c r="BZK1" s="33" t="s">
        <v>2351</v>
      </c>
      <c r="BZL1" s="33" t="s">
        <v>2352</v>
      </c>
      <c r="BZM1" s="33" t="s">
        <v>2353</v>
      </c>
      <c r="BZN1" s="33" t="s">
        <v>2354</v>
      </c>
      <c r="BZO1" s="33" t="s">
        <v>2355</v>
      </c>
      <c r="BZP1" s="33" t="s">
        <v>2356</v>
      </c>
      <c r="BZQ1" s="33" t="s">
        <v>2357</v>
      </c>
      <c r="BZR1" s="33" t="s">
        <v>2358</v>
      </c>
      <c r="BZS1" s="33" t="s">
        <v>2359</v>
      </c>
      <c r="BZT1" s="33" t="s">
        <v>2360</v>
      </c>
      <c r="BZU1" s="33" t="s">
        <v>2361</v>
      </c>
      <c r="BZV1" s="33" t="s">
        <v>2362</v>
      </c>
      <c r="BZW1" s="33" t="s">
        <v>2363</v>
      </c>
      <c r="BZX1" s="33" t="s">
        <v>2364</v>
      </c>
      <c r="BZY1" s="33" t="s">
        <v>2365</v>
      </c>
      <c r="BZZ1" s="33" t="s">
        <v>2366</v>
      </c>
      <c r="CAA1" s="33" t="s">
        <v>2367</v>
      </c>
      <c r="CAB1" s="33" t="s">
        <v>2368</v>
      </c>
      <c r="CAC1" s="33" t="s">
        <v>2369</v>
      </c>
      <c r="CAD1" s="33" t="s">
        <v>2370</v>
      </c>
      <c r="CAE1" s="33" t="s">
        <v>2371</v>
      </c>
      <c r="CAF1" s="33" t="s">
        <v>2372</v>
      </c>
      <c r="CAG1" s="33" t="s">
        <v>2373</v>
      </c>
      <c r="CAH1" s="33" t="s">
        <v>2374</v>
      </c>
      <c r="CAI1" s="33" t="s">
        <v>2375</v>
      </c>
      <c r="CAJ1" s="33" t="s">
        <v>2376</v>
      </c>
      <c r="CAK1" s="33" t="s">
        <v>2377</v>
      </c>
      <c r="CAL1" s="33" t="s">
        <v>2378</v>
      </c>
      <c r="CAM1" s="33" t="s">
        <v>2379</v>
      </c>
      <c r="CAN1" s="33" t="s">
        <v>2380</v>
      </c>
      <c r="CAO1" s="33" t="s">
        <v>2381</v>
      </c>
      <c r="CAP1" s="33" t="s">
        <v>2382</v>
      </c>
      <c r="CAQ1" s="33" t="s">
        <v>2383</v>
      </c>
      <c r="CAR1" s="33" t="s">
        <v>2384</v>
      </c>
      <c r="CAS1" s="33" t="s">
        <v>2385</v>
      </c>
      <c r="CAT1" s="33" t="s">
        <v>2386</v>
      </c>
      <c r="CAU1" s="33" t="s">
        <v>2387</v>
      </c>
      <c r="CAV1" s="33" t="s">
        <v>2388</v>
      </c>
      <c r="CAW1" s="33" t="s">
        <v>2389</v>
      </c>
      <c r="CAX1" s="33" t="s">
        <v>2390</v>
      </c>
      <c r="CAY1" s="33" t="s">
        <v>2391</v>
      </c>
      <c r="CAZ1" s="33" t="s">
        <v>2392</v>
      </c>
      <c r="CBA1" s="33" t="s">
        <v>2393</v>
      </c>
      <c r="CBB1" s="33" t="s">
        <v>2394</v>
      </c>
      <c r="CBC1" s="33" t="s">
        <v>2395</v>
      </c>
      <c r="CBD1" s="33" t="s">
        <v>2396</v>
      </c>
      <c r="CBE1" s="33" t="s">
        <v>2397</v>
      </c>
      <c r="CBF1" s="33" t="s">
        <v>2398</v>
      </c>
      <c r="CBG1" s="33" t="s">
        <v>2399</v>
      </c>
      <c r="CBH1" s="33" t="s">
        <v>2400</v>
      </c>
      <c r="CBI1" s="33" t="s">
        <v>2401</v>
      </c>
      <c r="CBJ1" s="33" t="s">
        <v>2402</v>
      </c>
      <c r="CBK1" s="33" t="s">
        <v>2403</v>
      </c>
      <c r="CBL1" s="33" t="s">
        <v>2404</v>
      </c>
      <c r="CBM1" s="33" t="s">
        <v>2405</v>
      </c>
      <c r="CBN1" s="33" t="s">
        <v>2406</v>
      </c>
      <c r="CBO1" s="33" t="s">
        <v>2407</v>
      </c>
      <c r="CBP1" s="33" t="s">
        <v>2408</v>
      </c>
      <c r="CBQ1" s="33" t="s">
        <v>2409</v>
      </c>
      <c r="CBR1" s="33" t="s">
        <v>2410</v>
      </c>
      <c r="CBS1" s="33" t="s">
        <v>2411</v>
      </c>
      <c r="CBT1" s="33" t="s">
        <v>2412</v>
      </c>
      <c r="CBU1" s="33" t="s">
        <v>2413</v>
      </c>
      <c r="CBV1" s="33" t="s">
        <v>2414</v>
      </c>
      <c r="CBW1" s="33" t="s">
        <v>2415</v>
      </c>
      <c r="CBX1" s="33" t="s">
        <v>2416</v>
      </c>
      <c r="CBY1" s="33" t="s">
        <v>2417</v>
      </c>
      <c r="CBZ1" s="33" t="s">
        <v>2418</v>
      </c>
      <c r="CCA1" s="33" t="s">
        <v>2419</v>
      </c>
      <c r="CCB1" s="33" t="s">
        <v>2420</v>
      </c>
      <c r="CCC1" s="33" t="s">
        <v>2421</v>
      </c>
      <c r="CCD1" s="33" t="s">
        <v>2422</v>
      </c>
      <c r="CCE1" s="33" t="s">
        <v>2423</v>
      </c>
      <c r="CCF1" s="33" t="s">
        <v>2424</v>
      </c>
      <c r="CCG1" s="33" t="s">
        <v>2425</v>
      </c>
      <c r="CCH1" s="33" t="s">
        <v>2426</v>
      </c>
      <c r="CCI1" s="33" t="s">
        <v>2427</v>
      </c>
      <c r="CCJ1" s="33" t="s">
        <v>2428</v>
      </c>
      <c r="CCK1" s="33" t="s">
        <v>2429</v>
      </c>
      <c r="CCL1" s="33" t="s">
        <v>2430</v>
      </c>
      <c r="CCM1" s="33" t="s">
        <v>2431</v>
      </c>
      <c r="CCN1" s="33" t="s">
        <v>2432</v>
      </c>
      <c r="CCO1" s="33" t="s">
        <v>2433</v>
      </c>
      <c r="CCP1" s="33" t="s">
        <v>2434</v>
      </c>
      <c r="CCQ1" s="33" t="s">
        <v>2435</v>
      </c>
      <c r="CCR1" s="33" t="s">
        <v>2436</v>
      </c>
      <c r="CCS1" s="33" t="s">
        <v>2437</v>
      </c>
      <c r="CCT1" s="33" t="s">
        <v>2438</v>
      </c>
      <c r="CCU1" s="33" t="s">
        <v>2439</v>
      </c>
      <c r="CCV1" s="33" t="s">
        <v>2440</v>
      </c>
      <c r="CCW1" s="33" t="s">
        <v>2441</v>
      </c>
      <c r="CCX1" s="33" t="s">
        <v>2442</v>
      </c>
      <c r="CCY1" s="33" t="s">
        <v>2443</v>
      </c>
      <c r="CCZ1" s="33" t="s">
        <v>2444</v>
      </c>
      <c r="CDA1" s="33" t="s">
        <v>2445</v>
      </c>
      <c r="CDB1" s="33" t="s">
        <v>2446</v>
      </c>
      <c r="CDC1" s="33" t="s">
        <v>2447</v>
      </c>
      <c r="CDD1" s="33" t="s">
        <v>2448</v>
      </c>
      <c r="CDE1" s="33" t="s">
        <v>2449</v>
      </c>
      <c r="CDF1" s="33" t="s">
        <v>2450</v>
      </c>
      <c r="CDG1" s="33" t="s">
        <v>2451</v>
      </c>
      <c r="CDH1" s="33" t="s">
        <v>2452</v>
      </c>
      <c r="CDI1" s="33" t="s">
        <v>2453</v>
      </c>
      <c r="CDJ1" s="33" t="s">
        <v>2454</v>
      </c>
      <c r="CDK1" s="33" t="s">
        <v>2455</v>
      </c>
      <c r="CDL1" s="33" t="s">
        <v>2456</v>
      </c>
      <c r="CDM1" s="33" t="s">
        <v>2457</v>
      </c>
      <c r="CDN1" s="33" t="s">
        <v>2458</v>
      </c>
      <c r="CDO1" s="33" t="s">
        <v>2459</v>
      </c>
      <c r="CDP1" s="33" t="s">
        <v>2460</v>
      </c>
      <c r="CDQ1" s="33" t="s">
        <v>2461</v>
      </c>
      <c r="CDR1" s="33" t="s">
        <v>2462</v>
      </c>
      <c r="CDS1" s="33" t="s">
        <v>2463</v>
      </c>
      <c r="CDT1" s="33" t="s">
        <v>2464</v>
      </c>
      <c r="CDU1" s="33" t="s">
        <v>2465</v>
      </c>
      <c r="CDV1" s="33" t="s">
        <v>2466</v>
      </c>
      <c r="CDW1" s="33" t="s">
        <v>2467</v>
      </c>
      <c r="CDX1" s="33" t="s">
        <v>2468</v>
      </c>
      <c r="CDY1" s="33" t="s">
        <v>2469</v>
      </c>
      <c r="CDZ1" s="33" t="s">
        <v>2470</v>
      </c>
      <c r="CEA1" s="33" t="s">
        <v>2471</v>
      </c>
      <c r="CEB1" s="33" t="s">
        <v>2472</v>
      </c>
      <c r="CEC1" s="33" t="s">
        <v>2473</v>
      </c>
      <c r="CED1" s="33" t="s">
        <v>2474</v>
      </c>
      <c r="CEE1" s="33" t="s">
        <v>2475</v>
      </c>
      <c r="CEF1" s="33" t="s">
        <v>2476</v>
      </c>
      <c r="CEG1" s="33" t="s">
        <v>2477</v>
      </c>
      <c r="CEH1" s="33" t="s">
        <v>2478</v>
      </c>
      <c r="CEI1" s="33" t="s">
        <v>2479</v>
      </c>
      <c r="CEJ1" s="33" t="s">
        <v>2480</v>
      </c>
      <c r="CEK1" s="33" t="s">
        <v>2481</v>
      </c>
      <c r="CEL1" s="33" t="s">
        <v>2482</v>
      </c>
      <c r="CEM1" s="33" t="s">
        <v>2483</v>
      </c>
      <c r="CEN1" s="33" t="s">
        <v>2484</v>
      </c>
      <c r="CEO1" s="33" t="s">
        <v>2485</v>
      </c>
      <c r="CEP1" s="33" t="s">
        <v>2486</v>
      </c>
      <c r="CEQ1" s="33" t="s">
        <v>2487</v>
      </c>
      <c r="CER1" s="33" t="s">
        <v>2488</v>
      </c>
      <c r="CES1" s="33" t="s">
        <v>2489</v>
      </c>
      <c r="CET1" s="33" t="s">
        <v>2490</v>
      </c>
      <c r="CEU1" s="33" t="s">
        <v>2491</v>
      </c>
      <c r="CEV1" s="33" t="s">
        <v>2492</v>
      </c>
      <c r="CEW1" s="33" t="s">
        <v>2493</v>
      </c>
      <c r="CEX1" s="33" t="s">
        <v>2494</v>
      </c>
      <c r="CEY1" s="33" t="s">
        <v>2495</v>
      </c>
      <c r="CEZ1" s="33" t="s">
        <v>2496</v>
      </c>
      <c r="CFA1" s="33" t="s">
        <v>2497</v>
      </c>
      <c r="CFB1" s="33" t="s">
        <v>2498</v>
      </c>
      <c r="CFC1" s="33" t="s">
        <v>2499</v>
      </c>
      <c r="CFD1" s="33" t="s">
        <v>2500</v>
      </c>
      <c r="CFE1" s="33" t="s">
        <v>2501</v>
      </c>
      <c r="CFF1" s="33" t="s">
        <v>2502</v>
      </c>
      <c r="CFG1" s="33" t="s">
        <v>2503</v>
      </c>
      <c r="CFH1" s="33" t="s">
        <v>2504</v>
      </c>
      <c r="CFI1" s="33" t="s">
        <v>2505</v>
      </c>
      <c r="CFJ1" s="33" t="s">
        <v>2506</v>
      </c>
      <c r="CFK1" s="33" t="s">
        <v>2507</v>
      </c>
      <c r="CFL1" s="33" t="s">
        <v>2508</v>
      </c>
      <c r="CFM1" s="33" t="s">
        <v>2509</v>
      </c>
      <c r="CFN1" s="33" t="s">
        <v>2510</v>
      </c>
      <c r="CFO1" s="33" t="s">
        <v>2511</v>
      </c>
      <c r="CFP1" s="33" t="s">
        <v>2512</v>
      </c>
      <c r="CFQ1" s="33" t="s">
        <v>2513</v>
      </c>
      <c r="CFR1" s="33" t="s">
        <v>2514</v>
      </c>
      <c r="CFS1" s="33" t="s">
        <v>2515</v>
      </c>
      <c r="CFT1" s="33" t="s">
        <v>2516</v>
      </c>
      <c r="CFU1" s="33" t="s">
        <v>2517</v>
      </c>
      <c r="CFV1" s="33" t="s">
        <v>2518</v>
      </c>
      <c r="CFW1" s="33" t="s">
        <v>2519</v>
      </c>
      <c r="CFX1" s="33" t="s">
        <v>2520</v>
      </c>
      <c r="CFY1" s="33" t="s">
        <v>2521</v>
      </c>
      <c r="CFZ1" s="33" t="s">
        <v>2522</v>
      </c>
      <c r="CGA1" s="33" t="s">
        <v>2523</v>
      </c>
      <c r="CGB1" s="33" t="s">
        <v>2524</v>
      </c>
      <c r="CGC1" s="33" t="s">
        <v>2525</v>
      </c>
      <c r="CGD1" s="33" t="s">
        <v>2526</v>
      </c>
      <c r="CGE1" s="33" t="s">
        <v>2527</v>
      </c>
      <c r="CGF1" s="33" t="s">
        <v>2528</v>
      </c>
      <c r="CGG1" s="33" t="s">
        <v>2529</v>
      </c>
      <c r="CGH1" s="33" t="s">
        <v>2530</v>
      </c>
      <c r="CGI1" s="33" t="s">
        <v>2531</v>
      </c>
      <c r="CGJ1" s="33" t="s">
        <v>2532</v>
      </c>
      <c r="CGK1" s="33" t="s">
        <v>2533</v>
      </c>
      <c r="CGL1" s="33" t="s">
        <v>2534</v>
      </c>
      <c r="CGM1" s="33" t="s">
        <v>2535</v>
      </c>
      <c r="CGN1" s="33" t="s">
        <v>2536</v>
      </c>
      <c r="CGO1" s="33" t="s">
        <v>2537</v>
      </c>
      <c r="CGP1" s="33" t="s">
        <v>2538</v>
      </c>
      <c r="CGQ1" s="33" t="s">
        <v>2539</v>
      </c>
      <c r="CGR1" s="33" t="s">
        <v>2540</v>
      </c>
      <c r="CGS1" s="33" t="s">
        <v>2541</v>
      </c>
      <c r="CGT1" s="33" t="s">
        <v>2542</v>
      </c>
      <c r="CGU1" s="33" t="s">
        <v>2543</v>
      </c>
      <c r="CGV1" s="33" t="s">
        <v>2544</v>
      </c>
      <c r="CGW1" s="33" t="s">
        <v>2545</v>
      </c>
      <c r="CGX1" s="33" t="s">
        <v>2546</v>
      </c>
      <c r="CGY1" s="33" t="s">
        <v>2547</v>
      </c>
      <c r="CGZ1" s="33" t="s">
        <v>2548</v>
      </c>
      <c r="CHA1" s="33" t="s">
        <v>2549</v>
      </c>
      <c r="CHB1" s="33" t="s">
        <v>2550</v>
      </c>
      <c r="CHC1" s="33" t="s">
        <v>2551</v>
      </c>
      <c r="CHD1" s="33" t="s">
        <v>2552</v>
      </c>
      <c r="CHE1" s="33" t="s">
        <v>2553</v>
      </c>
      <c r="CHF1" s="33" t="s">
        <v>2554</v>
      </c>
      <c r="CHG1" s="33" t="s">
        <v>2555</v>
      </c>
      <c r="CHH1" s="33" t="s">
        <v>2556</v>
      </c>
      <c r="CHI1" s="33" t="s">
        <v>2557</v>
      </c>
      <c r="CHJ1" s="33" t="s">
        <v>2558</v>
      </c>
      <c r="CHK1" s="33" t="s">
        <v>2559</v>
      </c>
      <c r="CHL1" s="33" t="s">
        <v>2560</v>
      </c>
      <c r="CHM1" s="33" t="s">
        <v>2561</v>
      </c>
      <c r="CHN1" s="33" t="s">
        <v>2562</v>
      </c>
      <c r="CHO1" s="33" t="s">
        <v>2563</v>
      </c>
      <c r="CHP1" s="33" t="s">
        <v>2564</v>
      </c>
      <c r="CHQ1" s="33" t="s">
        <v>2565</v>
      </c>
      <c r="CHR1" s="33" t="s">
        <v>2566</v>
      </c>
      <c r="CHS1" s="33" t="s">
        <v>2567</v>
      </c>
      <c r="CHT1" s="33" t="s">
        <v>2568</v>
      </c>
      <c r="CHU1" s="33" t="s">
        <v>2569</v>
      </c>
      <c r="CHV1" s="33" t="s">
        <v>2570</v>
      </c>
      <c r="CHW1" s="33" t="s">
        <v>2571</v>
      </c>
      <c r="CHX1" s="33" t="s">
        <v>2572</v>
      </c>
      <c r="CHY1" s="33" t="s">
        <v>2573</v>
      </c>
      <c r="CHZ1" s="33" t="s">
        <v>2574</v>
      </c>
      <c r="CIA1" s="33" t="s">
        <v>2575</v>
      </c>
      <c r="CIB1" s="33" t="s">
        <v>2576</v>
      </c>
      <c r="CIC1" s="33" t="s">
        <v>2577</v>
      </c>
      <c r="CID1" s="33" t="s">
        <v>2578</v>
      </c>
      <c r="CIE1" s="33" t="s">
        <v>2579</v>
      </c>
      <c r="CIF1" s="33" t="s">
        <v>2580</v>
      </c>
      <c r="CIG1" s="33" t="s">
        <v>2581</v>
      </c>
      <c r="CIH1" s="33" t="s">
        <v>2582</v>
      </c>
      <c r="CII1" s="33" t="s">
        <v>2583</v>
      </c>
      <c r="CIJ1" s="33" t="s">
        <v>2584</v>
      </c>
      <c r="CIK1" s="33" t="s">
        <v>2585</v>
      </c>
      <c r="CIL1" s="33" t="s">
        <v>2586</v>
      </c>
      <c r="CIM1" s="33" t="s">
        <v>2587</v>
      </c>
      <c r="CIN1" s="33" t="s">
        <v>2588</v>
      </c>
      <c r="CIO1" s="33" t="s">
        <v>2589</v>
      </c>
      <c r="CIP1" s="33" t="s">
        <v>2590</v>
      </c>
      <c r="CIQ1" s="33" t="s">
        <v>2591</v>
      </c>
      <c r="CIR1" s="33" t="s">
        <v>2592</v>
      </c>
      <c r="CIS1" s="33" t="s">
        <v>2593</v>
      </c>
      <c r="CIT1" s="33" t="s">
        <v>2594</v>
      </c>
      <c r="CIU1" s="33" t="s">
        <v>2595</v>
      </c>
      <c r="CIV1" s="33" t="s">
        <v>2596</v>
      </c>
      <c r="CIW1" s="33" t="s">
        <v>2597</v>
      </c>
      <c r="CIX1" s="33" t="s">
        <v>2598</v>
      </c>
      <c r="CIY1" s="33" t="s">
        <v>2599</v>
      </c>
      <c r="CIZ1" s="33" t="s">
        <v>2600</v>
      </c>
      <c r="CJA1" s="33" t="s">
        <v>2601</v>
      </c>
      <c r="CJB1" s="33" t="s">
        <v>2602</v>
      </c>
      <c r="CJC1" s="33" t="s">
        <v>2603</v>
      </c>
      <c r="CJD1" s="33" t="s">
        <v>2604</v>
      </c>
      <c r="CJE1" s="33" t="s">
        <v>2605</v>
      </c>
      <c r="CJF1" s="33" t="s">
        <v>2606</v>
      </c>
      <c r="CJG1" s="33" t="s">
        <v>2607</v>
      </c>
      <c r="CJH1" s="33" t="s">
        <v>2608</v>
      </c>
      <c r="CJI1" s="33" t="s">
        <v>2609</v>
      </c>
      <c r="CJJ1" s="33" t="s">
        <v>2610</v>
      </c>
      <c r="CJK1" s="33" t="s">
        <v>2611</v>
      </c>
      <c r="CJL1" s="33" t="s">
        <v>2612</v>
      </c>
      <c r="CJM1" s="33" t="s">
        <v>2613</v>
      </c>
      <c r="CJN1" s="33" t="s">
        <v>2614</v>
      </c>
      <c r="CJO1" s="33" t="s">
        <v>2615</v>
      </c>
      <c r="CJP1" s="33" t="s">
        <v>2616</v>
      </c>
      <c r="CJQ1" s="33" t="s">
        <v>2617</v>
      </c>
      <c r="CJR1" s="33" t="s">
        <v>2618</v>
      </c>
      <c r="CJS1" s="33" t="s">
        <v>2619</v>
      </c>
      <c r="CJT1" s="33" t="s">
        <v>2620</v>
      </c>
      <c r="CJU1" s="33" t="s">
        <v>2621</v>
      </c>
      <c r="CJV1" s="33" t="s">
        <v>2622</v>
      </c>
      <c r="CJW1" s="33" t="s">
        <v>2623</v>
      </c>
      <c r="CJX1" s="33" t="s">
        <v>2624</v>
      </c>
      <c r="CJY1" s="33" t="s">
        <v>2625</v>
      </c>
      <c r="CJZ1" s="33" t="s">
        <v>2626</v>
      </c>
      <c r="CKA1" s="33" t="s">
        <v>2627</v>
      </c>
      <c r="CKB1" s="33" t="s">
        <v>2628</v>
      </c>
      <c r="CKC1" s="33" t="s">
        <v>2629</v>
      </c>
      <c r="CKD1" s="33" t="s">
        <v>2630</v>
      </c>
      <c r="CKE1" s="33" t="s">
        <v>2631</v>
      </c>
      <c r="CKF1" s="33" t="s">
        <v>2632</v>
      </c>
      <c r="CKG1" s="33" t="s">
        <v>2633</v>
      </c>
      <c r="CKH1" s="33" t="s">
        <v>2634</v>
      </c>
      <c r="CKI1" s="33" t="s">
        <v>2635</v>
      </c>
      <c r="CKJ1" s="33" t="s">
        <v>2636</v>
      </c>
      <c r="CKK1" s="33" t="s">
        <v>2637</v>
      </c>
      <c r="CKL1" s="33" t="s">
        <v>2638</v>
      </c>
      <c r="CKM1" s="33" t="s">
        <v>2639</v>
      </c>
      <c r="CKN1" s="33" t="s">
        <v>2640</v>
      </c>
      <c r="CKO1" s="33" t="s">
        <v>2641</v>
      </c>
      <c r="CKP1" s="33" t="s">
        <v>2642</v>
      </c>
      <c r="CKQ1" s="33" t="s">
        <v>2643</v>
      </c>
      <c r="CKR1" s="33" t="s">
        <v>2644</v>
      </c>
      <c r="CKS1" s="33" t="s">
        <v>2645</v>
      </c>
      <c r="CKT1" s="33" t="s">
        <v>2646</v>
      </c>
      <c r="CKU1" s="33" t="s">
        <v>2647</v>
      </c>
      <c r="CKV1" s="33" t="s">
        <v>2648</v>
      </c>
      <c r="CKW1" s="33" t="s">
        <v>2649</v>
      </c>
      <c r="CKX1" s="33" t="s">
        <v>2650</v>
      </c>
      <c r="CKY1" s="33" t="s">
        <v>2651</v>
      </c>
      <c r="CKZ1" s="33" t="s">
        <v>2652</v>
      </c>
      <c r="CLA1" s="33" t="s">
        <v>2653</v>
      </c>
      <c r="CLB1" s="33" t="s">
        <v>2654</v>
      </c>
      <c r="CLC1" s="33" t="s">
        <v>2655</v>
      </c>
      <c r="CLD1" s="33" t="s">
        <v>2656</v>
      </c>
      <c r="CLE1" s="33" t="s">
        <v>2657</v>
      </c>
      <c r="CLF1" s="33" t="s">
        <v>2658</v>
      </c>
      <c r="CLG1" s="33" t="s">
        <v>2659</v>
      </c>
      <c r="CLH1" s="33" t="s">
        <v>2660</v>
      </c>
      <c r="CLI1" s="33" t="s">
        <v>2661</v>
      </c>
      <c r="CLJ1" s="33" t="s">
        <v>2662</v>
      </c>
      <c r="CLK1" s="33" t="s">
        <v>2663</v>
      </c>
      <c r="CLL1" s="33" t="s">
        <v>2664</v>
      </c>
      <c r="CLM1" s="33" t="s">
        <v>2665</v>
      </c>
      <c r="CLN1" s="33" t="s">
        <v>2666</v>
      </c>
      <c r="CLO1" s="33" t="s">
        <v>2667</v>
      </c>
      <c r="CLP1" s="33" t="s">
        <v>2668</v>
      </c>
      <c r="CLQ1" s="33" t="s">
        <v>2669</v>
      </c>
      <c r="CLR1" s="33" t="s">
        <v>2670</v>
      </c>
      <c r="CLS1" s="33" t="s">
        <v>2671</v>
      </c>
      <c r="CLT1" s="33" t="s">
        <v>2672</v>
      </c>
      <c r="CLU1" s="33" t="s">
        <v>2673</v>
      </c>
      <c r="CLV1" s="33" t="s">
        <v>2674</v>
      </c>
      <c r="CLW1" s="33" t="s">
        <v>2675</v>
      </c>
      <c r="CLX1" s="33" t="s">
        <v>2676</v>
      </c>
      <c r="CLY1" s="33" t="s">
        <v>2677</v>
      </c>
      <c r="CLZ1" s="33" t="s">
        <v>2678</v>
      </c>
      <c r="CMA1" s="33" t="s">
        <v>2679</v>
      </c>
      <c r="CMB1" s="33" t="s">
        <v>2680</v>
      </c>
      <c r="CMC1" s="33" t="s">
        <v>2681</v>
      </c>
      <c r="CMD1" s="33" t="s">
        <v>2682</v>
      </c>
      <c r="CME1" s="33" t="s">
        <v>2683</v>
      </c>
      <c r="CMF1" s="33" t="s">
        <v>2684</v>
      </c>
      <c r="CMG1" s="33" t="s">
        <v>2685</v>
      </c>
      <c r="CMH1" s="33" t="s">
        <v>2686</v>
      </c>
      <c r="CMI1" s="33" t="s">
        <v>2687</v>
      </c>
      <c r="CMJ1" s="33" t="s">
        <v>2688</v>
      </c>
      <c r="CMK1" s="33" t="s">
        <v>2689</v>
      </c>
      <c r="CML1" s="33" t="s">
        <v>2690</v>
      </c>
      <c r="CMM1" s="33" t="s">
        <v>2691</v>
      </c>
      <c r="CMN1" s="33" t="s">
        <v>2692</v>
      </c>
      <c r="CMO1" s="33" t="s">
        <v>2693</v>
      </c>
      <c r="CMP1" s="33" t="s">
        <v>2694</v>
      </c>
      <c r="CMQ1" s="33" t="s">
        <v>2695</v>
      </c>
      <c r="CMR1" s="33" t="s">
        <v>2696</v>
      </c>
      <c r="CMS1" s="33" t="s">
        <v>2697</v>
      </c>
      <c r="CMT1" s="33" t="s">
        <v>2698</v>
      </c>
      <c r="CMU1" s="33" t="s">
        <v>2699</v>
      </c>
      <c r="CMV1" s="33" t="s">
        <v>2700</v>
      </c>
      <c r="CMW1" s="33" t="s">
        <v>2701</v>
      </c>
      <c r="CMX1" s="33" t="s">
        <v>2702</v>
      </c>
      <c r="CMY1" s="33" t="s">
        <v>2703</v>
      </c>
      <c r="CMZ1" s="33" t="s">
        <v>2704</v>
      </c>
      <c r="CNA1" s="33" t="s">
        <v>2705</v>
      </c>
      <c r="CNB1" s="33" t="s">
        <v>2706</v>
      </c>
      <c r="CNC1" s="33" t="s">
        <v>2707</v>
      </c>
      <c r="CND1" s="33" t="s">
        <v>2708</v>
      </c>
      <c r="CNE1" s="33" t="s">
        <v>2709</v>
      </c>
      <c r="CNF1" s="33" t="s">
        <v>2710</v>
      </c>
      <c r="CNG1" s="33" t="s">
        <v>2711</v>
      </c>
      <c r="CNH1" s="33" t="s">
        <v>2712</v>
      </c>
      <c r="CNI1" s="33" t="s">
        <v>2713</v>
      </c>
      <c r="CNJ1" s="33" t="s">
        <v>2714</v>
      </c>
      <c r="CNK1" s="33" t="s">
        <v>2715</v>
      </c>
      <c r="CNL1" s="33" t="s">
        <v>2716</v>
      </c>
      <c r="CNM1" s="33" t="s">
        <v>2717</v>
      </c>
      <c r="CNN1" s="33" t="s">
        <v>2718</v>
      </c>
      <c r="CNO1" s="33" t="s">
        <v>2719</v>
      </c>
      <c r="CNP1" s="33" t="s">
        <v>2720</v>
      </c>
      <c r="CNQ1" s="33" t="s">
        <v>2721</v>
      </c>
      <c r="CNR1" s="33" t="s">
        <v>2722</v>
      </c>
      <c r="CNS1" s="33" t="s">
        <v>2723</v>
      </c>
      <c r="CNT1" s="33" t="s">
        <v>2724</v>
      </c>
      <c r="CNU1" s="33" t="s">
        <v>2725</v>
      </c>
      <c r="CNV1" s="33" t="s">
        <v>2726</v>
      </c>
      <c r="CNW1" s="33" t="s">
        <v>2727</v>
      </c>
      <c r="CNX1" s="33" t="s">
        <v>2728</v>
      </c>
      <c r="CNY1" s="33" t="s">
        <v>2729</v>
      </c>
      <c r="CNZ1" s="33" t="s">
        <v>2730</v>
      </c>
      <c r="COA1" s="33" t="s">
        <v>2731</v>
      </c>
      <c r="COB1" s="33" t="s">
        <v>2732</v>
      </c>
      <c r="COC1" s="33" t="s">
        <v>2733</v>
      </c>
      <c r="COD1" s="33" t="s">
        <v>2734</v>
      </c>
      <c r="COE1" s="33" t="s">
        <v>2735</v>
      </c>
      <c r="COF1" s="33" t="s">
        <v>2736</v>
      </c>
      <c r="COG1" s="33" t="s">
        <v>2737</v>
      </c>
      <c r="COH1" s="33" t="s">
        <v>2738</v>
      </c>
      <c r="COI1" s="33" t="s">
        <v>2739</v>
      </c>
      <c r="COJ1" s="33" t="s">
        <v>2740</v>
      </c>
      <c r="COK1" s="33" t="s">
        <v>2741</v>
      </c>
      <c r="COL1" s="33" t="s">
        <v>2742</v>
      </c>
      <c r="COM1" s="33" t="s">
        <v>2743</v>
      </c>
      <c r="CON1" s="33" t="s">
        <v>2744</v>
      </c>
      <c r="COO1" s="33" t="s">
        <v>2745</v>
      </c>
      <c r="COP1" s="33" t="s">
        <v>2746</v>
      </c>
      <c r="COQ1" s="33" t="s">
        <v>2747</v>
      </c>
      <c r="COR1" s="33" t="s">
        <v>2748</v>
      </c>
      <c r="COS1" s="33" t="s">
        <v>2749</v>
      </c>
      <c r="COT1" s="33" t="s">
        <v>2750</v>
      </c>
      <c r="COU1" s="33" t="s">
        <v>2751</v>
      </c>
      <c r="COV1" s="33" t="s">
        <v>2752</v>
      </c>
      <c r="COW1" s="33" t="s">
        <v>2753</v>
      </c>
      <c r="COX1" s="33" t="s">
        <v>2754</v>
      </c>
      <c r="COY1" s="33" t="s">
        <v>2755</v>
      </c>
      <c r="COZ1" s="33" t="s">
        <v>2756</v>
      </c>
      <c r="CPA1" s="33" t="s">
        <v>2757</v>
      </c>
      <c r="CPB1" s="33" t="s">
        <v>2758</v>
      </c>
      <c r="CPC1" s="33" t="s">
        <v>2759</v>
      </c>
      <c r="CPD1" s="33" t="s">
        <v>2760</v>
      </c>
      <c r="CPE1" s="33" t="s">
        <v>2761</v>
      </c>
      <c r="CPF1" s="33" t="s">
        <v>2762</v>
      </c>
      <c r="CPG1" s="33" t="s">
        <v>2763</v>
      </c>
      <c r="CPH1" s="33" t="s">
        <v>2764</v>
      </c>
      <c r="CPI1" s="33" t="s">
        <v>2765</v>
      </c>
      <c r="CPJ1" s="33" t="s">
        <v>2766</v>
      </c>
      <c r="CPK1" s="33" t="s">
        <v>2767</v>
      </c>
      <c r="CPL1" s="33" t="s">
        <v>2768</v>
      </c>
      <c r="CPM1" s="33" t="s">
        <v>2769</v>
      </c>
      <c r="CPN1" s="33" t="s">
        <v>2770</v>
      </c>
      <c r="CPO1" s="33" t="s">
        <v>2771</v>
      </c>
      <c r="CPP1" s="33" t="s">
        <v>2772</v>
      </c>
      <c r="CPQ1" s="33" t="s">
        <v>2773</v>
      </c>
      <c r="CPR1" s="33" t="s">
        <v>2774</v>
      </c>
      <c r="CPS1" s="33" t="s">
        <v>2775</v>
      </c>
      <c r="CPT1" s="33" t="s">
        <v>2776</v>
      </c>
      <c r="CPU1" s="33" t="s">
        <v>2777</v>
      </c>
      <c r="CPV1" s="33" t="s">
        <v>2778</v>
      </c>
      <c r="CPW1" s="33" t="s">
        <v>2779</v>
      </c>
      <c r="CPX1" s="33" t="s">
        <v>2780</v>
      </c>
      <c r="CPY1" s="33" t="s">
        <v>2781</v>
      </c>
      <c r="CPZ1" s="33" t="s">
        <v>2782</v>
      </c>
      <c r="CQA1" s="33" t="s">
        <v>2783</v>
      </c>
      <c r="CQB1" s="33" t="s">
        <v>2784</v>
      </c>
      <c r="CQC1" s="33" t="s">
        <v>2785</v>
      </c>
      <c r="CQD1" s="33" t="s">
        <v>2786</v>
      </c>
      <c r="CQE1" s="33" t="s">
        <v>2787</v>
      </c>
      <c r="CQF1" s="33" t="s">
        <v>2788</v>
      </c>
      <c r="CQG1" s="33" t="s">
        <v>2789</v>
      </c>
      <c r="CQH1" s="33" t="s">
        <v>2790</v>
      </c>
      <c r="CQI1" s="33" t="s">
        <v>2791</v>
      </c>
      <c r="CQJ1" s="33" t="s">
        <v>2792</v>
      </c>
      <c r="CQK1" s="33" t="s">
        <v>2793</v>
      </c>
      <c r="CQL1" s="33" t="s">
        <v>2794</v>
      </c>
      <c r="CQM1" s="33" t="s">
        <v>2795</v>
      </c>
      <c r="CQN1" s="33" t="s">
        <v>2796</v>
      </c>
      <c r="CQO1" s="33" t="s">
        <v>2797</v>
      </c>
      <c r="CQP1" s="33" t="s">
        <v>2798</v>
      </c>
      <c r="CQQ1" s="33" t="s">
        <v>2799</v>
      </c>
      <c r="CQR1" s="33" t="s">
        <v>2800</v>
      </c>
      <c r="CQS1" s="33" t="s">
        <v>2801</v>
      </c>
      <c r="CQT1" s="33" t="s">
        <v>2802</v>
      </c>
      <c r="CQU1" s="33" t="s">
        <v>2803</v>
      </c>
      <c r="CQV1" s="33" t="s">
        <v>2804</v>
      </c>
      <c r="CQW1" s="33" t="s">
        <v>2805</v>
      </c>
      <c r="CQX1" s="33" t="s">
        <v>2806</v>
      </c>
      <c r="CQY1" s="33" t="s">
        <v>2807</v>
      </c>
      <c r="CQZ1" s="33" t="s">
        <v>2808</v>
      </c>
      <c r="CRA1" s="33" t="s">
        <v>2809</v>
      </c>
      <c r="CRB1" s="33" t="s">
        <v>2810</v>
      </c>
      <c r="CRC1" s="33" t="s">
        <v>2811</v>
      </c>
      <c r="CRD1" s="33" t="s">
        <v>2812</v>
      </c>
      <c r="CRE1" s="33" t="s">
        <v>2813</v>
      </c>
      <c r="CRF1" s="33" t="s">
        <v>2814</v>
      </c>
      <c r="CRG1" s="33" t="s">
        <v>2815</v>
      </c>
      <c r="CRH1" s="33" t="s">
        <v>2816</v>
      </c>
      <c r="CRI1" s="33" t="s">
        <v>2817</v>
      </c>
      <c r="CRJ1" s="33" t="s">
        <v>2818</v>
      </c>
      <c r="CRK1" s="33" t="s">
        <v>2819</v>
      </c>
      <c r="CRL1" s="33" t="s">
        <v>2820</v>
      </c>
      <c r="CRM1" s="33" t="s">
        <v>2821</v>
      </c>
      <c r="CRN1" s="33" t="s">
        <v>2822</v>
      </c>
      <c r="CRO1" s="33" t="s">
        <v>2823</v>
      </c>
      <c r="CRP1" s="33" t="s">
        <v>2824</v>
      </c>
      <c r="CRQ1" s="33" t="s">
        <v>2825</v>
      </c>
      <c r="CRR1" s="33" t="s">
        <v>2826</v>
      </c>
      <c r="CRS1" s="33" t="s">
        <v>2827</v>
      </c>
      <c r="CRT1" s="33" t="s">
        <v>2828</v>
      </c>
      <c r="CRU1" s="33" t="s">
        <v>2829</v>
      </c>
      <c r="CRV1" s="33" t="s">
        <v>2830</v>
      </c>
      <c r="CRW1" s="33" t="s">
        <v>2831</v>
      </c>
      <c r="CRX1" s="33" t="s">
        <v>2832</v>
      </c>
      <c r="CRY1" s="33" t="s">
        <v>2833</v>
      </c>
      <c r="CRZ1" s="33" t="s">
        <v>2834</v>
      </c>
      <c r="CSA1" s="33" t="s">
        <v>2835</v>
      </c>
      <c r="CSB1" s="33" t="s">
        <v>2836</v>
      </c>
      <c r="CSC1" s="33" t="s">
        <v>2837</v>
      </c>
      <c r="CSD1" s="33" t="s">
        <v>2838</v>
      </c>
      <c r="CSE1" s="33" t="s">
        <v>2839</v>
      </c>
      <c r="CSF1" s="33" t="s">
        <v>2840</v>
      </c>
      <c r="CSG1" s="33" t="s">
        <v>2841</v>
      </c>
      <c r="CSH1" s="33" t="s">
        <v>2842</v>
      </c>
      <c r="CSI1" s="33" t="s">
        <v>2843</v>
      </c>
      <c r="CSJ1" s="33" t="s">
        <v>2844</v>
      </c>
      <c r="CSK1" s="33" t="s">
        <v>2845</v>
      </c>
      <c r="CSL1" s="33" t="s">
        <v>2846</v>
      </c>
      <c r="CSM1" s="33" t="s">
        <v>2847</v>
      </c>
      <c r="CSN1" s="33" t="s">
        <v>2848</v>
      </c>
      <c r="CSO1" s="33" t="s">
        <v>2849</v>
      </c>
      <c r="CSP1" s="33" t="s">
        <v>2850</v>
      </c>
      <c r="CSQ1" s="33" t="s">
        <v>2851</v>
      </c>
      <c r="CSR1" s="33" t="s">
        <v>2852</v>
      </c>
      <c r="CSS1" s="33" t="s">
        <v>2853</v>
      </c>
      <c r="CST1" s="33" t="s">
        <v>2854</v>
      </c>
      <c r="CSU1" s="33" t="s">
        <v>2855</v>
      </c>
      <c r="CSV1" s="33" t="s">
        <v>2856</v>
      </c>
      <c r="CSW1" s="33" t="s">
        <v>2857</v>
      </c>
      <c r="CSX1" s="33" t="s">
        <v>2858</v>
      </c>
      <c r="CSY1" s="33" t="s">
        <v>2859</v>
      </c>
      <c r="CSZ1" s="33" t="s">
        <v>2860</v>
      </c>
      <c r="CTA1" s="33" t="s">
        <v>2861</v>
      </c>
      <c r="CTB1" s="33" t="s">
        <v>2862</v>
      </c>
      <c r="CTC1" s="33" t="s">
        <v>2863</v>
      </c>
      <c r="CTD1" s="33" t="s">
        <v>2864</v>
      </c>
      <c r="CTE1" s="33" t="s">
        <v>2865</v>
      </c>
      <c r="CTF1" s="33" t="s">
        <v>2866</v>
      </c>
      <c r="CTG1" s="33" t="s">
        <v>2867</v>
      </c>
      <c r="CTH1" s="33" t="s">
        <v>2868</v>
      </c>
      <c r="CTI1" s="33" t="s">
        <v>2869</v>
      </c>
      <c r="CTJ1" s="33" t="s">
        <v>2870</v>
      </c>
      <c r="CTK1" s="33" t="s">
        <v>2871</v>
      </c>
      <c r="CTL1" s="33" t="s">
        <v>2872</v>
      </c>
      <c r="CTM1" s="33" t="s">
        <v>2873</v>
      </c>
      <c r="CTN1" s="33" t="s">
        <v>2874</v>
      </c>
      <c r="CTO1" s="33" t="s">
        <v>2875</v>
      </c>
      <c r="CTP1" s="33" t="s">
        <v>2876</v>
      </c>
      <c r="CTQ1" s="33" t="s">
        <v>2877</v>
      </c>
      <c r="CTR1" s="33" t="s">
        <v>2878</v>
      </c>
      <c r="CTS1" s="33" t="s">
        <v>2879</v>
      </c>
      <c r="CTT1" s="33" t="s">
        <v>2880</v>
      </c>
      <c r="CTU1" s="33" t="s">
        <v>2881</v>
      </c>
      <c r="CTV1" s="33" t="s">
        <v>2882</v>
      </c>
      <c r="CTW1" s="33" t="s">
        <v>2883</v>
      </c>
      <c r="CTX1" s="33" t="s">
        <v>2884</v>
      </c>
      <c r="CTY1" s="33" t="s">
        <v>2885</v>
      </c>
      <c r="CTZ1" s="33" t="s">
        <v>2886</v>
      </c>
      <c r="CUA1" s="33" t="s">
        <v>2887</v>
      </c>
      <c r="CUB1" s="33" t="s">
        <v>2888</v>
      </c>
      <c r="CUC1" s="33" t="s">
        <v>2889</v>
      </c>
      <c r="CUD1" s="33" t="s">
        <v>2890</v>
      </c>
      <c r="CUE1" s="33" t="s">
        <v>2891</v>
      </c>
      <c r="CUF1" s="33" t="s">
        <v>2892</v>
      </c>
      <c r="CUG1" s="33" t="s">
        <v>2893</v>
      </c>
      <c r="CUH1" s="33" t="s">
        <v>2894</v>
      </c>
      <c r="CUI1" s="33" t="s">
        <v>2895</v>
      </c>
      <c r="CUJ1" s="33" t="s">
        <v>2896</v>
      </c>
      <c r="CUK1" s="33" t="s">
        <v>2897</v>
      </c>
      <c r="CUL1" s="33" t="s">
        <v>2898</v>
      </c>
      <c r="CUM1" s="33" t="s">
        <v>2899</v>
      </c>
      <c r="CUN1" s="33" t="s">
        <v>2900</v>
      </c>
      <c r="CUO1" s="33" t="s">
        <v>2901</v>
      </c>
      <c r="CUP1" s="33" t="s">
        <v>2902</v>
      </c>
      <c r="CUQ1" s="33" t="s">
        <v>2903</v>
      </c>
      <c r="CUR1" s="33" t="s">
        <v>2904</v>
      </c>
      <c r="CUS1" s="33" t="s">
        <v>2905</v>
      </c>
      <c r="CUT1" s="33" t="s">
        <v>2906</v>
      </c>
      <c r="CUU1" s="33" t="s">
        <v>2907</v>
      </c>
      <c r="CUV1" s="33" t="s">
        <v>2908</v>
      </c>
      <c r="CUW1" s="33" t="s">
        <v>2909</v>
      </c>
      <c r="CUX1" s="33" t="s">
        <v>2910</v>
      </c>
      <c r="CUY1" s="33" t="s">
        <v>2911</v>
      </c>
      <c r="CUZ1" s="33" t="s">
        <v>2912</v>
      </c>
      <c r="CVA1" s="33" t="s">
        <v>2913</v>
      </c>
      <c r="CVB1" s="33" t="s">
        <v>2914</v>
      </c>
      <c r="CVC1" s="33" t="s">
        <v>2915</v>
      </c>
      <c r="CVD1" s="33" t="s">
        <v>2916</v>
      </c>
      <c r="CVE1" s="33" t="s">
        <v>2917</v>
      </c>
      <c r="CVF1" s="33" t="s">
        <v>2918</v>
      </c>
      <c r="CVG1" s="33" t="s">
        <v>2919</v>
      </c>
      <c r="CVH1" s="33" t="s">
        <v>2920</v>
      </c>
      <c r="CVI1" s="33" t="s">
        <v>2921</v>
      </c>
      <c r="CVJ1" s="33" t="s">
        <v>2922</v>
      </c>
      <c r="CVK1" s="33" t="s">
        <v>2923</v>
      </c>
      <c r="CVL1" s="33" t="s">
        <v>2924</v>
      </c>
      <c r="CVM1" s="33" t="s">
        <v>2925</v>
      </c>
      <c r="CVN1" s="33" t="s">
        <v>2926</v>
      </c>
      <c r="CVO1" s="33" t="s">
        <v>2927</v>
      </c>
      <c r="CVP1" s="33" t="s">
        <v>2928</v>
      </c>
      <c r="CVQ1" s="33" t="s">
        <v>2929</v>
      </c>
      <c r="CVR1" s="33" t="s">
        <v>2930</v>
      </c>
      <c r="CVS1" s="33" t="s">
        <v>2931</v>
      </c>
      <c r="CVT1" s="33" t="s">
        <v>2932</v>
      </c>
      <c r="CVU1" s="33" t="s">
        <v>2933</v>
      </c>
      <c r="CVV1" s="33" t="s">
        <v>2934</v>
      </c>
      <c r="CVW1" s="33" t="s">
        <v>2935</v>
      </c>
      <c r="CVX1" s="33" t="s">
        <v>2936</v>
      </c>
      <c r="CVY1" s="33" t="s">
        <v>2937</v>
      </c>
      <c r="CVZ1" s="33" t="s">
        <v>2938</v>
      </c>
      <c r="CWA1" s="33" t="s">
        <v>2939</v>
      </c>
      <c r="CWB1" s="33" t="s">
        <v>2940</v>
      </c>
      <c r="CWC1" s="33" t="s">
        <v>2941</v>
      </c>
      <c r="CWD1" s="33" t="s">
        <v>2942</v>
      </c>
      <c r="CWE1" s="33" t="s">
        <v>2943</v>
      </c>
      <c r="CWF1" s="33" t="s">
        <v>2944</v>
      </c>
      <c r="CWG1" s="33" t="s">
        <v>2945</v>
      </c>
      <c r="CWH1" s="33" t="s">
        <v>2946</v>
      </c>
      <c r="CWI1" s="33" t="s">
        <v>2947</v>
      </c>
      <c r="CWJ1" s="33" t="s">
        <v>2948</v>
      </c>
      <c r="CWK1" s="33" t="s">
        <v>2949</v>
      </c>
      <c r="CWL1" s="33" t="s">
        <v>2950</v>
      </c>
      <c r="CWM1" s="33" t="s">
        <v>2951</v>
      </c>
      <c r="CWN1" s="33" t="s">
        <v>2952</v>
      </c>
      <c r="CWO1" s="33" t="s">
        <v>2953</v>
      </c>
      <c r="CWP1" s="33" t="s">
        <v>2954</v>
      </c>
      <c r="CWQ1" s="33" t="s">
        <v>2955</v>
      </c>
      <c r="CWR1" s="33" t="s">
        <v>2956</v>
      </c>
      <c r="CWS1" s="33" t="s">
        <v>2957</v>
      </c>
      <c r="CWT1" s="33" t="s">
        <v>2958</v>
      </c>
      <c r="CWU1" s="33" t="s">
        <v>2959</v>
      </c>
      <c r="CWV1" s="33" t="s">
        <v>2960</v>
      </c>
      <c r="CWW1" s="33" t="s">
        <v>2961</v>
      </c>
      <c r="CWX1" s="33" t="s">
        <v>2962</v>
      </c>
      <c r="CWY1" s="33" t="s">
        <v>2963</v>
      </c>
      <c r="CWZ1" s="33" t="s">
        <v>2964</v>
      </c>
      <c r="CXA1" s="33" t="s">
        <v>2965</v>
      </c>
      <c r="CXB1" s="33" t="s">
        <v>2966</v>
      </c>
      <c r="CXC1" s="33" t="s">
        <v>2967</v>
      </c>
      <c r="CXD1" s="33" t="s">
        <v>2968</v>
      </c>
      <c r="CXE1" s="33" t="s">
        <v>2969</v>
      </c>
      <c r="CXF1" s="33" t="s">
        <v>2970</v>
      </c>
      <c r="CXG1" s="33" t="s">
        <v>2971</v>
      </c>
      <c r="CXH1" s="33" t="s">
        <v>2972</v>
      </c>
      <c r="CXI1" s="33" t="s">
        <v>2973</v>
      </c>
      <c r="CXJ1" s="33" t="s">
        <v>2974</v>
      </c>
      <c r="CXK1" s="33" t="s">
        <v>2975</v>
      </c>
      <c r="CXL1" s="33" t="s">
        <v>2976</v>
      </c>
      <c r="CXM1" s="33" t="s">
        <v>2977</v>
      </c>
      <c r="CXN1" s="33" t="s">
        <v>2978</v>
      </c>
      <c r="CXO1" s="33" t="s">
        <v>2979</v>
      </c>
      <c r="CXP1" s="33" t="s">
        <v>2980</v>
      </c>
      <c r="CXQ1" s="33" t="s">
        <v>2981</v>
      </c>
      <c r="CXR1" s="33" t="s">
        <v>2982</v>
      </c>
      <c r="CXS1" s="33" t="s">
        <v>2983</v>
      </c>
      <c r="CXT1" s="33" t="s">
        <v>2984</v>
      </c>
      <c r="CXU1" s="33" t="s">
        <v>2985</v>
      </c>
      <c r="CXV1" s="33" t="s">
        <v>2986</v>
      </c>
      <c r="CXW1" s="33" t="s">
        <v>2987</v>
      </c>
      <c r="CXX1" s="33" t="s">
        <v>2988</v>
      </c>
      <c r="CXY1" s="33" t="s">
        <v>2989</v>
      </c>
      <c r="CXZ1" s="33" t="s">
        <v>2990</v>
      </c>
      <c r="CYA1" s="33" t="s">
        <v>2991</v>
      </c>
      <c r="CYB1" s="33" t="s">
        <v>2992</v>
      </c>
      <c r="CYC1" s="33" t="s">
        <v>2993</v>
      </c>
      <c r="CYD1" s="33" t="s">
        <v>2994</v>
      </c>
      <c r="CYE1" s="33" t="s">
        <v>2995</v>
      </c>
      <c r="CYF1" s="33" t="s">
        <v>2996</v>
      </c>
      <c r="CYG1" s="33" t="s">
        <v>2997</v>
      </c>
      <c r="CYH1" s="33" t="s">
        <v>2998</v>
      </c>
      <c r="CYI1" s="33" t="s">
        <v>2999</v>
      </c>
      <c r="CYJ1" s="33" t="s">
        <v>3000</v>
      </c>
      <c r="CYK1" s="33" t="s">
        <v>3001</v>
      </c>
      <c r="CYL1" s="33" t="s">
        <v>3002</v>
      </c>
      <c r="CYM1" s="33" t="s">
        <v>3003</v>
      </c>
      <c r="CYN1" s="33" t="s">
        <v>3004</v>
      </c>
      <c r="CYO1" s="33" t="s">
        <v>3005</v>
      </c>
      <c r="CYP1" s="33" t="s">
        <v>3006</v>
      </c>
      <c r="CYQ1" s="33" t="s">
        <v>3007</v>
      </c>
      <c r="CYR1" s="33" t="s">
        <v>3008</v>
      </c>
      <c r="CYS1" s="33" t="s">
        <v>3009</v>
      </c>
      <c r="CYT1" s="33" t="s">
        <v>3010</v>
      </c>
      <c r="CYU1" s="33" t="s">
        <v>3011</v>
      </c>
      <c r="CYV1" s="33" t="s">
        <v>3012</v>
      </c>
      <c r="CYW1" s="33" t="s">
        <v>3013</v>
      </c>
      <c r="CYX1" s="33" t="s">
        <v>3014</v>
      </c>
      <c r="CYY1" s="33" t="s">
        <v>3015</v>
      </c>
      <c r="CYZ1" s="33" t="s">
        <v>3016</v>
      </c>
      <c r="CZA1" s="33" t="s">
        <v>3017</v>
      </c>
      <c r="CZB1" s="33" t="s">
        <v>3018</v>
      </c>
      <c r="CZC1" s="33" t="s">
        <v>3019</v>
      </c>
      <c r="CZD1" s="33" t="s">
        <v>3020</v>
      </c>
      <c r="CZE1" s="33" t="s">
        <v>3021</v>
      </c>
      <c r="CZF1" s="33" t="s">
        <v>3022</v>
      </c>
      <c r="CZG1" s="33" t="s">
        <v>3023</v>
      </c>
      <c r="CZH1" s="33" t="s">
        <v>3024</v>
      </c>
      <c r="CZI1" s="33" t="s">
        <v>3025</v>
      </c>
      <c r="CZJ1" s="33" t="s">
        <v>3026</v>
      </c>
      <c r="CZK1" s="33" t="s">
        <v>3027</v>
      </c>
      <c r="CZL1" s="33" t="s">
        <v>3028</v>
      </c>
      <c r="CZM1" s="33" t="s">
        <v>3029</v>
      </c>
      <c r="CZN1" s="33" t="s">
        <v>3030</v>
      </c>
      <c r="CZO1" s="33" t="s">
        <v>3031</v>
      </c>
      <c r="CZP1" s="33" t="s">
        <v>3032</v>
      </c>
      <c r="CZQ1" s="33" t="s">
        <v>3033</v>
      </c>
      <c r="CZR1" s="33" t="s">
        <v>3034</v>
      </c>
      <c r="CZS1" s="33" t="s">
        <v>3035</v>
      </c>
      <c r="CZT1" s="33" t="s">
        <v>3036</v>
      </c>
      <c r="CZU1" s="33" t="s">
        <v>3037</v>
      </c>
      <c r="CZV1" s="33" t="s">
        <v>3038</v>
      </c>
      <c r="CZW1" s="33" t="s">
        <v>3039</v>
      </c>
      <c r="CZX1" s="33" t="s">
        <v>3040</v>
      </c>
      <c r="CZY1" s="33" t="s">
        <v>3041</v>
      </c>
      <c r="CZZ1" s="33" t="s">
        <v>3042</v>
      </c>
      <c r="DAA1" s="33" t="s">
        <v>3043</v>
      </c>
      <c r="DAB1" s="33" t="s">
        <v>3044</v>
      </c>
      <c r="DAC1" s="33" t="s">
        <v>3045</v>
      </c>
      <c r="DAD1" s="33" t="s">
        <v>3046</v>
      </c>
      <c r="DAE1" s="33" t="s">
        <v>3047</v>
      </c>
      <c r="DAF1" s="33" t="s">
        <v>3048</v>
      </c>
      <c r="DAG1" s="33" t="s">
        <v>3049</v>
      </c>
      <c r="DAH1" s="33" t="s">
        <v>3050</v>
      </c>
      <c r="DAI1" s="33" t="s">
        <v>3051</v>
      </c>
      <c r="DAJ1" s="33" t="s">
        <v>3052</v>
      </c>
      <c r="DAK1" s="33" t="s">
        <v>3053</v>
      </c>
      <c r="DAL1" s="33" t="s">
        <v>3054</v>
      </c>
      <c r="DAM1" s="33" t="s">
        <v>3055</v>
      </c>
      <c r="DAN1" s="33" t="s">
        <v>3056</v>
      </c>
      <c r="DAO1" s="33" t="s">
        <v>3057</v>
      </c>
      <c r="DAP1" s="33" t="s">
        <v>3058</v>
      </c>
      <c r="DAQ1" s="33" t="s">
        <v>3059</v>
      </c>
      <c r="DAR1" s="33" t="s">
        <v>3060</v>
      </c>
      <c r="DAS1" s="33" t="s">
        <v>3061</v>
      </c>
      <c r="DAT1" s="33" t="s">
        <v>3062</v>
      </c>
      <c r="DAU1" s="33" t="s">
        <v>3063</v>
      </c>
      <c r="DAV1" s="33" t="s">
        <v>3064</v>
      </c>
      <c r="DAW1" s="33" t="s">
        <v>3065</v>
      </c>
      <c r="DAX1" s="33" t="s">
        <v>3066</v>
      </c>
      <c r="DAY1" s="33" t="s">
        <v>3067</v>
      </c>
      <c r="DAZ1" s="33" t="s">
        <v>3068</v>
      </c>
      <c r="DBA1" s="33" t="s">
        <v>3069</v>
      </c>
      <c r="DBB1" s="33" t="s">
        <v>3070</v>
      </c>
      <c r="DBC1" s="33" t="s">
        <v>3071</v>
      </c>
      <c r="DBD1" s="33" t="s">
        <v>3072</v>
      </c>
      <c r="DBE1" s="33" t="s">
        <v>3073</v>
      </c>
      <c r="DBF1" s="33" t="s">
        <v>3074</v>
      </c>
      <c r="DBG1" s="33" t="s">
        <v>3075</v>
      </c>
      <c r="DBH1" s="33" t="s">
        <v>3076</v>
      </c>
      <c r="DBI1" s="33" t="s">
        <v>3077</v>
      </c>
      <c r="DBJ1" s="33" t="s">
        <v>3078</v>
      </c>
      <c r="DBK1" s="33" t="s">
        <v>3079</v>
      </c>
      <c r="DBL1" s="33" t="s">
        <v>3080</v>
      </c>
      <c r="DBM1" s="33" t="s">
        <v>3081</v>
      </c>
      <c r="DBN1" s="33" t="s">
        <v>3082</v>
      </c>
      <c r="DBO1" s="33" t="s">
        <v>3083</v>
      </c>
      <c r="DBP1" s="33" t="s">
        <v>3084</v>
      </c>
      <c r="DBQ1" s="33" t="s">
        <v>3085</v>
      </c>
      <c r="DBR1" s="33" t="s">
        <v>3086</v>
      </c>
      <c r="DBS1" s="33" t="s">
        <v>3087</v>
      </c>
      <c r="DBT1" s="33" t="s">
        <v>3088</v>
      </c>
      <c r="DBU1" s="33" t="s">
        <v>3089</v>
      </c>
      <c r="DBV1" s="33" t="s">
        <v>3090</v>
      </c>
      <c r="DBW1" s="33" t="s">
        <v>3091</v>
      </c>
      <c r="DBX1" s="33" t="s">
        <v>3092</v>
      </c>
      <c r="DBY1" s="33" t="s">
        <v>3093</v>
      </c>
      <c r="DBZ1" s="33" t="s">
        <v>3094</v>
      </c>
      <c r="DCA1" s="33" t="s">
        <v>3095</v>
      </c>
      <c r="DCB1" s="33" t="s">
        <v>3096</v>
      </c>
      <c r="DCC1" s="33" t="s">
        <v>3097</v>
      </c>
      <c r="DCD1" s="33" t="s">
        <v>3098</v>
      </c>
      <c r="DCE1" s="33" t="s">
        <v>3099</v>
      </c>
      <c r="DCF1" s="33" t="s">
        <v>3100</v>
      </c>
      <c r="DCG1" s="33" t="s">
        <v>3101</v>
      </c>
      <c r="DCH1" s="33" t="s">
        <v>3102</v>
      </c>
      <c r="DCI1" s="33" t="s">
        <v>3103</v>
      </c>
      <c r="DCJ1" s="33" t="s">
        <v>3104</v>
      </c>
      <c r="DCK1" s="33" t="s">
        <v>3105</v>
      </c>
      <c r="DCL1" s="33" t="s">
        <v>3106</v>
      </c>
      <c r="DCM1" s="33" t="s">
        <v>3107</v>
      </c>
      <c r="DCN1" s="33" t="s">
        <v>3108</v>
      </c>
      <c r="DCO1" s="33" t="s">
        <v>3109</v>
      </c>
      <c r="DCP1" s="33" t="s">
        <v>3110</v>
      </c>
      <c r="DCQ1" s="33" t="s">
        <v>3111</v>
      </c>
      <c r="DCR1" s="33" t="s">
        <v>3112</v>
      </c>
      <c r="DCS1" s="33" t="s">
        <v>3113</v>
      </c>
      <c r="DCT1" s="33" t="s">
        <v>3114</v>
      </c>
      <c r="DCU1" s="33" t="s">
        <v>3115</v>
      </c>
      <c r="DCV1" s="33" t="s">
        <v>3116</v>
      </c>
      <c r="DCW1" s="33" t="s">
        <v>3117</v>
      </c>
      <c r="DCX1" s="33" t="s">
        <v>3118</v>
      </c>
      <c r="DCY1" s="33" t="s">
        <v>3119</v>
      </c>
      <c r="DCZ1" s="33" t="s">
        <v>3120</v>
      </c>
      <c r="DDA1" s="33" t="s">
        <v>3121</v>
      </c>
      <c r="DDB1" s="33" t="s">
        <v>3122</v>
      </c>
      <c r="DDC1" s="33" t="s">
        <v>3123</v>
      </c>
      <c r="DDD1" s="33" t="s">
        <v>3124</v>
      </c>
      <c r="DDE1" s="33" t="s">
        <v>3125</v>
      </c>
      <c r="DDF1" s="33" t="s">
        <v>3126</v>
      </c>
      <c r="DDG1" s="33" t="s">
        <v>3127</v>
      </c>
      <c r="DDH1" s="33" t="s">
        <v>3128</v>
      </c>
      <c r="DDI1" s="33" t="s">
        <v>3129</v>
      </c>
      <c r="DDJ1" s="33" t="s">
        <v>3130</v>
      </c>
      <c r="DDK1" s="33" t="s">
        <v>3131</v>
      </c>
      <c r="DDL1" s="33" t="s">
        <v>3132</v>
      </c>
      <c r="DDM1" s="33" t="s">
        <v>3133</v>
      </c>
      <c r="DDN1" s="33" t="s">
        <v>3134</v>
      </c>
      <c r="DDO1" s="33" t="s">
        <v>3135</v>
      </c>
      <c r="DDP1" s="33" t="s">
        <v>3136</v>
      </c>
      <c r="DDQ1" s="33" t="s">
        <v>3137</v>
      </c>
      <c r="DDR1" s="33" t="s">
        <v>3138</v>
      </c>
      <c r="DDS1" s="33" t="s">
        <v>3139</v>
      </c>
      <c r="DDT1" s="33" t="s">
        <v>3140</v>
      </c>
      <c r="DDU1" s="33" t="s">
        <v>3141</v>
      </c>
      <c r="DDV1" s="33" t="s">
        <v>3142</v>
      </c>
      <c r="DDW1" s="33" t="s">
        <v>3143</v>
      </c>
      <c r="DDX1" s="33" t="s">
        <v>3144</v>
      </c>
      <c r="DDY1" s="33" t="s">
        <v>3145</v>
      </c>
      <c r="DDZ1" s="33" t="s">
        <v>3146</v>
      </c>
      <c r="DEA1" s="33" t="s">
        <v>3147</v>
      </c>
      <c r="DEB1" s="33" t="s">
        <v>3148</v>
      </c>
      <c r="DEC1" s="33" t="s">
        <v>3149</v>
      </c>
      <c r="DED1" s="33" t="s">
        <v>3150</v>
      </c>
      <c r="DEE1" s="33" t="s">
        <v>3151</v>
      </c>
      <c r="DEF1" s="33" t="s">
        <v>3152</v>
      </c>
      <c r="DEG1" s="33" t="s">
        <v>3153</v>
      </c>
      <c r="DEH1" s="33" t="s">
        <v>3154</v>
      </c>
      <c r="DEI1" s="33" t="s">
        <v>3155</v>
      </c>
      <c r="DEJ1" s="33" t="s">
        <v>3156</v>
      </c>
      <c r="DEK1" s="33" t="s">
        <v>3157</v>
      </c>
      <c r="DEL1" s="33" t="s">
        <v>3158</v>
      </c>
      <c r="DEM1" s="33" t="s">
        <v>3159</v>
      </c>
      <c r="DEN1" s="33" t="s">
        <v>3160</v>
      </c>
      <c r="DEO1" s="33" t="s">
        <v>3161</v>
      </c>
      <c r="DEP1" s="33" t="s">
        <v>3162</v>
      </c>
      <c r="DEQ1" s="33" t="s">
        <v>3163</v>
      </c>
      <c r="DER1" s="33" t="s">
        <v>3164</v>
      </c>
      <c r="DES1" s="33" t="s">
        <v>3165</v>
      </c>
      <c r="DET1" s="33" t="s">
        <v>3166</v>
      </c>
      <c r="DEU1" s="33" t="s">
        <v>3167</v>
      </c>
      <c r="DEV1" s="33" t="s">
        <v>3168</v>
      </c>
      <c r="DEW1" s="33" t="s">
        <v>3169</v>
      </c>
      <c r="DEX1" s="33" t="s">
        <v>3170</v>
      </c>
      <c r="DEY1" s="33" t="s">
        <v>3171</v>
      </c>
      <c r="DEZ1" s="33" t="s">
        <v>3172</v>
      </c>
      <c r="DFA1" s="33" t="s">
        <v>3173</v>
      </c>
      <c r="DFB1" s="33" t="s">
        <v>3174</v>
      </c>
      <c r="DFC1" s="33" t="s">
        <v>3175</v>
      </c>
      <c r="DFD1" s="33" t="s">
        <v>3176</v>
      </c>
      <c r="DFE1" s="33" t="s">
        <v>3177</v>
      </c>
      <c r="DFF1" s="33" t="s">
        <v>3178</v>
      </c>
      <c r="DFG1" s="33" t="s">
        <v>3179</v>
      </c>
      <c r="DFH1" s="33" t="s">
        <v>3180</v>
      </c>
      <c r="DFI1" s="33" t="s">
        <v>3181</v>
      </c>
      <c r="DFJ1" s="33" t="s">
        <v>3182</v>
      </c>
      <c r="DFK1" s="33" t="s">
        <v>3183</v>
      </c>
      <c r="DFL1" s="33" t="s">
        <v>3184</v>
      </c>
      <c r="DFM1" s="33" t="s">
        <v>3185</v>
      </c>
      <c r="DFN1" s="33" t="s">
        <v>3186</v>
      </c>
      <c r="DFO1" s="33" t="s">
        <v>3187</v>
      </c>
      <c r="DFP1" s="33" t="s">
        <v>3188</v>
      </c>
      <c r="DFQ1" s="33" t="s">
        <v>3189</v>
      </c>
      <c r="DFR1" s="33" t="s">
        <v>3190</v>
      </c>
      <c r="DFS1" s="33" t="s">
        <v>3191</v>
      </c>
      <c r="DFT1" s="33" t="s">
        <v>3192</v>
      </c>
      <c r="DFU1" s="33" t="s">
        <v>3193</v>
      </c>
      <c r="DFV1" s="33" t="s">
        <v>3194</v>
      </c>
      <c r="DFW1" s="33" t="s">
        <v>3195</v>
      </c>
      <c r="DFX1" s="33" t="s">
        <v>3196</v>
      </c>
      <c r="DFY1" s="33" t="s">
        <v>3197</v>
      </c>
      <c r="DFZ1" s="33" t="s">
        <v>3198</v>
      </c>
      <c r="DGA1" s="33" t="s">
        <v>3199</v>
      </c>
      <c r="DGB1" s="33" t="s">
        <v>3200</v>
      </c>
      <c r="DGC1" s="33" t="s">
        <v>3201</v>
      </c>
      <c r="DGD1" s="33" t="s">
        <v>3202</v>
      </c>
      <c r="DGE1" s="33" t="s">
        <v>3203</v>
      </c>
      <c r="DGF1" s="33" t="s">
        <v>3204</v>
      </c>
      <c r="DGG1" s="33" t="s">
        <v>3205</v>
      </c>
      <c r="DGH1" s="33" t="s">
        <v>3206</v>
      </c>
      <c r="DGI1" s="33" t="s">
        <v>3207</v>
      </c>
      <c r="DGJ1" s="33" t="s">
        <v>3208</v>
      </c>
      <c r="DGK1" s="33" t="s">
        <v>3209</v>
      </c>
      <c r="DGL1" s="33" t="s">
        <v>3210</v>
      </c>
      <c r="DGM1" s="33" t="s">
        <v>3211</v>
      </c>
      <c r="DGN1" s="33" t="s">
        <v>3212</v>
      </c>
      <c r="DGO1" s="33" t="s">
        <v>3213</v>
      </c>
      <c r="DGP1" s="33" t="s">
        <v>3214</v>
      </c>
      <c r="DGQ1" s="33" t="s">
        <v>3215</v>
      </c>
      <c r="DGR1" s="33" t="s">
        <v>3216</v>
      </c>
      <c r="DGS1" s="33" t="s">
        <v>3217</v>
      </c>
      <c r="DGT1" s="33" t="s">
        <v>3218</v>
      </c>
      <c r="DGU1" s="33" t="s">
        <v>3219</v>
      </c>
      <c r="DGV1" s="33" t="s">
        <v>3220</v>
      </c>
      <c r="DGW1" s="33" t="s">
        <v>3221</v>
      </c>
      <c r="DGX1" s="33" t="s">
        <v>3222</v>
      </c>
      <c r="DGY1" s="33" t="s">
        <v>3223</v>
      </c>
      <c r="DGZ1" s="33" t="s">
        <v>3224</v>
      </c>
      <c r="DHA1" s="33" t="s">
        <v>3225</v>
      </c>
      <c r="DHB1" s="33" t="s">
        <v>3226</v>
      </c>
      <c r="DHC1" s="33" t="s">
        <v>3227</v>
      </c>
      <c r="DHD1" s="33" t="s">
        <v>3228</v>
      </c>
      <c r="DHE1" s="33" t="s">
        <v>3229</v>
      </c>
      <c r="DHF1" s="33" t="s">
        <v>3230</v>
      </c>
      <c r="DHG1" s="33" t="s">
        <v>3231</v>
      </c>
      <c r="DHH1" s="33" t="s">
        <v>3232</v>
      </c>
      <c r="DHI1" s="33" t="s">
        <v>3233</v>
      </c>
      <c r="DHJ1" s="33" t="s">
        <v>3234</v>
      </c>
      <c r="DHK1" s="33" t="s">
        <v>3235</v>
      </c>
      <c r="DHL1" s="33" t="s">
        <v>3236</v>
      </c>
      <c r="DHM1" s="33" t="s">
        <v>3237</v>
      </c>
      <c r="DHN1" s="33" t="s">
        <v>3238</v>
      </c>
      <c r="DHO1" s="33" t="s">
        <v>3239</v>
      </c>
      <c r="DHP1" s="33" t="s">
        <v>3240</v>
      </c>
      <c r="DHQ1" s="33" t="s">
        <v>3241</v>
      </c>
      <c r="DHR1" s="33" t="s">
        <v>3242</v>
      </c>
      <c r="DHS1" s="33" t="s">
        <v>3243</v>
      </c>
      <c r="DHT1" s="33" t="s">
        <v>3244</v>
      </c>
      <c r="DHU1" s="33" t="s">
        <v>3245</v>
      </c>
      <c r="DHV1" s="33" t="s">
        <v>3246</v>
      </c>
      <c r="DHW1" s="33" t="s">
        <v>3247</v>
      </c>
      <c r="DHX1" s="33" t="s">
        <v>3248</v>
      </c>
      <c r="DHY1" s="33" t="s">
        <v>3249</v>
      </c>
      <c r="DHZ1" s="33" t="s">
        <v>3250</v>
      </c>
      <c r="DIA1" s="33" t="s">
        <v>3251</v>
      </c>
      <c r="DIB1" s="33" t="s">
        <v>3252</v>
      </c>
      <c r="DIC1" s="33" t="s">
        <v>3253</v>
      </c>
      <c r="DID1" s="33" t="s">
        <v>3254</v>
      </c>
      <c r="DIE1" s="33" t="s">
        <v>3255</v>
      </c>
      <c r="DIF1" s="33" t="s">
        <v>3256</v>
      </c>
      <c r="DIG1" s="33" t="s">
        <v>3257</v>
      </c>
      <c r="DIH1" s="33" t="s">
        <v>3258</v>
      </c>
      <c r="DII1" s="33" t="s">
        <v>3259</v>
      </c>
      <c r="DIJ1" s="33" t="s">
        <v>3260</v>
      </c>
      <c r="DIK1" s="33" t="s">
        <v>3261</v>
      </c>
      <c r="DIL1" s="33" t="s">
        <v>3262</v>
      </c>
      <c r="DIM1" s="33" t="s">
        <v>3263</v>
      </c>
      <c r="DIN1" s="33" t="s">
        <v>3264</v>
      </c>
      <c r="DIO1" s="33" t="s">
        <v>3265</v>
      </c>
      <c r="DIP1" s="33" t="s">
        <v>3266</v>
      </c>
      <c r="DIQ1" s="33" t="s">
        <v>3267</v>
      </c>
      <c r="DIR1" s="33" t="s">
        <v>3268</v>
      </c>
      <c r="DIS1" s="33" t="s">
        <v>3269</v>
      </c>
      <c r="DIT1" s="33" t="s">
        <v>3270</v>
      </c>
      <c r="DIU1" s="33" t="s">
        <v>3271</v>
      </c>
      <c r="DIV1" s="33" t="s">
        <v>3272</v>
      </c>
      <c r="DIW1" s="33" t="s">
        <v>3273</v>
      </c>
      <c r="DIX1" s="33" t="s">
        <v>3274</v>
      </c>
      <c r="DIY1" s="33" t="s">
        <v>3275</v>
      </c>
      <c r="DIZ1" s="33" t="s">
        <v>3276</v>
      </c>
      <c r="DJA1" s="33" t="s">
        <v>3277</v>
      </c>
      <c r="DJB1" s="33" t="s">
        <v>3278</v>
      </c>
      <c r="DJC1" s="33" t="s">
        <v>3279</v>
      </c>
      <c r="DJD1" s="33" t="s">
        <v>3280</v>
      </c>
      <c r="DJE1" s="33" t="s">
        <v>3281</v>
      </c>
      <c r="DJF1" s="33" t="s">
        <v>3282</v>
      </c>
      <c r="DJG1" s="33" t="s">
        <v>3283</v>
      </c>
      <c r="DJH1" s="33" t="s">
        <v>3284</v>
      </c>
      <c r="DJI1" s="33" t="s">
        <v>3285</v>
      </c>
      <c r="DJJ1" s="33" t="s">
        <v>3286</v>
      </c>
      <c r="DJK1" s="33" t="s">
        <v>3287</v>
      </c>
      <c r="DJL1" s="33" t="s">
        <v>3288</v>
      </c>
      <c r="DJM1" s="33" t="s">
        <v>3289</v>
      </c>
      <c r="DJN1" s="33" t="s">
        <v>3290</v>
      </c>
      <c r="DJO1" s="33" t="s">
        <v>3291</v>
      </c>
      <c r="DJP1" s="33" t="s">
        <v>3292</v>
      </c>
      <c r="DJQ1" s="33" t="s">
        <v>3293</v>
      </c>
      <c r="DJR1" s="33" t="s">
        <v>3294</v>
      </c>
      <c r="DJS1" s="33" t="s">
        <v>3295</v>
      </c>
      <c r="DJT1" s="33" t="s">
        <v>3296</v>
      </c>
      <c r="DJU1" s="33" t="s">
        <v>3297</v>
      </c>
      <c r="DJV1" s="33" t="s">
        <v>3298</v>
      </c>
      <c r="DJW1" s="33" t="s">
        <v>3299</v>
      </c>
      <c r="DJX1" s="33" t="s">
        <v>3300</v>
      </c>
      <c r="DJY1" s="33" t="s">
        <v>3301</v>
      </c>
      <c r="DJZ1" s="33" t="s">
        <v>3302</v>
      </c>
      <c r="DKA1" s="33" t="s">
        <v>3303</v>
      </c>
      <c r="DKB1" s="33" t="s">
        <v>3304</v>
      </c>
      <c r="DKC1" s="33" t="s">
        <v>3305</v>
      </c>
      <c r="DKD1" s="33" t="s">
        <v>3306</v>
      </c>
      <c r="DKE1" s="33" t="s">
        <v>3307</v>
      </c>
      <c r="DKF1" s="33" t="s">
        <v>3308</v>
      </c>
      <c r="DKG1" s="33" t="s">
        <v>3309</v>
      </c>
      <c r="DKH1" s="33" t="s">
        <v>3310</v>
      </c>
      <c r="DKI1" s="33" t="s">
        <v>3311</v>
      </c>
      <c r="DKJ1" s="33" t="s">
        <v>3312</v>
      </c>
      <c r="DKK1" s="33" t="s">
        <v>3313</v>
      </c>
      <c r="DKL1" s="33" t="s">
        <v>3314</v>
      </c>
      <c r="DKM1" s="33" t="s">
        <v>3315</v>
      </c>
      <c r="DKN1" s="33" t="s">
        <v>3316</v>
      </c>
      <c r="DKO1" s="33" t="s">
        <v>3317</v>
      </c>
      <c r="DKP1" s="33" t="s">
        <v>3318</v>
      </c>
      <c r="DKQ1" s="33" t="s">
        <v>3319</v>
      </c>
      <c r="DKR1" s="33" t="s">
        <v>3320</v>
      </c>
      <c r="DKS1" s="33" t="s">
        <v>3321</v>
      </c>
      <c r="DKT1" s="33" t="s">
        <v>3322</v>
      </c>
      <c r="DKU1" s="33" t="s">
        <v>3323</v>
      </c>
      <c r="DKV1" s="33" t="s">
        <v>3324</v>
      </c>
      <c r="DKW1" s="33" t="s">
        <v>3325</v>
      </c>
      <c r="DKX1" s="33" t="s">
        <v>3326</v>
      </c>
      <c r="DKY1" s="33" t="s">
        <v>3327</v>
      </c>
      <c r="DKZ1" s="33" t="s">
        <v>3328</v>
      </c>
      <c r="DLA1" s="33" t="s">
        <v>3329</v>
      </c>
      <c r="DLB1" s="33" t="s">
        <v>3330</v>
      </c>
      <c r="DLC1" s="33" t="s">
        <v>3331</v>
      </c>
      <c r="DLD1" s="33" t="s">
        <v>3332</v>
      </c>
      <c r="DLE1" s="33" t="s">
        <v>3333</v>
      </c>
      <c r="DLF1" s="33" t="s">
        <v>3334</v>
      </c>
      <c r="DLG1" s="33" t="s">
        <v>3335</v>
      </c>
      <c r="DLH1" s="33" t="s">
        <v>3336</v>
      </c>
      <c r="DLI1" s="33" t="s">
        <v>3337</v>
      </c>
      <c r="DLJ1" s="33" t="s">
        <v>3338</v>
      </c>
      <c r="DLK1" s="33" t="s">
        <v>3339</v>
      </c>
      <c r="DLL1" s="33" t="s">
        <v>3340</v>
      </c>
      <c r="DLM1" s="33" t="s">
        <v>3341</v>
      </c>
      <c r="DLN1" s="33" t="s">
        <v>3342</v>
      </c>
      <c r="DLO1" s="33" t="s">
        <v>3343</v>
      </c>
      <c r="DLP1" s="33" t="s">
        <v>3344</v>
      </c>
      <c r="DLQ1" s="33" t="s">
        <v>3345</v>
      </c>
      <c r="DLR1" s="33" t="s">
        <v>3346</v>
      </c>
      <c r="DLS1" s="33" t="s">
        <v>3347</v>
      </c>
      <c r="DLT1" s="33" t="s">
        <v>3348</v>
      </c>
      <c r="DLU1" s="33" t="s">
        <v>3349</v>
      </c>
      <c r="DLV1" s="33" t="s">
        <v>3350</v>
      </c>
      <c r="DLW1" s="33" t="s">
        <v>3351</v>
      </c>
      <c r="DLX1" s="33" t="s">
        <v>3352</v>
      </c>
      <c r="DLY1" s="33" t="s">
        <v>3353</v>
      </c>
      <c r="DLZ1" s="33" t="s">
        <v>3354</v>
      </c>
      <c r="DMA1" s="33" t="s">
        <v>3355</v>
      </c>
      <c r="DMB1" s="33" t="s">
        <v>3356</v>
      </c>
      <c r="DMC1" s="33" t="s">
        <v>3357</v>
      </c>
      <c r="DMD1" s="33" t="s">
        <v>3358</v>
      </c>
      <c r="DME1" s="33" t="s">
        <v>3359</v>
      </c>
      <c r="DMF1" s="33" t="s">
        <v>3360</v>
      </c>
      <c r="DMG1" s="33" t="s">
        <v>3361</v>
      </c>
      <c r="DMH1" s="33" t="s">
        <v>3362</v>
      </c>
      <c r="DMI1" s="33" t="s">
        <v>3363</v>
      </c>
      <c r="DMJ1" s="33" t="s">
        <v>3364</v>
      </c>
      <c r="DMK1" s="33" t="s">
        <v>3365</v>
      </c>
      <c r="DML1" s="33" t="s">
        <v>3366</v>
      </c>
      <c r="DMM1" s="33" t="s">
        <v>3367</v>
      </c>
      <c r="DMN1" s="33" t="s">
        <v>3368</v>
      </c>
      <c r="DMO1" s="33" t="s">
        <v>3369</v>
      </c>
      <c r="DMP1" s="33" t="s">
        <v>3370</v>
      </c>
      <c r="DMQ1" s="33" t="s">
        <v>3371</v>
      </c>
      <c r="DMR1" s="33" t="s">
        <v>3372</v>
      </c>
      <c r="DMS1" s="33" t="s">
        <v>3373</v>
      </c>
      <c r="DMT1" s="33" t="s">
        <v>3374</v>
      </c>
      <c r="DMU1" s="33" t="s">
        <v>3375</v>
      </c>
      <c r="DMV1" s="33" t="s">
        <v>3376</v>
      </c>
      <c r="DMW1" s="33" t="s">
        <v>3377</v>
      </c>
      <c r="DMX1" s="33" t="s">
        <v>3378</v>
      </c>
      <c r="DMY1" s="33" t="s">
        <v>3379</v>
      </c>
      <c r="DMZ1" s="33" t="s">
        <v>3380</v>
      </c>
      <c r="DNA1" s="33" t="s">
        <v>3381</v>
      </c>
      <c r="DNB1" s="33" t="s">
        <v>3382</v>
      </c>
      <c r="DNC1" s="33" t="s">
        <v>3383</v>
      </c>
      <c r="DND1" s="33" t="s">
        <v>3384</v>
      </c>
      <c r="DNE1" s="33" t="s">
        <v>3385</v>
      </c>
      <c r="DNF1" s="33" t="s">
        <v>3386</v>
      </c>
      <c r="DNG1" s="33" t="s">
        <v>3387</v>
      </c>
      <c r="DNH1" s="33" t="s">
        <v>3388</v>
      </c>
      <c r="DNI1" s="33" t="s">
        <v>3389</v>
      </c>
      <c r="DNJ1" s="33" t="s">
        <v>3390</v>
      </c>
      <c r="DNK1" s="33" t="s">
        <v>3391</v>
      </c>
      <c r="DNL1" s="33" t="s">
        <v>3392</v>
      </c>
      <c r="DNM1" s="33" t="s">
        <v>3393</v>
      </c>
      <c r="DNN1" s="33" t="s">
        <v>3394</v>
      </c>
      <c r="DNO1" s="33" t="s">
        <v>3395</v>
      </c>
      <c r="DNP1" s="33" t="s">
        <v>3396</v>
      </c>
      <c r="DNQ1" s="33" t="s">
        <v>3397</v>
      </c>
      <c r="DNR1" s="33" t="s">
        <v>3398</v>
      </c>
      <c r="DNS1" s="33" t="s">
        <v>3399</v>
      </c>
      <c r="DNT1" s="33" t="s">
        <v>3400</v>
      </c>
      <c r="DNU1" s="33" t="s">
        <v>3401</v>
      </c>
      <c r="DNV1" s="33" t="s">
        <v>3402</v>
      </c>
      <c r="DNW1" s="33" t="s">
        <v>3403</v>
      </c>
      <c r="DNX1" s="33" t="s">
        <v>3404</v>
      </c>
      <c r="DNY1" s="33" t="s">
        <v>3405</v>
      </c>
      <c r="DNZ1" s="33" t="s">
        <v>3406</v>
      </c>
      <c r="DOA1" s="33" t="s">
        <v>3407</v>
      </c>
      <c r="DOB1" s="33" t="s">
        <v>3408</v>
      </c>
      <c r="DOC1" s="33" t="s">
        <v>3409</v>
      </c>
      <c r="DOD1" s="33" t="s">
        <v>3410</v>
      </c>
      <c r="DOE1" s="33" t="s">
        <v>3411</v>
      </c>
      <c r="DOF1" s="33" t="s">
        <v>3412</v>
      </c>
      <c r="DOG1" s="33" t="s">
        <v>3413</v>
      </c>
      <c r="DOH1" s="33" t="s">
        <v>3414</v>
      </c>
      <c r="DOI1" s="33" t="s">
        <v>3415</v>
      </c>
      <c r="DOJ1" s="33" t="s">
        <v>3416</v>
      </c>
      <c r="DOK1" s="33" t="s">
        <v>3417</v>
      </c>
      <c r="DOL1" s="33" t="s">
        <v>3418</v>
      </c>
      <c r="DOM1" s="33" t="s">
        <v>3419</v>
      </c>
      <c r="DON1" s="33" t="s">
        <v>3420</v>
      </c>
      <c r="DOO1" s="33" t="s">
        <v>3421</v>
      </c>
      <c r="DOP1" s="33" t="s">
        <v>3422</v>
      </c>
      <c r="DOQ1" s="33" t="s">
        <v>3423</v>
      </c>
      <c r="DOR1" s="33" t="s">
        <v>3424</v>
      </c>
      <c r="DOS1" s="33" t="s">
        <v>3425</v>
      </c>
      <c r="DOT1" s="33" t="s">
        <v>3426</v>
      </c>
      <c r="DOU1" s="33" t="s">
        <v>3427</v>
      </c>
      <c r="DOV1" s="33" t="s">
        <v>3428</v>
      </c>
      <c r="DOW1" s="33" t="s">
        <v>3429</v>
      </c>
      <c r="DOX1" s="33" t="s">
        <v>3430</v>
      </c>
      <c r="DOY1" s="33" t="s">
        <v>3431</v>
      </c>
      <c r="DOZ1" s="33" t="s">
        <v>3432</v>
      </c>
      <c r="DPA1" s="33" t="s">
        <v>3433</v>
      </c>
      <c r="DPB1" s="33" t="s">
        <v>3434</v>
      </c>
      <c r="DPC1" s="33" t="s">
        <v>3435</v>
      </c>
      <c r="DPD1" s="33" t="s">
        <v>3436</v>
      </c>
      <c r="DPE1" s="33" t="s">
        <v>3437</v>
      </c>
      <c r="DPF1" s="33" t="s">
        <v>3438</v>
      </c>
      <c r="DPG1" s="33" t="s">
        <v>3439</v>
      </c>
      <c r="DPH1" s="33" t="s">
        <v>3440</v>
      </c>
      <c r="DPI1" s="33" t="s">
        <v>3441</v>
      </c>
      <c r="DPJ1" s="33" t="s">
        <v>3442</v>
      </c>
      <c r="DPK1" s="33" t="s">
        <v>3443</v>
      </c>
      <c r="DPL1" s="33" t="s">
        <v>3444</v>
      </c>
      <c r="DPM1" s="33" t="s">
        <v>3445</v>
      </c>
      <c r="DPN1" s="33" t="s">
        <v>3446</v>
      </c>
      <c r="DPO1" s="33" t="s">
        <v>3447</v>
      </c>
      <c r="DPP1" s="33" t="s">
        <v>3448</v>
      </c>
      <c r="DPQ1" s="33" t="s">
        <v>3449</v>
      </c>
      <c r="DPR1" s="33" t="s">
        <v>3450</v>
      </c>
      <c r="DPS1" s="33" t="s">
        <v>3451</v>
      </c>
      <c r="DPT1" s="33" t="s">
        <v>3452</v>
      </c>
      <c r="DPU1" s="33" t="s">
        <v>3453</v>
      </c>
      <c r="DPV1" s="33" t="s">
        <v>3454</v>
      </c>
      <c r="DPW1" s="33" t="s">
        <v>3455</v>
      </c>
      <c r="DPX1" s="33" t="s">
        <v>3456</v>
      </c>
      <c r="DPY1" s="33" t="s">
        <v>3457</v>
      </c>
      <c r="DPZ1" s="33" t="s">
        <v>3458</v>
      </c>
      <c r="DQA1" s="33" t="s">
        <v>3459</v>
      </c>
      <c r="DQB1" s="33" t="s">
        <v>3460</v>
      </c>
      <c r="DQC1" s="33" t="s">
        <v>3461</v>
      </c>
      <c r="DQD1" s="33" t="s">
        <v>3462</v>
      </c>
      <c r="DQE1" s="33" t="s">
        <v>3463</v>
      </c>
      <c r="DQF1" s="33" t="s">
        <v>3464</v>
      </c>
      <c r="DQG1" s="33" t="s">
        <v>3465</v>
      </c>
      <c r="DQH1" s="33" t="s">
        <v>3466</v>
      </c>
      <c r="DQI1" s="33" t="s">
        <v>3467</v>
      </c>
      <c r="DQJ1" s="33" t="s">
        <v>3468</v>
      </c>
      <c r="DQK1" s="33" t="s">
        <v>3469</v>
      </c>
      <c r="DQL1" s="33" t="s">
        <v>3470</v>
      </c>
      <c r="DQM1" s="33" t="s">
        <v>3471</v>
      </c>
      <c r="DQN1" s="33" t="s">
        <v>3472</v>
      </c>
      <c r="DQO1" s="33" t="s">
        <v>3473</v>
      </c>
      <c r="DQP1" s="33" t="s">
        <v>3474</v>
      </c>
      <c r="DQQ1" s="33" t="s">
        <v>3475</v>
      </c>
      <c r="DQR1" s="33" t="s">
        <v>3476</v>
      </c>
      <c r="DQS1" s="33" t="s">
        <v>3477</v>
      </c>
      <c r="DQT1" s="33" t="s">
        <v>3478</v>
      </c>
      <c r="DQU1" s="33" t="s">
        <v>3479</v>
      </c>
      <c r="DQV1" s="33" t="s">
        <v>3480</v>
      </c>
      <c r="DQW1" s="33" t="s">
        <v>3481</v>
      </c>
      <c r="DQX1" s="33" t="s">
        <v>3482</v>
      </c>
      <c r="DQY1" s="33" t="s">
        <v>3483</v>
      </c>
      <c r="DQZ1" s="33" t="s">
        <v>3484</v>
      </c>
      <c r="DRA1" s="33" t="s">
        <v>3485</v>
      </c>
      <c r="DRB1" s="33" t="s">
        <v>3486</v>
      </c>
      <c r="DRC1" s="33" t="s">
        <v>3487</v>
      </c>
      <c r="DRD1" s="33" t="s">
        <v>3488</v>
      </c>
      <c r="DRE1" s="33" t="s">
        <v>3489</v>
      </c>
      <c r="DRF1" s="33" t="s">
        <v>3490</v>
      </c>
      <c r="DRG1" s="33" t="s">
        <v>3491</v>
      </c>
      <c r="DRH1" s="33" t="s">
        <v>3492</v>
      </c>
      <c r="DRI1" s="33" t="s">
        <v>3493</v>
      </c>
      <c r="DRJ1" s="33" t="s">
        <v>3494</v>
      </c>
      <c r="DRK1" s="33" t="s">
        <v>3495</v>
      </c>
      <c r="DRL1" s="33" t="s">
        <v>3496</v>
      </c>
      <c r="DRM1" s="33" t="s">
        <v>3497</v>
      </c>
      <c r="DRN1" s="33" t="s">
        <v>3498</v>
      </c>
      <c r="DRO1" s="33" t="s">
        <v>3499</v>
      </c>
      <c r="DRP1" s="33" t="s">
        <v>3500</v>
      </c>
      <c r="DRQ1" s="33" t="s">
        <v>3501</v>
      </c>
      <c r="DRR1" s="33" t="s">
        <v>3502</v>
      </c>
      <c r="DRS1" s="33" t="s">
        <v>3503</v>
      </c>
      <c r="DRT1" s="33" t="s">
        <v>3504</v>
      </c>
      <c r="DRU1" s="33" t="s">
        <v>3505</v>
      </c>
      <c r="DRV1" s="33" t="s">
        <v>3506</v>
      </c>
      <c r="DRW1" s="33" t="s">
        <v>3507</v>
      </c>
      <c r="DRX1" s="33" t="s">
        <v>3508</v>
      </c>
      <c r="DRY1" s="33" t="s">
        <v>3509</v>
      </c>
      <c r="DRZ1" s="33" t="s">
        <v>3510</v>
      </c>
      <c r="DSA1" s="33" t="s">
        <v>3511</v>
      </c>
      <c r="DSB1" s="33" t="s">
        <v>3512</v>
      </c>
      <c r="DSC1" s="33" t="s">
        <v>3513</v>
      </c>
      <c r="DSD1" s="33" t="s">
        <v>3514</v>
      </c>
      <c r="DSE1" s="33" t="s">
        <v>3515</v>
      </c>
      <c r="DSF1" s="33" t="s">
        <v>3516</v>
      </c>
      <c r="DSG1" s="33" t="s">
        <v>3517</v>
      </c>
      <c r="DSH1" s="33" t="s">
        <v>3518</v>
      </c>
      <c r="DSI1" s="33" t="s">
        <v>3519</v>
      </c>
      <c r="DSJ1" s="33" t="s">
        <v>3520</v>
      </c>
      <c r="DSK1" s="33" t="s">
        <v>3521</v>
      </c>
      <c r="DSL1" s="33" t="s">
        <v>3522</v>
      </c>
      <c r="DSM1" s="33" t="s">
        <v>3523</v>
      </c>
      <c r="DSN1" s="33" t="s">
        <v>3524</v>
      </c>
      <c r="DSO1" s="33" t="s">
        <v>3525</v>
      </c>
      <c r="DSP1" s="33" t="s">
        <v>3526</v>
      </c>
      <c r="DSQ1" s="33" t="s">
        <v>3527</v>
      </c>
      <c r="DSR1" s="33" t="s">
        <v>3528</v>
      </c>
      <c r="DSS1" s="33" t="s">
        <v>3529</v>
      </c>
      <c r="DST1" s="33" t="s">
        <v>3530</v>
      </c>
      <c r="DSU1" s="33" t="s">
        <v>3531</v>
      </c>
      <c r="DSV1" s="33" t="s">
        <v>3532</v>
      </c>
      <c r="DSW1" s="33" t="s">
        <v>3533</v>
      </c>
      <c r="DSX1" s="33" t="s">
        <v>3534</v>
      </c>
      <c r="DSY1" s="33" t="s">
        <v>3535</v>
      </c>
      <c r="DSZ1" s="33" t="s">
        <v>3536</v>
      </c>
      <c r="DTA1" s="33" t="s">
        <v>3537</v>
      </c>
      <c r="DTB1" s="33" t="s">
        <v>3538</v>
      </c>
      <c r="DTC1" s="33" t="s">
        <v>3539</v>
      </c>
      <c r="DTD1" s="33" t="s">
        <v>3540</v>
      </c>
      <c r="DTE1" s="33" t="s">
        <v>3541</v>
      </c>
      <c r="DTF1" s="33" t="s">
        <v>3542</v>
      </c>
      <c r="DTG1" s="33" t="s">
        <v>3543</v>
      </c>
      <c r="DTH1" s="33" t="s">
        <v>3544</v>
      </c>
      <c r="DTI1" s="33" t="s">
        <v>3545</v>
      </c>
      <c r="DTJ1" s="33" t="s">
        <v>3546</v>
      </c>
      <c r="DTK1" s="33" t="s">
        <v>3547</v>
      </c>
      <c r="DTL1" s="33" t="s">
        <v>3548</v>
      </c>
      <c r="DTM1" s="33" t="s">
        <v>3549</v>
      </c>
      <c r="DTN1" s="33" t="s">
        <v>3550</v>
      </c>
      <c r="DTO1" s="33" t="s">
        <v>3551</v>
      </c>
      <c r="DTP1" s="33" t="s">
        <v>3552</v>
      </c>
      <c r="DTQ1" s="33" t="s">
        <v>3553</v>
      </c>
      <c r="DTR1" s="33" t="s">
        <v>3554</v>
      </c>
      <c r="DTS1" s="33" t="s">
        <v>3555</v>
      </c>
      <c r="DTT1" s="33" t="s">
        <v>3556</v>
      </c>
      <c r="DTU1" s="33" t="s">
        <v>3557</v>
      </c>
      <c r="DTV1" s="33" t="s">
        <v>3558</v>
      </c>
      <c r="DTW1" s="33" t="s">
        <v>3559</v>
      </c>
      <c r="DTX1" s="33" t="s">
        <v>3560</v>
      </c>
      <c r="DTY1" s="33" t="s">
        <v>3561</v>
      </c>
      <c r="DTZ1" s="33" t="s">
        <v>3562</v>
      </c>
      <c r="DUA1" s="33" t="s">
        <v>3563</v>
      </c>
      <c r="DUB1" s="33" t="s">
        <v>3564</v>
      </c>
      <c r="DUC1" s="33" t="s">
        <v>3565</v>
      </c>
      <c r="DUD1" s="33" t="s">
        <v>3566</v>
      </c>
      <c r="DUE1" s="33" t="s">
        <v>3567</v>
      </c>
      <c r="DUF1" s="33" t="s">
        <v>3568</v>
      </c>
      <c r="DUG1" s="33" t="s">
        <v>3569</v>
      </c>
      <c r="DUH1" s="33" t="s">
        <v>3570</v>
      </c>
      <c r="DUI1" s="33" t="s">
        <v>3571</v>
      </c>
      <c r="DUJ1" s="33" t="s">
        <v>3572</v>
      </c>
      <c r="DUK1" s="33" t="s">
        <v>3573</v>
      </c>
      <c r="DUL1" s="33" t="s">
        <v>3574</v>
      </c>
      <c r="DUM1" s="33" t="s">
        <v>3575</v>
      </c>
      <c r="DUN1" s="33" t="s">
        <v>3576</v>
      </c>
      <c r="DUO1" s="33" t="s">
        <v>3577</v>
      </c>
      <c r="DUP1" s="33" t="s">
        <v>3578</v>
      </c>
      <c r="DUQ1" s="33" t="s">
        <v>3579</v>
      </c>
      <c r="DUR1" s="33" t="s">
        <v>3580</v>
      </c>
      <c r="DUS1" s="33" t="s">
        <v>3581</v>
      </c>
      <c r="DUT1" s="33" t="s">
        <v>3582</v>
      </c>
      <c r="DUU1" s="33" t="s">
        <v>3583</v>
      </c>
      <c r="DUV1" s="33" t="s">
        <v>3584</v>
      </c>
      <c r="DUW1" s="33" t="s">
        <v>3585</v>
      </c>
      <c r="DUX1" s="33" t="s">
        <v>3586</v>
      </c>
      <c r="DUY1" s="33" t="s">
        <v>3587</v>
      </c>
      <c r="DUZ1" s="33" t="s">
        <v>3588</v>
      </c>
      <c r="DVA1" s="33" t="s">
        <v>3589</v>
      </c>
      <c r="DVB1" s="33" t="s">
        <v>3590</v>
      </c>
      <c r="DVC1" s="33" t="s">
        <v>3591</v>
      </c>
      <c r="DVD1" s="33" t="s">
        <v>3592</v>
      </c>
      <c r="DVE1" s="33" t="s">
        <v>3593</v>
      </c>
      <c r="DVF1" s="33" t="s">
        <v>3594</v>
      </c>
      <c r="DVG1" s="33" t="s">
        <v>3595</v>
      </c>
      <c r="DVH1" s="33" t="s">
        <v>3596</v>
      </c>
      <c r="DVI1" s="33" t="s">
        <v>3597</v>
      </c>
      <c r="DVJ1" s="33" t="s">
        <v>3598</v>
      </c>
      <c r="DVK1" s="33" t="s">
        <v>3599</v>
      </c>
      <c r="DVL1" s="33" t="s">
        <v>3600</v>
      </c>
      <c r="DVM1" s="33" t="s">
        <v>3601</v>
      </c>
      <c r="DVN1" s="33" t="s">
        <v>3602</v>
      </c>
      <c r="DVO1" s="33" t="s">
        <v>3603</v>
      </c>
      <c r="DVP1" s="33" t="s">
        <v>3604</v>
      </c>
      <c r="DVQ1" s="33" t="s">
        <v>3605</v>
      </c>
      <c r="DVR1" s="33" t="s">
        <v>3606</v>
      </c>
      <c r="DVS1" s="33" t="s">
        <v>3607</v>
      </c>
      <c r="DVT1" s="33" t="s">
        <v>3608</v>
      </c>
      <c r="DVU1" s="33" t="s">
        <v>3609</v>
      </c>
      <c r="DVV1" s="33" t="s">
        <v>3610</v>
      </c>
      <c r="DVW1" s="33" t="s">
        <v>3611</v>
      </c>
      <c r="DVX1" s="33" t="s">
        <v>3612</v>
      </c>
      <c r="DVY1" s="33" t="s">
        <v>3613</v>
      </c>
      <c r="DVZ1" s="33" t="s">
        <v>3614</v>
      </c>
      <c r="DWA1" s="33" t="s">
        <v>3615</v>
      </c>
      <c r="DWB1" s="33" t="s">
        <v>3616</v>
      </c>
      <c r="DWC1" s="33" t="s">
        <v>3617</v>
      </c>
      <c r="DWD1" s="33" t="s">
        <v>3618</v>
      </c>
      <c r="DWE1" s="33" t="s">
        <v>3619</v>
      </c>
      <c r="DWF1" s="33" t="s">
        <v>3620</v>
      </c>
      <c r="DWG1" s="33" t="s">
        <v>3621</v>
      </c>
      <c r="DWH1" s="33" t="s">
        <v>3622</v>
      </c>
      <c r="DWI1" s="33" t="s">
        <v>3623</v>
      </c>
      <c r="DWJ1" s="33" t="s">
        <v>3624</v>
      </c>
      <c r="DWK1" s="33" t="s">
        <v>3625</v>
      </c>
      <c r="DWL1" s="33" t="s">
        <v>3626</v>
      </c>
      <c r="DWM1" s="33" t="s">
        <v>3627</v>
      </c>
      <c r="DWN1" s="33" t="s">
        <v>3628</v>
      </c>
      <c r="DWO1" s="33" t="s">
        <v>3629</v>
      </c>
      <c r="DWP1" s="33" t="s">
        <v>3630</v>
      </c>
      <c r="DWQ1" s="33" t="s">
        <v>3631</v>
      </c>
      <c r="DWR1" s="33" t="s">
        <v>3632</v>
      </c>
      <c r="DWS1" s="33" t="s">
        <v>3633</v>
      </c>
      <c r="DWT1" s="33" t="s">
        <v>3634</v>
      </c>
      <c r="DWU1" s="33" t="s">
        <v>3635</v>
      </c>
      <c r="DWV1" s="33" t="s">
        <v>3636</v>
      </c>
      <c r="DWW1" s="33" t="s">
        <v>3637</v>
      </c>
      <c r="DWX1" s="33" t="s">
        <v>3638</v>
      </c>
      <c r="DWY1" s="33" t="s">
        <v>3639</v>
      </c>
      <c r="DWZ1" s="33" t="s">
        <v>3640</v>
      </c>
      <c r="DXA1" s="33" t="s">
        <v>3641</v>
      </c>
      <c r="DXB1" s="33" t="s">
        <v>3642</v>
      </c>
      <c r="DXC1" s="33" t="s">
        <v>3643</v>
      </c>
      <c r="DXD1" s="33" t="s">
        <v>3644</v>
      </c>
      <c r="DXE1" s="33" t="s">
        <v>3645</v>
      </c>
      <c r="DXF1" s="33" t="s">
        <v>3646</v>
      </c>
      <c r="DXG1" s="33" t="s">
        <v>3647</v>
      </c>
      <c r="DXH1" s="33" t="s">
        <v>3648</v>
      </c>
      <c r="DXI1" s="33" t="s">
        <v>3649</v>
      </c>
      <c r="DXJ1" s="33" t="s">
        <v>3650</v>
      </c>
      <c r="DXK1" s="33" t="s">
        <v>3651</v>
      </c>
      <c r="DXL1" s="33" t="s">
        <v>3652</v>
      </c>
      <c r="DXM1" s="33" t="s">
        <v>3653</v>
      </c>
      <c r="DXN1" s="33" t="s">
        <v>3654</v>
      </c>
      <c r="DXO1" s="33" t="s">
        <v>3655</v>
      </c>
      <c r="DXP1" s="33" t="s">
        <v>3656</v>
      </c>
      <c r="DXQ1" s="33" t="s">
        <v>3657</v>
      </c>
      <c r="DXR1" s="33" t="s">
        <v>3658</v>
      </c>
      <c r="DXS1" s="33" t="s">
        <v>3659</v>
      </c>
      <c r="DXT1" s="33" t="s">
        <v>3660</v>
      </c>
      <c r="DXU1" s="33" t="s">
        <v>3661</v>
      </c>
      <c r="DXV1" s="33" t="s">
        <v>3662</v>
      </c>
      <c r="DXW1" s="33" t="s">
        <v>3663</v>
      </c>
      <c r="DXX1" s="33" t="s">
        <v>3664</v>
      </c>
      <c r="DXY1" s="33" t="s">
        <v>3665</v>
      </c>
      <c r="DXZ1" s="33" t="s">
        <v>3666</v>
      </c>
      <c r="DYA1" s="33" t="s">
        <v>3667</v>
      </c>
      <c r="DYB1" s="33" t="s">
        <v>3668</v>
      </c>
      <c r="DYC1" s="33" t="s">
        <v>3669</v>
      </c>
      <c r="DYD1" s="33" t="s">
        <v>3670</v>
      </c>
      <c r="DYE1" s="33" t="s">
        <v>3671</v>
      </c>
      <c r="DYF1" s="33" t="s">
        <v>3672</v>
      </c>
      <c r="DYG1" s="33" t="s">
        <v>3673</v>
      </c>
      <c r="DYH1" s="33" t="s">
        <v>3674</v>
      </c>
      <c r="DYI1" s="33" t="s">
        <v>3675</v>
      </c>
      <c r="DYJ1" s="33" t="s">
        <v>3676</v>
      </c>
      <c r="DYK1" s="33" t="s">
        <v>3677</v>
      </c>
      <c r="DYL1" s="33" t="s">
        <v>3678</v>
      </c>
      <c r="DYM1" s="33" t="s">
        <v>3679</v>
      </c>
      <c r="DYN1" s="33" t="s">
        <v>3680</v>
      </c>
      <c r="DYO1" s="33" t="s">
        <v>3681</v>
      </c>
      <c r="DYP1" s="33" t="s">
        <v>3682</v>
      </c>
      <c r="DYQ1" s="33" t="s">
        <v>3683</v>
      </c>
      <c r="DYR1" s="33" t="s">
        <v>3684</v>
      </c>
      <c r="DYS1" s="33" t="s">
        <v>3685</v>
      </c>
      <c r="DYT1" s="33" t="s">
        <v>3686</v>
      </c>
      <c r="DYU1" s="33" t="s">
        <v>3687</v>
      </c>
      <c r="DYV1" s="33" t="s">
        <v>3688</v>
      </c>
      <c r="DYW1" s="33" t="s">
        <v>3689</v>
      </c>
      <c r="DYX1" s="33" t="s">
        <v>3690</v>
      </c>
      <c r="DYY1" s="33" t="s">
        <v>3691</v>
      </c>
      <c r="DYZ1" s="33" t="s">
        <v>3692</v>
      </c>
      <c r="DZA1" s="33" t="s">
        <v>3693</v>
      </c>
      <c r="DZB1" s="33" t="s">
        <v>3694</v>
      </c>
      <c r="DZC1" s="33" t="s">
        <v>3695</v>
      </c>
      <c r="DZD1" s="33" t="s">
        <v>3696</v>
      </c>
      <c r="DZE1" s="33" t="s">
        <v>3697</v>
      </c>
      <c r="DZF1" s="33" t="s">
        <v>3698</v>
      </c>
      <c r="DZG1" s="33" t="s">
        <v>3699</v>
      </c>
      <c r="DZH1" s="33" t="s">
        <v>3700</v>
      </c>
      <c r="DZI1" s="33" t="s">
        <v>3701</v>
      </c>
      <c r="DZJ1" s="33" t="s">
        <v>3702</v>
      </c>
      <c r="DZK1" s="33" t="s">
        <v>3703</v>
      </c>
      <c r="DZL1" s="33" t="s">
        <v>3704</v>
      </c>
      <c r="DZM1" s="33" t="s">
        <v>3705</v>
      </c>
      <c r="DZN1" s="33" t="s">
        <v>3706</v>
      </c>
      <c r="DZO1" s="33" t="s">
        <v>3707</v>
      </c>
      <c r="DZP1" s="33" t="s">
        <v>3708</v>
      </c>
      <c r="DZQ1" s="33" t="s">
        <v>3709</v>
      </c>
      <c r="DZR1" s="33" t="s">
        <v>3710</v>
      </c>
      <c r="DZS1" s="33" t="s">
        <v>3711</v>
      </c>
      <c r="DZT1" s="33" t="s">
        <v>3712</v>
      </c>
      <c r="DZU1" s="33" t="s">
        <v>3713</v>
      </c>
      <c r="DZV1" s="33" t="s">
        <v>3714</v>
      </c>
      <c r="DZW1" s="33" t="s">
        <v>3715</v>
      </c>
      <c r="DZX1" s="33" t="s">
        <v>3716</v>
      </c>
      <c r="DZY1" s="33" t="s">
        <v>3717</v>
      </c>
      <c r="DZZ1" s="33" t="s">
        <v>3718</v>
      </c>
      <c r="EAA1" s="33" t="s">
        <v>3719</v>
      </c>
      <c r="EAB1" s="33" t="s">
        <v>3720</v>
      </c>
      <c r="EAC1" s="33" t="s">
        <v>3721</v>
      </c>
      <c r="EAD1" s="33" t="s">
        <v>3722</v>
      </c>
      <c r="EAE1" s="33" t="s">
        <v>3723</v>
      </c>
      <c r="EAF1" s="33" t="s">
        <v>3724</v>
      </c>
      <c r="EAG1" s="33" t="s">
        <v>3725</v>
      </c>
      <c r="EAH1" s="33" t="s">
        <v>3726</v>
      </c>
      <c r="EAI1" s="33" t="s">
        <v>3727</v>
      </c>
      <c r="EAJ1" s="33" t="s">
        <v>3728</v>
      </c>
      <c r="EAK1" s="33" t="s">
        <v>3729</v>
      </c>
      <c r="EAL1" s="33" t="s">
        <v>3730</v>
      </c>
      <c r="EAM1" s="33" t="s">
        <v>3731</v>
      </c>
      <c r="EAN1" s="33" t="s">
        <v>3732</v>
      </c>
      <c r="EAO1" s="33" t="s">
        <v>3733</v>
      </c>
      <c r="EAP1" s="33" t="s">
        <v>3734</v>
      </c>
      <c r="EAQ1" s="33" t="s">
        <v>3735</v>
      </c>
      <c r="EAR1" s="33" t="s">
        <v>3736</v>
      </c>
      <c r="EAS1" s="33" t="s">
        <v>3737</v>
      </c>
      <c r="EAT1" s="33" t="s">
        <v>3738</v>
      </c>
      <c r="EAU1" s="33" t="s">
        <v>3739</v>
      </c>
      <c r="EAV1" s="33" t="s">
        <v>3740</v>
      </c>
      <c r="EAW1" s="33" t="s">
        <v>3741</v>
      </c>
      <c r="EAX1" s="33" t="s">
        <v>3742</v>
      </c>
      <c r="EAY1" s="33" t="s">
        <v>3743</v>
      </c>
      <c r="EAZ1" s="33" t="s">
        <v>3744</v>
      </c>
      <c r="EBA1" s="33" t="s">
        <v>3745</v>
      </c>
      <c r="EBB1" s="33" t="s">
        <v>3746</v>
      </c>
      <c r="EBC1" s="33" t="s">
        <v>3747</v>
      </c>
      <c r="EBD1" s="33" t="s">
        <v>3748</v>
      </c>
      <c r="EBE1" s="33" t="s">
        <v>3749</v>
      </c>
      <c r="EBF1" s="33" t="s">
        <v>3750</v>
      </c>
      <c r="EBG1" s="33" t="s">
        <v>3751</v>
      </c>
      <c r="EBH1" s="33" t="s">
        <v>3752</v>
      </c>
      <c r="EBI1" s="33" t="s">
        <v>3753</v>
      </c>
      <c r="EBJ1" s="33" t="s">
        <v>3754</v>
      </c>
      <c r="EBK1" s="33" t="s">
        <v>3755</v>
      </c>
      <c r="EBL1" s="33" t="s">
        <v>3756</v>
      </c>
      <c r="EBM1" s="33" t="s">
        <v>3757</v>
      </c>
      <c r="EBN1" s="33" t="s">
        <v>3758</v>
      </c>
      <c r="EBO1" s="33" t="s">
        <v>3759</v>
      </c>
      <c r="EBP1" s="33" t="s">
        <v>3760</v>
      </c>
      <c r="EBQ1" s="33" t="s">
        <v>3761</v>
      </c>
      <c r="EBR1" s="33" t="s">
        <v>3762</v>
      </c>
      <c r="EBS1" s="33" t="s">
        <v>3763</v>
      </c>
      <c r="EBT1" s="33" t="s">
        <v>3764</v>
      </c>
      <c r="EBU1" s="33" t="s">
        <v>3765</v>
      </c>
      <c r="EBV1" s="33" t="s">
        <v>3766</v>
      </c>
      <c r="EBW1" s="33" t="s">
        <v>3767</v>
      </c>
      <c r="EBX1" s="33" t="s">
        <v>3768</v>
      </c>
      <c r="EBY1" s="33" t="s">
        <v>3769</v>
      </c>
      <c r="EBZ1" s="33" t="s">
        <v>3770</v>
      </c>
      <c r="ECA1" s="33" t="s">
        <v>3771</v>
      </c>
      <c r="ECB1" s="33" t="s">
        <v>3772</v>
      </c>
      <c r="ECC1" s="33" t="s">
        <v>3773</v>
      </c>
      <c r="ECD1" s="33" t="s">
        <v>3774</v>
      </c>
      <c r="ECE1" s="33" t="s">
        <v>3775</v>
      </c>
      <c r="ECF1" s="33" t="s">
        <v>3776</v>
      </c>
      <c r="ECG1" s="33" t="s">
        <v>3777</v>
      </c>
      <c r="ECH1" s="33" t="s">
        <v>3778</v>
      </c>
      <c r="ECI1" s="33" t="s">
        <v>3779</v>
      </c>
      <c r="ECJ1" s="33" t="s">
        <v>3780</v>
      </c>
      <c r="ECK1" s="33" t="s">
        <v>3781</v>
      </c>
      <c r="ECL1" s="33" t="s">
        <v>3782</v>
      </c>
      <c r="ECM1" s="33" t="s">
        <v>3783</v>
      </c>
      <c r="ECN1" s="33" t="s">
        <v>3784</v>
      </c>
      <c r="ECO1" s="33" t="s">
        <v>3785</v>
      </c>
      <c r="ECP1" s="33" t="s">
        <v>3786</v>
      </c>
      <c r="ECQ1" s="33" t="s">
        <v>3787</v>
      </c>
      <c r="ECR1" s="33" t="s">
        <v>3788</v>
      </c>
      <c r="ECS1" s="33" t="s">
        <v>3789</v>
      </c>
      <c r="ECT1" s="33" t="s">
        <v>3790</v>
      </c>
      <c r="ECU1" s="33" t="s">
        <v>3791</v>
      </c>
      <c r="ECV1" s="33" t="s">
        <v>3792</v>
      </c>
      <c r="ECW1" s="33" t="s">
        <v>3793</v>
      </c>
      <c r="ECX1" s="33" t="s">
        <v>3794</v>
      </c>
      <c r="ECY1" s="33" t="s">
        <v>3795</v>
      </c>
      <c r="ECZ1" s="33" t="s">
        <v>3796</v>
      </c>
      <c r="EDA1" s="33" t="s">
        <v>3797</v>
      </c>
      <c r="EDB1" s="33" t="s">
        <v>3798</v>
      </c>
      <c r="EDC1" s="33" t="s">
        <v>3799</v>
      </c>
      <c r="EDD1" s="33" t="s">
        <v>3800</v>
      </c>
      <c r="EDE1" s="33" t="s">
        <v>3801</v>
      </c>
      <c r="EDF1" s="33" t="s">
        <v>3802</v>
      </c>
      <c r="EDG1" s="33" t="s">
        <v>3803</v>
      </c>
      <c r="EDH1" s="33" t="s">
        <v>3804</v>
      </c>
      <c r="EDI1" s="33" t="s">
        <v>3805</v>
      </c>
      <c r="EDJ1" s="33" t="s">
        <v>3806</v>
      </c>
      <c r="EDK1" s="33" t="s">
        <v>3807</v>
      </c>
      <c r="EDL1" s="33" t="s">
        <v>3808</v>
      </c>
      <c r="EDM1" s="33" t="s">
        <v>3809</v>
      </c>
      <c r="EDN1" s="33" t="s">
        <v>3810</v>
      </c>
      <c r="EDO1" s="33" t="s">
        <v>3811</v>
      </c>
      <c r="EDP1" s="33" t="s">
        <v>3812</v>
      </c>
      <c r="EDQ1" s="33" t="s">
        <v>3813</v>
      </c>
      <c r="EDR1" s="33" t="s">
        <v>3814</v>
      </c>
      <c r="EDS1" s="33" t="s">
        <v>3815</v>
      </c>
      <c r="EDT1" s="33" t="s">
        <v>3816</v>
      </c>
      <c r="EDU1" s="33" t="s">
        <v>3817</v>
      </c>
      <c r="EDV1" s="33" t="s">
        <v>3818</v>
      </c>
      <c r="EDW1" s="33" t="s">
        <v>3819</v>
      </c>
      <c r="EDX1" s="33" t="s">
        <v>3820</v>
      </c>
      <c r="EDY1" s="33" t="s">
        <v>3821</v>
      </c>
      <c r="EDZ1" s="33" t="s">
        <v>3822</v>
      </c>
      <c r="EEA1" s="33" t="s">
        <v>3823</v>
      </c>
      <c r="EEB1" s="33" t="s">
        <v>3824</v>
      </c>
      <c r="EEC1" s="33" t="s">
        <v>3825</v>
      </c>
      <c r="EED1" s="33" t="s">
        <v>3826</v>
      </c>
      <c r="EEE1" s="33" t="s">
        <v>3827</v>
      </c>
      <c r="EEF1" s="33" t="s">
        <v>3828</v>
      </c>
      <c r="EEG1" s="33" t="s">
        <v>3829</v>
      </c>
      <c r="EEH1" s="33" t="s">
        <v>3830</v>
      </c>
      <c r="EEI1" s="33" t="s">
        <v>3831</v>
      </c>
      <c r="EEJ1" s="33" t="s">
        <v>3832</v>
      </c>
      <c r="EEK1" s="33" t="s">
        <v>3833</v>
      </c>
      <c r="EEL1" s="33" t="s">
        <v>3834</v>
      </c>
      <c r="EEM1" s="33" t="s">
        <v>3835</v>
      </c>
      <c r="EEN1" s="33" t="s">
        <v>3836</v>
      </c>
      <c r="EEO1" s="33" t="s">
        <v>3837</v>
      </c>
      <c r="EEP1" s="33" t="s">
        <v>3838</v>
      </c>
      <c r="EEQ1" s="33" t="s">
        <v>3839</v>
      </c>
      <c r="EER1" s="33" t="s">
        <v>3840</v>
      </c>
      <c r="EES1" s="33" t="s">
        <v>3841</v>
      </c>
      <c r="EET1" s="33" t="s">
        <v>3842</v>
      </c>
      <c r="EEU1" s="33" t="s">
        <v>3843</v>
      </c>
      <c r="EEV1" s="33" t="s">
        <v>3844</v>
      </c>
      <c r="EEW1" s="33" t="s">
        <v>3845</v>
      </c>
      <c r="EEX1" s="33" t="s">
        <v>3846</v>
      </c>
      <c r="EEY1" s="33" t="s">
        <v>3847</v>
      </c>
      <c r="EEZ1" s="33" t="s">
        <v>3848</v>
      </c>
      <c r="EFA1" s="33" t="s">
        <v>3849</v>
      </c>
      <c r="EFB1" s="33" t="s">
        <v>3850</v>
      </c>
      <c r="EFC1" s="33" t="s">
        <v>3851</v>
      </c>
      <c r="EFD1" s="33" t="s">
        <v>3852</v>
      </c>
      <c r="EFE1" s="33" t="s">
        <v>3853</v>
      </c>
      <c r="EFF1" s="33" t="s">
        <v>3854</v>
      </c>
      <c r="EFG1" s="33" t="s">
        <v>3855</v>
      </c>
      <c r="EFH1" s="33" t="s">
        <v>3856</v>
      </c>
      <c r="EFI1" s="33" t="s">
        <v>3857</v>
      </c>
      <c r="EFJ1" s="33" t="s">
        <v>3858</v>
      </c>
      <c r="EFK1" s="33" t="s">
        <v>3859</v>
      </c>
      <c r="EFL1" s="33" t="s">
        <v>3860</v>
      </c>
      <c r="EFM1" s="33" t="s">
        <v>3861</v>
      </c>
      <c r="EFN1" s="33" t="s">
        <v>3862</v>
      </c>
      <c r="EFO1" s="33" t="s">
        <v>3863</v>
      </c>
      <c r="EFP1" s="33" t="s">
        <v>3864</v>
      </c>
      <c r="EFQ1" s="33" t="s">
        <v>3865</v>
      </c>
      <c r="EFR1" s="33" t="s">
        <v>3866</v>
      </c>
      <c r="EFS1" s="33" t="s">
        <v>3867</v>
      </c>
      <c r="EFT1" s="33" t="s">
        <v>3868</v>
      </c>
      <c r="EFU1" s="33" t="s">
        <v>3869</v>
      </c>
      <c r="EFV1" s="33" t="s">
        <v>3870</v>
      </c>
      <c r="EFW1" s="33" t="s">
        <v>3871</v>
      </c>
      <c r="EFX1" s="33" t="s">
        <v>3872</v>
      </c>
      <c r="EFY1" s="33" t="s">
        <v>3873</v>
      </c>
      <c r="EFZ1" s="33" t="s">
        <v>3874</v>
      </c>
      <c r="EGA1" s="33" t="s">
        <v>3875</v>
      </c>
      <c r="EGB1" s="33" t="s">
        <v>3876</v>
      </c>
      <c r="EGC1" s="33" t="s">
        <v>3877</v>
      </c>
      <c r="EGD1" s="33" t="s">
        <v>3878</v>
      </c>
      <c r="EGE1" s="33" t="s">
        <v>3879</v>
      </c>
      <c r="EGF1" s="33" t="s">
        <v>3880</v>
      </c>
      <c r="EGG1" s="33" t="s">
        <v>3881</v>
      </c>
      <c r="EGH1" s="33" t="s">
        <v>3882</v>
      </c>
      <c r="EGI1" s="33" t="s">
        <v>3883</v>
      </c>
      <c r="EGJ1" s="33" t="s">
        <v>3884</v>
      </c>
      <c r="EGK1" s="33" t="s">
        <v>3885</v>
      </c>
      <c r="EGL1" s="33" t="s">
        <v>3886</v>
      </c>
      <c r="EGM1" s="33" t="s">
        <v>3887</v>
      </c>
      <c r="EGN1" s="33" t="s">
        <v>3888</v>
      </c>
      <c r="EGO1" s="33" t="s">
        <v>3889</v>
      </c>
      <c r="EGP1" s="33" t="s">
        <v>3890</v>
      </c>
      <c r="EGQ1" s="33" t="s">
        <v>3891</v>
      </c>
      <c r="EGR1" s="33" t="s">
        <v>3892</v>
      </c>
      <c r="EGS1" s="33" t="s">
        <v>3893</v>
      </c>
      <c r="EGT1" s="33" t="s">
        <v>3894</v>
      </c>
      <c r="EGU1" s="33" t="s">
        <v>3895</v>
      </c>
      <c r="EGV1" s="33" t="s">
        <v>3896</v>
      </c>
      <c r="EGW1" s="33" t="s">
        <v>3897</v>
      </c>
      <c r="EGX1" s="33" t="s">
        <v>3898</v>
      </c>
      <c r="EGY1" s="33" t="s">
        <v>3899</v>
      </c>
      <c r="EGZ1" s="33" t="s">
        <v>3900</v>
      </c>
      <c r="EHA1" s="33" t="s">
        <v>3901</v>
      </c>
      <c r="EHB1" s="33" t="s">
        <v>3902</v>
      </c>
      <c r="EHC1" s="33" t="s">
        <v>3903</v>
      </c>
      <c r="EHD1" s="33" t="s">
        <v>3904</v>
      </c>
      <c r="EHE1" s="33" t="s">
        <v>3905</v>
      </c>
      <c r="EHF1" s="33" t="s">
        <v>3906</v>
      </c>
      <c r="EHG1" s="33" t="s">
        <v>3907</v>
      </c>
      <c r="EHH1" s="33" t="s">
        <v>3908</v>
      </c>
      <c r="EHI1" s="33" t="s">
        <v>3909</v>
      </c>
      <c r="EHJ1" s="33" t="s">
        <v>3910</v>
      </c>
      <c r="EHK1" s="33" t="s">
        <v>3911</v>
      </c>
      <c r="EHL1" s="33" t="s">
        <v>3912</v>
      </c>
      <c r="EHM1" s="33" t="s">
        <v>3913</v>
      </c>
      <c r="EHN1" s="33" t="s">
        <v>3914</v>
      </c>
      <c r="EHO1" s="33" t="s">
        <v>3915</v>
      </c>
      <c r="EHP1" s="33" t="s">
        <v>3916</v>
      </c>
      <c r="EHQ1" s="33" t="s">
        <v>3917</v>
      </c>
      <c r="EHR1" s="33" t="s">
        <v>3918</v>
      </c>
      <c r="EHS1" s="33" t="s">
        <v>3919</v>
      </c>
      <c r="EHT1" s="33" t="s">
        <v>3920</v>
      </c>
      <c r="EHU1" s="33" t="s">
        <v>3921</v>
      </c>
      <c r="EHV1" s="33" t="s">
        <v>3922</v>
      </c>
      <c r="EHW1" s="33" t="s">
        <v>3923</v>
      </c>
      <c r="EHX1" s="33" t="s">
        <v>3924</v>
      </c>
      <c r="EHY1" s="33" t="s">
        <v>3925</v>
      </c>
      <c r="EHZ1" s="33" t="s">
        <v>3926</v>
      </c>
      <c r="EIA1" s="33" t="s">
        <v>3927</v>
      </c>
      <c r="EIB1" s="33" t="s">
        <v>3928</v>
      </c>
      <c r="EIC1" s="33" t="s">
        <v>3929</v>
      </c>
      <c r="EID1" s="33" t="s">
        <v>3930</v>
      </c>
      <c r="EIE1" s="33" t="s">
        <v>3931</v>
      </c>
      <c r="EIF1" s="33" t="s">
        <v>3932</v>
      </c>
      <c r="EIG1" s="33" t="s">
        <v>3933</v>
      </c>
      <c r="EIH1" s="33" t="s">
        <v>3934</v>
      </c>
      <c r="EII1" s="33" t="s">
        <v>3935</v>
      </c>
      <c r="EIJ1" s="33" t="s">
        <v>3936</v>
      </c>
      <c r="EIK1" s="33" t="s">
        <v>3937</v>
      </c>
      <c r="EIL1" s="33" t="s">
        <v>3938</v>
      </c>
      <c r="EIM1" s="33" t="s">
        <v>3939</v>
      </c>
      <c r="EIN1" s="33" t="s">
        <v>3940</v>
      </c>
      <c r="EIO1" s="33" t="s">
        <v>3941</v>
      </c>
      <c r="EIP1" s="33" t="s">
        <v>3942</v>
      </c>
      <c r="EIQ1" s="33" t="s">
        <v>3943</v>
      </c>
      <c r="EIR1" s="33" t="s">
        <v>3944</v>
      </c>
      <c r="EIS1" s="33" t="s">
        <v>3945</v>
      </c>
      <c r="EIT1" s="33" t="s">
        <v>3946</v>
      </c>
      <c r="EIU1" s="33" t="s">
        <v>3947</v>
      </c>
      <c r="EIV1" s="33" t="s">
        <v>3948</v>
      </c>
      <c r="EIW1" s="33" t="s">
        <v>3949</v>
      </c>
      <c r="EIX1" s="33" t="s">
        <v>3950</v>
      </c>
      <c r="EIY1" s="33" t="s">
        <v>3951</v>
      </c>
      <c r="EIZ1" s="33" t="s">
        <v>3952</v>
      </c>
      <c r="EJA1" s="33" t="s">
        <v>3953</v>
      </c>
      <c r="EJB1" s="33" t="s">
        <v>3954</v>
      </c>
      <c r="EJC1" s="33" t="s">
        <v>3955</v>
      </c>
      <c r="EJD1" s="33" t="s">
        <v>3956</v>
      </c>
      <c r="EJE1" s="33" t="s">
        <v>3957</v>
      </c>
      <c r="EJF1" s="33" t="s">
        <v>3958</v>
      </c>
      <c r="EJG1" s="33" t="s">
        <v>3959</v>
      </c>
      <c r="EJH1" s="33" t="s">
        <v>3960</v>
      </c>
      <c r="EJI1" s="33" t="s">
        <v>3961</v>
      </c>
      <c r="EJJ1" s="33" t="s">
        <v>3962</v>
      </c>
      <c r="EJK1" s="33" t="s">
        <v>3963</v>
      </c>
      <c r="EJL1" s="33" t="s">
        <v>3964</v>
      </c>
      <c r="EJM1" s="33" t="s">
        <v>3965</v>
      </c>
      <c r="EJN1" s="33" t="s">
        <v>3966</v>
      </c>
      <c r="EJO1" s="33" t="s">
        <v>3967</v>
      </c>
      <c r="EJP1" s="33" t="s">
        <v>3968</v>
      </c>
      <c r="EJQ1" s="33" t="s">
        <v>3969</v>
      </c>
      <c r="EJR1" s="33" t="s">
        <v>3970</v>
      </c>
      <c r="EJS1" s="33" t="s">
        <v>3971</v>
      </c>
      <c r="EJT1" s="33" t="s">
        <v>3972</v>
      </c>
      <c r="EJU1" s="33" t="s">
        <v>3973</v>
      </c>
      <c r="EJV1" s="33" t="s">
        <v>3974</v>
      </c>
      <c r="EJW1" s="33" t="s">
        <v>3975</v>
      </c>
      <c r="EJX1" s="33" t="s">
        <v>3976</v>
      </c>
      <c r="EJY1" s="33" t="s">
        <v>3977</v>
      </c>
      <c r="EJZ1" s="33" t="s">
        <v>3978</v>
      </c>
      <c r="EKA1" s="33" t="s">
        <v>3979</v>
      </c>
      <c r="EKB1" s="33" t="s">
        <v>3980</v>
      </c>
      <c r="EKC1" s="33" t="s">
        <v>3981</v>
      </c>
      <c r="EKD1" s="33" t="s">
        <v>3982</v>
      </c>
      <c r="EKE1" s="33" t="s">
        <v>3983</v>
      </c>
      <c r="EKF1" s="33" t="s">
        <v>3984</v>
      </c>
      <c r="EKG1" s="33" t="s">
        <v>3985</v>
      </c>
      <c r="EKH1" s="33" t="s">
        <v>3986</v>
      </c>
      <c r="EKI1" s="33" t="s">
        <v>3987</v>
      </c>
      <c r="EKJ1" s="33" t="s">
        <v>3988</v>
      </c>
      <c r="EKK1" s="33" t="s">
        <v>3989</v>
      </c>
      <c r="EKL1" s="33" t="s">
        <v>3990</v>
      </c>
      <c r="EKM1" s="33" t="s">
        <v>3991</v>
      </c>
      <c r="EKN1" s="33" t="s">
        <v>3992</v>
      </c>
      <c r="EKO1" s="33" t="s">
        <v>3993</v>
      </c>
      <c r="EKP1" s="33" t="s">
        <v>3994</v>
      </c>
      <c r="EKQ1" s="33" t="s">
        <v>3995</v>
      </c>
      <c r="EKR1" s="33" t="s">
        <v>3996</v>
      </c>
      <c r="EKS1" s="33" t="s">
        <v>3997</v>
      </c>
      <c r="EKT1" s="33" t="s">
        <v>3998</v>
      </c>
      <c r="EKU1" s="33" t="s">
        <v>3999</v>
      </c>
      <c r="EKV1" s="33" t="s">
        <v>4000</v>
      </c>
      <c r="EKW1" s="33" t="s">
        <v>4001</v>
      </c>
      <c r="EKX1" s="33" t="s">
        <v>4002</v>
      </c>
      <c r="EKY1" s="33" t="s">
        <v>4003</v>
      </c>
      <c r="EKZ1" s="33" t="s">
        <v>4004</v>
      </c>
      <c r="ELA1" s="33" t="s">
        <v>4005</v>
      </c>
      <c r="ELB1" s="33" t="s">
        <v>4006</v>
      </c>
      <c r="ELC1" s="33" t="s">
        <v>4007</v>
      </c>
      <c r="ELD1" s="33" t="s">
        <v>4008</v>
      </c>
      <c r="ELE1" s="33" t="s">
        <v>4009</v>
      </c>
      <c r="ELF1" s="33" t="s">
        <v>4010</v>
      </c>
      <c r="ELG1" s="33" t="s">
        <v>4011</v>
      </c>
      <c r="ELH1" s="33" t="s">
        <v>4012</v>
      </c>
      <c r="ELI1" s="33" t="s">
        <v>4013</v>
      </c>
      <c r="ELJ1" s="33" t="s">
        <v>4014</v>
      </c>
      <c r="ELK1" s="33" t="s">
        <v>4015</v>
      </c>
      <c r="ELL1" s="33" t="s">
        <v>4016</v>
      </c>
      <c r="ELM1" s="33" t="s">
        <v>4017</v>
      </c>
      <c r="ELN1" s="33" t="s">
        <v>4018</v>
      </c>
      <c r="ELO1" s="33" t="s">
        <v>4019</v>
      </c>
      <c r="ELP1" s="33" t="s">
        <v>4020</v>
      </c>
      <c r="ELQ1" s="33" t="s">
        <v>4021</v>
      </c>
      <c r="ELR1" s="33" t="s">
        <v>4022</v>
      </c>
      <c r="ELS1" s="33" t="s">
        <v>4023</v>
      </c>
      <c r="ELT1" s="33" t="s">
        <v>4024</v>
      </c>
      <c r="ELU1" s="33" t="s">
        <v>4025</v>
      </c>
      <c r="ELV1" s="33" t="s">
        <v>4026</v>
      </c>
      <c r="ELW1" s="33" t="s">
        <v>4027</v>
      </c>
      <c r="ELX1" s="33" t="s">
        <v>4028</v>
      </c>
      <c r="ELY1" s="33" t="s">
        <v>4029</v>
      </c>
      <c r="ELZ1" s="33" t="s">
        <v>4030</v>
      </c>
      <c r="EMA1" s="33" t="s">
        <v>4031</v>
      </c>
      <c r="EMB1" s="33" t="s">
        <v>4032</v>
      </c>
      <c r="EMC1" s="33" t="s">
        <v>4033</v>
      </c>
      <c r="EMD1" s="33" t="s">
        <v>4034</v>
      </c>
      <c r="EME1" s="33" t="s">
        <v>4035</v>
      </c>
      <c r="EMF1" s="33" t="s">
        <v>4036</v>
      </c>
      <c r="EMG1" s="33" t="s">
        <v>4037</v>
      </c>
      <c r="EMH1" s="33" t="s">
        <v>4038</v>
      </c>
      <c r="EMI1" s="33" t="s">
        <v>4039</v>
      </c>
      <c r="EMJ1" s="33" t="s">
        <v>4040</v>
      </c>
      <c r="EMK1" s="33" t="s">
        <v>4041</v>
      </c>
      <c r="EML1" s="33" t="s">
        <v>4042</v>
      </c>
      <c r="EMM1" s="33" t="s">
        <v>4043</v>
      </c>
      <c r="EMN1" s="33" t="s">
        <v>4044</v>
      </c>
      <c r="EMO1" s="33" t="s">
        <v>4045</v>
      </c>
      <c r="EMP1" s="33" t="s">
        <v>4046</v>
      </c>
      <c r="EMQ1" s="33" t="s">
        <v>4047</v>
      </c>
      <c r="EMR1" s="33" t="s">
        <v>4048</v>
      </c>
      <c r="EMS1" s="33" t="s">
        <v>4049</v>
      </c>
      <c r="EMT1" s="33" t="s">
        <v>4050</v>
      </c>
      <c r="EMU1" s="33" t="s">
        <v>4051</v>
      </c>
      <c r="EMV1" s="33" t="s">
        <v>4052</v>
      </c>
      <c r="EMW1" s="33" t="s">
        <v>4053</v>
      </c>
      <c r="EMX1" s="33" t="s">
        <v>4054</v>
      </c>
      <c r="EMY1" s="33" t="s">
        <v>4055</v>
      </c>
      <c r="EMZ1" s="33" t="s">
        <v>4056</v>
      </c>
      <c r="ENA1" s="33" t="s">
        <v>4057</v>
      </c>
      <c r="ENB1" s="33" t="s">
        <v>4058</v>
      </c>
      <c r="ENC1" s="33" t="s">
        <v>4059</v>
      </c>
      <c r="END1" s="33" t="s">
        <v>4060</v>
      </c>
      <c r="ENE1" s="33" t="s">
        <v>4061</v>
      </c>
      <c r="ENF1" s="33" t="s">
        <v>4062</v>
      </c>
      <c r="ENG1" s="33" t="s">
        <v>4063</v>
      </c>
      <c r="ENH1" s="33" t="s">
        <v>4064</v>
      </c>
      <c r="ENI1" s="33" t="s">
        <v>4065</v>
      </c>
      <c r="ENJ1" s="33" t="s">
        <v>4066</v>
      </c>
      <c r="ENK1" s="33" t="s">
        <v>4067</v>
      </c>
      <c r="ENL1" s="33" t="s">
        <v>4068</v>
      </c>
      <c r="ENM1" s="33" t="s">
        <v>4069</v>
      </c>
      <c r="ENN1" s="33" t="s">
        <v>4070</v>
      </c>
      <c r="ENO1" s="33" t="s">
        <v>4071</v>
      </c>
      <c r="ENP1" s="33" t="s">
        <v>4072</v>
      </c>
      <c r="ENQ1" s="33" t="s">
        <v>4073</v>
      </c>
      <c r="ENR1" s="33" t="s">
        <v>4074</v>
      </c>
      <c r="ENS1" s="33" t="s">
        <v>4075</v>
      </c>
      <c r="ENT1" s="33" t="s">
        <v>4076</v>
      </c>
      <c r="ENU1" s="33" t="s">
        <v>4077</v>
      </c>
      <c r="ENV1" s="33" t="s">
        <v>4078</v>
      </c>
      <c r="ENW1" s="33" t="s">
        <v>4079</v>
      </c>
      <c r="ENX1" s="33" t="s">
        <v>4080</v>
      </c>
      <c r="ENY1" s="33" t="s">
        <v>4081</v>
      </c>
      <c r="ENZ1" s="33" t="s">
        <v>4082</v>
      </c>
      <c r="EOA1" s="33" t="s">
        <v>4083</v>
      </c>
      <c r="EOB1" s="33" t="s">
        <v>4084</v>
      </c>
      <c r="EOC1" s="33" t="s">
        <v>4085</v>
      </c>
      <c r="EOD1" s="33" t="s">
        <v>4086</v>
      </c>
      <c r="EOE1" s="33" t="s">
        <v>4087</v>
      </c>
      <c r="EOF1" s="33" t="s">
        <v>4088</v>
      </c>
      <c r="EOG1" s="33" t="s">
        <v>4089</v>
      </c>
      <c r="EOH1" s="33" t="s">
        <v>4090</v>
      </c>
      <c r="EOI1" s="33" t="s">
        <v>4091</v>
      </c>
      <c r="EOJ1" s="33" t="s">
        <v>4092</v>
      </c>
      <c r="EOK1" s="33" t="s">
        <v>4093</v>
      </c>
      <c r="EOL1" s="33" t="s">
        <v>4094</v>
      </c>
      <c r="EOM1" s="33" t="s">
        <v>4095</v>
      </c>
      <c r="EON1" s="33" t="s">
        <v>4096</v>
      </c>
      <c r="EOO1" s="33" t="s">
        <v>4097</v>
      </c>
      <c r="EOP1" s="33" t="s">
        <v>4098</v>
      </c>
      <c r="EOQ1" s="33" t="s">
        <v>4099</v>
      </c>
      <c r="EOR1" s="33" t="s">
        <v>4100</v>
      </c>
      <c r="EOS1" s="33" t="s">
        <v>4101</v>
      </c>
      <c r="EOT1" s="33" t="s">
        <v>4102</v>
      </c>
      <c r="EOU1" s="33" t="s">
        <v>4103</v>
      </c>
      <c r="EOV1" s="33" t="s">
        <v>4104</v>
      </c>
      <c r="EOW1" s="33" t="s">
        <v>4105</v>
      </c>
      <c r="EOX1" s="33" t="s">
        <v>4106</v>
      </c>
      <c r="EOY1" s="33" t="s">
        <v>4107</v>
      </c>
      <c r="EOZ1" s="33" t="s">
        <v>4108</v>
      </c>
      <c r="EPA1" s="33" t="s">
        <v>4109</v>
      </c>
      <c r="EPB1" s="33" t="s">
        <v>4110</v>
      </c>
      <c r="EPC1" s="33" t="s">
        <v>4111</v>
      </c>
      <c r="EPD1" s="33" t="s">
        <v>4112</v>
      </c>
      <c r="EPE1" s="33" t="s">
        <v>4113</v>
      </c>
      <c r="EPF1" s="33" t="s">
        <v>4114</v>
      </c>
      <c r="EPG1" s="33" t="s">
        <v>4115</v>
      </c>
      <c r="EPH1" s="33" t="s">
        <v>4116</v>
      </c>
      <c r="EPI1" s="33" t="s">
        <v>4117</v>
      </c>
      <c r="EPJ1" s="33" t="s">
        <v>4118</v>
      </c>
      <c r="EPK1" s="33" t="s">
        <v>4119</v>
      </c>
      <c r="EPL1" s="33" t="s">
        <v>4120</v>
      </c>
      <c r="EPM1" s="33" t="s">
        <v>4121</v>
      </c>
      <c r="EPN1" s="33" t="s">
        <v>4122</v>
      </c>
      <c r="EPO1" s="33" t="s">
        <v>4123</v>
      </c>
      <c r="EPP1" s="33" t="s">
        <v>4124</v>
      </c>
      <c r="EPQ1" s="33" t="s">
        <v>4125</v>
      </c>
      <c r="EPR1" s="33" t="s">
        <v>4126</v>
      </c>
      <c r="EPS1" s="33" t="s">
        <v>4127</v>
      </c>
      <c r="EPT1" s="33" t="s">
        <v>4128</v>
      </c>
      <c r="EPU1" s="33" t="s">
        <v>4129</v>
      </c>
      <c r="EPV1" s="33" t="s">
        <v>4130</v>
      </c>
      <c r="EPW1" s="33" t="s">
        <v>4131</v>
      </c>
      <c r="EPX1" s="33" t="s">
        <v>4132</v>
      </c>
      <c r="EPY1" s="33" t="s">
        <v>4133</v>
      </c>
      <c r="EPZ1" s="33" t="s">
        <v>4134</v>
      </c>
      <c r="EQA1" s="33" t="s">
        <v>4135</v>
      </c>
      <c r="EQB1" s="33" t="s">
        <v>4136</v>
      </c>
      <c r="EQC1" s="33" t="s">
        <v>4137</v>
      </c>
      <c r="EQD1" s="33" t="s">
        <v>4138</v>
      </c>
      <c r="EQE1" s="33" t="s">
        <v>4139</v>
      </c>
      <c r="EQF1" s="33" t="s">
        <v>4140</v>
      </c>
      <c r="EQG1" s="33" t="s">
        <v>4141</v>
      </c>
      <c r="EQH1" s="33" t="s">
        <v>4142</v>
      </c>
      <c r="EQI1" s="33" t="s">
        <v>4143</v>
      </c>
      <c r="EQJ1" s="33" t="s">
        <v>4144</v>
      </c>
      <c r="EQK1" s="33" t="s">
        <v>4145</v>
      </c>
      <c r="EQL1" s="33" t="s">
        <v>4146</v>
      </c>
      <c r="EQM1" s="33" t="s">
        <v>4147</v>
      </c>
      <c r="EQN1" s="33" t="s">
        <v>4148</v>
      </c>
      <c r="EQO1" s="33" t="s">
        <v>4149</v>
      </c>
      <c r="EQP1" s="33" t="s">
        <v>4150</v>
      </c>
      <c r="EQQ1" s="33" t="s">
        <v>4151</v>
      </c>
      <c r="EQR1" s="33" t="s">
        <v>4152</v>
      </c>
      <c r="EQS1" s="33" t="s">
        <v>4153</v>
      </c>
      <c r="EQT1" s="33" t="s">
        <v>4154</v>
      </c>
      <c r="EQU1" s="33" t="s">
        <v>4155</v>
      </c>
      <c r="EQV1" s="33" t="s">
        <v>4156</v>
      </c>
      <c r="EQW1" s="33" t="s">
        <v>4157</v>
      </c>
      <c r="EQX1" s="33" t="s">
        <v>4158</v>
      </c>
      <c r="EQY1" s="33" t="s">
        <v>4159</v>
      </c>
      <c r="EQZ1" s="33" t="s">
        <v>4160</v>
      </c>
      <c r="ERA1" s="33" t="s">
        <v>4161</v>
      </c>
      <c r="ERB1" s="33" t="s">
        <v>4162</v>
      </c>
      <c r="ERC1" s="33" t="s">
        <v>4163</v>
      </c>
      <c r="ERD1" s="33" t="s">
        <v>4164</v>
      </c>
      <c r="ERE1" s="33" t="s">
        <v>4165</v>
      </c>
      <c r="ERF1" s="33" t="s">
        <v>4166</v>
      </c>
      <c r="ERG1" s="33" t="s">
        <v>4167</v>
      </c>
      <c r="ERH1" s="33" t="s">
        <v>4168</v>
      </c>
      <c r="ERI1" s="33" t="s">
        <v>4169</v>
      </c>
      <c r="ERJ1" s="33" t="s">
        <v>4170</v>
      </c>
      <c r="ERK1" s="33" t="s">
        <v>4171</v>
      </c>
      <c r="ERL1" s="33" t="s">
        <v>4172</v>
      </c>
      <c r="ERM1" s="33" t="s">
        <v>4173</v>
      </c>
      <c r="ERN1" s="33" t="s">
        <v>4174</v>
      </c>
      <c r="ERO1" s="33" t="s">
        <v>4175</v>
      </c>
      <c r="ERP1" s="33" t="s">
        <v>4176</v>
      </c>
      <c r="ERQ1" s="33" t="s">
        <v>4177</v>
      </c>
      <c r="ERR1" s="33" t="s">
        <v>4178</v>
      </c>
      <c r="ERS1" s="33" t="s">
        <v>4179</v>
      </c>
      <c r="ERT1" s="33" t="s">
        <v>4180</v>
      </c>
      <c r="ERU1" s="33" t="s">
        <v>4181</v>
      </c>
      <c r="ERV1" s="33" t="s">
        <v>4182</v>
      </c>
      <c r="ERW1" s="33" t="s">
        <v>4183</v>
      </c>
      <c r="ERX1" s="33" t="s">
        <v>4184</v>
      </c>
      <c r="ERY1" s="33" t="s">
        <v>4185</v>
      </c>
      <c r="ERZ1" s="33" t="s">
        <v>4186</v>
      </c>
      <c r="ESA1" s="33" t="s">
        <v>4187</v>
      </c>
      <c r="ESB1" s="33" t="s">
        <v>4188</v>
      </c>
      <c r="ESC1" s="33" t="s">
        <v>4189</v>
      </c>
      <c r="ESD1" s="33" t="s">
        <v>4190</v>
      </c>
      <c r="ESE1" s="33" t="s">
        <v>4191</v>
      </c>
      <c r="ESF1" s="33" t="s">
        <v>4192</v>
      </c>
      <c r="ESG1" s="33" t="s">
        <v>4193</v>
      </c>
      <c r="ESH1" s="33" t="s">
        <v>4194</v>
      </c>
      <c r="ESI1" s="33" t="s">
        <v>4195</v>
      </c>
      <c r="ESJ1" s="33" t="s">
        <v>4196</v>
      </c>
      <c r="ESK1" s="33" t="s">
        <v>4197</v>
      </c>
      <c r="ESL1" s="33" t="s">
        <v>4198</v>
      </c>
      <c r="ESM1" s="33" t="s">
        <v>4199</v>
      </c>
      <c r="ESN1" s="33" t="s">
        <v>4200</v>
      </c>
      <c r="ESO1" s="33" t="s">
        <v>4201</v>
      </c>
      <c r="ESP1" s="33" t="s">
        <v>4202</v>
      </c>
      <c r="ESQ1" s="33" t="s">
        <v>4203</v>
      </c>
      <c r="ESR1" s="33" t="s">
        <v>4204</v>
      </c>
      <c r="ESS1" s="33" t="s">
        <v>4205</v>
      </c>
      <c r="EST1" s="33" t="s">
        <v>4206</v>
      </c>
      <c r="ESU1" s="33" t="s">
        <v>4207</v>
      </c>
      <c r="ESV1" s="33" t="s">
        <v>4208</v>
      </c>
      <c r="ESW1" s="33" t="s">
        <v>4209</v>
      </c>
      <c r="ESX1" s="33" t="s">
        <v>4210</v>
      </c>
      <c r="ESY1" s="33" t="s">
        <v>4211</v>
      </c>
      <c r="ESZ1" s="33" t="s">
        <v>4212</v>
      </c>
      <c r="ETA1" s="33" t="s">
        <v>4213</v>
      </c>
      <c r="ETB1" s="33" t="s">
        <v>4214</v>
      </c>
      <c r="ETC1" s="33" t="s">
        <v>4215</v>
      </c>
      <c r="ETD1" s="33" t="s">
        <v>4216</v>
      </c>
      <c r="ETE1" s="33" t="s">
        <v>4217</v>
      </c>
      <c r="ETF1" s="33" t="s">
        <v>4218</v>
      </c>
      <c r="ETG1" s="33" t="s">
        <v>4219</v>
      </c>
      <c r="ETH1" s="33" t="s">
        <v>4220</v>
      </c>
      <c r="ETI1" s="33" t="s">
        <v>4221</v>
      </c>
      <c r="ETJ1" s="33" t="s">
        <v>4222</v>
      </c>
      <c r="ETK1" s="33" t="s">
        <v>4223</v>
      </c>
      <c r="ETL1" s="33" t="s">
        <v>4224</v>
      </c>
      <c r="ETM1" s="33" t="s">
        <v>4225</v>
      </c>
      <c r="ETN1" s="33" t="s">
        <v>4226</v>
      </c>
      <c r="ETO1" s="33" t="s">
        <v>4227</v>
      </c>
      <c r="ETP1" s="33" t="s">
        <v>4228</v>
      </c>
      <c r="ETQ1" s="33" t="s">
        <v>4229</v>
      </c>
      <c r="ETR1" s="33" t="s">
        <v>4230</v>
      </c>
      <c r="ETS1" s="33" t="s">
        <v>4231</v>
      </c>
      <c r="ETT1" s="33" t="s">
        <v>4232</v>
      </c>
      <c r="ETU1" s="33" t="s">
        <v>4233</v>
      </c>
      <c r="ETV1" s="33" t="s">
        <v>4234</v>
      </c>
      <c r="ETW1" s="33" t="s">
        <v>4235</v>
      </c>
      <c r="ETX1" s="33" t="s">
        <v>4236</v>
      </c>
      <c r="ETY1" s="33" t="s">
        <v>4237</v>
      </c>
      <c r="ETZ1" s="33" t="s">
        <v>4238</v>
      </c>
      <c r="EUA1" s="33" t="s">
        <v>4239</v>
      </c>
      <c r="EUB1" s="33" t="s">
        <v>4240</v>
      </c>
      <c r="EUC1" s="33" t="s">
        <v>4241</v>
      </c>
      <c r="EUD1" s="33" t="s">
        <v>4242</v>
      </c>
      <c r="EUE1" s="33" t="s">
        <v>4243</v>
      </c>
      <c r="EUF1" s="33" t="s">
        <v>4244</v>
      </c>
      <c r="EUG1" s="33" t="s">
        <v>4245</v>
      </c>
      <c r="EUH1" s="33" t="s">
        <v>4246</v>
      </c>
      <c r="EUI1" s="33" t="s">
        <v>4247</v>
      </c>
      <c r="EUJ1" s="33" t="s">
        <v>4248</v>
      </c>
      <c r="EUK1" s="33" t="s">
        <v>4249</v>
      </c>
      <c r="EUL1" s="33" t="s">
        <v>4250</v>
      </c>
      <c r="EUM1" s="33" t="s">
        <v>4251</v>
      </c>
      <c r="EUN1" s="33" t="s">
        <v>4252</v>
      </c>
      <c r="EUO1" s="33" t="s">
        <v>4253</v>
      </c>
      <c r="EUP1" s="33" t="s">
        <v>4254</v>
      </c>
      <c r="EUQ1" s="33" t="s">
        <v>4255</v>
      </c>
      <c r="EUR1" s="33" t="s">
        <v>4256</v>
      </c>
      <c r="EUS1" s="33" t="s">
        <v>4257</v>
      </c>
      <c r="EUT1" s="33" t="s">
        <v>4258</v>
      </c>
      <c r="EUU1" s="33" t="s">
        <v>4259</v>
      </c>
      <c r="EUV1" s="33" t="s">
        <v>4260</v>
      </c>
      <c r="EUW1" s="33" t="s">
        <v>4261</v>
      </c>
      <c r="EUX1" s="33" t="s">
        <v>4262</v>
      </c>
      <c r="EUY1" s="33" t="s">
        <v>4263</v>
      </c>
      <c r="EUZ1" s="33" t="s">
        <v>4264</v>
      </c>
      <c r="EVA1" s="33" t="s">
        <v>4265</v>
      </c>
      <c r="EVB1" s="33" t="s">
        <v>4266</v>
      </c>
      <c r="EVC1" s="33" t="s">
        <v>4267</v>
      </c>
      <c r="EVD1" s="33" t="s">
        <v>4268</v>
      </c>
      <c r="EVE1" s="33" t="s">
        <v>4269</v>
      </c>
      <c r="EVF1" s="33" t="s">
        <v>4270</v>
      </c>
      <c r="EVG1" s="33" t="s">
        <v>4271</v>
      </c>
      <c r="EVH1" s="33" t="s">
        <v>4272</v>
      </c>
      <c r="EVI1" s="33" t="s">
        <v>4273</v>
      </c>
      <c r="EVJ1" s="33" t="s">
        <v>4274</v>
      </c>
      <c r="EVK1" s="33" t="s">
        <v>4275</v>
      </c>
      <c r="EVL1" s="33" t="s">
        <v>4276</v>
      </c>
      <c r="EVM1" s="33" t="s">
        <v>4277</v>
      </c>
      <c r="EVN1" s="33" t="s">
        <v>4278</v>
      </c>
      <c r="EVO1" s="33" t="s">
        <v>4279</v>
      </c>
      <c r="EVP1" s="33" t="s">
        <v>4280</v>
      </c>
      <c r="EVQ1" s="33" t="s">
        <v>4281</v>
      </c>
      <c r="EVR1" s="33" t="s">
        <v>4282</v>
      </c>
      <c r="EVS1" s="33" t="s">
        <v>4283</v>
      </c>
      <c r="EVT1" s="33" t="s">
        <v>4284</v>
      </c>
      <c r="EVU1" s="33" t="s">
        <v>4285</v>
      </c>
      <c r="EVV1" s="33" t="s">
        <v>4286</v>
      </c>
      <c r="EVW1" s="33" t="s">
        <v>4287</v>
      </c>
      <c r="EVX1" s="33" t="s">
        <v>4288</v>
      </c>
      <c r="EVY1" s="33" t="s">
        <v>4289</v>
      </c>
      <c r="EVZ1" s="33" t="s">
        <v>4290</v>
      </c>
      <c r="EWA1" s="33" t="s">
        <v>4291</v>
      </c>
      <c r="EWB1" s="33" t="s">
        <v>4292</v>
      </c>
      <c r="EWC1" s="33" t="s">
        <v>4293</v>
      </c>
      <c r="EWD1" s="33" t="s">
        <v>4294</v>
      </c>
      <c r="EWE1" s="33" t="s">
        <v>4295</v>
      </c>
      <c r="EWF1" s="33" t="s">
        <v>4296</v>
      </c>
      <c r="EWG1" s="33" t="s">
        <v>4297</v>
      </c>
      <c r="EWH1" s="33" t="s">
        <v>4298</v>
      </c>
      <c r="EWI1" s="33" t="s">
        <v>4299</v>
      </c>
      <c r="EWJ1" s="33" t="s">
        <v>4300</v>
      </c>
      <c r="EWK1" s="33" t="s">
        <v>4301</v>
      </c>
      <c r="EWL1" s="33" t="s">
        <v>4302</v>
      </c>
      <c r="EWM1" s="33" t="s">
        <v>4303</v>
      </c>
      <c r="EWN1" s="33" t="s">
        <v>4304</v>
      </c>
      <c r="EWO1" s="33" t="s">
        <v>4305</v>
      </c>
      <c r="EWP1" s="33" t="s">
        <v>4306</v>
      </c>
      <c r="EWQ1" s="33" t="s">
        <v>4307</v>
      </c>
      <c r="EWR1" s="33" t="s">
        <v>4308</v>
      </c>
      <c r="EWS1" s="33" t="s">
        <v>4309</v>
      </c>
      <c r="EWT1" s="33" t="s">
        <v>4310</v>
      </c>
      <c r="EWU1" s="33" t="s">
        <v>4311</v>
      </c>
      <c r="EWV1" s="33" t="s">
        <v>4312</v>
      </c>
      <c r="EWW1" s="33" t="s">
        <v>4313</v>
      </c>
      <c r="EWX1" s="33" t="s">
        <v>4314</v>
      </c>
      <c r="EWY1" s="33" t="s">
        <v>4315</v>
      </c>
      <c r="EWZ1" s="33" t="s">
        <v>4316</v>
      </c>
      <c r="EXA1" s="33" t="s">
        <v>4317</v>
      </c>
      <c r="EXB1" s="33" t="s">
        <v>4318</v>
      </c>
      <c r="EXC1" s="33" t="s">
        <v>4319</v>
      </c>
      <c r="EXD1" s="33" t="s">
        <v>4320</v>
      </c>
      <c r="EXE1" s="33" t="s">
        <v>4321</v>
      </c>
      <c r="EXF1" s="33" t="s">
        <v>4322</v>
      </c>
      <c r="EXG1" s="33" t="s">
        <v>4323</v>
      </c>
      <c r="EXH1" s="33" t="s">
        <v>4324</v>
      </c>
      <c r="EXI1" s="33" t="s">
        <v>4325</v>
      </c>
      <c r="EXJ1" s="33" t="s">
        <v>4326</v>
      </c>
      <c r="EXK1" s="33" t="s">
        <v>4327</v>
      </c>
      <c r="EXL1" s="33" t="s">
        <v>4328</v>
      </c>
      <c r="EXM1" s="33" t="s">
        <v>4329</v>
      </c>
      <c r="EXN1" s="33" t="s">
        <v>4330</v>
      </c>
      <c r="EXO1" s="33" t="s">
        <v>4331</v>
      </c>
      <c r="EXP1" s="33" t="s">
        <v>4332</v>
      </c>
      <c r="EXQ1" s="33" t="s">
        <v>4333</v>
      </c>
      <c r="EXR1" s="33" t="s">
        <v>4334</v>
      </c>
      <c r="EXS1" s="33" t="s">
        <v>4335</v>
      </c>
      <c r="EXT1" s="33" t="s">
        <v>4336</v>
      </c>
      <c r="EXU1" s="33" t="s">
        <v>4337</v>
      </c>
      <c r="EXV1" s="33" t="s">
        <v>4338</v>
      </c>
      <c r="EXW1" s="33" t="s">
        <v>4339</v>
      </c>
      <c r="EXX1" s="33" t="s">
        <v>4340</v>
      </c>
      <c r="EXY1" s="33" t="s">
        <v>4341</v>
      </c>
      <c r="EXZ1" s="33" t="s">
        <v>4342</v>
      </c>
      <c r="EYA1" s="33" t="s">
        <v>4343</v>
      </c>
      <c r="EYB1" s="33" t="s">
        <v>4344</v>
      </c>
      <c r="EYC1" s="33" t="s">
        <v>4345</v>
      </c>
      <c r="EYD1" s="33" t="s">
        <v>4346</v>
      </c>
      <c r="EYE1" s="33" t="s">
        <v>4347</v>
      </c>
      <c r="EYF1" s="33" t="s">
        <v>4348</v>
      </c>
      <c r="EYG1" s="33" t="s">
        <v>4349</v>
      </c>
      <c r="EYH1" s="33" t="s">
        <v>4350</v>
      </c>
      <c r="EYI1" s="33" t="s">
        <v>4351</v>
      </c>
      <c r="EYJ1" s="33" t="s">
        <v>4352</v>
      </c>
      <c r="EYK1" s="33" t="s">
        <v>4353</v>
      </c>
      <c r="EYL1" s="33" t="s">
        <v>4354</v>
      </c>
      <c r="EYM1" s="33" t="s">
        <v>4355</v>
      </c>
      <c r="EYN1" s="33" t="s">
        <v>4356</v>
      </c>
      <c r="EYO1" s="33" t="s">
        <v>4357</v>
      </c>
      <c r="EYP1" s="33" t="s">
        <v>4358</v>
      </c>
      <c r="EYQ1" s="33" t="s">
        <v>4359</v>
      </c>
      <c r="EYR1" s="33" t="s">
        <v>4360</v>
      </c>
      <c r="EYS1" s="33" t="s">
        <v>4361</v>
      </c>
      <c r="EYT1" s="33" t="s">
        <v>4362</v>
      </c>
      <c r="EYU1" s="33" t="s">
        <v>4363</v>
      </c>
      <c r="EYV1" s="33" t="s">
        <v>4364</v>
      </c>
      <c r="EYW1" s="33" t="s">
        <v>4365</v>
      </c>
      <c r="EYX1" s="33" t="s">
        <v>4366</v>
      </c>
      <c r="EYY1" s="33" t="s">
        <v>4367</v>
      </c>
      <c r="EYZ1" s="33" t="s">
        <v>4368</v>
      </c>
      <c r="EZA1" s="33" t="s">
        <v>4369</v>
      </c>
      <c r="EZB1" s="33" t="s">
        <v>4370</v>
      </c>
      <c r="EZC1" s="33" t="s">
        <v>4371</v>
      </c>
      <c r="EZD1" s="33" t="s">
        <v>4372</v>
      </c>
      <c r="EZE1" s="33" t="s">
        <v>4373</v>
      </c>
      <c r="EZF1" s="33" t="s">
        <v>4374</v>
      </c>
      <c r="EZG1" s="33" t="s">
        <v>4375</v>
      </c>
      <c r="EZH1" s="33" t="s">
        <v>4376</v>
      </c>
      <c r="EZI1" s="33" t="s">
        <v>4377</v>
      </c>
      <c r="EZJ1" s="33" t="s">
        <v>4378</v>
      </c>
      <c r="EZK1" s="33" t="s">
        <v>4379</v>
      </c>
      <c r="EZL1" s="33" t="s">
        <v>4380</v>
      </c>
      <c r="EZM1" s="33" t="s">
        <v>4381</v>
      </c>
      <c r="EZN1" s="33" t="s">
        <v>4382</v>
      </c>
      <c r="EZO1" s="33" t="s">
        <v>4383</v>
      </c>
      <c r="EZP1" s="33" t="s">
        <v>4384</v>
      </c>
      <c r="EZQ1" s="33" t="s">
        <v>4385</v>
      </c>
      <c r="EZR1" s="33" t="s">
        <v>4386</v>
      </c>
      <c r="EZS1" s="33" t="s">
        <v>4387</v>
      </c>
      <c r="EZT1" s="33" t="s">
        <v>4388</v>
      </c>
      <c r="EZU1" s="33" t="s">
        <v>4389</v>
      </c>
      <c r="EZV1" s="33" t="s">
        <v>4390</v>
      </c>
      <c r="EZW1" s="33" t="s">
        <v>4391</v>
      </c>
      <c r="EZX1" s="33" t="s">
        <v>4392</v>
      </c>
      <c r="EZY1" s="33" t="s">
        <v>4393</v>
      </c>
      <c r="EZZ1" s="33" t="s">
        <v>4394</v>
      </c>
      <c r="FAA1" s="33" t="s">
        <v>4395</v>
      </c>
      <c r="FAB1" s="33" t="s">
        <v>4396</v>
      </c>
      <c r="FAC1" s="33" t="s">
        <v>4397</v>
      </c>
      <c r="FAD1" s="33" t="s">
        <v>4398</v>
      </c>
      <c r="FAE1" s="33" t="s">
        <v>4399</v>
      </c>
      <c r="FAF1" s="33" t="s">
        <v>4400</v>
      </c>
      <c r="FAG1" s="33" t="s">
        <v>4401</v>
      </c>
      <c r="FAH1" s="33" t="s">
        <v>4402</v>
      </c>
      <c r="FAI1" s="33" t="s">
        <v>4403</v>
      </c>
      <c r="FAJ1" s="33" t="s">
        <v>4404</v>
      </c>
      <c r="FAK1" s="33" t="s">
        <v>4405</v>
      </c>
      <c r="FAL1" s="33" t="s">
        <v>4406</v>
      </c>
      <c r="FAM1" s="33" t="s">
        <v>4407</v>
      </c>
      <c r="FAN1" s="33" t="s">
        <v>4408</v>
      </c>
      <c r="FAO1" s="33" t="s">
        <v>4409</v>
      </c>
      <c r="FAP1" s="33" t="s">
        <v>4410</v>
      </c>
      <c r="FAQ1" s="33" t="s">
        <v>4411</v>
      </c>
      <c r="FAR1" s="33" t="s">
        <v>4412</v>
      </c>
      <c r="FAS1" s="33" t="s">
        <v>4413</v>
      </c>
      <c r="FAT1" s="33" t="s">
        <v>4414</v>
      </c>
      <c r="FAU1" s="33" t="s">
        <v>4415</v>
      </c>
      <c r="FAV1" s="33" t="s">
        <v>4416</v>
      </c>
      <c r="FAW1" s="33" t="s">
        <v>4417</v>
      </c>
      <c r="FAX1" s="33" t="s">
        <v>4418</v>
      </c>
      <c r="FAY1" s="33" t="s">
        <v>4419</v>
      </c>
      <c r="FAZ1" s="33" t="s">
        <v>4420</v>
      </c>
      <c r="FBA1" s="33" t="s">
        <v>4421</v>
      </c>
      <c r="FBB1" s="33" t="s">
        <v>4422</v>
      </c>
      <c r="FBC1" s="33" t="s">
        <v>4423</v>
      </c>
      <c r="FBD1" s="33" t="s">
        <v>4424</v>
      </c>
      <c r="FBE1" s="33" t="s">
        <v>4425</v>
      </c>
      <c r="FBF1" s="33" t="s">
        <v>4426</v>
      </c>
      <c r="FBG1" s="33" t="s">
        <v>4427</v>
      </c>
      <c r="FBH1" s="33" t="s">
        <v>4428</v>
      </c>
      <c r="FBI1" s="33" t="s">
        <v>4429</v>
      </c>
      <c r="FBJ1" s="33" t="s">
        <v>4430</v>
      </c>
      <c r="FBK1" s="33" t="s">
        <v>4431</v>
      </c>
      <c r="FBL1" s="33" t="s">
        <v>4432</v>
      </c>
      <c r="FBM1" s="33" t="s">
        <v>4433</v>
      </c>
      <c r="FBN1" s="33" t="s">
        <v>4434</v>
      </c>
      <c r="FBO1" s="33" t="s">
        <v>4435</v>
      </c>
      <c r="FBP1" s="33" t="s">
        <v>4436</v>
      </c>
      <c r="FBQ1" s="33" t="s">
        <v>4437</v>
      </c>
      <c r="FBR1" s="33" t="s">
        <v>4438</v>
      </c>
      <c r="FBS1" s="33" t="s">
        <v>4439</v>
      </c>
      <c r="FBT1" s="33" t="s">
        <v>4440</v>
      </c>
      <c r="FBU1" s="33" t="s">
        <v>4441</v>
      </c>
      <c r="FBV1" s="33" t="s">
        <v>4442</v>
      </c>
      <c r="FBW1" s="33" t="s">
        <v>4443</v>
      </c>
      <c r="FBX1" s="33" t="s">
        <v>4444</v>
      </c>
      <c r="FBY1" s="33" t="s">
        <v>4445</v>
      </c>
      <c r="FBZ1" s="33" t="s">
        <v>4446</v>
      </c>
      <c r="FCA1" s="33" t="s">
        <v>4447</v>
      </c>
      <c r="FCB1" s="33" t="s">
        <v>4448</v>
      </c>
      <c r="FCC1" s="33" t="s">
        <v>4449</v>
      </c>
      <c r="FCD1" s="33" t="s">
        <v>4450</v>
      </c>
      <c r="FCE1" s="33" t="s">
        <v>4451</v>
      </c>
      <c r="FCF1" s="33" t="s">
        <v>4452</v>
      </c>
      <c r="FCG1" s="33" t="s">
        <v>4453</v>
      </c>
      <c r="FCH1" s="33" t="s">
        <v>4454</v>
      </c>
      <c r="FCI1" s="33" t="s">
        <v>4455</v>
      </c>
      <c r="FCJ1" s="33" t="s">
        <v>4456</v>
      </c>
      <c r="FCK1" s="33" t="s">
        <v>4457</v>
      </c>
      <c r="FCL1" s="33" t="s">
        <v>4458</v>
      </c>
      <c r="FCM1" s="33" t="s">
        <v>4459</v>
      </c>
      <c r="FCN1" s="33" t="s">
        <v>4460</v>
      </c>
      <c r="FCO1" s="33" t="s">
        <v>4461</v>
      </c>
      <c r="FCP1" s="33" t="s">
        <v>4462</v>
      </c>
      <c r="FCQ1" s="33" t="s">
        <v>4463</v>
      </c>
      <c r="FCR1" s="33" t="s">
        <v>4464</v>
      </c>
      <c r="FCS1" s="33" t="s">
        <v>4465</v>
      </c>
      <c r="FCT1" s="33" t="s">
        <v>4466</v>
      </c>
      <c r="FCU1" s="33" t="s">
        <v>4467</v>
      </c>
      <c r="FCV1" s="33" t="s">
        <v>4468</v>
      </c>
      <c r="FCW1" s="33" t="s">
        <v>4469</v>
      </c>
      <c r="FCX1" s="33" t="s">
        <v>4470</v>
      </c>
      <c r="FCY1" s="33" t="s">
        <v>4471</v>
      </c>
      <c r="FCZ1" s="33" t="s">
        <v>4472</v>
      </c>
      <c r="FDA1" s="33" t="s">
        <v>4473</v>
      </c>
      <c r="FDB1" s="33" t="s">
        <v>4474</v>
      </c>
      <c r="FDC1" s="33" t="s">
        <v>4475</v>
      </c>
      <c r="FDD1" s="33" t="s">
        <v>4476</v>
      </c>
      <c r="FDE1" s="33" t="s">
        <v>4477</v>
      </c>
      <c r="FDF1" s="33" t="s">
        <v>4478</v>
      </c>
      <c r="FDG1" s="33" t="s">
        <v>4479</v>
      </c>
      <c r="FDH1" s="33" t="s">
        <v>4480</v>
      </c>
      <c r="FDI1" s="33" t="s">
        <v>4481</v>
      </c>
      <c r="FDJ1" s="33" t="s">
        <v>4482</v>
      </c>
      <c r="FDK1" s="33" t="s">
        <v>4483</v>
      </c>
      <c r="FDL1" s="33" t="s">
        <v>4484</v>
      </c>
      <c r="FDM1" s="33" t="s">
        <v>4485</v>
      </c>
      <c r="FDN1" s="33" t="s">
        <v>4486</v>
      </c>
      <c r="FDO1" s="33" t="s">
        <v>4487</v>
      </c>
      <c r="FDP1" s="33" t="s">
        <v>4488</v>
      </c>
      <c r="FDQ1" s="33" t="s">
        <v>4489</v>
      </c>
      <c r="FDR1" s="33" t="s">
        <v>4490</v>
      </c>
      <c r="FDS1" s="33" t="s">
        <v>4491</v>
      </c>
      <c r="FDT1" s="33" t="s">
        <v>4492</v>
      </c>
      <c r="FDU1" s="33" t="s">
        <v>4493</v>
      </c>
      <c r="FDV1" s="33" t="s">
        <v>4494</v>
      </c>
      <c r="FDW1" s="33" t="s">
        <v>4495</v>
      </c>
      <c r="FDX1" s="33" t="s">
        <v>4496</v>
      </c>
      <c r="FDY1" s="33" t="s">
        <v>4497</v>
      </c>
      <c r="FDZ1" s="33" t="s">
        <v>4498</v>
      </c>
      <c r="FEA1" s="33" t="s">
        <v>4499</v>
      </c>
      <c r="FEB1" s="33" t="s">
        <v>4500</v>
      </c>
      <c r="FEC1" s="33" t="s">
        <v>4501</v>
      </c>
      <c r="FED1" s="33" t="s">
        <v>4502</v>
      </c>
      <c r="FEE1" s="33" t="s">
        <v>4503</v>
      </c>
      <c r="FEF1" s="33" t="s">
        <v>4504</v>
      </c>
      <c r="FEG1" s="33" t="s">
        <v>4505</v>
      </c>
      <c r="FEH1" s="33" t="s">
        <v>4506</v>
      </c>
      <c r="FEI1" s="33" t="s">
        <v>4507</v>
      </c>
      <c r="FEJ1" s="33" t="s">
        <v>4508</v>
      </c>
      <c r="FEK1" s="33" t="s">
        <v>4509</v>
      </c>
      <c r="FEL1" s="33" t="s">
        <v>4510</v>
      </c>
      <c r="FEM1" s="33" t="s">
        <v>4511</v>
      </c>
      <c r="FEN1" s="33" t="s">
        <v>4512</v>
      </c>
      <c r="FEO1" s="33" t="s">
        <v>4513</v>
      </c>
      <c r="FEP1" s="33" t="s">
        <v>4514</v>
      </c>
      <c r="FEQ1" s="33" t="s">
        <v>4515</v>
      </c>
      <c r="FER1" s="33" t="s">
        <v>4516</v>
      </c>
      <c r="FES1" s="33" t="s">
        <v>4517</v>
      </c>
      <c r="FET1" s="33" t="s">
        <v>4518</v>
      </c>
      <c r="FEU1" s="33" t="s">
        <v>4519</v>
      </c>
      <c r="FEV1" s="33" t="s">
        <v>4520</v>
      </c>
      <c r="FEW1" s="33" t="s">
        <v>4521</v>
      </c>
      <c r="FEX1" s="33" t="s">
        <v>4522</v>
      </c>
      <c r="FEY1" s="33" t="s">
        <v>4523</v>
      </c>
      <c r="FEZ1" s="33" t="s">
        <v>4524</v>
      </c>
      <c r="FFA1" s="33" t="s">
        <v>4525</v>
      </c>
      <c r="FFB1" s="33" t="s">
        <v>4526</v>
      </c>
      <c r="FFC1" s="33" t="s">
        <v>4527</v>
      </c>
      <c r="FFD1" s="33" t="s">
        <v>4528</v>
      </c>
      <c r="FFE1" s="33" t="s">
        <v>4529</v>
      </c>
      <c r="FFF1" s="33" t="s">
        <v>4530</v>
      </c>
      <c r="FFG1" s="33" t="s">
        <v>4531</v>
      </c>
      <c r="FFH1" s="33" t="s">
        <v>4532</v>
      </c>
      <c r="FFI1" s="33" t="s">
        <v>4533</v>
      </c>
      <c r="FFJ1" s="33" t="s">
        <v>4534</v>
      </c>
      <c r="FFK1" s="33" t="s">
        <v>4535</v>
      </c>
      <c r="FFL1" s="33" t="s">
        <v>4536</v>
      </c>
      <c r="FFM1" s="33" t="s">
        <v>4537</v>
      </c>
      <c r="FFN1" s="33" t="s">
        <v>4538</v>
      </c>
      <c r="FFO1" s="33" t="s">
        <v>4539</v>
      </c>
      <c r="FFP1" s="33" t="s">
        <v>4540</v>
      </c>
      <c r="FFQ1" s="33" t="s">
        <v>4541</v>
      </c>
      <c r="FFR1" s="33" t="s">
        <v>4542</v>
      </c>
      <c r="FFS1" s="33" t="s">
        <v>4543</v>
      </c>
      <c r="FFT1" s="33" t="s">
        <v>4544</v>
      </c>
      <c r="FFU1" s="33" t="s">
        <v>4545</v>
      </c>
      <c r="FFV1" s="33" t="s">
        <v>4546</v>
      </c>
      <c r="FFW1" s="33" t="s">
        <v>4547</v>
      </c>
      <c r="FFX1" s="33" t="s">
        <v>4548</v>
      </c>
      <c r="FFY1" s="33" t="s">
        <v>4549</v>
      </c>
      <c r="FFZ1" s="33" t="s">
        <v>4550</v>
      </c>
      <c r="FGA1" s="33" t="s">
        <v>4551</v>
      </c>
      <c r="FGB1" s="33" t="s">
        <v>4552</v>
      </c>
      <c r="FGC1" s="33" t="s">
        <v>4553</v>
      </c>
      <c r="FGD1" s="33" t="s">
        <v>4554</v>
      </c>
      <c r="FGE1" s="33" t="s">
        <v>4555</v>
      </c>
      <c r="FGF1" s="33" t="s">
        <v>4556</v>
      </c>
      <c r="FGG1" s="33" t="s">
        <v>4557</v>
      </c>
      <c r="FGH1" s="33" t="s">
        <v>4558</v>
      </c>
      <c r="FGI1" s="33" t="s">
        <v>4559</v>
      </c>
      <c r="FGJ1" s="33" t="s">
        <v>4560</v>
      </c>
      <c r="FGK1" s="33" t="s">
        <v>4561</v>
      </c>
      <c r="FGL1" s="33" t="s">
        <v>4562</v>
      </c>
      <c r="FGM1" s="33" t="s">
        <v>4563</v>
      </c>
      <c r="FGN1" s="33" t="s">
        <v>4564</v>
      </c>
      <c r="FGO1" s="33" t="s">
        <v>4565</v>
      </c>
      <c r="FGP1" s="33" t="s">
        <v>4566</v>
      </c>
      <c r="FGQ1" s="33" t="s">
        <v>4567</v>
      </c>
      <c r="FGR1" s="33" t="s">
        <v>4568</v>
      </c>
      <c r="FGS1" s="33" t="s">
        <v>4569</v>
      </c>
      <c r="FGT1" s="33" t="s">
        <v>4570</v>
      </c>
      <c r="FGU1" s="33" t="s">
        <v>4571</v>
      </c>
      <c r="FGV1" s="33" t="s">
        <v>4572</v>
      </c>
      <c r="FGW1" s="33" t="s">
        <v>4573</v>
      </c>
      <c r="FGX1" s="33" t="s">
        <v>4574</v>
      </c>
      <c r="FGY1" s="33" t="s">
        <v>4575</v>
      </c>
      <c r="FGZ1" s="33" t="s">
        <v>4576</v>
      </c>
      <c r="FHA1" s="33" t="s">
        <v>4577</v>
      </c>
      <c r="FHB1" s="33" t="s">
        <v>4578</v>
      </c>
      <c r="FHC1" s="33" t="s">
        <v>4579</v>
      </c>
      <c r="FHD1" s="33" t="s">
        <v>4580</v>
      </c>
      <c r="FHE1" s="33" t="s">
        <v>4581</v>
      </c>
      <c r="FHF1" s="33" t="s">
        <v>4582</v>
      </c>
      <c r="FHG1" s="33" t="s">
        <v>4583</v>
      </c>
      <c r="FHH1" s="33" t="s">
        <v>4584</v>
      </c>
      <c r="FHI1" s="33" t="s">
        <v>4585</v>
      </c>
      <c r="FHJ1" s="33" t="s">
        <v>4586</v>
      </c>
      <c r="FHK1" s="33" t="s">
        <v>4587</v>
      </c>
      <c r="FHL1" s="33" t="s">
        <v>4588</v>
      </c>
      <c r="FHM1" s="33" t="s">
        <v>4589</v>
      </c>
      <c r="FHN1" s="33" t="s">
        <v>4590</v>
      </c>
      <c r="FHO1" s="33" t="s">
        <v>4591</v>
      </c>
      <c r="FHP1" s="33" t="s">
        <v>4592</v>
      </c>
      <c r="FHQ1" s="33" t="s">
        <v>4593</v>
      </c>
      <c r="FHR1" s="33" t="s">
        <v>4594</v>
      </c>
      <c r="FHS1" s="33" t="s">
        <v>4595</v>
      </c>
      <c r="FHT1" s="33" t="s">
        <v>4596</v>
      </c>
      <c r="FHU1" s="33" t="s">
        <v>4597</v>
      </c>
      <c r="FHV1" s="33" t="s">
        <v>4598</v>
      </c>
      <c r="FHW1" s="33" t="s">
        <v>4599</v>
      </c>
      <c r="FHX1" s="33" t="s">
        <v>4600</v>
      </c>
      <c r="FHY1" s="33" t="s">
        <v>4601</v>
      </c>
      <c r="FHZ1" s="33" t="s">
        <v>4602</v>
      </c>
      <c r="FIA1" s="33" t="s">
        <v>4603</v>
      </c>
      <c r="FIB1" s="33" t="s">
        <v>4604</v>
      </c>
      <c r="FIC1" s="33" t="s">
        <v>4605</v>
      </c>
      <c r="FID1" s="33" t="s">
        <v>4606</v>
      </c>
      <c r="FIE1" s="33" t="s">
        <v>4607</v>
      </c>
      <c r="FIF1" s="33" t="s">
        <v>4608</v>
      </c>
      <c r="FIG1" s="33" t="s">
        <v>4609</v>
      </c>
      <c r="FIH1" s="33" t="s">
        <v>4610</v>
      </c>
      <c r="FII1" s="33" t="s">
        <v>4611</v>
      </c>
      <c r="FIJ1" s="33" t="s">
        <v>4612</v>
      </c>
      <c r="FIK1" s="33" t="s">
        <v>4613</v>
      </c>
      <c r="FIL1" s="33" t="s">
        <v>4614</v>
      </c>
      <c r="FIM1" s="33" t="s">
        <v>4615</v>
      </c>
      <c r="FIN1" s="33" t="s">
        <v>4616</v>
      </c>
      <c r="FIO1" s="33" t="s">
        <v>4617</v>
      </c>
      <c r="FIP1" s="33" t="s">
        <v>4618</v>
      </c>
      <c r="FIQ1" s="33" t="s">
        <v>4619</v>
      </c>
      <c r="FIR1" s="33" t="s">
        <v>4620</v>
      </c>
      <c r="FIS1" s="33" t="s">
        <v>4621</v>
      </c>
      <c r="FIT1" s="33" t="s">
        <v>4622</v>
      </c>
      <c r="FIU1" s="33" t="s">
        <v>4623</v>
      </c>
      <c r="FIV1" s="33" t="s">
        <v>4624</v>
      </c>
      <c r="FIW1" s="33" t="s">
        <v>4625</v>
      </c>
      <c r="FIX1" s="33" t="s">
        <v>4626</v>
      </c>
      <c r="FIY1" s="33" t="s">
        <v>4627</v>
      </c>
      <c r="FIZ1" s="33" t="s">
        <v>4628</v>
      </c>
      <c r="FJA1" s="33" t="s">
        <v>4629</v>
      </c>
      <c r="FJB1" s="33" t="s">
        <v>4630</v>
      </c>
      <c r="FJC1" s="33" t="s">
        <v>4631</v>
      </c>
      <c r="FJD1" s="33" t="s">
        <v>4632</v>
      </c>
      <c r="FJE1" s="33" t="s">
        <v>4633</v>
      </c>
      <c r="FJF1" s="33" t="s">
        <v>4634</v>
      </c>
      <c r="FJG1" s="33" t="s">
        <v>4635</v>
      </c>
      <c r="FJH1" s="33" t="s">
        <v>4636</v>
      </c>
      <c r="FJI1" s="33" t="s">
        <v>4637</v>
      </c>
      <c r="FJJ1" s="33" t="s">
        <v>4638</v>
      </c>
      <c r="FJK1" s="33" t="s">
        <v>4639</v>
      </c>
      <c r="FJL1" s="33" t="s">
        <v>4640</v>
      </c>
      <c r="FJM1" s="33" t="s">
        <v>4641</v>
      </c>
      <c r="FJN1" s="33" t="s">
        <v>4642</v>
      </c>
      <c r="FJO1" s="33" t="s">
        <v>4643</v>
      </c>
      <c r="FJP1" s="33" t="s">
        <v>4644</v>
      </c>
      <c r="FJQ1" s="33" t="s">
        <v>4645</v>
      </c>
      <c r="FJR1" s="33" t="s">
        <v>4646</v>
      </c>
      <c r="FJS1" s="33" t="s">
        <v>4647</v>
      </c>
      <c r="FJT1" s="33" t="s">
        <v>4648</v>
      </c>
      <c r="FJU1" s="33" t="s">
        <v>4649</v>
      </c>
      <c r="FJV1" s="33" t="s">
        <v>4650</v>
      </c>
      <c r="FJW1" s="33" t="s">
        <v>4651</v>
      </c>
      <c r="FJX1" s="33" t="s">
        <v>4652</v>
      </c>
      <c r="FJY1" s="33" t="s">
        <v>4653</v>
      </c>
      <c r="FJZ1" s="33" t="s">
        <v>4654</v>
      </c>
      <c r="FKA1" s="33" t="s">
        <v>4655</v>
      </c>
      <c r="FKB1" s="33" t="s">
        <v>4656</v>
      </c>
      <c r="FKC1" s="33" t="s">
        <v>4657</v>
      </c>
      <c r="FKD1" s="33" t="s">
        <v>4658</v>
      </c>
      <c r="FKE1" s="33" t="s">
        <v>4659</v>
      </c>
      <c r="FKF1" s="33" t="s">
        <v>4660</v>
      </c>
      <c r="FKG1" s="33" t="s">
        <v>4661</v>
      </c>
      <c r="FKH1" s="33" t="s">
        <v>4662</v>
      </c>
      <c r="FKI1" s="33" t="s">
        <v>4663</v>
      </c>
      <c r="FKJ1" s="33" t="s">
        <v>4664</v>
      </c>
      <c r="FKK1" s="33" t="s">
        <v>4665</v>
      </c>
      <c r="FKL1" s="33" t="s">
        <v>4666</v>
      </c>
      <c r="FKM1" s="33" t="s">
        <v>4667</v>
      </c>
      <c r="FKN1" s="33" t="s">
        <v>4668</v>
      </c>
      <c r="FKO1" s="33" t="s">
        <v>4669</v>
      </c>
      <c r="FKP1" s="33" t="s">
        <v>4670</v>
      </c>
      <c r="FKQ1" s="33" t="s">
        <v>4671</v>
      </c>
      <c r="FKR1" s="33" t="s">
        <v>4672</v>
      </c>
      <c r="FKS1" s="33" t="s">
        <v>4673</v>
      </c>
      <c r="FKT1" s="33" t="s">
        <v>4674</v>
      </c>
      <c r="FKU1" s="33" t="s">
        <v>4675</v>
      </c>
      <c r="FKV1" s="33" t="s">
        <v>4676</v>
      </c>
      <c r="FKW1" s="33" t="s">
        <v>4677</v>
      </c>
      <c r="FKX1" s="33" t="s">
        <v>4678</v>
      </c>
      <c r="FKY1" s="33" t="s">
        <v>4679</v>
      </c>
      <c r="FKZ1" s="33" t="s">
        <v>4680</v>
      </c>
      <c r="FLA1" s="33" t="s">
        <v>4681</v>
      </c>
      <c r="FLB1" s="33" t="s">
        <v>4682</v>
      </c>
      <c r="FLC1" s="33" t="s">
        <v>4683</v>
      </c>
      <c r="FLD1" s="33" t="s">
        <v>4684</v>
      </c>
      <c r="FLE1" s="33" t="s">
        <v>4685</v>
      </c>
      <c r="FLF1" s="33" t="s">
        <v>4686</v>
      </c>
      <c r="FLG1" s="33" t="s">
        <v>4687</v>
      </c>
      <c r="FLH1" s="33" t="s">
        <v>4688</v>
      </c>
      <c r="FLI1" s="33" t="s">
        <v>4689</v>
      </c>
      <c r="FLJ1" s="33" t="s">
        <v>4690</v>
      </c>
      <c r="FLK1" s="33" t="s">
        <v>4691</v>
      </c>
      <c r="FLL1" s="33" t="s">
        <v>4692</v>
      </c>
      <c r="FLM1" s="33" t="s">
        <v>4693</v>
      </c>
      <c r="FLN1" s="33" t="s">
        <v>4694</v>
      </c>
      <c r="FLO1" s="33" t="s">
        <v>4695</v>
      </c>
      <c r="FLP1" s="33" t="s">
        <v>4696</v>
      </c>
      <c r="FLQ1" s="33" t="s">
        <v>4697</v>
      </c>
      <c r="FLR1" s="33" t="s">
        <v>4698</v>
      </c>
      <c r="FLS1" s="33" t="s">
        <v>4699</v>
      </c>
      <c r="FLT1" s="33" t="s">
        <v>4700</v>
      </c>
      <c r="FLU1" s="33" t="s">
        <v>4701</v>
      </c>
      <c r="FLV1" s="33" t="s">
        <v>4702</v>
      </c>
      <c r="FLW1" s="33" t="s">
        <v>4703</v>
      </c>
      <c r="FLX1" s="33" t="s">
        <v>4704</v>
      </c>
      <c r="FLY1" s="33" t="s">
        <v>4705</v>
      </c>
      <c r="FLZ1" s="33" t="s">
        <v>4706</v>
      </c>
      <c r="FMA1" s="33" t="s">
        <v>4707</v>
      </c>
      <c r="FMB1" s="33" t="s">
        <v>4708</v>
      </c>
      <c r="FMC1" s="33" t="s">
        <v>4709</v>
      </c>
      <c r="FMD1" s="33" t="s">
        <v>4710</v>
      </c>
      <c r="FME1" s="33" t="s">
        <v>4711</v>
      </c>
      <c r="FMF1" s="33" t="s">
        <v>4712</v>
      </c>
      <c r="FMG1" s="33" t="s">
        <v>4713</v>
      </c>
      <c r="FMH1" s="33" t="s">
        <v>4714</v>
      </c>
      <c r="FMI1" s="33" t="s">
        <v>4715</v>
      </c>
      <c r="FMJ1" s="33" t="s">
        <v>4716</v>
      </c>
      <c r="FMK1" s="33" t="s">
        <v>4717</v>
      </c>
      <c r="FML1" s="33" t="s">
        <v>4718</v>
      </c>
      <c r="FMM1" s="33" t="s">
        <v>4719</v>
      </c>
      <c r="FMN1" s="33" t="s">
        <v>4720</v>
      </c>
      <c r="FMO1" s="33" t="s">
        <v>4721</v>
      </c>
      <c r="FMP1" s="33" t="s">
        <v>4722</v>
      </c>
      <c r="FMQ1" s="33" t="s">
        <v>4723</v>
      </c>
      <c r="FMR1" s="33" t="s">
        <v>4724</v>
      </c>
      <c r="FMS1" s="33" t="s">
        <v>4725</v>
      </c>
      <c r="FMT1" s="33" t="s">
        <v>4726</v>
      </c>
      <c r="FMU1" s="33" t="s">
        <v>4727</v>
      </c>
      <c r="FMV1" s="33" t="s">
        <v>4728</v>
      </c>
      <c r="FMW1" s="33" t="s">
        <v>4729</v>
      </c>
      <c r="FMX1" s="33" t="s">
        <v>4730</v>
      </c>
      <c r="FMY1" s="33" t="s">
        <v>4731</v>
      </c>
      <c r="FMZ1" s="33" t="s">
        <v>4732</v>
      </c>
      <c r="FNA1" s="33" t="s">
        <v>4733</v>
      </c>
      <c r="FNB1" s="33" t="s">
        <v>4734</v>
      </c>
      <c r="FNC1" s="33" t="s">
        <v>4735</v>
      </c>
      <c r="FND1" s="33" t="s">
        <v>4736</v>
      </c>
      <c r="FNE1" s="33" t="s">
        <v>4737</v>
      </c>
      <c r="FNF1" s="33" t="s">
        <v>4738</v>
      </c>
      <c r="FNG1" s="33" t="s">
        <v>4739</v>
      </c>
      <c r="FNH1" s="33" t="s">
        <v>4740</v>
      </c>
      <c r="FNI1" s="33" t="s">
        <v>4741</v>
      </c>
      <c r="FNJ1" s="33" t="s">
        <v>4742</v>
      </c>
      <c r="FNK1" s="33" t="s">
        <v>4743</v>
      </c>
      <c r="FNL1" s="33" t="s">
        <v>4744</v>
      </c>
      <c r="FNM1" s="33" t="s">
        <v>4745</v>
      </c>
      <c r="FNN1" s="33" t="s">
        <v>4746</v>
      </c>
      <c r="FNO1" s="33" t="s">
        <v>4747</v>
      </c>
      <c r="FNP1" s="33" t="s">
        <v>4748</v>
      </c>
      <c r="FNQ1" s="33" t="s">
        <v>4749</v>
      </c>
      <c r="FNR1" s="33" t="s">
        <v>4750</v>
      </c>
      <c r="FNS1" s="33" t="s">
        <v>4751</v>
      </c>
      <c r="FNT1" s="33" t="s">
        <v>4752</v>
      </c>
      <c r="FNU1" s="33" t="s">
        <v>4753</v>
      </c>
      <c r="FNV1" s="33" t="s">
        <v>4754</v>
      </c>
      <c r="FNW1" s="33" t="s">
        <v>4755</v>
      </c>
      <c r="FNX1" s="33" t="s">
        <v>4756</v>
      </c>
      <c r="FNY1" s="33" t="s">
        <v>4757</v>
      </c>
      <c r="FNZ1" s="33" t="s">
        <v>4758</v>
      </c>
      <c r="FOA1" s="33" t="s">
        <v>4759</v>
      </c>
      <c r="FOB1" s="33" t="s">
        <v>4760</v>
      </c>
      <c r="FOC1" s="33" t="s">
        <v>4761</v>
      </c>
      <c r="FOD1" s="33" t="s">
        <v>4762</v>
      </c>
      <c r="FOE1" s="33" t="s">
        <v>4763</v>
      </c>
      <c r="FOF1" s="33" t="s">
        <v>4764</v>
      </c>
      <c r="FOG1" s="33" t="s">
        <v>4765</v>
      </c>
      <c r="FOH1" s="33" t="s">
        <v>4766</v>
      </c>
      <c r="FOI1" s="33" t="s">
        <v>4767</v>
      </c>
      <c r="FOJ1" s="33" t="s">
        <v>4768</v>
      </c>
      <c r="FOK1" s="33" t="s">
        <v>4769</v>
      </c>
      <c r="FOL1" s="33" t="s">
        <v>4770</v>
      </c>
      <c r="FOM1" s="33" t="s">
        <v>4771</v>
      </c>
      <c r="FON1" s="33" t="s">
        <v>4772</v>
      </c>
      <c r="FOO1" s="33" t="s">
        <v>4773</v>
      </c>
      <c r="FOP1" s="33" t="s">
        <v>4774</v>
      </c>
      <c r="FOQ1" s="33" t="s">
        <v>4775</v>
      </c>
      <c r="FOR1" s="33" t="s">
        <v>4776</v>
      </c>
      <c r="FOS1" s="33" t="s">
        <v>4777</v>
      </c>
      <c r="FOT1" s="33" t="s">
        <v>4778</v>
      </c>
      <c r="FOU1" s="33" t="s">
        <v>4779</v>
      </c>
      <c r="FOV1" s="33" t="s">
        <v>4780</v>
      </c>
      <c r="FOW1" s="33" t="s">
        <v>4781</v>
      </c>
      <c r="FOX1" s="33" t="s">
        <v>4782</v>
      </c>
      <c r="FOY1" s="33" t="s">
        <v>4783</v>
      </c>
      <c r="FOZ1" s="33" t="s">
        <v>4784</v>
      </c>
      <c r="FPA1" s="33" t="s">
        <v>4785</v>
      </c>
      <c r="FPB1" s="33" t="s">
        <v>4786</v>
      </c>
      <c r="FPC1" s="33" t="s">
        <v>4787</v>
      </c>
      <c r="FPD1" s="33" t="s">
        <v>4788</v>
      </c>
      <c r="FPE1" s="33" t="s">
        <v>4789</v>
      </c>
      <c r="FPF1" s="33" t="s">
        <v>4790</v>
      </c>
      <c r="FPG1" s="33" t="s">
        <v>4791</v>
      </c>
      <c r="FPH1" s="33" t="s">
        <v>4792</v>
      </c>
      <c r="FPI1" s="33" t="s">
        <v>4793</v>
      </c>
      <c r="FPJ1" s="33" t="s">
        <v>4794</v>
      </c>
      <c r="FPK1" s="33" t="s">
        <v>4795</v>
      </c>
      <c r="FPL1" s="33" t="s">
        <v>4796</v>
      </c>
      <c r="FPM1" s="33" t="s">
        <v>4797</v>
      </c>
      <c r="FPN1" s="33" t="s">
        <v>4798</v>
      </c>
      <c r="FPO1" s="33" t="s">
        <v>4799</v>
      </c>
      <c r="FPP1" s="33" t="s">
        <v>4800</v>
      </c>
      <c r="FPQ1" s="33" t="s">
        <v>4801</v>
      </c>
      <c r="FPR1" s="33" t="s">
        <v>4802</v>
      </c>
      <c r="FPS1" s="33" t="s">
        <v>4803</v>
      </c>
      <c r="FPT1" s="33" t="s">
        <v>4804</v>
      </c>
      <c r="FPU1" s="33" t="s">
        <v>4805</v>
      </c>
      <c r="FPV1" s="33" t="s">
        <v>4806</v>
      </c>
      <c r="FPW1" s="33" t="s">
        <v>4807</v>
      </c>
      <c r="FPX1" s="33" t="s">
        <v>4808</v>
      </c>
      <c r="FPY1" s="33" t="s">
        <v>4809</v>
      </c>
      <c r="FPZ1" s="33" t="s">
        <v>4810</v>
      </c>
      <c r="FQA1" s="33" t="s">
        <v>4811</v>
      </c>
      <c r="FQB1" s="33" t="s">
        <v>4812</v>
      </c>
      <c r="FQC1" s="33" t="s">
        <v>4813</v>
      </c>
      <c r="FQD1" s="33" t="s">
        <v>4814</v>
      </c>
      <c r="FQE1" s="33" t="s">
        <v>4815</v>
      </c>
      <c r="FQF1" s="33" t="s">
        <v>4816</v>
      </c>
      <c r="FQG1" s="33" t="s">
        <v>4817</v>
      </c>
      <c r="FQH1" s="33" t="s">
        <v>4818</v>
      </c>
      <c r="FQI1" s="33" t="s">
        <v>4819</v>
      </c>
      <c r="FQJ1" s="33" t="s">
        <v>4820</v>
      </c>
      <c r="FQK1" s="33" t="s">
        <v>4821</v>
      </c>
      <c r="FQL1" s="33" t="s">
        <v>4822</v>
      </c>
      <c r="FQM1" s="33" t="s">
        <v>4823</v>
      </c>
      <c r="FQN1" s="33" t="s">
        <v>4824</v>
      </c>
      <c r="FQO1" s="33" t="s">
        <v>4825</v>
      </c>
      <c r="FQP1" s="33" t="s">
        <v>4826</v>
      </c>
      <c r="FQQ1" s="33" t="s">
        <v>4827</v>
      </c>
      <c r="FQR1" s="33" t="s">
        <v>4828</v>
      </c>
      <c r="FQS1" s="33" t="s">
        <v>4829</v>
      </c>
      <c r="FQT1" s="33" t="s">
        <v>4830</v>
      </c>
      <c r="FQU1" s="33" t="s">
        <v>4831</v>
      </c>
      <c r="FQV1" s="33" t="s">
        <v>4832</v>
      </c>
      <c r="FQW1" s="33" t="s">
        <v>4833</v>
      </c>
      <c r="FQX1" s="33" t="s">
        <v>4834</v>
      </c>
      <c r="FQY1" s="33" t="s">
        <v>4835</v>
      </c>
      <c r="FQZ1" s="33" t="s">
        <v>4836</v>
      </c>
      <c r="FRA1" s="33" t="s">
        <v>4837</v>
      </c>
      <c r="FRB1" s="33" t="s">
        <v>4838</v>
      </c>
      <c r="FRC1" s="33" t="s">
        <v>4839</v>
      </c>
      <c r="FRD1" s="33" t="s">
        <v>4840</v>
      </c>
      <c r="FRE1" s="33" t="s">
        <v>4841</v>
      </c>
      <c r="FRF1" s="33" t="s">
        <v>4842</v>
      </c>
      <c r="FRG1" s="33" t="s">
        <v>4843</v>
      </c>
      <c r="FRH1" s="33" t="s">
        <v>4844</v>
      </c>
      <c r="FRI1" s="33" t="s">
        <v>4845</v>
      </c>
      <c r="FRJ1" s="33" t="s">
        <v>4846</v>
      </c>
      <c r="FRK1" s="33" t="s">
        <v>4847</v>
      </c>
      <c r="FRL1" s="33" t="s">
        <v>4848</v>
      </c>
      <c r="FRM1" s="33" t="s">
        <v>4849</v>
      </c>
      <c r="FRN1" s="33" t="s">
        <v>4850</v>
      </c>
      <c r="FRO1" s="33" t="s">
        <v>4851</v>
      </c>
      <c r="FRP1" s="33" t="s">
        <v>4852</v>
      </c>
      <c r="FRQ1" s="33" t="s">
        <v>4853</v>
      </c>
      <c r="FRR1" s="33" t="s">
        <v>4854</v>
      </c>
      <c r="FRS1" s="33" t="s">
        <v>4855</v>
      </c>
      <c r="FRT1" s="33" t="s">
        <v>4856</v>
      </c>
      <c r="FRU1" s="33" t="s">
        <v>4857</v>
      </c>
      <c r="FRV1" s="33" t="s">
        <v>4858</v>
      </c>
      <c r="FRW1" s="33" t="s">
        <v>4859</v>
      </c>
      <c r="FRX1" s="33" t="s">
        <v>4860</v>
      </c>
      <c r="FRY1" s="33" t="s">
        <v>4861</v>
      </c>
      <c r="FRZ1" s="33" t="s">
        <v>4862</v>
      </c>
      <c r="FSA1" s="33" t="s">
        <v>4863</v>
      </c>
      <c r="FSB1" s="33" t="s">
        <v>4864</v>
      </c>
      <c r="FSC1" s="33" t="s">
        <v>4865</v>
      </c>
      <c r="FSD1" s="33" t="s">
        <v>4866</v>
      </c>
      <c r="FSE1" s="33" t="s">
        <v>4867</v>
      </c>
      <c r="FSF1" s="33" t="s">
        <v>4868</v>
      </c>
      <c r="FSG1" s="33" t="s">
        <v>4869</v>
      </c>
      <c r="FSH1" s="33" t="s">
        <v>4870</v>
      </c>
      <c r="FSI1" s="33" t="s">
        <v>4871</v>
      </c>
      <c r="FSJ1" s="33" t="s">
        <v>4872</v>
      </c>
      <c r="FSK1" s="33" t="s">
        <v>4873</v>
      </c>
      <c r="FSL1" s="33" t="s">
        <v>4874</v>
      </c>
      <c r="FSM1" s="33" t="s">
        <v>4875</v>
      </c>
      <c r="FSN1" s="33" t="s">
        <v>4876</v>
      </c>
      <c r="FSO1" s="33" t="s">
        <v>4877</v>
      </c>
      <c r="FSP1" s="33" t="s">
        <v>4878</v>
      </c>
      <c r="FSQ1" s="33" t="s">
        <v>4879</v>
      </c>
      <c r="FSR1" s="33" t="s">
        <v>4880</v>
      </c>
      <c r="FSS1" s="33" t="s">
        <v>4881</v>
      </c>
      <c r="FST1" s="33" t="s">
        <v>4882</v>
      </c>
      <c r="FSU1" s="33" t="s">
        <v>4883</v>
      </c>
      <c r="FSV1" s="33" t="s">
        <v>4884</v>
      </c>
      <c r="FSW1" s="33" t="s">
        <v>4885</v>
      </c>
      <c r="FSX1" s="33" t="s">
        <v>4886</v>
      </c>
      <c r="FSY1" s="33" t="s">
        <v>4887</v>
      </c>
      <c r="FSZ1" s="33" t="s">
        <v>4888</v>
      </c>
      <c r="FTA1" s="33" t="s">
        <v>4889</v>
      </c>
      <c r="FTB1" s="33" t="s">
        <v>4890</v>
      </c>
      <c r="FTC1" s="33" t="s">
        <v>4891</v>
      </c>
      <c r="FTD1" s="33" t="s">
        <v>4892</v>
      </c>
      <c r="FTE1" s="33" t="s">
        <v>4893</v>
      </c>
      <c r="FTF1" s="33" t="s">
        <v>4894</v>
      </c>
      <c r="FTG1" s="33" t="s">
        <v>4895</v>
      </c>
      <c r="FTH1" s="33" t="s">
        <v>4896</v>
      </c>
      <c r="FTI1" s="33" t="s">
        <v>4897</v>
      </c>
      <c r="FTJ1" s="33" t="s">
        <v>4898</v>
      </c>
      <c r="FTK1" s="33" t="s">
        <v>4899</v>
      </c>
      <c r="FTL1" s="33" t="s">
        <v>4900</v>
      </c>
      <c r="FTM1" s="33" t="s">
        <v>4901</v>
      </c>
      <c r="FTN1" s="33" t="s">
        <v>4902</v>
      </c>
      <c r="FTO1" s="33" t="s">
        <v>4903</v>
      </c>
      <c r="FTP1" s="33" t="s">
        <v>4904</v>
      </c>
      <c r="FTQ1" s="33" t="s">
        <v>4905</v>
      </c>
      <c r="FTR1" s="33" t="s">
        <v>4906</v>
      </c>
      <c r="FTS1" s="33" t="s">
        <v>4907</v>
      </c>
      <c r="FTT1" s="33" t="s">
        <v>4908</v>
      </c>
      <c r="FTU1" s="33" t="s">
        <v>4909</v>
      </c>
      <c r="FTV1" s="33" t="s">
        <v>4910</v>
      </c>
      <c r="FTW1" s="33" t="s">
        <v>4911</v>
      </c>
      <c r="FTX1" s="33" t="s">
        <v>4912</v>
      </c>
      <c r="FTY1" s="33" t="s">
        <v>4913</v>
      </c>
      <c r="FTZ1" s="33" t="s">
        <v>4914</v>
      </c>
      <c r="FUA1" s="33" t="s">
        <v>4915</v>
      </c>
      <c r="FUB1" s="33" t="s">
        <v>4916</v>
      </c>
      <c r="FUC1" s="33" t="s">
        <v>4917</v>
      </c>
      <c r="FUD1" s="33" t="s">
        <v>4918</v>
      </c>
      <c r="FUE1" s="33" t="s">
        <v>4919</v>
      </c>
      <c r="FUF1" s="33" t="s">
        <v>4920</v>
      </c>
      <c r="FUG1" s="33" t="s">
        <v>4921</v>
      </c>
      <c r="FUH1" s="33" t="s">
        <v>4922</v>
      </c>
      <c r="FUI1" s="33" t="s">
        <v>4923</v>
      </c>
      <c r="FUJ1" s="33" t="s">
        <v>4924</v>
      </c>
      <c r="FUK1" s="33" t="s">
        <v>4925</v>
      </c>
      <c r="FUL1" s="33" t="s">
        <v>4926</v>
      </c>
      <c r="FUM1" s="33" t="s">
        <v>4927</v>
      </c>
      <c r="FUN1" s="33" t="s">
        <v>4928</v>
      </c>
      <c r="FUO1" s="33" t="s">
        <v>4929</v>
      </c>
      <c r="FUP1" s="33" t="s">
        <v>4930</v>
      </c>
      <c r="FUQ1" s="33" t="s">
        <v>4931</v>
      </c>
      <c r="FUR1" s="33" t="s">
        <v>4932</v>
      </c>
      <c r="FUS1" s="33" t="s">
        <v>4933</v>
      </c>
      <c r="FUT1" s="33" t="s">
        <v>4934</v>
      </c>
      <c r="FUU1" s="33" t="s">
        <v>4935</v>
      </c>
      <c r="FUV1" s="33" t="s">
        <v>4936</v>
      </c>
      <c r="FUW1" s="33" t="s">
        <v>4937</v>
      </c>
      <c r="FUX1" s="33" t="s">
        <v>4938</v>
      </c>
      <c r="FUY1" s="33" t="s">
        <v>4939</v>
      </c>
      <c r="FUZ1" s="33" t="s">
        <v>4940</v>
      </c>
      <c r="FVA1" s="33" t="s">
        <v>4941</v>
      </c>
      <c r="FVB1" s="33" t="s">
        <v>4942</v>
      </c>
      <c r="FVC1" s="33" t="s">
        <v>4943</v>
      </c>
      <c r="FVD1" s="33" t="s">
        <v>4944</v>
      </c>
      <c r="FVE1" s="33" t="s">
        <v>4945</v>
      </c>
      <c r="FVF1" s="33" t="s">
        <v>4946</v>
      </c>
      <c r="FVG1" s="33" t="s">
        <v>4947</v>
      </c>
      <c r="FVH1" s="33" t="s">
        <v>4948</v>
      </c>
      <c r="FVI1" s="33" t="s">
        <v>4949</v>
      </c>
      <c r="FVJ1" s="33" t="s">
        <v>4950</v>
      </c>
      <c r="FVK1" s="33" t="s">
        <v>4951</v>
      </c>
      <c r="FVL1" s="33" t="s">
        <v>4952</v>
      </c>
      <c r="FVM1" s="33" t="s">
        <v>4953</v>
      </c>
      <c r="FVN1" s="33" t="s">
        <v>4954</v>
      </c>
      <c r="FVO1" s="33" t="s">
        <v>4955</v>
      </c>
      <c r="FVP1" s="33" t="s">
        <v>4956</v>
      </c>
      <c r="FVQ1" s="33" t="s">
        <v>4957</v>
      </c>
      <c r="FVR1" s="33" t="s">
        <v>4958</v>
      </c>
      <c r="FVS1" s="33" t="s">
        <v>4959</v>
      </c>
      <c r="FVT1" s="33" t="s">
        <v>4960</v>
      </c>
      <c r="FVU1" s="33" t="s">
        <v>4961</v>
      </c>
      <c r="FVV1" s="33" t="s">
        <v>4962</v>
      </c>
      <c r="FVW1" s="33" t="s">
        <v>4963</v>
      </c>
      <c r="FVX1" s="33" t="s">
        <v>4964</v>
      </c>
      <c r="FVY1" s="33" t="s">
        <v>4965</v>
      </c>
      <c r="FVZ1" s="33" t="s">
        <v>4966</v>
      </c>
      <c r="FWA1" s="33" t="s">
        <v>4967</v>
      </c>
      <c r="FWB1" s="33" t="s">
        <v>4968</v>
      </c>
      <c r="FWC1" s="33" t="s">
        <v>4969</v>
      </c>
      <c r="FWD1" s="33" t="s">
        <v>4970</v>
      </c>
      <c r="FWE1" s="33" t="s">
        <v>4971</v>
      </c>
      <c r="FWF1" s="33" t="s">
        <v>4972</v>
      </c>
      <c r="FWG1" s="33" t="s">
        <v>4973</v>
      </c>
      <c r="FWH1" s="33" t="s">
        <v>4974</v>
      </c>
      <c r="FWI1" s="33" t="s">
        <v>4975</v>
      </c>
      <c r="FWJ1" s="33" t="s">
        <v>4976</v>
      </c>
      <c r="FWK1" s="33" t="s">
        <v>4977</v>
      </c>
      <c r="FWL1" s="33" t="s">
        <v>4978</v>
      </c>
      <c r="FWM1" s="33" t="s">
        <v>4979</v>
      </c>
      <c r="FWN1" s="33" t="s">
        <v>4980</v>
      </c>
      <c r="FWO1" s="33" t="s">
        <v>4981</v>
      </c>
      <c r="FWP1" s="33" t="s">
        <v>4982</v>
      </c>
      <c r="FWQ1" s="33" t="s">
        <v>4983</v>
      </c>
      <c r="FWR1" s="33" t="s">
        <v>4984</v>
      </c>
      <c r="FWS1" s="33" t="s">
        <v>4985</v>
      </c>
      <c r="FWT1" s="33" t="s">
        <v>4986</v>
      </c>
      <c r="FWU1" s="33" t="s">
        <v>4987</v>
      </c>
      <c r="FWV1" s="33" t="s">
        <v>4988</v>
      </c>
      <c r="FWW1" s="33" t="s">
        <v>4989</v>
      </c>
      <c r="FWX1" s="33" t="s">
        <v>4990</v>
      </c>
      <c r="FWY1" s="33" t="s">
        <v>4991</v>
      </c>
      <c r="FWZ1" s="33" t="s">
        <v>4992</v>
      </c>
      <c r="FXA1" s="33" t="s">
        <v>4993</v>
      </c>
      <c r="FXB1" s="33" t="s">
        <v>4994</v>
      </c>
      <c r="FXC1" s="33" t="s">
        <v>4995</v>
      </c>
      <c r="FXD1" s="33" t="s">
        <v>4996</v>
      </c>
      <c r="FXE1" s="33" t="s">
        <v>4997</v>
      </c>
      <c r="FXF1" s="33" t="s">
        <v>4998</v>
      </c>
      <c r="FXG1" s="33" t="s">
        <v>4999</v>
      </c>
      <c r="FXH1" s="33" t="s">
        <v>5000</v>
      </c>
      <c r="FXI1" s="33" t="s">
        <v>5001</v>
      </c>
      <c r="FXJ1" s="33" t="s">
        <v>5002</v>
      </c>
      <c r="FXK1" s="33" t="s">
        <v>5003</v>
      </c>
      <c r="FXL1" s="33" t="s">
        <v>5004</v>
      </c>
      <c r="FXM1" s="33" t="s">
        <v>5005</v>
      </c>
      <c r="FXN1" s="33" t="s">
        <v>5006</v>
      </c>
      <c r="FXO1" s="33" t="s">
        <v>5007</v>
      </c>
      <c r="FXP1" s="33" t="s">
        <v>5008</v>
      </c>
      <c r="FXQ1" s="33" t="s">
        <v>5009</v>
      </c>
      <c r="FXR1" s="33" t="s">
        <v>5010</v>
      </c>
      <c r="FXS1" s="33" t="s">
        <v>5011</v>
      </c>
      <c r="FXT1" s="33" t="s">
        <v>5012</v>
      </c>
      <c r="FXU1" s="33" t="s">
        <v>5013</v>
      </c>
      <c r="FXV1" s="33" t="s">
        <v>5014</v>
      </c>
      <c r="FXW1" s="33" t="s">
        <v>5015</v>
      </c>
      <c r="FXX1" s="33" t="s">
        <v>5016</v>
      </c>
      <c r="FXY1" s="33" t="s">
        <v>5017</v>
      </c>
      <c r="FXZ1" s="33" t="s">
        <v>5018</v>
      </c>
      <c r="FYA1" s="33" t="s">
        <v>5019</v>
      </c>
      <c r="FYB1" s="33" t="s">
        <v>5020</v>
      </c>
      <c r="FYC1" s="33" t="s">
        <v>5021</v>
      </c>
      <c r="FYD1" s="33" t="s">
        <v>5022</v>
      </c>
      <c r="FYE1" s="33" t="s">
        <v>5023</v>
      </c>
      <c r="FYF1" s="33" t="s">
        <v>5024</v>
      </c>
      <c r="FYG1" s="33" t="s">
        <v>5025</v>
      </c>
      <c r="FYH1" s="33" t="s">
        <v>5026</v>
      </c>
      <c r="FYI1" s="33" t="s">
        <v>5027</v>
      </c>
      <c r="FYJ1" s="33" t="s">
        <v>5028</v>
      </c>
      <c r="FYK1" s="33" t="s">
        <v>5029</v>
      </c>
      <c r="FYL1" s="33" t="s">
        <v>5030</v>
      </c>
      <c r="FYM1" s="33" t="s">
        <v>5031</v>
      </c>
      <c r="FYN1" s="33" t="s">
        <v>5032</v>
      </c>
      <c r="FYO1" s="33" t="s">
        <v>5033</v>
      </c>
      <c r="FYP1" s="33" t="s">
        <v>5034</v>
      </c>
      <c r="FYQ1" s="33" t="s">
        <v>5035</v>
      </c>
      <c r="FYR1" s="33" t="s">
        <v>5036</v>
      </c>
      <c r="FYS1" s="33" t="s">
        <v>5037</v>
      </c>
      <c r="FYT1" s="33" t="s">
        <v>5038</v>
      </c>
      <c r="FYU1" s="33" t="s">
        <v>5039</v>
      </c>
      <c r="FYV1" s="33" t="s">
        <v>5040</v>
      </c>
      <c r="FYW1" s="33" t="s">
        <v>5041</v>
      </c>
      <c r="FYX1" s="33" t="s">
        <v>5042</v>
      </c>
      <c r="FYY1" s="33" t="s">
        <v>5043</v>
      </c>
      <c r="FYZ1" s="33" t="s">
        <v>5044</v>
      </c>
      <c r="FZA1" s="33" t="s">
        <v>5045</v>
      </c>
      <c r="FZB1" s="33" t="s">
        <v>5046</v>
      </c>
      <c r="FZC1" s="33" t="s">
        <v>5047</v>
      </c>
      <c r="FZD1" s="33" t="s">
        <v>5048</v>
      </c>
      <c r="FZE1" s="33" t="s">
        <v>5049</v>
      </c>
      <c r="FZF1" s="33" t="s">
        <v>5050</v>
      </c>
      <c r="FZG1" s="33" t="s">
        <v>5051</v>
      </c>
      <c r="FZH1" s="33" t="s">
        <v>5052</v>
      </c>
      <c r="FZI1" s="33" t="s">
        <v>5053</v>
      </c>
      <c r="FZJ1" s="33" t="s">
        <v>5054</v>
      </c>
      <c r="FZK1" s="33" t="s">
        <v>5055</v>
      </c>
      <c r="FZL1" s="33" t="s">
        <v>5056</v>
      </c>
      <c r="FZM1" s="33" t="s">
        <v>5057</v>
      </c>
      <c r="FZN1" s="33" t="s">
        <v>5058</v>
      </c>
      <c r="FZO1" s="33" t="s">
        <v>5059</v>
      </c>
      <c r="FZP1" s="33" t="s">
        <v>5060</v>
      </c>
      <c r="FZQ1" s="33" t="s">
        <v>5061</v>
      </c>
      <c r="FZR1" s="33" t="s">
        <v>5062</v>
      </c>
      <c r="FZS1" s="33" t="s">
        <v>5063</v>
      </c>
      <c r="FZT1" s="33" t="s">
        <v>5064</v>
      </c>
      <c r="FZU1" s="33" t="s">
        <v>5065</v>
      </c>
      <c r="FZV1" s="33" t="s">
        <v>5066</v>
      </c>
      <c r="FZW1" s="33" t="s">
        <v>5067</v>
      </c>
      <c r="FZX1" s="33" t="s">
        <v>5068</v>
      </c>
      <c r="FZY1" s="33" t="s">
        <v>5069</v>
      </c>
      <c r="FZZ1" s="33" t="s">
        <v>5070</v>
      </c>
      <c r="GAA1" s="33" t="s">
        <v>5071</v>
      </c>
      <c r="GAB1" s="33" t="s">
        <v>5072</v>
      </c>
      <c r="GAC1" s="33" t="s">
        <v>5073</v>
      </c>
      <c r="GAD1" s="33" t="s">
        <v>5074</v>
      </c>
      <c r="GAE1" s="33" t="s">
        <v>5075</v>
      </c>
      <c r="GAF1" s="33" t="s">
        <v>5076</v>
      </c>
      <c r="GAG1" s="33" t="s">
        <v>5077</v>
      </c>
      <c r="GAH1" s="33" t="s">
        <v>5078</v>
      </c>
      <c r="GAI1" s="33" t="s">
        <v>5079</v>
      </c>
      <c r="GAJ1" s="33" t="s">
        <v>5080</v>
      </c>
      <c r="GAK1" s="33" t="s">
        <v>5081</v>
      </c>
      <c r="GAL1" s="33" t="s">
        <v>5082</v>
      </c>
      <c r="GAM1" s="33" t="s">
        <v>5083</v>
      </c>
      <c r="GAN1" s="33" t="s">
        <v>5084</v>
      </c>
      <c r="GAO1" s="33" t="s">
        <v>5085</v>
      </c>
      <c r="GAP1" s="33" t="s">
        <v>5086</v>
      </c>
      <c r="GAQ1" s="33" t="s">
        <v>5087</v>
      </c>
      <c r="GAR1" s="33" t="s">
        <v>5088</v>
      </c>
      <c r="GAS1" s="33" t="s">
        <v>5089</v>
      </c>
      <c r="GAT1" s="33" t="s">
        <v>5090</v>
      </c>
      <c r="GAU1" s="33" t="s">
        <v>5091</v>
      </c>
      <c r="GAV1" s="33" t="s">
        <v>5092</v>
      </c>
      <c r="GAW1" s="33" t="s">
        <v>5093</v>
      </c>
      <c r="GAX1" s="33" t="s">
        <v>5094</v>
      </c>
      <c r="GAY1" s="33" t="s">
        <v>5095</v>
      </c>
      <c r="GAZ1" s="33" t="s">
        <v>5096</v>
      </c>
      <c r="GBA1" s="33" t="s">
        <v>5097</v>
      </c>
      <c r="GBB1" s="33" t="s">
        <v>5098</v>
      </c>
      <c r="GBC1" s="33" t="s">
        <v>5099</v>
      </c>
      <c r="GBD1" s="33" t="s">
        <v>5100</v>
      </c>
      <c r="GBE1" s="33" t="s">
        <v>5101</v>
      </c>
      <c r="GBF1" s="33" t="s">
        <v>5102</v>
      </c>
      <c r="GBG1" s="33" t="s">
        <v>5103</v>
      </c>
      <c r="GBH1" s="33" t="s">
        <v>5104</v>
      </c>
      <c r="GBI1" s="33" t="s">
        <v>5105</v>
      </c>
      <c r="GBJ1" s="33" t="s">
        <v>5106</v>
      </c>
      <c r="GBK1" s="33" t="s">
        <v>5107</v>
      </c>
      <c r="GBL1" s="33" t="s">
        <v>5108</v>
      </c>
      <c r="GBM1" s="33" t="s">
        <v>5109</v>
      </c>
      <c r="GBN1" s="33" t="s">
        <v>5110</v>
      </c>
      <c r="GBO1" s="33" t="s">
        <v>5111</v>
      </c>
      <c r="GBP1" s="33" t="s">
        <v>5112</v>
      </c>
      <c r="GBQ1" s="33" t="s">
        <v>5113</v>
      </c>
      <c r="GBR1" s="33" t="s">
        <v>5114</v>
      </c>
      <c r="GBS1" s="33" t="s">
        <v>5115</v>
      </c>
      <c r="GBT1" s="33" t="s">
        <v>5116</v>
      </c>
      <c r="GBU1" s="33" t="s">
        <v>5117</v>
      </c>
      <c r="GBV1" s="33" t="s">
        <v>5118</v>
      </c>
      <c r="GBW1" s="33" t="s">
        <v>5119</v>
      </c>
      <c r="GBX1" s="33" t="s">
        <v>5120</v>
      </c>
      <c r="GBY1" s="33" t="s">
        <v>5121</v>
      </c>
      <c r="GBZ1" s="33" t="s">
        <v>5122</v>
      </c>
      <c r="GCA1" s="33" t="s">
        <v>5123</v>
      </c>
      <c r="GCB1" s="33" t="s">
        <v>5124</v>
      </c>
      <c r="GCC1" s="33" t="s">
        <v>5125</v>
      </c>
      <c r="GCD1" s="33" t="s">
        <v>5126</v>
      </c>
      <c r="GCE1" s="33" t="s">
        <v>5127</v>
      </c>
      <c r="GCF1" s="33" t="s">
        <v>5128</v>
      </c>
      <c r="GCG1" s="33" t="s">
        <v>5129</v>
      </c>
      <c r="GCH1" s="33" t="s">
        <v>5130</v>
      </c>
      <c r="GCI1" s="33" t="s">
        <v>5131</v>
      </c>
      <c r="GCJ1" s="33" t="s">
        <v>5132</v>
      </c>
      <c r="GCK1" s="33" t="s">
        <v>5133</v>
      </c>
      <c r="GCL1" s="33" t="s">
        <v>5134</v>
      </c>
      <c r="GCM1" s="33" t="s">
        <v>5135</v>
      </c>
      <c r="GCN1" s="33" t="s">
        <v>5136</v>
      </c>
      <c r="GCO1" s="33" t="s">
        <v>5137</v>
      </c>
      <c r="GCP1" s="33" t="s">
        <v>5138</v>
      </c>
      <c r="GCQ1" s="33" t="s">
        <v>5139</v>
      </c>
      <c r="GCR1" s="33" t="s">
        <v>5140</v>
      </c>
      <c r="GCS1" s="33" t="s">
        <v>5141</v>
      </c>
      <c r="GCT1" s="33" t="s">
        <v>5142</v>
      </c>
      <c r="GCU1" s="33" t="s">
        <v>5143</v>
      </c>
      <c r="GCV1" s="33" t="s">
        <v>5144</v>
      </c>
      <c r="GCW1" s="33" t="s">
        <v>5145</v>
      </c>
      <c r="GCX1" s="33" t="s">
        <v>5146</v>
      </c>
      <c r="GCY1" s="33" t="s">
        <v>5147</v>
      </c>
      <c r="GCZ1" s="33" t="s">
        <v>5148</v>
      </c>
      <c r="GDA1" s="33" t="s">
        <v>5149</v>
      </c>
      <c r="GDB1" s="33" t="s">
        <v>5150</v>
      </c>
      <c r="GDC1" s="33" t="s">
        <v>5151</v>
      </c>
      <c r="GDD1" s="33" t="s">
        <v>5152</v>
      </c>
      <c r="GDE1" s="33" t="s">
        <v>5153</v>
      </c>
      <c r="GDF1" s="33" t="s">
        <v>5154</v>
      </c>
      <c r="GDG1" s="33" t="s">
        <v>5155</v>
      </c>
      <c r="GDH1" s="33" t="s">
        <v>5156</v>
      </c>
      <c r="GDI1" s="33" t="s">
        <v>5157</v>
      </c>
      <c r="GDJ1" s="33" t="s">
        <v>5158</v>
      </c>
      <c r="GDK1" s="33" t="s">
        <v>5159</v>
      </c>
      <c r="GDL1" s="33" t="s">
        <v>5160</v>
      </c>
      <c r="GDM1" s="33" t="s">
        <v>5161</v>
      </c>
      <c r="GDN1" s="33" t="s">
        <v>5162</v>
      </c>
      <c r="GDO1" s="33" t="s">
        <v>5163</v>
      </c>
      <c r="GDP1" s="33" t="s">
        <v>5164</v>
      </c>
      <c r="GDQ1" s="33" t="s">
        <v>5165</v>
      </c>
      <c r="GDR1" s="33" t="s">
        <v>5166</v>
      </c>
      <c r="GDS1" s="33" t="s">
        <v>5167</v>
      </c>
      <c r="GDT1" s="33" t="s">
        <v>5168</v>
      </c>
      <c r="GDU1" s="33" t="s">
        <v>5169</v>
      </c>
      <c r="GDV1" s="33" t="s">
        <v>5170</v>
      </c>
      <c r="GDW1" s="33" t="s">
        <v>5171</v>
      </c>
      <c r="GDX1" s="33" t="s">
        <v>5172</v>
      </c>
      <c r="GDY1" s="33" t="s">
        <v>5173</v>
      </c>
      <c r="GDZ1" s="33" t="s">
        <v>5174</v>
      </c>
      <c r="GEA1" s="33" t="s">
        <v>5175</v>
      </c>
      <c r="GEB1" s="33" t="s">
        <v>5176</v>
      </c>
      <c r="GEC1" s="33" t="s">
        <v>5177</v>
      </c>
      <c r="GED1" s="33" t="s">
        <v>5178</v>
      </c>
      <c r="GEE1" s="33" t="s">
        <v>5179</v>
      </c>
      <c r="GEF1" s="33" t="s">
        <v>5180</v>
      </c>
      <c r="GEG1" s="33" t="s">
        <v>5181</v>
      </c>
      <c r="GEH1" s="33" t="s">
        <v>5182</v>
      </c>
      <c r="GEI1" s="33" t="s">
        <v>5183</v>
      </c>
      <c r="GEJ1" s="33" t="s">
        <v>5184</v>
      </c>
      <c r="GEK1" s="33" t="s">
        <v>5185</v>
      </c>
      <c r="GEL1" s="33" t="s">
        <v>5186</v>
      </c>
      <c r="GEM1" s="33" t="s">
        <v>5187</v>
      </c>
      <c r="GEN1" s="33" t="s">
        <v>5188</v>
      </c>
      <c r="GEO1" s="33" t="s">
        <v>5189</v>
      </c>
      <c r="GEP1" s="33" t="s">
        <v>5190</v>
      </c>
      <c r="GEQ1" s="33" t="s">
        <v>5191</v>
      </c>
      <c r="GER1" s="33" t="s">
        <v>5192</v>
      </c>
      <c r="GES1" s="33" t="s">
        <v>5193</v>
      </c>
      <c r="GET1" s="33" t="s">
        <v>5194</v>
      </c>
      <c r="GEU1" s="33" t="s">
        <v>5195</v>
      </c>
      <c r="GEV1" s="33" t="s">
        <v>5196</v>
      </c>
      <c r="GEW1" s="33" t="s">
        <v>5197</v>
      </c>
      <c r="GEX1" s="33" t="s">
        <v>5198</v>
      </c>
      <c r="GEY1" s="33" t="s">
        <v>5199</v>
      </c>
      <c r="GEZ1" s="33" t="s">
        <v>5200</v>
      </c>
      <c r="GFA1" s="33" t="s">
        <v>5201</v>
      </c>
      <c r="GFB1" s="33" t="s">
        <v>5202</v>
      </c>
      <c r="GFC1" s="33" t="s">
        <v>5203</v>
      </c>
      <c r="GFD1" s="33" t="s">
        <v>5204</v>
      </c>
      <c r="GFE1" s="33" t="s">
        <v>5205</v>
      </c>
      <c r="GFF1" s="33" t="s">
        <v>5206</v>
      </c>
      <c r="GFG1" s="33" t="s">
        <v>5207</v>
      </c>
      <c r="GFH1" s="33" t="s">
        <v>5208</v>
      </c>
      <c r="GFI1" s="33" t="s">
        <v>5209</v>
      </c>
      <c r="GFJ1" s="33" t="s">
        <v>5210</v>
      </c>
      <c r="GFK1" s="33" t="s">
        <v>5211</v>
      </c>
      <c r="GFL1" s="33" t="s">
        <v>5212</v>
      </c>
      <c r="GFM1" s="33" t="s">
        <v>5213</v>
      </c>
      <c r="GFN1" s="33" t="s">
        <v>5214</v>
      </c>
      <c r="GFO1" s="33" t="s">
        <v>5215</v>
      </c>
      <c r="GFP1" s="33" t="s">
        <v>5216</v>
      </c>
      <c r="GFQ1" s="33" t="s">
        <v>5217</v>
      </c>
      <c r="GFR1" s="33" t="s">
        <v>5218</v>
      </c>
      <c r="GFS1" s="33" t="s">
        <v>5219</v>
      </c>
      <c r="GFT1" s="33" t="s">
        <v>5220</v>
      </c>
      <c r="GFU1" s="33" t="s">
        <v>5221</v>
      </c>
      <c r="GFV1" s="33" t="s">
        <v>5222</v>
      </c>
      <c r="GFW1" s="33" t="s">
        <v>5223</v>
      </c>
      <c r="GFX1" s="33" t="s">
        <v>5224</v>
      </c>
      <c r="GFY1" s="33" t="s">
        <v>5225</v>
      </c>
      <c r="GFZ1" s="33" t="s">
        <v>5226</v>
      </c>
      <c r="GGA1" s="33" t="s">
        <v>5227</v>
      </c>
      <c r="GGB1" s="33" t="s">
        <v>5228</v>
      </c>
      <c r="GGC1" s="33" t="s">
        <v>5229</v>
      </c>
      <c r="GGD1" s="33" t="s">
        <v>5230</v>
      </c>
      <c r="GGE1" s="33" t="s">
        <v>5231</v>
      </c>
      <c r="GGF1" s="33" t="s">
        <v>5232</v>
      </c>
      <c r="GGG1" s="33" t="s">
        <v>5233</v>
      </c>
      <c r="GGH1" s="33" t="s">
        <v>5234</v>
      </c>
      <c r="GGI1" s="33" t="s">
        <v>5235</v>
      </c>
      <c r="GGJ1" s="33" t="s">
        <v>5236</v>
      </c>
      <c r="GGK1" s="33" t="s">
        <v>5237</v>
      </c>
      <c r="GGL1" s="33" t="s">
        <v>5238</v>
      </c>
      <c r="GGM1" s="33" t="s">
        <v>5239</v>
      </c>
      <c r="GGN1" s="33" t="s">
        <v>5240</v>
      </c>
      <c r="GGO1" s="33" t="s">
        <v>5241</v>
      </c>
      <c r="GGP1" s="33" t="s">
        <v>5242</v>
      </c>
      <c r="GGQ1" s="33" t="s">
        <v>5243</v>
      </c>
      <c r="GGR1" s="33" t="s">
        <v>5244</v>
      </c>
      <c r="GGS1" s="33" t="s">
        <v>5245</v>
      </c>
      <c r="GGT1" s="33" t="s">
        <v>5246</v>
      </c>
      <c r="GGU1" s="33" t="s">
        <v>5247</v>
      </c>
      <c r="GGV1" s="33" t="s">
        <v>5248</v>
      </c>
      <c r="GGW1" s="33" t="s">
        <v>5249</v>
      </c>
      <c r="GGX1" s="33" t="s">
        <v>5250</v>
      </c>
      <c r="GGY1" s="33" t="s">
        <v>5251</v>
      </c>
      <c r="GGZ1" s="33" t="s">
        <v>5252</v>
      </c>
      <c r="GHA1" s="33" t="s">
        <v>5253</v>
      </c>
      <c r="GHB1" s="33" t="s">
        <v>5254</v>
      </c>
      <c r="GHC1" s="33" t="s">
        <v>5255</v>
      </c>
      <c r="GHD1" s="33" t="s">
        <v>5256</v>
      </c>
      <c r="GHE1" s="33" t="s">
        <v>5257</v>
      </c>
      <c r="GHF1" s="33" t="s">
        <v>5258</v>
      </c>
      <c r="GHG1" s="33" t="s">
        <v>5259</v>
      </c>
      <c r="GHH1" s="33" t="s">
        <v>5260</v>
      </c>
      <c r="GHI1" s="33" t="s">
        <v>5261</v>
      </c>
      <c r="GHJ1" s="33" t="s">
        <v>5262</v>
      </c>
      <c r="GHK1" s="33" t="s">
        <v>5263</v>
      </c>
      <c r="GHL1" s="33" t="s">
        <v>5264</v>
      </c>
      <c r="GHM1" s="33" t="s">
        <v>5265</v>
      </c>
      <c r="GHN1" s="33" t="s">
        <v>5266</v>
      </c>
      <c r="GHO1" s="33" t="s">
        <v>5267</v>
      </c>
      <c r="GHP1" s="33" t="s">
        <v>5268</v>
      </c>
      <c r="GHQ1" s="33" t="s">
        <v>5269</v>
      </c>
      <c r="GHR1" s="33" t="s">
        <v>5270</v>
      </c>
      <c r="GHS1" s="33" t="s">
        <v>5271</v>
      </c>
      <c r="GHT1" s="33" t="s">
        <v>5272</v>
      </c>
      <c r="GHU1" s="33" t="s">
        <v>5273</v>
      </c>
      <c r="GHV1" s="33" t="s">
        <v>5274</v>
      </c>
      <c r="GHW1" s="33" t="s">
        <v>5275</v>
      </c>
      <c r="GHX1" s="33" t="s">
        <v>5276</v>
      </c>
      <c r="GHY1" s="33" t="s">
        <v>5277</v>
      </c>
      <c r="GHZ1" s="33" t="s">
        <v>5278</v>
      </c>
      <c r="GIA1" s="33" t="s">
        <v>5279</v>
      </c>
      <c r="GIB1" s="33" t="s">
        <v>5280</v>
      </c>
      <c r="GIC1" s="33" t="s">
        <v>5281</v>
      </c>
      <c r="GID1" s="33" t="s">
        <v>5282</v>
      </c>
      <c r="GIE1" s="33" t="s">
        <v>5283</v>
      </c>
      <c r="GIF1" s="33" t="s">
        <v>5284</v>
      </c>
      <c r="GIG1" s="33" t="s">
        <v>5285</v>
      </c>
      <c r="GIH1" s="33" t="s">
        <v>5286</v>
      </c>
      <c r="GII1" s="33" t="s">
        <v>5287</v>
      </c>
      <c r="GIJ1" s="33" t="s">
        <v>5288</v>
      </c>
      <c r="GIK1" s="33" t="s">
        <v>5289</v>
      </c>
      <c r="GIL1" s="33" t="s">
        <v>5290</v>
      </c>
      <c r="GIM1" s="33" t="s">
        <v>5291</v>
      </c>
      <c r="GIN1" s="33" t="s">
        <v>5292</v>
      </c>
      <c r="GIO1" s="33" t="s">
        <v>5293</v>
      </c>
      <c r="GIP1" s="33" t="s">
        <v>5294</v>
      </c>
      <c r="GIQ1" s="33" t="s">
        <v>5295</v>
      </c>
      <c r="GIR1" s="33" t="s">
        <v>5296</v>
      </c>
      <c r="GIS1" s="33" t="s">
        <v>5297</v>
      </c>
      <c r="GIT1" s="33" t="s">
        <v>5298</v>
      </c>
      <c r="GIU1" s="33" t="s">
        <v>5299</v>
      </c>
      <c r="GIV1" s="33" t="s">
        <v>5300</v>
      </c>
      <c r="GIW1" s="33" t="s">
        <v>5301</v>
      </c>
      <c r="GIX1" s="33" t="s">
        <v>5302</v>
      </c>
      <c r="GIY1" s="33" t="s">
        <v>5303</v>
      </c>
      <c r="GIZ1" s="33" t="s">
        <v>5304</v>
      </c>
      <c r="GJA1" s="33" t="s">
        <v>5305</v>
      </c>
      <c r="GJB1" s="33" t="s">
        <v>5306</v>
      </c>
      <c r="GJC1" s="33" t="s">
        <v>5307</v>
      </c>
      <c r="GJD1" s="33" t="s">
        <v>5308</v>
      </c>
      <c r="GJE1" s="33" t="s">
        <v>5309</v>
      </c>
      <c r="GJF1" s="33" t="s">
        <v>5310</v>
      </c>
      <c r="GJG1" s="33" t="s">
        <v>5311</v>
      </c>
      <c r="GJH1" s="33" t="s">
        <v>5312</v>
      </c>
      <c r="GJI1" s="33" t="s">
        <v>5313</v>
      </c>
      <c r="GJJ1" s="33" t="s">
        <v>5314</v>
      </c>
      <c r="GJK1" s="33" t="s">
        <v>5315</v>
      </c>
      <c r="GJL1" s="33" t="s">
        <v>5316</v>
      </c>
      <c r="GJM1" s="33" t="s">
        <v>5317</v>
      </c>
      <c r="GJN1" s="33" t="s">
        <v>5318</v>
      </c>
      <c r="GJO1" s="33" t="s">
        <v>5319</v>
      </c>
      <c r="GJP1" s="33" t="s">
        <v>5320</v>
      </c>
      <c r="GJQ1" s="33" t="s">
        <v>5321</v>
      </c>
      <c r="GJR1" s="33" t="s">
        <v>5322</v>
      </c>
      <c r="GJS1" s="33" t="s">
        <v>5323</v>
      </c>
      <c r="GJT1" s="33" t="s">
        <v>5324</v>
      </c>
      <c r="GJU1" s="33" t="s">
        <v>5325</v>
      </c>
      <c r="GJV1" s="33" t="s">
        <v>5326</v>
      </c>
      <c r="GJW1" s="33" t="s">
        <v>5327</v>
      </c>
      <c r="GJX1" s="33" t="s">
        <v>5328</v>
      </c>
      <c r="GJY1" s="33" t="s">
        <v>5329</v>
      </c>
      <c r="GJZ1" s="33" t="s">
        <v>5330</v>
      </c>
      <c r="GKA1" s="33" t="s">
        <v>5331</v>
      </c>
      <c r="GKB1" s="33" t="s">
        <v>5332</v>
      </c>
      <c r="GKC1" s="33" t="s">
        <v>5333</v>
      </c>
      <c r="GKD1" s="33" t="s">
        <v>5334</v>
      </c>
      <c r="GKE1" s="33" t="s">
        <v>5335</v>
      </c>
      <c r="GKF1" s="33" t="s">
        <v>5336</v>
      </c>
      <c r="GKG1" s="33" t="s">
        <v>5337</v>
      </c>
      <c r="GKH1" s="33" t="s">
        <v>5338</v>
      </c>
      <c r="GKI1" s="33" t="s">
        <v>5339</v>
      </c>
      <c r="GKJ1" s="33" t="s">
        <v>5340</v>
      </c>
      <c r="GKK1" s="33" t="s">
        <v>5341</v>
      </c>
      <c r="GKL1" s="33" t="s">
        <v>5342</v>
      </c>
      <c r="GKM1" s="33" t="s">
        <v>5343</v>
      </c>
      <c r="GKN1" s="33" t="s">
        <v>5344</v>
      </c>
      <c r="GKO1" s="33" t="s">
        <v>5345</v>
      </c>
      <c r="GKP1" s="33" t="s">
        <v>5346</v>
      </c>
      <c r="GKQ1" s="33" t="s">
        <v>5347</v>
      </c>
      <c r="GKR1" s="33" t="s">
        <v>5348</v>
      </c>
      <c r="GKS1" s="33" t="s">
        <v>5349</v>
      </c>
      <c r="GKT1" s="33" t="s">
        <v>5350</v>
      </c>
      <c r="GKU1" s="33" t="s">
        <v>5351</v>
      </c>
      <c r="GKV1" s="33" t="s">
        <v>5352</v>
      </c>
      <c r="GKW1" s="33" t="s">
        <v>5353</v>
      </c>
      <c r="GKX1" s="33" t="s">
        <v>5354</v>
      </c>
      <c r="GKY1" s="33" t="s">
        <v>5355</v>
      </c>
      <c r="GKZ1" s="33" t="s">
        <v>5356</v>
      </c>
      <c r="GLA1" s="33" t="s">
        <v>5357</v>
      </c>
      <c r="GLB1" s="33" t="s">
        <v>5358</v>
      </c>
      <c r="GLC1" s="33" t="s">
        <v>5359</v>
      </c>
      <c r="GLD1" s="33" t="s">
        <v>5360</v>
      </c>
      <c r="GLE1" s="33" t="s">
        <v>5361</v>
      </c>
      <c r="GLF1" s="33" t="s">
        <v>5362</v>
      </c>
      <c r="GLG1" s="33" t="s">
        <v>5363</v>
      </c>
      <c r="GLH1" s="33" t="s">
        <v>5364</v>
      </c>
      <c r="GLI1" s="33" t="s">
        <v>5365</v>
      </c>
      <c r="GLJ1" s="33" t="s">
        <v>5366</v>
      </c>
      <c r="GLK1" s="33" t="s">
        <v>5367</v>
      </c>
      <c r="GLL1" s="33" t="s">
        <v>5368</v>
      </c>
      <c r="GLM1" s="33" t="s">
        <v>5369</v>
      </c>
      <c r="GLN1" s="33" t="s">
        <v>5370</v>
      </c>
      <c r="GLO1" s="33" t="s">
        <v>5371</v>
      </c>
      <c r="GLP1" s="33" t="s">
        <v>5372</v>
      </c>
      <c r="GLQ1" s="33" t="s">
        <v>5373</v>
      </c>
      <c r="GLR1" s="33" t="s">
        <v>5374</v>
      </c>
      <c r="GLS1" s="33" t="s">
        <v>5375</v>
      </c>
      <c r="GLT1" s="33" t="s">
        <v>5376</v>
      </c>
      <c r="GLU1" s="33" t="s">
        <v>5377</v>
      </c>
      <c r="GLV1" s="33" t="s">
        <v>5378</v>
      </c>
      <c r="GLW1" s="33" t="s">
        <v>5379</v>
      </c>
      <c r="GLX1" s="33" t="s">
        <v>5380</v>
      </c>
      <c r="GLY1" s="33" t="s">
        <v>5381</v>
      </c>
      <c r="GLZ1" s="33" t="s">
        <v>5382</v>
      </c>
      <c r="GMA1" s="33" t="s">
        <v>5383</v>
      </c>
      <c r="GMB1" s="33" t="s">
        <v>5384</v>
      </c>
      <c r="GMC1" s="33" t="s">
        <v>5385</v>
      </c>
      <c r="GMD1" s="33" t="s">
        <v>5386</v>
      </c>
      <c r="GME1" s="33" t="s">
        <v>5387</v>
      </c>
      <c r="GMF1" s="33" t="s">
        <v>5388</v>
      </c>
      <c r="GMG1" s="33" t="s">
        <v>5389</v>
      </c>
      <c r="GMH1" s="33" t="s">
        <v>5390</v>
      </c>
      <c r="GMI1" s="33" t="s">
        <v>5391</v>
      </c>
      <c r="GMJ1" s="33" t="s">
        <v>5392</v>
      </c>
      <c r="GMK1" s="33" t="s">
        <v>5393</v>
      </c>
      <c r="GML1" s="33" t="s">
        <v>5394</v>
      </c>
      <c r="GMM1" s="33" t="s">
        <v>5395</v>
      </c>
      <c r="GMN1" s="33" t="s">
        <v>5396</v>
      </c>
      <c r="GMO1" s="33" t="s">
        <v>5397</v>
      </c>
      <c r="GMP1" s="33" t="s">
        <v>5398</v>
      </c>
      <c r="GMQ1" s="33" t="s">
        <v>5399</v>
      </c>
      <c r="GMR1" s="33" t="s">
        <v>5400</v>
      </c>
      <c r="GMS1" s="33" t="s">
        <v>5401</v>
      </c>
      <c r="GMT1" s="33" t="s">
        <v>5402</v>
      </c>
      <c r="GMU1" s="33" t="s">
        <v>5403</v>
      </c>
      <c r="GMV1" s="33" t="s">
        <v>5404</v>
      </c>
      <c r="GMW1" s="33" t="s">
        <v>5405</v>
      </c>
      <c r="GMX1" s="33" t="s">
        <v>5406</v>
      </c>
      <c r="GMY1" s="33" t="s">
        <v>5407</v>
      </c>
      <c r="GMZ1" s="33" t="s">
        <v>5408</v>
      </c>
      <c r="GNA1" s="33" t="s">
        <v>5409</v>
      </c>
      <c r="GNB1" s="33" t="s">
        <v>5410</v>
      </c>
      <c r="GNC1" s="33" t="s">
        <v>5411</v>
      </c>
      <c r="GND1" s="33" t="s">
        <v>5412</v>
      </c>
      <c r="GNE1" s="33" t="s">
        <v>5413</v>
      </c>
      <c r="GNF1" s="33" t="s">
        <v>5414</v>
      </c>
      <c r="GNG1" s="33" t="s">
        <v>5415</v>
      </c>
      <c r="GNH1" s="33" t="s">
        <v>5416</v>
      </c>
      <c r="GNI1" s="33" t="s">
        <v>5417</v>
      </c>
      <c r="GNJ1" s="33" t="s">
        <v>5418</v>
      </c>
      <c r="GNK1" s="33" t="s">
        <v>5419</v>
      </c>
      <c r="GNL1" s="33" t="s">
        <v>5420</v>
      </c>
      <c r="GNM1" s="33" t="s">
        <v>5421</v>
      </c>
      <c r="GNN1" s="33" t="s">
        <v>5422</v>
      </c>
      <c r="GNO1" s="33" t="s">
        <v>5423</v>
      </c>
      <c r="GNP1" s="33" t="s">
        <v>5424</v>
      </c>
      <c r="GNQ1" s="33" t="s">
        <v>5425</v>
      </c>
      <c r="GNR1" s="33" t="s">
        <v>5426</v>
      </c>
      <c r="GNS1" s="33" t="s">
        <v>5427</v>
      </c>
      <c r="GNT1" s="33" t="s">
        <v>5428</v>
      </c>
      <c r="GNU1" s="33" t="s">
        <v>5429</v>
      </c>
      <c r="GNV1" s="33" t="s">
        <v>5430</v>
      </c>
      <c r="GNW1" s="33" t="s">
        <v>5431</v>
      </c>
      <c r="GNX1" s="33" t="s">
        <v>5432</v>
      </c>
      <c r="GNY1" s="33" t="s">
        <v>5433</v>
      </c>
      <c r="GNZ1" s="33" t="s">
        <v>5434</v>
      </c>
      <c r="GOA1" s="33" t="s">
        <v>5435</v>
      </c>
      <c r="GOB1" s="33" t="s">
        <v>5436</v>
      </c>
      <c r="GOC1" s="33" t="s">
        <v>5437</v>
      </c>
      <c r="GOD1" s="33" t="s">
        <v>5438</v>
      </c>
      <c r="GOE1" s="33" t="s">
        <v>5439</v>
      </c>
      <c r="GOF1" s="33" t="s">
        <v>5440</v>
      </c>
      <c r="GOG1" s="33" t="s">
        <v>5441</v>
      </c>
      <c r="GOH1" s="33" t="s">
        <v>5442</v>
      </c>
      <c r="GOI1" s="33" t="s">
        <v>5443</v>
      </c>
      <c r="GOJ1" s="33" t="s">
        <v>5444</v>
      </c>
      <c r="GOK1" s="33" t="s">
        <v>5445</v>
      </c>
      <c r="GOL1" s="33" t="s">
        <v>5446</v>
      </c>
      <c r="GOM1" s="33" t="s">
        <v>5447</v>
      </c>
      <c r="GON1" s="33" t="s">
        <v>5448</v>
      </c>
      <c r="GOO1" s="33" t="s">
        <v>5449</v>
      </c>
      <c r="GOP1" s="33" t="s">
        <v>5450</v>
      </c>
      <c r="GOQ1" s="33" t="s">
        <v>5451</v>
      </c>
      <c r="GOR1" s="33" t="s">
        <v>5452</v>
      </c>
      <c r="GOS1" s="33" t="s">
        <v>5453</v>
      </c>
      <c r="GOT1" s="33" t="s">
        <v>5454</v>
      </c>
      <c r="GOU1" s="33" t="s">
        <v>5455</v>
      </c>
      <c r="GOV1" s="33" t="s">
        <v>5456</v>
      </c>
      <c r="GOW1" s="33" t="s">
        <v>5457</v>
      </c>
      <c r="GOX1" s="33" t="s">
        <v>5458</v>
      </c>
      <c r="GOY1" s="33" t="s">
        <v>5459</v>
      </c>
      <c r="GOZ1" s="33" t="s">
        <v>5460</v>
      </c>
      <c r="GPA1" s="33" t="s">
        <v>5461</v>
      </c>
      <c r="GPB1" s="33" t="s">
        <v>5462</v>
      </c>
      <c r="GPC1" s="33" t="s">
        <v>5463</v>
      </c>
      <c r="GPD1" s="33" t="s">
        <v>5464</v>
      </c>
      <c r="GPE1" s="33" t="s">
        <v>5465</v>
      </c>
      <c r="GPF1" s="33" t="s">
        <v>5466</v>
      </c>
      <c r="GPG1" s="33" t="s">
        <v>5467</v>
      </c>
      <c r="GPH1" s="33" t="s">
        <v>5468</v>
      </c>
      <c r="GPI1" s="33" t="s">
        <v>5469</v>
      </c>
      <c r="GPJ1" s="33" t="s">
        <v>5470</v>
      </c>
      <c r="GPK1" s="33" t="s">
        <v>5471</v>
      </c>
      <c r="GPL1" s="33" t="s">
        <v>5472</v>
      </c>
      <c r="GPM1" s="33" t="s">
        <v>5473</v>
      </c>
      <c r="GPN1" s="33" t="s">
        <v>5474</v>
      </c>
      <c r="GPO1" s="33" t="s">
        <v>5475</v>
      </c>
      <c r="GPP1" s="33" t="s">
        <v>5476</v>
      </c>
      <c r="GPQ1" s="33" t="s">
        <v>5477</v>
      </c>
      <c r="GPR1" s="33" t="s">
        <v>5478</v>
      </c>
      <c r="GPS1" s="33" t="s">
        <v>5479</v>
      </c>
      <c r="GPT1" s="33" t="s">
        <v>5480</v>
      </c>
      <c r="GPU1" s="33" t="s">
        <v>5481</v>
      </c>
      <c r="GPV1" s="33" t="s">
        <v>5482</v>
      </c>
      <c r="GPW1" s="33" t="s">
        <v>5483</v>
      </c>
      <c r="GPX1" s="33" t="s">
        <v>5484</v>
      </c>
      <c r="GPY1" s="33" t="s">
        <v>5485</v>
      </c>
      <c r="GPZ1" s="33" t="s">
        <v>5486</v>
      </c>
      <c r="GQA1" s="33" t="s">
        <v>5487</v>
      </c>
      <c r="GQB1" s="33" t="s">
        <v>5488</v>
      </c>
      <c r="GQC1" s="33" t="s">
        <v>5489</v>
      </c>
      <c r="GQD1" s="33" t="s">
        <v>5490</v>
      </c>
      <c r="GQE1" s="33" t="s">
        <v>5491</v>
      </c>
      <c r="GQF1" s="33" t="s">
        <v>5492</v>
      </c>
      <c r="GQG1" s="33" t="s">
        <v>5493</v>
      </c>
      <c r="GQH1" s="33" t="s">
        <v>5494</v>
      </c>
      <c r="GQI1" s="33" t="s">
        <v>5495</v>
      </c>
      <c r="GQJ1" s="33" t="s">
        <v>5496</v>
      </c>
      <c r="GQK1" s="33" t="s">
        <v>5497</v>
      </c>
      <c r="GQL1" s="33" t="s">
        <v>5498</v>
      </c>
      <c r="GQM1" s="33" t="s">
        <v>5499</v>
      </c>
      <c r="GQN1" s="33" t="s">
        <v>5500</v>
      </c>
      <c r="GQO1" s="33" t="s">
        <v>5501</v>
      </c>
      <c r="GQP1" s="33" t="s">
        <v>5502</v>
      </c>
      <c r="GQQ1" s="33" t="s">
        <v>5503</v>
      </c>
      <c r="GQR1" s="33" t="s">
        <v>5504</v>
      </c>
      <c r="GQS1" s="33" t="s">
        <v>5505</v>
      </c>
      <c r="GQT1" s="33" t="s">
        <v>5506</v>
      </c>
      <c r="GQU1" s="33" t="s">
        <v>5507</v>
      </c>
      <c r="GQV1" s="33" t="s">
        <v>5508</v>
      </c>
      <c r="GQW1" s="33" t="s">
        <v>5509</v>
      </c>
      <c r="GQX1" s="33" t="s">
        <v>5510</v>
      </c>
      <c r="GQY1" s="33" t="s">
        <v>5511</v>
      </c>
      <c r="GQZ1" s="33" t="s">
        <v>5512</v>
      </c>
      <c r="GRA1" s="33" t="s">
        <v>5513</v>
      </c>
      <c r="GRB1" s="33" t="s">
        <v>5514</v>
      </c>
      <c r="GRC1" s="33" t="s">
        <v>5515</v>
      </c>
      <c r="GRD1" s="33" t="s">
        <v>5516</v>
      </c>
      <c r="GRE1" s="33" t="s">
        <v>5517</v>
      </c>
      <c r="GRF1" s="33" t="s">
        <v>5518</v>
      </c>
      <c r="GRG1" s="33" t="s">
        <v>5519</v>
      </c>
      <c r="GRH1" s="33" t="s">
        <v>5520</v>
      </c>
      <c r="GRI1" s="33" t="s">
        <v>5521</v>
      </c>
      <c r="GRJ1" s="33" t="s">
        <v>5522</v>
      </c>
      <c r="GRK1" s="33" t="s">
        <v>5523</v>
      </c>
      <c r="GRL1" s="33" t="s">
        <v>5524</v>
      </c>
      <c r="GRM1" s="33" t="s">
        <v>5525</v>
      </c>
      <c r="GRN1" s="33" t="s">
        <v>5526</v>
      </c>
      <c r="GRO1" s="33" t="s">
        <v>5527</v>
      </c>
      <c r="GRP1" s="33" t="s">
        <v>5528</v>
      </c>
      <c r="GRQ1" s="33" t="s">
        <v>5529</v>
      </c>
      <c r="GRR1" s="33" t="s">
        <v>5530</v>
      </c>
      <c r="GRS1" s="33" t="s">
        <v>5531</v>
      </c>
      <c r="GRT1" s="33" t="s">
        <v>5532</v>
      </c>
      <c r="GRU1" s="33" t="s">
        <v>5533</v>
      </c>
      <c r="GRV1" s="33" t="s">
        <v>5534</v>
      </c>
      <c r="GRW1" s="33" t="s">
        <v>5535</v>
      </c>
      <c r="GRX1" s="33" t="s">
        <v>5536</v>
      </c>
      <c r="GRY1" s="33" t="s">
        <v>5537</v>
      </c>
      <c r="GRZ1" s="33" t="s">
        <v>5538</v>
      </c>
      <c r="GSA1" s="33" t="s">
        <v>5539</v>
      </c>
      <c r="GSB1" s="33" t="s">
        <v>5540</v>
      </c>
      <c r="GSC1" s="33" t="s">
        <v>5541</v>
      </c>
      <c r="GSD1" s="33" t="s">
        <v>5542</v>
      </c>
      <c r="GSE1" s="33" t="s">
        <v>5543</v>
      </c>
      <c r="GSF1" s="33" t="s">
        <v>5544</v>
      </c>
      <c r="GSG1" s="33" t="s">
        <v>5545</v>
      </c>
      <c r="GSH1" s="33" t="s">
        <v>5546</v>
      </c>
      <c r="GSI1" s="33" t="s">
        <v>5547</v>
      </c>
      <c r="GSJ1" s="33" t="s">
        <v>5548</v>
      </c>
      <c r="GSK1" s="33" t="s">
        <v>5549</v>
      </c>
      <c r="GSL1" s="33" t="s">
        <v>5550</v>
      </c>
      <c r="GSM1" s="33" t="s">
        <v>5551</v>
      </c>
      <c r="GSN1" s="33" t="s">
        <v>5552</v>
      </c>
      <c r="GSO1" s="33" t="s">
        <v>5553</v>
      </c>
      <c r="GSP1" s="33" t="s">
        <v>5554</v>
      </c>
      <c r="GSQ1" s="33" t="s">
        <v>5555</v>
      </c>
      <c r="GSR1" s="33" t="s">
        <v>5556</v>
      </c>
      <c r="GSS1" s="33" t="s">
        <v>5557</v>
      </c>
      <c r="GST1" s="33" t="s">
        <v>5558</v>
      </c>
      <c r="GSU1" s="33" t="s">
        <v>5559</v>
      </c>
      <c r="GSV1" s="33" t="s">
        <v>5560</v>
      </c>
      <c r="GSW1" s="33" t="s">
        <v>5561</v>
      </c>
      <c r="GSX1" s="33" t="s">
        <v>5562</v>
      </c>
      <c r="GSY1" s="33" t="s">
        <v>5563</v>
      </c>
      <c r="GSZ1" s="33" t="s">
        <v>5564</v>
      </c>
      <c r="GTA1" s="33" t="s">
        <v>5565</v>
      </c>
      <c r="GTB1" s="33" t="s">
        <v>5566</v>
      </c>
      <c r="GTC1" s="33" t="s">
        <v>5567</v>
      </c>
      <c r="GTD1" s="33" t="s">
        <v>5568</v>
      </c>
      <c r="GTE1" s="33" t="s">
        <v>5569</v>
      </c>
      <c r="GTF1" s="33" t="s">
        <v>5570</v>
      </c>
      <c r="GTG1" s="33" t="s">
        <v>5571</v>
      </c>
      <c r="GTH1" s="33" t="s">
        <v>5572</v>
      </c>
      <c r="GTI1" s="33" t="s">
        <v>5573</v>
      </c>
      <c r="GTJ1" s="33" t="s">
        <v>5574</v>
      </c>
      <c r="GTK1" s="33" t="s">
        <v>5575</v>
      </c>
      <c r="GTL1" s="33" t="s">
        <v>5576</v>
      </c>
      <c r="GTM1" s="33" t="s">
        <v>5577</v>
      </c>
      <c r="GTN1" s="33" t="s">
        <v>5578</v>
      </c>
      <c r="GTO1" s="33" t="s">
        <v>5579</v>
      </c>
      <c r="GTP1" s="33" t="s">
        <v>5580</v>
      </c>
      <c r="GTQ1" s="33" t="s">
        <v>5581</v>
      </c>
      <c r="GTR1" s="33" t="s">
        <v>5582</v>
      </c>
      <c r="GTS1" s="33" t="s">
        <v>5583</v>
      </c>
      <c r="GTT1" s="33" t="s">
        <v>5584</v>
      </c>
      <c r="GTU1" s="33" t="s">
        <v>5585</v>
      </c>
      <c r="GTV1" s="33" t="s">
        <v>5586</v>
      </c>
      <c r="GTW1" s="33" t="s">
        <v>5587</v>
      </c>
      <c r="GTX1" s="33" t="s">
        <v>5588</v>
      </c>
      <c r="GTY1" s="33" t="s">
        <v>5589</v>
      </c>
      <c r="GTZ1" s="33" t="s">
        <v>5590</v>
      </c>
      <c r="GUA1" s="33" t="s">
        <v>5591</v>
      </c>
      <c r="GUB1" s="33" t="s">
        <v>5592</v>
      </c>
      <c r="GUC1" s="33" t="s">
        <v>5593</v>
      </c>
      <c r="GUD1" s="33" t="s">
        <v>5594</v>
      </c>
      <c r="GUE1" s="33" t="s">
        <v>5595</v>
      </c>
      <c r="GUF1" s="33" t="s">
        <v>5596</v>
      </c>
      <c r="GUG1" s="33" t="s">
        <v>5597</v>
      </c>
      <c r="GUH1" s="33" t="s">
        <v>5598</v>
      </c>
      <c r="GUI1" s="33" t="s">
        <v>5599</v>
      </c>
      <c r="GUJ1" s="33" t="s">
        <v>5600</v>
      </c>
      <c r="GUK1" s="33" t="s">
        <v>5601</v>
      </c>
      <c r="GUL1" s="33" t="s">
        <v>5602</v>
      </c>
      <c r="GUM1" s="33" t="s">
        <v>5603</v>
      </c>
      <c r="GUN1" s="33" t="s">
        <v>5604</v>
      </c>
      <c r="GUO1" s="33" t="s">
        <v>5605</v>
      </c>
      <c r="GUP1" s="33" t="s">
        <v>5606</v>
      </c>
      <c r="GUQ1" s="33" t="s">
        <v>5607</v>
      </c>
      <c r="GUR1" s="33" t="s">
        <v>5608</v>
      </c>
      <c r="GUS1" s="33" t="s">
        <v>5609</v>
      </c>
      <c r="GUT1" s="33" t="s">
        <v>5610</v>
      </c>
      <c r="GUU1" s="33" t="s">
        <v>5611</v>
      </c>
      <c r="GUV1" s="33" t="s">
        <v>5612</v>
      </c>
      <c r="GUW1" s="33" t="s">
        <v>5613</v>
      </c>
      <c r="GUX1" s="33" t="s">
        <v>5614</v>
      </c>
      <c r="GUY1" s="33" t="s">
        <v>5615</v>
      </c>
      <c r="GUZ1" s="33" t="s">
        <v>5616</v>
      </c>
      <c r="GVA1" s="33" t="s">
        <v>5617</v>
      </c>
      <c r="GVB1" s="33" t="s">
        <v>5618</v>
      </c>
      <c r="GVC1" s="33" t="s">
        <v>5619</v>
      </c>
      <c r="GVD1" s="33" t="s">
        <v>5620</v>
      </c>
      <c r="GVE1" s="33" t="s">
        <v>5621</v>
      </c>
      <c r="GVF1" s="33" t="s">
        <v>5622</v>
      </c>
      <c r="GVG1" s="33" t="s">
        <v>5623</v>
      </c>
      <c r="GVH1" s="33" t="s">
        <v>5624</v>
      </c>
      <c r="GVI1" s="33" t="s">
        <v>5625</v>
      </c>
      <c r="GVJ1" s="33" t="s">
        <v>5626</v>
      </c>
      <c r="GVK1" s="33" t="s">
        <v>5627</v>
      </c>
      <c r="GVL1" s="33" t="s">
        <v>5628</v>
      </c>
      <c r="GVM1" s="33" t="s">
        <v>5629</v>
      </c>
      <c r="GVN1" s="33" t="s">
        <v>5630</v>
      </c>
      <c r="GVO1" s="33" t="s">
        <v>5631</v>
      </c>
      <c r="GVP1" s="33" t="s">
        <v>5632</v>
      </c>
      <c r="GVQ1" s="33" t="s">
        <v>5633</v>
      </c>
      <c r="GVR1" s="33" t="s">
        <v>5634</v>
      </c>
      <c r="GVS1" s="33" t="s">
        <v>5635</v>
      </c>
      <c r="GVT1" s="33" t="s">
        <v>5636</v>
      </c>
      <c r="GVU1" s="33" t="s">
        <v>5637</v>
      </c>
      <c r="GVV1" s="33" t="s">
        <v>5638</v>
      </c>
      <c r="GVW1" s="33" t="s">
        <v>5639</v>
      </c>
      <c r="GVX1" s="33" t="s">
        <v>5640</v>
      </c>
      <c r="GVY1" s="33" t="s">
        <v>5641</v>
      </c>
      <c r="GVZ1" s="33" t="s">
        <v>5642</v>
      </c>
      <c r="GWA1" s="33" t="s">
        <v>5643</v>
      </c>
      <c r="GWB1" s="33" t="s">
        <v>5644</v>
      </c>
      <c r="GWC1" s="33" t="s">
        <v>5645</v>
      </c>
      <c r="GWD1" s="33" t="s">
        <v>5646</v>
      </c>
      <c r="GWE1" s="33" t="s">
        <v>5647</v>
      </c>
      <c r="GWF1" s="33" t="s">
        <v>5648</v>
      </c>
      <c r="GWG1" s="33" t="s">
        <v>5649</v>
      </c>
      <c r="GWH1" s="33" t="s">
        <v>5650</v>
      </c>
      <c r="GWI1" s="33" t="s">
        <v>5651</v>
      </c>
      <c r="GWJ1" s="33" t="s">
        <v>5652</v>
      </c>
      <c r="GWK1" s="33" t="s">
        <v>5653</v>
      </c>
      <c r="GWL1" s="33" t="s">
        <v>5654</v>
      </c>
      <c r="GWM1" s="33" t="s">
        <v>5655</v>
      </c>
      <c r="GWN1" s="33" t="s">
        <v>5656</v>
      </c>
      <c r="GWO1" s="33" t="s">
        <v>5657</v>
      </c>
      <c r="GWP1" s="33" t="s">
        <v>5658</v>
      </c>
      <c r="GWQ1" s="33" t="s">
        <v>5659</v>
      </c>
      <c r="GWR1" s="33" t="s">
        <v>5660</v>
      </c>
      <c r="GWS1" s="33" t="s">
        <v>5661</v>
      </c>
      <c r="GWT1" s="33" t="s">
        <v>5662</v>
      </c>
      <c r="GWU1" s="33" t="s">
        <v>5663</v>
      </c>
      <c r="GWV1" s="33" t="s">
        <v>5664</v>
      </c>
      <c r="GWW1" s="33" t="s">
        <v>5665</v>
      </c>
      <c r="GWX1" s="33" t="s">
        <v>5666</v>
      </c>
      <c r="GWY1" s="33" t="s">
        <v>5667</v>
      </c>
      <c r="GWZ1" s="33" t="s">
        <v>5668</v>
      </c>
      <c r="GXA1" s="33" t="s">
        <v>5669</v>
      </c>
      <c r="GXB1" s="33" t="s">
        <v>5670</v>
      </c>
      <c r="GXC1" s="33" t="s">
        <v>5671</v>
      </c>
      <c r="GXD1" s="33" t="s">
        <v>5672</v>
      </c>
      <c r="GXE1" s="33" t="s">
        <v>5673</v>
      </c>
      <c r="GXF1" s="33" t="s">
        <v>5674</v>
      </c>
      <c r="GXG1" s="33" t="s">
        <v>5675</v>
      </c>
      <c r="GXH1" s="33" t="s">
        <v>5676</v>
      </c>
      <c r="GXI1" s="33" t="s">
        <v>5677</v>
      </c>
      <c r="GXJ1" s="33" t="s">
        <v>5678</v>
      </c>
      <c r="GXK1" s="33" t="s">
        <v>5679</v>
      </c>
      <c r="GXL1" s="33" t="s">
        <v>5680</v>
      </c>
      <c r="GXM1" s="33" t="s">
        <v>5681</v>
      </c>
      <c r="GXN1" s="33" t="s">
        <v>5682</v>
      </c>
      <c r="GXO1" s="33" t="s">
        <v>5683</v>
      </c>
      <c r="GXP1" s="33" t="s">
        <v>5684</v>
      </c>
      <c r="GXQ1" s="33" t="s">
        <v>5685</v>
      </c>
      <c r="GXR1" s="33" t="s">
        <v>5686</v>
      </c>
      <c r="GXS1" s="33" t="s">
        <v>5687</v>
      </c>
      <c r="GXT1" s="33" t="s">
        <v>5688</v>
      </c>
      <c r="GXU1" s="33" t="s">
        <v>5689</v>
      </c>
      <c r="GXV1" s="33" t="s">
        <v>5690</v>
      </c>
      <c r="GXW1" s="33" t="s">
        <v>5691</v>
      </c>
      <c r="GXX1" s="33" t="s">
        <v>5692</v>
      </c>
      <c r="GXY1" s="33" t="s">
        <v>5693</v>
      </c>
      <c r="GXZ1" s="33" t="s">
        <v>5694</v>
      </c>
      <c r="GYA1" s="33" t="s">
        <v>5695</v>
      </c>
      <c r="GYB1" s="33" t="s">
        <v>5696</v>
      </c>
      <c r="GYC1" s="33" t="s">
        <v>5697</v>
      </c>
      <c r="GYD1" s="33" t="s">
        <v>5698</v>
      </c>
      <c r="GYE1" s="33" t="s">
        <v>5699</v>
      </c>
      <c r="GYF1" s="33" t="s">
        <v>5700</v>
      </c>
      <c r="GYG1" s="33" t="s">
        <v>5701</v>
      </c>
      <c r="GYH1" s="33" t="s">
        <v>5702</v>
      </c>
      <c r="GYI1" s="33" t="s">
        <v>5703</v>
      </c>
      <c r="GYJ1" s="33" t="s">
        <v>5704</v>
      </c>
      <c r="GYK1" s="33" t="s">
        <v>5705</v>
      </c>
      <c r="GYL1" s="33" t="s">
        <v>5706</v>
      </c>
      <c r="GYM1" s="33" t="s">
        <v>5707</v>
      </c>
      <c r="GYN1" s="33" t="s">
        <v>5708</v>
      </c>
      <c r="GYO1" s="33" t="s">
        <v>5709</v>
      </c>
      <c r="GYP1" s="33" t="s">
        <v>5710</v>
      </c>
      <c r="GYQ1" s="33" t="s">
        <v>5711</v>
      </c>
      <c r="GYR1" s="33" t="s">
        <v>5712</v>
      </c>
      <c r="GYS1" s="33" t="s">
        <v>5713</v>
      </c>
      <c r="GYT1" s="33" t="s">
        <v>5714</v>
      </c>
      <c r="GYU1" s="33" t="s">
        <v>5715</v>
      </c>
      <c r="GYV1" s="33" t="s">
        <v>5716</v>
      </c>
      <c r="GYW1" s="33" t="s">
        <v>5717</v>
      </c>
      <c r="GYX1" s="33" t="s">
        <v>5718</v>
      </c>
      <c r="GYY1" s="33" t="s">
        <v>5719</v>
      </c>
      <c r="GYZ1" s="33" t="s">
        <v>5720</v>
      </c>
      <c r="GZA1" s="33" t="s">
        <v>5721</v>
      </c>
      <c r="GZB1" s="33" t="s">
        <v>5722</v>
      </c>
      <c r="GZC1" s="33" t="s">
        <v>5723</v>
      </c>
      <c r="GZD1" s="33" t="s">
        <v>5724</v>
      </c>
      <c r="GZE1" s="33" t="s">
        <v>5725</v>
      </c>
      <c r="GZF1" s="33" t="s">
        <v>5726</v>
      </c>
      <c r="GZG1" s="33" t="s">
        <v>5727</v>
      </c>
      <c r="GZH1" s="33" t="s">
        <v>5728</v>
      </c>
      <c r="GZI1" s="33" t="s">
        <v>5729</v>
      </c>
      <c r="GZJ1" s="33" t="s">
        <v>5730</v>
      </c>
      <c r="GZK1" s="33" t="s">
        <v>5731</v>
      </c>
      <c r="GZL1" s="33" t="s">
        <v>5732</v>
      </c>
      <c r="GZM1" s="33" t="s">
        <v>5733</v>
      </c>
      <c r="GZN1" s="33" t="s">
        <v>5734</v>
      </c>
      <c r="GZO1" s="33" t="s">
        <v>5735</v>
      </c>
      <c r="GZP1" s="33" t="s">
        <v>5736</v>
      </c>
      <c r="GZQ1" s="33" t="s">
        <v>5737</v>
      </c>
      <c r="GZR1" s="33" t="s">
        <v>5738</v>
      </c>
      <c r="GZS1" s="33" t="s">
        <v>5739</v>
      </c>
      <c r="GZT1" s="33" t="s">
        <v>5740</v>
      </c>
      <c r="GZU1" s="33" t="s">
        <v>5741</v>
      </c>
      <c r="GZV1" s="33" t="s">
        <v>5742</v>
      </c>
      <c r="GZW1" s="33" t="s">
        <v>5743</v>
      </c>
      <c r="GZX1" s="33" t="s">
        <v>5744</v>
      </c>
      <c r="GZY1" s="33" t="s">
        <v>5745</v>
      </c>
      <c r="GZZ1" s="33" t="s">
        <v>5746</v>
      </c>
      <c r="HAA1" s="33" t="s">
        <v>5747</v>
      </c>
      <c r="HAB1" s="33" t="s">
        <v>5748</v>
      </c>
      <c r="HAC1" s="33" t="s">
        <v>5749</v>
      </c>
      <c r="HAD1" s="33" t="s">
        <v>5750</v>
      </c>
      <c r="HAE1" s="33" t="s">
        <v>5751</v>
      </c>
      <c r="HAF1" s="33" t="s">
        <v>5752</v>
      </c>
      <c r="HAG1" s="33" t="s">
        <v>5753</v>
      </c>
      <c r="HAH1" s="33" t="s">
        <v>5754</v>
      </c>
      <c r="HAI1" s="33" t="s">
        <v>5755</v>
      </c>
      <c r="HAJ1" s="33" t="s">
        <v>5756</v>
      </c>
      <c r="HAK1" s="33" t="s">
        <v>5757</v>
      </c>
      <c r="HAL1" s="33" t="s">
        <v>5758</v>
      </c>
      <c r="HAM1" s="33" t="s">
        <v>5759</v>
      </c>
      <c r="HAN1" s="33" t="s">
        <v>5760</v>
      </c>
      <c r="HAO1" s="33" t="s">
        <v>5761</v>
      </c>
      <c r="HAP1" s="33" t="s">
        <v>5762</v>
      </c>
      <c r="HAQ1" s="33" t="s">
        <v>5763</v>
      </c>
      <c r="HAR1" s="33" t="s">
        <v>5764</v>
      </c>
      <c r="HAS1" s="33" t="s">
        <v>5765</v>
      </c>
      <c r="HAT1" s="33" t="s">
        <v>5766</v>
      </c>
      <c r="HAU1" s="33" t="s">
        <v>5767</v>
      </c>
      <c r="HAV1" s="33" t="s">
        <v>5768</v>
      </c>
      <c r="HAW1" s="33" t="s">
        <v>5769</v>
      </c>
      <c r="HAX1" s="33" t="s">
        <v>5770</v>
      </c>
      <c r="HAY1" s="33" t="s">
        <v>5771</v>
      </c>
      <c r="HAZ1" s="33" t="s">
        <v>5772</v>
      </c>
      <c r="HBA1" s="33" t="s">
        <v>5773</v>
      </c>
      <c r="HBB1" s="33" t="s">
        <v>5774</v>
      </c>
      <c r="HBC1" s="33" t="s">
        <v>5775</v>
      </c>
      <c r="HBD1" s="33" t="s">
        <v>5776</v>
      </c>
      <c r="HBE1" s="33" t="s">
        <v>5777</v>
      </c>
      <c r="HBF1" s="33" t="s">
        <v>5778</v>
      </c>
      <c r="HBG1" s="33" t="s">
        <v>5779</v>
      </c>
      <c r="HBH1" s="33" t="s">
        <v>5780</v>
      </c>
      <c r="HBI1" s="33" t="s">
        <v>5781</v>
      </c>
      <c r="HBJ1" s="33" t="s">
        <v>5782</v>
      </c>
      <c r="HBK1" s="33" t="s">
        <v>5783</v>
      </c>
      <c r="HBL1" s="33" t="s">
        <v>5784</v>
      </c>
      <c r="HBM1" s="33" t="s">
        <v>5785</v>
      </c>
      <c r="HBN1" s="33" t="s">
        <v>5786</v>
      </c>
      <c r="HBO1" s="33" t="s">
        <v>5787</v>
      </c>
      <c r="HBP1" s="33" t="s">
        <v>5788</v>
      </c>
      <c r="HBQ1" s="33" t="s">
        <v>5789</v>
      </c>
      <c r="HBR1" s="33" t="s">
        <v>5790</v>
      </c>
      <c r="HBS1" s="33" t="s">
        <v>5791</v>
      </c>
      <c r="HBT1" s="33" t="s">
        <v>5792</v>
      </c>
      <c r="HBU1" s="33" t="s">
        <v>5793</v>
      </c>
      <c r="HBV1" s="33" t="s">
        <v>5794</v>
      </c>
      <c r="HBW1" s="33" t="s">
        <v>5795</v>
      </c>
      <c r="HBX1" s="33" t="s">
        <v>5796</v>
      </c>
      <c r="HBY1" s="33" t="s">
        <v>5797</v>
      </c>
      <c r="HBZ1" s="33" t="s">
        <v>5798</v>
      </c>
      <c r="HCA1" s="33" t="s">
        <v>5799</v>
      </c>
      <c r="HCB1" s="33" t="s">
        <v>5800</v>
      </c>
      <c r="HCC1" s="33" t="s">
        <v>5801</v>
      </c>
      <c r="HCD1" s="33" t="s">
        <v>5802</v>
      </c>
      <c r="HCE1" s="33" t="s">
        <v>5803</v>
      </c>
      <c r="HCF1" s="33" t="s">
        <v>5804</v>
      </c>
      <c r="HCG1" s="33" t="s">
        <v>5805</v>
      </c>
      <c r="HCH1" s="33" t="s">
        <v>5806</v>
      </c>
      <c r="HCI1" s="33" t="s">
        <v>5807</v>
      </c>
      <c r="HCJ1" s="33" t="s">
        <v>5808</v>
      </c>
      <c r="HCK1" s="33" t="s">
        <v>5809</v>
      </c>
      <c r="HCL1" s="33" t="s">
        <v>5810</v>
      </c>
      <c r="HCM1" s="33" t="s">
        <v>5811</v>
      </c>
      <c r="HCN1" s="33" t="s">
        <v>5812</v>
      </c>
      <c r="HCO1" s="33" t="s">
        <v>5813</v>
      </c>
      <c r="HCP1" s="33" t="s">
        <v>5814</v>
      </c>
      <c r="HCQ1" s="33" t="s">
        <v>5815</v>
      </c>
      <c r="HCR1" s="33" t="s">
        <v>5816</v>
      </c>
      <c r="HCS1" s="33" t="s">
        <v>5817</v>
      </c>
      <c r="HCT1" s="33" t="s">
        <v>5818</v>
      </c>
      <c r="HCU1" s="33" t="s">
        <v>5819</v>
      </c>
      <c r="HCV1" s="33" t="s">
        <v>5820</v>
      </c>
      <c r="HCW1" s="33" t="s">
        <v>5821</v>
      </c>
      <c r="HCX1" s="33" t="s">
        <v>5822</v>
      </c>
      <c r="HCY1" s="33" t="s">
        <v>5823</v>
      </c>
      <c r="HCZ1" s="33" t="s">
        <v>5824</v>
      </c>
      <c r="HDA1" s="33" t="s">
        <v>5825</v>
      </c>
      <c r="HDB1" s="33" t="s">
        <v>5826</v>
      </c>
      <c r="HDC1" s="33" t="s">
        <v>5827</v>
      </c>
      <c r="HDD1" s="33" t="s">
        <v>5828</v>
      </c>
      <c r="HDE1" s="33" t="s">
        <v>5829</v>
      </c>
      <c r="HDF1" s="33" t="s">
        <v>5830</v>
      </c>
      <c r="HDG1" s="33" t="s">
        <v>5831</v>
      </c>
      <c r="HDH1" s="33" t="s">
        <v>5832</v>
      </c>
      <c r="HDI1" s="33" t="s">
        <v>5833</v>
      </c>
      <c r="HDJ1" s="33" t="s">
        <v>5834</v>
      </c>
      <c r="HDK1" s="33" t="s">
        <v>5835</v>
      </c>
      <c r="HDL1" s="33" t="s">
        <v>5836</v>
      </c>
      <c r="HDM1" s="33" t="s">
        <v>5837</v>
      </c>
      <c r="HDN1" s="33" t="s">
        <v>5838</v>
      </c>
      <c r="HDO1" s="33" t="s">
        <v>5839</v>
      </c>
      <c r="HDP1" s="33" t="s">
        <v>5840</v>
      </c>
      <c r="HDQ1" s="33" t="s">
        <v>5841</v>
      </c>
      <c r="HDR1" s="33" t="s">
        <v>5842</v>
      </c>
      <c r="HDS1" s="33" t="s">
        <v>5843</v>
      </c>
      <c r="HDT1" s="33" t="s">
        <v>5844</v>
      </c>
      <c r="HDU1" s="33" t="s">
        <v>5845</v>
      </c>
      <c r="HDV1" s="33" t="s">
        <v>5846</v>
      </c>
      <c r="HDW1" s="33" t="s">
        <v>5847</v>
      </c>
      <c r="HDX1" s="33" t="s">
        <v>5848</v>
      </c>
      <c r="HDY1" s="33" t="s">
        <v>5849</v>
      </c>
      <c r="HDZ1" s="33" t="s">
        <v>5850</v>
      </c>
      <c r="HEA1" s="33" t="s">
        <v>5851</v>
      </c>
      <c r="HEB1" s="33" t="s">
        <v>5852</v>
      </c>
      <c r="HEC1" s="33" t="s">
        <v>5853</v>
      </c>
      <c r="HED1" s="33" t="s">
        <v>5854</v>
      </c>
      <c r="HEE1" s="33" t="s">
        <v>5855</v>
      </c>
      <c r="HEF1" s="33" t="s">
        <v>5856</v>
      </c>
      <c r="HEG1" s="33" t="s">
        <v>5857</v>
      </c>
      <c r="HEH1" s="33" t="s">
        <v>5858</v>
      </c>
      <c r="HEI1" s="33" t="s">
        <v>5859</v>
      </c>
      <c r="HEJ1" s="33" t="s">
        <v>5860</v>
      </c>
      <c r="HEK1" s="33" t="s">
        <v>5861</v>
      </c>
      <c r="HEL1" s="33" t="s">
        <v>5862</v>
      </c>
      <c r="HEM1" s="33" t="s">
        <v>5863</v>
      </c>
      <c r="HEN1" s="33" t="s">
        <v>5864</v>
      </c>
      <c r="HEO1" s="33" t="s">
        <v>5865</v>
      </c>
      <c r="HEP1" s="33" t="s">
        <v>5866</v>
      </c>
      <c r="HEQ1" s="33" t="s">
        <v>5867</v>
      </c>
      <c r="HER1" s="33" t="s">
        <v>5868</v>
      </c>
      <c r="HES1" s="33" t="s">
        <v>5869</v>
      </c>
      <c r="HET1" s="33" t="s">
        <v>5870</v>
      </c>
      <c r="HEU1" s="33" t="s">
        <v>5871</v>
      </c>
      <c r="HEV1" s="33" t="s">
        <v>5872</v>
      </c>
      <c r="HEW1" s="33" t="s">
        <v>5873</v>
      </c>
      <c r="HEX1" s="33" t="s">
        <v>5874</v>
      </c>
      <c r="HEY1" s="33" t="s">
        <v>5875</v>
      </c>
      <c r="HEZ1" s="33" t="s">
        <v>5876</v>
      </c>
      <c r="HFA1" s="33" t="s">
        <v>5877</v>
      </c>
      <c r="HFB1" s="33" t="s">
        <v>5878</v>
      </c>
      <c r="HFC1" s="33" t="s">
        <v>5879</v>
      </c>
      <c r="HFD1" s="33" t="s">
        <v>5880</v>
      </c>
      <c r="HFE1" s="33" t="s">
        <v>5881</v>
      </c>
      <c r="HFF1" s="33" t="s">
        <v>5882</v>
      </c>
      <c r="HFG1" s="33" t="s">
        <v>5883</v>
      </c>
      <c r="HFH1" s="33" t="s">
        <v>5884</v>
      </c>
      <c r="HFI1" s="33" t="s">
        <v>5885</v>
      </c>
      <c r="HFJ1" s="33" t="s">
        <v>5886</v>
      </c>
      <c r="HFK1" s="33" t="s">
        <v>5887</v>
      </c>
      <c r="HFL1" s="33" t="s">
        <v>5888</v>
      </c>
      <c r="HFM1" s="33" t="s">
        <v>5889</v>
      </c>
      <c r="HFN1" s="33" t="s">
        <v>5890</v>
      </c>
      <c r="HFO1" s="33" t="s">
        <v>5891</v>
      </c>
      <c r="HFP1" s="33" t="s">
        <v>5892</v>
      </c>
      <c r="HFQ1" s="33" t="s">
        <v>5893</v>
      </c>
      <c r="HFR1" s="33" t="s">
        <v>5894</v>
      </c>
      <c r="HFS1" s="33" t="s">
        <v>5895</v>
      </c>
      <c r="HFT1" s="33" t="s">
        <v>5896</v>
      </c>
      <c r="HFU1" s="33" t="s">
        <v>5897</v>
      </c>
      <c r="HFV1" s="33" t="s">
        <v>5898</v>
      </c>
      <c r="HFW1" s="33" t="s">
        <v>5899</v>
      </c>
      <c r="HFX1" s="33" t="s">
        <v>5900</v>
      </c>
      <c r="HFY1" s="33" t="s">
        <v>5901</v>
      </c>
      <c r="HFZ1" s="33" t="s">
        <v>5902</v>
      </c>
      <c r="HGA1" s="33" t="s">
        <v>5903</v>
      </c>
      <c r="HGB1" s="33" t="s">
        <v>5904</v>
      </c>
      <c r="HGC1" s="33" t="s">
        <v>5905</v>
      </c>
      <c r="HGD1" s="33" t="s">
        <v>5906</v>
      </c>
      <c r="HGE1" s="33" t="s">
        <v>5907</v>
      </c>
      <c r="HGF1" s="33" t="s">
        <v>5908</v>
      </c>
      <c r="HGG1" s="33" t="s">
        <v>5909</v>
      </c>
      <c r="HGH1" s="33" t="s">
        <v>5910</v>
      </c>
      <c r="HGI1" s="33" t="s">
        <v>5911</v>
      </c>
      <c r="HGJ1" s="33" t="s">
        <v>5912</v>
      </c>
      <c r="HGK1" s="33" t="s">
        <v>5913</v>
      </c>
      <c r="HGL1" s="33" t="s">
        <v>5914</v>
      </c>
      <c r="HGM1" s="33" t="s">
        <v>5915</v>
      </c>
      <c r="HGN1" s="33" t="s">
        <v>5916</v>
      </c>
      <c r="HGO1" s="33" t="s">
        <v>5917</v>
      </c>
      <c r="HGP1" s="33" t="s">
        <v>5918</v>
      </c>
      <c r="HGQ1" s="33" t="s">
        <v>5919</v>
      </c>
      <c r="HGR1" s="33" t="s">
        <v>5920</v>
      </c>
      <c r="HGS1" s="33" t="s">
        <v>5921</v>
      </c>
      <c r="HGT1" s="33" t="s">
        <v>5922</v>
      </c>
      <c r="HGU1" s="33" t="s">
        <v>5923</v>
      </c>
      <c r="HGV1" s="33" t="s">
        <v>5924</v>
      </c>
      <c r="HGW1" s="33" t="s">
        <v>5925</v>
      </c>
      <c r="HGX1" s="33" t="s">
        <v>5926</v>
      </c>
      <c r="HGY1" s="33" t="s">
        <v>5927</v>
      </c>
      <c r="HGZ1" s="33" t="s">
        <v>5928</v>
      </c>
      <c r="HHA1" s="33" t="s">
        <v>5929</v>
      </c>
      <c r="HHB1" s="33" t="s">
        <v>5930</v>
      </c>
      <c r="HHC1" s="33" t="s">
        <v>5931</v>
      </c>
      <c r="HHD1" s="33" t="s">
        <v>5932</v>
      </c>
      <c r="HHE1" s="33" t="s">
        <v>5933</v>
      </c>
      <c r="HHF1" s="33" t="s">
        <v>5934</v>
      </c>
      <c r="HHG1" s="33" t="s">
        <v>5935</v>
      </c>
      <c r="HHH1" s="33" t="s">
        <v>5936</v>
      </c>
      <c r="HHI1" s="33" t="s">
        <v>5937</v>
      </c>
      <c r="HHJ1" s="33" t="s">
        <v>5938</v>
      </c>
      <c r="HHK1" s="33" t="s">
        <v>5939</v>
      </c>
      <c r="HHL1" s="33" t="s">
        <v>5940</v>
      </c>
      <c r="HHM1" s="33" t="s">
        <v>5941</v>
      </c>
      <c r="HHN1" s="33" t="s">
        <v>5942</v>
      </c>
      <c r="HHO1" s="33" t="s">
        <v>5943</v>
      </c>
      <c r="HHP1" s="33" t="s">
        <v>5944</v>
      </c>
      <c r="HHQ1" s="33" t="s">
        <v>5945</v>
      </c>
      <c r="HHR1" s="33" t="s">
        <v>5946</v>
      </c>
      <c r="HHS1" s="33" t="s">
        <v>5947</v>
      </c>
      <c r="HHT1" s="33" t="s">
        <v>5948</v>
      </c>
      <c r="HHU1" s="33" t="s">
        <v>5949</v>
      </c>
      <c r="HHV1" s="33" t="s">
        <v>5950</v>
      </c>
      <c r="HHW1" s="33" t="s">
        <v>5951</v>
      </c>
      <c r="HHX1" s="33" t="s">
        <v>5952</v>
      </c>
      <c r="HHY1" s="33" t="s">
        <v>5953</v>
      </c>
      <c r="HHZ1" s="33" t="s">
        <v>5954</v>
      </c>
      <c r="HIA1" s="33" t="s">
        <v>5955</v>
      </c>
      <c r="HIB1" s="33" t="s">
        <v>5956</v>
      </c>
      <c r="HIC1" s="33" t="s">
        <v>5957</v>
      </c>
      <c r="HID1" s="33" t="s">
        <v>5958</v>
      </c>
      <c r="HIE1" s="33" t="s">
        <v>5959</v>
      </c>
      <c r="HIF1" s="33" t="s">
        <v>5960</v>
      </c>
      <c r="HIG1" s="33" t="s">
        <v>5961</v>
      </c>
      <c r="HIH1" s="33" t="s">
        <v>5962</v>
      </c>
      <c r="HII1" s="33" t="s">
        <v>5963</v>
      </c>
      <c r="HIJ1" s="33" t="s">
        <v>5964</v>
      </c>
      <c r="HIK1" s="33" t="s">
        <v>5965</v>
      </c>
      <c r="HIL1" s="33" t="s">
        <v>5966</v>
      </c>
      <c r="HIM1" s="33" t="s">
        <v>5967</v>
      </c>
      <c r="HIN1" s="33" t="s">
        <v>5968</v>
      </c>
      <c r="HIO1" s="33" t="s">
        <v>5969</v>
      </c>
      <c r="HIP1" s="33" t="s">
        <v>5970</v>
      </c>
      <c r="HIQ1" s="33" t="s">
        <v>5971</v>
      </c>
      <c r="HIR1" s="33" t="s">
        <v>5972</v>
      </c>
      <c r="HIS1" s="33" t="s">
        <v>5973</v>
      </c>
      <c r="HIT1" s="33" t="s">
        <v>5974</v>
      </c>
      <c r="HIU1" s="33" t="s">
        <v>5975</v>
      </c>
      <c r="HIV1" s="33" t="s">
        <v>5976</v>
      </c>
      <c r="HIW1" s="33" t="s">
        <v>5977</v>
      </c>
      <c r="HIX1" s="33" t="s">
        <v>5978</v>
      </c>
      <c r="HIY1" s="33" t="s">
        <v>5979</v>
      </c>
      <c r="HIZ1" s="33" t="s">
        <v>5980</v>
      </c>
      <c r="HJA1" s="33" t="s">
        <v>5981</v>
      </c>
      <c r="HJB1" s="33" t="s">
        <v>5982</v>
      </c>
      <c r="HJC1" s="33" t="s">
        <v>5983</v>
      </c>
      <c r="HJD1" s="33" t="s">
        <v>5984</v>
      </c>
      <c r="HJE1" s="33" t="s">
        <v>5985</v>
      </c>
      <c r="HJF1" s="33" t="s">
        <v>5986</v>
      </c>
      <c r="HJG1" s="33" t="s">
        <v>5987</v>
      </c>
      <c r="HJH1" s="33" t="s">
        <v>5988</v>
      </c>
      <c r="HJI1" s="33" t="s">
        <v>5989</v>
      </c>
      <c r="HJJ1" s="33" t="s">
        <v>5990</v>
      </c>
      <c r="HJK1" s="33" t="s">
        <v>5991</v>
      </c>
      <c r="HJL1" s="33" t="s">
        <v>5992</v>
      </c>
      <c r="HJM1" s="33" t="s">
        <v>5993</v>
      </c>
      <c r="HJN1" s="33" t="s">
        <v>5994</v>
      </c>
      <c r="HJO1" s="33" t="s">
        <v>5995</v>
      </c>
      <c r="HJP1" s="33" t="s">
        <v>5996</v>
      </c>
      <c r="HJQ1" s="33" t="s">
        <v>5997</v>
      </c>
      <c r="HJR1" s="33" t="s">
        <v>5998</v>
      </c>
      <c r="HJS1" s="33" t="s">
        <v>5999</v>
      </c>
      <c r="HJT1" s="33" t="s">
        <v>6000</v>
      </c>
      <c r="HJU1" s="33" t="s">
        <v>6001</v>
      </c>
      <c r="HJV1" s="33" t="s">
        <v>6002</v>
      </c>
      <c r="HJW1" s="33" t="s">
        <v>6003</v>
      </c>
      <c r="HJX1" s="33" t="s">
        <v>6004</v>
      </c>
      <c r="HJY1" s="33" t="s">
        <v>6005</v>
      </c>
      <c r="HJZ1" s="33" t="s">
        <v>6006</v>
      </c>
      <c r="HKA1" s="33" t="s">
        <v>6007</v>
      </c>
      <c r="HKB1" s="33" t="s">
        <v>6008</v>
      </c>
      <c r="HKC1" s="33" t="s">
        <v>6009</v>
      </c>
      <c r="HKD1" s="33" t="s">
        <v>6010</v>
      </c>
      <c r="HKE1" s="33" t="s">
        <v>6011</v>
      </c>
      <c r="HKF1" s="33" t="s">
        <v>6012</v>
      </c>
      <c r="HKG1" s="33" t="s">
        <v>6013</v>
      </c>
      <c r="HKH1" s="33" t="s">
        <v>6014</v>
      </c>
      <c r="HKI1" s="33" t="s">
        <v>6015</v>
      </c>
      <c r="HKJ1" s="33" t="s">
        <v>6016</v>
      </c>
      <c r="HKK1" s="33" t="s">
        <v>6017</v>
      </c>
      <c r="HKL1" s="33" t="s">
        <v>6018</v>
      </c>
      <c r="HKM1" s="33" t="s">
        <v>6019</v>
      </c>
      <c r="HKN1" s="33" t="s">
        <v>6020</v>
      </c>
      <c r="HKO1" s="33" t="s">
        <v>6021</v>
      </c>
      <c r="HKP1" s="33" t="s">
        <v>6022</v>
      </c>
      <c r="HKQ1" s="33" t="s">
        <v>6023</v>
      </c>
      <c r="HKR1" s="33" t="s">
        <v>6024</v>
      </c>
      <c r="HKS1" s="33" t="s">
        <v>6025</v>
      </c>
      <c r="HKT1" s="33" t="s">
        <v>6026</v>
      </c>
      <c r="HKU1" s="33" t="s">
        <v>6027</v>
      </c>
      <c r="HKV1" s="33" t="s">
        <v>6028</v>
      </c>
      <c r="HKW1" s="33" t="s">
        <v>6029</v>
      </c>
      <c r="HKX1" s="33" t="s">
        <v>6030</v>
      </c>
      <c r="HKY1" s="33" t="s">
        <v>6031</v>
      </c>
      <c r="HKZ1" s="33" t="s">
        <v>6032</v>
      </c>
      <c r="HLA1" s="33" t="s">
        <v>6033</v>
      </c>
      <c r="HLB1" s="33" t="s">
        <v>6034</v>
      </c>
      <c r="HLC1" s="33" t="s">
        <v>6035</v>
      </c>
      <c r="HLD1" s="33" t="s">
        <v>6036</v>
      </c>
      <c r="HLE1" s="33" t="s">
        <v>6037</v>
      </c>
      <c r="HLF1" s="33" t="s">
        <v>6038</v>
      </c>
      <c r="HLG1" s="33" t="s">
        <v>6039</v>
      </c>
      <c r="HLH1" s="33" t="s">
        <v>6040</v>
      </c>
      <c r="HLI1" s="33" t="s">
        <v>6041</v>
      </c>
      <c r="HLJ1" s="33" t="s">
        <v>6042</v>
      </c>
      <c r="HLK1" s="33" t="s">
        <v>6043</v>
      </c>
      <c r="HLL1" s="33" t="s">
        <v>6044</v>
      </c>
      <c r="HLM1" s="33" t="s">
        <v>6045</v>
      </c>
      <c r="HLN1" s="33" t="s">
        <v>6046</v>
      </c>
      <c r="HLO1" s="33" t="s">
        <v>6047</v>
      </c>
      <c r="HLP1" s="33" t="s">
        <v>6048</v>
      </c>
      <c r="HLQ1" s="33" t="s">
        <v>6049</v>
      </c>
      <c r="HLR1" s="33" t="s">
        <v>6050</v>
      </c>
      <c r="HLS1" s="33" t="s">
        <v>6051</v>
      </c>
      <c r="HLT1" s="33" t="s">
        <v>6052</v>
      </c>
      <c r="HLU1" s="33" t="s">
        <v>6053</v>
      </c>
      <c r="HLV1" s="33" t="s">
        <v>6054</v>
      </c>
      <c r="HLW1" s="33" t="s">
        <v>6055</v>
      </c>
      <c r="HLX1" s="33" t="s">
        <v>6056</v>
      </c>
      <c r="HLY1" s="33" t="s">
        <v>6057</v>
      </c>
      <c r="HLZ1" s="33" t="s">
        <v>6058</v>
      </c>
      <c r="HMA1" s="33" t="s">
        <v>6059</v>
      </c>
      <c r="HMB1" s="33" t="s">
        <v>6060</v>
      </c>
      <c r="HMC1" s="33" t="s">
        <v>6061</v>
      </c>
      <c r="HMD1" s="33" t="s">
        <v>6062</v>
      </c>
      <c r="HME1" s="33" t="s">
        <v>6063</v>
      </c>
      <c r="HMF1" s="33" t="s">
        <v>6064</v>
      </c>
      <c r="HMG1" s="33" t="s">
        <v>6065</v>
      </c>
      <c r="HMH1" s="33" t="s">
        <v>6066</v>
      </c>
      <c r="HMI1" s="33" t="s">
        <v>6067</v>
      </c>
      <c r="HMJ1" s="33" t="s">
        <v>6068</v>
      </c>
      <c r="HMK1" s="33" t="s">
        <v>6069</v>
      </c>
      <c r="HML1" s="33" t="s">
        <v>6070</v>
      </c>
      <c r="HMM1" s="33" t="s">
        <v>6071</v>
      </c>
      <c r="HMN1" s="33" t="s">
        <v>6072</v>
      </c>
      <c r="HMO1" s="33" t="s">
        <v>6073</v>
      </c>
      <c r="HMP1" s="33" t="s">
        <v>6074</v>
      </c>
      <c r="HMQ1" s="33" t="s">
        <v>6075</v>
      </c>
      <c r="HMR1" s="33" t="s">
        <v>6076</v>
      </c>
      <c r="HMS1" s="33" t="s">
        <v>6077</v>
      </c>
      <c r="HMT1" s="33" t="s">
        <v>6078</v>
      </c>
      <c r="HMU1" s="33" t="s">
        <v>6079</v>
      </c>
      <c r="HMV1" s="33" t="s">
        <v>6080</v>
      </c>
      <c r="HMW1" s="33" t="s">
        <v>6081</v>
      </c>
      <c r="HMX1" s="33" t="s">
        <v>6082</v>
      </c>
      <c r="HMY1" s="33" t="s">
        <v>6083</v>
      </c>
      <c r="HMZ1" s="33" t="s">
        <v>6084</v>
      </c>
      <c r="HNA1" s="33" t="s">
        <v>6085</v>
      </c>
      <c r="HNB1" s="33" t="s">
        <v>6086</v>
      </c>
      <c r="HNC1" s="33" t="s">
        <v>6087</v>
      </c>
      <c r="HND1" s="33" t="s">
        <v>6088</v>
      </c>
      <c r="HNE1" s="33" t="s">
        <v>6089</v>
      </c>
      <c r="HNF1" s="33" t="s">
        <v>6090</v>
      </c>
      <c r="HNG1" s="33" t="s">
        <v>6091</v>
      </c>
      <c r="HNH1" s="33" t="s">
        <v>6092</v>
      </c>
      <c r="HNI1" s="33" t="s">
        <v>6093</v>
      </c>
      <c r="HNJ1" s="33" t="s">
        <v>6094</v>
      </c>
      <c r="HNK1" s="33" t="s">
        <v>6095</v>
      </c>
      <c r="HNL1" s="33" t="s">
        <v>6096</v>
      </c>
      <c r="HNM1" s="33" t="s">
        <v>6097</v>
      </c>
      <c r="HNN1" s="33" t="s">
        <v>6098</v>
      </c>
      <c r="HNO1" s="33" t="s">
        <v>6099</v>
      </c>
      <c r="HNP1" s="33" t="s">
        <v>6100</v>
      </c>
      <c r="HNQ1" s="33" t="s">
        <v>6101</v>
      </c>
      <c r="HNR1" s="33" t="s">
        <v>6102</v>
      </c>
      <c r="HNS1" s="33" t="s">
        <v>6103</v>
      </c>
      <c r="HNT1" s="33" t="s">
        <v>6104</v>
      </c>
      <c r="HNU1" s="33" t="s">
        <v>6105</v>
      </c>
      <c r="HNV1" s="33" t="s">
        <v>6106</v>
      </c>
      <c r="HNW1" s="33" t="s">
        <v>6107</v>
      </c>
      <c r="HNX1" s="33" t="s">
        <v>6108</v>
      </c>
      <c r="HNY1" s="33" t="s">
        <v>6109</v>
      </c>
      <c r="HNZ1" s="33" t="s">
        <v>6110</v>
      </c>
      <c r="HOA1" s="33" t="s">
        <v>6111</v>
      </c>
      <c r="HOB1" s="33" t="s">
        <v>6112</v>
      </c>
      <c r="HOC1" s="33" t="s">
        <v>6113</v>
      </c>
      <c r="HOD1" s="33" t="s">
        <v>6114</v>
      </c>
      <c r="HOE1" s="33" t="s">
        <v>6115</v>
      </c>
      <c r="HOF1" s="33" t="s">
        <v>6116</v>
      </c>
      <c r="HOG1" s="33" t="s">
        <v>6117</v>
      </c>
      <c r="HOH1" s="33" t="s">
        <v>6118</v>
      </c>
      <c r="HOI1" s="33" t="s">
        <v>6119</v>
      </c>
      <c r="HOJ1" s="33" t="s">
        <v>6120</v>
      </c>
      <c r="HOK1" s="33" t="s">
        <v>6121</v>
      </c>
      <c r="HOL1" s="33" t="s">
        <v>6122</v>
      </c>
      <c r="HOM1" s="33" t="s">
        <v>6123</v>
      </c>
      <c r="HON1" s="33" t="s">
        <v>6124</v>
      </c>
      <c r="HOO1" s="33" t="s">
        <v>6125</v>
      </c>
      <c r="HOP1" s="33" t="s">
        <v>6126</v>
      </c>
      <c r="HOQ1" s="33" t="s">
        <v>6127</v>
      </c>
      <c r="HOR1" s="33" t="s">
        <v>6128</v>
      </c>
      <c r="HOS1" s="33" t="s">
        <v>6129</v>
      </c>
      <c r="HOT1" s="33" t="s">
        <v>6130</v>
      </c>
      <c r="HOU1" s="33" t="s">
        <v>6131</v>
      </c>
      <c r="HOV1" s="33" t="s">
        <v>6132</v>
      </c>
      <c r="HOW1" s="33" t="s">
        <v>6133</v>
      </c>
      <c r="HOX1" s="33" t="s">
        <v>6134</v>
      </c>
      <c r="HOY1" s="33" t="s">
        <v>6135</v>
      </c>
      <c r="HOZ1" s="33" t="s">
        <v>6136</v>
      </c>
      <c r="HPA1" s="33" t="s">
        <v>6137</v>
      </c>
      <c r="HPB1" s="33" t="s">
        <v>6138</v>
      </c>
      <c r="HPC1" s="33" t="s">
        <v>6139</v>
      </c>
      <c r="HPD1" s="33" t="s">
        <v>6140</v>
      </c>
      <c r="HPE1" s="33" t="s">
        <v>6141</v>
      </c>
      <c r="HPF1" s="33" t="s">
        <v>6142</v>
      </c>
      <c r="HPG1" s="33" t="s">
        <v>6143</v>
      </c>
      <c r="HPH1" s="33" t="s">
        <v>6144</v>
      </c>
      <c r="HPI1" s="33" t="s">
        <v>6145</v>
      </c>
      <c r="HPJ1" s="33" t="s">
        <v>6146</v>
      </c>
      <c r="HPK1" s="33" t="s">
        <v>6147</v>
      </c>
      <c r="HPL1" s="33" t="s">
        <v>6148</v>
      </c>
      <c r="HPM1" s="33" t="s">
        <v>6149</v>
      </c>
      <c r="HPN1" s="33" t="s">
        <v>6150</v>
      </c>
      <c r="HPO1" s="33" t="s">
        <v>6151</v>
      </c>
      <c r="HPP1" s="33" t="s">
        <v>6152</v>
      </c>
      <c r="HPQ1" s="33" t="s">
        <v>6153</v>
      </c>
      <c r="HPR1" s="33" t="s">
        <v>6154</v>
      </c>
      <c r="HPS1" s="33" t="s">
        <v>6155</v>
      </c>
      <c r="HPT1" s="33" t="s">
        <v>6156</v>
      </c>
      <c r="HPU1" s="33" t="s">
        <v>6157</v>
      </c>
      <c r="HPV1" s="33" t="s">
        <v>6158</v>
      </c>
      <c r="HPW1" s="33" t="s">
        <v>6159</v>
      </c>
      <c r="HPX1" s="33" t="s">
        <v>6160</v>
      </c>
      <c r="HPY1" s="33" t="s">
        <v>6161</v>
      </c>
      <c r="HPZ1" s="33" t="s">
        <v>6162</v>
      </c>
      <c r="HQA1" s="33" t="s">
        <v>6163</v>
      </c>
      <c r="HQB1" s="33" t="s">
        <v>6164</v>
      </c>
      <c r="HQC1" s="33" t="s">
        <v>6165</v>
      </c>
      <c r="HQD1" s="33" t="s">
        <v>6166</v>
      </c>
      <c r="HQE1" s="33" t="s">
        <v>6167</v>
      </c>
      <c r="HQF1" s="33" t="s">
        <v>6168</v>
      </c>
      <c r="HQG1" s="33" t="s">
        <v>6169</v>
      </c>
      <c r="HQH1" s="33" t="s">
        <v>6170</v>
      </c>
      <c r="HQI1" s="33" t="s">
        <v>6171</v>
      </c>
      <c r="HQJ1" s="33" t="s">
        <v>6172</v>
      </c>
      <c r="HQK1" s="33" t="s">
        <v>6173</v>
      </c>
      <c r="HQL1" s="33" t="s">
        <v>6174</v>
      </c>
      <c r="HQM1" s="33" t="s">
        <v>6175</v>
      </c>
      <c r="HQN1" s="33" t="s">
        <v>6176</v>
      </c>
      <c r="HQO1" s="33" t="s">
        <v>6177</v>
      </c>
      <c r="HQP1" s="33" t="s">
        <v>6178</v>
      </c>
      <c r="HQQ1" s="33" t="s">
        <v>6179</v>
      </c>
      <c r="HQR1" s="33" t="s">
        <v>6180</v>
      </c>
      <c r="HQS1" s="33" t="s">
        <v>6181</v>
      </c>
      <c r="HQT1" s="33" t="s">
        <v>6182</v>
      </c>
      <c r="HQU1" s="33" t="s">
        <v>6183</v>
      </c>
      <c r="HQV1" s="33" t="s">
        <v>6184</v>
      </c>
      <c r="HQW1" s="33" t="s">
        <v>6185</v>
      </c>
      <c r="HQX1" s="33" t="s">
        <v>6186</v>
      </c>
      <c r="HQY1" s="33" t="s">
        <v>6187</v>
      </c>
      <c r="HQZ1" s="33" t="s">
        <v>6188</v>
      </c>
      <c r="HRA1" s="33" t="s">
        <v>6189</v>
      </c>
      <c r="HRB1" s="33" t="s">
        <v>6190</v>
      </c>
      <c r="HRC1" s="33" t="s">
        <v>6191</v>
      </c>
      <c r="HRD1" s="33" t="s">
        <v>6192</v>
      </c>
      <c r="HRE1" s="33" t="s">
        <v>6193</v>
      </c>
      <c r="HRF1" s="33" t="s">
        <v>6194</v>
      </c>
      <c r="HRG1" s="33" t="s">
        <v>6195</v>
      </c>
      <c r="HRH1" s="33" t="s">
        <v>6196</v>
      </c>
      <c r="HRI1" s="33" t="s">
        <v>6197</v>
      </c>
      <c r="HRJ1" s="33" t="s">
        <v>6198</v>
      </c>
      <c r="HRK1" s="33" t="s">
        <v>6199</v>
      </c>
      <c r="HRL1" s="33" t="s">
        <v>6200</v>
      </c>
      <c r="HRM1" s="33" t="s">
        <v>6201</v>
      </c>
      <c r="HRN1" s="33" t="s">
        <v>6202</v>
      </c>
      <c r="HRO1" s="33" t="s">
        <v>6203</v>
      </c>
      <c r="HRP1" s="33" t="s">
        <v>6204</v>
      </c>
      <c r="HRQ1" s="33" t="s">
        <v>6205</v>
      </c>
      <c r="HRR1" s="33" t="s">
        <v>6206</v>
      </c>
      <c r="HRS1" s="33" t="s">
        <v>6207</v>
      </c>
      <c r="HRT1" s="33" t="s">
        <v>6208</v>
      </c>
      <c r="HRU1" s="33" t="s">
        <v>6209</v>
      </c>
      <c r="HRV1" s="33" t="s">
        <v>6210</v>
      </c>
      <c r="HRW1" s="33" t="s">
        <v>6211</v>
      </c>
      <c r="HRX1" s="33" t="s">
        <v>6212</v>
      </c>
      <c r="HRY1" s="33" t="s">
        <v>6213</v>
      </c>
      <c r="HRZ1" s="33" t="s">
        <v>6214</v>
      </c>
      <c r="HSA1" s="33" t="s">
        <v>6215</v>
      </c>
      <c r="HSB1" s="33" t="s">
        <v>6216</v>
      </c>
      <c r="HSC1" s="33" t="s">
        <v>6217</v>
      </c>
      <c r="HSD1" s="33" t="s">
        <v>6218</v>
      </c>
      <c r="HSE1" s="33" t="s">
        <v>6219</v>
      </c>
      <c r="HSF1" s="33" t="s">
        <v>6220</v>
      </c>
      <c r="HSG1" s="33" t="s">
        <v>6221</v>
      </c>
      <c r="HSH1" s="33" t="s">
        <v>6222</v>
      </c>
      <c r="HSI1" s="33" t="s">
        <v>6223</v>
      </c>
      <c r="HSJ1" s="33" t="s">
        <v>6224</v>
      </c>
      <c r="HSK1" s="33" t="s">
        <v>6225</v>
      </c>
      <c r="HSL1" s="33" t="s">
        <v>6226</v>
      </c>
      <c r="HSM1" s="33" t="s">
        <v>6227</v>
      </c>
      <c r="HSN1" s="33" t="s">
        <v>6228</v>
      </c>
      <c r="HSO1" s="33" t="s">
        <v>6229</v>
      </c>
      <c r="HSP1" s="33" t="s">
        <v>6230</v>
      </c>
      <c r="HSQ1" s="33" t="s">
        <v>6231</v>
      </c>
      <c r="HSR1" s="33" t="s">
        <v>6232</v>
      </c>
      <c r="HSS1" s="33" t="s">
        <v>6233</v>
      </c>
      <c r="HST1" s="33" t="s">
        <v>6234</v>
      </c>
      <c r="HSU1" s="33" t="s">
        <v>6235</v>
      </c>
      <c r="HSV1" s="33" t="s">
        <v>6236</v>
      </c>
      <c r="HSW1" s="33" t="s">
        <v>6237</v>
      </c>
      <c r="HSX1" s="33" t="s">
        <v>6238</v>
      </c>
      <c r="HSY1" s="33" t="s">
        <v>6239</v>
      </c>
      <c r="HSZ1" s="33" t="s">
        <v>6240</v>
      </c>
      <c r="HTA1" s="33" t="s">
        <v>6241</v>
      </c>
      <c r="HTB1" s="33" t="s">
        <v>6242</v>
      </c>
      <c r="HTC1" s="33" t="s">
        <v>6243</v>
      </c>
      <c r="HTD1" s="33" t="s">
        <v>6244</v>
      </c>
      <c r="HTE1" s="33" t="s">
        <v>6245</v>
      </c>
      <c r="HTF1" s="33" t="s">
        <v>6246</v>
      </c>
      <c r="HTG1" s="33" t="s">
        <v>6247</v>
      </c>
      <c r="HTH1" s="33" t="s">
        <v>6248</v>
      </c>
      <c r="HTI1" s="33" t="s">
        <v>6249</v>
      </c>
      <c r="HTJ1" s="33" t="s">
        <v>6250</v>
      </c>
      <c r="HTK1" s="33" t="s">
        <v>6251</v>
      </c>
      <c r="HTL1" s="33" t="s">
        <v>6252</v>
      </c>
      <c r="HTM1" s="33" t="s">
        <v>6253</v>
      </c>
      <c r="HTN1" s="33" t="s">
        <v>6254</v>
      </c>
      <c r="HTO1" s="33" t="s">
        <v>6255</v>
      </c>
      <c r="HTP1" s="33" t="s">
        <v>6256</v>
      </c>
      <c r="HTQ1" s="33" t="s">
        <v>6257</v>
      </c>
      <c r="HTR1" s="33" t="s">
        <v>6258</v>
      </c>
      <c r="HTS1" s="33" t="s">
        <v>6259</v>
      </c>
      <c r="HTT1" s="33" t="s">
        <v>6260</v>
      </c>
      <c r="HTU1" s="33" t="s">
        <v>6261</v>
      </c>
      <c r="HTV1" s="33" t="s">
        <v>6262</v>
      </c>
      <c r="HTW1" s="33" t="s">
        <v>6263</v>
      </c>
      <c r="HTX1" s="33" t="s">
        <v>6264</v>
      </c>
      <c r="HTY1" s="33" t="s">
        <v>6265</v>
      </c>
      <c r="HTZ1" s="33" t="s">
        <v>6266</v>
      </c>
      <c r="HUA1" s="33" t="s">
        <v>6267</v>
      </c>
      <c r="HUB1" s="33" t="s">
        <v>6268</v>
      </c>
      <c r="HUC1" s="33" t="s">
        <v>6269</v>
      </c>
      <c r="HUD1" s="33" t="s">
        <v>6270</v>
      </c>
      <c r="HUE1" s="33" t="s">
        <v>6271</v>
      </c>
      <c r="HUF1" s="33" t="s">
        <v>6272</v>
      </c>
      <c r="HUG1" s="33" t="s">
        <v>6273</v>
      </c>
      <c r="HUH1" s="33" t="s">
        <v>6274</v>
      </c>
      <c r="HUI1" s="33" t="s">
        <v>6275</v>
      </c>
      <c r="HUJ1" s="33" t="s">
        <v>6276</v>
      </c>
      <c r="HUK1" s="33" t="s">
        <v>6277</v>
      </c>
      <c r="HUL1" s="33" t="s">
        <v>6278</v>
      </c>
      <c r="HUM1" s="33" t="s">
        <v>6279</v>
      </c>
      <c r="HUN1" s="33" t="s">
        <v>6280</v>
      </c>
      <c r="HUO1" s="33" t="s">
        <v>6281</v>
      </c>
      <c r="HUP1" s="33" t="s">
        <v>6282</v>
      </c>
      <c r="HUQ1" s="33" t="s">
        <v>6283</v>
      </c>
      <c r="HUR1" s="33" t="s">
        <v>6284</v>
      </c>
      <c r="HUS1" s="33" t="s">
        <v>6285</v>
      </c>
      <c r="HUT1" s="33" t="s">
        <v>6286</v>
      </c>
      <c r="HUU1" s="33" t="s">
        <v>6287</v>
      </c>
      <c r="HUV1" s="33" t="s">
        <v>6288</v>
      </c>
      <c r="HUW1" s="33" t="s">
        <v>6289</v>
      </c>
      <c r="HUX1" s="33" t="s">
        <v>6290</v>
      </c>
      <c r="HUY1" s="33" t="s">
        <v>6291</v>
      </c>
      <c r="HUZ1" s="33" t="s">
        <v>6292</v>
      </c>
      <c r="HVA1" s="33" t="s">
        <v>6293</v>
      </c>
      <c r="HVB1" s="33" t="s">
        <v>6294</v>
      </c>
      <c r="HVC1" s="33" t="s">
        <v>6295</v>
      </c>
      <c r="HVD1" s="33" t="s">
        <v>6296</v>
      </c>
      <c r="HVE1" s="33" t="s">
        <v>6297</v>
      </c>
      <c r="HVF1" s="33" t="s">
        <v>6298</v>
      </c>
      <c r="HVG1" s="33" t="s">
        <v>6299</v>
      </c>
      <c r="HVH1" s="33" t="s">
        <v>6300</v>
      </c>
      <c r="HVI1" s="33" t="s">
        <v>6301</v>
      </c>
      <c r="HVJ1" s="33" t="s">
        <v>6302</v>
      </c>
      <c r="HVK1" s="33" t="s">
        <v>6303</v>
      </c>
      <c r="HVL1" s="33" t="s">
        <v>6304</v>
      </c>
      <c r="HVM1" s="33" t="s">
        <v>6305</v>
      </c>
      <c r="HVN1" s="33" t="s">
        <v>6306</v>
      </c>
      <c r="HVO1" s="33" t="s">
        <v>6307</v>
      </c>
      <c r="HVP1" s="33" t="s">
        <v>6308</v>
      </c>
      <c r="HVQ1" s="33" t="s">
        <v>6309</v>
      </c>
      <c r="HVR1" s="33" t="s">
        <v>6310</v>
      </c>
      <c r="HVS1" s="33" t="s">
        <v>6311</v>
      </c>
      <c r="HVT1" s="33" t="s">
        <v>6312</v>
      </c>
      <c r="HVU1" s="33" t="s">
        <v>6313</v>
      </c>
      <c r="HVV1" s="33" t="s">
        <v>6314</v>
      </c>
      <c r="HVW1" s="33" t="s">
        <v>6315</v>
      </c>
      <c r="HVX1" s="33" t="s">
        <v>6316</v>
      </c>
      <c r="HVY1" s="33" t="s">
        <v>6317</v>
      </c>
      <c r="HVZ1" s="33" t="s">
        <v>6318</v>
      </c>
      <c r="HWA1" s="33" t="s">
        <v>6319</v>
      </c>
      <c r="HWB1" s="33" t="s">
        <v>6320</v>
      </c>
      <c r="HWC1" s="33" t="s">
        <v>6321</v>
      </c>
      <c r="HWD1" s="33" t="s">
        <v>6322</v>
      </c>
      <c r="HWE1" s="33" t="s">
        <v>6323</v>
      </c>
      <c r="HWF1" s="33" t="s">
        <v>6324</v>
      </c>
      <c r="HWG1" s="33" t="s">
        <v>6325</v>
      </c>
      <c r="HWH1" s="33" t="s">
        <v>6326</v>
      </c>
      <c r="HWI1" s="33" t="s">
        <v>6327</v>
      </c>
      <c r="HWJ1" s="33" t="s">
        <v>6328</v>
      </c>
      <c r="HWK1" s="33" t="s">
        <v>6329</v>
      </c>
      <c r="HWL1" s="33" t="s">
        <v>6330</v>
      </c>
      <c r="HWM1" s="33" t="s">
        <v>6331</v>
      </c>
      <c r="HWN1" s="33" t="s">
        <v>6332</v>
      </c>
      <c r="HWO1" s="33" t="s">
        <v>6333</v>
      </c>
      <c r="HWP1" s="33" t="s">
        <v>6334</v>
      </c>
      <c r="HWQ1" s="33" t="s">
        <v>6335</v>
      </c>
      <c r="HWR1" s="33" t="s">
        <v>6336</v>
      </c>
      <c r="HWS1" s="33" t="s">
        <v>6337</v>
      </c>
      <c r="HWT1" s="33" t="s">
        <v>6338</v>
      </c>
      <c r="HWU1" s="33" t="s">
        <v>6339</v>
      </c>
      <c r="HWV1" s="33" t="s">
        <v>6340</v>
      </c>
      <c r="HWW1" s="33" t="s">
        <v>6341</v>
      </c>
      <c r="HWX1" s="33" t="s">
        <v>6342</v>
      </c>
      <c r="HWY1" s="33" t="s">
        <v>6343</v>
      </c>
      <c r="HWZ1" s="33" t="s">
        <v>6344</v>
      </c>
      <c r="HXA1" s="33" t="s">
        <v>6345</v>
      </c>
      <c r="HXB1" s="33" t="s">
        <v>6346</v>
      </c>
      <c r="HXC1" s="33" t="s">
        <v>6347</v>
      </c>
      <c r="HXD1" s="33" t="s">
        <v>6348</v>
      </c>
      <c r="HXE1" s="33" t="s">
        <v>6349</v>
      </c>
      <c r="HXF1" s="33" t="s">
        <v>6350</v>
      </c>
      <c r="HXG1" s="33" t="s">
        <v>6351</v>
      </c>
      <c r="HXH1" s="33" t="s">
        <v>6352</v>
      </c>
      <c r="HXI1" s="33" t="s">
        <v>6353</v>
      </c>
      <c r="HXJ1" s="33" t="s">
        <v>6354</v>
      </c>
      <c r="HXK1" s="33" t="s">
        <v>6355</v>
      </c>
      <c r="HXL1" s="33" t="s">
        <v>6356</v>
      </c>
      <c r="HXM1" s="33" t="s">
        <v>6357</v>
      </c>
      <c r="HXN1" s="33" t="s">
        <v>6358</v>
      </c>
      <c r="HXO1" s="33" t="s">
        <v>6359</v>
      </c>
      <c r="HXP1" s="33" t="s">
        <v>6360</v>
      </c>
      <c r="HXQ1" s="33" t="s">
        <v>6361</v>
      </c>
      <c r="HXR1" s="33" t="s">
        <v>6362</v>
      </c>
      <c r="HXS1" s="33" t="s">
        <v>6363</v>
      </c>
      <c r="HXT1" s="33" t="s">
        <v>6364</v>
      </c>
      <c r="HXU1" s="33" t="s">
        <v>6365</v>
      </c>
      <c r="HXV1" s="33" t="s">
        <v>6366</v>
      </c>
      <c r="HXW1" s="33" t="s">
        <v>6367</v>
      </c>
      <c r="HXX1" s="33" t="s">
        <v>6368</v>
      </c>
      <c r="HXY1" s="33" t="s">
        <v>6369</v>
      </c>
      <c r="HXZ1" s="33" t="s">
        <v>6370</v>
      </c>
      <c r="HYA1" s="33" t="s">
        <v>6371</v>
      </c>
      <c r="HYB1" s="33" t="s">
        <v>6372</v>
      </c>
      <c r="HYC1" s="33" t="s">
        <v>6373</v>
      </c>
      <c r="HYD1" s="33" t="s">
        <v>6374</v>
      </c>
      <c r="HYE1" s="33" t="s">
        <v>6375</v>
      </c>
      <c r="HYF1" s="33" t="s">
        <v>6376</v>
      </c>
      <c r="HYG1" s="33" t="s">
        <v>6377</v>
      </c>
      <c r="HYH1" s="33" t="s">
        <v>6378</v>
      </c>
      <c r="HYI1" s="33" t="s">
        <v>6379</v>
      </c>
      <c r="HYJ1" s="33" t="s">
        <v>6380</v>
      </c>
      <c r="HYK1" s="33" t="s">
        <v>6381</v>
      </c>
      <c r="HYL1" s="33" t="s">
        <v>6382</v>
      </c>
      <c r="HYM1" s="33" t="s">
        <v>6383</v>
      </c>
      <c r="HYN1" s="33" t="s">
        <v>6384</v>
      </c>
      <c r="HYO1" s="33" t="s">
        <v>6385</v>
      </c>
      <c r="HYP1" s="33" t="s">
        <v>6386</v>
      </c>
      <c r="HYQ1" s="33" t="s">
        <v>6387</v>
      </c>
      <c r="HYR1" s="33" t="s">
        <v>6388</v>
      </c>
      <c r="HYS1" s="33" t="s">
        <v>6389</v>
      </c>
      <c r="HYT1" s="33" t="s">
        <v>6390</v>
      </c>
      <c r="HYU1" s="33" t="s">
        <v>6391</v>
      </c>
      <c r="HYV1" s="33" t="s">
        <v>6392</v>
      </c>
      <c r="HYW1" s="33" t="s">
        <v>6393</v>
      </c>
      <c r="HYX1" s="33" t="s">
        <v>6394</v>
      </c>
      <c r="HYY1" s="33" t="s">
        <v>6395</v>
      </c>
      <c r="HYZ1" s="33" t="s">
        <v>6396</v>
      </c>
      <c r="HZA1" s="33" t="s">
        <v>6397</v>
      </c>
      <c r="HZB1" s="33" t="s">
        <v>6398</v>
      </c>
      <c r="HZC1" s="33" t="s">
        <v>6399</v>
      </c>
      <c r="HZD1" s="33" t="s">
        <v>6400</v>
      </c>
      <c r="HZE1" s="33" t="s">
        <v>6401</v>
      </c>
      <c r="HZF1" s="33" t="s">
        <v>6402</v>
      </c>
      <c r="HZG1" s="33" t="s">
        <v>6403</v>
      </c>
      <c r="HZH1" s="33" t="s">
        <v>6404</v>
      </c>
      <c r="HZI1" s="33" t="s">
        <v>6405</v>
      </c>
      <c r="HZJ1" s="33" t="s">
        <v>6406</v>
      </c>
      <c r="HZK1" s="33" t="s">
        <v>6407</v>
      </c>
      <c r="HZL1" s="33" t="s">
        <v>6408</v>
      </c>
      <c r="HZM1" s="33" t="s">
        <v>6409</v>
      </c>
      <c r="HZN1" s="33" t="s">
        <v>6410</v>
      </c>
      <c r="HZO1" s="33" t="s">
        <v>6411</v>
      </c>
      <c r="HZP1" s="33" t="s">
        <v>6412</v>
      </c>
      <c r="HZQ1" s="33" t="s">
        <v>6413</v>
      </c>
      <c r="HZR1" s="33" t="s">
        <v>6414</v>
      </c>
      <c r="HZS1" s="33" t="s">
        <v>6415</v>
      </c>
      <c r="HZT1" s="33" t="s">
        <v>6416</v>
      </c>
      <c r="HZU1" s="33" t="s">
        <v>6417</v>
      </c>
      <c r="HZV1" s="33" t="s">
        <v>6418</v>
      </c>
      <c r="HZW1" s="33" t="s">
        <v>6419</v>
      </c>
      <c r="HZX1" s="33" t="s">
        <v>6420</v>
      </c>
      <c r="HZY1" s="33" t="s">
        <v>6421</v>
      </c>
      <c r="HZZ1" s="33" t="s">
        <v>6422</v>
      </c>
      <c r="IAA1" s="33" t="s">
        <v>6423</v>
      </c>
      <c r="IAB1" s="33" t="s">
        <v>6424</v>
      </c>
      <c r="IAC1" s="33" t="s">
        <v>6425</v>
      </c>
      <c r="IAD1" s="33" t="s">
        <v>6426</v>
      </c>
      <c r="IAE1" s="33" t="s">
        <v>6427</v>
      </c>
      <c r="IAF1" s="33" t="s">
        <v>6428</v>
      </c>
      <c r="IAG1" s="33" t="s">
        <v>6429</v>
      </c>
      <c r="IAH1" s="33" t="s">
        <v>6430</v>
      </c>
      <c r="IAI1" s="33" t="s">
        <v>6431</v>
      </c>
      <c r="IAJ1" s="33" t="s">
        <v>6432</v>
      </c>
      <c r="IAK1" s="33" t="s">
        <v>6433</v>
      </c>
      <c r="IAL1" s="33" t="s">
        <v>6434</v>
      </c>
      <c r="IAM1" s="33" t="s">
        <v>6435</v>
      </c>
      <c r="IAN1" s="33" t="s">
        <v>6436</v>
      </c>
      <c r="IAO1" s="33" t="s">
        <v>6437</v>
      </c>
      <c r="IAP1" s="33" t="s">
        <v>6438</v>
      </c>
      <c r="IAQ1" s="33" t="s">
        <v>6439</v>
      </c>
      <c r="IAR1" s="33" t="s">
        <v>6440</v>
      </c>
      <c r="IAS1" s="33" t="s">
        <v>6441</v>
      </c>
      <c r="IAT1" s="33" t="s">
        <v>6442</v>
      </c>
      <c r="IAU1" s="33" t="s">
        <v>6443</v>
      </c>
      <c r="IAV1" s="33" t="s">
        <v>6444</v>
      </c>
      <c r="IAW1" s="33" t="s">
        <v>6445</v>
      </c>
      <c r="IAX1" s="33" t="s">
        <v>6446</v>
      </c>
      <c r="IAY1" s="33" t="s">
        <v>6447</v>
      </c>
      <c r="IAZ1" s="33" t="s">
        <v>6448</v>
      </c>
      <c r="IBA1" s="33" t="s">
        <v>6449</v>
      </c>
      <c r="IBB1" s="33" t="s">
        <v>6450</v>
      </c>
      <c r="IBC1" s="33" t="s">
        <v>6451</v>
      </c>
      <c r="IBD1" s="33" t="s">
        <v>6452</v>
      </c>
      <c r="IBE1" s="33" t="s">
        <v>6453</v>
      </c>
      <c r="IBF1" s="33" t="s">
        <v>6454</v>
      </c>
      <c r="IBG1" s="33" t="s">
        <v>6455</v>
      </c>
      <c r="IBH1" s="33" t="s">
        <v>6456</v>
      </c>
      <c r="IBI1" s="33" t="s">
        <v>6457</v>
      </c>
      <c r="IBJ1" s="33" t="s">
        <v>6458</v>
      </c>
      <c r="IBK1" s="33" t="s">
        <v>6459</v>
      </c>
      <c r="IBL1" s="33" t="s">
        <v>6460</v>
      </c>
      <c r="IBM1" s="33" t="s">
        <v>6461</v>
      </c>
      <c r="IBN1" s="33" t="s">
        <v>6462</v>
      </c>
      <c r="IBO1" s="33" t="s">
        <v>6463</v>
      </c>
      <c r="IBP1" s="33" t="s">
        <v>6464</v>
      </c>
      <c r="IBQ1" s="33" t="s">
        <v>6465</v>
      </c>
      <c r="IBR1" s="33" t="s">
        <v>6466</v>
      </c>
      <c r="IBS1" s="33" t="s">
        <v>6467</v>
      </c>
      <c r="IBT1" s="33" t="s">
        <v>6468</v>
      </c>
      <c r="IBU1" s="33" t="s">
        <v>6469</v>
      </c>
      <c r="IBV1" s="33" t="s">
        <v>6470</v>
      </c>
      <c r="IBW1" s="33" t="s">
        <v>6471</v>
      </c>
      <c r="IBX1" s="33" t="s">
        <v>6472</v>
      </c>
      <c r="IBY1" s="33" t="s">
        <v>6473</v>
      </c>
      <c r="IBZ1" s="33" t="s">
        <v>6474</v>
      </c>
      <c r="ICA1" s="33" t="s">
        <v>6475</v>
      </c>
      <c r="ICB1" s="33" t="s">
        <v>6476</v>
      </c>
      <c r="ICC1" s="33" t="s">
        <v>6477</v>
      </c>
      <c r="ICD1" s="33" t="s">
        <v>6478</v>
      </c>
      <c r="ICE1" s="33" t="s">
        <v>6479</v>
      </c>
      <c r="ICF1" s="33" t="s">
        <v>6480</v>
      </c>
      <c r="ICG1" s="33" t="s">
        <v>6481</v>
      </c>
      <c r="ICH1" s="33" t="s">
        <v>6482</v>
      </c>
      <c r="ICI1" s="33" t="s">
        <v>6483</v>
      </c>
      <c r="ICJ1" s="33" t="s">
        <v>6484</v>
      </c>
      <c r="ICK1" s="33" t="s">
        <v>6485</v>
      </c>
      <c r="ICL1" s="33" t="s">
        <v>6486</v>
      </c>
      <c r="ICM1" s="33" t="s">
        <v>6487</v>
      </c>
      <c r="ICN1" s="33" t="s">
        <v>6488</v>
      </c>
      <c r="ICO1" s="33" t="s">
        <v>6489</v>
      </c>
      <c r="ICP1" s="33" t="s">
        <v>6490</v>
      </c>
      <c r="ICQ1" s="33" t="s">
        <v>6491</v>
      </c>
      <c r="ICR1" s="33" t="s">
        <v>6492</v>
      </c>
      <c r="ICS1" s="33" t="s">
        <v>6493</v>
      </c>
      <c r="ICT1" s="33" t="s">
        <v>6494</v>
      </c>
      <c r="ICU1" s="33" t="s">
        <v>6495</v>
      </c>
      <c r="ICV1" s="33" t="s">
        <v>6496</v>
      </c>
      <c r="ICW1" s="33" t="s">
        <v>6497</v>
      </c>
      <c r="ICX1" s="33" t="s">
        <v>6498</v>
      </c>
      <c r="ICY1" s="33" t="s">
        <v>6499</v>
      </c>
      <c r="ICZ1" s="33" t="s">
        <v>6500</v>
      </c>
      <c r="IDA1" s="33" t="s">
        <v>6501</v>
      </c>
      <c r="IDB1" s="33" t="s">
        <v>6502</v>
      </c>
      <c r="IDC1" s="33" t="s">
        <v>6503</v>
      </c>
      <c r="IDD1" s="33" t="s">
        <v>6504</v>
      </c>
      <c r="IDE1" s="33" t="s">
        <v>6505</v>
      </c>
      <c r="IDF1" s="33" t="s">
        <v>6506</v>
      </c>
      <c r="IDG1" s="33" t="s">
        <v>6507</v>
      </c>
      <c r="IDH1" s="33" t="s">
        <v>6508</v>
      </c>
      <c r="IDI1" s="33" t="s">
        <v>6509</v>
      </c>
      <c r="IDJ1" s="33" t="s">
        <v>6510</v>
      </c>
      <c r="IDK1" s="33" t="s">
        <v>6511</v>
      </c>
      <c r="IDL1" s="33" t="s">
        <v>6512</v>
      </c>
      <c r="IDM1" s="33" t="s">
        <v>6513</v>
      </c>
      <c r="IDN1" s="33" t="s">
        <v>6514</v>
      </c>
      <c r="IDO1" s="33" t="s">
        <v>6515</v>
      </c>
      <c r="IDP1" s="33" t="s">
        <v>6516</v>
      </c>
      <c r="IDQ1" s="33" t="s">
        <v>6517</v>
      </c>
      <c r="IDR1" s="33" t="s">
        <v>6518</v>
      </c>
      <c r="IDS1" s="33" t="s">
        <v>6519</v>
      </c>
      <c r="IDT1" s="33" t="s">
        <v>6520</v>
      </c>
      <c r="IDU1" s="33" t="s">
        <v>6521</v>
      </c>
      <c r="IDV1" s="33" t="s">
        <v>6522</v>
      </c>
      <c r="IDW1" s="33" t="s">
        <v>6523</v>
      </c>
      <c r="IDX1" s="33" t="s">
        <v>6524</v>
      </c>
      <c r="IDY1" s="33" t="s">
        <v>6525</v>
      </c>
      <c r="IDZ1" s="33" t="s">
        <v>6526</v>
      </c>
      <c r="IEA1" s="33" t="s">
        <v>6527</v>
      </c>
      <c r="IEB1" s="33" t="s">
        <v>6528</v>
      </c>
      <c r="IEC1" s="33" t="s">
        <v>6529</v>
      </c>
      <c r="IED1" s="33" t="s">
        <v>6530</v>
      </c>
      <c r="IEE1" s="33" t="s">
        <v>6531</v>
      </c>
      <c r="IEF1" s="33" t="s">
        <v>6532</v>
      </c>
      <c r="IEG1" s="33" t="s">
        <v>6533</v>
      </c>
      <c r="IEH1" s="33" t="s">
        <v>6534</v>
      </c>
      <c r="IEI1" s="33" t="s">
        <v>6535</v>
      </c>
      <c r="IEJ1" s="33" t="s">
        <v>6536</v>
      </c>
      <c r="IEK1" s="33" t="s">
        <v>6537</v>
      </c>
      <c r="IEL1" s="33" t="s">
        <v>6538</v>
      </c>
      <c r="IEM1" s="33" t="s">
        <v>6539</v>
      </c>
      <c r="IEN1" s="33" t="s">
        <v>6540</v>
      </c>
      <c r="IEO1" s="33" t="s">
        <v>6541</v>
      </c>
      <c r="IEP1" s="33" t="s">
        <v>6542</v>
      </c>
      <c r="IEQ1" s="33" t="s">
        <v>6543</v>
      </c>
      <c r="IER1" s="33" t="s">
        <v>6544</v>
      </c>
      <c r="IES1" s="33" t="s">
        <v>6545</v>
      </c>
      <c r="IET1" s="33" t="s">
        <v>6546</v>
      </c>
      <c r="IEU1" s="33" t="s">
        <v>6547</v>
      </c>
      <c r="IEV1" s="33" t="s">
        <v>6548</v>
      </c>
      <c r="IEW1" s="33" t="s">
        <v>6549</v>
      </c>
      <c r="IEX1" s="33" t="s">
        <v>6550</v>
      </c>
      <c r="IEY1" s="33" t="s">
        <v>6551</v>
      </c>
      <c r="IEZ1" s="33" t="s">
        <v>6552</v>
      </c>
      <c r="IFA1" s="33" t="s">
        <v>6553</v>
      </c>
      <c r="IFB1" s="33" t="s">
        <v>6554</v>
      </c>
      <c r="IFC1" s="33" t="s">
        <v>6555</v>
      </c>
      <c r="IFD1" s="33" t="s">
        <v>6556</v>
      </c>
      <c r="IFE1" s="33" t="s">
        <v>6557</v>
      </c>
      <c r="IFF1" s="33" t="s">
        <v>6558</v>
      </c>
      <c r="IFG1" s="33" t="s">
        <v>6559</v>
      </c>
      <c r="IFH1" s="33" t="s">
        <v>6560</v>
      </c>
      <c r="IFI1" s="33" t="s">
        <v>6561</v>
      </c>
      <c r="IFJ1" s="33" t="s">
        <v>6562</v>
      </c>
      <c r="IFK1" s="33" t="s">
        <v>6563</v>
      </c>
      <c r="IFL1" s="33" t="s">
        <v>6564</v>
      </c>
      <c r="IFM1" s="33" t="s">
        <v>6565</v>
      </c>
      <c r="IFN1" s="33" t="s">
        <v>6566</v>
      </c>
      <c r="IFO1" s="33" t="s">
        <v>6567</v>
      </c>
      <c r="IFP1" s="33" t="s">
        <v>6568</v>
      </c>
      <c r="IFQ1" s="33" t="s">
        <v>6569</v>
      </c>
      <c r="IFR1" s="33" t="s">
        <v>6570</v>
      </c>
      <c r="IFS1" s="33" t="s">
        <v>6571</v>
      </c>
      <c r="IFT1" s="33" t="s">
        <v>6572</v>
      </c>
      <c r="IFU1" s="33" t="s">
        <v>6573</v>
      </c>
      <c r="IFV1" s="33" t="s">
        <v>6574</v>
      </c>
      <c r="IFW1" s="33" t="s">
        <v>6575</v>
      </c>
      <c r="IFX1" s="33" t="s">
        <v>6576</v>
      </c>
      <c r="IFY1" s="33" t="s">
        <v>6577</v>
      </c>
      <c r="IFZ1" s="33" t="s">
        <v>6578</v>
      </c>
      <c r="IGA1" s="33" t="s">
        <v>6579</v>
      </c>
      <c r="IGB1" s="33" t="s">
        <v>6580</v>
      </c>
      <c r="IGC1" s="33" t="s">
        <v>6581</v>
      </c>
      <c r="IGD1" s="33" t="s">
        <v>6582</v>
      </c>
      <c r="IGE1" s="33" t="s">
        <v>6583</v>
      </c>
      <c r="IGF1" s="33" t="s">
        <v>6584</v>
      </c>
      <c r="IGG1" s="33" t="s">
        <v>6585</v>
      </c>
      <c r="IGH1" s="33" t="s">
        <v>6586</v>
      </c>
      <c r="IGI1" s="33" t="s">
        <v>6587</v>
      </c>
      <c r="IGJ1" s="33" t="s">
        <v>6588</v>
      </c>
      <c r="IGK1" s="33" t="s">
        <v>6589</v>
      </c>
      <c r="IGL1" s="33" t="s">
        <v>6590</v>
      </c>
      <c r="IGM1" s="33" t="s">
        <v>6591</v>
      </c>
      <c r="IGN1" s="33" t="s">
        <v>6592</v>
      </c>
      <c r="IGO1" s="33" t="s">
        <v>6593</v>
      </c>
      <c r="IGP1" s="33" t="s">
        <v>6594</v>
      </c>
      <c r="IGQ1" s="33" t="s">
        <v>6595</v>
      </c>
      <c r="IGR1" s="33" t="s">
        <v>6596</v>
      </c>
      <c r="IGS1" s="33" t="s">
        <v>6597</v>
      </c>
      <c r="IGT1" s="33" t="s">
        <v>6598</v>
      </c>
      <c r="IGU1" s="33" t="s">
        <v>6599</v>
      </c>
      <c r="IGV1" s="33" t="s">
        <v>6600</v>
      </c>
      <c r="IGW1" s="33" t="s">
        <v>6601</v>
      </c>
      <c r="IGX1" s="33" t="s">
        <v>6602</v>
      </c>
      <c r="IGY1" s="33" t="s">
        <v>6603</v>
      </c>
      <c r="IGZ1" s="33" t="s">
        <v>6604</v>
      </c>
      <c r="IHA1" s="33" t="s">
        <v>6605</v>
      </c>
      <c r="IHB1" s="33" t="s">
        <v>6606</v>
      </c>
      <c r="IHC1" s="33" t="s">
        <v>6607</v>
      </c>
      <c r="IHD1" s="33" t="s">
        <v>6608</v>
      </c>
      <c r="IHE1" s="33" t="s">
        <v>6609</v>
      </c>
      <c r="IHF1" s="33" t="s">
        <v>6610</v>
      </c>
      <c r="IHG1" s="33" t="s">
        <v>6611</v>
      </c>
      <c r="IHH1" s="33" t="s">
        <v>6612</v>
      </c>
      <c r="IHI1" s="33" t="s">
        <v>6613</v>
      </c>
      <c r="IHJ1" s="33" t="s">
        <v>6614</v>
      </c>
      <c r="IHK1" s="33" t="s">
        <v>6615</v>
      </c>
      <c r="IHL1" s="33" t="s">
        <v>6616</v>
      </c>
      <c r="IHM1" s="33" t="s">
        <v>6617</v>
      </c>
      <c r="IHN1" s="33" t="s">
        <v>6618</v>
      </c>
      <c r="IHO1" s="33" t="s">
        <v>6619</v>
      </c>
      <c r="IHP1" s="33" t="s">
        <v>6620</v>
      </c>
      <c r="IHQ1" s="33" t="s">
        <v>6621</v>
      </c>
      <c r="IHR1" s="33" t="s">
        <v>6622</v>
      </c>
      <c r="IHS1" s="33" t="s">
        <v>6623</v>
      </c>
      <c r="IHT1" s="33" t="s">
        <v>6624</v>
      </c>
      <c r="IHU1" s="33" t="s">
        <v>6625</v>
      </c>
      <c r="IHV1" s="33" t="s">
        <v>6626</v>
      </c>
      <c r="IHW1" s="33" t="s">
        <v>6627</v>
      </c>
      <c r="IHX1" s="33" t="s">
        <v>6628</v>
      </c>
      <c r="IHY1" s="33" t="s">
        <v>6629</v>
      </c>
      <c r="IHZ1" s="33" t="s">
        <v>6630</v>
      </c>
      <c r="IIA1" s="33" t="s">
        <v>6631</v>
      </c>
      <c r="IIB1" s="33" t="s">
        <v>6632</v>
      </c>
      <c r="IIC1" s="33" t="s">
        <v>6633</v>
      </c>
      <c r="IID1" s="33" t="s">
        <v>6634</v>
      </c>
      <c r="IIE1" s="33" t="s">
        <v>6635</v>
      </c>
      <c r="IIF1" s="33" t="s">
        <v>6636</v>
      </c>
      <c r="IIG1" s="33" t="s">
        <v>6637</v>
      </c>
      <c r="IIH1" s="33" t="s">
        <v>6638</v>
      </c>
      <c r="III1" s="33" t="s">
        <v>6639</v>
      </c>
      <c r="IIJ1" s="33" t="s">
        <v>6640</v>
      </c>
      <c r="IIK1" s="33" t="s">
        <v>6641</v>
      </c>
      <c r="IIL1" s="33" t="s">
        <v>6642</v>
      </c>
      <c r="IIM1" s="33" t="s">
        <v>6643</v>
      </c>
      <c r="IIN1" s="33" t="s">
        <v>6644</v>
      </c>
      <c r="IIO1" s="33" t="s">
        <v>6645</v>
      </c>
      <c r="IIP1" s="33" t="s">
        <v>6646</v>
      </c>
      <c r="IIQ1" s="33" t="s">
        <v>6647</v>
      </c>
      <c r="IIR1" s="33" t="s">
        <v>6648</v>
      </c>
      <c r="IIS1" s="33" t="s">
        <v>6649</v>
      </c>
      <c r="IIT1" s="33" t="s">
        <v>6650</v>
      </c>
      <c r="IIU1" s="33" t="s">
        <v>6651</v>
      </c>
      <c r="IIV1" s="33" t="s">
        <v>6652</v>
      </c>
      <c r="IIW1" s="33" t="s">
        <v>6653</v>
      </c>
      <c r="IIX1" s="33" t="s">
        <v>6654</v>
      </c>
      <c r="IIY1" s="33" t="s">
        <v>6655</v>
      </c>
      <c r="IIZ1" s="33" t="s">
        <v>6656</v>
      </c>
      <c r="IJA1" s="33" t="s">
        <v>6657</v>
      </c>
      <c r="IJB1" s="33" t="s">
        <v>6658</v>
      </c>
      <c r="IJC1" s="33" t="s">
        <v>6659</v>
      </c>
      <c r="IJD1" s="33" t="s">
        <v>6660</v>
      </c>
      <c r="IJE1" s="33" t="s">
        <v>6661</v>
      </c>
      <c r="IJF1" s="33" t="s">
        <v>6662</v>
      </c>
      <c r="IJG1" s="33" t="s">
        <v>6663</v>
      </c>
      <c r="IJH1" s="33" t="s">
        <v>6664</v>
      </c>
      <c r="IJI1" s="33" t="s">
        <v>6665</v>
      </c>
      <c r="IJJ1" s="33" t="s">
        <v>6666</v>
      </c>
      <c r="IJK1" s="33" t="s">
        <v>6667</v>
      </c>
      <c r="IJL1" s="33" t="s">
        <v>6668</v>
      </c>
      <c r="IJM1" s="33" t="s">
        <v>6669</v>
      </c>
      <c r="IJN1" s="33" t="s">
        <v>6670</v>
      </c>
      <c r="IJO1" s="33" t="s">
        <v>6671</v>
      </c>
      <c r="IJP1" s="33" t="s">
        <v>6672</v>
      </c>
      <c r="IJQ1" s="33" t="s">
        <v>6673</v>
      </c>
      <c r="IJR1" s="33" t="s">
        <v>6674</v>
      </c>
      <c r="IJS1" s="33" t="s">
        <v>6675</v>
      </c>
      <c r="IJT1" s="33" t="s">
        <v>6676</v>
      </c>
      <c r="IJU1" s="33" t="s">
        <v>6677</v>
      </c>
      <c r="IJV1" s="33" t="s">
        <v>6678</v>
      </c>
      <c r="IJW1" s="33" t="s">
        <v>6679</v>
      </c>
      <c r="IJX1" s="33" t="s">
        <v>6680</v>
      </c>
      <c r="IJY1" s="33" t="s">
        <v>6681</v>
      </c>
      <c r="IJZ1" s="33" t="s">
        <v>6682</v>
      </c>
      <c r="IKA1" s="33" t="s">
        <v>6683</v>
      </c>
      <c r="IKB1" s="33" t="s">
        <v>6684</v>
      </c>
      <c r="IKC1" s="33" t="s">
        <v>6685</v>
      </c>
      <c r="IKD1" s="33" t="s">
        <v>6686</v>
      </c>
      <c r="IKE1" s="33" t="s">
        <v>6687</v>
      </c>
      <c r="IKF1" s="33" t="s">
        <v>6688</v>
      </c>
      <c r="IKG1" s="33" t="s">
        <v>6689</v>
      </c>
      <c r="IKH1" s="33" t="s">
        <v>6690</v>
      </c>
      <c r="IKI1" s="33" t="s">
        <v>6691</v>
      </c>
      <c r="IKJ1" s="33" t="s">
        <v>6692</v>
      </c>
      <c r="IKK1" s="33" t="s">
        <v>6693</v>
      </c>
      <c r="IKL1" s="33" t="s">
        <v>6694</v>
      </c>
      <c r="IKM1" s="33" t="s">
        <v>6695</v>
      </c>
      <c r="IKN1" s="33" t="s">
        <v>6696</v>
      </c>
      <c r="IKO1" s="33" t="s">
        <v>6697</v>
      </c>
      <c r="IKP1" s="33" t="s">
        <v>6698</v>
      </c>
      <c r="IKQ1" s="33" t="s">
        <v>6699</v>
      </c>
      <c r="IKR1" s="33" t="s">
        <v>6700</v>
      </c>
      <c r="IKS1" s="33" t="s">
        <v>6701</v>
      </c>
      <c r="IKT1" s="33" t="s">
        <v>6702</v>
      </c>
      <c r="IKU1" s="33" t="s">
        <v>6703</v>
      </c>
      <c r="IKV1" s="33" t="s">
        <v>6704</v>
      </c>
      <c r="IKW1" s="33" t="s">
        <v>6705</v>
      </c>
      <c r="IKX1" s="33" t="s">
        <v>6706</v>
      </c>
      <c r="IKY1" s="33" t="s">
        <v>6707</v>
      </c>
      <c r="IKZ1" s="33" t="s">
        <v>6708</v>
      </c>
      <c r="ILA1" s="33" t="s">
        <v>6709</v>
      </c>
      <c r="ILB1" s="33" t="s">
        <v>6710</v>
      </c>
      <c r="ILC1" s="33" t="s">
        <v>6711</v>
      </c>
      <c r="ILD1" s="33" t="s">
        <v>6712</v>
      </c>
      <c r="ILE1" s="33" t="s">
        <v>6713</v>
      </c>
      <c r="ILF1" s="33" t="s">
        <v>6714</v>
      </c>
      <c r="ILG1" s="33" t="s">
        <v>6715</v>
      </c>
      <c r="ILH1" s="33" t="s">
        <v>6716</v>
      </c>
      <c r="ILI1" s="33" t="s">
        <v>6717</v>
      </c>
      <c r="ILJ1" s="33" t="s">
        <v>6718</v>
      </c>
      <c r="ILK1" s="33" t="s">
        <v>6719</v>
      </c>
      <c r="ILL1" s="33" t="s">
        <v>6720</v>
      </c>
      <c r="ILM1" s="33" t="s">
        <v>6721</v>
      </c>
      <c r="ILN1" s="33" t="s">
        <v>6722</v>
      </c>
      <c r="ILO1" s="33" t="s">
        <v>6723</v>
      </c>
      <c r="ILP1" s="33" t="s">
        <v>6724</v>
      </c>
      <c r="ILQ1" s="33" t="s">
        <v>6725</v>
      </c>
      <c r="ILR1" s="33" t="s">
        <v>6726</v>
      </c>
      <c r="ILS1" s="33" t="s">
        <v>6727</v>
      </c>
      <c r="ILT1" s="33" t="s">
        <v>6728</v>
      </c>
      <c r="ILU1" s="33" t="s">
        <v>6729</v>
      </c>
      <c r="ILV1" s="33" t="s">
        <v>6730</v>
      </c>
      <c r="ILW1" s="33" t="s">
        <v>6731</v>
      </c>
      <c r="ILX1" s="33" t="s">
        <v>6732</v>
      </c>
      <c r="ILY1" s="33" t="s">
        <v>6733</v>
      </c>
      <c r="ILZ1" s="33" t="s">
        <v>6734</v>
      </c>
      <c r="IMA1" s="33" t="s">
        <v>6735</v>
      </c>
      <c r="IMB1" s="33" t="s">
        <v>6736</v>
      </c>
      <c r="IMC1" s="33" t="s">
        <v>6737</v>
      </c>
      <c r="IMD1" s="33" t="s">
        <v>6738</v>
      </c>
      <c r="IME1" s="33" t="s">
        <v>6739</v>
      </c>
      <c r="IMF1" s="33" t="s">
        <v>6740</v>
      </c>
      <c r="IMG1" s="33" t="s">
        <v>6741</v>
      </c>
      <c r="IMH1" s="33" t="s">
        <v>6742</v>
      </c>
      <c r="IMI1" s="33" t="s">
        <v>6743</v>
      </c>
      <c r="IMJ1" s="33" t="s">
        <v>6744</v>
      </c>
      <c r="IMK1" s="33" t="s">
        <v>6745</v>
      </c>
      <c r="IML1" s="33" t="s">
        <v>6746</v>
      </c>
      <c r="IMM1" s="33" t="s">
        <v>6747</v>
      </c>
      <c r="IMN1" s="33" t="s">
        <v>6748</v>
      </c>
      <c r="IMO1" s="33" t="s">
        <v>6749</v>
      </c>
      <c r="IMP1" s="33" t="s">
        <v>6750</v>
      </c>
      <c r="IMQ1" s="33" t="s">
        <v>6751</v>
      </c>
      <c r="IMR1" s="33" t="s">
        <v>6752</v>
      </c>
      <c r="IMS1" s="33" t="s">
        <v>6753</v>
      </c>
      <c r="IMT1" s="33" t="s">
        <v>6754</v>
      </c>
      <c r="IMU1" s="33" t="s">
        <v>6755</v>
      </c>
      <c r="IMV1" s="33" t="s">
        <v>6756</v>
      </c>
      <c r="IMW1" s="33" t="s">
        <v>6757</v>
      </c>
      <c r="IMX1" s="33" t="s">
        <v>6758</v>
      </c>
      <c r="IMY1" s="33" t="s">
        <v>6759</v>
      </c>
      <c r="IMZ1" s="33" t="s">
        <v>6760</v>
      </c>
      <c r="INA1" s="33" t="s">
        <v>6761</v>
      </c>
      <c r="INB1" s="33" t="s">
        <v>6762</v>
      </c>
      <c r="INC1" s="33" t="s">
        <v>6763</v>
      </c>
      <c r="IND1" s="33" t="s">
        <v>6764</v>
      </c>
      <c r="INE1" s="33" t="s">
        <v>6765</v>
      </c>
      <c r="INF1" s="33" t="s">
        <v>6766</v>
      </c>
      <c r="ING1" s="33" t="s">
        <v>6767</v>
      </c>
      <c r="INH1" s="33" t="s">
        <v>6768</v>
      </c>
      <c r="INI1" s="33" t="s">
        <v>6769</v>
      </c>
      <c r="INJ1" s="33" t="s">
        <v>6770</v>
      </c>
      <c r="INK1" s="33" t="s">
        <v>6771</v>
      </c>
      <c r="INL1" s="33" t="s">
        <v>6772</v>
      </c>
      <c r="INM1" s="33" t="s">
        <v>6773</v>
      </c>
      <c r="INN1" s="33" t="s">
        <v>6774</v>
      </c>
      <c r="INO1" s="33" t="s">
        <v>6775</v>
      </c>
      <c r="INP1" s="33" t="s">
        <v>6776</v>
      </c>
      <c r="INQ1" s="33" t="s">
        <v>6777</v>
      </c>
      <c r="INR1" s="33" t="s">
        <v>6778</v>
      </c>
      <c r="INS1" s="33" t="s">
        <v>6779</v>
      </c>
      <c r="INT1" s="33" t="s">
        <v>6780</v>
      </c>
      <c r="INU1" s="33" t="s">
        <v>6781</v>
      </c>
      <c r="INV1" s="33" t="s">
        <v>6782</v>
      </c>
      <c r="INW1" s="33" t="s">
        <v>6783</v>
      </c>
      <c r="INX1" s="33" t="s">
        <v>6784</v>
      </c>
      <c r="INY1" s="33" t="s">
        <v>6785</v>
      </c>
      <c r="INZ1" s="33" t="s">
        <v>6786</v>
      </c>
      <c r="IOA1" s="33" t="s">
        <v>6787</v>
      </c>
      <c r="IOB1" s="33" t="s">
        <v>6788</v>
      </c>
      <c r="IOC1" s="33" t="s">
        <v>6789</v>
      </c>
      <c r="IOD1" s="33" t="s">
        <v>6790</v>
      </c>
      <c r="IOE1" s="33" t="s">
        <v>6791</v>
      </c>
      <c r="IOF1" s="33" t="s">
        <v>6792</v>
      </c>
      <c r="IOG1" s="33" t="s">
        <v>6793</v>
      </c>
      <c r="IOH1" s="33" t="s">
        <v>6794</v>
      </c>
      <c r="IOI1" s="33" t="s">
        <v>6795</v>
      </c>
      <c r="IOJ1" s="33" t="s">
        <v>6796</v>
      </c>
      <c r="IOK1" s="33" t="s">
        <v>6797</v>
      </c>
      <c r="IOL1" s="33" t="s">
        <v>6798</v>
      </c>
      <c r="IOM1" s="33" t="s">
        <v>6799</v>
      </c>
      <c r="ION1" s="33" t="s">
        <v>6800</v>
      </c>
      <c r="IOO1" s="33" t="s">
        <v>6801</v>
      </c>
      <c r="IOP1" s="33" t="s">
        <v>6802</v>
      </c>
      <c r="IOQ1" s="33" t="s">
        <v>6803</v>
      </c>
      <c r="IOR1" s="33" t="s">
        <v>6804</v>
      </c>
      <c r="IOS1" s="33" t="s">
        <v>6805</v>
      </c>
      <c r="IOT1" s="33" t="s">
        <v>6806</v>
      </c>
      <c r="IOU1" s="33" t="s">
        <v>6807</v>
      </c>
      <c r="IOV1" s="33" t="s">
        <v>6808</v>
      </c>
      <c r="IOW1" s="33" t="s">
        <v>6809</v>
      </c>
      <c r="IOX1" s="33" t="s">
        <v>6810</v>
      </c>
      <c r="IOY1" s="33" t="s">
        <v>6811</v>
      </c>
      <c r="IOZ1" s="33" t="s">
        <v>6812</v>
      </c>
      <c r="IPA1" s="33" t="s">
        <v>6813</v>
      </c>
      <c r="IPB1" s="33" t="s">
        <v>6814</v>
      </c>
      <c r="IPC1" s="33" t="s">
        <v>6815</v>
      </c>
      <c r="IPD1" s="33" t="s">
        <v>6816</v>
      </c>
      <c r="IPE1" s="33" t="s">
        <v>6817</v>
      </c>
      <c r="IPF1" s="33" t="s">
        <v>6818</v>
      </c>
      <c r="IPG1" s="33" t="s">
        <v>6819</v>
      </c>
      <c r="IPH1" s="33" t="s">
        <v>6820</v>
      </c>
      <c r="IPI1" s="33" t="s">
        <v>6821</v>
      </c>
      <c r="IPJ1" s="33" t="s">
        <v>6822</v>
      </c>
      <c r="IPK1" s="33" t="s">
        <v>6823</v>
      </c>
      <c r="IPL1" s="33" t="s">
        <v>6824</v>
      </c>
      <c r="IPM1" s="33" t="s">
        <v>6825</v>
      </c>
      <c r="IPN1" s="33" t="s">
        <v>6826</v>
      </c>
      <c r="IPO1" s="33" t="s">
        <v>6827</v>
      </c>
      <c r="IPP1" s="33" t="s">
        <v>6828</v>
      </c>
      <c r="IPQ1" s="33" t="s">
        <v>6829</v>
      </c>
      <c r="IPR1" s="33" t="s">
        <v>6830</v>
      </c>
      <c r="IPS1" s="33" t="s">
        <v>6831</v>
      </c>
      <c r="IPT1" s="33" t="s">
        <v>6832</v>
      </c>
      <c r="IPU1" s="33" t="s">
        <v>6833</v>
      </c>
      <c r="IPV1" s="33" t="s">
        <v>6834</v>
      </c>
      <c r="IPW1" s="33" t="s">
        <v>6835</v>
      </c>
      <c r="IPX1" s="33" t="s">
        <v>6836</v>
      </c>
      <c r="IPY1" s="33" t="s">
        <v>6837</v>
      </c>
      <c r="IPZ1" s="33" t="s">
        <v>6838</v>
      </c>
      <c r="IQA1" s="33" t="s">
        <v>6839</v>
      </c>
      <c r="IQB1" s="33" t="s">
        <v>6840</v>
      </c>
      <c r="IQC1" s="33" t="s">
        <v>6841</v>
      </c>
      <c r="IQD1" s="33" t="s">
        <v>6842</v>
      </c>
      <c r="IQE1" s="33" t="s">
        <v>6843</v>
      </c>
      <c r="IQF1" s="33" t="s">
        <v>6844</v>
      </c>
      <c r="IQG1" s="33" t="s">
        <v>6845</v>
      </c>
      <c r="IQH1" s="33" t="s">
        <v>6846</v>
      </c>
      <c r="IQI1" s="33" t="s">
        <v>6847</v>
      </c>
      <c r="IQJ1" s="33" t="s">
        <v>6848</v>
      </c>
      <c r="IQK1" s="33" t="s">
        <v>6849</v>
      </c>
      <c r="IQL1" s="33" t="s">
        <v>6850</v>
      </c>
      <c r="IQM1" s="33" t="s">
        <v>6851</v>
      </c>
      <c r="IQN1" s="33" t="s">
        <v>6852</v>
      </c>
      <c r="IQO1" s="33" t="s">
        <v>6853</v>
      </c>
      <c r="IQP1" s="33" t="s">
        <v>6854</v>
      </c>
      <c r="IQQ1" s="33" t="s">
        <v>6855</v>
      </c>
      <c r="IQR1" s="33" t="s">
        <v>6856</v>
      </c>
      <c r="IQS1" s="33" t="s">
        <v>6857</v>
      </c>
      <c r="IQT1" s="33" t="s">
        <v>6858</v>
      </c>
      <c r="IQU1" s="33" t="s">
        <v>6859</v>
      </c>
      <c r="IQV1" s="33" t="s">
        <v>6860</v>
      </c>
      <c r="IQW1" s="33" t="s">
        <v>6861</v>
      </c>
      <c r="IQX1" s="33" t="s">
        <v>6862</v>
      </c>
      <c r="IQY1" s="33" t="s">
        <v>6863</v>
      </c>
      <c r="IQZ1" s="33" t="s">
        <v>6864</v>
      </c>
      <c r="IRA1" s="33" t="s">
        <v>6865</v>
      </c>
      <c r="IRB1" s="33" t="s">
        <v>6866</v>
      </c>
      <c r="IRC1" s="33" t="s">
        <v>6867</v>
      </c>
      <c r="IRD1" s="33" t="s">
        <v>6868</v>
      </c>
      <c r="IRE1" s="33" t="s">
        <v>6869</v>
      </c>
      <c r="IRF1" s="33" t="s">
        <v>6870</v>
      </c>
      <c r="IRG1" s="33" t="s">
        <v>6871</v>
      </c>
      <c r="IRH1" s="33" t="s">
        <v>6872</v>
      </c>
      <c r="IRI1" s="33" t="s">
        <v>6873</v>
      </c>
      <c r="IRJ1" s="33" t="s">
        <v>6874</v>
      </c>
      <c r="IRK1" s="33" t="s">
        <v>6875</v>
      </c>
      <c r="IRL1" s="33" t="s">
        <v>6876</v>
      </c>
      <c r="IRM1" s="33" t="s">
        <v>6877</v>
      </c>
      <c r="IRN1" s="33" t="s">
        <v>6878</v>
      </c>
      <c r="IRO1" s="33" t="s">
        <v>6879</v>
      </c>
      <c r="IRP1" s="33" t="s">
        <v>6880</v>
      </c>
      <c r="IRQ1" s="33" t="s">
        <v>6881</v>
      </c>
      <c r="IRR1" s="33" t="s">
        <v>6882</v>
      </c>
      <c r="IRS1" s="33" t="s">
        <v>6883</v>
      </c>
      <c r="IRT1" s="33" t="s">
        <v>6884</v>
      </c>
      <c r="IRU1" s="33" t="s">
        <v>6885</v>
      </c>
      <c r="IRV1" s="33" t="s">
        <v>6886</v>
      </c>
      <c r="IRW1" s="33" t="s">
        <v>6887</v>
      </c>
      <c r="IRX1" s="33" t="s">
        <v>6888</v>
      </c>
      <c r="IRY1" s="33" t="s">
        <v>6889</v>
      </c>
      <c r="IRZ1" s="33" t="s">
        <v>6890</v>
      </c>
      <c r="ISA1" s="33" t="s">
        <v>6891</v>
      </c>
      <c r="ISB1" s="33" t="s">
        <v>6892</v>
      </c>
      <c r="ISC1" s="33" t="s">
        <v>6893</v>
      </c>
      <c r="ISD1" s="33" t="s">
        <v>6894</v>
      </c>
      <c r="ISE1" s="33" t="s">
        <v>6895</v>
      </c>
      <c r="ISF1" s="33" t="s">
        <v>6896</v>
      </c>
      <c r="ISG1" s="33" t="s">
        <v>6897</v>
      </c>
      <c r="ISH1" s="33" t="s">
        <v>6898</v>
      </c>
      <c r="ISI1" s="33" t="s">
        <v>6899</v>
      </c>
      <c r="ISJ1" s="33" t="s">
        <v>6900</v>
      </c>
      <c r="ISK1" s="33" t="s">
        <v>6901</v>
      </c>
      <c r="ISL1" s="33" t="s">
        <v>6902</v>
      </c>
      <c r="ISM1" s="33" t="s">
        <v>6903</v>
      </c>
      <c r="ISN1" s="33" t="s">
        <v>6904</v>
      </c>
      <c r="ISO1" s="33" t="s">
        <v>6905</v>
      </c>
      <c r="ISP1" s="33" t="s">
        <v>6906</v>
      </c>
      <c r="ISQ1" s="33" t="s">
        <v>6907</v>
      </c>
      <c r="ISR1" s="33" t="s">
        <v>6908</v>
      </c>
      <c r="ISS1" s="33" t="s">
        <v>6909</v>
      </c>
      <c r="IST1" s="33" t="s">
        <v>6910</v>
      </c>
      <c r="ISU1" s="33" t="s">
        <v>6911</v>
      </c>
      <c r="ISV1" s="33" t="s">
        <v>6912</v>
      </c>
      <c r="ISW1" s="33" t="s">
        <v>6913</v>
      </c>
      <c r="ISX1" s="33" t="s">
        <v>6914</v>
      </c>
      <c r="ISY1" s="33" t="s">
        <v>6915</v>
      </c>
      <c r="ISZ1" s="33" t="s">
        <v>6916</v>
      </c>
      <c r="ITA1" s="33" t="s">
        <v>6917</v>
      </c>
      <c r="ITB1" s="33" t="s">
        <v>6918</v>
      </c>
      <c r="ITC1" s="33" t="s">
        <v>6919</v>
      </c>
      <c r="ITD1" s="33" t="s">
        <v>6920</v>
      </c>
      <c r="ITE1" s="33" t="s">
        <v>6921</v>
      </c>
      <c r="ITF1" s="33" t="s">
        <v>6922</v>
      </c>
      <c r="ITG1" s="33" t="s">
        <v>6923</v>
      </c>
      <c r="ITH1" s="33" t="s">
        <v>6924</v>
      </c>
      <c r="ITI1" s="33" t="s">
        <v>6925</v>
      </c>
      <c r="ITJ1" s="33" t="s">
        <v>6926</v>
      </c>
      <c r="ITK1" s="33" t="s">
        <v>6927</v>
      </c>
      <c r="ITL1" s="33" t="s">
        <v>6928</v>
      </c>
      <c r="ITM1" s="33" t="s">
        <v>6929</v>
      </c>
      <c r="ITN1" s="33" t="s">
        <v>6930</v>
      </c>
      <c r="ITO1" s="33" t="s">
        <v>6931</v>
      </c>
      <c r="ITP1" s="33" t="s">
        <v>6932</v>
      </c>
      <c r="ITQ1" s="33" t="s">
        <v>6933</v>
      </c>
      <c r="ITR1" s="33" t="s">
        <v>6934</v>
      </c>
      <c r="ITS1" s="33" t="s">
        <v>6935</v>
      </c>
      <c r="ITT1" s="33" t="s">
        <v>6936</v>
      </c>
      <c r="ITU1" s="33" t="s">
        <v>6937</v>
      </c>
      <c r="ITV1" s="33" t="s">
        <v>6938</v>
      </c>
      <c r="ITW1" s="33" t="s">
        <v>6939</v>
      </c>
      <c r="ITX1" s="33" t="s">
        <v>6940</v>
      </c>
      <c r="ITY1" s="33" t="s">
        <v>6941</v>
      </c>
      <c r="ITZ1" s="33" t="s">
        <v>6942</v>
      </c>
      <c r="IUA1" s="33" t="s">
        <v>6943</v>
      </c>
      <c r="IUB1" s="33" t="s">
        <v>6944</v>
      </c>
      <c r="IUC1" s="33" t="s">
        <v>6945</v>
      </c>
      <c r="IUD1" s="33" t="s">
        <v>6946</v>
      </c>
      <c r="IUE1" s="33" t="s">
        <v>6947</v>
      </c>
      <c r="IUF1" s="33" t="s">
        <v>6948</v>
      </c>
      <c r="IUG1" s="33" t="s">
        <v>6949</v>
      </c>
      <c r="IUH1" s="33" t="s">
        <v>6950</v>
      </c>
      <c r="IUI1" s="33" t="s">
        <v>6951</v>
      </c>
      <c r="IUJ1" s="33" t="s">
        <v>6952</v>
      </c>
      <c r="IUK1" s="33" t="s">
        <v>6953</v>
      </c>
      <c r="IUL1" s="33" t="s">
        <v>6954</v>
      </c>
      <c r="IUM1" s="33" t="s">
        <v>6955</v>
      </c>
      <c r="IUN1" s="33" t="s">
        <v>6956</v>
      </c>
      <c r="IUO1" s="33" t="s">
        <v>6957</v>
      </c>
      <c r="IUP1" s="33" t="s">
        <v>6958</v>
      </c>
      <c r="IUQ1" s="33" t="s">
        <v>6959</v>
      </c>
      <c r="IUR1" s="33" t="s">
        <v>6960</v>
      </c>
      <c r="IUS1" s="33" t="s">
        <v>6961</v>
      </c>
      <c r="IUT1" s="33" t="s">
        <v>6962</v>
      </c>
      <c r="IUU1" s="33" t="s">
        <v>6963</v>
      </c>
      <c r="IUV1" s="33" t="s">
        <v>6964</v>
      </c>
      <c r="IUW1" s="33" t="s">
        <v>6965</v>
      </c>
      <c r="IUX1" s="33" t="s">
        <v>6966</v>
      </c>
      <c r="IUY1" s="33" t="s">
        <v>6967</v>
      </c>
      <c r="IUZ1" s="33" t="s">
        <v>6968</v>
      </c>
      <c r="IVA1" s="33" t="s">
        <v>6969</v>
      </c>
      <c r="IVB1" s="33" t="s">
        <v>6970</v>
      </c>
      <c r="IVC1" s="33" t="s">
        <v>6971</v>
      </c>
      <c r="IVD1" s="33" t="s">
        <v>6972</v>
      </c>
      <c r="IVE1" s="33" t="s">
        <v>6973</v>
      </c>
      <c r="IVF1" s="33" t="s">
        <v>6974</v>
      </c>
      <c r="IVG1" s="33" t="s">
        <v>6975</v>
      </c>
      <c r="IVH1" s="33" t="s">
        <v>6976</v>
      </c>
      <c r="IVI1" s="33" t="s">
        <v>6977</v>
      </c>
      <c r="IVJ1" s="33" t="s">
        <v>6978</v>
      </c>
      <c r="IVK1" s="33" t="s">
        <v>6979</v>
      </c>
      <c r="IVL1" s="33" t="s">
        <v>6980</v>
      </c>
      <c r="IVM1" s="33" t="s">
        <v>6981</v>
      </c>
      <c r="IVN1" s="33" t="s">
        <v>6982</v>
      </c>
      <c r="IVO1" s="33" t="s">
        <v>6983</v>
      </c>
      <c r="IVP1" s="33" t="s">
        <v>6984</v>
      </c>
      <c r="IVQ1" s="33" t="s">
        <v>6985</v>
      </c>
      <c r="IVR1" s="33" t="s">
        <v>6986</v>
      </c>
      <c r="IVS1" s="33" t="s">
        <v>6987</v>
      </c>
      <c r="IVT1" s="33" t="s">
        <v>6988</v>
      </c>
      <c r="IVU1" s="33" t="s">
        <v>6989</v>
      </c>
      <c r="IVV1" s="33" t="s">
        <v>6990</v>
      </c>
      <c r="IVW1" s="33" t="s">
        <v>6991</v>
      </c>
      <c r="IVX1" s="33" t="s">
        <v>6992</v>
      </c>
      <c r="IVY1" s="33" t="s">
        <v>6993</v>
      </c>
      <c r="IVZ1" s="33" t="s">
        <v>6994</v>
      </c>
      <c r="IWA1" s="33" t="s">
        <v>6995</v>
      </c>
      <c r="IWB1" s="33" t="s">
        <v>6996</v>
      </c>
      <c r="IWC1" s="33" t="s">
        <v>6997</v>
      </c>
      <c r="IWD1" s="33" t="s">
        <v>6998</v>
      </c>
      <c r="IWE1" s="33" t="s">
        <v>6999</v>
      </c>
      <c r="IWF1" s="33" t="s">
        <v>7000</v>
      </c>
      <c r="IWG1" s="33" t="s">
        <v>7001</v>
      </c>
      <c r="IWH1" s="33" t="s">
        <v>7002</v>
      </c>
      <c r="IWI1" s="33" t="s">
        <v>7003</v>
      </c>
      <c r="IWJ1" s="33" t="s">
        <v>7004</v>
      </c>
      <c r="IWK1" s="33" t="s">
        <v>7005</v>
      </c>
      <c r="IWL1" s="33" t="s">
        <v>7006</v>
      </c>
      <c r="IWM1" s="33" t="s">
        <v>7007</v>
      </c>
      <c r="IWN1" s="33" t="s">
        <v>7008</v>
      </c>
      <c r="IWO1" s="33" t="s">
        <v>7009</v>
      </c>
      <c r="IWP1" s="33" t="s">
        <v>7010</v>
      </c>
      <c r="IWQ1" s="33" t="s">
        <v>7011</v>
      </c>
      <c r="IWR1" s="33" t="s">
        <v>7012</v>
      </c>
      <c r="IWS1" s="33" t="s">
        <v>7013</v>
      </c>
      <c r="IWT1" s="33" t="s">
        <v>7014</v>
      </c>
      <c r="IWU1" s="33" t="s">
        <v>7015</v>
      </c>
      <c r="IWV1" s="33" t="s">
        <v>7016</v>
      </c>
      <c r="IWW1" s="33" t="s">
        <v>7017</v>
      </c>
      <c r="IWX1" s="33" t="s">
        <v>7018</v>
      </c>
      <c r="IWY1" s="33" t="s">
        <v>7019</v>
      </c>
      <c r="IWZ1" s="33" t="s">
        <v>7020</v>
      </c>
      <c r="IXA1" s="33" t="s">
        <v>7021</v>
      </c>
      <c r="IXB1" s="33" t="s">
        <v>7022</v>
      </c>
      <c r="IXC1" s="33" t="s">
        <v>7023</v>
      </c>
      <c r="IXD1" s="33" t="s">
        <v>7024</v>
      </c>
      <c r="IXE1" s="33" t="s">
        <v>7025</v>
      </c>
      <c r="IXF1" s="33" t="s">
        <v>7026</v>
      </c>
      <c r="IXG1" s="33" t="s">
        <v>7027</v>
      </c>
      <c r="IXH1" s="33" t="s">
        <v>7028</v>
      </c>
      <c r="IXI1" s="33" t="s">
        <v>7029</v>
      </c>
      <c r="IXJ1" s="33" t="s">
        <v>7030</v>
      </c>
      <c r="IXK1" s="33" t="s">
        <v>7031</v>
      </c>
      <c r="IXL1" s="33" t="s">
        <v>7032</v>
      </c>
      <c r="IXM1" s="33" t="s">
        <v>7033</v>
      </c>
      <c r="IXN1" s="33" t="s">
        <v>7034</v>
      </c>
      <c r="IXO1" s="33" t="s">
        <v>7035</v>
      </c>
      <c r="IXP1" s="33" t="s">
        <v>7036</v>
      </c>
      <c r="IXQ1" s="33" t="s">
        <v>7037</v>
      </c>
      <c r="IXR1" s="33" t="s">
        <v>7038</v>
      </c>
      <c r="IXS1" s="33" t="s">
        <v>7039</v>
      </c>
      <c r="IXT1" s="33" t="s">
        <v>7040</v>
      </c>
      <c r="IXU1" s="33" t="s">
        <v>7041</v>
      </c>
      <c r="IXV1" s="33" t="s">
        <v>7042</v>
      </c>
      <c r="IXW1" s="33" t="s">
        <v>7043</v>
      </c>
      <c r="IXX1" s="33" t="s">
        <v>7044</v>
      </c>
      <c r="IXY1" s="33" t="s">
        <v>7045</v>
      </c>
      <c r="IXZ1" s="33" t="s">
        <v>7046</v>
      </c>
      <c r="IYA1" s="33" t="s">
        <v>7047</v>
      </c>
      <c r="IYB1" s="33" t="s">
        <v>7048</v>
      </c>
      <c r="IYC1" s="33" t="s">
        <v>7049</v>
      </c>
      <c r="IYD1" s="33" t="s">
        <v>7050</v>
      </c>
      <c r="IYE1" s="33" t="s">
        <v>7051</v>
      </c>
      <c r="IYF1" s="33" t="s">
        <v>7052</v>
      </c>
      <c r="IYG1" s="33" t="s">
        <v>7053</v>
      </c>
      <c r="IYH1" s="33" t="s">
        <v>7054</v>
      </c>
      <c r="IYI1" s="33" t="s">
        <v>7055</v>
      </c>
      <c r="IYJ1" s="33" t="s">
        <v>7056</v>
      </c>
      <c r="IYK1" s="33" t="s">
        <v>7057</v>
      </c>
      <c r="IYL1" s="33" t="s">
        <v>7058</v>
      </c>
      <c r="IYM1" s="33" t="s">
        <v>7059</v>
      </c>
      <c r="IYN1" s="33" t="s">
        <v>7060</v>
      </c>
      <c r="IYO1" s="33" t="s">
        <v>7061</v>
      </c>
      <c r="IYP1" s="33" t="s">
        <v>7062</v>
      </c>
      <c r="IYQ1" s="33" t="s">
        <v>7063</v>
      </c>
      <c r="IYR1" s="33" t="s">
        <v>7064</v>
      </c>
      <c r="IYS1" s="33" t="s">
        <v>7065</v>
      </c>
      <c r="IYT1" s="33" t="s">
        <v>7066</v>
      </c>
      <c r="IYU1" s="33" t="s">
        <v>7067</v>
      </c>
      <c r="IYV1" s="33" t="s">
        <v>7068</v>
      </c>
      <c r="IYW1" s="33" t="s">
        <v>7069</v>
      </c>
      <c r="IYX1" s="33" t="s">
        <v>7070</v>
      </c>
      <c r="IYY1" s="33" t="s">
        <v>7071</v>
      </c>
      <c r="IYZ1" s="33" t="s">
        <v>7072</v>
      </c>
      <c r="IZA1" s="33" t="s">
        <v>7073</v>
      </c>
      <c r="IZB1" s="33" t="s">
        <v>7074</v>
      </c>
      <c r="IZC1" s="33" t="s">
        <v>7075</v>
      </c>
      <c r="IZD1" s="33" t="s">
        <v>7076</v>
      </c>
      <c r="IZE1" s="33" t="s">
        <v>7077</v>
      </c>
      <c r="IZF1" s="33" t="s">
        <v>7078</v>
      </c>
      <c r="IZG1" s="33" t="s">
        <v>7079</v>
      </c>
      <c r="IZH1" s="33" t="s">
        <v>7080</v>
      </c>
      <c r="IZI1" s="33" t="s">
        <v>7081</v>
      </c>
      <c r="IZJ1" s="33" t="s">
        <v>7082</v>
      </c>
      <c r="IZK1" s="33" t="s">
        <v>7083</v>
      </c>
      <c r="IZL1" s="33" t="s">
        <v>7084</v>
      </c>
      <c r="IZM1" s="33" t="s">
        <v>7085</v>
      </c>
      <c r="IZN1" s="33" t="s">
        <v>7086</v>
      </c>
      <c r="IZO1" s="33" t="s">
        <v>7087</v>
      </c>
      <c r="IZP1" s="33" t="s">
        <v>7088</v>
      </c>
      <c r="IZQ1" s="33" t="s">
        <v>7089</v>
      </c>
      <c r="IZR1" s="33" t="s">
        <v>7090</v>
      </c>
      <c r="IZS1" s="33" t="s">
        <v>7091</v>
      </c>
      <c r="IZT1" s="33" t="s">
        <v>7092</v>
      </c>
      <c r="IZU1" s="33" t="s">
        <v>7093</v>
      </c>
      <c r="IZV1" s="33" t="s">
        <v>7094</v>
      </c>
      <c r="IZW1" s="33" t="s">
        <v>7095</v>
      </c>
      <c r="IZX1" s="33" t="s">
        <v>7096</v>
      </c>
      <c r="IZY1" s="33" t="s">
        <v>7097</v>
      </c>
      <c r="IZZ1" s="33" t="s">
        <v>7098</v>
      </c>
      <c r="JAA1" s="33" t="s">
        <v>7099</v>
      </c>
      <c r="JAB1" s="33" t="s">
        <v>7100</v>
      </c>
      <c r="JAC1" s="33" t="s">
        <v>7101</v>
      </c>
      <c r="JAD1" s="33" t="s">
        <v>7102</v>
      </c>
      <c r="JAE1" s="33" t="s">
        <v>7103</v>
      </c>
      <c r="JAF1" s="33" t="s">
        <v>7104</v>
      </c>
      <c r="JAG1" s="33" t="s">
        <v>7105</v>
      </c>
      <c r="JAH1" s="33" t="s">
        <v>7106</v>
      </c>
      <c r="JAI1" s="33" t="s">
        <v>7107</v>
      </c>
      <c r="JAJ1" s="33" t="s">
        <v>7108</v>
      </c>
      <c r="JAK1" s="33" t="s">
        <v>7109</v>
      </c>
      <c r="JAL1" s="33" t="s">
        <v>7110</v>
      </c>
      <c r="JAM1" s="33" t="s">
        <v>7111</v>
      </c>
      <c r="JAN1" s="33" t="s">
        <v>7112</v>
      </c>
      <c r="JAO1" s="33" t="s">
        <v>7113</v>
      </c>
      <c r="JAP1" s="33" t="s">
        <v>7114</v>
      </c>
      <c r="JAQ1" s="33" t="s">
        <v>7115</v>
      </c>
      <c r="JAR1" s="33" t="s">
        <v>7116</v>
      </c>
      <c r="JAS1" s="33" t="s">
        <v>7117</v>
      </c>
      <c r="JAT1" s="33" t="s">
        <v>7118</v>
      </c>
      <c r="JAU1" s="33" t="s">
        <v>7119</v>
      </c>
      <c r="JAV1" s="33" t="s">
        <v>7120</v>
      </c>
      <c r="JAW1" s="33" t="s">
        <v>7121</v>
      </c>
      <c r="JAX1" s="33" t="s">
        <v>7122</v>
      </c>
      <c r="JAY1" s="33" t="s">
        <v>7123</v>
      </c>
      <c r="JAZ1" s="33" t="s">
        <v>7124</v>
      </c>
      <c r="JBA1" s="33" t="s">
        <v>7125</v>
      </c>
      <c r="JBB1" s="33" t="s">
        <v>7126</v>
      </c>
      <c r="JBC1" s="33" t="s">
        <v>7127</v>
      </c>
      <c r="JBD1" s="33" t="s">
        <v>7128</v>
      </c>
      <c r="JBE1" s="33" t="s">
        <v>7129</v>
      </c>
      <c r="JBF1" s="33" t="s">
        <v>7130</v>
      </c>
      <c r="JBG1" s="33" t="s">
        <v>7131</v>
      </c>
      <c r="JBH1" s="33" t="s">
        <v>7132</v>
      </c>
      <c r="JBI1" s="33" t="s">
        <v>7133</v>
      </c>
      <c r="JBJ1" s="33" t="s">
        <v>7134</v>
      </c>
      <c r="JBK1" s="33" t="s">
        <v>7135</v>
      </c>
      <c r="JBL1" s="33" t="s">
        <v>7136</v>
      </c>
      <c r="JBM1" s="33" t="s">
        <v>7137</v>
      </c>
      <c r="JBN1" s="33" t="s">
        <v>7138</v>
      </c>
      <c r="JBO1" s="33" t="s">
        <v>7139</v>
      </c>
      <c r="JBP1" s="33" t="s">
        <v>7140</v>
      </c>
      <c r="JBQ1" s="33" t="s">
        <v>7141</v>
      </c>
      <c r="JBR1" s="33" t="s">
        <v>7142</v>
      </c>
      <c r="JBS1" s="33" t="s">
        <v>7143</v>
      </c>
      <c r="JBT1" s="33" t="s">
        <v>7144</v>
      </c>
      <c r="JBU1" s="33" t="s">
        <v>7145</v>
      </c>
      <c r="JBV1" s="33" t="s">
        <v>7146</v>
      </c>
      <c r="JBW1" s="33" t="s">
        <v>7147</v>
      </c>
      <c r="JBX1" s="33" t="s">
        <v>7148</v>
      </c>
      <c r="JBY1" s="33" t="s">
        <v>7149</v>
      </c>
      <c r="JBZ1" s="33" t="s">
        <v>7150</v>
      </c>
      <c r="JCA1" s="33" t="s">
        <v>7151</v>
      </c>
      <c r="JCB1" s="33" t="s">
        <v>7152</v>
      </c>
      <c r="JCC1" s="33" t="s">
        <v>7153</v>
      </c>
      <c r="JCD1" s="33" t="s">
        <v>7154</v>
      </c>
      <c r="JCE1" s="33" t="s">
        <v>7155</v>
      </c>
      <c r="JCF1" s="33" t="s">
        <v>7156</v>
      </c>
      <c r="JCG1" s="33" t="s">
        <v>7157</v>
      </c>
      <c r="JCH1" s="33" t="s">
        <v>7158</v>
      </c>
      <c r="JCI1" s="33" t="s">
        <v>7159</v>
      </c>
      <c r="JCJ1" s="33" t="s">
        <v>7160</v>
      </c>
      <c r="JCK1" s="33" t="s">
        <v>7161</v>
      </c>
      <c r="JCL1" s="33" t="s">
        <v>7162</v>
      </c>
      <c r="JCM1" s="33" t="s">
        <v>7163</v>
      </c>
      <c r="JCN1" s="33" t="s">
        <v>7164</v>
      </c>
      <c r="JCO1" s="33" t="s">
        <v>7165</v>
      </c>
      <c r="JCP1" s="33" t="s">
        <v>7166</v>
      </c>
      <c r="JCQ1" s="33" t="s">
        <v>7167</v>
      </c>
      <c r="JCR1" s="33" t="s">
        <v>7168</v>
      </c>
      <c r="JCS1" s="33" t="s">
        <v>7169</v>
      </c>
      <c r="JCT1" s="33" t="s">
        <v>7170</v>
      </c>
      <c r="JCU1" s="33" t="s">
        <v>7171</v>
      </c>
      <c r="JCV1" s="33" t="s">
        <v>7172</v>
      </c>
      <c r="JCW1" s="33" t="s">
        <v>7173</v>
      </c>
      <c r="JCX1" s="33" t="s">
        <v>7174</v>
      </c>
      <c r="JCY1" s="33" t="s">
        <v>7175</v>
      </c>
      <c r="JCZ1" s="33" t="s">
        <v>7176</v>
      </c>
      <c r="JDA1" s="33" t="s">
        <v>7177</v>
      </c>
      <c r="JDB1" s="33" t="s">
        <v>7178</v>
      </c>
      <c r="JDC1" s="33" t="s">
        <v>7179</v>
      </c>
      <c r="JDD1" s="33" t="s">
        <v>7180</v>
      </c>
      <c r="JDE1" s="33" t="s">
        <v>7181</v>
      </c>
      <c r="JDF1" s="33" t="s">
        <v>7182</v>
      </c>
      <c r="JDG1" s="33" t="s">
        <v>7183</v>
      </c>
      <c r="JDH1" s="33" t="s">
        <v>7184</v>
      </c>
      <c r="JDI1" s="33" t="s">
        <v>7185</v>
      </c>
      <c r="JDJ1" s="33" t="s">
        <v>7186</v>
      </c>
      <c r="JDK1" s="33" t="s">
        <v>7187</v>
      </c>
      <c r="JDL1" s="33" t="s">
        <v>7188</v>
      </c>
      <c r="JDM1" s="33" t="s">
        <v>7189</v>
      </c>
      <c r="JDN1" s="33" t="s">
        <v>7190</v>
      </c>
      <c r="JDO1" s="33" t="s">
        <v>7191</v>
      </c>
      <c r="JDP1" s="33" t="s">
        <v>7192</v>
      </c>
      <c r="JDQ1" s="33" t="s">
        <v>7193</v>
      </c>
      <c r="JDR1" s="33" t="s">
        <v>7194</v>
      </c>
      <c r="JDS1" s="33" t="s">
        <v>7195</v>
      </c>
      <c r="JDT1" s="33" t="s">
        <v>7196</v>
      </c>
      <c r="JDU1" s="33" t="s">
        <v>7197</v>
      </c>
      <c r="JDV1" s="33" t="s">
        <v>7198</v>
      </c>
      <c r="JDW1" s="33" t="s">
        <v>7199</v>
      </c>
      <c r="JDX1" s="33" t="s">
        <v>7200</v>
      </c>
      <c r="JDY1" s="33" t="s">
        <v>7201</v>
      </c>
      <c r="JDZ1" s="33" t="s">
        <v>7202</v>
      </c>
      <c r="JEA1" s="33" t="s">
        <v>7203</v>
      </c>
      <c r="JEB1" s="33" t="s">
        <v>7204</v>
      </c>
      <c r="JEC1" s="33" t="s">
        <v>7205</v>
      </c>
      <c r="JED1" s="33" t="s">
        <v>7206</v>
      </c>
      <c r="JEE1" s="33" t="s">
        <v>7207</v>
      </c>
      <c r="JEF1" s="33" t="s">
        <v>7208</v>
      </c>
      <c r="JEG1" s="33" t="s">
        <v>7209</v>
      </c>
      <c r="JEH1" s="33" t="s">
        <v>7210</v>
      </c>
      <c r="JEI1" s="33" t="s">
        <v>7211</v>
      </c>
      <c r="JEJ1" s="33" t="s">
        <v>7212</v>
      </c>
      <c r="JEK1" s="33" t="s">
        <v>7213</v>
      </c>
      <c r="JEL1" s="33" t="s">
        <v>7214</v>
      </c>
      <c r="JEM1" s="33" t="s">
        <v>7215</v>
      </c>
      <c r="JEN1" s="33" t="s">
        <v>7216</v>
      </c>
      <c r="JEO1" s="33" t="s">
        <v>7217</v>
      </c>
      <c r="JEP1" s="33" t="s">
        <v>7218</v>
      </c>
      <c r="JEQ1" s="33" t="s">
        <v>7219</v>
      </c>
      <c r="JER1" s="33" t="s">
        <v>7220</v>
      </c>
      <c r="JES1" s="33" t="s">
        <v>7221</v>
      </c>
      <c r="JET1" s="33" t="s">
        <v>7222</v>
      </c>
      <c r="JEU1" s="33" t="s">
        <v>7223</v>
      </c>
      <c r="JEV1" s="33" t="s">
        <v>7224</v>
      </c>
      <c r="JEW1" s="33" t="s">
        <v>7225</v>
      </c>
      <c r="JEX1" s="33" t="s">
        <v>7226</v>
      </c>
      <c r="JEY1" s="33" t="s">
        <v>7227</v>
      </c>
      <c r="JEZ1" s="33" t="s">
        <v>7228</v>
      </c>
      <c r="JFA1" s="33" t="s">
        <v>7229</v>
      </c>
      <c r="JFB1" s="33" t="s">
        <v>7230</v>
      </c>
      <c r="JFC1" s="33" t="s">
        <v>7231</v>
      </c>
      <c r="JFD1" s="33" t="s">
        <v>7232</v>
      </c>
      <c r="JFE1" s="33" t="s">
        <v>7233</v>
      </c>
      <c r="JFF1" s="33" t="s">
        <v>7234</v>
      </c>
      <c r="JFG1" s="33" t="s">
        <v>7235</v>
      </c>
      <c r="JFH1" s="33" t="s">
        <v>7236</v>
      </c>
      <c r="JFI1" s="33" t="s">
        <v>7237</v>
      </c>
      <c r="JFJ1" s="33" t="s">
        <v>7238</v>
      </c>
      <c r="JFK1" s="33" t="s">
        <v>7239</v>
      </c>
      <c r="JFL1" s="33" t="s">
        <v>7240</v>
      </c>
      <c r="JFM1" s="33" t="s">
        <v>7241</v>
      </c>
      <c r="JFN1" s="33" t="s">
        <v>7242</v>
      </c>
      <c r="JFO1" s="33" t="s">
        <v>7243</v>
      </c>
      <c r="JFP1" s="33" t="s">
        <v>7244</v>
      </c>
      <c r="JFQ1" s="33" t="s">
        <v>7245</v>
      </c>
      <c r="JFR1" s="33" t="s">
        <v>7246</v>
      </c>
      <c r="JFS1" s="33" t="s">
        <v>7247</v>
      </c>
      <c r="JFT1" s="33" t="s">
        <v>7248</v>
      </c>
      <c r="JFU1" s="33" t="s">
        <v>7249</v>
      </c>
      <c r="JFV1" s="33" t="s">
        <v>7250</v>
      </c>
      <c r="JFW1" s="33" t="s">
        <v>7251</v>
      </c>
      <c r="JFX1" s="33" t="s">
        <v>7252</v>
      </c>
      <c r="JFY1" s="33" t="s">
        <v>7253</v>
      </c>
      <c r="JFZ1" s="33" t="s">
        <v>7254</v>
      </c>
      <c r="JGA1" s="33" t="s">
        <v>7255</v>
      </c>
      <c r="JGB1" s="33" t="s">
        <v>7256</v>
      </c>
      <c r="JGC1" s="33" t="s">
        <v>7257</v>
      </c>
      <c r="JGD1" s="33" t="s">
        <v>7258</v>
      </c>
      <c r="JGE1" s="33" t="s">
        <v>7259</v>
      </c>
      <c r="JGF1" s="33" t="s">
        <v>7260</v>
      </c>
      <c r="JGG1" s="33" t="s">
        <v>7261</v>
      </c>
      <c r="JGH1" s="33" t="s">
        <v>7262</v>
      </c>
      <c r="JGI1" s="33" t="s">
        <v>7263</v>
      </c>
      <c r="JGJ1" s="33" t="s">
        <v>7264</v>
      </c>
      <c r="JGK1" s="33" t="s">
        <v>7265</v>
      </c>
      <c r="JGL1" s="33" t="s">
        <v>7266</v>
      </c>
      <c r="JGM1" s="33" t="s">
        <v>7267</v>
      </c>
      <c r="JGN1" s="33" t="s">
        <v>7268</v>
      </c>
      <c r="JGO1" s="33" t="s">
        <v>7269</v>
      </c>
      <c r="JGP1" s="33" t="s">
        <v>7270</v>
      </c>
      <c r="JGQ1" s="33" t="s">
        <v>7271</v>
      </c>
      <c r="JGR1" s="33" t="s">
        <v>7272</v>
      </c>
      <c r="JGS1" s="33" t="s">
        <v>7273</v>
      </c>
      <c r="JGT1" s="33" t="s">
        <v>7274</v>
      </c>
      <c r="JGU1" s="33" t="s">
        <v>7275</v>
      </c>
      <c r="JGV1" s="33" t="s">
        <v>7276</v>
      </c>
      <c r="JGW1" s="33" t="s">
        <v>7277</v>
      </c>
      <c r="JGX1" s="33" t="s">
        <v>7278</v>
      </c>
      <c r="JGY1" s="33" t="s">
        <v>7279</v>
      </c>
      <c r="JGZ1" s="33" t="s">
        <v>7280</v>
      </c>
      <c r="JHA1" s="33" t="s">
        <v>7281</v>
      </c>
      <c r="JHB1" s="33" t="s">
        <v>7282</v>
      </c>
      <c r="JHC1" s="33" t="s">
        <v>7283</v>
      </c>
      <c r="JHD1" s="33" t="s">
        <v>7284</v>
      </c>
      <c r="JHE1" s="33" t="s">
        <v>7285</v>
      </c>
      <c r="JHF1" s="33" t="s">
        <v>7286</v>
      </c>
      <c r="JHG1" s="33" t="s">
        <v>7287</v>
      </c>
      <c r="JHH1" s="33" t="s">
        <v>7288</v>
      </c>
      <c r="JHI1" s="33" t="s">
        <v>7289</v>
      </c>
      <c r="JHJ1" s="33" t="s">
        <v>7290</v>
      </c>
      <c r="JHK1" s="33" t="s">
        <v>7291</v>
      </c>
      <c r="JHL1" s="33" t="s">
        <v>7292</v>
      </c>
      <c r="JHM1" s="33" t="s">
        <v>7293</v>
      </c>
      <c r="JHN1" s="33" t="s">
        <v>7294</v>
      </c>
      <c r="JHO1" s="33" t="s">
        <v>7295</v>
      </c>
      <c r="JHP1" s="33" t="s">
        <v>7296</v>
      </c>
      <c r="JHQ1" s="33" t="s">
        <v>7297</v>
      </c>
      <c r="JHR1" s="33" t="s">
        <v>7298</v>
      </c>
      <c r="JHS1" s="33" t="s">
        <v>7299</v>
      </c>
      <c r="JHT1" s="33" t="s">
        <v>7300</v>
      </c>
      <c r="JHU1" s="33" t="s">
        <v>7301</v>
      </c>
      <c r="JHV1" s="33" t="s">
        <v>7302</v>
      </c>
      <c r="JHW1" s="33" t="s">
        <v>7303</v>
      </c>
      <c r="JHX1" s="33" t="s">
        <v>7304</v>
      </c>
      <c r="JHY1" s="33" t="s">
        <v>7305</v>
      </c>
      <c r="JHZ1" s="33" t="s">
        <v>7306</v>
      </c>
      <c r="JIA1" s="33" t="s">
        <v>7307</v>
      </c>
      <c r="JIB1" s="33" t="s">
        <v>7308</v>
      </c>
      <c r="JIC1" s="33" t="s">
        <v>7309</v>
      </c>
      <c r="JID1" s="33" t="s">
        <v>7310</v>
      </c>
      <c r="JIE1" s="33" t="s">
        <v>7311</v>
      </c>
      <c r="JIF1" s="33" t="s">
        <v>7312</v>
      </c>
      <c r="JIG1" s="33" t="s">
        <v>7313</v>
      </c>
      <c r="JIH1" s="33" t="s">
        <v>7314</v>
      </c>
      <c r="JII1" s="33" t="s">
        <v>7315</v>
      </c>
      <c r="JIJ1" s="33" t="s">
        <v>7316</v>
      </c>
      <c r="JIK1" s="33" t="s">
        <v>7317</v>
      </c>
      <c r="JIL1" s="33" t="s">
        <v>7318</v>
      </c>
      <c r="JIM1" s="33" t="s">
        <v>7319</v>
      </c>
      <c r="JIN1" s="33" t="s">
        <v>7320</v>
      </c>
      <c r="JIO1" s="33" t="s">
        <v>7321</v>
      </c>
      <c r="JIP1" s="33" t="s">
        <v>7322</v>
      </c>
      <c r="JIQ1" s="33" t="s">
        <v>7323</v>
      </c>
      <c r="JIR1" s="33" t="s">
        <v>7324</v>
      </c>
      <c r="JIS1" s="33" t="s">
        <v>7325</v>
      </c>
      <c r="JIT1" s="33" t="s">
        <v>7326</v>
      </c>
      <c r="JIU1" s="33" t="s">
        <v>7327</v>
      </c>
      <c r="JIV1" s="33" t="s">
        <v>7328</v>
      </c>
      <c r="JIW1" s="33" t="s">
        <v>7329</v>
      </c>
      <c r="JIX1" s="33" t="s">
        <v>7330</v>
      </c>
      <c r="JIY1" s="33" t="s">
        <v>7331</v>
      </c>
      <c r="JIZ1" s="33" t="s">
        <v>7332</v>
      </c>
      <c r="JJA1" s="33" t="s">
        <v>7333</v>
      </c>
      <c r="JJB1" s="33" t="s">
        <v>7334</v>
      </c>
      <c r="JJC1" s="33" t="s">
        <v>7335</v>
      </c>
      <c r="JJD1" s="33" t="s">
        <v>7336</v>
      </c>
      <c r="JJE1" s="33" t="s">
        <v>7337</v>
      </c>
      <c r="JJF1" s="33" t="s">
        <v>7338</v>
      </c>
      <c r="JJG1" s="33" t="s">
        <v>7339</v>
      </c>
      <c r="JJH1" s="33" t="s">
        <v>7340</v>
      </c>
      <c r="JJI1" s="33" t="s">
        <v>7341</v>
      </c>
      <c r="JJJ1" s="33" t="s">
        <v>7342</v>
      </c>
      <c r="JJK1" s="33" t="s">
        <v>7343</v>
      </c>
      <c r="JJL1" s="33" t="s">
        <v>7344</v>
      </c>
      <c r="JJM1" s="33" t="s">
        <v>7345</v>
      </c>
      <c r="JJN1" s="33" t="s">
        <v>7346</v>
      </c>
      <c r="JJO1" s="33" t="s">
        <v>7347</v>
      </c>
      <c r="JJP1" s="33" t="s">
        <v>7348</v>
      </c>
      <c r="JJQ1" s="33" t="s">
        <v>7349</v>
      </c>
      <c r="JJR1" s="33" t="s">
        <v>7350</v>
      </c>
      <c r="JJS1" s="33" t="s">
        <v>7351</v>
      </c>
      <c r="JJT1" s="33" t="s">
        <v>7352</v>
      </c>
      <c r="JJU1" s="33" t="s">
        <v>7353</v>
      </c>
      <c r="JJV1" s="33" t="s">
        <v>7354</v>
      </c>
      <c r="JJW1" s="33" t="s">
        <v>7355</v>
      </c>
      <c r="JJX1" s="33" t="s">
        <v>7356</v>
      </c>
      <c r="JJY1" s="33" t="s">
        <v>7357</v>
      </c>
      <c r="JJZ1" s="33" t="s">
        <v>7358</v>
      </c>
      <c r="JKA1" s="33" t="s">
        <v>7359</v>
      </c>
      <c r="JKB1" s="33" t="s">
        <v>7360</v>
      </c>
      <c r="JKC1" s="33" t="s">
        <v>7361</v>
      </c>
      <c r="JKD1" s="33" t="s">
        <v>7362</v>
      </c>
      <c r="JKE1" s="33" t="s">
        <v>7363</v>
      </c>
      <c r="JKF1" s="33" t="s">
        <v>7364</v>
      </c>
      <c r="JKG1" s="33" t="s">
        <v>7365</v>
      </c>
      <c r="JKH1" s="33" t="s">
        <v>7366</v>
      </c>
      <c r="JKI1" s="33" t="s">
        <v>7367</v>
      </c>
      <c r="JKJ1" s="33" t="s">
        <v>7368</v>
      </c>
      <c r="JKK1" s="33" t="s">
        <v>7369</v>
      </c>
      <c r="JKL1" s="33" t="s">
        <v>7370</v>
      </c>
      <c r="JKM1" s="33" t="s">
        <v>7371</v>
      </c>
      <c r="JKN1" s="33" t="s">
        <v>7372</v>
      </c>
      <c r="JKO1" s="33" t="s">
        <v>7373</v>
      </c>
      <c r="JKP1" s="33" t="s">
        <v>7374</v>
      </c>
      <c r="JKQ1" s="33" t="s">
        <v>7375</v>
      </c>
      <c r="JKR1" s="33" t="s">
        <v>7376</v>
      </c>
      <c r="JKS1" s="33" t="s">
        <v>7377</v>
      </c>
      <c r="JKT1" s="33" t="s">
        <v>7378</v>
      </c>
      <c r="JKU1" s="33" t="s">
        <v>7379</v>
      </c>
      <c r="JKV1" s="33" t="s">
        <v>7380</v>
      </c>
      <c r="JKW1" s="33" t="s">
        <v>7381</v>
      </c>
      <c r="JKX1" s="33" t="s">
        <v>7382</v>
      </c>
      <c r="JKY1" s="33" t="s">
        <v>7383</v>
      </c>
      <c r="JKZ1" s="33" t="s">
        <v>7384</v>
      </c>
      <c r="JLA1" s="33" t="s">
        <v>7385</v>
      </c>
      <c r="JLB1" s="33" t="s">
        <v>7386</v>
      </c>
      <c r="JLC1" s="33" t="s">
        <v>7387</v>
      </c>
      <c r="JLD1" s="33" t="s">
        <v>7388</v>
      </c>
      <c r="JLE1" s="33" t="s">
        <v>7389</v>
      </c>
      <c r="JLF1" s="33" t="s">
        <v>7390</v>
      </c>
      <c r="JLG1" s="33" t="s">
        <v>7391</v>
      </c>
      <c r="JLH1" s="33" t="s">
        <v>7392</v>
      </c>
      <c r="JLI1" s="33" t="s">
        <v>7393</v>
      </c>
      <c r="JLJ1" s="33" t="s">
        <v>7394</v>
      </c>
      <c r="JLK1" s="33" t="s">
        <v>7395</v>
      </c>
      <c r="JLL1" s="33" t="s">
        <v>7396</v>
      </c>
      <c r="JLM1" s="33" t="s">
        <v>7397</v>
      </c>
      <c r="JLN1" s="33" t="s">
        <v>7398</v>
      </c>
      <c r="JLO1" s="33" t="s">
        <v>7399</v>
      </c>
      <c r="JLP1" s="33" t="s">
        <v>7400</v>
      </c>
      <c r="JLQ1" s="33" t="s">
        <v>7401</v>
      </c>
      <c r="JLR1" s="33" t="s">
        <v>7402</v>
      </c>
      <c r="JLS1" s="33" t="s">
        <v>7403</v>
      </c>
      <c r="JLT1" s="33" t="s">
        <v>7404</v>
      </c>
      <c r="JLU1" s="33" t="s">
        <v>7405</v>
      </c>
      <c r="JLV1" s="33" t="s">
        <v>7406</v>
      </c>
      <c r="JLW1" s="33" t="s">
        <v>7407</v>
      </c>
      <c r="JLX1" s="33" t="s">
        <v>7408</v>
      </c>
      <c r="JLY1" s="33" t="s">
        <v>7409</v>
      </c>
      <c r="JLZ1" s="33" t="s">
        <v>7410</v>
      </c>
      <c r="JMA1" s="33" t="s">
        <v>7411</v>
      </c>
      <c r="JMB1" s="33" t="s">
        <v>7412</v>
      </c>
      <c r="JMC1" s="33" t="s">
        <v>7413</v>
      </c>
      <c r="JMD1" s="33" t="s">
        <v>7414</v>
      </c>
      <c r="JME1" s="33" t="s">
        <v>7415</v>
      </c>
      <c r="JMF1" s="33" t="s">
        <v>7416</v>
      </c>
      <c r="JMG1" s="33" t="s">
        <v>7417</v>
      </c>
      <c r="JMH1" s="33" t="s">
        <v>7418</v>
      </c>
      <c r="JMI1" s="33" t="s">
        <v>7419</v>
      </c>
      <c r="JMJ1" s="33" t="s">
        <v>7420</v>
      </c>
      <c r="JMK1" s="33" t="s">
        <v>7421</v>
      </c>
      <c r="JML1" s="33" t="s">
        <v>7422</v>
      </c>
      <c r="JMM1" s="33" t="s">
        <v>7423</v>
      </c>
      <c r="JMN1" s="33" t="s">
        <v>7424</v>
      </c>
      <c r="JMO1" s="33" t="s">
        <v>7425</v>
      </c>
      <c r="JMP1" s="33" t="s">
        <v>7426</v>
      </c>
      <c r="JMQ1" s="33" t="s">
        <v>7427</v>
      </c>
      <c r="JMR1" s="33" t="s">
        <v>7428</v>
      </c>
      <c r="JMS1" s="33" t="s">
        <v>7429</v>
      </c>
      <c r="JMT1" s="33" t="s">
        <v>7430</v>
      </c>
      <c r="JMU1" s="33" t="s">
        <v>7431</v>
      </c>
      <c r="JMV1" s="33" t="s">
        <v>7432</v>
      </c>
      <c r="JMW1" s="33" t="s">
        <v>7433</v>
      </c>
      <c r="JMX1" s="33" t="s">
        <v>7434</v>
      </c>
      <c r="JMY1" s="33" t="s">
        <v>7435</v>
      </c>
      <c r="JMZ1" s="33" t="s">
        <v>7436</v>
      </c>
      <c r="JNA1" s="33" t="s">
        <v>7437</v>
      </c>
      <c r="JNB1" s="33" t="s">
        <v>7438</v>
      </c>
      <c r="JNC1" s="33" t="s">
        <v>7439</v>
      </c>
      <c r="JND1" s="33" t="s">
        <v>7440</v>
      </c>
      <c r="JNE1" s="33" t="s">
        <v>7441</v>
      </c>
      <c r="JNF1" s="33" t="s">
        <v>7442</v>
      </c>
      <c r="JNG1" s="33" t="s">
        <v>7443</v>
      </c>
      <c r="JNH1" s="33" t="s">
        <v>7444</v>
      </c>
      <c r="JNI1" s="33" t="s">
        <v>7445</v>
      </c>
      <c r="JNJ1" s="33" t="s">
        <v>7446</v>
      </c>
      <c r="JNK1" s="33" t="s">
        <v>7447</v>
      </c>
      <c r="JNL1" s="33" t="s">
        <v>7448</v>
      </c>
      <c r="JNM1" s="33" t="s">
        <v>7449</v>
      </c>
      <c r="JNN1" s="33" t="s">
        <v>7450</v>
      </c>
      <c r="JNO1" s="33" t="s">
        <v>7451</v>
      </c>
      <c r="JNP1" s="33" t="s">
        <v>7452</v>
      </c>
      <c r="JNQ1" s="33" t="s">
        <v>7453</v>
      </c>
      <c r="JNR1" s="33" t="s">
        <v>7454</v>
      </c>
      <c r="JNS1" s="33" t="s">
        <v>7455</v>
      </c>
      <c r="JNT1" s="33" t="s">
        <v>7456</v>
      </c>
      <c r="JNU1" s="33" t="s">
        <v>7457</v>
      </c>
      <c r="JNV1" s="33" t="s">
        <v>7458</v>
      </c>
      <c r="JNW1" s="33" t="s">
        <v>7459</v>
      </c>
      <c r="JNX1" s="33" t="s">
        <v>7460</v>
      </c>
      <c r="JNY1" s="33" t="s">
        <v>7461</v>
      </c>
      <c r="JNZ1" s="33" t="s">
        <v>7462</v>
      </c>
      <c r="JOA1" s="33" t="s">
        <v>7463</v>
      </c>
      <c r="JOB1" s="33" t="s">
        <v>7464</v>
      </c>
      <c r="JOC1" s="33" t="s">
        <v>7465</v>
      </c>
      <c r="JOD1" s="33" t="s">
        <v>7466</v>
      </c>
      <c r="JOE1" s="33" t="s">
        <v>7467</v>
      </c>
      <c r="JOF1" s="33" t="s">
        <v>7468</v>
      </c>
      <c r="JOG1" s="33" t="s">
        <v>7469</v>
      </c>
      <c r="JOH1" s="33" t="s">
        <v>7470</v>
      </c>
      <c r="JOI1" s="33" t="s">
        <v>7471</v>
      </c>
      <c r="JOJ1" s="33" t="s">
        <v>7472</v>
      </c>
      <c r="JOK1" s="33" t="s">
        <v>7473</v>
      </c>
      <c r="JOL1" s="33" t="s">
        <v>7474</v>
      </c>
      <c r="JOM1" s="33" t="s">
        <v>7475</v>
      </c>
      <c r="JON1" s="33" t="s">
        <v>7476</v>
      </c>
      <c r="JOO1" s="33" t="s">
        <v>7477</v>
      </c>
      <c r="JOP1" s="33" t="s">
        <v>7478</v>
      </c>
      <c r="JOQ1" s="33" t="s">
        <v>7479</v>
      </c>
      <c r="JOR1" s="33" t="s">
        <v>7480</v>
      </c>
      <c r="JOS1" s="33" t="s">
        <v>7481</v>
      </c>
      <c r="JOT1" s="33" t="s">
        <v>7482</v>
      </c>
      <c r="JOU1" s="33" t="s">
        <v>7483</v>
      </c>
      <c r="JOV1" s="33" t="s">
        <v>7484</v>
      </c>
      <c r="JOW1" s="33" t="s">
        <v>7485</v>
      </c>
      <c r="JOX1" s="33" t="s">
        <v>7486</v>
      </c>
      <c r="JOY1" s="33" t="s">
        <v>7487</v>
      </c>
      <c r="JOZ1" s="33" t="s">
        <v>7488</v>
      </c>
      <c r="JPA1" s="33" t="s">
        <v>7489</v>
      </c>
      <c r="JPB1" s="33" t="s">
        <v>7490</v>
      </c>
      <c r="JPC1" s="33" t="s">
        <v>7491</v>
      </c>
      <c r="JPD1" s="33" t="s">
        <v>7492</v>
      </c>
      <c r="JPE1" s="33" t="s">
        <v>7493</v>
      </c>
      <c r="JPF1" s="33" t="s">
        <v>7494</v>
      </c>
      <c r="JPG1" s="33" t="s">
        <v>7495</v>
      </c>
      <c r="JPH1" s="33" t="s">
        <v>7496</v>
      </c>
      <c r="JPI1" s="33" t="s">
        <v>7497</v>
      </c>
      <c r="JPJ1" s="33" t="s">
        <v>7498</v>
      </c>
      <c r="JPK1" s="33" t="s">
        <v>7499</v>
      </c>
      <c r="JPL1" s="33" t="s">
        <v>7500</v>
      </c>
      <c r="JPM1" s="33" t="s">
        <v>7501</v>
      </c>
      <c r="JPN1" s="33" t="s">
        <v>7502</v>
      </c>
      <c r="JPO1" s="33" t="s">
        <v>7503</v>
      </c>
      <c r="JPP1" s="33" t="s">
        <v>7504</v>
      </c>
      <c r="JPQ1" s="33" t="s">
        <v>7505</v>
      </c>
      <c r="JPR1" s="33" t="s">
        <v>7506</v>
      </c>
      <c r="JPS1" s="33" t="s">
        <v>7507</v>
      </c>
      <c r="JPT1" s="33" t="s">
        <v>7508</v>
      </c>
      <c r="JPU1" s="33" t="s">
        <v>7509</v>
      </c>
      <c r="JPV1" s="33" t="s">
        <v>7510</v>
      </c>
      <c r="JPW1" s="33" t="s">
        <v>7511</v>
      </c>
      <c r="JPX1" s="33" t="s">
        <v>7512</v>
      </c>
      <c r="JPY1" s="33" t="s">
        <v>7513</v>
      </c>
      <c r="JPZ1" s="33" t="s">
        <v>7514</v>
      </c>
      <c r="JQA1" s="33" t="s">
        <v>7515</v>
      </c>
      <c r="JQB1" s="33" t="s">
        <v>7516</v>
      </c>
      <c r="JQC1" s="33" t="s">
        <v>7517</v>
      </c>
      <c r="JQD1" s="33" t="s">
        <v>7518</v>
      </c>
      <c r="JQE1" s="33" t="s">
        <v>7519</v>
      </c>
      <c r="JQF1" s="33" t="s">
        <v>7520</v>
      </c>
      <c r="JQG1" s="33" t="s">
        <v>7521</v>
      </c>
      <c r="JQH1" s="33" t="s">
        <v>7522</v>
      </c>
      <c r="JQI1" s="33" t="s">
        <v>7523</v>
      </c>
      <c r="JQJ1" s="33" t="s">
        <v>7524</v>
      </c>
      <c r="JQK1" s="33" t="s">
        <v>7525</v>
      </c>
      <c r="JQL1" s="33" t="s">
        <v>7526</v>
      </c>
      <c r="JQM1" s="33" t="s">
        <v>7527</v>
      </c>
      <c r="JQN1" s="33" t="s">
        <v>7528</v>
      </c>
      <c r="JQO1" s="33" t="s">
        <v>7529</v>
      </c>
      <c r="JQP1" s="33" t="s">
        <v>7530</v>
      </c>
      <c r="JQQ1" s="33" t="s">
        <v>7531</v>
      </c>
      <c r="JQR1" s="33" t="s">
        <v>7532</v>
      </c>
      <c r="JQS1" s="33" t="s">
        <v>7533</v>
      </c>
      <c r="JQT1" s="33" t="s">
        <v>7534</v>
      </c>
      <c r="JQU1" s="33" t="s">
        <v>7535</v>
      </c>
      <c r="JQV1" s="33" t="s">
        <v>7536</v>
      </c>
      <c r="JQW1" s="33" t="s">
        <v>7537</v>
      </c>
      <c r="JQX1" s="33" t="s">
        <v>7538</v>
      </c>
      <c r="JQY1" s="33" t="s">
        <v>7539</v>
      </c>
      <c r="JQZ1" s="33" t="s">
        <v>7540</v>
      </c>
      <c r="JRA1" s="33" t="s">
        <v>7541</v>
      </c>
      <c r="JRB1" s="33" t="s">
        <v>7542</v>
      </c>
      <c r="JRC1" s="33" t="s">
        <v>7543</v>
      </c>
      <c r="JRD1" s="33" t="s">
        <v>7544</v>
      </c>
      <c r="JRE1" s="33" t="s">
        <v>7545</v>
      </c>
      <c r="JRF1" s="33" t="s">
        <v>7546</v>
      </c>
      <c r="JRG1" s="33" t="s">
        <v>7547</v>
      </c>
      <c r="JRH1" s="33" t="s">
        <v>7548</v>
      </c>
      <c r="JRI1" s="33" t="s">
        <v>7549</v>
      </c>
      <c r="JRJ1" s="33" t="s">
        <v>7550</v>
      </c>
      <c r="JRK1" s="33" t="s">
        <v>7551</v>
      </c>
      <c r="JRL1" s="33" t="s">
        <v>7552</v>
      </c>
      <c r="JRM1" s="33" t="s">
        <v>7553</v>
      </c>
      <c r="JRN1" s="33" t="s">
        <v>7554</v>
      </c>
      <c r="JRO1" s="33" t="s">
        <v>7555</v>
      </c>
      <c r="JRP1" s="33" t="s">
        <v>7556</v>
      </c>
      <c r="JRQ1" s="33" t="s">
        <v>7557</v>
      </c>
      <c r="JRR1" s="33" t="s">
        <v>7558</v>
      </c>
      <c r="JRS1" s="33" t="s">
        <v>7559</v>
      </c>
      <c r="JRT1" s="33" t="s">
        <v>7560</v>
      </c>
      <c r="JRU1" s="33" t="s">
        <v>7561</v>
      </c>
      <c r="JRV1" s="33" t="s">
        <v>7562</v>
      </c>
      <c r="JRW1" s="33" t="s">
        <v>7563</v>
      </c>
      <c r="JRX1" s="33" t="s">
        <v>7564</v>
      </c>
      <c r="JRY1" s="33" t="s">
        <v>7565</v>
      </c>
      <c r="JRZ1" s="33" t="s">
        <v>7566</v>
      </c>
      <c r="JSA1" s="33" t="s">
        <v>7567</v>
      </c>
      <c r="JSB1" s="33" t="s">
        <v>7568</v>
      </c>
      <c r="JSC1" s="33" t="s">
        <v>7569</v>
      </c>
      <c r="JSD1" s="33" t="s">
        <v>7570</v>
      </c>
      <c r="JSE1" s="33" t="s">
        <v>7571</v>
      </c>
      <c r="JSF1" s="33" t="s">
        <v>7572</v>
      </c>
      <c r="JSG1" s="33" t="s">
        <v>7573</v>
      </c>
      <c r="JSH1" s="33" t="s">
        <v>7574</v>
      </c>
      <c r="JSI1" s="33" t="s">
        <v>7575</v>
      </c>
      <c r="JSJ1" s="33" t="s">
        <v>7576</v>
      </c>
      <c r="JSK1" s="33" t="s">
        <v>7577</v>
      </c>
      <c r="JSL1" s="33" t="s">
        <v>7578</v>
      </c>
      <c r="JSM1" s="33" t="s">
        <v>7579</v>
      </c>
      <c r="JSN1" s="33" t="s">
        <v>7580</v>
      </c>
      <c r="JSO1" s="33" t="s">
        <v>7581</v>
      </c>
      <c r="JSP1" s="33" t="s">
        <v>7582</v>
      </c>
      <c r="JSQ1" s="33" t="s">
        <v>7583</v>
      </c>
      <c r="JSR1" s="33" t="s">
        <v>7584</v>
      </c>
      <c r="JSS1" s="33" t="s">
        <v>7585</v>
      </c>
      <c r="JST1" s="33" t="s">
        <v>7586</v>
      </c>
      <c r="JSU1" s="33" t="s">
        <v>7587</v>
      </c>
      <c r="JSV1" s="33" t="s">
        <v>7588</v>
      </c>
      <c r="JSW1" s="33" t="s">
        <v>7589</v>
      </c>
      <c r="JSX1" s="33" t="s">
        <v>7590</v>
      </c>
      <c r="JSY1" s="33" t="s">
        <v>7591</v>
      </c>
      <c r="JSZ1" s="33" t="s">
        <v>7592</v>
      </c>
      <c r="JTA1" s="33" t="s">
        <v>7593</v>
      </c>
      <c r="JTB1" s="33" t="s">
        <v>7594</v>
      </c>
      <c r="JTC1" s="33" t="s">
        <v>7595</v>
      </c>
      <c r="JTD1" s="33" t="s">
        <v>7596</v>
      </c>
      <c r="JTE1" s="33" t="s">
        <v>7597</v>
      </c>
      <c r="JTF1" s="33" t="s">
        <v>7598</v>
      </c>
      <c r="JTG1" s="33" t="s">
        <v>7599</v>
      </c>
      <c r="JTH1" s="33" t="s">
        <v>7600</v>
      </c>
      <c r="JTI1" s="33" t="s">
        <v>7601</v>
      </c>
      <c r="JTJ1" s="33" t="s">
        <v>7602</v>
      </c>
      <c r="JTK1" s="33" t="s">
        <v>7603</v>
      </c>
      <c r="JTL1" s="33" t="s">
        <v>7604</v>
      </c>
      <c r="JTM1" s="33" t="s">
        <v>7605</v>
      </c>
      <c r="JTN1" s="33" t="s">
        <v>7606</v>
      </c>
      <c r="JTO1" s="33" t="s">
        <v>7607</v>
      </c>
      <c r="JTP1" s="33" t="s">
        <v>7608</v>
      </c>
      <c r="JTQ1" s="33" t="s">
        <v>7609</v>
      </c>
      <c r="JTR1" s="33" t="s">
        <v>7610</v>
      </c>
      <c r="JTS1" s="33" t="s">
        <v>7611</v>
      </c>
      <c r="JTT1" s="33" t="s">
        <v>7612</v>
      </c>
      <c r="JTU1" s="33" t="s">
        <v>7613</v>
      </c>
      <c r="JTV1" s="33" t="s">
        <v>7614</v>
      </c>
      <c r="JTW1" s="33" t="s">
        <v>7615</v>
      </c>
      <c r="JTX1" s="33" t="s">
        <v>7616</v>
      </c>
      <c r="JTY1" s="33" t="s">
        <v>7617</v>
      </c>
      <c r="JTZ1" s="33" t="s">
        <v>7618</v>
      </c>
      <c r="JUA1" s="33" t="s">
        <v>7619</v>
      </c>
      <c r="JUB1" s="33" t="s">
        <v>7620</v>
      </c>
      <c r="JUC1" s="33" t="s">
        <v>7621</v>
      </c>
      <c r="JUD1" s="33" t="s">
        <v>7622</v>
      </c>
      <c r="JUE1" s="33" t="s">
        <v>7623</v>
      </c>
      <c r="JUF1" s="33" t="s">
        <v>7624</v>
      </c>
      <c r="JUG1" s="33" t="s">
        <v>7625</v>
      </c>
      <c r="JUH1" s="33" t="s">
        <v>7626</v>
      </c>
      <c r="JUI1" s="33" t="s">
        <v>7627</v>
      </c>
      <c r="JUJ1" s="33" t="s">
        <v>7628</v>
      </c>
      <c r="JUK1" s="33" t="s">
        <v>7629</v>
      </c>
      <c r="JUL1" s="33" t="s">
        <v>7630</v>
      </c>
      <c r="JUM1" s="33" t="s">
        <v>7631</v>
      </c>
      <c r="JUN1" s="33" t="s">
        <v>7632</v>
      </c>
      <c r="JUO1" s="33" t="s">
        <v>7633</v>
      </c>
      <c r="JUP1" s="33" t="s">
        <v>7634</v>
      </c>
      <c r="JUQ1" s="33" t="s">
        <v>7635</v>
      </c>
      <c r="JUR1" s="33" t="s">
        <v>7636</v>
      </c>
      <c r="JUS1" s="33" t="s">
        <v>7637</v>
      </c>
      <c r="JUT1" s="33" t="s">
        <v>7638</v>
      </c>
      <c r="JUU1" s="33" t="s">
        <v>7639</v>
      </c>
      <c r="JUV1" s="33" t="s">
        <v>7640</v>
      </c>
      <c r="JUW1" s="33" t="s">
        <v>7641</v>
      </c>
      <c r="JUX1" s="33" t="s">
        <v>7642</v>
      </c>
      <c r="JUY1" s="33" t="s">
        <v>7643</v>
      </c>
      <c r="JUZ1" s="33" t="s">
        <v>7644</v>
      </c>
      <c r="JVA1" s="33" t="s">
        <v>7645</v>
      </c>
      <c r="JVB1" s="33" t="s">
        <v>7646</v>
      </c>
      <c r="JVC1" s="33" t="s">
        <v>7647</v>
      </c>
      <c r="JVD1" s="33" t="s">
        <v>7648</v>
      </c>
      <c r="JVE1" s="33" t="s">
        <v>7649</v>
      </c>
      <c r="JVF1" s="33" t="s">
        <v>7650</v>
      </c>
      <c r="JVG1" s="33" t="s">
        <v>7651</v>
      </c>
      <c r="JVH1" s="33" t="s">
        <v>7652</v>
      </c>
      <c r="JVI1" s="33" t="s">
        <v>7653</v>
      </c>
      <c r="JVJ1" s="33" t="s">
        <v>7654</v>
      </c>
      <c r="JVK1" s="33" t="s">
        <v>7655</v>
      </c>
      <c r="JVL1" s="33" t="s">
        <v>7656</v>
      </c>
      <c r="JVM1" s="33" t="s">
        <v>7657</v>
      </c>
      <c r="JVN1" s="33" t="s">
        <v>7658</v>
      </c>
      <c r="JVO1" s="33" t="s">
        <v>7659</v>
      </c>
      <c r="JVP1" s="33" t="s">
        <v>7660</v>
      </c>
      <c r="JVQ1" s="33" t="s">
        <v>7661</v>
      </c>
      <c r="JVR1" s="33" t="s">
        <v>7662</v>
      </c>
      <c r="JVS1" s="33" t="s">
        <v>7663</v>
      </c>
      <c r="JVT1" s="33" t="s">
        <v>7664</v>
      </c>
      <c r="JVU1" s="33" t="s">
        <v>7665</v>
      </c>
      <c r="JVV1" s="33" t="s">
        <v>7666</v>
      </c>
      <c r="JVW1" s="33" t="s">
        <v>7667</v>
      </c>
      <c r="JVX1" s="33" t="s">
        <v>7668</v>
      </c>
      <c r="JVY1" s="33" t="s">
        <v>7669</v>
      </c>
      <c r="JVZ1" s="33" t="s">
        <v>7670</v>
      </c>
      <c r="JWA1" s="33" t="s">
        <v>7671</v>
      </c>
      <c r="JWB1" s="33" t="s">
        <v>7672</v>
      </c>
      <c r="JWC1" s="33" t="s">
        <v>7673</v>
      </c>
      <c r="JWD1" s="33" t="s">
        <v>7674</v>
      </c>
      <c r="JWE1" s="33" t="s">
        <v>7675</v>
      </c>
      <c r="JWF1" s="33" t="s">
        <v>7676</v>
      </c>
      <c r="JWG1" s="33" t="s">
        <v>7677</v>
      </c>
      <c r="JWH1" s="33" t="s">
        <v>7678</v>
      </c>
      <c r="JWI1" s="33" t="s">
        <v>7679</v>
      </c>
      <c r="JWJ1" s="33" t="s">
        <v>7680</v>
      </c>
      <c r="JWK1" s="33" t="s">
        <v>7681</v>
      </c>
      <c r="JWL1" s="33" t="s">
        <v>7682</v>
      </c>
      <c r="JWM1" s="33" t="s">
        <v>7683</v>
      </c>
      <c r="JWN1" s="33" t="s">
        <v>7684</v>
      </c>
      <c r="JWO1" s="33" t="s">
        <v>7685</v>
      </c>
      <c r="JWP1" s="33" t="s">
        <v>7686</v>
      </c>
      <c r="JWQ1" s="33" t="s">
        <v>7687</v>
      </c>
      <c r="JWR1" s="33" t="s">
        <v>7688</v>
      </c>
      <c r="JWS1" s="33" t="s">
        <v>7689</v>
      </c>
      <c r="JWT1" s="33" t="s">
        <v>7690</v>
      </c>
      <c r="JWU1" s="33" t="s">
        <v>7691</v>
      </c>
      <c r="JWV1" s="33" t="s">
        <v>7692</v>
      </c>
      <c r="JWW1" s="33" t="s">
        <v>7693</v>
      </c>
      <c r="JWX1" s="33" t="s">
        <v>7694</v>
      </c>
      <c r="JWY1" s="33" t="s">
        <v>7695</v>
      </c>
      <c r="JWZ1" s="33" t="s">
        <v>7696</v>
      </c>
      <c r="JXA1" s="33" t="s">
        <v>7697</v>
      </c>
      <c r="JXB1" s="33" t="s">
        <v>7698</v>
      </c>
      <c r="JXC1" s="33" t="s">
        <v>7699</v>
      </c>
      <c r="JXD1" s="33" t="s">
        <v>7700</v>
      </c>
      <c r="JXE1" s="33" t="s">
        <v>7701</v>
      </c>
      <c r="JXF1" s="33" t="s">
        <v>7702</v>
      </c>
      <c r="JXG1" s="33" t="s">
        <v>7703</v>
      </c>
      <c r="JXH1" s="33" t="s">
        <v>7704</v>
      </c>
      <c r="JXI1" s="33" t="s">
        <v>7705</v>
      </c>
      <c r="JXJ1" s="33" t="s">
        <v>7706</v>
      </c>
      <c r="JXK1" s="33" t="s">
        <v>7707</v>
      </c>
      <c r="JXL1" s="33" t="s">
        <v>7708</v>
      </c>
      <c r="JXM1" s="33" t="s">
        <v>7709</v>
      </c>
      <c r="JXN1" s="33" t="s">
        <v>7710</v>
      </c>
      <c r="JXO1" s="33" t="s">
        <v>7711</v>
      </c>
      <c r="JXP1" s="33" t="s">
        <v>7712</v>
      </c>
      <c r="JXQ1" s="33" t="s">
        <v>7713</v>
      </c>
      <c r="JXR1" s="33" t="s">
        <v>7714</v>
      </c>
      <c r="JXS1" s="33" t="s">
        <v>7715</v>
      </c>
      <c r="JXT1" s="33" t="s">
        <v>7716</v>
      </c>
      <c r="JXU1" s="33" t="s">
        <v>7717</v>
      </c>
      <c r="JXV1" s="33" t="s">
        <v>7718</v>
      </c>
      <c r="JXW1" s="33" t="s">
        <v>7719</v>
      </c>
      <c r="JXX1" s="33" t="s">
        <v>7720</v>
      </c>
      <c r="JXY1" s="33" t="s">
        <v>7721</v>
      </c>
      <c r="JXZ1" s="33" t="s">
        <v>7722</v>
      </c>
      <c r="JYA1" s="33" t="s">
        <v>7723</v>
      </c>
      <c r="JYB1" s="33" t="s">
        <v>7724</v>
      </c>
      <c r="JYC1" s="33" t="s">
        <v>7725</v>
      </c>
      <c r="JYD1" s="33" t="s">
        <v>7726</v>
      </c>
      <c r="JYE1" s="33" t="s">
        <v>7727</v>
      </c>
      <c r="JYF1" s="33" t="s">
        <v>7728</v>
      </c>
      <c r="JYG1" s="33" t="s">
        <v>7729</v>
      </c>
      <c r="JYH1" s="33" t="s">
        <v>7730</v>
      </c>
      <c r="JYI1" s="33" t="s">
        <v>7731</v>
      </c>
      <c r="JYJ1" s="33" t="s">
        <v>7732</v>
      </c>
      <c r="JYK1" s="33" t="s">
        <v>7733</v>
      </c>
      <c r="JYL1" s="33" t="s">
        <v>7734</v>
      </c>
      <c r="JYM1" s="33" t="s">
        <v>7735</v>
      </c>
      <c r="JYN1" s="33" t="s">
        <v>7736</v>
      </c>
      <c r="JYO1" s="33" t="s">
        <v>7737</v>
      </c>
      <c r="JYP1" s="33" t="s">
        <v>7738</v>
      </c>
      <c r="JYQ1" s="33" t="s">
        <v>7739</v>
      </c>
      <c r="JYR1" s="33" t="s">
        <v>7740</v>
      </c>
      <c r="JYS1" s="33" t="s">
        <v>7741</v>
      </c>
      <c r="JYT1" s="33" t="s">
        <v>7742</v>
      </c>
      <c r="JYU1" s="33" t="s">
        <v>7743</v>
      </c>
      <c r="JYV1" s="33" t="s">
        <v>7744</v>
      </c>
      <c r="JYW1" s="33" t="s">
        <v>7745</v>
      </c>
      <c r="JYX1" s="33" t="s">
        <v>7746</v>
      </c>
      <c r="JYY1" s="33" t="s">
        <v>7747</v>
      </c>
      <c r="JYZ1" s="33" t="s">
        <v>7748</v>
      </c>
      <c r="JZA1" s="33" t="s">
        <v>7749</v>
      </c>
      <c r="JZB1" s="33" t="s">
        <v>7750</v>
      </c>
      <c r="JZC1" s="33" t="s">
        <v>7751</v>
      </c>
      <c r="JZD1" s="33" t="s">
        <v>7752</v>
      </c>
      <c r="JZE1" s="33" t="s">
        <v>7753</v>
      </c>
      <c r="JZF1" s="33" t="s">
        <v>7754</v>
      </c>
      <c r="JZG1" s="33" t="s">
        <v>7755</v>
      </c>
      <c r="JZH1" s="33" t="s">
        <v>7756</v>
      </c>
      <c r="JZI1" s="33" t="s">
        <v>7757</v>
      </c>
      <c r="JZJ1" s="33" t="s">
        <v>7758</v>
      </c>
      <c r="JZK1" s="33" t="s">
        <v>7759</v>
      </c>
      <c r="JZL1" s="33" t="s">
        <v>7760</v>
      </c>
      <c r="JZM1" s="33" t="s">
        <v>7761</v>
      </c>
      <c r="JZN1" s="33" t="s">
        <v>7762</v>
      </c>
      <c r="JZO1" s="33" t="s">
        <v>7763</v>
      </c>
      <c r="JZP1" s="33" t="s">
        <v>7764</v>
      </c>
      <c r="JZQ1" s="33" t="s">
        <v>7765</v>
      </c>
      <c r="JZR1" s="33" t="s">
        <v>7766</v>
      </c>
      <c r="JZS1" s="33" t="s">
        <v>7767</v>
      </c>
      <c r="JZT1" s="33" t="s">
        <v>7768</v>
      </c>
      <c r="JZU1" s="33" t="s">
        <v>7769</v>
      </c>
      <c r="JZV1" s="33" t="s">
        <v>7770</v>
      </c>
      <c r="JZW1" s="33" t="s">
        <v>7771</v>
      </c>
      <c r="JZX1" s="33" t="s">
        <v>7772</v>
      </c>
      <c r="JZY1" s="33" t="s">
        <v>7773</v>
      </c>
      <c r="JZZ1" s="33" t="s">
        <v>7774</v>
      </c>
      <c r="KAA1" s="33" t="s">
        <v>7775</v>
      </c>
      <c r="KAB1" s="33" t="s">
        <v>7776</v>
      </c>
      <c r="KAC1" s="33" t="s">
        <v>7777</v>
      </c>
      <c r="KAD1" s="33" t="s">
        <v>7778</v>
      </c>
      <c r="KAE1" s="33" t="s">
        <v>7779</v>
      </c>
      <c r="KAF1" s="33" t="s">
        <v>7780</v>
      </c>
      <c r="KAG1" s="33" t="s">
        <v>7781</v>
      </c>
      <c r="KAH1" s="33" t="s">
        <v>7782</v>
      </c>
      <c r="KAI1" s="33" t="s">
        <v>7783</v>
      </c>
      <c r="KAJ1" s="33" t="s">
        <v>7784</v>
      </c>
      <c r="KAK1" s="33" t="s">
        <v>7785</v>
      </c>
      <c r="KAL1" s="33" t="s">
        <v>7786</v>
      </c>
      <c r="KAM1" s="33" t="s">
        <v>7787</v>
      </c>
      <c r="KAN1" s="33" t="s">
        <v>7788</v>
      </c>
      <c r="KAO1" s="33" t="s">
        <v>7789</v>
      </c>
      <c r="KAP1" s="33" t="s">
        <v>7790</v>
      </c>
      <c r="KAQ1" s="33" t="s">
        <v>7791</v>
      </c>
      <c r="KAR1" s="33" t="s">
        <v>7792</v>
      </c>
      <c r="KAS1" s="33" t="s">
        <v>7793</v>
      </c>
      <c r="KAT1" s="33" t="s">
        <v>7794</v>
      </c>
      <c r="KAU1" s="33" t="s">
        <v>7795</v>
      </c>
      <c r="KAV1" s="33" t="s">
        <v>7796</v>
      </c>
      <c r="KAW1" s="33" t="s">
        <v>7797</v>
      </c>
      <c r="KAX1" s="33" t="s">
        <v>7798</v>
      </c>
      <c r="KAY1" s="33" t="s">
        <v>7799</v>
      </c>
      <c r="KAZ1" s="33" t="s">
        <v>7800</v>
      </c>
      <c r="KBA1" s="33" t="s">
        <v>7801</v>
      </c>
      <c r="KBB1" s="33" t="s">
        <v>7802</v>
      </c>
      <c r="KBC1" s="33" t="s">
        <v>7803</v>
      </c>
      <c r="KBD1" s="33" t="s">
        <v>7804</v>
      </c>
      <c r="KBE1" s="33" t="s">
        <v>7805</v>
      </c>
      <c r="KBF1" s="33" t="s">
        <v>7806</v>
      </c>
      <c r="KBG1" s="33" t="s">
        <v>7807</v>
      </c>
      <c r="KBH1" s="33" t="s">
        <v>7808</v>
      </c>
      <c r="KBI1" s="33" t="s">
        <v>7809</v>
      </c>
      <c r="KBJ1" s="33" t="s">
        <v>7810</v>
      </c>
      <c r="KBK1" s="33" t="s">
        <v>7811</v>
      </c>
      <c r="KBL1" s="33" t="s">
        <v>7812</v>
      </c>
      <c r="KBM1" s="33" t="s">
        <v>7813</v>
      </c>
      <c r="KBN1" s="33" t="s">
        <v>7814</v>
      </c>
      <c r="KBO1" s="33" t="s">
        <v>7815</v>
      </c>
      <c r="KBP1" s="33" t="s">
        <v>7816</v>
      </c>
      <c r="KBQ1" s="33" t="s">
        <v>7817</v>
      </c>
      <c r="KBR1" s="33" t="s">
        <v>7818</v>
      </c>
      <c r="KBS1" s="33" t="s">
        <v>7819</v>
      </c>
      <c r="KBT1" s="33" t="s">
        <v>7820</v>
      </c>
      <c r="KBU1" s="33" t="s">
        <v>7821</v>
      </c>
      <c r="KBV1" s="33" t="s">
        <v>7822</v>
      </c>
      <c r="KBW1" s="33" t="s">
        <v>7823</v>
      </c>
      <c r="KBX1" s="33" t="s">
        <v>7824</v>
      </c>
      <c r="KBY1" s="33" t="s">
        <v>7825</v>
      </c>
      <c r="KBZ1" s="33" t="s">
        <v>7826</v>
      </c>
      <c r="KCA1" s="33" t="s">
        <v>7827</v>
      </c>
      <c r="KCB1" s="33" t="s">
        <v>7828</v>
      </c>
      <c r="KCC1" s="33" t="s">
        <v>7829</v>
      </c>
      <c r="KCD1" s="33" t="s">
        <v>7830</v>
      </c>
      <c r="KCE1" s="33" t="s">
        <v>7831</v>
      </c>
      <c r="KCF1" s="33" t="s">
        <v>7832</v>
      </c>
      <c r="KCG1" s="33" t="s">
        <v>7833</v>
      </c>
      <c r="KCH1" s="33" t="s">
        <v>7834</v>
      </c>
      <c r="KCI1" s="33" t="s">
        <v>7835</v>
      </c>
      <c r="KCJ1" s="33" t="s">
        <v>7836</v>
      </c>
      <c r="KCK1" s="33" t="s">
        <v>7837</v>
      </c>
      <c r="KCL1" s="33" t="s">
        <v>7838</v>
      </c>
      <c r="KCM1" s="33" t="s">
        <v>7839</v>
      </c>
      <c r="KCN1" s="33" t="s">
        <v>7840</v>
      </c>
      <c r="KCO1" s="33" t="s">
        <v>7841</v>
      </c>
      <c r="KCP1" s="33" t="s">
        <v>7842</v>
      </c>
      <c r="KCQ1" s="33" t="s">
        <v>7843</v>
      </c>
      <c r="KCR1" s="33" t="s">
        <v>7844</v>
      </c>
      <c r="KCS1" s="33" t="s">
        <v>7845</v>
      </c>
      <c r="KCT1" s="33" t="s">
        <v>7846</v>
      </c>
      <c r="KCU1" s="33" t="s">
        <v>7847</v>
      </c>
      <c r="KCV1" s="33" t="s">
        <v>7848</v>
      </c>
      <c r="KCW1" s="33" t="s">
        <v>7849</v>
      </c>
      <c r="KCX1" s="33" t="s">
        <v>7850</v>
      </c>
      <c r="KCY1" s="33" t="s">
        <v>7851</v>
      </c>
      <c r="KCZ1" s="33" t="s">
        <v>7852</v>
      </c>
      <c r="KDA1" s="33" t="s">
        <v>7853</v>
      </c>
      <c r="KDB1" s="33" t="s">
        <v>7854</v>
      </c>
      <c r="KDC1" s="33" t="s">
        <v>7855</v>
      </c>
      <c r="KDD1" s="33" t="s">
        <v>7856</v>
      </c>
      <c r="KDE1" s="33" t="s">
        <v>7857</v>
      </c>
      <c r="KDF1" s="33" t="s">
        <v>7858</v>
      </c>
      <c r="KDG1" s="33" t="s">
        <v>7859</v>
      </c>
      <c r="KDH1" s="33" t="s">
        <v>7860</v>
      </c>
      <c r="KDI1" s="33" t="s">
        <v>7861</v>
      </c>
      <c r="KDJ1" s="33" t="s">
        <v>7862</v>
      </c>
      <c r="KDK1" s="33" t="s">
        <v>7863</v>
      </c>
      <c r="KDL1" s="33" t="s">
        <v>7864</v>
      </c>
      <c r="KDM1" s="33" t="s">
        <v>7865</v>
      </c>
      <c r="KDN1" s="33" t="s">
        <v>7866</v>
      </c>
      <c r="KDO1" s="33" t="s">
        <v>7867</v>
      </c>
      <c r="KDP1" s="33" t="s">
        <v>7868</v>
      </c>
      <c r="KDQ1" s="33" t="s">
        <v>7869</v>
      </c>
      <c r="KDR1" s="33" t="s">
        <v>7870</v>
      </c>
      <c r="KDS1" s="33" t="s">
        <v>7871</v>
      </c>
      <c r="KDT1" s="33" t="s">
        <v>7872</v>
      </c>
      <c r="KDU1" s="33" t="s">
        <v>7873</v>
      </c>
      <c r="KDV1" s="33" t="s">
        <v>7874</v>
      </c>
      <c r="KDW1" s="33" t="s">
        <v>7875</v>
      </c>
      <c r="KDX1" s="33" t="s">
        <v>7876</v>
      </c>
      <c r="KDY1" s="33" t="s">
        <v>7877</v>
      </c>
      <c r="KDZ1" s="33" t="s">
        <v>7878</v>
      </c>
      <c r="KEA1" s="33" t="s">
        <v>7879</v>
      </c>
      <c r="KEB1" s="33" t="s">
        <v>7880</v>
      </c>
      <c r="KEC1" s="33" t="s">
        <v>7881</v>
      </c>
      <c r="KED1" s="33" t="s">
        <v>7882</v>
      </c>
      <c r="KEE1" s="33" t="s">
        <v>7883</v>
      </c>
      <c r="KEF1" s="33" t="s">
        <v>7884</v>
      </c>
      <c r="KEG1" s="33" t="s">
        <v>7885</v>
      </c>
      <c r="KEH1" s="33" t="s">
        <v>7886</v>
      </c>
      <c r="KEI1" s="33" t="s">
        <v>7887</v>
      </c>
      <c r="KEJ1" s="33" t="s">
        <v>7888</v>
      </c>
      <c r="KEK1" s="33" t="s">
        <v>7889</v>
      </c>
      <c r="KEL1" s="33" t="s">
        <v>7890</v>
      </c>
      <c r="KEM1" s="33" t="s">
        <v>7891</v>
      </c>
      <c r="KEN1" s="33" t="s">
        <v>7892</v>
      </c>
      <c r="KEO1" s="33" t="s">
        <v>7893</v>
      </c>
      <c r="KEP1" s="33" t="s">
        <v>7894</v>
      </c>
      <c r="KEQ1" s="33" t="s">
        <v>7895</v>
      </c>
      <c r="KER1" s="33" t="s">
        <v>7896</v>
      </c>
      <c r="KES1" s="33" t="s">
        <v>7897</v>
      </c>
      <c r="KET1" s="33" t="s">
        <v>7898</v>
      </c>
      <c r="KEU1" s="33" t="s">
        <v>7899</v>
      </c>
      <c r="KEV1" s="33" t="s">
        <v>7900</v>
      </c>
      <c r="KEW1" s="33" t="s">
        <v>7901</v>
      </c>
      <c r="KEX1" s="33" t="s">
        <v>7902</v>
      </c>
      <c r="KEY1" s="33" t="s">
        <v>7903</v>
      </c>
      <c r="KEZ1" s="33" t="s">
        <v>7904</v>
      </c>
      <c r="KFA1" s="33" t="s">
        <v>7905</v>
      </c>
      <c r="KFB1" s="33" t="s">
        <v>7906</v>
      </c>
      <c r="KFC1" s="33" t="s">
        <v>7907</v>
      </c>
      <c r="KFD1" s="33" t="s">
        <v>7908</v>
      </c>
      <c r="KFE1" s="33" t="s">
        <v>7909</v>
      </c>
      <c r="KFF1" s="33" t="s">
        <v>7910</v>
      </c>
      <c r="KFG1" s="33" t="s">
        <v>7911</v>
      </c>
      <c r="KFH1" s="33" t="s">
        <v>7912</v>
      </c>
      <c r="KFI1" s="33" t="s">
        <v>7913</v>
      </c>
      <c r="KFJ1" s="33" t="s">
        <v>7914</v>
      </c>
      <c r="KFK1" s="33" t="s">
        <v>7915</v>
      </c>
      <c r="KFL1" s="33" t="s">
        <v>7916</v>
      </c>
      <c r="KFM1" s="33" t="s">
        <v>7917</v>
      </c>
      <c r="KFN1" s="33" t="s">
        <v>7918</v>
      </c>
      <c r="KFO1" s="33" t="s">
        <v>7919</v>
      </c>
      <c r="KFP1" s="33" t="s">
        <v>7920</v>
      </c>
      <c r="KFQ1" s="33" t="s">
        <v>7921</v>
      </c>
      <c r="KFR1" s="33" t="s">
        <v>7922</v>
      </c>
      <c r="KFS1" s="33" t="s">
        <v>7923</v>
      </c>
      <c r="KFT1" s="33" t="s">
        <v>7924</v>
      </c>
      <c r="KFU1" s="33" t="s">
        <v>7925</v>
      </c>
      <c r="KFV1" s="33" t="s">
        <v>7926</v>
      </c>
      <c r="KFW1" s="33" t="s">
        <v>7927</v>
      </c>
      <c r="KFX1" s="33" t="s">
        <v>7928</v>
      </c>
      <c r="KFY1" s="33" t="s">
        <v>7929</v>
      </c>
      <c r="KFZ1" s="33" t="s">
        <v>7930</v>
      </c>
      <c r="KGA1" s="33" t="s">
        <v>7931</v>
      </c>
      <c r="KGB1" s="33" t="s">
        <v>7932</v>
      </c>
      <c r="KGC1" s="33" t="s">
        <v>7933</v>
      </c>
      <c r="KGD1" s="33" t="s">
        <v>7934</v>
      </c>
      <c r="KGE1" s="33" t="s">
        <v>7935</v>
      </c>
      <c r="KGF1" s="33" t="s">
        <v>7936</v>
      </c>
      <c r="KGG1" s="33" t="s">
        <v>7937</v>
      </c>
      <c r="KGH1" s="33" t="s">
        <v>7938</v>
      </c>
      <c r="KGI1" s="33" t="s">
        <v>7939</v>
      </c>
      <c r="KGJ1" s="33" t="s">
        <v>7940</v>
      </c>
      <c r="KGK1" s="33" t="s">
        <v>7941</v>
      </c>
      <c r="KGL1" s="33" t="s">
        <v>7942</v>
      </c>
      <c r="KGM1" s="33" t="s">
        <v>7943</v>
      </c>
      <c r="KGN1" s="33" t="s">
        <v>7944</v>
      </c>
      <c r="KGO1" s="33" t="s">
        <v>7945</v>
      </c>
      <c r="KGP1" s="33" t="s">
        <v>7946</v>
      </c>
      <c r="KGQ1" s="33" t="s">
        <v>7947</v>
      </c>
      <c r="KGR1" s="33" t="s">
        <v>7948</v>
      </c>
      <c r="KGS1" s="33" t="s">
        <v>7949</v>
      </c>
      <c r="KGT1" s="33" t="s">
        <v>7950</v>
      </c>
      <c r="KGU1" s="33" t="s">
        <v>7951</v>
      </c>
      <c r="KGV1" s="33" t="s">
        <v>7952</v>
      </c>
      <c r="KGW1" s="33" t="s">
        <v>7953</v>
      </c>
      <c r="KGX1" s="33" t="s">
        <v>7954</v>
      </c>
      <c r="KGY1" s="33" t="s">
        <v>7955</v>
      </c>
      <c r="KGZ1" s="33" t="s">
        <v>7956</v>
      </c>
      <c r="KHA1" s="33" t="s">
        <v>7957</v>
      </c>
      <c r="KHB1" s="33" t="s">
        <v>7958</v>
      </c>
      <c r="KHC1" s="33" t="s">
        <v>7959</v>
      </c>
      <c r="KHD1" s="33" t="s">
        <v>7960</v>
      </c>
      <c r="KHE1" s="33" t="s">
        <v>7961</v>
      </c>
      <c r="KHF1" s="33" t="s">
        <v>7962</v>
      </c>
      <c r="KHG1" s="33" t="s">
        <v>7963</v>
      </c>
      <c r="KHH1" s="33" t="s">
        <v>7964</v>
      </c>
      <c r="KHI1" s="33" t="s">
        <v>7965</v>
      </c>
      <c r="KHJ1" s="33" t="s">
        <v>7966</v>
      </c>
      <c r="KHK1" s="33" t="s">
        <v>7967</v>
      </c>
      <c r="KHL1" s="33" t="s">
        <v>7968</v>
      </c>
      <c r="KHM1" s="33" t="s">
        <v>7969</v>
      </c>
      <c r="KHN1" s="33" t="s">
        <v>7970</v>
      </c>
      <c r="KHO1" s="33" t="s">
        <v>7971</v>
      </c>
      <c r="KHP1" s="33" t="s">
        <v>7972</v>
      </c>
      <c r="KHQ1" s="33" t="s">
        <v>7973</v>
      </c>
      <c r="KHR1" s="33" t="s">
        <v>7974</v>
      </c>
      <c r="KHS1" s="33" t="s">
        <v>7975</v>
      </c>
      <c r="KHT1" s="33" t="s">
        <v>7976</v>
      </c>
      <c r="KHU1" s="33" t="s">
        <v>7977</v>
      </c>
      <c r="KHV1" s="33" t="s">
        <v>7978</v>
      </c>
      <c r="KHW1" s="33" t="s">
        <v>7979</v>
      </c>
      <c r="KHX1" s="33" t="s">
        <v>7980</v>
      </c>
      <c r="KHY1" s="33" t="s">
        <v>7981</v>
      </c>
      <c r="KHZ1" s="33" t="s">
        <v>7982</v>
      </c>
      <c r="KIA1" s="33" t="s">
        <v>7983</v>
      </c>
      <c r="KIB1" s="33" t="s">
        <v>7984</v>
      </c>
      <c r="KIC1" s="33" t="s">
        <v>7985</v>
      </c>
      <c r="KID1" s="33" t="s">
        <v>7986</v>
      </c>
      <c r="KIE1" s="33" t="s">
        <v>7987</v>
      </c>
      <c r="KIF1" s="33" t="s">
        <v>7988</v>
      </c>
      <c r="KIG1" s="33" t="s">
        <v>7989</v>
      </c>
      <c r="KIH1" s="33" t="s">
        <v>7990</v>
      </c>
      <c r="KII1" s="33" t="s">
        <v>7991</v>
      </c>
      <c r="KIJ1" s="33" t="s">
        <v>7992</v>
      </c>
      <c r="KIK1" s="33" t="s">
        <v>7993</v>
      </c>
      <c r="KIL1" s="33" t="s">
        <v>7994</v>
      </c>
      <c r="KIM1" s="33" t="s">
        <v>7995</v>
      </c>
      <c r="KIN1" s="33" t="s">
        <v>7996</v>
      </c>
      <c r="KIO1" s="33" t="s">
        <v>7997</v>
      </c>
      <c r="KIP1" s="33" t="s">
        <v>7998</v>
      </c>
      <c r="KIQ1" s="33" t="s">
        <v>7999</v>
      </c>
      <c r="KIR1" s="33" t="s">
        <v>8000</v>
      </c>
      <c r="KIS1" s="33" t="s">
        <v>8001</v>
      </c>
      <c r="KIT1" s="33" t="s">
        <v>8002</v>
      </c>
      <c r="KIU1" s="33" t="s">
        <v>8003</v>
      </c>
      <c r="KIV1" s="33" t="s">
        <v>8004</v>
      </c>
      <c r="KIW1" s="33" t="s">
        <v>8005</v>
      </c>
      <c r="KIX1" s="33" t="s">
        <v>8006</v>
      </c>
      <c r="KIY1" s="33" t="s">
        <v>8007</v>
      </c>
      <c r="KIZ1" s="33" t="s">
        <v>8008</v>
      </c>
      <c r="KJA1" s="33" t="s">
        <v>8009</v>
      </c>
      <c r="KJB1" s="33" t="s">
        <v>8010</v>
      </c>
      <c r="KJC1" s="33" t="s">
        <v>8011</v>
      </c>
      <c r="KJD1" s="33" t="s">
        <v>8012</v>
      </c>
      <c r="KJE1" s="33" t="s">
        <v>8013</v>
      </c>
      <c r="KJF1" s="33" t="s">
        <v>8014</v>
      </c>
      <c r="KJG1" s="33" t="s">
        <v>8015</v>
      </c>
      <c r="KJH1" s="33" t="s">
        <v>8016</v>
      </c>
      <c r="KJI1" s="33" t="s">
        <v>8017</v>
      </c>
      <c r="KJJ1" s="33" t="s">
        <v>8018</v>
      </c>
      <c r="KJK1" s="33" t="s">
        <v>8019</v>
      </c>
      <c r="KJL1" s="33" t="s">
        <v>8020</v>
      </c>
      <c r="KJM1" s="33" t="s">
        <v>8021</v>
      </c>
      <c r="KJN1" s="33" t="s">
        <v>8022</v>
      </c>
      <c r="KJO1" s="33" t="s">
        <v>8023</v>
      </c>
      <c r="KJP1" s="33" t="s">
        <v>8024</v>
      </c>
      <c r="KJQ1" s="33" t="s">
        <v>8025</v>
      </c>
      <c r="KJR1" s="33" t="s">
        <v>8026</v>
      </c>
      <c r="KJS1" s="33" t="s">
        <v>8027</v>
      </c>
      <c r="KJT1" s="33" t="s">
        <v>8028</v>
      </c>
      <c r="KJU1" s="33" t="s">
        <v>8029</v>
      </c>
      <c r="KJV1" s="33" t="s">
        <v>8030</v>
      </c>
      <c r="KJW1" s="33" t="s">
        <v>8031</v>
      </c>
      <c r="KJX1" s="33" t="s">
        <v>8032</v>
      </c>
      <c r="KJY1" s="33" t="s">
        <v>8033</v>
      </c>
      <c r="KJZ1" s="33" t="s">
        <v>8034</v>
      </c>
      <c r="KKA1" s="33" t="s">
        <v>8035</v>
      </c>
      <c r="KKB1" s="33" t="s">
        <v>8036</v>
      </c>
      <c r="KKC1" s="33" t="s">
        <v>8037</v>
      </c>
      <c r="KKD1" s="33" t="s">
        <v>8038</v>
      </c>
      <c r="KKE1" s="33" t="s">
        <v>8039</v>
      </c>
      <c r="KKF1" s="33" t="s">
        <v>8040</v>
      </c>
      <c r="KKG1" s="33" t="s">
        <v>8041</v>
      </c>
      <c r="KKH1" s="33" t="s">
        <v>8042</v>
      </c>
      <c r="KKI1" s="33" t="s">
        <v>8043</v>
      </c>
      <c r="KKJ1" s="33" t="s">
        <v>8044</v>
      </c>
      <c r="KKK1" s="33" t="s">
        <v>8045</v>
      </c>
      <c r="KKL1" s="33" t="s">
        <v>8046</v>
      </c>
      <c r="KKM1" s="33" t="s">
        <v>8047</v>
      </c>
      <c r="KKN1" s="33" t="s">
        <v>8048</v>
      </c>
      <c r="KKO1" s="33" t="s">
        <v>8049</v>
      </c>
      <c r="KKP1" s="33" t="s">
        <v>8050</v>
      </c>
      <c r="KKQ1" s="33" t="s">
        <v>8051</v>
      </c>
      <c r="KKR1" s="33" t="s">
        <v>8052</v>
      </c>
      <c r="KKS1" s="33" t="s">
        <v>8053</v>
      </c>
      <c r="KKT1" s="33" t="s">
        <v>8054</v>
      </c>
      <c r="KKU1" s="33" t="s">
        <v>8055</v>
      </c>
      <c r="KKV1" s="33" t="s">
        <v>8056</v>
      </c>
      <c r="KKW1" s="33" t="s">
        <v>8057</v>
      </c>
      <c r="KKX1" s="33" t="s">
        <v>8058</v>
      </c>
      <c r="KKY1" s="33" t="s">
        <v>8059</v>
      </c>
      <c r="KKZ1" s="33" t="s">
        <v>8060</v>
      </c>
      <c r="KLA1" s="33" t="s">
        <v>8061</v>
      </c>
      <c r="KLB1" s="33" t="s">
        <v>8062</v>
      </c>
      <c r="KLC1" s="33" t="s">
        <v>8063</v>
      </c>
      <c r="KLD1" s="33" t="s">
        <v>8064</v>
      </c>
      <c r="KLE1" s="33" t="s">
        <v>8065</v>
      </c>
      <c r="KLF1" s="33" t="s">
        <v>8066</v>
      </c>
      <c r="KLG1" s="33" t="s">
        <v>8067</v>
      </c>
      <c r="KLH1" s="33" t="s">
        <v>8068</v>
      </c>
      <c r="KLI1" s="33" t="s">
        <v>8069</v>
      </c>
      <c r="KLJ1" s="33" t="s">
        <v>8070</v>
      </c>
      <c r="KLK1" s="33" t="s">
        <v>8071</v>
      </c>
      <c r="KLL1" s="33" t="s">
        <v>8072</v>
      </c>
      <c r="KLM1" s="33" t="s">
        <v>8073</v>
      </c>
      <c r="KLN1" s="33" t="s">
        <v>8074</v>
      </c>
      <c r="KLO1" s="33" t="s">
        <v>8075</v>
      </c>
      <c r="KLP1" s="33" t="s">
        <v>8076</v>
      </c>
      <c r="KLQ1" s="33" t="s">
        <v>8077</v>
      </c>
      <c r="KLR1" s="33" t="s">
        <v>8078</v>
      </c>
      <c r="KLS1" s="33" t="s">
        <v>8079</v>
      </c>
      <c r="KLT1" s="33" t="s">
        <v>8080</v>
      </c>
      <c r="KLU1" s="33" t="s">
        <v>8081</v>
      </c>
      <c r="KLV1" s="33" t="s">
        <v>8082</v>
      </c>
      <c r="KLW1" s="33" t="s">
        <v>8083</v>
      </c>
      <c r="KLX1" s="33" t="s">
        <v>8084</v>
      </c>
      <c r="KLY1" s="33" t="s">
        <v>8085</v>
      </c>
      <c r="KLZ1" s="33" t="s">
        <v>8086</v>
      </c>
      <c r="KMA1" s="33" t="s">
        <v>8087</v>
      </c>
      <c r="KMB1" s="33" t="s">
        <v>8088</v>
      </c>
      <c r="KMC1" s="33" t="s">
        <v>8089</v>
      </c>
      <c r="KMD1" s="33" t="s">
        <v>8090</v>
      </c>
      <c r="KME1" s="33" t="s">
        <v>8091</v>
      </c>
      <c r="KMF1" s="33" t="s">
        <v>8092</v>
      </c>
      <c r="KMG1" s="33" t="s">
        <v>8093</v>
      </c>
      <c r="KMH1" s="33" t="s">
        <v>8094</v>
      </c>
      <c r="KMI1" s="33" t="s">
        <v>8095</v>
      </c>
      <c r="KMJ1" s="33" t="s">
        <v>8096</v>
      </c>
      <c r="KMK1" s="33" t="s">
        <v>8097</v>
      </c>
      <c r="KML1" s="33" t="s">
        <v>8098</v>
      </c>
      <c r="KMM1" s="33" t="s">
        <v>8099</v>
      </c>
      <c r="KMN1" s="33" t="s">
        <v>8100</v>
      </c>
      <c r="KMO1" s="33" t="s">
        <v>8101</v>
      </c>
      <c r="KMP1" s="33" t="s">
        <v>8102</v>
      </c>
      <c r="KMQ1" s="33" t="s">
        <v>8103</v>
      </c>
      <c r="KMR1" s="33" t="s">
        <v>8104</v>
      </c>
      <c r="KMS1" s="33" t="s">
        <v>8105</v>
      </c>
      <c r="KMT1" s="33" t="s">
        <v>8106</v>
      </c>
      <c r="KMU1" s="33" t="s">
        <v>8107</v>
      </c>
      <c r="KMV1" s="33" t="s">
        <v>8108</v>
      </c>
      <c r="KMW1" s="33" t="s">
        <v>8109</v>
      </c>
      <c r="KMX1" s="33" t="s">
        <v>8110</v>
      </c>
      <c r="KMY1" s="33" t="s">
        <v>8111</v>
      </c>
      <c r="KMZ1" s="33" t="s">
        <v>8112</v>
      </c>
      <c r="KNA1" s="33" t="s">
        <v>8113</v>
      </c>
      <c r="KNB1" s="33" t="s">
        <v>8114</v>
      </c>
      <c r="KNC1" s="33" t="s">
        <v>8115</v>
      </c>
      <c r="KND1" s="33" t="s">
        <v>8116</v>
      </c>
      <c r="KNE1" s="33" t="s">
        <v>8117</v>
      </c>
      <c r="KNF1" s="33" t="s">
        <v>8118</v>
      </c>
      <c r="KNG1" s="33" t="s">
        <v>8119</v>
      </c>
      <c r="KNH1" s="33" t="s">
        <v>8120</v>
      </c>
      <c r="KNI1" s="33" t="s">
        <v>8121</v>
      </c>
      <c r="KNJ1" s="33" t="s">
        <v>8122</v>
      </c>
      <c r="KNK1" s="33" t="s">
        <v>8123</v>
      </c>
      <c r="KNL1" s="33" t="s">
        <v>8124</v>
      </c>
      <c r="KNM1" s="33" t="s">
        <v>8125</v>
      </c>
      <c r="KNN1" s="33" t="s">
        <v>8126</v>
      </c>
      <c r="KNO1" s="33" t="s">
        <v>8127</v>
      </c>
      <c r="KNP1" s="33" t="s">
        <v>8128</v>
      </c>
      <c r="KNQ1" s="33" t="s">
        <v>8129</v>
      </c>
      <c r="KNR1" s="33" t="s">
        <v>8130</v>
      </c>
      <c r="KNS1" s="33" t="s">
        <v>8131</v>
      </c>
      <c r="KNT1" s="33" t="s">
        <v>8132</v>
      </c>
      <c r="KNU1" s="33" t="s">
        <v>8133</v>
      </c>
      <c r="KNV1" s="33" t="s">
        <v>8134</v>
      </c>
      <c r="KNW1" s="33" t="s">
        <v>8135</v>
      </c>
      <c r="KNX1" s="33" t="s">
        <v>8136</v>
      </c>
      <c r="KNY1" s="33" t="s">
        <v>8137</v>
      </c>
      <c r="KNZ1" s="33" t="s">
        <v>8138</v>
      </c>
      <c r="KOA1" s="33" t="s">
        <v>8139</v>
      </c>
      <c r="KOB1" s="33" t="s">
        <v>8140</v>
      </c>
      <c r="KOC1" s="33" t="s">
        <v>8141</v>
      </c>
      <c r="KOD1" s="33" t="s">
        <v>8142</v>
      </c>
      <c r="KOE1" s="33" t="s">
        <v>8143</v>
      </c>
      <c r="KOF1" s="33" t="s">
        <v>8144</v>
      </c>
      <c r="KOG1" s="33" t="s">
        <v>8145</v>
      </c>
      <c r="KOH1" s="33" t="s">
        <v>8146</v>
      </c>
      <c r="KOI1" s="33" t="s">
        <v>8147</v>
      </c>
      <c r="KOJ1" s="33" t="s">
        <v>8148</v>
      </c>
      <c r="KOK1" s="33" t="s">
        <v>8149</v>
      </c>
      <c r="KOL1" s="33" t="s">
        <v>8150</v>
      </c>
      <c r="KOM1" s="33" t="s">
        <v>8151</v>
      </c>
      <c r="KON1" s="33" t="s">
        <v>8152</v>
      </c>
      <c r="KOO1" s="33" t="s">
        <v>8153</v>
      </c>
      <c r="KOP1" s="33" t="s">
        <v>8154</v>
      </c>
      <c r="KOQ1" s="33" t="s">
        <v>8155</v>
      </c>
      <c r="KOR1" s="33" t="s">
        <v>8156</v>
      </c>
      <c r="KOS1" s="33" t="s">
        <v>8157</v>
      </c>
      <c r="KOT1" s="33" t="s">
        <v>8158</v>
      </c>
      <c r="KOU1" s="33" t="s">
        <v>8159</v>
      </c>
      <c r="KOV1" s="33" t="s">
        <v>8160</v>
      </c>
      <c r="KOW1" s="33" t="s">
        <v>8161</v>
      </c>
      <c r="KOX1" s="33" t="s">
        <v>8162</v>
      </c>
      <c r="KOY1" s="33" t="s">
        <v>8163</v>
      </c>
      <c r="KOZ1" s="33" t="s">
        <v>8164</v>
      </c>
      <c r="KPA1" s="33" t="s">
        <v>8165</v>
      </c>
      <c r="KPB1" s="33" t="s">
        <v>8166</v>
      </c>
      <c r="KPC1" s="33" t="s">
        <v>8167</v>
      </c>
      <c r="KPD1" s="33" t="s">
        <v>8168</v>
      </c>
      <c r="KPE1" s="33" t="s">
        <v>8169</v>
      </c>
      <c r="KPF1" s="33" t="s">
        <v>8170</v>
      </c>
      <c r="KPG1" s="33" t="s">
        <v>8171</v>
      </c>
      <c r="KPH1" s="33" t="s">
        <v>8172</v>
      </c>
      <c r="KPI1" s="33" t="s">
        <v>8173</v>
      </c>
      <c r="KPJ1" s="33" t="s">
        <v>8174</v>
      </c>
      <c r="KPK1" s="33" t="s">
        <v>8175</v>
      </c>
      <c r="KPL1" s="33" t="s">
        <v>8176</v>
      </c>
      <c r="KPM1" s="33" t="s">
        <v>8177</v>
      </c>
      <c r="KPN1" s="33" t="s">
        <v>8178</v>
      </c>
      <c r="KPO1" s="33" t="s">
        <v>8179</v>
      </c>
      <c r="KPP1" s="33" t="s">
        <v>8180</v>
      </c>
      <c r="KPQ1" s="33" t="s">
        <v>8181</v>
      </c>
      <c r="KPR1" s="33" t="s">
        <v>8182</v>
      </c>
      <c r="KPS1" s="33" t="s">
        <v>8183</v>
      </c>
      <c r="KPT1" s="33" t="s">
        <v>8184</v>
      </c>
      <c r="KPU1" s="33" t="s">
        <v>8185</v>
      </c>
      <c r="KPV1" s="33" t="s">
        <v>8186</v>
      </c>
      <c r="KPW1" s="33" t="s">
        <v>8187</v>
      </c>
      <c r="KPX1" s="33" t="s">
        <v>8188</v>
      </c>
      <c r="KPY1" s="33" t="s">
        <v>8189</v>
      </c>
      <c r="KPZ1" s="33" t="s">
        <v>8190</v>
      </c>
      <c r="KQA1" s="33" t="s">
        <v>8191</v>
      </c>
      <c r="KQB1" s="33" t="s">
        <v>8192</v>
      </c>
      <c r="KQC1" s="33" t="s">
        <v>8193</v>
      </c>
      <c r="KQD1" s="33" t="s">
        <v>8194</v>
      </c>
      <c r="KQE1" s="33" t="s">
        <v>8195</v>
      </c>
      <c r="KQF1" s="33" t="s">
        <v>8196</v>
      </c>
      <c r="KQG1" s="33" t="s">
        <v>8197</v>
      </c>
      <c r="KQH1" s="33" t="s">
        <v>8198</v>
      </c>
      <c r="KQI1" s="33" t="s">
        <v>8199</v>
      </c>
      <c r="KQJ1" s="33" t="s">
        <v>8200</v>
      </c>
      <c r="KQK1" s="33" t="s">
        <v>8201</v>
      </c>
      <c r="KQL1" s="33" t="s">
        <v>8202</v>
      </c>
      <c r="KQM1" s="33" t="s">
        <v>8203</v>
      </c>
      <c r="KQN1" s="33" t="s">
        <v>8204</v>
      </c>
      <c r="KQO1" s="33" t="s">
        <v>8205</v>
      </c>
      <c r="KQP1" s="33" t="s">
        <v>8206</v>
      </c>
      <c r="KQQ1" s="33" t="s">
        <v>8207</v>
      </c>
      <c r="KQR1" s="33" t="s">
        <v>8208</v>
      </c>
      <c r="KQS1" s="33" t="s">
        <v>8209</v>
      </c>
      <c r="KQT1" s="33" t="s">
        <v>8210</v>
      </c>
      <c r="KQU1" s="33" t="s">
        <v>8211</v>
      </c>
      <c r="KQV1" s="33" t="s">
        <v>8212</v>
      </c>
      <c r="KQW1" s="33" t="s">
        <v>8213</v>
      </c>
      <c r="KQX1" s="33" t="s">
        <v>8214</v>
      </c>
      <c r="KQY1" s="33" t="s">
        <v>8215</v>
      </c>
      <c r="KQZ1" s="33" t="s">
        <v>8216</v>
      </c>
      <c r="KRA1" s="33" t="s">
        <v>8217</v>
      </c>
      <c r="KRB1" s="33" t="s">
        <v>8218</v>
      </c>
      <c r="KRC1" s="33" t="s">
        <v>8219</v>
      </c>
      <c r="KRD1" s="33" t="s">
        <v>8220</v>
      </c>
      <c r="KRE1" s="33" t="s">
        <v>8221</v>
      </c>
      <c r="KRF1" s="33" t="s">
        <v>8222</v>
      </c>
      <c r="KRG1" s="33" t="s">
        <v>8223</v>
      </c>
      <c r="KRH1" s="33" t="s">
        <v>8224</v>
      </c>
      <c r="KRI1" s="33" t="s">
        <v>8225</v>
      </c>
      <c r="KRJ1" s="33" t="s">
        <v>8226</v>
      </c>
      <c r="KRK1" s="33" t="s">
        <v>8227</v>
      </c>
      <c r="KRL1" s="33" t="s">
        <v>8228</v>
      </c>
      <c r="KRM1" s="33" t="s">
        <v>8229</v>
      </c>
      <c r="KRN1" s="33" t="s">
        <v>8230</v>
      </c>
      <c r="KRO1" s="33" t="s">
        <v>8231</v>
      </c>
      <c r="KRP1" s="33" t="s">
        <v>8232</v>
      </c>
      <c r="KRQ1" s="33" t="s">
        <v>8233</v>
      </c>
      <c r="KRR1" s="33" t="s">
        <v>8234</v>
      </c>
      <c r="KRS1" s="33" t="s">
        <v>8235</v>
      </c>
      <c r="KRT1" s="33" t="s">
        <v>8236</v>
      </c>
      <c r="KRU1" s="33" t="s">
        <v>8237</v>
      </c>
      <c r="KRV1" s="33" t="s">
        <v>8238</v>
      </c>
      <c r="KRW1" s="33" t="s">
        <v>8239</v>
      </c>
      <c r="KRX1" s="33" t="s">
        <v>8240</v>
      </c>
      <c r="KRY1" s="33" t="s">
        <v>8241</v>
      </c>
      <c r="KRZ1" s="33" t="s">
        <v>8242</v>
      </c>
      <c r="KSA1" s="33" t="s">
        <v>8243</v>
      </c>
      <c r="KSB1" s="33" t="s">
        <v>8244</v>
      </c>
      <c r="KSC1" s="33" t="s">
        <v>8245</v>
      </c>
      <c r="KSD1" s="33" t="s">
        <v>8246</v>
      </c>
      <c r="KSE1" s="33" t="s">
        <v>8247</v>
      </c>
      <c r="KSF1" s="33" t="s">
        <v>8248</v>
      </c>
      <c r="KSG1" s="33" t="s">
        <v>8249</v>
      </c>
      <c r="KSH1" s="33" t="s">
        <v>8250</v>
      </c>
      <c r="KSI1" s="33" t="s">
        <v>8251</v>
      </c>
      <c r="KSJ1" s="33" t="s">
        <v>8252</v>
      </c>
      <c r="KSK1" s="33" t="s">
        <v>8253</v>
      </c>
      <c r="KSL1" s="33" t="s">
        <v>8254</v>
      </c>
      <c r="KSM1" s="33" t="s">
        <v>8255</v>
      </c>
      <c r="KSN1" s="33" t="s">
        <v>8256</v>
      </c>
      <c r="KSO1" s="33" t="s">
        <v>8257</v>
      </c>
      <c r="KSP1" s="33" t="s">
        <v>8258</v>
      </c>
      <c r="KSQ1" s="33" t="s">
        <v>8259</v>
      </c>
      <c r="KSR1" s="33" t="s">
        <v>8260</v>
      </c>
      <c r="KSS1" s="33" t="s">
        <v>8261</v>
      </c>
      <c r="KST1" s="33" t="s">
        <v>8262</v>
      </c>
      <c r="KSU1" s="33" t="s">
        <v>8263</v>
      </c>
      <c r="KSV1" s="33" t="s">
        <v>8264</v>
      </c>
      <c r="KSW1" s="33" t="s">
        <v>8265</v>
      </c>
      <c r="KSX1" s="33" t="s">
        <v>8266</v>
      </c>
      <c r="KSY1" s="33" t="s">
        <v>8267</v>
      </c>
      <c r="KSZ1" s="33" t="s">
        <v>8268</v>
      </c>
      <c r="KTA1" s="33" t="s">
        <v>8269</v>
      </c>
      <c r="KTB1" s="33" t="s">
        <v>8270</v>
      </c>
      <c r="KTC1" s="33" t="s">
        <v>8271</v>
      </c>
      <c r="KTD1" s="33" t="s">
        <v>8272</v>
      </c>
      <c r="KTE1" s="33" t="s">
        <v>8273</v>
      </c>
      <c r="KTF1" s="33" t="s">
        <v>8274</v>
      </c>
      <c r="KTG1" s="33" t="s">
        <v>8275</v>
      </c>
      <c r="KTH1" s="33" t="s">
        <v>8276</v>
      </c>
      <c r="KTI1" s="33" t="s">
        <v>8277</v>
      </c>
      <c r="KTJ1" s="33" t="s">
        <v>8278</v>
      </c>
      <c r="KTK1" s="33" t="s">
        <v>8279</v>
      </c>
      <c r="KTL1" s="33" t="s">
        <v>8280</v>
      </c>
      <c r="KTM1" s="33" t="s">
        <v>8281</v>
      </c>
      <c r="KTN1" s="33" t="s">
        <v>8282</v>
      </c>
      <c r="KTO1" s="33" t="s">
        <v>8283</v>
      </c>
      <c r="KTP1" s="33" t="s">
        <v>8284</v>
      </c>
      <c r="KTQ1" s="33" t="s">
        <v>8285</v>
      </c>
      <c r="KTR1" s="33" t="s">
        <v>8286</v>
      </c>
      <c r="KTS1" s="33" t="s">
        <v>8287</v>
      </c>
      <c r="KTT1" s="33" t="s">
        <v>8288</v>
      </c>
      <c r="KTU1" s="33" t="s">
        <v>8289</v>
      </c>
      <c r="KTV1" s="33" t="s">
        <v>8290</v>
      </c>
      <c r="KTW1" s="33" t="s">
        <v>8291</v>
      </c>
      <c r="KTX1" s="33" t="s">
        <v>8292</v>
      </c>
      <c r="KTY1" s="33" t="s">
        <v>8293</v>
      </c>
      <c r="KTZ1" s="33" t="s">
        <v>8294</v>
      </c>
      <c r="KUA1" s="33" t="s">
        <v>8295</v>
      </c>
      <c r="KUB1" s="33" t="s">
        <v>8296</v>
      </c>
      <c r="KUC1" s="33" t="s">
        <v>8297</v>
      </c>
      <c r="KUD1" s="33" t="s">
        <v>8298</v>
      </c>
      <c r="KUE1" s="33" t="s">
        <v>8299</v>
      </c>
      <c r="KUF1" s="33" t="s">
        <v>8300</v>
      </c>
      <c r="KUG1" s="33" t="s">
        <v>8301</v>
      </c>
      <c r="KUH1" s="33" t="s">
        <v>8302</v>
      </c>
      <c r="KUI1" s="33" t="s">
        <v>8303</v>
      </c>
      <c r="KUJ1" s="33" t="s">
        <v>8304</v>
      </c>
      <c r="KUK1" s="33" t="s">
        <v>8305</v>
      </c>
      <c r="KUL1" s="33" t="s">
        <v>8306</v>
      </c>
      <c r="KUM1" s="33" t="s">
        <v>8307</v>
      </c>
      <c r="KUN1" s="33" t="s">
        <v>8308</v>
      </c>
      <c r="KUO1" s="33" t="s">
        <v>8309</v>
      </c>
      <c r="KUP1" s="33" t="s">
        <v>8310</v>
      </c>
      <c r="KUQ1" s="33" t="s">
        <v>8311</v>
      </c>
      <c r="KUR1" s="33" t="s">
        <v>8312</v>
      </c>
      <c r="KUS1" s="33" t="s">
        <v>8313</v>
      </c>
      <c r="KUT1" s="33" t="s">
        <v>8314</v>
      </c>
      <c r="KUU1" s="33" t="s">
        <v>8315</v>
      </c>
      <c r="KUV1" s="33" t="s">
        <v>8316</v>
      </c>
      <c r="KUW1" s="33" t="s">
        <v>8317</v>
      </c>
      <c r="KUX1" s="33" t="s">
        <v>8318</v>
      </c>
      <c r="KUY1" s="33" t="s">
        <v>8319</v>
      </c>
      <c r="KUZ1" s="33" t="s">
        <v>8320</v>
      </c>
      <c r="KVA1" s="33" t="s">
        <v>8321</v>
      </c>
      <c r="KVB1" s="33" t="s">
        <v>8322</v>
      </c>
      <c r="KVC1" s="33" t="s">
        <v>8323</v>
      </c>
      <c r="KVD1" s="33" t="s">
        <v>8324</v>
      </c>
      <c r="KVE1" s="33" t="s">
        <v>8325</v>
      </c>
      <c r="KVF1" s="33" t="s">
        <v>8326</v>
      </c>
      <c r="KVG1" s="33" t="s">
        <v>8327</v>
      </c>
      <c r="KVH1" s="33" t="s">
        <v>8328</v>
      </c>
      <c r="KVI1" s="33" t="s">
        <v>8329</v>
      </c>
      <c r="KVJ1" s="33" t="s">
        <v>8330</v>
      </c>
      <c r="KVK1" s="33" t="s">
        <v>8331</v>
      </c>
      <c r="KVL1" s="33" t="s">
        <v>8332</v>
      </c>
      <c r="KVM1" s="33" t="s">
        <v>8333</v>
      </c>
      <c r="KVN1" s="33" t="s">
        <v>8334</v>
      </c>
      <c r="KVO1" s="33" t="s">
        <v>8335</v>
      </c>
      <c r="KVP1" s="33" t="s">
        <v>8336</v>
      </c>
      <c r="KVQ1" s="33" t="s">
        <v>8337</v>
      </c>
      <c r="KVR1" s="33" t="s">
        <v>8338</v>
      </c>
      <c r="KVS1" s="33" t="s">
        <v>8339</v>
      </c>
      <c r="KVT1" s="33" t="s">
        <v>8340</v>
      </c>
      <c r="KVU1" s="33" t="s">
        <v>8341</v>
      </c>
      <c r="KVV1" s="33" t="s">
        <v>8342</v>
      </c>
      <c r="KVW1" s="33" t="s">
        <v>8343</v>
      </c>
      <c r="KVX1" s="33" t="s">
        <v>8344</v>
      </c>
      <c r="KVY1" s="33" t="s">
        <v>8345</v>
      </c>
      <c r="KVZ1" s="33" t="s">
        <v>8346</v>
      </c>
      <c r="KWA1" s="33" t="s">
        <v>8347</v>
      </c>
      <c r="KWB1" s="33" t="s">
        <v>8348</v>
      </c>
      <c r="KWC1" s="33" t="s">
        <v>8349</v>
      </c>
      <c r="KWD1" s="33" t="s">
        <v>8350</v>
      </c>
      <c r="KWE1" s="33" t="s">
        <v>8351</v>
      </c>
      <c r="KWF1" s="33" t="s">
        <v>8352</v>
      </c>
      <c r="KWG1" s="33" t="s">
        <v>8353</v>
      </c>
      <c r="KWH1" s="33" t="s">
        <v>8354</v>
      </c>
      <c r="KWI1" s="33" t="s">
        <v>8355</v>
      </c>
      <c r="KWJ1" s="33" t="s">
        <v>8356</v>
      </c>
      <c r="KWK1" s="33" t="s">
        <v>8357</v>
      </c>
      <c r="KWL1" s="33" t="s">
        <v>8358</v>
      </c>
      <c r="KWM1" s="33" t="s">
        <v>8359</v>
      </c>
      <c r="KWN1" s="33" t="s">
        <v>8360</v>
      </c>
      <c r="KWO1" s="33" t="s">
        <v>8361</v>
      </c>
      <c r="KWP1" s="33" t="s">
        <v>8362</v>
      </c>
      <c r="KWQ1" s="33" t="s">
        <v>8363</v>
      </c>
      <c r="KWR1" s="33" t="s">
        <v>8364</v>
      </c>
      <c r="KWS1" s="33" t="s">
        <v>8365</v>
      </c>
      <c r="KWT1" s="33" t="s">
        <v>8366</v>
      </c>
      <c r="KWU1" s="33" t="s">
        <v>8367</v>
      </c>
      <c r="KWV1" s="33" t="s">
        <v>8368</v>
      </c>
      <c r="KWW1" s="33" t="s">
        <v>8369</v>
      </c>
      <c r="KWX1" s="33" t="s">
        <v>8370</v>
      </c>
      <c r="KWY1" s="33" t="s">
        <v>8371</v>
      </c>
      <c r="KWZ1" s="33" t="s">
        <v>8372</v>
      </c>
      <c r="KXA1" s="33" t="s">
        <v>8373</v>
      </c>
      <c r="KXB1" s="33" t="s">
        <v>8374</v>
      </c>
      <c r="KXC1" s="33" t="s">
        <v>8375</v>
      </c>
      <c r="KXD1" s="33" t="s">
        <v>8376</v>
      </c>
      <c r="KXE1" s="33" t="s">
        <v>8377</v>
      </c>
      <c r="KXF1" s="33" t="s">
        <v>8378</v>
      </c>
      <c r="KXG1" s="33" t="s">
        <v>8379</v>
      </c>
      <c r="KXH1" s="33" t="s">
        <v>8380</v>
      </c>
      <c r="KXI1" s="33" t="s">
        <v>8381</v>
      </c>
      <c r="KXJ1" s="33" t="s">
        <v>8382</v>
      </c>
      <c r="KXK1" s="33" t="s">
        <v>8383</v>
      </c>
      <c r="KXL1" s="33" t="s">
        <v>8384</v>
      </c>
      <c r="KXM1" s="33" t="s">
        <v>8385</v>
      </c>
      <c r="KXN1" s="33" t="s">
        <v>8386</v>
      </c>
      <c r="KXO1" s="33" t="s">
        <v>8387</v>
      </c>
      <c r="KXP1" s="33" t="s">
        <v>8388</v>
      </c>
      <c r="KXQ1" s="33" t="s">
        <v>8389</v>
      </c>
      <c r="KXR1" s="33" t="s">
        <v>8390</v>
      </c>
      <c r="KXS1" s="33" t="s">
        <v>8391</v>
      </c>
      <c r="KXT1" s="33" t="s">
        <v>8392</v>
      </c>
      <c r="KXU1" s="33" t="s">
        <v>8393</v>
      </c>
      <c r="KXV1" s="33" t="s">
        <v>8394</v>
      </c>
      <c r="KXW1" s="33" t="s">
        <v>8395</v>
      </c>
      <c r="KXX1" s="33" t="s">
        <v>8396</v>
      </c>
      <c r="KXY1" s="33" t="s">
        <v>8397</v>
      </c>
      <c r="KXZ1" s="33" t="s">
        <v>8398</v>
      </c>
      <c r="KYA1" s="33" t="s">
        <v>8399</v>
      </c>
      <c r="KYB1" s="33" t="s">
        <v>8400</v>
      </c>
      <c r="KYC1" s="33" t="s">
        <v>8401</v>
      </c>
      <c r="KYD1" s="33" t="s">
        <v>8402</v>
      </c>
      <c r="KYE1" s="33" t="s">
        <v>8403</v>
      </c>
      <c r="KYF1" s="33" t="s">
        <v>8404</v>
      </c>
      <c r="KYG1" s="33" t="s">
        <v>8405</v>
      </c>
      <c r="KYH1" s="33" t="s">
        <v>8406</v>
      </c>
      <c r="KYI1" s="33" t="s">
        <v>8407</v>
      </c>
      <c r="KYJ1" s="33" t="s">
        <v>8408</v>
      </c>
      <c r="KYK1" s="33" t="s">
        <v>8409</v>
      </c>
      <c r="KYL1" s="33" t="s">
        <v>8410</v>
      </c>
      <c r="KYM1" s="33" t="s">
        <v>8411</v>
      </c>
      <c r="KYN1" s="33" t="s">
        <v>8412</v>
      </c>
      <c r="KYO1" s="33" t="s">
        <v>8413</v>
      </c>
      <c r="KYP1" s="33" t="s">
        <v>8414</v>
      </c>
      <c r="KYQ1" s="33" t="s">
        <v>8415</v>
      </c>
      <c r="KYR1" s="33" t="s">
        <v>8416</v>
      </c>
      <c r="KYS1" s="33" t="s">
        <v>8417</v>
      </c>
      <c r="KYT1" s="33" t="s">
        <v>8418</v>
      </c>
      <c r="KYU1" s="33" t="s">
        <v>8419</v>
      </c>
      <c r="KYV1" s="33" t="s">
        <v>8420</v>
      </c>
      <c r="KYW1" s="33" t="s">
        <v>8421</v>
      </c>
      <c r="KYX1" s="33" t="s">
        <v>8422</v>
      </c>
      <c r="KYY1" s="33" t="s">
        <v>8423</v>
      </c>
      <c r="KYZ1" s="33" t="s">
        <v>8424</v>
      </c>
      <c r="KZA1" s="33" t="s">
        <v>8425</v>
      </c>
      <c r="KZB1" s="33" t="s">
        <v>8426</v>
      </c>
      <c r="KZC1" s="33" t="s">
        <v>8427</v>
      </c>
      <c r="KZD1" s="33" t="s">
        <v>8428</v>
      </c>
      <c r="KZE1" s="33" t="s">
        <v>8429</v>
      </c>
      <c r="KZF1" s="33" t="s">
        <v>8430</v>
      </c>
      <c r="KZG1" s="33" t="s">
        <v>8431</v>
      </c>
      <c r="KZH1" s="33" t="s">
        <v>8432</v>
      </c>
      <c r="KZI1" s="33" t="s">
        <v>8433</v>
      </c>
      <c r="KZJ1" s="33" t="s">
        <v>8434</v>
      </c>
      <c r="KZK1" s="33" t="s">
        <v>8435</v>
      </c>
      <c r="KZL1" s="33" t="s">
        <v>8436</v>
      </c>
      <c r="KZM1" s="33" t="s">
        <v>8437</v>
      </c>
      <c r="KZN1" s="33" t="s">
        <v>8438</v>
      </c>
      <c r="KZO1" s="33" t="s">
        <v>8439</v>
      </c>
      <c r="KZP1" s="33" t="s">
        <v>8440</v>
      </c>
      <c r="KZQ1" s="33" t="s">
        <v>8441</v>
      </c>
      <c r="KZR1" s="33" t="s">
        <v>8442</v>
      </c>
      <c r="KZS1" s="33" t="s">
        <v>8443</v>
      </c>
      <c r="KZT1" s="33" t="s">
        <v>8444</v>
      </c>
      <c r="KZU1" s="33" t="s">
        <v>8445</v>
      </c>
      <c r="KZV1" s="33" t="s">
        <v>8446</v>
      </c>
      <c r="KZW1" s="33" t="s">
        <v>8447</v>
      </c>
      <c r="KZX1" s="33" t="s">
        <v>8448</v>
      </c>
      <c r="KZY1" s="33" t="s">
        <v>8449</v>
      </c>
      <c r="KZZ1" s="33" t="s">
        <v>8450</v>
      </c>
      <c r="LAA1" s="33" t="s">
        <v>8451</v>
      </c>
      <c r="LAB1" s="33" t="s">
        <v>8452</v>
      </c>
      <c r="LAC1" s="33" t="s">
        <v>8453</v>
      </c>
      <c r="LAD1" s="33" t="s">
        <v>8454</v>
      </c>
      <c r="LAE1" s="33" t="s">
        <v>8455</v>
      </c>
      <c r="LAF1" s="33" t="s">
        <v>8456</v>
      </c>
      <c r="LAG1" s="33" t="s">
        <v>8457</v>
      </c>
      <c r="LAH1" s="33" t="s">
        <v>8458</v>
      </c>
      <c r="LAI1" s="33" t="s">
        <v>8459</v>
      </c>
      <c r="LAJ1" s="33" t="s">
        <v>8460</v>
      </c>
      <c r="LAK1" s="33" t="s">
        <v>8461</v>
      </c>
      <c r="LAL1" s="33" t="s">
        <v>8462</v>
      </c>
      <c r="LAM1" s="33" t="s">
        <v>8463</v>
      </c>
      <c r="LAN1" s="33" t="s">
        <v>8464</v>
      </c>
      <c r="LAO1" s="33" t="s">
        <v>8465</v>
      </c>
      <c r="LAP1" s="33" t="s">
        <v>8466</v>
      </c>
      <c r="LAQ1" s="33" t="s">
        <v>8467</v>
      </c>
      <c r="LAR1" s="33" t="s">
        <v>8468</v>
      </c>
      <c r="LAS1" s="33" t="s">
        <v>8469</v>
      </c>
      <c r="LAT1" s="33" t="s">
        <v>8470</v>
      </c>
      <c r="LAU1" s="33" t="s">
        <v>8471</v>
      </c>
      <c r="LAV1" s="33" t="s">
        <v>8472</v>
      </c>
      <c r="LAW1" s="33" t="s">
        <v>8473</v>
      </c>
      <c r="LAX1" s="33" t="s">
        <v>8474</v>
      </c>
      <c r="LAY1" s="33" t="s">
        <v>8475</v>
      </c>
      <c r="LAZ1" s="33" t="s">
        <v>8476</v>
      </c>
      <c r="LBA1" s="33" t="s">
        <v>8477</v>
      </c>
      <c r="LBB1" s="33" t="s">
        <v>8478</v>
      </c>
      <c r="LBC1" s="33" t="s">
        <v>8479</v>
      </c>
      <c r="LBD1" s="33" t="s">
        <v>8480</v>
      </c>
      <c r="LBE1" s="33" t="s">
        <v>8481</v>
      </c>
      <c r="LBF1" s="33" t="s">
        <v>8482</v>
      </c>
      <c r="LBG1" s="33" t="s">
        <v>8483</v>
      </c>
      <c r="LBH1" s="33" t="s">
        <v>8484</v>
      </c>
      <c r="LBI1" s="33" t="s">
        <v>8485</v>
      </c>
      <c r="LBJ1" s="33" t="s">
        <v>8486</v>
      </c>
      <c r="LBK1" s="33" t="s">
        <v>8487</v>
      </c>
      <c r="LBL1" s="33" t="s">
        <v>8488</v>
      </c>
      <c r="LBM1" s="33" t="s">
        <v>8489</v>
      </c>
      <c r="LBN1" s="33" t="s">
        <v>8490</v>
      </c>
      <c r="LBO1" s="33" t="s">
        <v>8491</v>
      </c>
      <c r="LBP1" s="33" t="s">
        <v>8492</v>
      </c>
      <c r="LBQ1" s="33" t="s">
        <v>8493</v>
      </c>
      <c r="LBR1" s="33" t="s">
        <v>8494</v>
      </c>
      <c r="LBS1" s="33" t="s">
        <v>8495</v>
      </c>
      <c r="LBT1" s="33" t="s">
        <v>8496</v>
      </c>
      <c r="LBU1" s="33" t="s">
        <v>8497</v>
      </c>
      <c r="LBV1" s="33" t="s">
        <v>8498</v>
      </c>
      <c r="LBW1" s="33" t="s">
        <v>8499</v>
      </c>
      <c r="LBX1" s="33" t="s">
        <v>8500</v>
      </c>
      <c r="LBY1" s="33" t="s">
        <v>8501</v>
      </c>
      <c r="LBZ1" s="33" t="s">
        <v>8502</v>
      </c>
      <c r="LCA1" s="33" t="s">
        <v>8503</v>
      </c>
      <c r="LCB1" s="33" t="s">
        <v>8504</v>
      </c>
      <c r="LCC1" s="33" t="s">
        <v>8505</v>
      </c>
      <c r="LCD1" s="33" t="s">
        <v>8506</v>
      </c>
      <c r="LCE1" s="33" t="s">
        <v>8507</v>
      </c>
      <c r="LCF1" s="33" t="s">
        <v>8508</v>
      </c>
      <c r="LCG1" s="33" t="s">
        <v>8509</v>
      </c>
      <c r="LCH1" s="33" t="s">
        <v>8510</v>
      </c>
      <c r="LCI1" s="33" t="s">
        <v>8511</v>
      </c>
      <c r="LCJ1" s="33" t="s">
        <v>8512</v>
      </c>
      <c r="LCK1" s="33" t="s">
        <v>8513</v>
      </c>
      <c r="LCL1" s="33" t="s">
        <v>8514</v>
      </c>
      <c r="LCM1" s="33" t="s">
        <v>8515</v>
      </c>
      <c r="LCN1" s="33" t="s">
        <v>8516</v>
      </c>
      <c r="LCO1" s="33" t="s">
        <v>8517</v>
      </c>
      <c r="LCP1" s="33" t="s">
        <v>8518</v>
      </c>
      <c r="LCQ1" s="33" t="s">
        <v>8519</v>
      </c>
      <c r="LCR1" s="33" t="s">
        <v>8520</v>
      </c>
      <c r="LCS1" s="33" t="s">
        <v>8521</v>
      </c>
      <c r="LCT1" s="33" t="s">
        <v>8522</v>
      </c>
      <c r="LCU1" s="33" t="s">
        <v>8523</v>
      </c>
      <c r="LCV1" s="33" t="s">
        <v>8524</v>
      </c>
      <c r="LCW1" s="33" t="s">
        <v>8525</v>
      </c>
      <c r="LCX1" s="33" t="s">
        <v>8526</v>
      </c>
      <c r="LCY1" s="33" t="s">
        <v>8527</v>
      </c>
      <c r="LCZ1" s="33" t="s">
        <v>8528</v>
      </c>
      <c r="LDA1" s="33" t="s">
        <v>8529</v>
      </c>
      <c r="LDB1" s="33" t="s">
        <v>8530</v>
      </c>
      <c r="LDC1" s="33" t="s">
        <v>8531</v>
      </c>
      <c r="LDD1" s="33" t="s">
        <v>8532</v>
      </c>
      <c r="LDE1" s="33" t="s">
        <v>8533</v>
      </c>
      <c r="LDF1" s="33" t="s">
        <v>8534</v>
      </c>
      <c r="LDG1" s="33" t="s">
        <v>8535</v>
      </c>
      <c r="LDH1" s="33" t="s">
        <v>8536</v>
      </c>
      <c r="LDI1" s="33" t="s">
        <v>8537</v>
      </c>
      <c r="LDJ1" s="33" t="s">
        <v>8538</v>
      </c>
      <c r="LDK1" s="33" t="s">
        <v>8539</v>
      </c>
      <c r="LDL1" s="33" t="s">
        <v>8540</v>
      </c>
      <c r="LDM1" s="33" t="s">
        <v>8541</v>
      </c>
      <c r="LDN1" s="33" t="s">
        <v>8542</v>
      </c>
      <c r="LDO1" s="33" t="s">
        <v>8543</v>
      </c>
      <c r="LDP1" s="33" t="s">
        <v>8544</v>
      </c>
      <c r="LDQ1" s="33" t="s">
        <v>8545</v>
      </c>
      <c r="LDR1" s="33" t="s">
        <v>8546</v>
      </c>
      <c r="LDS1" s="33" t="s">
        <v>8547</v>
      </c>
      <c r="LDT1" s="33" t="s">
        <v>8548</v>
      </c>
      <c r="LDU1" s="33" t="s">
        <v>8549</v>
      </c>
      <c r="LDV1" s="33" t="s">
        <v>8550</v>
      </c>
      <c r="LDW1" s="33" t="s">
        <v>8551</v>
      </c>
      <c r="LDX1" s="33" t="s">
        <v>8552</v>
      </c>
      <c r="LDY1" s="33" t="s">
        <v>8553</v>
      </c>
      <c r="LDZ1" s="33" t="s">
        <v>8554</v>
      </c>
      <c r="LEA1" s="33" t="s">
        <v>8555</v>
      </c>
      <c r="LEB1" s="33" t="s">
        <v>8556</v>
      </c>
      <c r="LEC1" s="33" t="s">
        <v>8557</v>
      </c>
      <c r="LED1" s="33" t="s">
        <v>8558</v>
      </c>
      <c r="LEE1" s="33" t="s">
        <v>8559</v>
      </c>
      <c r="LEF1" s="33" t="s">
        <v>8560</v>
      </c>
      <c r="LEG1" s="33" t="s">
        <v>8561</v>
      </c>
      <c r="LEH1" s="33" t="s">
        <v>8562</v>
      </c>
      <c r="LEI1" s="33" t="s">
        <v>8563</v>
      </c>
      <c r="LEJ1" s="33" t="s">
        <v>8564</v>
      </c>
      <c r="LEK1" s="33" t="s">
        <v>8565</v>
      </c>
      <c r="LEL1" s="33" t="s">
        <v>8566</v>
      </c>
      <c r="LEM1" s="33" t="s">
        <v>8567</v>
      </c>
      <c r="LEN1" s="33" t="s">
        <v>8568</v>
      </c>
      <c r="LEO1" s="33" t="s">
        <v>8569</v>
      </c>
      <c r="LEP1" s="33" t="s">
        <v>8570</v>
      </c>
      <c r="LEQ1" s="33" t="s">
        <v>8571</v>
      </c>
      <c r="LER1" s="33" t="s">
        <v>8572</v>
      </c>
      <c r="LES1" s="33" t="s">
        <v>8573</v>
      </c>
      <c r="LET1" s="33" t="s">
        <v>8574</v>
      </c>
      <c r="LEU1" s="33" t="s">
        <v>8575</v>
      </c>
      <c r="LEV1" s="33" t="s">
        <v>8576</v>
      </c>
      <c r="LEW1" s="33" t="s">
        <v>8577</v>
      </c>
      <c r="LEX1" s="33" t="s">
        <v>8578</v>
      </c>
      <c r="LEY1" s="33" t="s">
        <v>8579</v>
      </c>
      <c r="LEZ1" s="33" t="s">
        <v>8580</v>
      </c>
      <c r="LFA1" s="33" t="s">
        <v>8581</v>
      </c>
      <c r="LFB1" s="33" t="s">
        <v>8582</v>
      </c>
      <c r="LFC1" s="33" t="s">
        <v>8583</v>
      </c>
      <c r="LFD1" s="33" t="s">
        <v>8584</v>
      </c>
      <c r="LFE1" s="33" t="s">
        <v>8585</v>
      </c>
      <c r="LFF1" s="33" t="s">
        <v>8586</v>
      </c>
      <c r="LFG1" s="33" t="s">
        <v>8587</v>
      </c>
      <c r="LFH1" s="33" t="s">
        <v>8588</v>
      </c>
      <c r="LFI1" s="33" t="s">
        <v>8589</v>
      </c>
      <c r="LFJ1" s="33" t="s">
        <v>8590</v>
      </c>
      <c r="LFK1" s="33" t="s">
        <v>8591</v>
      </c>
      <c r="LFL1" s="33" t="s">
        <v>8592</v>
      </c>
      <c r="LFM1" s="33" t="s">
        <v>8593</v>
      </c>
      <c r="LFN1" s="33" t="s">
        <v>8594</v>
      </c>
      <c r="LFO1" s="33" t="s">
        <v>8595</v>
      </c>
      <c r="LFP1" s="33" t="s">
        <v>8596</v>
      </c>
      <c r="LFQ1" s="33" t="s">
        <v>8597</v>
      </c>
      <c r="LFR1" s="33" t="s">
        <v>8598</v>
      </c>
      <c r="LFS1" s="33" t="s">
        <v>8599</v>
      </c>
      <c r="LFT1" s="33" t="s">
        <v>8600</v>
      </c>
      <c r="LFU1" s="33" t="s">
        <v>8601</v>
      </c>
      <c r="LFV1" s="33" t="s">
        <v>8602</v>
      </c>
      <c r="LFW1" s="33" t="s">
        <v>8603</v>
      </c>
      <c r="LFX1" s="33" t="s">
        <v>8604</v>
      </c>
      <c r="LFY1" s="33" t="s">
        <v>8605</v>
      </c>
      <c r="LFZ1" s="33" t="s">
        <v>8606</v>
      </c>
      <c r="LGA1" s="33" t="s">
        <v>8607</v>
      </c>
      <c r="LGB1" s="33" t="s">
        <v>8608</v>
      </c>
      <c r="LGC1" s="33" t="s">
        <v>8609</v>
      </c>
      <c r="LGD1" s="33" t="s">
        <v>8610</v>
      </c>
      <c r="LGE1" s="33" t="s">
        <v>8611</v>
      </c>
      <c r="LGF1" s="33" t="s">
        <v>8612</v>
      </c>
      <c r="LGG1" s="33" t="s">
        <v>8613</v>
      </c>
      <c r="LGH1" s="33" t="s">
        <v>8614</v>
      </c>
      <c r="LGI1" s="33" t="s">
        <v>8615</v>
      </c>
      <c r="LGJ1" s="33" t="s">
        <v>8616</v>
      </c>
      <c r="LGK1" s="33" t="s">
        <v>8617</v>
      </c>
      <c r="LGL1" s="33" t="s">
        <v>8618</v>
      </c>
      <c r="LGM1" s="33" t="s">
        <v>8619</v>
      </c>
      <c r="LGN1" s="33" t="s">
        <v>8620</v>
      </c>
      <c r="LGO1" s="33" t="s">
        <v>8621</v>
      </c>
      <c r="LGP1" s="33" t="s">
        <v>8622</v>
      </c>
      <c r="LGQ1" s="33" t="s">
        <v>8623</v>
      </c>
      <c r="LGR1" s="33" t="s">
        <v>8624</v>
      </c>
      <c r="LGS1" s="33" t="s">
        <v>8625</v>
      </c>
      <c r="LGT1" s="33" t="s">
        <v>8626</v>
      </c>
      <c r="LGU1" s="33" t="s">
        <v>8627</v>
      </c>
      <c r="LGV1" s="33" t="s">
        <v>8628</v>
      </c>
      <c r="LGW1" s="33" t="s">
        <v>8629</v>
      </c>
      <c r="LGX1" s="33" t="s">
        <v>8630</v>
      </c>
      <c r="LGY1" s="33" t="s">
        <v>8631</v>
      </c>
      <c r="LGZ1" s="33" t="s">
        <v>8632</v>
      </c>
      <c r="LHA1" s="33" t="s">
        <v>8633</v>
      </c>
      <c r="LHB1" s="33" t="s">
        <v>8634</v>
      </c>
      <c r="LHC1" s="33" t="s">
        <v>8635</v>
      </c>
      <c r="LHD1" s="33" t="s">
        <v>8636</v>
      </c>
      <c r="LHE1" s="33" t="s">
        <v>8637</v>
      </c>
      <c r="LHF1" s="33" t="s">
        <v>8638</v>
      </c>
      <c r="LHG1" s="33" t="s">
        <v>8639</v>
      </c>
      <c r="LHH1" s="33" t="s">
        <v>8640</v>
      </c>
      <c r="LHI1" s="33" t="s">
        <v>8641</v>
      </c>
      <c r="LHJ1" s="33" t="s">
        <v>8642</v>
      </c>
      <c r="LHK1" s="33" t="s">
        <v>8643</v>
      </c>
      <c r="LHL1" s="33" t="s">
        <v>8644</v>
      </c>
      <c r="LHM1" s="33" t="s">
        <v>8645</v>
      </c>
      <c r="LHN1" s="33" t="s">
        <v>8646</v>
      </c>
      <c r="LHO1" s="33" t="s">
        <v>8647</v>
      </c>
      <c r="LHP1" s="33" t="s">
        <v>8648</v>
      </c>
      <c r="LHQ1" s="33" t="s">
        <v>8649</v>
      </c>
      <c r="LHR1" s="33" t="s">
        <v>8650</v>
      </c>
      <c r="LHS1" s="33" t="s">
        <v>8651</v>
      </c>
      <c r="LHT1" s="33" t="s">
        <v>8652</v>
      </c>
      <c r="LHU1" s="33" t="s">
        <v>8653</v>
      </c>
      <c r="LHV1" s="33" t="s">
        <v>8654</v>
      </c>
      <c r="LHW1" s="33" t="s">
        <v>8655</v>
      </c>
      <c r="LHX1" s="33" t="s">
        <v>8656</v>
      </c>
      <c r="LHY1" s="33" t="s">
        <v>8657</v>
      </c>
      <c r="LHZ1" s="33" t="s">
        <v>8658</v>
      </c>
      <c r="LIA1" s="33" t="s">
        <v>8659</v>
      </c>
      <c r="LIB1" s="33" t="s">
        <v>8660</v>
      </c>
      <c r="LIC1" s="33" t="s">
        <v>8661</v>
      </c>
      <c r="LID1" s="33" t="s">
        <v>8662</v>
      </c>
      <c r="LIE1" s="33" t="s">
        <v>8663</v>
      </c>
      <c r="LIF1" s="33" t="s">
        <v>8664</v>
      </c>
      <c r="LIG1" s="33" t="s">
        <v>8665</v>
      </c>
      <c r="LIH1" s="33" t="s">
        <v>8666</v>
      </c>
      <c r="LII1" s="33" t="s">
        <v>8667</v>
      </c>
      <c r="LIJ1" s="33" t="s">
        <v>8668</v>
      </c>
      <c r="LIK1" s="33" t="s">
        <v>8669</v>
      </c>
      <c r="LIL1" s="33" t="s">
        <v>8670</v>
      </c>
      <c r="LIM1" s="33" t="s">
        <v>8671</v>
      </c>
      <c r="LIN1" s="33" t="s">
        <v>8672</v>
      </c>
      <c r="LIO1" s="33" t="s">
        <v>8673</v>
      </c>
      <c r="LIP1" s="33" t="s">
        <v>8674</v>
      </c>
      <c r="LIQ1" s="33" t="s">
        <v>8675</v>
      </c>
      <c r="LIR1" s="33" t="s">
        <v>8676</v>
      </c>
      <c r="LIS1" s="33" t="s">
        <v>8677</v>
      </c>
      <c r="LIT1" s="33" t="s">
        <v>8678</v>
      </c>
      <c r="LIU1" s="33" t="s">
        <v>8679</v>
      </c>
      <c r="LIV1" s="33" t="s">
        <v>8680</v>
      </c>
      <c r="LIW1" s="33" t="s">
        <v>8681</v>
      </c>
      <c r="LIX1" s="33" t="s">
        <v>8682</v>
      </c>
      <c r="LIY1" s="33" t="s">
        <v>8683</v>
      </c>
      <c r="LIZ1" s="33" t="s">
        <v>8684</v>
      </c>
      <c r="LJA1" s="33" t="s">
        <v>8685</v>
      </c>
      <c r="LJB1" s="33" t="s">
        <v>8686</v>
      </c>
      <c r="LJC1" s="33" t="s">
        <v>8687</v>
      </c>
      <c r="LJD1" s="33" t="s">
        <v>8688</v>
      </c>
      <c r="LJE1" s="33" t="s">
        <v>8689</v>
      </c>
      <c r="LJF1" s="33" t="s">
        <v>8690</v>
      </c>
      <c r="LJG1" s="33" t="s">
        <v>8691</v>
      </c>
      <c r="LJH1" s="33" t="s">
        <v>8692</v>
      </c>
      <c r="LJI1" s="33" t="s">
        <v>8693</v>
      </c>
      <c r="LJJ1" s="33" t="s">
        <v>8694</v>
      </c>
      <c r="LJK1" s="33" t="s">
        <v>8695</v>
      </c>
      <c r="LJL1" s="33" t="s">
        <v>8696</v>
      </c>
      <c r="LJM1" s="33" t="s">
        <v>8697</v>
      </c>
      <c r="LJN1" s="33" t="s">
        <v>8698</v>
      </c>
      <c r="LJO1" s="33" t="s">
        <v>8699</v>
      </c>
      <c r="LJP1" s="33" t="s">
        <v>8700</v>
      </c>
      <c r="LJQ1" s="33" t="s">
        <v>8701</v>
      </c>
      <c r="LJR1" s="33" t="s">
        <v>8702</v>
      </c>
      <c r="LJS1" s="33" t="s">
        <v>8703</v>
      </c>
      <c r="LJT1" s="33" t="s">
        <v>8704</v>
      </c>
      <c r="LJU1" s="33" t="s">
        <v>8705</v>
      </c>
      <c r="LJV1" s="33" t="s">
        <v>8706</v>
      </c>
      <c r="LJW1" s="33" t="s">
        <v>8707</v>
      </c>
      <c r="LJX1" s="33" t="s">
        <v>8708</v>
      </c>
      <c r="LJY1" s="33" t="s">
        <v>8709</v>
      </c>
      <c r="LJZ1" s="33" t="s">
        <v>8710</v>
      </c>
      <c r="LKA1" s="33" t="s">
        <v>8711</v>
      </c>
      <c r="LKB1" s="33" t="s">
        <v>8712</v>
      </c>
      <c r="LKC1" s="33" t="s">
        <v>8713</v>
      </c>
      <c r="LKD1" s="33" t="s">
        <v>8714</v>
      </c>
      <c r="LKE1" s="33" t="s">
        <v>8715</v>
      </c>
      <c r="LKF1" s="33" t="s">
        <v>8716</v>
      </c>
      <c r="LKG1" s="33" t="s">
        <v>8717</v>
      </c>
      <c r="LKH1" s="33" t="s">
        <v>8718</v>
      </c>
      <c r="LKI1" s="33" t="s">
        <v>8719</v>
      </c>
      <c r="LKJ1" s="33" t="s">
        <v>8720</v>
      </c>
      <c r="LKK1" s="33" t="s">
        <v>8721</v>
      </c>
      <c r="LKL1" s="33" t="s">
        <v>8722</v>
      </c>
      <c r="LKM1" s="33" t="s">
        <v>8723</v>
      </c>
      <c r="LKN1" s="33" t="s">
        <v>8724</v>
      </c>
      <c r="LKO1" s="33" t="s">
        <v>8725</v>
      </c>
      <c r="LKP1" s="33" t="s">
        <v>8726</v>
      </c>
      <c r="LKQ1" s="33" t="s">
        <v>8727</v>
      </c>
      <c r="LKR1" s="33" t="s">
        <v>8728</v>
      </c>
      <c r="LKS1" s="33" t="s">
        <v>8729</v>
      </c>
      <c r="LKT1" s="33" t="s">
        <v>8730</v>
      </c>
      <c r="LKU1" s="33" t="s">
        <v>8731</v>
      </c>
      <c r="LKV1" s="33" t="s">
        <v>8732</v>
      </c>
      <c r="LKW1" s="33" t="s">
        <v>8733</v>
      </c>
      <c r="LKX1" s="33" t="s">
        <v>8734</v>
      </c>
      <c r="LKY1" s="33" t="s">
        <v>8735</v>
      </c>
      <c r="LKZ1" s="33" t="s">
        <v>8736</v>
      </c>
      <c r="LLA1" s="33" t="s">
        <v>8737</v>
      </c>
      <c r="LLB1" s="33" t="s">
        <v>8738</v>
      </c>
      <c r="LLC1" s="33" t="s">
        <v>8739</v>
      </c>
      <c r="LLD1" s="33" t="s">
        <v>8740</v>
      </c>
      <c r="LLE1" s="33" t="s">
        <v>8741</v>
      </c>
      <c r="LLF1" s="33" t="s">
        <v>8742</v>
      </c>
      <c r="LLG1" s="33" t="s">
        <v>8743</v>
      </c>
      <c r="LLH1" s="33" t="s">
        <v>8744</v>
      </c>
      <c r="LLI1" s="33" t="s">
        <v>8745</v>
      </c>
      <c r="LLJ1" s="33" t="s">
        <v>8746</v>
      </c>
      <c r="LLK1" s="33" t="s">
        <v>8747</v>
      </c>
      <c r="LLL1" s="33" t="s">
        <v>8748</v>
      </c>
      <c r="LLM1" s="33" t="s">
        <v>8749</v>
      </c>
      <c r="LLN1" s="33" t="s">
        <v>8750</v>
      </c>
      <c r="LLO1" s="33" t="s">
        <v>8751</v>
      </c>
      <c r="LLP1" s="33" t="s">
        <v>8752</v>
      </c>
      <c r="LLQ1" s="33" t="s">
        <v>8753</v>
      </c>
      <c r="LLR1" s="33" t="s">
        <v>8754</v>
      </c>
      <c r="LLS1" s="33" t="s">
        <v>8755</v>
      </c>
      <c r="LLT1" s="33" t="s">
        <v>8756</v>
      </c>
      <c r="LLU1" s="33" t="s">
        <v>8757</v>
      </c>
      <c r="LLV1" s="33" t="s">
        <v>8758</v>
      </c>
      <c r="LLW1" s="33" t="s">
        <v>8759</v>
      </c>
      <c r="LLX1" s="33" t="s">
        <v>8760</v>
      </c>
      <c r="LLY1" s="33" t="s">
        <v>8761</v>
      </c>
      <c r="LLZ1" s="33" t="s">
        <v>8762</v>
      </c>
      <c r="LMA1" s="33" t="s">
        <v>8763</v>
      </c>
      <c r="LMB1" s="33" t="s">
        <v>8764</v>
      </c>
      <c r="LMC1" s="33" t="s">
        <v>8765</v>
      </c>
      <c r="LMD1" s="33" t="s">
        <v>8766</v>
      </c>
      <c r="LME1" s="33" t="s">
        <v>8767</v>
      </c>
      <c r="LMF1" s="33" t="s">
        <v>8768</v>
      </c>
      <c r="LMG1" s="33" t="s">
        <v>8769</v>
      </c>
      <c r="LMH1" s="33" t="s">
        <v>8770</v>
      </c>
      <c r="LMI1" s="33" t="s">
        <v>8771</v>
      </c>
      <c r="LMJ1" s="33" t="s">
        <v>8772</v>
      </c>
      <c r="LMK1" s="33" t="s">
        <v>8773</v>
      </c>
      <c r="LML1" s="33" t="s">
        <v>8774</v>
      </c>
      <c r="LMM1" s="33" t="s">
        <v>8775</v>
      </c>
      <c r="LMN1" s="33" t="s">
        <v>8776</v>
      </c>
      <c r="LMO1" s="33" t="s">
        <v>8777</v>
      </c>
      <c r="LMP1" s="33" t="s">
        <v>8778</v>
      </c>
      <c r="LMQ1" s="33" t="s">
        <v>8779</v>
      </c>
      <c r="LMR1" s="33" t="s">
        <v>8780</v>
      </c>
      <c r="LMS1" s="33" t="s">
        <v>8781</v>
      </c>
      <c r="LMT1" s="33" t="s">
        <v>8782</v>
      </c>
      <c r="LMU1" s="33" t="s">
        <v>8783</v>
      </c>
      <c r="LMV1" s="33" t="s">
        <v>8784</v>
      </c>
      <c r="LMW1" s="33" t="s">
        <v>8785</v>
      </c>
      <c r="LMX1" s="33" t="s">
        <v>8786</v>
      </c>
      <c r="LMY1" s="33" t="s">
        <v>8787</v>
      </c>
      <c r="LMZ1" s="33" t="s">
        <v>8788</v>
      </c>
      <c r="LNA1" s="33" t="s">
        <v>8789</v>
      </c>
      <c r="LNB1" s="33" t="s">
        <v>8790</v>
      </c>
      <c r="LNC1" s="33" t="s">
        <v>8791</v>
      </c>
      <c r="LND1" s="33" t="s">
        <v>8792</v>
      </c>
      <c r="LNE1" s="33" t="s">
        <v>8793</v>
      </c>
      <c r="LNF1" s="33" t="s">
        <v>8794</v>
      </c>
      <c r="LNG1" s="33" t="s">
        <v>8795</v>
      </c>
      <c r="LNH1" s="33" t="s">
        <v>8796</v>
      </c>
      <c r="LNI1" s="33" t="s">
        <v>8797</v>
      </c>
      <c r="LNJ1" s="33" t="s">
        <v>8798</v>
      </c>
      <c r="LNK1" s="33" t="s">
        <v>8799</v>
      </c>
      <c r="LNL1" s="33" t="s">
        <v>8800</v>
      </c>
      <c r="LNM1" s="33" t="s">
        <v>8801</v>
      </c>
      <c r="LNN1" s="33" t="s">
        <v>8802</v>
      </c>
      <c r="LNO1" s="33" t="s">
        <v>8803</v>
      </c>
      <c r="LNP1" s="33" t="s">
        <v>8804</v>
      </c>
      <c r="LNQ1" s="33" t="s">
        <v>8805</v>
      </c>
      <c r="LNR1" s="33" t="s">
        <v>8806</v>
      </c>
      <c r="LNS1" s="33" t="s">
        <v>8807</v>
      </c>
      <c r="LNT1" s="33" t="s">
        <v>8808</v>
      </c>
      <c r="LNU1" s="33" t="s">
        <v>8809</v>
      </c>
      <c r="LNV1" s="33" t="s">
        <v>8810</v>
      </c>
      <c r="LNW1" s="33" t="s">
        <v>8811</v>
      </c>
      <c r="LNX1" s="33" t="s">
        <v>8812</v>
      </c>
      <c r="LNY1" s="33" t="s">
        <v>8813</v>
      </c>
      <c r="LNZ1" s="33" t="s">
        <v>8814</v>
      </c>
      <c r="LOA1" s="33" t="s">
        <v>8815</v>
      </c>
      <c r="LOB1" s="33" t="s">
        <v>8816</v>
      </c>
      <c r="LOC1" s="33" t="s">
        <v>8817</v>
      </c>
      <c r="LOD1" s="33" t="s">
        <v>8818</v>
      </c>
      <c r="LOE1" s="33" t="s">
        <v>8819</v>
      </c>
      <c r="LOF1" s="33" t="s">
        <v>8820</v>
      </c>
      <c r="LOG1" s="33" t="s">
        <v>8821</v>
      </c>
      <c r="LOH1" s="33" t="s">
        <v>8822</v>
      </c>
      <c r="LOI1" s="33" t="s">
        <v>8823</v>
      </c>
      <c r="LOJ1" s="33" t="s">
        <v>8824</v>
      </c>
      <c r="LOK1" s="33" t="s">
        <v>8825</v>
      </c>
      <c r="LOL1" s="33" t="s">
        <v>8826</v>
      </c>
      <c r="LOM1" s="33" t="s">
        <v>8827</v>
      </c>
      <c r="LON1" s="33" t="s">
        <v>8828</v>
      </c>
      <c r="LOO1" s="33" t="s">
        <v>8829</v>
      </c>
      <c r="LOP1" s="33" t="s">
        <v>8830</v>
      </c>
      <c r="LOQ1" s="33" t="s">
        <v>8831</v>
      </c>
      <c r="LOR1" s="33" t="s">
        <v>8832</v>
      </c>
      <c r="LOS1" s="33" t="s">
        <v>8833</v>
      </c>
      <c r="LOT1" s="33" t="s">
        <v>8834</v>
      </c>
      <c r="LOU1" s="33" t="s">
        <v>8835</v>
      </c>
      <c r="LOV1" s="33" t="s">
        <v>8836</v>
      </c>
      <c r="LOW1" s="33" t="s">
        <v>8837</v>
      </c>
      <c r="LOX1" s="33" t="s">
        <v>8838</v>
      </c>
      <c r="LOY1" s="33" t="s">
        <v>8839</v>
      </c>
      <c r="LOZ1" s="33" t="s">
        <v>8840</v>
      </c>
      <c r="LPA1" s="33" t="s">
        <v>8841</v>
      </c>
      <c r="LPB1" s="33" t="s">
        <v>8842</v>
      </c>
      <c r="LPC1" s="33" t="s">
        <v>8843</v>
      </c>
      <c r="LPD1" s="33" t="s">
        <v>8844</v>
      </c>
      <c r="LPE1" s="33" t="s">
        <v>8845</v>
      </c>
      <c r="LPF1" s="33" t="s">
        <v>8846</v>
      </c>
      <c r="LPG1" s="33" t="s">
        <v>8847</v>
      </c>
      <c r="LPH1" s="33" t="s">
        <v>8848</v>
      </c>
      <c r="LPI1" s="33" t="s">
        <v>8849</v>
      </c>
      <c r="LPJ1" s="33" t="s">
        <v>8850</v>
      </c>
      <c r="LPK1" s="33" t="s">
        <v>8851</v>
      </c>
      <c r="LPL1" s="33" t="s">
        <v>8852</v>
      </c>
      <c r="LPM1" s="33" t="s">
        <v>8853</v>
      </c>
      <c r="LPN1" s="33" t="s">
        <v>8854</v>
      </c>
      <c r="LPO1" s="33" t="s">
        <v>8855</v>
      </c>
      <c r="LPP1" s="33" t="s">
        <v>8856</v>
      </c>
      <c r="LPQ1" s="33" t="s">
        <v>8857</v>
      </c>
      <c r="LPR1" s="33" t="s">
        <v>8858</v>
      </c>
      <c r="LPS1" s="33" t="s">
        <v>8859</v>
      </c>
      <c r="LPT1" s="33" t="s">
        <v>8860</v>
      </c>
      <c r="LPU1" s="33" t="s">
        <v>8861</v>
      </c>
      <c r="LPV1" s="33" t="s">
        <v>8862</v>
      </c>
      <c r="LPW1" s="33" t="s">
        <v>8863</v>
      </c>
      <c r="LPX1" s="33" t="s">
        <v>8864</v>
      </c>
      <c r="LPY1" s="33" t="s">
        <v>8865</v>
      </c>
      <c r="LPZ1" s="33" t="s">
        <v>8866</v>
      </c>
      <c r="LQA1" s="33" t="s">
        <v>8867</v>
      </c>
      <c r="LQB1" s="33" t="s">
        <v>8868</v>
      </c>
      <c r="LQC1" s="33" t="s">
        <v>8869</v>
      </c>
      <c r="LQD1" s="33" t="s">
        <v>8870</v>
      </c>
      <c r="LQE1" s="33" t="s">
        <v>8871</v>
      </c>
      <c r="LQF1" s="33" t="s">
        <v>8872</v>
      </c>
      <c r="LQG1" s="33" t="s">
        <v>8873</v>
      </c>
      <c r="LQH1" s="33" t="s">
        <v>8874</v>
      </c>
      <c r="LQI1" s="33" t="s">
        <v>8875</v>
      </c>
      <c r="LQJ1" s="33" t="s">
        <v>8876</v>
      </c>
      <c r="LQK1" s="33" t="s">
        <v>8877</v>
      </c>
      <c r="LQL1" s="33" t="s">
        <v>8878</v>
      </c>
      <c r="LQM1" s="33" t="s">
        <v>8879</v>
      </c>
      <c r="LQN1" s="33" t="s">
        <v>8880</v>
      </c>
      <c r="LQO1" s="33" t="s">
        <v>8881</v>
      </c>
      <c r="LQP1" s="33" t="s">
        <v>8882</v>
      </c>
      <c r="LQQ1" s="33" t="s">
        <v>8883</v>
      </c>
      <c r="LQR1" s="33" t="s">
        <v>8884</v>
      </c>
      <c r="LQS1" s="33" t="s">
        <v>8885</v>
      </c>
      <c r="LQT1" s="33" t="s">
        <v>8886</v>
      </c>
      <c r="LQU1" s="33" t="s">
        <v>8887</v>
      </c>
      <c r="LQV1" s="33" t="s">
        <v>8888</v>
      </c>
      <c r="LQW1" s="33" t="s">
        <v>8889</v>
      </c>
      <c r="LQX1" s="33" t="s">
        <v>8890</v>
      </c>
      <c r="LQY1" s="33" t="s">
        <v>8891</v>
      </c>
      <c r="LQZ1" s="33" t="s">
        <v>8892</v>
      </c>
      <c r="LRA1" s="33" t="s">
        <v>8893</v>
      </c>
      <c r="LRB1" s="33" t="s">
        <v>8894</v>
      </c>
      <c r="LRC1" s="33" t="s">
        <v>8895</v>
      </c>
      <c r="LRD1" s="33" t="s">
        <v>8896</v>
      </c>
      <c r="LRE1" s="33" t="s">
        <v>8897</v>
      </c>
      <c r="LRF1" s="33" t="s">
        <v>8898</v>
      </c>
      <c r="LRG1" s="33" t="s">
        <v>8899</v>
      </c>
      <c r="LRH1" s="33" t="s">
        <v>8900</v>
      </c>
      <c r="LRI1" s="33" t="s">
        <v>8901</v>
      </c>
      <c r="LRJ1" s="33" t="s">
        <v>8902</v>
      </c>
      <c r="LRK1" s="33" t="s">
        <v>8903</v>
      </c>
      <c r="LRL1" s="33" t="s">
        <v>8904</v>
      </c>
      <c r="LRM1" s="33" t="s">
        <v>8905</v>
      </c>
      <c r="LRN1" s="33" t="s">
        <v>8906</v>
      </c>
      <c r="LRO1" s="33" t="s">
        <v>8907</v>
      </c>
      <c r="LRP1" s="33" t="s">
        <v>8908</v>
      </c>
      <c r="LRQ1" s="33" t="s">
        <v>8909</v>
      </c>
      <c r="LRR1" s="33" t="s">
        <v>8910</v>
      </c>
      <c r="LRS1" s="33" t="s">
        <v>8911</v>
      </c>
      <c r="LRT1" s="33" t="s">
        <v>8912</v>
      </c>
      <c r="LRU1" s="33" t="s">
        <v>8913</v>
      </c>
      <c r="LRV1" s="33" t="s">
        <v>8914</v>
      </c>
      <c r="LRW1" s="33" t="s">
        <v>8915</v>
      </c>
      <c r="LRX1" s="33" t="s">
        <v>8916</v>
      </c>
      <c r="LRY1" s="33" t="s">
        <v>8917</v>
      </c>
      <c r="LRZ1" s="33" t="s">
        <v>8918</v>
      </c>
      <c r="LSA1" s="33" t="s">
        <v>8919</v>
      </c>
      <c r="LSB1" s="33" t="s">
        <v>8920</v>
      </c>
      <c r="LSC1" s="33" t="s">
        <v>8921</v>
      </c>
      <c r="LSD1" s="33" t="s">
        <v>8922</v>
      </c>
      <c r="LSE1" s="33" t="s">
        <v>8923</v>
      </c>
      <c r="LSF1" s="33" t="s">
        <v>8924</v>
      </c>
      <c r="LSG1" s="33" t="s">
        <v>8925</v>
      </c>
      <c r="LSH1" s="33" t="s">
        <v>8926</v>
      </c>
      <c r="LSI1" s="33" t="s">
        <v>8927</v>
      </c>
      <c r="LSJ1" s="33" t="s">
        <v>8928</v>
      </c>
      <c r="LSK1" s="33" t="s">
        <v>8929</v>
      </c>
      <c r="LSL1" s="33" t="s">
        <v>8930</v>
      </c>
      <c r="LSM1" s="33" t="s">
        <v>8931</v>
      </c>
      <c r="LSN1" s="33" t="s">
        <v>8932</v>
      </c>
      <c r="LSO1" s="33" t="s">
        <v>8933</v>
      </c>
      <c r="LSP1" s="33" t="s">
        <v>8934</v>
      </c>
      <c r="LSQ1" s="33" t="s">
        <v>8935</v>
      </c>
      <c r="LSR1" s="33" t="s">
        <v>8936</v>
      </c>
      <c r="LSS1" s="33" t="s">
        <v>8937</v>
      </c>
      <c r="LST1" s="33" t="s">
        <v>8938</v>
      </c>
      <c r="LSU1" s="33" t="s">
        <v>8939</v>
      </c>
      <c r="LSV1" s="33" t="s">
        <v>8940</v>
      </c>
      <c r="LSW1" s="33" t="s">
        <v>8941</v>
      </c>
      <c r="LSX1" s="33" t="s">
        <v>8942</v>
      </c>
      <c r="LSY1" s="33" t="s">
        <v>8943</v>
      </c>
      <c r="LSZ1" s="33" t="s">
        <v>8944</v>
      </c>
      <c r="LTA1" s="33" t="s">
        <v>8945</v>
      </c>
      <c r="LTB1" s="33" t="s">
        <v>8946</v>
      </c>
      <c r="LTC1" s="33" t="s">
        <v>8947</v>
      </c>
      <c r="LTD1" s="33" t="s">
        <v>8948</v>
      </c>
      <c r="LTE1" s="33" t="s">
        <v>8949</v>
      </c>
      <c r="LTF1" s="33" t="s">
        <v>8950</v>
      </c>
      <c r="LTG1" s="33" t="s">
        <v>8951</v>
      </c>
      <c r="LTH1" s="33" t="s">
        <v>8952</v>
      </c>
      <c r="LTI1" s="33" t="s">
        <v>8953</v>
      </c>
      <c r="LTJ1" s="33" t="s">
        <v>8954</v>
      </c>
      <c r="LTK1" s="33" t="s">
        <v>8955</v>
      </c>
      <c r="LTL1" s="33" t="s">
        <v>8956</v>
      </c>
      <c r="LTM1" s="33" t="s">
        <v>8957</v>
      </c>
      <c r="LTN1" s="33" t="s">
        <v>8958</v>
      </c>
      <c r="LTO1" s="33" t="s">
        <v>8959</v>
      </c>
      <c r="LTP1" s="33" t="s">
        <v>8960</v>
      </c>
      <c r="LTQ1" s="33" t="s">
        <v>8961</v>
      </c>
      <c r="LTR1" s="33" t="s">
        <v>8962</v>
      </c>
      <c r="LTS1" s="33" t="s">
        <v>8963</v>
      </c>
      <c r="LTT1" s="33" t="s">
        <v>8964</v>
      </c>
      <c r="LTU1" s="33" t="s">
        <v>8965</v>
      </c>
      <c r="LTV1" s="33" t="s">
        <v>8966</v>
      </c>
      <c r="LTW1" s="33" t="s">
        <v>8967</v>
      </c>
      <c r="LTX1" s="33" t="s">
        <v>8968</v>
      </c>
      <c r="LTY1" s="33" t="s">
        <v>8969</v>
      </c>
      <c r="LTZ1" s="33" t="s">
        <v>8970</v>
      </c>
      <c r="LUA1" s="33" t="s">
        <v>8971</v>
      </c>
      <c r="LUB1" s="33" t="s">
        <v>8972</v>
      </c>
      <c r="LUC1" s="33" t="s">
        <v>8973</v>
      </c>
      <c r="LUD1" s="33" t="s">
        <v>8974</v>
      </c>
      <c r="LUE1" s="33" t="s">
        <v>8975</v>
      </c>
      <c r="LUF1" s="33" t="s">
        <v>8976</v>
      </c>
      <c r="LUG1" s="33" t="s">
        <v>8977</v>
      </c>
      <c r="LUH1" s="33" t="s">
        <v>8978</v>
      </c>
      <c r="LUI1" s="33" t="s">
        <v>8979</v>
      </c>
      <c r="LUJ1" s="33" t="s">
        <v>8980</v>
      </c>
      <c r="LUK1" s="33" t="s">
        <v>8981</v>
      </c>
      <c r="LUL1" s="33" t="s">
        <v>8982</v>
      </c>
      <c r="LUM1" s="33" t="s">
        <v>8983</v>
      </c>
      <c r="LUN1" s="33" t="s">
        <v>8984</v>
      </c>
      <c r="LUO1" s="33" t="s">
        <v>8985</v>
      </c>
      <c r="LUP1" s="33" t="s">
        <v>8986</v>
      </c>
      <c r="LUQ1" s="33" t="s">
        <v>8987</v>
      </c>
      <c r="LUR1" s="33" t="s">
        <v>8988</v>
      </c>
      <c r="LUS1" s="33" t="s">
        <v>8989</v>
      </c>
      <c r="LUT1" s="33" t="s">
        <v>8990</v>
      </c>
      <c r="LUU1" s="33" t="s">
        <v>8991</v>
      </c>
      <c r="LUV1" s="33" t="s">
        <v>8992</v>
      </c>
      <c r="LUW1" s="33" t="s">
        <v>8993</v>
      </c>
      <c r="LUX1" s="33" t="s">
        <v>8994</v>
      </c>
      <c r="LUY1" s="33" t="s">
        <v>8995</v>
      </c>
      <c r="LUZ1" s="33" t="s">
        <v>8996</v>
      </c>
      <c r="LVA1" s="33" t="s">
        <v>8997</v>
      </c>
      <c r="LVB1" s="33" t="s">
        <v>8998</v>
      </c>
      <c r="LVC1" s="33" t="s">
        <v>8999</v>
      </c>
      <c r="LVD1" s="33" t="s">
        <v>9000</v>
      </c>
      <c r="LVE1" s="33" t="s">
        <v>9001</v>
      </c>
      <c r="LVF1" s="33" t="s">
        <v>9002</v>
      </c>
      <c r="LVG1" s="33" t="s">
        <v>9003</v>
      </c>
      <c r="LVH1" s="33" t="s">
        <v>9004</v>
      </c>
      <c r="LVI1" s="33" t="s">
        <v>9005</v>
      </c>
      <c r="LVJ1" s="33" t="s">
        <v>9006</v>
      </c>
      <c r="LVK1" s="33" t="s">
        <v>9007</v>
      </c>
      <c r="LVL1" s="33" t="s">
        <v>9008</v>
      </c>
      <c r="LVM1" s="33" t="s">
        <v>9009</v>
      </c>
      <c r="LVN1" s="33" t="s">
        <v>9010</v>
      </c>
      <c r="LVO1" s="33" t="s">
        <v>9011</v>
      </c>
      <c r="LVP1" s="33" t="s">
        <v>9012</v>
      </c>
      <c r="LVQ1" s="33" t="s">
        <v>9013</v>
      </c>
      <c r="LVR1" s="33" t="s">
        <v>9014</v>
      </c>
      <c r="LVS1" s="33" t="s">
        <v>9015</v>
      </c>
      <c r="LVT1" s="33" t="s">
        <v>9016</v>
      </c>
      <c r="LVU1" s="33" t="s">
        <v>9017</v>
      </c>
      <c r="LVV1" s="33" t="s">
        <v>9018</v>
      </c>
      <c r="LVW1" s="33" t="s">
        <v>9019</v>
      </c>
      <c r="LVX1" s="33" t="s">
        <v>9020</v>
      </c>
      <c r="LVY1" s="33" t="s">
        <v>9021</v>
      </c>
      <c r="LVZ1" s="33" t="s">
        <v>9022</v>
      </c>
      <c r="LWA1" s="33" t="s">
        <v>9023</v>
      </c>
      <c r="LWB1" s="33" t="s">
        <v>9024</v>
      </c>
      <c r="LWC1" s="33" t="s">
        <v>9025</v>
      </c>
      <c r="LWD1" s="33" t="s">
        <v>9026</v>
      </c>
      <c r="LWE1" s="33" t="s">
        <v>9027</v>
      </c>
      <c r="LWF1" s="33" t="s">
        <v>9028</v>
      </c>
      <c r="LWG1" s="33" t="s">
        <v>9029</v>
      </c>
      <c r="LWH1" s="33" t="s">
        <v>9030</v>
      </c>
      <c r="LWI1" s="33" t="s">
        <v>9031</v>
      </c>
      <c r="LWJ1" s="33" t="s">
        <v>9032</v>
      </c>
      <c r="LWK1" s="33" t="s">
        <v>9033</v>
      </c>
      <c r="LWL1" s="33" t="s">
        <v>9034</v>
      </c>
      <c r="LWM1" s="33" t="s">
        <v>9035</v>
      </c>
      <c r="LWN1" s="33" t="s">
        <v>9036</v>
      </c>
      <c r="LWO1" s="33" t="s">
        <v>9037</v>
      </c>
      <c r="LWP1" s="33" t="s">
        <v>9038</v>
      </c>
      <c r="LWQ1" s="33" t="s">
        <v>9039</v>
      </c>
      <c r="LWR1" s="33" t="s">
        <v>9040</v>
      </c>
      <c r="LWS1" s="33" t="s">
        <v>9041</v>
      </c>
      <c r="LWT1" s="33" t="s">
        <v>9042</v>
      </c>
      <c r="LWU1" s="33" t="s">
        <v>9043</v>
      </c>
      <c r="LWV1" s="33" t="s">
        <v>9044</v>
      </c>
      <c r="LWW1" s="33" t="s">
        <v>9045</v>
      </c>
      <c r="LWX1" s="33" t="s">
        <v>9046</v>
      </c>
      <c r="LWY1" s="33" t="s">
        <v>9047</v>
      </c>
      <c r="LWZ1" s="33" t="s">
        <v>9048</v>
      </c>
      <c r="LXA1" s="33" t="s">
        <v>9049</v>
      </c>
      <c r="LXB1" s="33" t="s">
        <v>9050</v>
      </c>
      <c r="LXC1" s="33" t="s">
        <v>9051</v>
      </c>
      <c r="LXD1" s="33" t="s">
        <v>9052</v>
      </c>
      <c r="LXE1" s="33" t="s">
        <v>9053</v>
      </c>
      <c r="LXF1" s="33" t="s">
        <v>9054</v>
      </c>
      <c r="LXG1" s="33" t="s">
        <v>9055</v>
      </c>
      <c r="LXH1" s="33" t="s">
        <v>9056</v>
      </c>
      <c r="LXI1" s="33" t="s">
        <v>9057</v>
      </c>
      <c r="LXJ1" s="33" t="s">
        <v>9058</v>
      </c>
      <c r="LXK1" s="33" t="s">
        <v>9059</v>
      </c>
      <c r="LXL1" s="33" t="s">
        <v>9060</v>
      </c>
      <c r="LXM1" s="33" t="s">
        <v>9061</v>
      </c>
      <c r="LXN1" s="33" t="s">
        <v>9062</v>
      </c>
      <c r="LXO1" s="33" t="s">
        <v>9063</v>
      </c>
      <c r="LXP1" s="33" t="s">
        <v>9064</v>
      </c>
      <c r="LXQ1" s="33" t="s">
        <v>9065</v>
      </c>
      <c r="LXR1" s="33" t="s">
        <v>9066</v>
      </c>
      <c r="LXS1" s="33" t="s">
        <v>9067</v>
      </c>
      <c r="LXT1" s="33" t="s">
        <v>9068</v>
      </c>
      <c r="LXU1" s="33" t="s">
        <v>9069</v>
      </c>
      <c r="LXV1" s="33" t="s">
        <v>9070</v>
      </c>
      <c r="LXW1" s="33" t="s">
        <v>9071</v>
      </c>
      <c r="LXX1" s="33" t="s">
        <v>9072</v>
      </c>
      <c r="LXY1" s="33" t="s">
        <v>9073</v>
      </c>
      <c r="LXZ1" s="33" t="s">
        <v>9074</v>
      </c>
      <c r="LYA1" s="33" t="s">
        <v>9075</v>
      </c>
      <c r="LYB1" s="33" t="s">
        <v>9076</v>
      </c>
      <c r="LYC1" s="33" t="s">
        <v>9077</v>
      </c>
      <c r="LYD1" s="33" t="s">
        <v>9078</v>
      </c>
      <c r="LYE1" s="33" t="s">
        <v>9079</v>
      </c>
      <c r="LYF1" s="33" t="s">
        <v>9080</v>
      </c>
      <c r="LYG1" s="33" t="s">
        <v>9081</v>
      </c>
      <c r="LYH1" s="33" t="s">
        <v>9082</v>
      </c>
      <c r="LYI1" s="33" t="s">
        <v>9083</v>
      </c>
      <c r="LYJ1" s="33" t="s">
        <v>9084</v>
      </c>
      <c r="LYK1" s="33" t="s">
        <v>9085</v>
      </c>
      <c r="LYL1" s="33" t="s">
        <v>9086</v>
      </c>
      <c r="LYM1" s="33" t="s">
        <v>9087</v>
      </c>
      <c r="LYN1" s="33" t="s">
        <v>9088</v>
      </c>
      <c r="LYO1" s="33" t="s">
        <v>9089</v>
      </c>
      <c r="LYP1" s="33" t="s">
        <v>9090</v>
      </c>
      <c r="LYQ1" s="33" t="s">
        <v>9091</v>
      </c>
      <c r="LYR1" s="33" t="s">
        <v>9092</v>
      </c>
      <c r="LYS1" s="33" t="s">
        <v>9093</v>
      </c>
      <c r="LYT1" s="33" t="s">
        <v>9094</v>
      </c>
      <c r="LYU1" s="33" t="s">
        <v>9095</v>
      </c>
      <c r="LYV1" s="33" t="s">
        <v>9096</v>
      </c>
      <c r="LYW1" s="33" t="s">
        <v>9097</v>
      </c>
      <c r="LYX1" s="33" t="s">
        <v>9098</v>
      </c>
      <c r="LYY1" s="33" t="s">
        <v>9099</v>
      </c>
      <c r="LYZ1" s="33" t="s">
        <v>9100</v>
      </c>
      <c r="LZA1" s="33" t="s">
        <v>9101</v>
      </c>
      <c r="LZB1" s="33" t="s">
        <v>9102</v>
      </c>
      <c r="LZC1" s="33" t="s">
        <v>9103</v>
      </c>
      <c r="LZD1" s="33" t="s">
        <v>9104</v>
      </c>
      <c r="LZE1" s="33" t="s">
        <v>9105</v>
      </c>
      <c r="LZF1" s="33" t="s">
        <v>9106</v>
      </c>
      <c r="LZG1" s="33" t="s">
        <v>9107</v>
      </c>
      <c r="LZH1" s="33" t="s">
        <v>9108</v>
      </c>
      <c r="LZI1" s="33" t="s">
        <v>9109</v>
      </c>
      <c r="LZJ1" s="33" t="s">
        <v>9110</v>
      </c>
      <c r="LZK1" s="33" t="s">
        <v>9111</v>
      </c>
      <c r="LZL1" s="33" t="s">
        <v>9112</v>
      </c>
      <c r="LZM1" s="33" t="s">
        <v>9113</v>
      </c>
      <c r="LZN1" s="33" t="s">
        <v>9114</v>
      </c>
      <c r="LZO1" s="33" t="s">
        <v>9115</v>
      </c>
      <c r="LZP1" s="33" t="s">
        <v>9116</v>
      </c>
      <c r="LZQ1" s="33" t="s">
        <v>9117</v>
      </c>
      <c r="LZR1" s="33" t="s">
        <v>9118</v>
      </c>
      <c r="LZS1" s="33" t="s">
        <v>9119</v>
      </c>
      <c r="LZT1" s="33" t="s">
        <v>9120</v>
      </c>
      <c r="LZU1" s="33" t="s">
        <v>9121</v>
      </c>
      <c r="LZV1" s="33" t="s">
        <v>9122</v>
      </c>
      <c r="LZW1" s="33" t="s">
        <v>9123</v>
      </c>
      <c r="LZX1" s="33" t="s">
        <v>9124</v>
      </c>
      <c r="LZY1" s="33" t="s">
        <v>9125</v>
      </c>
      <c r="LZZ1" s="33" t="s">
        <v>9126</v>
      </c>
      <c r="MAA1" s="33" t="s">
        <v>9127</v>
      </c>
      <c r="MAB1" s="33" t="s">
        <v>9128</v>
      </c>
      <c r="MAC1" s="33" t="s">
        <v>9129</v>
      </c>
      <c r="MAD1" s="33" t="s">
        <v>9130</v>
      </c>
      <c r="MAE1" s="33" t="s">
        <v>9131</v>
      </c>
      <c r="MAF1" s="33" t="s">
        <v>9132</v>
      </c>
      <c r="MAG1" s="33" t="s">
        <v>9133</v>
      </c>
      <c r="MAH1" s="33" t="s">
        <v>9134</v>
      </c>
      <c r="MAI1" s="33" t="s">
        <v>9135</v>
      </c>
      <c r="MAJ1" s="33" t="s">
        <v>9136</v>
      </c>
      <c r="MAK1" s="33" t="s">
        <v>9137</v>
      </c>
      <c r="MAL1" s="33" t="s">
        <v>9138</v>
      </c>
      <c r="MAM1" s="33" t="s">
        <v>9139</v>
      </c>
      <c r="MAN1" s="33" t="s">
        <v>9140</v>
      </c>
      <c r="MAO1" s="33" t="s">
        <v>9141</v>
      </c>
      <c r="MAP1" s="33" t="s">
        <v>9142</v>
      </c>
      <c r="MAQ1" s="33" t="s">
        <v>9143</v>
      </c>
      <c r="MAR1" s="33" t="s">
        <v>9144</v>
      </c>
      <c r="MAS1" s="33" t="s">
        <v>9145</v>
      </c>
      <c r="MAT1" s="33" t="s">
        <v>9146</v>
      </c>
      <c r="MAU1" s="33" t="s">
        <v>9147</v>
      </c>
      <c r="MAV1" s="33" t="s">
        <v>9148</v>
      </c>
      <c r="MAW1" s="33" t="s">
        <v>9149</v>
      </c>
      <c r="MAX1" s="33" t="s">
        <v>9150</v>
      </c>
      <c r="MAY1" s="33" t="s">
        <v>9151</v>
      </c>
      <c r="MAZ1" s="33" t="s">
        <v>9152</v>
      </c>
      <c r="MBA1" s="33" t="s">
        <v>9153</v>
      </c>
      <c r="MBB1" s="33" t="s">
        <v>9154</v>
      </c>
      <c r="MBC1" s="33" t="s">
        <v>9155</v>
      </c>
      <c r="MBD1" s="33" t="s">
        <v>9156</v>
      </c>
      <c r="MBE1" s="33" t="s">
        <v>9157</v>
      </c>
      <c r="MBF1" s="33" t="s">
        <v>9158</v>
      </c>
      <c r="MBG1" s="33" t="s">
        <v>9159</v>
      </c>
      <c r="MBH1" s="33" t="s">
        <v>9160</v>
      </c>
      <c r="MBI1" s="33" t="s">
        <v>9161</v>
      </c>
      <c r="MBJ1" s="33" t="s">
        <v>9162</v>
      </c>
      <c r="MBK1" s="33" t="s">
        <v>9163</v>
      </c>
      <c r="MBL1" s="33" t="s">
        <v>9164</v>
      </c>
      <c r="MBM1" s="33" t="s">
        <v>9165</v>
      </c>
      <c r="MBN1" s="33" t="s">
        <v>9166</v>
      </c>
      <c r="MBO1" s="33" t="s">
        <v>9167</v>
      </c>
      <c r="MBP1" s="33" t="s">
        <v>9168</v>
      </c>
      <c r="MBQ1" s="33" t="s">
        <v>9169</v>
      </c>
      <c r="MBR1" s="33" t="s">
        <v>9170</v>
      </c>
      <c r="MBS1" s="33" t="s">
        <v>9171</v>
      </c>
      <c r="MBT1" s="33" t="s">
        <v>9172</v>
      </c>
      <c r="MBU1" s="33" t="s">
        <v>9173</v>
      </c>
      <c r="MBV1" s="33" t="s">
        <v>9174</v>
      </c>
      <c r="MBW1" s="33" t="s">
        <v>9175</v>
      </c>
      <c r="MBX1" s="33" t="s">
        <v>9176</v>
      </c>
      <c r="MBY1" s="33" t="s">
        <v>9177</v>
      </c>
      <c r="MBZ1" s="33" t="s">
        <v>9178</v>
      </c>
      <c r="MCA1" s="33" t="s">
        <v>9179</v>
      </c>
      <c r="MCB1" s="33" t="s">
        <v>9180</v>
      </c>
      <c r="MCC1" s="33" t="s">
        <v>9181</v>
      </c>
      <c r="MCD1" s="33" t="s">
        <v>9182</v>
      </c>
      <c r="MCE1" s="33" t="s">
        <v>9183</v>
      </c>
      <c r="MCF1" s="33" t="s">
        <v>9184</v>
      </c>
      <c r="MCG1" s="33" t="s">
        <v>9185</v>
      </c>
      <c r="MCH1" s="33" t="s">
        <v>9186</v>
      </c>
      <c r="MCI1" s="33" t="s">
        <v>9187</v>
      </c>
      <c r="MCJ1" s="33" t="s">
        <v>9188</v>
      </c>
      <c r="MCK1" s="33" t="s">
        <v>9189</v>
      </c>
      <c r="MCL1" s="33" t="s">
        <v>9190</v>
      </c>
      <c r="MCM1" s="33" t="s">
        <v>9191</v>
      </c>
      <c r="MCN1" s="33" t="s">
        <v>9192</v>
      </c>
      <c r="MCO1" s="33" t="s">
        <v>9193</v>
      </c>
      <c r="MCP1" s="33" t="s">
        <v>9194</v>
      </c>
      <c r="MCQ1" s="33" t="s">
        <v>9195</v>
      </c>
      <c r="MCR1" s="33" t="s">
        <v>9196</v>
      </c>
      <c r="MCS1" s="33" t="s">
        <v>9197</v>
      </c>
      <c r="MCT1" s="33" t="s">
        <v>9198</v>
      </c>
      <c r="MCU1" s="33" t="s">
        <v>9199</v>
      </c>
      <c r="MCV1" s="33" t="s">
        <v>9200</v>
      </c>
      <c r="MCW1" s="33" t="s">
        <v>9201</v>
      </c>
      <c r="MCX1" s="33" t="s">
        <v>9202</v>
      </c>
      <c r="MCY1" s="33" t="s">
        <v>9203</v>
      </c>
      <c r="MCZ1" s="33" t="s">
        <v>9204</v>
      </c>
      <c r="MDA1" s="33" t="s">
        <v>9205</v>
      </c>
      <c r="MDB1" s="33" t="s">
        <v>9206</v>
      </c>
      <c r="MDC1" s="33" t="s">
        <v>9207</v>
      </c>
      <c r="MDD1" s="33" t="s">
        <v>9208</v>
      </c>
      <c r="MDE1" s="33" t="s">
        <v>9209</v>
      </c>
      <c r="MDF1" s="33" t="s">
        <v>9210</v>
      </c>
      <c r="MDG1" s="33" t="s">
        <v>9211</v>
      </c>
      <c r="MDH1" s="33" t="s">
        <v>9212</v>
      </c>
      <c r="MDI1" s="33" t="s">
        <v>9213</v>
      </c>
      <c r="MDJ1" s="33" t="s">
        <v>9214</v>
      </c>
      <c r="MDK1" s="33" t="s">
        <v>9215</v>
      </c>
      <c r="MDL1" s="33" t="s">
        <v>9216</v>
      </c>
      <c r="MDM1" s="33" t="s">
        <v>9217</v>
      </c>
      <c r="MDN1" s="33" t="s">
        <v>9218</v>
      </c>
      <c r="MDO1" s="33" t="s">
        <v>9219</v>
      </c>
      <c r="MDP1" s="33" t="s">
        <v>9220</v>
      </c>
      <c r="MDQ1" s="33" t="s">
        <v>9221</v>
      </c>
      <c r="MDR1" s="33" t="s">
        <v>9222</v>
      </c>
      <c r="MDS1" s="33" t="s">
        <v>9223</v>
      </c>
      <c r="MDT1" s="33" t="s">
        <v>9224</v>
      </c>
      <c r="MDU1" s="33" t="s">
        <v>9225</v>
      </c>
      <c r="MDV1" s="33" t="s">
        <v>9226</v>
      </c>
      <c r="MDW1" s="33" t="s">
        <v>9227</v>
      </c>
      <c r="MDX1" s="33" t="s">
        <v>9228</v>
      </c>
      <c r="MDY1" s="33" t="s">
        <v>9229</v>
      </c>
      <c r="MDZ1" s="33" t="s">
        <v>9230</v>
      </c>
      <c r="MEA1" s="33" t="s">
        <v>9231</v>
      </c>
      <c r="MEB1" s="33" t="s">
        <v>9232</v>
      </c>
      <c r="MEC1" s="33" t="s">
        <v>9233</v>
      </c>
      <c r="MED1" s="33" t="s">
        <v>9234</v>
      </c>
      <c r="MEE1" s="33" t="s">
        <v>9235</v>
      </c>
      <c r="MEF1" s="33" t="s">
        <v>9236</v>
      </c>
      <c r="MEG1" s="33" t="s">
        <v>9237</v>
      </c>
      <c r="MEH1" s="33" t="s">
        <v>9238</v>
      </c>
      <c r="MEI1" s="33" t="s">
        <v>9239</v>
      </c>
      <c r="MEJ1" s="33" t="s">
        <v>9240</v>
      </c>
      <c r="MEK1" s="33" t="s">
        <v>9241</v>
      </c>
      <c r="MEL1" s="33" t="s">
        <v>9242</v>
      </c>
      <c r="MEM1" s="33" t="s">
        <v>9243</v>
      </c>
      <c r="MEN1" s="33" t="s">
        <v>9244</v>
      </c>
      <c r="MEO1" s="33" t="s">
        <v>9245</v>
      </c>
      <c r="MEP1" s="33" t="s">
        <v>9246</v>
      </c>
      <c r="MEQ1" s="33" t="s">
        <v>9247</v>
      </c>
      <c r="MER1" s="33" t="s">
        <v>9248</v>
      </c>
      <c r="MES1" s="33" t="s">
        <v>9249</v>
      </c>
      <c r="MET1" s="33" t="s">
        <v>9250</v>
      </c>
      <c r="MEU1" s="33" t="s">
        <v>9251</v>
      </c>
      <c r="MEV1" s="33" t="s">
        <v>9252</v>
      </c>
      <c r="MEW1" s="33" t="s">
        <v>9253</v>
      </c>
      <c r="MEX1" s="33" t="s">
        <v>9254</v>
      </c>
      <c r="MEY1" s="33" t="s">
        <v>9255</v>
      </c>
      <c r="MEZ1" s="33" t="s">
        <v>9256</v>
      </c>
      <c r="MFA1" s="33" t="s">
        <v>9257</v>
      </c>
      <c r="MFB1" s="33" t="s">
        <v>9258</v>
      </c>
      <c r="MFC1" s="33" t="s">
        <v>9259</v>
      </c>
      <c r="MFD1" s="33" t="s">
        <v>9260</v>
      </c>
      <c r="MFE1" s="33" t="s">
        <v>9261</v>
      </c>
      <c r="MFF1" s="33" t="s">
        <v>9262</v>
      </c>
      <c r="MFG1" s="33" t="s">
        <v>9263</v>
      </c>
      <c r="MFH1" s="33" t="s">
        <v>9264</v>
      </c>
      <c r="MFI1" s="33" t="s">
        <v>9265</v>
      </c>
      <c r="MFJ1" s="33" t="s">
        <v>9266</v>
      </c>
      <c r="MFK1" s="33" t="s">
        <v>9267</v>
      </c>
      <c r="MFL1" s="33" t="s">
        <v>9268</v>
      </c>
      <c r="MFM1" s="33" t="s">
        <v>9269</v>
      </c>
      <c r="MFN1" s="33" t="s">
        <v>9270</v>
      </c>
      <c r="MFO1" s="33" t="s">
        <v>9271</v>
      </c>
      <c r="MFP1" s="33" t="s">
        <v>9272</v>
      </c>
      <c r="MFQ1" s="33" t="s">
        <v>9273</v>
      </c>
      <c r="MFR1" s="33" t="s">
        <v>9274</v>
      </c>
      <c r="MFS1" s="33" t="s">
        <v>9275</v>
      </c>
      <c r="MFT1" s="33" t="s">
        <v>9276</v>
      </c>
      <c r="MFU1" s="33" t="s">
        <v>9277</v>
      </c>
      <c r="MFV1" s="33" t="s">
        <v>9278</v>
      </c>
      <c r="MFW1" s="33" t="s">
        <v>9279</v>
      </c>
      <c r="MFX1" s="33" t="s">
        <v>9280</v>
      </c>
      <c r="MFY1" s="33" t="s">
        <v>9281</v>
      </c>
      <c r="MFZ1" s="33" t="s">
        <v>9282</v>
      </c>
      <c r="MGA1" s="33" t="s">
        <v>9283</v>
      </c>
      <c r="MGB1" s="33" t="s">
        <v>9284</v>
      </c>
      <c r="MGC1" s="33" t="s">
        <v>9285</v>
      </c>
      <c r="MGD1" s="33" t="s">
        <v>9286</v>
      </c>
      <c r="MGE1" s="33" t="s">
        <v>9287</v>
      </c>
      <c r="MGF1" s="33" t="s">
        <v>9288</v>
      </c>
      <c r="MGG1" s="33" t="s">
        <v>9289</v>
      </c>
      <c r="MGH1" s="33" t="s">
        <v>9290</v>
      </c>
      <c r="MGI1" s="33" t="s">
        <v>9291</v>
      </c>
      <c r="MGJ1" s="33" t="s">
        <v>9292</v>
      </c>
      <c r="MGK1" s="33" t="s">
        <v>9293</v>
      </c>
      <c r="MGL1" s="33" t="s">
        <v>9294</v>
      </c>
      <c r="MGM1" s="33" t="s">
        <v>9295</v>
      </c>
      <c r="MGN1" s="33" t="s">
        <v>9296</v>
      </c>
      <c r="MGO1" s="33" t="s">
        <v>9297</v>
      </c>
      <c r="MGP1" s="33" t="s">
        <v>9298</v>
      </c>
      <c r="MGQ1" s="33" t="s">
        <v>9299</v>
      </c>
      <c r="MGR1" s="33" t="s">
        <v>9300</v>
      </c>
      <c r="MGS1" s="33" t="s">
        <v>9301</v>
      </c>
      <c r="MGT1" s="33" t="s">
        <v>9302</v>
      </c>
      <c r="MGU1" s="33" t="s">
        <v>9303</v>
      </c>
      <c r="MGV1" s="33" t="s">
        <v>9304</v>
      </c>
      <c r="MGW1" s="33" t="s">
        <v>9305</v>
      </c>
      <c r="MGX1" s="33" t="s">
        <v>9306</v>
      </c>
      <c r="MGY1" s="33" t="s">
        <v>9307</v>
      </c>
      <c r="MGZ1" s="33" t="s">
        <v>9308</v>
      </c>
      <c r="MHA1" s="33" t="s">
        <v>9309</v>
      </c>
      <c r="MHB1" s="33" t="s">
        <v>9310</v>
      </c>
      <c r="MHC1" s="33" t="s">
        <v>9311</v>
      </c>
      <c r="MHD1" s="33" t="s">
        <v>9312</v>
      </c>
      <c r="MHE1" s="33" t="s">
        <v>9313</v>
      </c>
      <c r="MHF1" s="33" t="s">
        <v>9314</v>
      </c>
      <c r="MHG1" s="33" t="s">
        <v>9315</v>
      </c>
      <c r="MHH1" s="33" t="s">
        <v>9316</v>
      </c>
      <c r="MHI1" s="33" t="s">
        <v>9317</v>
      </c>
      <c r="MHJ1" s="33" t="s">
        <v>9318</v>
      </c>
      <c r="MHK1" s="33" t="s">
        <v>9319</v>
      </c>
      <c r="MHL1" s="33" t="s">
        <v>9320</v>
      </c>
      <c r="MHM1" s="33" t="s">
        <v>9321</v>
      </c>
      <c r="MHN1" s="33" t="s">
        <v>9322</v>
      </c>
      <c r="MHO1" s="33" t="s">
        <v>9323</v>
      </c>
      <c r="MHP1" s="33" t="s">
        <v>9324</v>
      </c>
      <c r="MHQ1" s="33" t="s">
        <v>9325</v>
      </c>
      <c r="MHR1" s="33" t="s">
        <v>9326</v>
      </c>
      <c r="MHS1" s="33" t="s">
        <v>9327</v>
      </c>
      <c r="MHT1" s="33" t="s">
        <v>9328</v>
      </c>
      <c r="MHU1" s="33" t="s">
        <v>9329</v>
      </c>
      <c r="MHV1" s="33" t="s">
        <v>9330</v>
      </c>
      <c r="MHW1" s="33" t="s">
        <v>9331</v>
      </c>
      <c r="MHX1" s="33" t="s">
        <v>9332</v>
      </c>
      <c r="MHY1" s="33" t="s">
        <v>9333</v>
      </c>
      <c r="MHZ1" s="33" t="s">
        <v>9334</v>
      </c>
      <c r="MIA1" s="33" t="s">
        <v>9335</v>
      </c>
      <c r="MIB1" s="33" t="s">
        <v>9336</v>
      </c>
      <c r="MIC1" s="33" t="s">
        <v>9337</v>
      </c>
      <c r="MID1" s="33" t="s">
        <v>9338</v>
      </c>
      <c r="MIE1" s="33" t="s">
        <v>9339</v>
      </c>
      <c r="MIF1" s="33" t="s">
        <v>9340</v>
      </c>
      <c r="MIG1" s="33" t="s">
        <v>9341</v>
      </c>
      <c r="MIH1" s="33" t="s">
        <v>9342</v>
      </c>
      <c r="MII1" s="33" t="s">
        <v>9343</v>
      </c>
      <c r="MIJ1" s="33" t="s">
        <v>9344</v>
      </c>
      <c r="MIK1" s="33" t="s">
        <v>9345</v>
      </c>
      <c r="MIL1" s="33" t="s">
        <v>9346</v>
      </c>
      <c r="MIM1" s="33" t="s">
        <v>9347</v>
      </c>
      <c r="MIN1" s="33" t="s">
        <v>9348</v>
      </c>
      <c r="MIO1" s="33" t="s">
        <v>9349</v>
      </c>
      <c r="MIP1" s="33" t="s">
        <v>9350</v>
      </c>
      <c r="MIQ1" s="33" t="s">
        <v>9351</v>
      </c>
      <c r="MIR1" s="33" t="s">
        <v>9352</v>
      </c>
      <c r="MIS1" s="33" t="s">
        <v>9353</v>
      </c>
      <c r="MIT1" s="33" t="s">
        <v>9354</v>
      </c>
      <c r="MIU1" s="33" t="s">
        <v>9355</v>
      </c>
      <c r="MIV1" s="33" t="s">
        <v>9356</v>
      </c>
      <c r="MIW1" s="33" t="s">
        <v>9357</v>
      </c>
      <c r="MIX1" s="33" t="s">
        <v>9358</v>
      </c>
      <c r="MIY1" s="33" t="s">
        <v>9359</v>
      </c>
      <c r="MIZ1" s="33" t="s">
        <v>9360</v>
      </c>
      <c r="MJA1" s="33" t="s">
        <v>9361</v>
      </c>
      <c r="MJB1" s="33" t="s">
        <v>9362</v>
      </c>
      <c r="MJC1" s="33" t="s">
        <v>9363</v>
      </c>
      <c r="MJD1" s="33" t="s">
        <v>9364</v>
      </c>
      <c r="MJE1" s="33" t="s">
        <v>9365</v>
      </c>
      <c r="MJF1" s="33" t="s">
        <v>9366</v>
      </c>
      <c r="MJG1" s="33" t="s">
        <v>9367</v>
      </c>
      <c r="MJH1" s="33" t="s">
        <v>9368</v>
      </c>
      <c r="MJI1" s="33" t="s">
        <v>9369</v>
      </c>
      <c r="MJJ1" s="33" t="s">
        <v>9370</v>
      </c>
      <c r="MJK1" s="33" t="s">
        <v>9371</v>
      </c>
      <c r="MJL1" s="33" t="s">
        <v>9372</v>
      </c>
      <c r="MJM1" s="33" t="s">
        <v>9373</v>
      </c>
      <c r="MJN1" s="33" t="s">
        <v>9374</v>
      </c>
      <c r="MJO1" s="33" t="s">
        <v>9375</v>
      </c>
      <c r="MJP1" s="33" t="s">
        <v>9376</v>
      </c>
      <c r="MJQ1" s="33" t="s">
        <v>9377</v>
      </c>
      <c r="MJR1" s="33" t="s">
        <v>9378</v>
      </c>
      <c r="MJS1" s="33" t="s">
        <v>9379</v>
      </c>
      <c r="MJT1" s="33" t="s">
        <v>9380</v>
      </c>
      <c r="MJU1" s="33" t="s">
        <v>9381</v>
      </c>
      <c r="MJV1" s="33" t="s">
        <v>9382</v>
      </c>
      <c r="MJW1" s="33" t="s">
        <v>9383</v>
      </c>
      <c r="MJX1" s="33" t="s">
        <v>9384</v>
      </c>
      <c r="MJY1" s="33" t="s">
        <v>9385</v>
      </c>
      <c r="MJZ1" s="33" t="s">
        <v>9386</v>
      </c>
      <c r="MKA1" s="33" t="s">
        <v>9387</v>
      </c>
      <c r="MKB1" s="33" t="s">
        <v>9388</v>
      </c>
      <c r="MKC1" s="33" t="s">
        <v>9389</v>
      </c>
      <c r="MKD1" s="33" t="s">
        <v>9390</v>
      </c>
      <c r="MKE1" s="33" t="s">
        <v>9391</v>
      </c>
      <c r="MKF1" s="33" t="s">
        <v>9392</v>
      </c>
      <c r="MKG1" s="33" t="s">
        <v>9393</v>
      </c>
      <c r="MKH1" s="33" t="s">
        <v>9394</v>
      </c>
      <c r="MKI1" s="33" t="s">
        <v>9395</v>
      </c>
      <c r="MKJ1" s="33" t="s">
        <v>9396</v>
      </c>
      <c r="MKK1" s="33" t="s">
        <v>9397</v>
      </c>
      <c r="MKL1" s="33" t="s">
        <v>9398</v>
      </c>
      <c r="MKM1" s="33" t="s">
        <v>9399</v>
      </c>
      <c r="MKN1" s="33" t="s">
        <v>9400</v>
      </c>
      <c r="MKO1" s="33" t="s">
        <v>9401</v>
      </c>
      <c r="MKP1" s="33" t="s">
        <v>9402</v>
      </c>
      <c r="MKQ1" s="33" t="s">
        <v>9403</v>
      </c>
      <c r="MKR1" s="33" t="s">
        <v>9404</v>
      </c>
      <c r="MKS1" s="33" t="s">
        <v>9405</v>
      </c>
      <c r="MKT1" s="33" t="s">
        <v>9406</v>
      </c>
      <c r="MKU1" s="33" t="s">
        <v>9407</v>
      </c>
      <c r="MKV1" s="33" t="s">
        <v>9408</v>
      </c>
      <c r="MKW1" s="33" t="s">
        <v>9409</v>
      </c>
      <c r="MKX1" s="33" t="s">
        <v>9410</v>
      </c>
      <c r="MKY1" s="33" t="s">
        <v>9411</v>
      </c>
      <c r="MKZ1" s="33" t="s">
        <v>9412</v>
      </c>
      <c r="MLA1" s="33" t="s">
        <v>9413</v>
      </c>
      <c r="MLB1" s="33" t="s">
        <v>9414</v>
      </c>
      <c r="MLC1" s="33" t="s">
        <v>9415</v>
      </c>
      <c r="MLD1" s="33" t="s">
        <v>9416</v>
      </c>
      <c r="MLE1" s="33" t="s">
        <v>9417</v>
      </c>
      <c r="MLF1" s="33" t="s">
        <v>9418</v>
      </c>
      <c r="MLG1" s="33" t="s">
        <v>9419</v>
      </c>
      <c r="MLH1" s="33" t="s">
        <v>9420</v>
      </c>
      <c r="MLI1" s="33" t="s">
        <v>9421</v>
      </c>
      <c r="MLJ1" s="33" t="s">
        <v>9422</v>
      </c>
      <c r="MLK1" s="33" t="s">
        <v>9423</v>
      </c>
      <c r="MLL1" s="33" t="s">
        <v>9424</v>
      </c>
      <c r="MLM1" s="33" t="s">
        <v>9425</v>
      </c>
      <c r="MLN1" s="33" t="s">
        <v>9426</v>
      </c>
      <c r="MLO1" s="33" t="s">
        <v>9427</v>
      </c>
      <c r="MLP1" s="33" t="s">
        <v>9428</v>
      </c>
      <c r="MLQ1" s="33" t="s">
        <v>9429</v>
      </c>
      <c r="MLR1" s="33" t="s">
        <v>9430</v>
      </c>
      <c r="MLS1" s="33" t="s">
        <v>9431</v>
      </c>
      <c r="MLT1" s="33" t="s">
        <v>9432</v>
      </c>
      <c r="MLU1" s="33" t="s">
        <v>9433</v>
      </c>
      <c r="MLV1" s="33" t="s">
        <v>9434</v>
      </c>
      <c r="MLW1" s="33" t="s">
        <v>9435</v>
      </c>
      <c r="MLX1" s="33" t="s">
        <v>9436</v>
      </c>
      <c r="MLY1" s="33" t="s">
        <v>9437</v>
      </c>
      <c r="MLZ1" s="33" t="s">
        <v>9438</v>
      </c>
      <c r="MMA1" s="33" t="s">
        <v>9439</v>
      </c>
      <c r="MMB1" s="33" t="s">
        <v>9440</v>
      </c>
      <c r="MMC1" s="33" t="s">
        <v>9441</v>
      </c>
      <c r="MMD1" s="33" t="s">
        <v>9442</v>
      </c>
      <c r="MME1" s="33" t="s">
        <v>9443</v>
      </c>
      <c r="MMF1" s="33" t="s">
        <v>9444</v>
      </c>
      <c r="MMG1" s="33" t="s">
        <v>9445</v>
      </c>
      <c r="MMH1" s="33" t="s">
        <v>9446</v>
      </c>
      <c r="MMI1" s="33" t="s">
        <v>9447</v>
      </c>
      <c r="MMJ1" s="33" t="s">
        <v>9448</v>
      </c>
      <c r="MMK1" s="33" t="s">
        <v>9449</v>
      </c>
      <c r="MML1" s="33" t="s">
        <v>9450</v>
      </c>
      <c r="MMM1" s="33" t="s">
        <v>9451</v>
      </c>
      <c r="MMN1" s="33" t="s">
        <v>9452</v>
      </c>
      <c r="MMO1" s="33" t="s">
        <v>9453</v>
      </c>
      <c r="MMP1" s="33" t="s">
        <v>9454</v>
      </c>
      <c r="MMQ1" s="33" t="s">
        <v>9455</v>
      </c>
      <c r="MMR1" s="33" t="s">
        <v>9456</v>
      </c>
      <c r="MMS1" s="33" t="s">
        <v>9457</v>
      </c>
      <c r="MMT1" s="33" t="s">
        <v>9458</v>
      </c>
      <c r="MMU1" s="33" t="s">
        <v>9459</v>
      </c>
      <c r="MMV1" s="33" t="s">
        <v>9460</v>
      </c>
      <c r="MMW1" s="33" t="s">
        <v>9461</v>
      </c>
      <c r="MMX1" s="33" t="s">
        <v>9462</v>
      </c>
      <c r="MMY1" s="33" t="s">
        <v>9463</v>
      </c>
      <c r="MMZ1" s="33" t="s">
        <v>9464</v>
      </c>
      <c r="MNA1" s="33" t="s">
        <v>9465</v>
      </c>
      <c r="MNB1" s="33" t="s">
        <v>9466</v>
      </c>
      <c r="MNC1" s="33" t="s">
        <v>9467</v>
      </c>
      <c r="MND1" s="33" t="s">
        <v>9468</v>
      </c>
      <c r="MNE1" s="33" t="s">
        <v>9469</v>
      </c>
      <c r="MNF1" s="33" t="s">
        <v>9470</v>
      </c>
      <c r="MNG1" s="33" t="s">
        <v>9471</v>
      </c>
      <c r="MNH1" s="33" t="s">
        <v>9472</v>
      </c>
      <c r="MNI1" s="33" t="s">
        <v>9473</v>
      </c>
      <c r="MNJ1" s="33" t="s">
        <v>9474</v>
      </c>
      <c r="MNK1" s="33" t="s">
        <v>9475</v>
      </c>
      <c r="MNL1" s="33" t="s">
        <v>9476</v>
      </c>
      <c r="MNM1" s="33" t="s">
        <v>9477</v>
      </c>
      <c r="MNN1" s="33" t="s">
        <v>9478</v>
      </c>
      <c r="MNO1" s="33" t="s">
        <v>9479</v>
      </c>
      <c r="MNP1" s="33" t="s">
        <v>9480</v>
      </c>
      <c r="MNQ1" s="33" t="s">
        <v>9481</v>
      </c>
      <c r="MNR1" s="33" t="s">
        <v>9482</v>
      </c>
      <c r="MNS1" s="33" t="s">
        <v>9483</v>
      </c>
      <c r="MNT1" s="33" t="s">
        <v>9484</v>
      </c>
      <c r="MNU1" s="33" t="s">
        <v>9485</v>
      </c>
      <c r="MNV1" s="33" t="s">
        <v>9486</v>
      </c>
      <c r="MNW1" s="33" t="s">
        <v>9487</v>
      </c>
      <c r="MNX1" s="33" t="s">
        <v>9488</v>
      </c>
      <c r="MNY1" s="33" t="s">
        <v>9489</v>
      </c>
      <c r="MNZ1" s="33" t="s">
        <v>9490</v>
      </c>
      <c r="MOA1" s="33" t="s">
        <v>9491</v>
      </c>
      <c r="MOB1" s="33" t="s">
        <v>9492</v>
      </c>
      <c r="MOC1" s="33" t="s">
        <v>9493</v>
      </c>
      <c r="MOD1" s="33" t="s">
        <v>9494</v>
      </c>
      <c r="MOE1" s="33" t="s">
        <v>9495</v>
      </c>
      <c r="MOF1" s="33" t="s">
        <v>9496</v>
      </c>
      <c r="MOG1" s="33" t="s">
        <v>9497</v>
      </c>
      <c r="MOH1" s="33" t="s">
        <v>9498</v>
      </c>
      <c r="MOI1" s="33" t="s">
        <v>9499</v>
      </c>
      <c r="MOJ1" s="33" t="s">
        <v>9500</v>
      </c>
      <c r="MOK1" s="33" t="s">
        <v>9501</v>
      </c>
      <c r="MOL1" s="33" t="s">
        <v>9502</v>
      </c>
      <c r="MOM1" s="33" t="s">
        <v>9503</v>
      </c>
      <c r="MON1" s="33" t="s">
        <v>9504</v>
      </c>
      <c r="MOO1" s="33" t="s">
        <v>9505</v>
      </c>
      <c r="MOP1" s="33" t="s">
        <v>9506</v>
      </c>
      <c r="MOQ1" s="33" t="s">
        <v>9507</v>
      </c>
      <c r="MOR1" s="33" t="s">
        <v>9508</v>
      </c>
      <c r="MOS1" s="33" t="s">
        <v>9509</v>
      </c>
      <c r="MOT1" s="33" t="s">
        <v>9510</v>
      </c>
      <c r="MOU1" s="33" t="s">
        <v>9511</v>
      </c>
      <c r="MOV1" s="33" t="s">
        <v>9512</v>
      </c>
      <c r="MOW1" s="33" t="s">
        <v>9513</v>
      </c>
      <c r="MOX1" s="33" t="s">
        <v>9514</v>
      </c>
      <c r="MOY1" s="33" t="s">
        <v>9515</v>
      </c>
      <c r="MOZ1" s="33" t="s">
        <v>9516</v>
      </c>
      <c r="MPA1" s="33" t="s">
        <v>9517</v>
      </c>
      <c r="MPB1" s="33" t="s">
        <v>9518</v>
      </c>
      <c r="MPC1" s="33" t="s">
        <v>9519</v>
      </c>
      <c r="MPD1" s="33" t="s">
        <v>9520</v>
      </c>
      <c r="MPE1" s="33" t="s">
        <v>9521</v>
      </c>
      <c r="MPF1" s="33" t="s">
        <v>9522</v>
      </c>
      <c r="MPG1" s="33" t="s">
        <v>9523</v>
      </c>
      <c r="MPH1" s="33" t="s">
        <v>9524</v>
      </c>
      <c r="MPI1" s="33" t="s">
        <v>9525</v>
      </c>
      <c r="MPJ1" s="33" t="s">
        <v>9526</v>
      </c>
      <c r="MPK1" s="33" t="s">
        <v>9527</v>
      </c>
      <c r="MPL1" s="33" t="s">
        <v>9528</v>
      </c>
      <c r="MPM1" s="33" t="s">
        <v>9529</v>
      </c>
      <c r="MPN1" s="33" t="s">
        <v>9530</v>
      </c>
      <c r="MPO1" s="33" t="s">
        <v>9531</v>
      </c>
      <c r="MPP1" s="33" t="s">
        <v>9532</v>
      </c>
      <c r="MPQ1" s="33" t="s">
        <v>9533</v>
      </c>
      <c r="MPR1" s="33" t="s">
        <v>9534</v>
      </c>
      <c r="MPS1" s="33" t="s">
        <v>9535</v>
      </c>
      <c r="MPT1" s="33" t="s">
        <v>9536</v>
      </c>
      <c r="MPU1" s="33" t="s">
        <v>9537</v>
      </c>
      <c r="MPV1" s="33" t="s">
        <v>9538</v>
      </c>
      <c r="MPW1" s="33" t="s">
        <v>9539</v>
      </c>
      <c r="MPX1" s="33" t="s">
        <v>9540</v>
      </c>
      <c r="MPY1" s="33" t="s">
        <v>9541</v>
      </c>
      <c r="MPZ1" s="33" t="s">
        <v>9542</v>
      </c>
      <c r="MQA1" s="33" t="s">
        <v>9543</v>
      </c>
      <c r="MQB1" s="33" t="s">
        <v>9544</v>
      </c>
      <c r="MQC1" s="33" t="s">
        <v>9545</v>
      </c>
      <c r="MQD1" s="33" t="s">
        <v>9546</v>
      </c>
      <c r="MQE1" s="33" t="s">
        <v>9547</v>
      </c>
      <c r="MQF1" s="33" t="s">
        <v>9548</v>
      </c>
      <c r="MQG1" s="33" t="s">
        <v>9549</v>
      </c>
      <c r="MQH1" s="33" t="s">
        <v>9550</v>
      </c>
      <c r="MQI1" s="33" t="s">
        <v>9551</v>
      </c>
      <c r="MQJ1" s="33" t="s">
        <v>9552</v>
      </c>
      <c r="MQK1" s="33" t="s">
        <v>9553</v>
      </c>
      <c r="MQL1" s="33" t="s">
        <v>9554</v>
      </c>
      <c r="MQM1" s="33" t="s">
        <v>9555</v>
      </c>
      <c r="MQN1" s="33" t="s">
        <v>9556</v>
      </c>
      <c r="MQO1" s="33" t="s">
        <v>9557</v>
      </c>
      <c r="MQP1" s="33" t="s">
        <v>9558</v>
      </c>
      <c r="MQQ1" s="33" t="s">
        <v>9559</v>
      </c>
      <c r="MQR1" s="33" t="s">
        <v>9560</v>
      </c>
      <c r="MQS1" s="33" t="s">
        <v>9561</v>
      </c>
      <c r="MQT1" s="33" t="s">
        <v>9562</v>
      </c>
      <c r="MQU1" s="33" t="s">
        <v>9563</v>
      </c>
      <c r="MQV1" s="33" t="s">
        <v>9564</v>
      </c>
      <c r="MQW1" s="33" t="s">
        <v>9565</v>
      </c>
      <c r="MQX1" s="33" t="s">
        <v>9566</v>
      </c>
      <c r="MQY1" s="33" t="s">
        <v>9567</v>
      </c>
      <c r="MQZ1" s="33" t="s">
        <v>9568</v>
      </c>
      <c r="MRA1" s="33" t="s">
        <v>9569</v>
      </c>
      <c r="MRB1" s="33" t="s">
        <v>9570</v>
      </c>
      <c r="MRC1" s="33" t="s">
        <v>9571</v>
      </c>
      <c r="MRD1" s="33" t="s">
        <v>9572</v>
      </c>
      <c r="MRE1" s="33" t="s">
        <v>9573</v>
      </c>
      <c r="MRF1" s="33" t="s">
        <v>9574</v>
      </c>
      <c r="MRG1" s="33" t="s">
        <v>9575</v>
      </c>
      <c r="MRH1" s="33" t="s">
        <v>9576</v>
      </c>
      <c r="MRI1" s="33" t="s">
        <v>9577</v>
      </c>
      <c r="MRJ1" s="33" t="s">
        <v>9578</v>
      </c>
      <c r="MRK1" s="33" t="s">
        <v>9579</v>
      </c>
      <c r="MRL1" s="33" t="s">
        <v>9580</v>
      </c>
      <c r="MRM1" s="33" t="s">
        <v>9581</v>
      </c>
      <c r="MRN1" s="33" t="s">
        <v>9582</v>
      </c>
      <c r="MRO1" s="33" t="s">
        <v>9583</v>
      </c>
      <c r="MRP1" s="33" t="s">
        <v>9584</v>
      </c>
      <c r="MRQ1" s="33" t="s">
        <v>9585</v>
      </c>
      <c r="MRR1" s="33" t="s">
        <v>9586</v>
      </c>
      <c r="MRS1" s="33" t="s">
        <v>9587</v>
      </c>
      <c r="MRT1" s="33" t="s">
        <v>9588</v>
      </c>
      <c r="MRU1" s="33" t="s">
        <v>9589</v>
      </c>
      <c r="MRV1" s="33" t="s">
        <v>9590</v>
      </c>
      <c r="MRW1" s="33" t="s">
        <v>9591</v>
      </c>
      <c r="MRX1" s="33" t="s">
        <v>9592</v>
      </c>
      <c r="MRY1" s="33" t="s">
        <v>9593</v>
      </c>
      <c r="MRZ1" s="33" t="s">
        <v>9594</v>
      </c>
      <c r="MSA1" s="33" t="s">
        <v>9595</v>
      </c>
      <c r="MSB1" s="33" t="s">
        <v>9596</v>
      </c>
      <c r="MSC1" s="33" t="s">
        <v>9597</v>
      </c>
      <c r="MSD1" s="33" t="s">
        <v>9598</v>
      </c>
      <c r="MSE1" s="33" t="s">
        <v>9599</v>
      </c>
      <c r="MSF1" s="33" t="s">
        <v>9600</v>
      </c>
      <c r="MSG1" s="33" t="s">
        <v>9601</v>
      </c>
      <c r="MSH1" s="33" t="s">
        <v>9602</v>
      </c>
      <c r="MSI1" s="33" t="s">
        <v>9603</v>
      </c>
      <c r="MSJ1" s="33" t="s">
        <v>9604</v>
      </c>
      <c r="MSK1" s="33" t="s">
        <v>9605</v>
      </c>
      <c r="MSL1" s="33" t="s">
        <v>9606</v>
      </c>
      <c r="MSM1" s="33" t="s">
        <v>9607</v>
      </c>
      <c r="MSN1" s="33" t="s">
        <v>9608</v>
      </c>
      <c r="MSO1" s="33" t="s">
        <v>9609</v>
      </c>
      <c r="MSP1" s="33" t="s">
        <v>9610</v>
      </c>
      <c r="MSQ1" s="33" t="s">
        <v>9611</v>
      </c>
      <c r="MSR1" s="33" t="s">
        <v>9612</v>
      </c>
      <c r="MSS1" s="33" t="s">
        <v>9613</v>
      </c>
      <c r="MST1" s="33" t="s">
        <v>9614</v>
      </c>
      <c r="MSU1" s="33" t="s">
        <v>9615</v>
      </c>
      <c r="MSV1" s="33" t="s">
        <v>9616</v>
      </c>
      <c r="MSW1" s="33" t="s">
        <v>9617</v>
      </c>
      <c r="MSX1" s="33" t="s">
        <v>9618</v>
      </c>
      <c r="MSY1" s="33" t="s">
        <v>9619</v>
      </c>
      <c r="MSZ1" s="33" t="s">
        <v>9620</v>
      </c>
      <c r="MTA1" s="33" t="s">
        <v>9621</v>
      </c>
      <c r="MTB1" s="33" t="s">
        <v>9622</v>
      </c>
      <c r="MTC1" s="33" t="s">
        <v>9623</v>
      </c>
      <c r="MTD1" s="33" t="s">
        <v>9624</v>
      </c>
      <c r="MTE1" s="33" t="s">
        <v>9625</v>
      </c>
      <c r="MTF1" s="33" t="s">
        <v>9626</v>
      </c>
      <c r="MTG1" s="33" t="s">
        <v>9627</v>
      </c>
      <c r="MTH1" s="33" t="s">
        <v>9628</v>
      </c>
      <c r="MTI1" s="33" t="s">
        <v>9629</v>
      </c>
      <c r="MTJ1" s="33" t="s">
        <v>9630</v>
      </c>
      <c r="MTK1" s="33" t="s">
        <v>9631</v>
      </c>
      <c r="MTL1" s="33" t="s">
        <v>9632</v>
      </c>
      <c r="MTM1" s="33" t="s">
        <v>9633</v>
      </c>
      <c r="MTN1" s="33" t="s">
        <v>9634</v>
      </c>
      <c r="MTO1" s="33" t="s">
        <v>9635</v>
      </c>
      <c r="MTP1" s="33" t="s">
        <v>9636</v>
      </c>
      <c r="MTQ1" s="33" t="s">
        <v>9637</v>
      </c>
      <c r="MTR1" s="33" t="s">
        <v>9638</v>
      </c>
      <c r="MTS1" s="33" t="s">
        <v>9639</v>
      </c>
      <c r="MTT1" s="33" t="s">
        <v>9640</v>
      </c>
      <c r="MTU1" s="33" t="s">
        <v>9641</v>
      </c>
      <c r="MTV1" s="33" t="s">
        <v>9642</v>
      </c>
      <c r="MTW1" s="33" t="s">
        <v>9643</v>
      </c>
      <c r="MTX1" s="33" t="s">
        <v>9644</v>
      </c>
      <c r="MTY1" s="33" t="s">
        <v>9645</v>
      </c>
      <c r="MTZ1" s="33" t="s">
        <v>9646</v>
      </c>
      <c r="MUA1" s="33" t="s">
        <v>9647</v>
      </c>
      <c r="MUB1" s="33" t="s">
        <v>9648</v>
      </c>
      <c r="MUC1" s="33" t="s">
        <v>9649</v>
      </c>
      <c r="MUD1" s="33" t="s">
        <v>9650</v>
      </c>
      <c r="MUE1" s="33" t="s">
        <v>9651</v>
      </c>
      <c r="MUF1" s="33" t="s">
        <v>9652</v>
      </c>
      <c r="MUG1" s="33" t="s">
        <v>9653</v>
      </c>
      <c r="MUH1" s="33" t="s">
        <v>9654</v>
      </c>
      <c r="MUI1" s="33" t="s">
        <v>9655</v>
      </c>
      <c r="MUJ1" s="33" t="s">
        <v>9656</v>
      </c>
      <c r="MUK1" s="33" t="s">
        <v>9657</v>
      </c>
      <c r="MUL1" s="33" t="s">
        <v>9658</v>
      </c>
      <c r="MUM1" s="33" t="s">
        <v>9659</v>
      </c>
      <c r="MUN1" s="33" t="s">
        <v>9660</v>
      </c>
      <c r="MUO1" s="33" t="s">
        <v>9661</v>
      </c>
      <c r="MUP1" s="33" t="s">
        <v>9662</v>
      </c>
      <c r="MUQ1" s="33" t="s">
        <v>9663</v>
      </c>
      <c r="MUR1" s="33" t="s">
        <v>9664</v>
      </c>
      <c r="MUS1" s="33" t="s">
        <v>9665</v>
      </c>
      <c r="MUT1" s="33" t="s">
        <v>9666</v>
      </c>
      <c r="MUU1" s="33" t="s">
        <v>9667</v>
      </c>
      <c r="MUV1" s="33" t="s">
        <v>9668</v>
      </c>
      <c r="MUW1" s="33" t="s">
        <v>9669</v>
      </c>
      <c r="MUX1" s="33" t="s">
        <v>9670</v>
      </c>
      <c r="MUY1" s="33" t="s">
        <v>9671</v>
      </c>
      <c r="MUZ1" s="33" t="s">
        <v>9672</v>
      </c>
      <c r="MVA1" s="33" t="s">
        <v>9673</v>
      </c>
      <c r="MVB1" s="33" t="s">
        <v>9674</v>
      </c>
      <c r="MVC1" s="33" t="s">
        <v>9675</v>
      </c>
      <c r="MVD1" s="33" t="s">
        <v>9676</v>
      </c>
      <c r="MVE1" s="33" t="s">
        <v>9677</v>
      </c>
      <c r="MVF1" s="33" t="s">
        <v>9678</v>
      </c>
      <c r="MVG1" s="33" t="s">
        <v>9679</v>
      </c>
      <c r="MVH1" s="33" t="s">
        <v>9680</v>
      </c>
      <c r="MVI1" s="33" t="s">
        <v>9681</v>
      </c>
      <c r="MVJ1" s="33" t="s">
        <v>9682</v>
      </c>
      <c r="MVK1" s="33" t="s">
        <v>9683</v>
      </c>
      <c r="MVL1" s="33" t="s">
        <v>9684</v>
      </c>
      <c r="MVM1" s="33" t="s">
        <v>9685</v>
      </c>
      <c r="MVN1" s="33" t="s">
        <v>9686</v>
      </c>
      <c r="MVO1" s="33" t="s">
        <v>9687</v>
      </c>
      <c r="MVP1" s="33" t="s">
        <v>9688</v>
      </c>
      <c r="MVQ1" s="33" t="s">
        <v>9689</v>
      </c>
      <c r="MVR1" s="33" t="s">
        <v>9690</v>
      </c>
      <c r="MVS1" s="33" t="s">
        <v>9691</v>
      </c>
      <c r="MVT1" s="33" t="s">
        <v>9692</v>
      </c>
      <c r="MVU1" s="33" t="s">
        <v>9693</v>
      </c>
      <c r="MVV1" s="33" t="s">
        <v>9694</v>
      </c>
      <c r="MVW1" s="33" t="s">
        <v>9695</v>
      </c>
      <c r="MVX1" s="33" t="s">
        <v>9696</v>
      </c>
      <c r="MVY1" s="33" t="s">
        <v>9697</v>
      </c>
      <c r="MVZ1" s="33" t="s">
        <v>9698</v>
      </c>
      <c r="MWA1" s="33" t="s">
        <v>9699</v>
      </c>
      <c r="MWB1" s="33" t="s">
        <v>9700</v>
      </c>
      <c r="MWC1" s="33" t="s">
        <v>9701</v>
      </c>
      <c r="MWD1" s="33" t="s">
        <v>9702</v>
      </c>
      <c r="MWE1" s="33" t="s">
        <v>9703</v>
      </c>
      <c r="MWF1" s="33" t="s">
        <v>9704</v>
      </c>
      <c r="MWG1" s="33" t="s">
        <v>9705</v>
      </c>
      <c r="MWH1" s="33" t="s">
        <v>9706</v>
      </c>
      <c r="MWI1" s="33" t="s">
        <v>9707</v>
      </c>
      <c r="MWJ1" s="33" t="s">
        <v>9708</v>
      </c>
      <c r="MWK1" s="33" t="s">
        <v>9709</v>
      </c>
      <c r="MWL1" s="33" t="s">
        <v>9710</v>
      </c>
      <c r="MWM1" s="33" t="s">
        <v>9711</v>
      </c>
      <c r="MWN1" s="33" t="s">
        <v>9712</v>
      </c>
      <c r="MWO1" s="33" t="s">
        <v>9713</v>
      </c>
      <c r="MWP1" s="33" t="s">
        <v>9714</v>
      </c>
      <c r="MWQ1" s="33" t="s">
        <v>9715</v>
      </c>
      <c r="MWR1" s="33" t="s">
        <v>9716</v>
      </c>
      <c r="MWS1" s="33" t="s">
        <v>9717</v>
      </c>
      <c r="MWT1" s="33" t="s">
        <v>9718</v>
      </c>
      <c r="MWU1" s="33" t="s">
        <v>9719</v>
      </c>
      <c r="MWV1" s="33" t="s">
        <v>9720</v>
      </c>
      <c r="MWW1" s="33" t="s">
        <v>9721</v>
      </c>
      <c r="MWX1" s="33" t="s">
        <v>9722</v>
      </c>
      <c r="MWY1" s="33" t="s">
        <v>9723</v>
      </c>
      <c r="MWZ1" s="33" t="s">
        <v>9724</v>
      </c>
      <c r="MXA1" s="33" t="s">
        <v>9725</v>
      </c>
      <c r="MXB1" s="33" t="s">
        <v>9726</v>
      </c>
      <c r="MXC1" s="33" t="s">
        <v>9727</v>
      </c>
      <c r="MXD1" s="33" t="s">
        <v>9728</v>
      </c>
      <c r="MXE1" s="33" t="s">
        <v>9729</v>
      </c>
      <c r="MXF1" s="33" t="s">
        <v>9730</v>
      </c>
      <c r="MXG1" s="33" t="s">
        <v>9731</v>
      </c>
      <c r="MXH1" s="33" t="s">
        <v>9732</v>
      </c>
      <c r="MXI1" s="33" t="s">
        <v>9733</v>
      </c>
      <c r="MXJ1" s="33" t="s">
        <v>9734</v>
      </c>
      <c r="MXK1" s="33" t="s">
        <v>9735</v>
      </c>
      <c r="MXL1" s="33" t="s">
        <v>9736</v>
      </c>
      <c r="MXM1" s="33" t="s">
        <v>9737</v>
      </c>
      <c r="MXN1" s="33" t="s">
        <v>9738</v>
      </c>
      <c r="MXO1" s="33" t="s">
        <v>9739</v>
      </c>
      <c r="MXP1" s="33" t="s">
        <v>9740</v>
      </c>
      <c r="MXQ1" s="33" t="s">
        <v>9741</v>
      </c>
      <c r="MXR1" s="33" t="s">
        <v>9742</v>
      </c>
      <c r="MXS1" s="33" t="s">
        <v>9743</v>
      </c>
      <c r="MXT1" s="33" t="s">
        <v>9744</v>
      </c>
      <c r="MXU1" s="33" t="s">
        <v>9745</v>
      </c>
      <c r="MXV1" s="33" t="s">
        <v>9746</v>
      </c>
      <c r="MXW1" s="33" t="s">
        <v>9747</v>
      </c>
      <c r="MXX1" s="33" t="s">
        <v>9748</v>
      </c>
      <c r="MXY1" s="33" t="s">
        <v>9749</v>
      </c>
      <c r="MXZ1" s="33" t="s">
        <v>9750</v>
      </c>
      <c r="MYA1" s="33" t="s">
        <v>9751</v>
      </c>
      <c r="MYB1" s="33" t="s">
        <v>9752</v>
      </c>
      <c r="MYC1" s="33" t="s">
        <v>9753</v>
      </c>
      <c r="MYD1" s="33" t="s">
        <v>9754</v>
      </c>
      <c r="MYE1" s="33" t="s">
        <v>9755</v>
      </c>
      <c r="MYF1" s="33" t="s">
        <v>9756</v>
      </c>
      <c r="MYG1" s="33" t="s">
        <v>9757</v>
      </c>
      <c r="MYH1" s="33" t="s">
        <v>9758</v>
      </c>
      <c r="MYI1" s="33" t="s">
        <v>9759</v>
      </c>
      <c r="MYJ1" s="33" t="s">
        <v>9760</v>
      </c>
      <c r="MYK1" s="33" t="s">
        <v>9761</v>
      </c>
      <c r="MYL1" s="33" t="s">
        <v>9762</v>
      </c>
      <c r="MYM1" s="33" t="s">
        <v>9763</v>
      </c>
      <c r="MYN1" s="33" t="s">
        <v>9764</v>
      </c>
      <c r="MYO1" s="33" t="s">
        <v>9765</v>
      </c>
      <c r="MYP1" s="33" t="s">
        <v>9766</v>
      </c>
      <c r="MYQ1" s="33" t="s">
        <v>9767</v>
      </c>
      <c r="MYR1" s="33" t="s">
        <v>9768</v>
      </c>
      <c r="MYS1" s="33" t="s">
        <v>9769</v>
      </c>
      <c r="MYT1" s="33" t="s">
        <v>9770</v>
      </c>
      <c r="MYU1" s="33" t="s">
        <v>9771</v>
      </c>
      <c r="MYV1" s="33" t="s">
        <v>9772</v>
      </c>
      <c r="MYW1" s="33" t="s">
        <v>9773</v>
      </c>
      <c r="MYX1" s="33" t="s">
        <v>9774</v>
      </c>
      <c r="MYY1" s="33" t="s">
        <v>9775</v>
      </c>
      <c r="MYZ1" s="33" t="s">
        <v>9776</v>
      </c>
      <c r="MZA1" s="33" t="s">
        <v>9777</v>
      </c>
      <c r="MZB1" s="33" t="s">
        <v>9778</v>
      </c>
      <c r="MZC1" s="33" t="s">
        <v>9779</v>
      </c>
      <c r="MZD1" s="33" t="s">
        <v>9780</v>
      </c>
      <c r="MZE1" s="33" t="s">
        <v>9781</v>
      </c>
      <c r="MZF1" s="33" t="s">
        <v>9782</v>
      </c>
      <c r="MZG1" s="33" t="s">
        <v>9783</v>
      </c>
      <c r="MZH1" s="33" t="s">
        <v>9784</v>
      </c>
      <c r="MZI1" s="33" t="s">
        <v>9785</v>
      </c>
      <c r="MZJ1" s="33" t="s">
        <v>9786</v>
      </c>
      <c r="MZK1" s="33" t="s">
        <v>9787</v>
      </c>
      <c r="MZL1" s="33" t="s">
        <v>9788</v>
      </c>
      <c r="MZM1" s="33" t="s">
        <v>9789</v>
      </c>
      <c r="MZN1" s="33" t="s">
        <v>9790</v>
      </c>
      <c r="MZO1" s="33" t="s">
        <v>9791</v>
      </c>
      <c r="MZP1" s="33" t="s">
        <v>9792</v>
      </c>
      <c r="MZQ1" s="33" t="s">
        <v>9793</v>
      </c>
      <c r="MZR1" s="33" t="s">
        <v>9794</v>
      </c>
      <c r="MZS1" s="33" t="s">
        <v>9795</v>
      </c>
      <c r="MZT1" s="33" t="s">
        <v>9796</v>
      </c>
      <c r="MZU1" s="33" t="s">
        <v>9797</v>
      </c>
      <c r="MZV1" s="33" t="s">
        <v>9798</v>
      </c>
      <c r="MZW1" s="33" t="s">
        <v>9799</v>
      </c>
      <c r="MZX1" s="33" t="s">
        <v>9800</v>
      </c>
      <c r="MZY1" s="33" t="s">
        <v>9801</v>
      </c>
      <c r="MZZ1" s="33" t="s">
        <v>9802</v>
      </c>
      <c r="NAA1" s="33" t="s">
        <v>9803</v>
      </c>
      <c r="NAB1" s="33" t="s">
        <v>9804</v>
      </c>
      <c r="NAC1" s="33" t="s">
        <v>9805</v>
      </c>
      <c r="NAD1" s="33" t="s">
        <v>9806</v>
      </c>
      <c r="NAE1" s="33" t="s">
        <v>9807</v>
      </c>
      <c r="NAF1" s="33" t="s">
        <v>9808</v>
      </c>
      <c r="NAG1" s="33" t="s">
        <v>9809</v>
      </c>
      <c r="NAH1" s="33" t="s">
        <v>9810</v>
      </c>
      <c r="NAI1" s="33" t="s">
        <v>9811</v>
      </c>
      <c r="NAJ1" s="33" t="s">
        <v>9812</v>
      </c>
      <c r="NAK1" s="33" t="s">
        <v>9813</v>
      </c>
      <c r="NAL1" s="33" t="s">
        <v>9814</v>
      </c>
      <c r="NAM1" s="33" t="s">
        <v>9815</v>
      </c>
      <c r="NAN1" s="33" t="s">
        <v>9816</v>
      </c>
      <c r="NAO1" s="33" t="s">
        <v>9817</v>
      </c>
      <c r="NAP1" s="33" t="s">
        <v>9818</v>
      </c>
      <c r="NAQ1" s="33" t="s">
        <v>9819</v>
      </c>
      <c r="NAR1" s="33" t="s">
        <v>9820</v>
      </c>
      <c r="NAS1" s="33" t="s">
        <v>9821</v>
      </c>
      <c r="NAT1" s="33" t="s">
        <v>9822</v>
      </c>
      <c r="NAU1" s="33" t="s">
        <v>9823</v>
      </c>
      <c r="NAV1" s="33" t="s">
        <v>9824</v>
      </c>
      <c r="NAW1" s="33" t="s">
        <v>9825</v>
      </c>
      <c r="NAX1" s="33" t="s">
        <v>9826</v>
      </c>
      <c r="NAY1" s="33" t="s">
        <v>9827</v>
      </c>
      <c r="NAZ1" s="33" t="s">
        <v>9828</v>
      </c>
      <c r="NBA1" s="33" t="s">
        <v>9829</v>
      </c>
      <c r="NBB1" s="33" t="s">
        <v>9830</v>
      </c>
      <c r="NBC1" s="33" t="s">
        <v>9831</v>
      </c>
      <c r="NBD1" s="33" t="s">
        <v>9832</v>
      </c>
      <c r="NBE1" s="33" t="s">
        <v>9833</v>
      </c>
      <c r="NBF1" s="33" t="s">
        <v>9834</v>
      </c>
      <c r="NBG1" s="33" t="s">
        <v>9835</v>
      </c>
      <c r="NBH1" s="33" t="s">
        <v>9836</v>
      </c>
      <c r="NBI1" s="33" t="s">
        <v>9837</v>
      </c>
      <c r="NBJ1" s="33" t="s">
        <v>9838</v>
      </c>
      <c r="NBK1" s="33" t="s">
        <v>9839</v>
      </c>
      <c r="NBL1" s="33" t="s">
        <v>9840</v>
      </c>
      <c r="NBM1" s="33" t="s">
        <v>9841</v>
      </c>
      <c r="NBN1" s="33" t="s">
        <v>9842</v>
      </c>
      <c r="NBO1" s="33" t="s">
        <v>9843</v>
      </c>
      <c r="NBP1" s="33" t="s">
        <v>9844</v>
      </c>
      <c r="NBQ1" s="33" t="s">
        <v>9845</v>
      </c>
      <c r="NBR1" s="33" t="s">
        <v>9846</v>
      </c>
      <c r="NBS1" s="33" t="s">
        <v>9847</v>
      </c>
      <c r="NBT1" s="33" t="s">
        <v>9848</v>
      </c>
      <c r="NBU1" s="33" t="s">
        <v>9849</v>
      </c>
      <c r="NBV1" s="33" t="s">
        <v>9850</v>
      </c>
      <c r="NBW1" s="33" t="s">
        <v>9851</v>
      </c>
      <c r="NBX1" s="33" t="s">
        <v>9852</v>
      </c>
      <c r="NBY1" s="33" t="s">
        <v>9853</v>
      </c>
      <c r="NBZ1" s="33" t="s">
        <v>9854</v>
      </c>
      <c r="NCA1" s="33" t="s">
        <v>9855</v>
      </c>
      <c r="NCB1" s="33" t="s">
        <v>9856</v>
      </c>
      <c r="NCC1" s="33" t="s">
        <v>9857</v>
      </c>
      <c r="NCD1" s="33" t="s">
        <v>9858</v>
      </c>
      <c r="NCE1" s="33" t="s">
        <v>9859</v>
      </c>
      <c r="NCF1" s="33" t="s">
        <v>9860</v>
      </c>
      <c r="NCG1" s="33" t="s">
        <v>9861</v>
      </c>
      <c r="NCH1" s="33" t="s">
        <v>9862</v>
      </c>
      <c r="NCI1" s="33" t="s">
        <v>9863</v>
      </c>
      <c r="NCJ1" s="33" t="s">
        <v>9864</v>
      </c>
      <c r="NCK1" s="33" t="s">
        <v>9865</v>
      </c>
      <c r="NCL1" s="33" t="s">
        <v>9866</v>
      </c>
      <c r="NCM1" s="33" t="s">
        <v>9867</v>
      </c>
      <c r="NCN1" s="33" t="s">
        <v>9868</v>
      </c>
      <c r="NCO1" s="33" t="s">
        <v>9869</v>
      </c>
      <c r="NCP1" s="33" t="s">
        <v>9870</v>
      </c>
      <c r="NCQ1" s="33" t="s">
        <v>9871</v>
      </c>
      <c r="NCR1" s="33" t="s">
        <v>9872</v>
      </c>
      <c r="NCS1" s="33" t="s">
        <v>9873</v>
      </c>
      <c r="NCT1" s="33" t="s">
        <v>9874</v>
      </c>
      <c r="NCU1" s="33" t="s">
        <v>9875</v>
      </c>
      <c r="NCV1" s="33" t="s">
        <v>9876</v>
      </c>
      <c r="NCW1" s="33" t="s">
        <v>9877</v>
      </c>
      <c r="NCX1" s="33" t="s">
        <v>9878</v>
      </c>
      <c r="NCY1" s="33" t="s">
        <v>9879</v>
      </c>
      <c r="NCZ1" s="33" t="s">
        <v>9880</v>
      </c>
      <c r="NDA1" s="33" t="s">
        <v>9881</v>
      </c>
      <c r="NDB1" s="33" t="s">
        <v>9882</v>
      </c>
      <c r="NDC1" s="33" t="s">
        <v>9883</v>
      </c>
      <c r="NDD1" s="33" t="s">
        <v>9884</v>
      </c>
      <c r="NDE1" s="33" t="s">
        <v>9885</v>
      </c>
      <c r="NDF1" s="33" t="s">
        <v>9886</v>
      </c>
      <c r="NDG1" s="33" t="s">
        <v>9887</v>
      </c>
      <c r="NDH1" s="33" t="s">
        <v>9888</v>
      </c>
      <c r="NDI1" s="33" t="s">
        <v>9889</v>
      </c>
      <c r="NDJ1" s="33" t="s">
        <v>9890</v>
      </c>
      <c r="NDK1" s="33" t="s">
        <v>9891</v>
      </c>
      <c r="NDL1" s="33" t="s">
        <v>9892</v>
      </c>
      <c r="NDM1" s="33" t="s">
        <v>9893</v>
      </c>
      <c r="NDN1" s="33" t="s">
        <v>9894</v>
      </c>
      <c r="NDO1" s="33" t="s">
        <v>9895</v>
      </c>
      <c r="NDP1" s="33" t="s">
        <v>9896</v>
      </c>
      <c r="NDQ1" s="33" t="s">
        <v>9897</v>
      </c>
      <c r="NDR1" s="33" t="s">
        <v>9898</v>
      </c>
      <c r="NDS1" s="33" t="s">
        <v>9899</v>
      </c>
      <c r="NDT1" s="33" t="s">
        <v>9900</v>
      </c>
      <c r="NDU1" s="33" t="s">
        <v>9901</v>
      </c>
      <c r="NDV1" s="33" t="s">
        <v>9902</v>
      </c>
      <c r="NDW1" s="33" t="s">
        <v>9903</v>
      </c>
      <c r="NDX1" s="33" t="s">
        <v>9904</v>
      </c>
      <c r="NDY1" s="33" t="s">
        <v>9905</v>
      </c>
      <c r="NDZ1" s="33" t="s">
        <v>9906</v>
      </c>
      <c r="NEA1" s="33" t="s">
        <v>9907</v>
      </c>
      <c r="NEB1" s="33" t="s">
        <v>9908</v>
      </c>
      <c r="NEC1" s="33" t="s">
        <v>9909</v>
      </c>
      <c r="NED1" s="33" t="s">
        <v>9910</v>
      </c>
      <c r="NEE1" s="33" t="s">
        <v>9911</v>
      </c>
      <c r="NEF1" s="33" t="s">
        <v>9912</v>
      </c>
      <c r="NEG1" s="33" t="s">
        <v>9913</v>
      </c>
      <c r="NEH1" s="33" t="s">
        <v>9914</v>
      </c>
      <c r="NEI1" s="33" t="s">
        <v>9915</v>
      </c>
      <c r="NEJ1" s="33" t="s">
        <v>9916</v>
      </c>
      <c r="NEK1" s="33" t="s">
        <v>9917</v>
      </c>
      <c r="NEL1" s="33" t="s">
        <v>9918</v>
      </c>
      <c r="NEM1" s="33" t="s">
        <v>9919</v>
      </c>
      <c r="NEN1" s="33" t="s">
        <v>9920</v>
      </c>
      <c r="NEO1" s="33" t="s">
        <v>9921</v>
      </c>
      <c r="NEP1" s="33" t="s">
        <v>9922</v>
      </c>
      <c r="NEQ1" s="33" t="s">
        <v>9923</v>
      </c>
      <c r="NER1" s="33" t="s">
        <v>9924</v>
      </c>
      <c r="NES1" s="33" t="s">
        <v>9925</v>
      </c>
      <c r="NET1" s="33" t="s">
        <v>9926</v>
      </c>
      <c r="NEU1" s="33" t="s">
        <v>9927</v>
      </c>
      <c r="NEV1" s="33" t="s">
        <v>9928</v>
      </c>
      <c r="NEW1" s="33" t="s">
        <v>9929</v>
      </c>
      <c r="NEX1" s="33" t="s">
        <v>9930</v>
      </c>
      <c r="NEY1" s="33" t="s">
        <v>9931</v>
      </c>
      <c r="NEZ1" s="33" t="s">
        <v>9932</v>
      </c>
      <c r="NFA1" s="33" t="s">
        <v>9933</v>
      </c>
      <c r="NFB1" s="33" t="s">
        <v>9934</v>
      </c>
      <c r="NFC1" s="33" t="s">
        <v>9935</v>
      </c>
      <c r="NFD1" s="33" t="s">
        <v>9936</v>
      </c>
      <c r="NFE1" s="33" t="s">
        <v>9937</v>
      </c>
      <c r="NFF1" s="33" t="s">
        <v>9938</v>
      </c>
      <c r="NFG1" s="33" t="s">
        <v>9939</v>
      </c>
      <c r="NFH1" s="33" t="s">
        <v>9940</v>
      </c>
      <c r="NFI1" s="33" t="s">
        <v>9941</v>
      </c>
      <c r="NFJ1" s="33" t="s">
        <v>9942</v>
      </c>
      <c r="NFK1" s="33" t="s">
        <v>9943</v>
      </c>
      <c r="NFL1" s="33" t="s">
        <v>9944</v>
      </c>
      <c r="NFM1" s="33" t="s">
        <v>9945</v>
      </c>
      <c r="NFN1" s="33" t="s">
        <v>9946</v>
      </c>
      <c r="NFO1" s="33" t="s">
        <v>9947</v>
      </c>
      <c r="NFP1" s="33" t="s">
        <v>9948</v>
      </c>
      <c r="NFQ1" s="33" t="s">
        <v>9949</v>
      </c>
      <c r="NFR1" s="33" t="s">
        <v>9950</v>
      </c>
      <c r="NFS1" s="33" t="s">
        <v>9951</v>
      </c>
      <c r="NFT1" s="33" t="s">
        <v>9952</v>
      </c>
      <c r="NFU1" s="33" t="s">
        <v>9953</v>
      </c>
      <c r="NFV1" s="33" t="s">
        <v>9954</v>
      </c>
      <c r="NFW1" s="33" t="s">
        <v>9955</v>
      </c>
      <c r="NFX1" s="33" t="s">
        <v>9956</v>
      </c>
      <c r="NFY1" s="33" t="s">
        <v>9957</v>
      </c>
      <c r="NFZ1" s="33" t="s">
        <v>9958</v>
      </c>
      <c r="NGA1" s="33" t="s">
        <v>9959</v>
      </c>
      <c r="NGB1" s="33" t="s">
        <v>9960</v>
      </c>
      <c r="NGC1" s="33" t="s">
        <v>9961</v>
      </c>
      <c r="NGD1" s="33" t="s">
        <v>9962</v>
      </c>
      <c r="NGE1" s="33" t="s">
        <v>9963</v>
      </c>
      <c r="NGF1" s="33" t="s">
        <v>9964</v>
      </c>
      <c r="NGG1" s="33" t="s">
        <v>9965</v>
      </c>
      <c r="NGH1" s="33" t="s">
        <v>9966</v>
      </c>
      <c r="NGI1" s="33" t="s">
        <v>9967</v>
      </c>
      <c r="NGJ1" s="33" t="s">
        <v>9968</v>
      </c>
      <c r="NGK1" s="33" t="s">
        <v>9969</v>
      </c>
      <c r="NGL1" s="33" t="s">
        <v>9970</v>
      </c>
      <c r="NGM1" s="33" t="s">
        <v>9971</v>
      </c>
      <c r="NGN1" s="33" t="s">
        <v>9972</v>
      </c>
      <c r="NGO1" s="33" t="s">
        <v>9973</v>
      </c>
      <c r="NGP1" s="33" t="s">
        <v>9974</v>
      </c>
      <c r="NGQ1" s="33" t="s">
        <v>9975</v>
      </c>
      <c r="NGR1" s="33" t="s">
        <v>9976</v>
      </c>
      <c r="NGS1" s="33" t="s">
        <v>9977</v>
      </c>
      <c r="NGT1" s="33" t="s">
        <v>9978</v>
      </c>
      <c r="NGU1" s="33" t="s">
        <v>9979</v>
      </c>
      <c r="NGV1" s="33" t="s">
        <v>9980</v>
      </c>
      <c r="NGW1" s="33" t="s">
        <v>9981</v>
      </c>
      <c r="NGX1" s="33" t="s">
        <v>9982</v>
      </c>
      <c r="NGY1" s="33" t="s">
        <v>9983</v>
      </c>
      <c r="NGZ1" s="33" t="s">
        <v>9984</v>
      </c>
      <c r="NHA1" s="33" t="s">
        <v>9985</v>
      </c>
      <c r="NHB1" s="33" t="s">
        <v>9986</v>
      </c>
      <c r="NHC1" s="33" t="s">
        <v>9987</v>
      </c>
      <c r="NHD1" s="33" t="s">
        <v>9988</v>
      </c>
      <c r="NHE1" s="33" t="s">
        <v>9989</v>
      </c>
      <c r="NHF1" s="33" t="s">
        <v>9990</v>
      </c>
      <c r="NHG1" s="33" t="s">
        <v>9991</v>
      </c>
      <c r="NHH1" s="33" t="s">
        <v>9992</v>
      </c>
      <c r="NHI1" s="33" t="s">
        <v>9993</v>
      </c>
      <c r="NHJ1" s="33" t="s">
        <v>9994</v>
      </c>
      <c r="NHK1" s="33" t="s">
        <v>9995</v>
      </c>
      <c r="NHL1" s="33" t="s">
        <v>9996</v>
      </c>
      <c r="NHM1" s="33" t="s">
        <v>9997</v>
      </c>
      <c r="NHN1" s="33" t="s">
        <v>9998</v>
      </c>
      <c r="NHO1" s="33" t="s">
        <v>9999</v>
      </c>
      <c r="NHP1" s="33" t="s">
        <v>10000</v>
      </c>
      <c r="NHQ1" s="33" t="s">
        <v>10001</v>
      </c>
      <c r="NHR1" s="33" t="s">
        <v>10002</v>
      </c>
      <c r="NHS1" s="33" t="s">
        <v>10003</v>
      </c>
      <c r="NHT1" s="33" t="s">
        <v>10004</v>
      </c>
      <c r="NHU1" s="33" t="s">
        <v>10005</v>
      </c>
      <c r="NHV1" s="33" t="s">
        <v>10006</v>
      </c>
      <c r="NHW1" s="33" t="s">
        <v>10007</v>
      </c>
      <c r="NHX1" s="33" t="s">
        <v>10008</v>
      </c>
      <c r="NHY1" s="33" t="s">
        <v>10009</v>
      </c>
      <c r="NHZ1" s="33" t="s">
        <v>10010</v>
      </c>
      <c r="NIA1" s="33" t="s">
        <v>10011</v>
      </c>
      <c r="NIB1" s="33" t="s">
        <v>10012</v>
      </c>
      <c r="NIC1" s="33" t="s">
        <v>10013</v>
      </c>
      <c r="NID1" s="33" t="s">
        <v>10014</v>
      </c>
      <c r="NIE1" s="33" t="s">
        <v>10015</v>
      </c>
      <c r="NIF1" s="33" t="s">
        <v>10016</v>
      </c>
      <c r="NIG1" s="33" t="s">
        <v>10017</v>
      </c>
      <c r="NIH1" s="33" t="s">
        <v>10018</v>
      </c>
      <c r="NII1" s="33" t="s">
        <v>10019</v>
      </c>
      <c r="NIJ1" s="33" t="s">
        <v>10020</v>
      </c>
      <c r="NIK1" s="33" t="s">
        <v>10021</v>
      </c>
      <c r="NIL1" s="33" t="s">
        <v>10022</v>
      </c>
      <c r="NIM1" s="33" t="s">
        <v>10023</v>
      </c>
      <c r="NIN1" s="33" t="s">
        <v>10024</v>
      </c>
      <c r="NIO1" s="33" t="s">
        <v>10025</v>
      </c>
      <c r="NIP1" s="33" t="s">
        <v>10026</v>
      </c>
      <c r="NIQ1" s="33" t="s">
        <v>10027</v>
      </c>
      <c r="NIR1" s="33" t="s">
        <v>10028</v>
      </c>
      <c r="NIS1" s="33" t="s">
        <v>10029</v>
      </c>
      <c r="NIT1" s="33" t="s">
        <v>10030</v>
      </c>
      <c r="NIU1" s="33" t="s">
        <v>10031</v>
      </c>
      <c r="NIV1" s="33" t="s">
        <v>10032</v>
      </c>
      <c r="NIW1" s="33" t="s">
        <v>10033</v>
      </c>
      <c r="NIX1" s="33" t="s">
        <v>10034</v>
      </c>
      <c r="NIY1" s="33" t="s">
        <v>10035</v>
      </c>
      <c r="NIZ1" s="33" t="s">
        <v>10036</v>
      </c>
      <c r="NJA1" s="33" t="s">
        <v>10037</v>
      </c>
      <c r="NJB1" s="33" t="s">
        <v>10038</v>
      </c>
      <c r="NJC1" s="33" t="s">
        <v>10039</v>
      </c>
      <c r="NJD1" s="33" t="s">
        <v>10040</v>
      </c>
      <c r="NJE1" s="33" t="s">
        <v>10041</v>
      </c>
      <c r="NJF1" s="33" t="s">
        <v>10042</v>
      </c>
      <c r="NJG1" s="33" t="s">
        <v>10043</v>
      </c>
      <c r="NJH1" s="33" t="s">
        <v>10044</v>
      </c>
      <c r="NJI1" s="33" t="s">
        <v>10045</v>
      </c>
      <c r="NJJ1" s="33" t="s">
        <v>10046</v>
      </c>
      <c r="NJK1" s="33" t="s">
        <v>10047</v>
      </c>
      <c r="NJL1" s="33" t="s">
        <v>10048</v>
      </c>
      <c r="NJM1" s="33" t="s">
        <v>10049</v>
      </c>
      <c r="NJN1" s="33" t="s">
        <v>10050</v>
      </c>
      <c r="NJO1" s="33" t="s">
        <v>10051</v>
      </c>
      <c r="NJP1" s="33" t="s">
        <v>10052</v>
      </c>
      <c r="NJQ1" s="33" t="s">
        <v>10053</v>
      </c>
      <c r="NJR1" s="33" t="s">
        <v>10054</v>
      </c>
      <c r="NJS1" s="33" t="s">
        <v>10055</v>
      </c>
      <c r="NJT1" s="33" t="s">
        <v>10056</v>
      </c>
      <c r="NJU1" s="33" t="s">
        <v>10057</v>
      </c>
      <c r="NJV1" s="33" t="s">
        <v>10058</v>
      </c>
      <c r="NJW1" s="33" t="s">
        <v>10059</v>
      </c>
      <c r="NJX1" s="33" t="s">
        <v>10060</v>
      </c>
      <c r="NJY1" s="33" t="s">
        <v>10061</v>
      </c>
      <c r="NJZ1" s="33" t="s">
        <v>10062</v>
      </c>
      <c r="NKA1" s="33" t="s">
        <v>10063</v>
      </c>
      <c r="NKB1" s="33" t="s">
        <v>10064</v>
      </c>
      <c r="NKC1" s="33" t="s">
        <v>10065</v>
      </c>
      <c r="NKD1" s="33" t="s">
        <v>10066</v>
      </c>
      <c r="NKE1" s="33" t="s">
        <v>10067</v>
      </c>
      <c r="NKF1" s="33" t="s">
        <v>10068</v>
      </c>
      <c r="NKG1" s="33" t="s">
        <v>10069</v>
      </c>
      <c r="NKH1" s="33" t="s">
        <v>10070</v>
      </c>
      <c r="NKI1" s="33" t="s">
        <v>10071</v>
      </c>
      <c r="NKJ1" s="33" t="s">
        <v>10072</v>
      </c>
      <c r="NKK1" s="33" t="s">
        <v>10073</v>
      </c>
      <c r="NKL1" s="33" t="s">
        <v>10074</v>
      </c>
      <c r="NKM1" s="33" t="s">
        <v>10075</v>
      </c>
      <c r="NKN1" s="33" t="s">
        <v>10076</v>
      </c>
      <c r="NKO1" s="33" t="s">
        <v>10077</v>
      </c>
      <c r="NKP1" s="33" t="s">
        <v>10078</v>
      </c>
      <c r="NKQ1" s="33" t="s">
        <v>10079</v>
      </c>
      <c r="NKR1" s="33" t="s">
        <v>10080</v>
      </c>
      <c r="NKS1" s="33" t="s">
        <v>10081</v>
      </c>
      <c r="NKT1" s="33" t="s">
        <v>10082</v>
      </c>
      <c r="NKU1" s="33" t="s">
        <v>10083</v>
      </c>
      <c r="NKV1" s="33" t="s">
        <v>10084</v>
      </c>
      <c r="NKW1" s="33" t="s">
        <v>10085</v>
      </c>
      <c r="NKX1" s="33" t="s">
        <v>10086</v>
      </c>
      <c r="NKY1" s="33" t="s">
        <v>10087</v>
      </c>
      <c r="NKZ1" s="33" t="s">
        <v>10088</v>
      </c>
      <c r="NLA1" s="33" t="s">
        <v>10089</v>
      </c>
      <c r="NLB1" s="33" t="s">
        <v>10090</v>
      </c>
      <c r="NLC1" s="33" t="s">
        <v>10091</v>
      </c>
      <c r="NLD1" s="33" t="s">
        <v>10092</v>
      </c>
      <c r="NLE1" s="33" t="s">
        <v>10093</v>
      </c>
      <c r="NLF1" s="33" t="s">
        <v>10094</v>
      </c>
      <c r="NLG1" s="33" t="s">
        <v>10095</v>
      </c>
      <c r="NLH1" s="33" t="s">
        <v>10096</v>
      </c>
      <c r="NLI1" s="33" t="s">
        <v>10097</v>
      </c>
      <c r="NLJ1" s="33" t="s">
        <v>10098</v>
      </c>
      <c r="NLK1" s="33" t="s">
        <v>10099</v>
      </c>
      <c r="NLL1" s="33" t="s">
        <v>10100</v>
      </c>
      <c r="NLM1" s="33" t="s">
        <v>10101</v>
      </c>
      <c r="NLN1" s="33" t="s">
        <v>10102</v>
      </c>
      <c r="NLO1" s="33" t="s">
        <v>10103</v>
      </c>
      <c r="NLP1" s="33" t="s">
        <v>10104</v>
      </c>
      <c r="NLQ1" s="33" t="s">
        <v>10105</v>
      </c>
      <c r="NLR1" s="33" t="s">
        <v>10106</v>
      </c>
      <c r="NLS1" s="33" t="s">
        <v>10107</v>
      </c>
      <c r="NLT1" s="33" t="s">
        <v>10108</v>
      </c>
      <c r="NLU1" s="33" t="s">
        <v>10109</v>
      </c>
      <c r="NLV1" s="33" t="s">
        <v>10110</v>
      </c>
      <c r="NLW1" s="33" t="s">
        <v>10111</v>
      </c>
      <c r="NLX1" s="33" t="s">
        <v>10112</v>
      </c>
      <c r="NLY1" s="33" t="s">
        <v>10113</v>
      </c>
      <c r="NLZ1" s="33" t="s">
        <v>10114</v>
      </c>
      <c r="NMA1" s="33" t="s">
        <v>10115</v>
      </c>
      <c r="NMB1" s="33" t="s">
        <v>10116</v>
      </c>
      <c r="NMC1" s="33" t="s">
        <v>10117</v>
      </c>
      <c r="NMD1" s="33" t="s">
        <v>10118</v>
      </c>
      <c r="NME1" s="33" t="s">
        <v>10119</v>
      </c>
      <c r="NMF1" s="33" t="s">
        <v>10120</v>
      </c>
      <c r="NMG1" s="33" t="s">
        <v>10121</v>
      </c>
      <c r="NMH1" s="33" t="s">
        <v>10122</v>
      </c>
      <c r="NMI1" s="33" t="s">
        <v>10123</v>
      </c>
      <c r="NMJ1" s="33" t="s">
        <v>10124</v>
      </c>
      <c r="NMK1" s="33" t="s">
        <v>10125</v>
      </c>
      <c r="NML1" s="33" t="s">
        <v>10126</v>
      </c>
      <c r="NMM1" s="33" t="s">
        <v>10127</v>
      </c>
      <c r="NMN1" s="33" t="s">
        <v>10128</v>
      </c>
      <c r="NMO1" s="33" t="s">
        <v>10129</v>
      </c>
      <c r="NMP1" s="33" t="s">
        <v>10130</v>
      </c>
      <c r="NMQ1" s="33" t="s">
        <v>10131</v>
      </c>
      <c r="NMR1" s="33" t="s">
        <v>10132</v>
      </c>
      <c r="NMS1" s="33" t="s">
        <v>10133</v>
      </c>
      <c r="NMT1" s="33" t="s">
        <v>10134</v>
      </c>
      <c r="NMU1" s="33" t="s">
        <v>10135</v>
      </c>
      <c r="NMV1" s="33" t="s">
        <v>10136</v>
      </c>
      <c r="NMW1" s="33" t="s">
        <v>10137</v>
      </c>
      <c r="NMX1" s="33" t="s">
        <v>10138</v>
      </c>
      <c r="NMY1" s="33" t="s">
        <v>10139</v>
      </c>
      <c r="NMZ1" s="33" t="s">
        <v>10140</v>
      </c>
      <c r="NNA1" s="33" t="s">
        <v>10141</v>
      </c>
      <c r="NNB1" s="33" t="s">
        <v>10142</v>
      </c>
      <c r="NNC1" s="33" t="s">
        <v>10143</v>
      </c>
      <c r="NND1" s="33" t="s">
        <v>10144</v>
      </c>
      <c r="NNE1" s="33" t="s">
        <v>10145</v>
      </c>
      <c r="NNF1" s="33" t="s">
        <v>10146</v>
      </c>
      <c r="NNG1" s="33" t="s">
        <v>10147</v>
      </c>
      <c r="NNH1" s="33" t="s">
        <v>10148</v>
      </c>
      <c r="NNI1" s="33" t="s">
        <v>10149</v>
      </c>
      <c r="NNJ1" s="33" t="s">
        <v>10150</v>
      </c>
      <c r="NNK1" s="33" t="s">
        <v>10151</v>
      </c>
      <c r="NNL1" s="33" t="s">
        <v>10152</v>
      </c>
      <c r="NNM1" s="33" t="s">
        <v>10153</v>
      </c>
      <c r="NNN1" s="33" t="s">
        <v>10154</v>
      </c>
      <c r="NNO1" s="33" t="s">
        <v>10155</v>
      </c>
      <c r="NNP1" s="33" t="s">
        <v>10156</v>
      </c>
      <c r="NNQ1" s="33" t="s">
        <v>10157</v>
      </c>
      <c r="NNR1" s="33" t="s">
        <v>10158</v>
      </c>
      <c r="NNS1" s="33" t="s">
        <v>10159</v>
      </c>
      <c r="NNT1" s="33" t="s">
        <v>10160</v>
      </c>
      <c r="NNU1" s="33" t="s">
        <v>10161</v>
      </c>
      <c r="NNV1" s="33" t="s">
        <v>10162</v>
      </c>
      <c r="NNW1" s="33" t="s">
        <v>10163</v>
      </c>
      <c r="NNX1" s="33" t="s">
        <v>10164</v>
      </c>
      <c r="NNY1" s="33" t="s">
        <v>10165</v>
      </c>
      <c r="NNZ1" s="33" t="s">
        <v>10166</v>
      </c>
      <c r="NOA1" s="33" t="s">
        <v>10167</v>
      </c>
      <c r="NOB1" s="33" t="s">
        <v>10168</v>
      </c>
      <c r="NOC1" s="33" t="s">
        <v>10169</v>
      </c>
      <c r="NOD1" s="33" t="s">
        <v>10170</v>
      </c>
      <c r="NOE1" s="33" t="s">
        <v>10171</v>
      </c>
      <c r="NOF1" s="33" t="s">
        <v>10172</v>
      </c>
      <c r="NOG1" s="33" t="s">
        <v>10173</v>
      </c>
      <c r="NOH1" s="33" t="s">
        <v>10174</v>
      </c>
      <c r="NOI1" s="33" t="s">
        <v>10175</v>
      </c>
      <c r="NOJ1" s="33" t="s">
        <v>10176</v>
      </c>
      <c r="NOK1" s="33" t="s">
        <v>10177</v>
      </c>
      <c r="NOL1" s="33" t="s">
        <v>10178</v>
      </c>
      <c r="NOM1" s="33" t="s">
        <v>10179</v>
      </c>
      <c r="NON1" s="33" t="s">
        <v>10180</v>
      </c>
      <c r="NOO1" s="33" t="s">
        <v>10181</v>
      </c>
      <c r="NOP1" s="33" t="s">
        <v>10182</v>
      </c>
      <c r="NOQ1" s="33" t="s">
        <v>10183</v>
      </c>
      <c r="NOR1" s="33" t="s">
        <v>10184</v>
      </c>
      <c r="NOS1" s="33" t="s">
        <v>10185</v>
      </c>
      <c r="NOT1" s="33" t="s">
        <v>10186</v>
      </c>
      <c r="NOU1" s="33" t="s">
        <v>10187</v>
      </c>
      <c r="NOV1" s="33" t="s">
        <v>10188</v>
      </c>
      <c r="NOW1" s="33" t="s">
        <v>10189</v>
      </c>
      <c r="NOX1" s="33" t="s">
        <v>10190</v>
      </c>
      <c r="NOY1" s="33" t="s">
        <v>10191</v>
      </c>
      <c r="NOZ1" s="33" t="s">
        <v>10192</v>
      </c>
      <c r="NPA1" s="33" t="s">
        <v>10193</v>
      </c>
      <c r="NPB1" s="33" t="s">
        <v>10194</v>
      </c>
      <c r="NPC1" s="33" t="s">
        <v>10195</v>
      </c>
      <c r="NPD1" s="33" t="s">
        <v>10196</v>
      </c>
      <c r="NPE1" s="33" t="s">
        <v>10197</v>
      </c>
      <c r="NPF1" s="33" t="s">
        <v>10198</v>
      </c>
      <c r="NPG1" s="33" t="s">
        <v>10199</v>
      </c>
      <c r="NPH1" s="33" t="s">
        <v>10200</v>
      </c>
      <c r="NPI1" s="33" t="s">
        <v>10201</v>
      </c>
      <c r="NPJ1" s="33" t="s">
        <v>10202</v>
      </c>
      <c r="NPK1" s="33" t="s">
        <v>10203</v>
      </c>
      <c r="NPL1" s="33" t="s">
        <v>10204</v>
      </c>
      <c r="NPM1" s="33" t="s">
        <v>10205</v>
      </c>
      <c r="NPN1" s="33" t="s">
        <v>10206</v>
      </c>
      <c r="NPO1" s="33" t="s">
        <v>10207</v>
      </c>
      <c r="NPP1" s="33" t="s">
        <v>10208</v>
      </c>
      <c r="NPQ1" s="33" t="s">
        <v>10209</v>
      </c>
      <c r="NPR1" s="33" t="s">
        <v>10210</v>
      </c>
      <c r="NPS1" s="33" t="s">
        <v>10211</v>
      </c>
      <c r="NPT1" s="33" t="s">
        <v>10212</v>
      </c>
      <c r="NPU1" s="33" t="s">
        <v>10213</v>
      </c>
      <c r="NPV1" s="33" t="s">
        <v>10214</v>
      </c>
      <c r="NPW1" s="33" t="s">
        <v>10215</v>
      </c>
      <c r="NPX1" s="33" t="s">
        <v>10216</v>
      </c>
      <c r="NPY1" s="33" t="s">
        <v>10217</v>
      </c>
      <c r="NPZ1" s="33" t="s">
        <v>10218</v>
      </c>
      <c r="NQA1" s="33" t="s">
        <v>10219</v>
      </c>
      <c r="NQB1" s="33" t="s">
        <v>10220</v>
      </c>
      <c r="NQC1" s="33" t="s">
        <v>10221</v>
      </c>
      <c r="NQD1" s="33" t="s">
        <v>10222</v>
      </c>
      <c r="NQE1" s="33" t="s">
        <v>10223</v>
      </c>
      <c r="NQF1" s="33" t="s">
        <v>10224</v>
      </c>
      <c r="NQG1" s="33" t="s">
        <v>10225</v>
      </c>
      <c r="NQH1" s="33" t="s">
        <v>10226</v>
      </c>
      <c r="NQI1" s="33" t="s">
        <v>10227</v>
      </c>
      <c r="NQJ1" s="33" t="s">
        <v>10228</v>
      </c>
      <c r="NQK1" s="33" t="s">
        <v>10229</v>
      </c>
      <c r="NQL1" s="33" t="s">
        <v>10230</v>
      </c>
      <c r="NQM1" s="33" t="s">
        <v>10231</v>
      </c>
      <c r="NQN1" s="33" t="s">
        <v>10232</v>
      </c>
      <c r="NQO1" s="33" t="s">
        <v>10233</v>
      </c>
      <c r="NQP1" s="33" t="s">
        <v>10234</v>
      </c>
      <c r="NQQ1" s="33" t="s">
        <v>10235</v>
      </c>
      <c r="NQR1" s="33" t="s">
        <v>10236</v>
      </c>
      <c r="NQS1" s="33" t="s">
        <v>10237</v>
      </c>
      <c r="NQT1" s="33" t="s">
        <v>10238</v>
      </c>
      <c r="NQU1" s="33" t="s">
        <v>10239</v>
      </c>
      <c r="NQV1" s="33" t="s">
        <v>10240</v>
      </c>
      <c r="NQW1" s="33" t="s">
        <v>10241</v>
      </c>
      <c r="NQX1" s="33" t="s">
        <v>10242</v>
      </c>
      <c r="NQY1" s="33" t="s">
        <v>10243</v>
      </c>
      <c r="NQZ1" s="33" t="s">
        <v>10244</v>
      </c>
      <c r="NRA1" s="33" t="s">
        <v>10245</v>
      </c>
      <c r="NRB1" s="33" t="s">
        <v>10246</v>
      </c>
      <c r="NRC1" s="33" t="s">
        <v>10247</v>
      </c>
      <c r="NRD1" s="33" t="s">
        <v>10248</v>
      </c>
      <c r="NRE1" s="33" t="s">
        <v>10249</v>
      </c>
      <c r="NRF1" s="33" t="s">
        <v>10250</v>
      </c>
      <c r="NRG1" s="33" t="s">
        <v>10251</v>
      </c>
      <c r="NRH1" s="33" t="s">
        <v>10252</v>
      </c>
      <c r="NRI1" s="33" t="s">
        <v>10253</v>
      </c>
      <c r="NRJ1" s="33" t="s">
        <v>10254</v>
      </c>
      <c r="NRK1" s="33" t="s">
        <v>10255</v>
      </c>
      <c r="NRL1" s="33" t="s">
        <v>10256</v>
      </c>
      <c r="NRM1" s="33" t="s">
        <v>10257</v>
      </c>
      <c r="NRN1" s="33" t="s">
        <v>10258</v>
      </c>
      <c r="NRO1" s="33" t="s">
        <v>10259</v>
      </c>
      <c r="NRP1" s="33" t="s">
        <v>10260</v>
      </c>
      <c r="NRQ1" s="33" t="s">
        <v>10261</v>
      </c>
      <c r="NRR1" s="33" t="s">
        <v>10262</v>
      </c>
      <c r="NRS1" s="33" t="s">
        <v>10263</v>
      </c>
      <c r="NRT1" s="33" t="s">
        <v>10264</v>
      </c>
      <c r="NRU1" s="33" t="s">
        <v>10265</v>
      </c>
      <c r="NRV1" s="33" t="s">
        <v>10266</v>
      </c>
      <c r="NRW1" s="33" t="s">
        <v>10267</v>
      </c>
      <c r="NRX1" s="33" t="s">
        <v>10268</v>
      </c>
      <c r="NRY1" s="33" t="s">
        <v>10269</v>
      </c>
      <c r="NRZ1" s="33" t="s">
        <v>10270</v>
      </c>
      <c r="NSA1" s="33" t="s">
        <v>10271</v>
      </c>
      <c r="NSB1" s="33" t="s">
        <v>10272</v>
      </c>
      <c r="NSC1" s="33" t="s">
        <v>10273</v>
      </c>
      <c r="NSD1" s="33" t="s">
        <v>10274</v>
      </c>
      <c r="NSE1" s="33" t="s">
        <v>10275</v>
      </c>
      <c r="NSF1" s="33" t="s">
        <v>10276</v>
      </c>
      <c r="NSG1" s="33" t="s">
        <v>10277</v>
      </c>
      <c r="NSH1" s="33" t="s">
        <v>10278</v>
      </c>
      <c r="NSI1" s="33" t="s">
        <v>10279</v>
      </c>
      <c r="NSJ1" s="33" t="s">
        <v>10280</v>
      </c>
      <c r="NSK1" s="33" t="s">
        <v>10281</v>
      </c>
      <c r="NSL1" s="33" t="s">
        <v>10282</v>
      </c>
      <c r="NSM1" s="33" t="s">
        <v>10283</v>
      </c>
      <c r="NSN1" s="33" t="s">
        <v>10284</v>
      </c>
      <c r="NSO1" s="33" t="s">
        <v>10285</v>
      </c>
      <c r="NSP1" s="33" t="s">
        <v>10286</v>
      </c>
      <c r="NSQ1" s="33" t="s">
        <v>10287</v>
      </c>
      <c r="NSR1" s="33" t="s">
        <v>10288</v>
      </c>
      <c r="NSS1" s="33" t="s">
        <v>10289</v>
      </c>
      <c r="NST1" s="33" t="s">
        <v>10290</v>
      </c>
      <c r="NSU1" s="33" t="s">
        <v>10291</v>
      </c>
      <c r="NSV1" s="33" t="s">
        <v>10292</v>
      </c>
      <c r="NSW1" s="33" t="s">
        <v>10293</v>
      </c>
      <c r="NSX1" s="33" t="s">
        <v>10294</v>
      </c>
      <c r="NSY1" s="33" t="s">
        <v>10295</v>
      </c>
      <c r="NSZ1" s="33" t="s">
        <v>10296</v>
      </c>
      <c r="NTA1" s="33" t="s">
        <v>10297</v>
      </c>
      <c r="NTB1" s="33" t="s">
        <v>10298</v>
      </c>
      <c r="NTC1" s="33" t="s">
        <v>10299</v>
      </c>
      <c r="NTD1" s="33" t="s">
        <v>10300</v>
      </c>
      <c r="NTE1" s="33" t="s">
        <v>10301</v>
      </c>
      <c r="NTF1" s="33" t="s">
        <v>10302</v>
      </c>
      <c r="NTG1" s="33" t="s">
        <v>10303</v>
      </c>
      <c r="NTH1" s="33" t="s">
        <v>10304</v>
      </c>
      <c r="NTI1" s="33" t="s">
        <v>10305</v>
      </c>
      <c r="NTJ1" s="33" t="s">
        <v>10306</v>
      </c>
      <c r="NTK1" s="33" t="s">
        <v>10307</v>
      </c>
      <c r="NTL1" s="33" t="s">
        <v>10308</v>
      </c>
      <c r="NTM1" s="33" t="s">
        <v>10309</v>
      </c>
      <c r="NTN1" s="33" t="s">
        <v>10310</v>
      </c>
      <c r="NTO1" s="33" t="s">
        <v>10311</v>
      </c>
      <c r="NTP1" s="33" t="s">
        <v>10312</v>
      </c>
      <c r="NTQ1" s="33" t="s">
        <v>10313</v>
      </c>
      <c r="NTR1" s="33" t="s">
        <v>10314</v>
      </c>
      <c r="NTS1" s="33" t="s">
        <v>10315</v>
      </c>
      <c r="NTT1" s="33" t="s">
        <v>10316</v>
      </c>
      <c r="NTU1" s="33" t="s">
        <v>10317</v>
      </c>
      <c r="NTV1" s="33" t="s">
        <v>10318</v>
      </c>
      <c r="NTW1" s="33" t="s">
        <v>10319</v>
      </c>
      <c r="NTX1" s="33" t="s">
        <v>10320</v>
      </c>
      <c r="NTY1" s="33" t="s">
        <v>10321</v>
      </c>
      <c r="NTZ1" s="33" t="s">
        <v>10322</v>
      </c>
      <c r="NUA1" s="33" t="s">
        <v>10323</v>
      </c>
      <c r="NUB1" s="33" t="s">
        <v>10324</v>
      </c>
      <c r="NUC1" s="33" t="s">
        <v>10325</v>
      </c>
      <c r="NUD1" s="33" t="s">
        <v>10326</v>
      </c>
      <c r="NUE1" s="33" t="s">
        <v>10327</v>
      </c>
      <c r="NUF1" s="33" t="s">
        <v>10328</v>
      </c>
      <c r="NUG1" s="33" t="s">
        <v>10329</v>
      </c>
      <c r="NUH1" s="33" t="s">
        <v>10330</v>
      </c>
      <c r="NUI1" s="33" t="s">
        <v>10331</v>
      </c>
      <c r="NUJ1" s="33" t="s">
        <v>10332</v>
      </c>
      <c r="NUK1" s="33" t="s">
        <v>10333</v>
      </c>
      <c r="NUL1" s="33" t="s">
        <v>10334</v>
      </c>
      <c r="NUM1" s="33" t="s">
        <v>10335</v>
      </c>
      <c r="NUN1" s="33" t="s">
        <v>10336</v>
      </c>
      <c r="NUO1" s="33" t="s">
        <v>10337</v>
      </c>
      <c r="NUP1" s="33" t="s">
        <v>10338</v>
      </c>
      <c r="NUQ1" s="33" t="s">
        <v>10339</v>
      </c>
      <c r="NUR1" s="33" t="s">
        <v>10340</v>
      </c>
      <c r="NUS1" s="33" t="s">
        <v>10341</v>
      </c>
      <c r="NUT1" s="33" t="s">
        <v>10342</v>
      </c>
      <c r="NUU1" s="33" t="s">
        <v>10343</v>
      </c>
      <c r="NUV1" s="33" t="s">
        <v>10344</v>
      </c>
      <c r="NUW1" s="33" t="s">
        <v>10345</v>
      </c>
      <c r="NUX1" s="33" t="s">
        <v>10346</v>
      </c>
      <c r="NUY1" s="33" t="s">
        <v>10347</v>
      </c>
      <c r="NUZ1" s="33" t="s">
        <v>10348</v>
      </c>
      <c r="NVA1" s="33" t="s">
        <v>10349</v>
      </c>
      <c r="NVB1" s="33" t="s">
        <v>10350</v>
      </c>
      <c r="NVC1" s="33" t="s">
        <v>10351</v>
      </c>
      <c r="NVD1" s="33" t="s">
        <v>10352</v>
      </c>
      <c r="NVE1" s="33" t="s">
        <v>10353</v>
      </c>
      <c r="NVF1" s="33" t="s">
        <v>10354</v>
      </c>
      <c r="NVG1" s="33" t="s">
        <v>10355</v>
      </c>
      <c r="NVH1" s="33" t="s">
        <v>10356</v>
      </c>
      <c r="NVI1" s="33" t="s">
        <v>10357</v>
      </c>
      <c r="NVJ1" s="33" t="s">
        <v>10358</v>
      </c>
      <c r="NVK1" s="33" t="s">
        <v>10359</v>
      </c>
      <c r="NVL1" s="33" t="s">
        <v>10360</v>
      </c>
      <c r="NVM1" s="33" t="s">
        <v>10361</v>
      </c>
      <c r="NVN1" s="33" t="s">
        <v>10362</v>
      </c>
      <c r="NVO1" s="33" t="s">
        <v>10363</v>
      </c>
      <c r="NVP1" s="33" t="s">
        <v>10364</v>
      </c>
      <c r="NVQ1" s="33" t="s">
        <v>10365</v>
      </c>
      <c r="NVR1" s="33" t="s">
        <v>10366</v>
      </c>
      <c r="NVS1" s="33" t="s">
        <v>10367</v>
      </c>
      <c r="NVT1" s="33" t="s">
        <v>10368</v>
      </c>
      <c r="NVU1" s="33" t="s">
        <v>10369</v>
      </c>
      <c r="NVV1" s="33" t="s">
        <v>10370</v>
      </c>
      <c r="NVW1" s="33" t="s">
        <v>10371</v>
      </c>
      <c r="NVX1" s="33" t="s">
        <v>10372</v>
      </c>
      <c r="NVY1" s="33" t="s">
        <v>10373</v>
      </c>
      <c r="NVZ1" s="33" t="s">
        <v>10374</v>
      </c>
      <c r="NWA1" s="33" t="s">
        <v>10375</v>
      </c>
      <c r="NWB1" s="33" t="s">
        <v>10376</v>
      </c>
      <c r="NWC1" s="33" t="s">
        <v>10377</v>
      </c>
      <c r="NWD1" s="33" t="s">
        <v>10378</v>
      </c>
      <c r="NWE1" s="33" t="s">
        <v>10379</v>
      </c>
      <c r="NWF1" s="33" t="s">
        <v>10380</v>
      </c>
      <c r="NWG1" s="33" t="s">
        <v>10381</v>
      </c>
      <c r="NWH1" s="33" t="s">
        <v>10382</v>
      </c>
      <c r="NWI1" s="33" t="s">
        <v>10383</v>
      </c>
      <c r="NWJ1" s="33" t="s">
        <v>10384</v>
      </c>
      <c r="NWK1" s="33" t="s">
        <v>10385</v>
      </c>
      <c r="NWL1" s="33" t="s">
        <v>10386</v>
      </c>
      <c r="NWM1" s="33" t="s">
        <v>10387</v>
      </c>
      <c r="NWN1" s="33" t="s">
        <v>10388</v>
      </c>
      <c r="NWO1" s="33" t="s">
        <v>10389</v>
      </c>
      <c r="NWP1" s="33" t="s">
        <v>10390</v>
      </c>
      <c r="NWQ1" s="33" t="s">
        <v>10391</v>
      </c>
      <c r="NWR1" s="33" t="s">
        <v>10392</v>
      </c>
      <c r="NWS1" s="33" t="s">
        <v>10393</v>
      </c>
      <c r="NWT1" s="33" t="s">
        <v>10394</v>
      </c>
      <c r="NWU1" s="33" t="s">
        <v>10395</v>
      </c>
      <c r="NWV1" s="33" t="s">
        <v>10396</v>
      </c>
      <c r="NWW1" s="33" t="s">
        <v>10397</v>
      </c>
      <c r="NWX1" s="33" t="s">
        <v>10398</v>
      </c>
      <c r="NWY1" s="33" t="s">
        <v>10399</v>
      </c>
      <c r="NWZ1" s="33" t="s">
        <v>10400</v>
      </c>
      <c r="NXA1" s="33" t="s">
        <v>10401</v>
      </c>
      <c r="NXB1" s="33" t="s">
        <v>10402</v>
      </c>
      <c r="NXC1" s="33" t="s">
        <v>10403</v>
      </c>
      <c r="NXD1" s="33" t="s">
        <v>10404</v>
      </c>
      <c r="NXE1" s="33" t="s">
        <v>10405</v>
      </c>
      <c r="NXF1" s="33" t="s">
        <v>10406</v>
      </c>
      <c r="NXG1" s="33" t="s">
        <v>10407</v>
      </c>
      <c r="NXH1" s="33" t="s">
        <v>10408</v>
      </c>
      <c r="NXI1" s="33" t="s">
        <v>10409</v>
      </c>
      <c r="NXJ1" s="33" t="s">
        <v>10410</v>
      </c>
      <c r="NXK1" s="33" t="s">
        <v>10411</v>
      </c>
      <c r="NXL1" s="33" t="s">
        <v>10412</v>
      </c>
      <c r="NXM1" s="33" t="s">
        <v>10413</v>
      </c>
      <c r="NXN1" s="33" t="s">
        <v>10414</v>
      </c>
      <c r="NXO1" s="33" t="s">
        <v>10415</v>
      </c>
      <c r="NXP1" s="33" t="s">
        <v>10416</v>
      </c>
      <c r="NXQ1" s="33" t="s">
        <v>10417</v>
      </c>
      <c r="NXR1" s="33" t="s">
        <v>10418</v>
      </c>
      <c r="NXS1" s="33" t="s">
        <v>10419</v>
      </c>
      <c r="NXT1" s="33" t="s">
        <v>10420</v>
      </c>
      <c r="NXU1" s="33" t="s">
        <v>10421</v>
      </c>
      <c r="NXV1" s="33" t="s">
        <v>10422</v>
      </c>
      <c r="NXW1" s="33" t="s">
        <v>10423</v>
      </c>
      <c r="NXX1" s="33" t="s">
        <v>10424</v>
      </c>
      <c r="NXY1" s="33" t="s">
        <v>10425</v>
      </c>
      <c r="NXZ1" s="33" t="s">
        <v>10426</v>
      </c>
      <c r="NYA1" s="33" t="s">
        <v>10427</v>
      </c>
      <c r="NYB1" s="33" t="s">
        <v>10428</v>
      </c>
      <c r="NYC1" s="33" t="s">
        <v>10429</v>
      </c>
      <c r="NYD1" s="33" t="s">
        <v>10430</v>
      </c>
      <c r="NYE1" s="33" t="s">
        <v>10431</v>
      </c>
      <c r="NYF1" s="33" t="s">
        <v>10432</v>
      </c>
      <c r="NYG1" s="33" t="s">
        <v>10433</v>
      </c>
      <c r="NYH1" s="33" t="s">
        <v>10434</v>
      </c>
      <c r="NYI1" s="33" t="s">
        <v>10435</v>
      </c>
      <c r="NYJ1" s="33" t="s">
        <v>10436</v>
      </c>
      <c r="NYK1" s="33" t="s">
        <v>10437</v>
      </c>
      <c r="NYL1" s="33" t="s">
        <v>10438</v>
      </c>
      <c r="NYM1" s="33" t="s">
        <v>10439</v>
      </c>
      <c r="NYN1" s="33" t="s">
        <v>10440</v>
      </c>
      <c r="NYO1" s="33" t="s">
        <v>10441</v>
      </c>
      <c r="NYP1" s="33" t="s">
        <v>10442</v>
      </c>
      <c r="NYQ1" s="33" t="s">
        <v>10443</v>
      </c>
      <c r="NYR1" s="33" t="s">
        <v>10444</v>
      </c>
      <c r="NYS1" s="33" t="s">
        <v>10445</v>
      </c>
      <c r="NYT1" s="33" t="s">
        <v>10446</v>
      </c>
      <c r="NYU1" s="33" t="s">
        <v>10447</v>
      </c>
      <c r="NYV1" s="33" t="s">
        <v>10448</v>
      </c>
      <c r="NYW1" s="33" t="s">
        <v>10449</v>
      </c>
      <c r="NYX1" s="33" t="s">
        <v>10450</v>
      </c>
      <c r="NYY1" s="33" t="s">
        <v>10451</v>
      </c>
      <c r="NYZ1" s="33" t="s">
        <v>10452</v>
      </c>
      <c r="NZA1" s="33" t="s">
        <v>10453</v>
      </c>
      <c r="NZB1" s="33" t="s">
        <v>10454</v>
      </c>
      <c r="NZC1" s="33" t="s">
        <v>10455</v>
      </c>
      <c r="NZD1" s="33" t="s">
        <v>10456</v>
      </c>
      <c r="NZE1" s="33" t="s">
        <v>10457</v>
      </c>
      <c r="NZF1" s="33" t="s">
        <v>10458</v>
      </c>
      <c r="NZG1" s="33" t="s">
        <v>10459</v>
      </c>
      <c r="NZH1" s="33" t="s">
        <v>10460</v>
      </c>
      <c r="NZI1" s="33" t="s">
        <v>10461</v>
      </c>
      <c r="NZJ1" s="33" t="s">
        <v>10462</v>
      </c>
      <c r="NZK1" s="33" t="s">
        <v>10463</v>
      </c>
      <c r="NZL1" s="33" t="s">
        <v>10464</v>
      </c>
      <c r="NZM1" s="33" t="s">
        <v>10465</v>
      </c>
      <c r="NZN1" s="33" t="s">
        <v>10466</v>
      </c>
      <c r="NZO1" s="33" t="s">
        <v>10467</v>
      </c>
      <c r="NZP1" s="33" t="s">
        <v>10468</v>
      </c>
      <c r="NZQ1" s="33" t="s">
        <v>10469</v>
      </c>
      <c r="NZR1" s="33" t="s">
        <v>10470</v>
      </c>
      <c r="NZS1" s="33" t="s">
        <v>10471</v>
      </c>
      <c r="NZT1" s="33" t="s">
        <v>10472</v>
      </c>
      <c r="NZU1" s="33" t="s">
        <v>10473</v>
      </c>
      <c r="NZV1" s="33" t="s">
        <v>10474</v>
      </c>
      <c r="NZW1" s="33" t="s">
        <v>10475</v>
      </c>
      <c r="NZX1" s="33" t="s">
        <v>10476</v>
      </c>
      <c r="NZY1" s="33" t="s">
        <v>10477</v>
      </c>
      <c r="NZZ1" s="33" t="s">
        <v>10478</v>
      </c>
      <c r="OAA1" s="33" t="s">
        <v>10479</v>
      </c>
      <c r="OAB1" s="33" t="s">
        <v>10480</v>
      </c>
      <c r="OAC1" s="33" t="s">
        <v>10481</v>
      </c>
      <c r="OAD1" s="33" t="s">
        <v>10482</v>
      </c>
      <c r="OAE1" s="33" t="s">
        <v>10483</v>
      </c>
      <c r="OAF1" s="33" t="s">
        <v>10484</v>
      </c>
      <c r="OAG1" s="33" t="s">
        <v>10485</v>
      </c>
      <c r="OAH1" s="33" t="s">
        <v>10486</v>
      </c>
      <c r="OAI1" s="33" t="s">
        <v>10487</v>
      </c>
      <c r="OAJ1" s="33" t="s">
        <v>10488</v>
      </c>
      <c r="OAK1" s="33" t="s">
        <v>10489</v>
      </c>
      <c r="OAL1" s="33" t="s">
        <v>10490</v>
      </c>
      <c r="OAM1" s="33" t="s">
        <v>10491</v>
      </c>
      <c r="OAN1" s="33" t="s">
        <v>10492</v>
      </c>
      <c r="OAO1" s="33" t="s">
        <v>10493</v>
      </c>
      <c r="OAP1" s="33" t="s">
        <v>10494</v>
      </c>
      <c r="OAQ1" s="33" t="s">
        <v>10495</v>
      </c>
      <c r="OAR1" s="33" t="s">
        <v>10496</v>
      </c>
      <c r="OAS1" s="33" t="s">
        <v>10497</v>
      </c>
      <c r="OAT1" s="33" t="s">
        <v>10498</v>
      </c>
      <c r="OAU1" s="33" t="s">
        <v>10499</v>
      </c>
      <c r="OAV1" s="33" t="s">
        <v>10500</v>
      </c>
      <c r="OAW1" s="33" t="s">
        <v>10501</v>
      </c>
      <c r="OAX1" s="33" t="s">
        <v>10502</v>
      </c>
      <c r="OAY1" s="33" t="s">
        <v>10503</v>
      </c>
      <c r="OAZ1" s="33" t="s">
        <v>10504</v>
      </c>
      <c r="OBA1" s="33" t="s">
        <v>10505</v>
      </c>
      <c r="OBB1" s="33" t="s">
        <v>10506</v>
      </c>
      <c r="OBC1" s="33" t="s">
        <v>10507</v>
      </c>
      <c r="OBD1" s="33" t="s">
        <v>10508</v>
      </c>
      <c r="OBE1" s="33" t="s">
        <v>10509</v>
      </c>
      <c r="OBF1" s="33" t="s">
        <v>10510</v>
      </c>
      <c r="OBG1" s="33" t="s">
        <v>10511</v>
      </c>
      <c r="OBH1" s="33" t="s">
        <v>10512</v>
      </c>
      <c r="OBI1" s="33" t="s">
        <v>10513</v>
      </c>
      <c r="OBJ1" s="33" t="s">
        <v>10514</v>
      </c>
      <c r="OBK1" s="33" t="s">
        <v>10515</v>
      </c>
      <c r="OBL1" s="33" t="s">
        <v>10516</v>
      </c>
      <c r="OBM1" s="33" t="s">
        <v>10517</v>
      </c>
      <c r="OBN1" s="33" t="s">
        <v>10518</v>
      </c>
      <c r="OBO1" s="33" t="s">
        <v>10519</v>
      </c>
      <c r="OBP1" s="33" t="s">
        <v>10520</v>
      </c>
      <c r="OBQ1" s="33" t="s">
        <v>10521</v>
      </c>
      <c r="OBR1" s="33" t="s">
        <v>10522</v>
      </c>
      <c r="OBS1" s="33" t="s">
        <v>10523</v>
      </c>
      <c r="OBT1" s="33" t="s">
        <v>10524</v>
      </c>
      <c r="OBU1" s="33" t="s">
        <v>10525</v>
      </c>
      <c r="OBV1" s="33" t="s">
        <v>10526</v>
      </c>
      <c r="OBW1" s="33" t="s">
        <v>10527</v>
      </c>
      <c r="OBX1" s="33" t="s">
        <v>10528</v>
      </c>
      <c r="OBY1" s="33" t="s">
        <v>10529</v>
      </c>
      <c r="OBZ1" s="33" t="s">
        <v>10530</v>
      </c>
      <c r="OCA1" s="33" t="s">
        <v>10531</v>
      </c>
      <c r="OCB1" s="33" t="s">
        <v>10532</v>
      </c>
      <c r="OCC1" s="33" t="s">
        <v>10533</v>
      </c>
      <c r="OCD1" s="33" t="s">
        <v>10534</v>
      </c>
      <c r="OCE1" s="33" t="s">
        <v>10535</v>
      </c>
      <c r="OCF1" s="33" t="s">
        <v>10536</v>
      </c>
      <c r="OCG1" s="33" t="s">
        <v>10537</v>
      </c>
      <c r="OCH1" s="33" t="s">
        <v>10538</v>
      </c>
      <c r="OCI1" s="33" t="s">
        <v>10539</v>
      </c>
      <c r="OCJ1" s="33" t="s">
        <v>10540</v>
      </c>
      <c r="OCK1" s="33" t="s">
        <v>10541</v>
      </c>
      <c r="OCL1" s="33" t="s">
        <v>10542</v>
      </c>
      <c r="OCM1" s="33" t="s">
        <v>10543</v>
      </c>
      <c r="OCN1" s="33" t="s">
        <v>10544</v>
      </c>
      <c r="OCO1" s="33" t="s">
        <v>10545</v>
      </c>
      <c r="OCP1" s="33" t="s">
        <v>10546</v>
      </c>
      <c r="OCQ1" s="33" t="s">
        <v>10547</v>
      </c>
      <c r="OCR1" s="33" t="s">
        <v>10548</v>
      </c>
      <c r="OCS1" s="33" t="s">
        <v>10549</v>
      </c>
      <c r="OCT1" s="33" t="s">
        <v>10550</v>
      </c>
      <c r="OCU1" s="33" t="s">
        <v>10551</v>
      </c>
      <c r="OCV1" s="33" t="s">
        <v>10552</v>
      </c>
      <c r="OCW1" s="33" t="s">
        <v>10553</v>
      </c>
      <c r="OCX1" s="33" t="s">
        <v>10554</v>
      </c>
      <c r="OCY1" s="33" t="s">
        <v>10555</v>
      </c>
      <c r="OCZ1" s="33" t="s">
        <v>10556</v>
      </c>
      <c r="ODA1" s="33" t="s">
        <v>10557</v>
      </c>
      <c r="ODB1" s="33" t="s">
        <v>10558</v>
      </c>
      <c r="ODC1" s="33" t="s">
        <v>10559</v>
      </c>
      <c r="ODD1" s="33" t="s">
        <v>10560</v>
      </c>
      <c r="ODE1" s="33" t="s">
        <v>10561</v>
      </c>
      <c r="ODF1" s="33" t="s">
        <v>10562</v>
      </c>
      <c r="ODG1" s="33" t="s">
        <v>10563</v>
      </c>
      <c r="ODH1" s="33" t="s">
        <v>10564</v>
      </c>
      <c r="ODI1" s="33" t="s">
        <v>10565</v>
      </c>
      <c r="ODJ1" s="33" t="s">
        <v>10566</v>
      </c>
      <c r="ODK1" s="33" t="s">
        <v>10567</v>
      </c>
      <c r="ODL1" s="33" t="s">
        <v>10568</v>
      </c>
      <c r="ODM1" s="33" t="s">
        <v>10569</v>
      </c>
      <c r="ODN1" s="33" t="s">
        <v>10570</v>
      </c>
      <c r="ODO1" s="33" t="s">
        <v>10571</v>
      </c>
      <c r="ODP1" s="33" t="s">
        <v>10572</v>
      </c>
      <c r="ODQ1" s="33" t="s">
        <v>10573</v>
      </c>
      <c r="ODR1" s="33" t="s">
        <v>10574</v>
      </c>
      <c r="ODS1" s="33" t="s">
        <v>10575</v>
      </c>
      <c r="ODT1" s="33" t="s">
        <v>10576</v>
      </c>
      <c r="ODU1" s="33" t="s">
        <v>10577</v>
      </c>
      <c r="ODV1" s="33" t="s">
        <v>10578</v>
      </c>
      <c r="ODW1" s="33" t="s">
        <v>10579</v>
      </c>
      <c r="ODX1" s="33" t="s">
        <v>10580</v>
      </c>
      <c r="ODY1" s="33" t="s">
        <v>10581</v>
      </c>
      <c r="ODZ1" s="33" t="s">
        <v>10582</v>
      </c>
      <c r="OEA1" s="33" t="s">
        <v>10583</v>
      </c>
      <c r="OEB1" s="33" t="s">
        <v>10584</v>
      </c>
      <c r="OEC1" s="33" t="s">
        <v>10585</v>
      </c>
      <c r="OED1" s="33" t="s">
        <v>10586</v>
      </c>
      <c r="OEE1" s="33" t="s">
        <v>10587</v>
      </c>
      <c r="OEF1" s="33" t="s">
        <v>10588</v>
      </c>
      <c r="OEG1" s="33" t="s">
        <v>10589</v>
      </c>
      <c r="OEH1" s="33" t="s">
        <v>10590</v>
      </c>
      <c r="OEI1" s="33" t="s">
        <v>10591</v>
      </c>
      <c r="OEJ1" s="33" t="s">
        <v>10592</v>
      </c>
      <c r="OEK1" s="33" t="s">
        <v>10593</v>
      </c>
      <c r="OEL1" s="33" t="s">
        <v>10594</v>
      </c>
      <c r="OEM1" s="33" t="s">
        <v>10595</v>
      </c>
      <c r="OEN1" s="33" t="s">
        <v>10596</v>
      </c>
      <c r="OEO1" s="33" t="s">
        <v>10597</v>
      </c>
      <c r="OEP1" s="33" t="s">
        <v>10598</v>
      </c>
      <c r="OEQ1" s="33" t="s">
        <v>10599</v>
      </c>
      <c r="OER1" s="33" t="s">
        <v>10600</v>
      </c>
      <c r="OES1" s="33" t="s">
        <v>10601</v>
      </c>
      <c r="OET1" s="33" t="s">
        <v>10602</v>
      </c>
      <c r="OEU1" s="33" t="s">
        <v>10603</v>
      </c>
      <c r="OEV1" s="33" t="s">
        <v>10604</v>
      </c>
      <c r="OEW1" s="33" t="s">
        <v>10605</v>
      </c>
      <c r="OEX1" s="33" t="s">
        <v>10606</v>
      </c>
      <c r="OEY1" s="33" t="s">
        <v>10607</v>
      </c>
      <c r="OEZ1" s="33" t="s">
        <v>10608</v>
      </c>
      <c r="OFA1" s="33" t="s">
        <v>10609</v>
      </c>
      <c r="OFB1" s="33" t="s">
        <v>10610</v>
      </c>
      <c r="OFC1" s="33" t="s">
        <v>10611</v>
      </c>
      <c r="OFD1" s="33" t="s">
        <v>10612</v>
      </c>
      <c r="OFE1" s="33" t="s">
        <v>10613</v>
      </c>
      <c r="OFF1" s="33" t="s">
        <v>10614</v>
      </c>
      <c r="OFG1" s="33" t="s">
        <v>10615</v>
      </c>
      <c r="OFH1" s="33" t="s">
        <v>10616</v>
      </c>
      <c r="OFI1" s="33" t="s">
        <v>10617</v>
      </c>
      <c r="OFJ1" s="33" t="s">
        <v>10618</v>
      </c>
      <c r="OFK1" s="33" t="s">
        <v>10619</v>
      </c>
      <c r="OFL1" s="33" t="s">
        <v>10620</v>
      </c>
      <c r="OFM1" s="33" t="s">
        <v>10621</v>
      </c>
      <c r="OFN1" s="33" t="s">
        <v>10622</v>
      </c>
      <c r="OFO1" s="33" t="s">
        <v>10623</v>
      </c>
      <c r="OFP1" s="33" t="s">
        <v>10624</v>
      </c>
      <c r="OFQ1" s="33" t="s">
        <v>10625</v>
      </c>
      <c r="OFR1" s="33" t="s">
        <v>10626</v>
      </c>
      <c r="OFS1" s="33" t="s">
        <v>10627</v>
      </c>
      <c r="OFT1" s="33" t="s">
        <v>10628</v>
      </c>
      <c r="OFU1" s="33" t="s">
        <v>10629</v>
      </c>
      <c r="OFV1" s="33" t="s">
        <v>10630</v>
      </c>
      <c r="OFW1" s="33" t="s">
        <v>10631</v>
      </c>
      <c r="OFX1" s="33" t="s">
        <v>10632</v>
      </c>
      <c r="OFY1" s="33" t="s">
        <v>10633</v>
      </c>
      <c r="OFZ1" s="33" t="s">
        <v>10634</v>
      </c>
      <c r="OGA1" s="33" t="s">
        <v>10635</v>
      </c>
      <c r="OGB1" s="33" t="s">
        <v>10636</v>
      </c>
      <c r="OGC1" s="33" t="s">
        <v>10637</v>
      </c>
      <c r="OGD1" s="33" t="s">
        <v>10638</v>
      </c>
      <c r="OGE1" s="33" t="s">
        <v>10639</v>
      </c>
      <c r="OGF1" s="33" t="s">
        <v>10640</v>
      </c>
      <c r="OGG1" s="33" t="s">
        <v>10641</v>
      </c>
      <c r="OGH1" s="33" t="s">
        <v>10642</v>
      </c>
      <c r="OGI1" s="33" t="s">
        <v>10643</v>
      </c>
      <c r="OGJ1" s="33" t="s">
        <v>10644</v>
      </c>
      <c r="OGK1" s="33" t="s">
        <v>10645</v>
      </c>
      <c r="OGL1" s="33" t="s">
        <v>10646</v>
      </c>
      <c r="OGM1" s="33" t="s">
        <v>10647</v>
      </c>
      <c r="OGN1" s="33" t="s">
        <v>10648</v>
      </c>
      <c r="OGO1" s="33" t="s">
        <v>10649</v>
      </c>
      <c r="OGP1" s="33" t="s">
        <v>10650</v>
      </c>
      <c r="OGQ1" s="33" t="s">
        <v>10651</v>
      </c>
      <c r="OGR1" s="33" t="s">
        <v>10652</v>
      </c>
      <c r="OGS1" s="33" t="s">
        <v>10653</v>
      </c>
      <c r="OGT1" s="33" t="s">
        <v>10654</v>
      </c>
      <c r="OGU1" s="33" t="s">
        <v>10655</v>
      </c>
      <c r="OGV1" s="33" t="s">
        <v>10656</v>
      </c>
      <c r="OGW1" s="33" t="s">
        <v>10657</v>
      </c>
      <c r="OGX1" s="33" t="s">
        <v>10658</v>
      </c>
      <c r="OGY1" s="33" t="s">
        <v>10659</v>
      </c>
      <c r="OGZ1" s="33" t="s">
        <v>10660</v>
      </c>
      <c r="OHA1" s="33" t="s">
        <v>10661</v>
      </c>
      <c r="OHB1" s="33" t="s">
        <v>10662</v>
      </c>
      <c r="OHC1" s="33" t="s">
        <v>10663</v>
      </c>
      <c r="OHD1" s="33" t="s">
        <v>10664</v>
      </c>
      <c r="OHE1" s="33" t="s">
        <v>10665</v>
      </c>
      <c r="OHF1" s="33" t="s">
        <v>10666</v>
      </c>
      <c r="OHG1" s="33" t="s">
        <v>10667</v>
      </c>
      <c r="OHH1" s="33" t="s">
        <v>10668</v>
      </c>
      <c r="OHI1" s="33" t="s">
        <v>10669</v>
      </c>
      <c r="OHJ1" s="33" t="s">
        <v>10670</v>
      </c>
      <c r="OHK1" s="33" t="s">
        <v>10671</v>
      </c>
      <c r="OHL1" s="33" t="s">
        <v>10672</v>
      </c>
      <c r="OHM1" s="33" t="s">
        <v>10673</v>
      </c>
      <c r="OHN1" s="33" t="s">
        <v>10674</v>
      </c>
      <c r="OHO1" s="33" t="s">
        <v>10675</v>
      </c>
      <c r="OHP1" s="33" t="s">
        <v>10676</v>
      </c>
      <c r="OHQ1" s="33" t="s">
        <v>10677</v>
      </c>
      <c r="OHR1" s="33" t="s">
        <v>10678</v>
      </c>
      <c r="OHS1" s="33" t="s">
        <v>10679</v>
      </c>
      <c r="OHT1" s="33" t="s">
        <v>10680</v>
      </c>
      <c r="OHU1" s="33" t="s">
        <v>10681</v>
      </c>
      <c r="OHV1" s="33" t="s">
        <v>10682</v>
      </c>
      <c r="OHW1" s="33" t="s">
        <v>10683</v>
      </c>
      <c r="OHX1" s="33" t="s">
        <v>10684</v>
      </c>
      <c r="OHY1" s="33" t="s">
        <v>10685</v>
      </c>
      <c r="OHZ1" s="33" t="s">
        <v>10686</v>
      </c>
      <c r="OIA1" s="33" t="s">
        <v>10687</v>
      </c>
      <c r="OIB1" s="33" t="s">
        <v>10688</v>
      </c>
      <c r="OIC1" s="33" t="s">
        <v>10689</v>
      </c>
      <c r="OID1" s="33" t="s">
        <v>10690</v>
      </c>
      <c r="OIE1" s="33" t="s">
        <v>10691</v>
      </c>
      <c r="OIF1" s="33" t="s">
        <v>10692</v>
      </c>
      <c r="OIG1" s="33" t="s">
        <v>10693</v>
      </c>
      <c r="OIH1" s="33" t="s">
        <v>10694</v>
      </c>
      <c r="OII1" s="33" t="s">
        <v>10695</v>
      </c>
      <c r="OIJ1" s="33" t="s">
        <v>10696</v>
      </c>
      <c r="OIK1" s="33" t="s">
        <v>10697</v>
      </c>
      <c r="OIL1" s="33" t="s">
        <v>10698</v>
      </c>
      <c r="OIM1" s="33" t="s">
        <v>10699</v>
      </c>
      <c r="OIN1" s="33" t="s">
        <v>10700</v>
      </c>
      <c r="OIO1" s="33" t="s">
        <v>10701</v>
      </c>
      <c r="OIP1" s="33" t="s">
        <v>10702</v>
      </c>
      <c r="OIQ1" s="33" t="s">
        <v>10703</v>
      </c>
      <c r="OIR1" s="33" t="s">
        <v>10704</v>
      </c>
      <c r="OIS1" s="33" t="s">
        <v>10705</v>
      </c>
      <c r="OIT1" s="33" t="s">
        <v>10706</v>
      </c>
      <c r="OIU1" s="33" t="s">
        <v>10707</v>
      </c>
      <c r="OIV1" s="33" t="s">
        <v>10708</v>
      </c>
      <c r="OIW1" s="33" t="s">
        <v>10709</v>
      </c>
      <c r="OIX1" s="33" t="s">
        <v>10710</v>
      </c>
      <c r="OIY1" s="33" t="s">
        <v>10711</v>
      </c>
      <c r="OIZ1" s="33" t="s">
        <v>10712</v>
      </c>
      <c r="OJA1" s="33" t="s">
        <v>10713</v>
      </c>
      <c r="OJB1" s="33" t="s">
        <v>10714</v>
      </c>
      <c r="OJC1" s="33" t="s">
        <v>10715</v>
      </c>
      <c r="OJD1" s="33" t="s">
        <v>10716</v>
      </c>
      <c r="OJE1" s="33" t="s">
        <v>10717</v>
      </c>
      <c r="OJF1" s="33" t="s">
        <v>10718</v>
      </c>
      <c r="OJG1" s="33" t="s">
        <v>10719</v>
      </c>
      <c r="OJH1" s="33" t="s">
        <v>10720</v>
      </c>
      <c r="OJI1" s="33" t="s">
        <v>10721</v>
      </c>
      <c r="OJJ1" s="33" t="s">
        <v>10722</v>
      </c>
      <c r="OJK1" s="33" t="s">
        <v>10723</v>
      </c>
      <c r="OJL1" s="33" t="s">
        <v>10724</v>
      </c>
      <c r="OJM1" s="33" t="s">
        <v>10725</v>
      </c>
      <c r="OJN1" s="33" t="s">
        <v>10726</v>
      </c>
      <c r="OJO1" s="33" t="s">
        <v>10727</v>
      </c>
      <c r="OJP1" s="33" t="s">
        <v>10728</v>
      </c>
      <c r="OJQ1" s="33" t="s">
        <v>10729</v>
      </c>
      <c r="OJR1" s="33" t="s">
        <v>10730</v>
      </c>
      <c r="OJS1" s="33" t="s">
        <v>10731</v>
      </c>
      <c r="OJT1" s="33" t="s">
        <v>10732</v>
      </c>
      <c r="OJU1" s="33" t="s">
        <v>10733</v>
      </c>
      <c r="OJV1" s="33" t="s">
        <v>10734</v>
      </c>
      <c r="OJW1" s="33" t="s">
        <v>10735</v>
      </c>
      <c r="OJX1" s="33" t="s">
        <v>10736</v>
      </c>
      <c r="OJY1" s="33" t="s">
        <v>10737</v>
      </c>
      <c r="OJZ1" s="33" t="s">
        <v>10738</v>
      </c>
      <c r="OKA1" s="33" t="s">
        <v>10739</v>
      </c>
      <c r="OKB1" s="33" t="s">
        <v>10740</v>
      </c>
      <c r="OKC1" s="33" t="s">
        <v>10741</v>
      </c>
      <c r="OKD1" s="33" t="s">
        <v>10742</v>
      </c>
      <c r="OKE1" s="33" t="s">
        <v>10743</v>
      </c>
      <c r="OKF1" s="33" t="s">
        <v>10744</v>
      </c>
      <c r="OKG1" s="33" t="s">
        <v>10745</v>
      </c>
      <c r="OKH1" s="33" t="s">
        <v>10746</v>
      </c>
      <c r="OKI1" s="33" t="s">
        <v>10747</v>
      </c>
      <c r="OKJ1" s="33" t="s">
        <v>10748</v>
      </c>
      <c r="OKK1" s="33" t="s">
        <v>10749</v>
      </c>
      <c r="OKL1" s="33" t="s">
        <v>10750</v>
      </c>
      <c r="OKM1" s="33" t="s">
        <v>10751</v>
      </c>
      <c r="OKN1" s="33" t="s">
        <v>10752</v>
      </c>
      <c r="OKO1" s="33" t="s">
        <v>10753</v>
      </c>
      <c r="OKP1" s="33" t="s">
        <v>10754</v>
      </c>
      <c r="OKQ1" s="33" t="s">
        <v>10755</v>
      </c>
      <c r="OKR1" s="33" t="s">
        <v>10756</v>
      </c>
      <c r="OKS1" s="33" t="s">
        <v>10757</v>
      </c>
      <c r="OKT1" s="33" t="s">
        <v>10758</v>
      </c>
      <c r="OKU1" s="33" t="s">
        <v>10759</v>
      </c>
      <c r="OKV1" s="33" t="s">
        <v>10760</v>
      </c>
      <c r="OKW1" s="33" t="s">
        <v>10761</v>
      </c>
      <c r="OKX1" s="33" t="s">
        <v>10762</v>
      </c>
      <c r="OKY1" s="33" t="s">
        <v>10763</v>
      </c>
      <c r="OKZ1" s="33" t="s">
        <v>10764</v>
      </c>
      <c r="OLA1" s="33" t="s">
        <v>10765</v>
      </c>
      <c r="OLB1" s="33" t="s">
        <v>10766</v>
      </c>
      <c r="OLC1" s="33" t="s">
        <v>10767</v>
      </c>
      <c r="OLD1" s="33" t="s">
        <v>10768</v>
      </c>
      <c r="OLE1" s="33" t="s">
        <v>10769</v>
      </c>
      <c r="OLF1" s="33" t="s">
        <v>10770</v>
      </c>
      <c r="OLG1" s="33" t="s">
        <v>10771</v>
      </c>
      <c r="OLH1" s="33" t="s">
        <v>10772</v>
      </c>
      <c r="OLI1" s="33" t="s">
        <v>10773</v>
      </c>
      <c r="OLJ1" s="33" t="s">
        <v>10774</v>
      </c>
      <c r="OLK1" s="33" t="s">
        <v>10775</v>
      </c>
      <c r="OLL1" s="33" t="s">
        <v>10776</v>
      </c>
      <c r="OLM1" s="33" t="s">
        <v>10777</v>
      </c>
      <c r="OLN1" s="33" t="s">
        <v>10778</v>
      </c>
      <c r="OLO1" s="33" t="s">
        <v>10779</v>
      </c>
      <c r="OLP1" s="33" t="s">
        <v>10780</v>
      </c>
      <c r="OLQ1" s="33" t="s">
        <v>10781</v>
      </c>
      <c r="OLR1" s="33" t="s">
        <v>10782</v>
      </c>
      <c r="OLS1" s="33" t="s">
        <v>10783</v>
      </c>
      <c r="OLT1" s="33" t="s">
        <v>10784</v>
      </c>
      <c r="OLU1" s="33" t="s">
        <v>10785</v>
      </c>
      <c r="OLV1" s="33" t="s">
        <v>10786</v>
      </c>
      <c r="OLW1" s="33" t="s">
        <v>10787</v>
      </c>
      <c r="OLX1" s="33" t="s">
        <v>10788</v>
      </c>
      <c r="OLY1" s="33" t="s">
        <v>10789</v>
      </c>
      <c r="OLZ1" s="33" t="s">
        <v>10790</v>
      </c>
      <c r="OMA1" s="33" t="s">
        <v>10791</v>
      </c>
      <c r="OMB1" s="33" t="s">
        <v>10792</v>
      </c>
      <c r="OMC1" s="33" t="s">
        <v>10793</v>
      </c>
      <c r="OMD1" s="33" t="s">
        <v>10794</v>
      </c>
      <c r="OME1" s="33" t="s">
        <v>10795</v>
      </c>
      <c r="OMF1" s="33" t="s">
        <v>10796</v>
      </c>
      <c r="OMG1" s="33" t="s">
        <v>10797</v>
      </c>
      <c r="OMH1" s="33" t="s">
        <v>10798</v>
      </c>
      <c r="OMI1" s="33" t="s">
        <v>10799</v>
      </c>
      <c r="OMJ1" s="33" t="s">
        <v>10800</v>
      </c>
      <c r="OMK1" s="33" t="s">
        <v>10801</v>
      </c>
      <c r="OML1" s="33" t="s">
        <v>10802</v>
      </c>
      <c r="OMM1" s="33" t="s">
        <v>10803</v>
      </c>
      <c r="OMN1" s="33" t="s">
        <v>10804</v>
      </c>
      <c r="OMO1" s="33" t="s">
        <v>10805</v>
      </c>
      <c r="OMP1" s="33" t="s">
        <v>10806</v>
      </c>
      <c r="OMQ1" s="33" t="s">
        <v>10807</v>
      </c>
      <c r="OMR1" s="33" t="s">
        <v>10808</v>
      </c>
      <c r="OMS1" s="33" t="s">
        <v>10809</v>
      </c>
      <c r="OMT1" s="33" t="s">
        <v>10810</v>
      </c>
      <c r="OMU1" s="33" t="s">
        <v>10811</v>
      </c>
      <c r="OMV1" s="33" t="s">
        <v>10812</v>
      </c>
      <c r="OMW1" s="33" t="s">
        <v>10813</v>
      </c>
      <c r="OMX1" s="33" t="s">
        <v>10814</v>
      </c>
      <c r="OMY1" s="33" t="s">
        <v>10815</v>
      </c>
      <c r="OMZ1" s="33" t="s">
        <v>10816</v>
      </c>
      <c r="ONA1" s="33" t="s">
        <v>10817</v>
      </c>
      <c r="ONB1" s="33" t="s">
        <v>10818</v>
      </c>
      <c r="ONC1" s="33" t="s">
        <v>10819</v>
      </c>
      <c r="OND1" s="33" t="s">
        <v>10820</v>
      </c>
      <c r="ONE1" s="33" t="s">
        <v>10821</v>
      </c>
      <c r="ONF1" s="33" t="s">
        <v>10822</v>
      </c>
      <c r="ONG1" s="33" t="s">
        <v>10823</v>
      </c>
      <c r="ONH1" s="33" t="s">
        <v>10824</v>
      </c>
      <c r="ONI1" s="33" t="s">
        <v>10825</v>
      </c>
      <c r="ONJ1" s="33" t="s">
        <v>10826</v>
      </c>
      <c r="ONK1" s="33" t="s">
        <v>10827</v>
      </c>
      <c r="ONL1" s="33" t="s">
        <v>10828</v>
      </c>
      <c r="ONM1" s="33" t="s">
        <v>10829</v>
      </c>
      <c r="ONN1" s="33" t="s">
        <v>10830</v>
      </c>
      <c r="ONO1" s="33" t="s">
        <v>10831</v>
      </c>
      <c r="ONP1" s="33" t="s">
        <v>10832</v>
      </c>
      <c r="ONQ1" s="33" t="s">
        <v>10833</v>
      </c>
      <c r="ONR1" s="33" t="s">
        <v>10834</v>
      </c>
      <c r="ONS1" s="33" t="s">
        <v>10835</v>
      </c>
      <c r="ONT1" s="33" t="s">
        <v>10836</v>
      </c>
      <c r="ONU1" s="33" t="s">
        <v>10837</v>
      </c>
      <c r="ONV1" s="33" t="s">
        <v>10838</v>
      </c>
      <c r="ONW1" s="33" t="s">
        <v>10839</v>
      </c>
      <c r="ONX1" s="33" t="s">
        <v>10840</v>
      </c>
      <c r="ONY1" s="33" t="s">
        <v>10841</v>
      </c>
      <c r="ONZ1" s="33" t="s">
        <v>10842</v>
      </c>
      <c r="OOA1" s="33" t="s">
        <v>10843</v>
      </c>
      <c r="OOB1" s="33" t="s">
        <v>10844</v>
      </c>
      <c r="OOC1" s="33" t="s">
        <v>10845</v>
      </c>
      <c r="OOD1" s="33" t="s">
        <v>10846</v>
      </c>
      <c r="OOE1" s="33" t="s">
        <v>10847</v>
      </c>
      <c r="OOF1" s="33" t="s">
        <v>10848</v>
      </c>
      <c r="OOG1" s="33" t="s">
        <v>10849</v>
      </c>
      <c r="OOH1" s="33" t="s">
        <v>10850</v>
      </c>
      <c r="OOI1" s="33" t="s">
        <v>10851</v>
      </c>
      <c r="OOJ1" s="33" t="s">
        <v>10852</v>
      </c>
      <c r="OOK1" s="33" t="s">
        <v>10853</v>
      </c>
      <c r="OOL1" s="33" t="s">
        <v>10854</v>
      </c>
      <c r="OOM1" s="33" t="s">
        <v>10855</v>
      </c>
      <c r="OON1" s="33" t="s">
        <v>10856</v>
      </c>
      <c r="OOO1" s="33" t="s">
        <v>10857</v>
      </c>
      <c r="OOP1" s="33" t="s">
        <v>10858</v>
      </c>
      <c r="OOQ1" s="33" t="s">
        <v>10859</v>
      </c>
      <c r="OOR1" s="33" t="s">
        <v>10860</v>
      </c>
      <c r="OOS1" s="33" t="s">
        <v>10861</v>
      </c>
      <c r="OOT1" s="33" t="s">
        <v>10862</v>
      </c>
      <c r="OOU1" s="33" t="s">
        <v>10863</v>
      </c>
      <c r="OOV1" s="33" t="s">
        <v>10864</v>
      </c>
      <c r="OOW1" s="33" t="s">
        <v>10865</v>
      </c>
      <c r="OOX1" s="33" t="s">
        <v>10866</v>
      </c>
      <c r="OOY1" s="33" t="s">
        <v>10867</v>
      </c>
      <c r="OOZ1" s="33" t="s">
        <v>10868</v>
      </c>
      <c r="OPA1" s="33" t="s">
        <v>10869</v>
      </c>
      <c r="OPB1" s="33" t="s">
        <v>10870</v>
      </c>
      <c r="OPC1" s="33" t="s">
        <v>10871</v>
      </c>
      <c r="OPD1" s="33" t="s">
        <v>10872</v>
      </c>
      <c r="OPE1" s="33" t="s">
        <v>10873</v>
      </c>
      <c r="OPF1" s="33" t="s">
        <v>10874</v>
      </c>
      <c r="OPG1" s="33" t="s">
        <v>10875</v>
      </c>
      <c r="OPH1" s="33" t="s">
        <v>10876</v>
      </c>
      <c r="OPI1" s="33" t="s">
        <v>10877</v>
      </c>
      <c r="OPJ1" s="33" t="s">
        <v>10878</v>
      </c>
      <c r="OPK1" s="33" t="s">
        <v>10879</v>
      </c>
      <c r="OPL1" s="33" t="s">
        <v>10880</v>
      </c>
      <c r="OPM1" s="33" t="s">
        <v>10881</v>
      </c>
      <c r="OPN1" s="33" t="s">
        <v>10882</v>
      </c>
      <c r="OPO1" s="33" t="s">
        <v>10883</v>
      </c>
      <c r="OPP1" s="33" t="s">
        <v>10884</v>
      </c>
      <c r="OPQ1" s="33" t="s">
        <v>10885</v>
      </c>
      <c r="OPR1" s="33" t="s">
        <v>10886</v>
      </c>
      <c r="OPS1" s="33" t="s">
        <v>10887</v>
      </c>
      <c r="OPT1" s="33" t="s">
        <v>10888</v>
      </c>
      <c r="OPU1" s="33" t="s">
        <v>10889</v>
      </c>
      <c r="OPV1" s="33" t="s">
        <v>10890</v>
      </c>
      <c r="OPW1" s="33" t="s">
        <v>10891</v>
      </c>
      <c r="OPX1" s="33" t="s">
        <v>10892</v>
      </c>
      <c r="OPY1" s="33" t="s">
        <v>10893</v>
      </c>
      <c r="OPZ1" s="33" t="s">
        <v>10894</v>
      </c>
      <c r="OQA1" s="33" t="s">
        <v>10895</v>
      </c>
      <c r="OQB1" s="33" t="s">
        <v>10896</v>
      </c>
      <c r="OQC1" s="33" t="s">
        <v>10897</v>
      </c>
      <c r="OQD1" s="33" t="s">
        <v>10898</v>
      </c>
      <c r="OQE1" s="33" t="s">
        <v>10899</v>
      </c>
      <c r="OQF1" s="33" t="s">
        <v>10900</v>
      </c>
      <c r="OQG1" s="33" t="s">
        <v>10901</v>
      </c>
      <c r="OQH1" s="33" t="s">
        <v>10902</v>
      </c>
      <c r="OQI1" s="33" t="s">
        <v>10903</v>
      </c>
      <c r="OQJ1" s="33" t="s">
        <v>10904</v>
      </c>
      <c r="OQK1" s="33" t="s">
        <v>10905</v>
      </c>
      <c r="OQL1" s="33" t="s">
        <v>10906</v>
      </c>
      <c r="OQM1" s="33" t="s">
        <v>10907</v>
      </c>
      <c r="OQN1" s="33" t="s">
        <v>10908</v>
      </c>
      <c r="OQO1" s="33" t="s">
        <v>10909</v>
      </c>
      <c r="OQP1" s="33" t="s">
        <v>10910</v>
      </c>
      <c r="OQQ1" s="33" t="s">
        <v>10911</v>
      </c>
      <c r="OQR1" s="33" t="s">
        <v>10912</v>
      </c>
      <c r="OQS1" s="33" t="s">
        <v>10913</v>
      </c>
      <c r="OQT1" s="33" t="s">
        <v>10914</v>
      </c>
      <c r="OQU1" s="33" t="s">
        <v>10915</v>
      </c>
      <c r="OQV1" s="33" t="s">
        <v>10916</v>
      </c>
      <c r="OQW1" s="33" t="s">
        <v>10917</v>
      </c>
      <c r="OQX1" s="33" t="s">
        <v>10918</v>
      </c>
      <c r="OQY1" s="33" t="s">
        <v>10919</v>
      </c>
      <c r="OQZ1" s="33" t="s">
        <v>10920</v>
      </c>
      <c r="ORA1" s="33" t="s">
        <v>10921</v>
      </c>
      <c r="ORB1" s="33" t="s">
        <v>10922</v>
      </c>
      <c r="ORC1" s="33" t="s">
        <v>10923</v>
      </c>
      <c r="ORD1" s="33" t="s">
        <v>10924</v>
      </c>
      <c r="ORE1" s="33" t="s">
        <v>10925</v>
      </c>
      <c r="ORF1" s="33" t="s">
        <v>10926</v>
      </c>
      <c r="ORG1" s="33" t="s">
        <v>10927</v>
      </c>
      <c r="ORH1" s="33" t="s">
        <v>10928</v>
      </c>
      <c r="ORI1" s="33" t="s">
        <v>10929</v>
      </c>
      <c r="ORJ1" s="33" t="s">
        <v>10930</v>
      </c>
      <c r="ORK1" s="33" t="s">
        <v>10931</v>
      </c>
      <c r="ORL1" s="33" t="s">
        <v>10932</v>
      </c>
      <c r="ORM1" s="33" t="s">
        <v>10933</v>
      </c>
      <c r="ORN1" s="33" t="s">
        <v>10934</v>
      </c>
      <c r="ORO1" s="33" t="s">
        <v>10935</v>
      </c>
      <c r="ORP1" s="33" t="s">
        <v>10936</v>
      </c>
      <c r="ORQ1" s="33" t="s">
        <v>10937</v>
      </c>
      <c r="ORR1" s="33" t="s">
        <v>10938</v>
      </c>
      <c r="ORS1" s="33" t="s">
        <v>10939</v>
      </c>
      <c r="ORT1" s="33" t="s">
        <v>10940</v>
      </c>
      <c r="ORU1" s="33" t="s">
        <v>10941</v>
      </c>
      <c r="ORV1" s="33" t="s">
        <v>10942</v>
      </c>
      <c r="ORW1" s="33" t="s">
        <v>10943</v>
      </c>
      <c r="ORX1" s="33" t="s">
        <v>10944</v>
      </c>
      <c r="ORY1" s="33" t="s">
        <v>10945</v>
      </c>
      <c r="ORZ1" s="33" t="s">
        <v>10946</v>
      </c>
      <c r="OSA1" s="33" t="s">
        <v>10947</v>
      </c>
      <c r="OSB1" s="33" t="s">
        <v>10948</v>
      </c>
      <c r="OSC1" s="33" t="s">
        <v>10949</v>
      </c>
      <c r="OSD1" s="33" t="s">
        <v>10950</v>
      </c>
      <c r="OSE1" s="33" t="s">
        <v>10951</v>
      </c>
      <c r="OSF1" s="33" t="s">
        <v>10952</v>
      </c>
      <c r="OSG1" s="33" t="s">
        <v>10953</v>
      </c>
      <c r="OSH1" s="33" t="s">
        <v>10954</v>
      </c>
      <c r="OSI1" s="33" t="s">
        <v>10955</v>
      </c>
      <c r="OSJ1" s="33" t="s">
        <v>10956</v>
      </c>
      <c r="OSK1" s="33" t="s">
        <v>10957</v>
      </c>
      <c r="OSL1" s="33" t="s">
        <v>10958</v>
      </c>
      <c r="OSM1" s="33" t="s">
        <v>10959</v>
      </c>
      <c r="OSN1" s="33" t="s">
        <v>10960</v>
      </c>
      <c r="OSO1" s="33" t="s">
        <v>10961</v>
      </c>
      <c r="OSP1" s="33" t="s">
        <v>10962</v>
      </c>
      <c r="OSQ1" s="33" t="s">
        <v>10963</v>
      </c>
      <c r="OSR1" s="33" t="s">
        <v>10964</v>
      </c>
      <c r="OSS1" s="33" t="s">
        <v>10965</v>
      </c>
      <c r="OST1" s="33" t="s">
        <v>10966</v>
      </c>
      <c r="OSU1" s="33" t="s">
        <v>10967</v>
      </c>
      <c r="OSV1" s="33" t="s">
        <v>10968</v>
      </c>
      <c r="OSW1" s="33" t="s">
        <v>10969</v>
      </c>
      <c r="OSX1" s="33" t="s">
        <v>10970</v>
      </c>
      <c r="OSY1" s="33" t="s">
        <v>10971</v>
      </c>
      <c r="OSZ1" s="33" t="s">
        <v>10972</v>
      </c>
      <c r="OTA1" s="33" t="s">
        <v>10973</v>
      </c>
      <c r="OTB1" s="33" t="s">
        <v>10974</v>
      </c>
      <c r="OTC1" s="33" t="s">
        <v>10975</v>
      </c>
      <c r="OTD1" s="33" t="s">
        <v>10976</v>
      </c>
      <c r="OTE1" s="33" t="s">
        <v>10977</v>
      </c>
      <c r="OTF1" s="33" t="s">
        <v>10978</v>
      </c>
      <c r="OTG1" s="33" t="s">
        <v>10979</v>
      </c>
      <c r="OTH1" s="33" t="s">
        <v>10980</v>
      </c>
      <c r="OTI1" s="33" t="s">
        <v>10981</v>
      </c>
      <c r="OTJ1" s="33" t="s">
        <v>10982</v>
      </c>
      <c r="OTK1" s="33" t="s">
        <v>10983</v>
      </c>
      <c r="OTL1" s="33" t="s">
        <v>10984</v>
      </c>
      <c r="OTM1" s="33" t="s">
        <v>10985</v>
      </c>
      <c r="OTN1" s="33" t="s">
        <v>10986</v>
      </c>
      <c r="OTO1" s="33" t="s">
        <v>10987</v>
      </c>
      <c r="OTP1" s="33" t="s">
        <v>10988</v>
      </c>
      <c r="OTQ1" s="33" t="s">
        <v>10989</v>
      </c>
      <c r="OTR1" s="33" t="s">
        <v>10990</v>
      </c>
      <c r="OTS1" s="33" t="s">
        <v>10991</v>
      </c>
      <c r="OTT1" s="33" t="s">
        <v>10992</v>
      </c>
      <c r="OTU1" s="33" t="s">
        <v>10993</v>
      </c>
      <c r="OTV1" s="33" t="s">
        <v>10994</v>
      </c>
      <c r="OTW1" s="33" t="s">
        <v>10995</v>
      </c>
      <c r="OTX1" s="33" t="s">
        <v>10996</v>
      </c>
      <c r="OTY1" s="33" t="s">
        <v>10997</v>
      </c>
      <c r="OTZ1" s="33" t="s">
        <v>10998</v>
      </c>
      <c r="OUA1" s="33" t="s">
        <v>10999</v>
      </c>
      <c r="OUB1" s="33" t="s">
        <v>11000</v>
      </c>
      <c r="OUC1" s="33" t="s">
        <v>11001</v>
      </c>
      <c r="OUD1" s="33" t="s">
        <v>11002</v>
      </c>
      <c r="OUE1" s="33" t="s">
        <v>11003</v>
      </c>
      <c r="OUF1" s="33" t="s">
        <v>11004</v>
      </c>
      <c r="OUG1" s="33" t="s">
        <v>11005</v>
      </c>
      <c r="OUH1" s="33" t="s">
        <v>11006</v>
      </c>
      <c r="OUI1" s="33" t="s">
        <v>11007</v>
      </c>
      <c r="OUJ1" s="33" t="s">
        <v>11008</v>
      </c>
      <c r="OUK1" s="33" t="s">
        <v>11009</v>
      </c>
      <c r="OUL1" s="33" t="s">
        <v>11010</v>
      </c>
      <c r="OUM1" s="33" t="s">
        <v>11011</v>
      </c>
      <c r="OUN1" s="33" t="s">
        <v>11012</v>
      </c>
      <c r="OUO1" s="33" t="s">
        <v>11013</v>
      </c>
      <c r="OUP1" s="33" t="s">
        <v>11014</v>
      </c>
      <c r="OUQ1" s="33" t="s">
        <v>11015</v>
      </c>
      <c r="OUR1" s="33" t="s">
        <v>11016</v>
      </c>
      <c r="OUS1" s="33" t="s">
        <v>11017</v>
      </c>
      <c r="OUT1" s="33" t="s">
        <v>11018</v>
      </c>
      <c r="OUU1" s="33" t="s">
        <v>11019</v>
      </c>
      <c r="OUV1" s="33" t="s">
        <v>11020</v>
      </c>
      <c r="OUW1" s="33" t="s">
        <v>11021</v>
      </c>
      <c r="OUX1" s="33" t="s">
        <v>11022</v>
      </c>
      <c r="OUY1" s="33" t="s">
        <v>11023</v>
      </c>
      <c r="OUZ1" s="33" t="s">
        <v>11024</v>
      </c>
      <c r="OVA1" s="33" t="s">
        <v>11025</v>
      </c>
      <c r="OVB1" s="33" t="s">
        <v>11026</v>
      </c>
      <c r="OVC1" s="33" t="s">
        <v>11027</v>
      </c>
      <c r="OVD1" s="33" t="s">
        <v>11028</v>
      </c>
      <c r="OVE1" s="33" t="s">
        <v>11029</v>
      </c>
      <c r="OVF1" s="33" t="s">
        <v>11030</v>
      </c>
      <c r="OVG1" s="33" t="s">
        <v>11031</v>
      </c>
      <c r="OVH1" s="33" t="s">
        <v>11032</v>
      </c>
      <c r="OVI1" s="33" t="s">
        <v>11033</v>
      </c>
      <c r="OVJ1" s="33" t="s">
        <v>11034</v>
      </c>
      <c r="OVK1" s="33" t="s">
        <v>11035</v>
      </c>
      <c r="OVL1" s="33" t="s">
        <v>11036</v>
      </c>
      <c r="OVM1" s="33" t="s">
        <v>11037</v>
      </c>
      <c r="OVN1" s="33" t="s">
        <v>11038</v>
      </c>
      <c r="OVO1" s="33" t="s">
        <v>11039</v>
      </c>
      <c r="OVP1" s="33" t="s">
        <v>11040</v>
      </c>
      <c r="OVQ1" s="33" t="s">
        <v>11041</v>
      </c>
      <c r="OVR1" s="33" t="s">
        <v>11042</v>
      </c>
      <c r="OVS1" s="33" t="s">
        <v>11043</v>
      </c>
      <c r="OVT1" s="33" t="s">
        <v>11044</v>
      </c>
      <c r="OVU1" s="33" t="s">
        <v>11045</v>
      </c>
      <c r="OVV1" s="33" t="s">
        <v>11046</v>
      </c>
      <c r="OVW1" s="33" t="s">
        <v>11047</v>
      </c>
      <c r="OVX1" s="33" t="s">
        <v>11048</v>
      </c>
      <c r="OVY1" s="33" t="s">
        <v>11049</v>
      </c>
      <c r="OVZ1" s="33" t="s">
        <v>11050</v>
      </c>
      <c r="OWA1" s="33" t="s">
        <v>11051</v>
      </c>
      <c r="OWB1" s="33" t="s">
        <v>11052</v>
      </c>
      <c r="OWC1" s="33" t="s">
        <v>11053</v>
      </c>
      <c r="OWD1" s="33" t="s">
        <v>11054</v>
      </c>
      <c r="OWE1" s="33" t="s">
        <v>11055</v>
      </c>
      <c r="OWF1" s="33" t="s">
        <v>11056</v>
      </c>
      <c r="OWG1" s="33" t="s">
        <v>11057</v>
      </c>
      <c r="OWH1" s="33" t="s">
        <v>11058</v>
      </c>
      <c r="OWI1" s="33" t="s">
        <v>11059</v>
      </c>
      <c r="OWJ1" s="33" t="s">
        <v>11060</v>
      </c>
      <c r="OWK1" s="33" t="s">
        <v>11061</v>
      </c>
      <c r="OWL1" s="33" t="s">
        <v>11062</v>
      </c>
      <c r="OWM1" s="33" t="s">
        <v>11063</v>
      </c>
      <c r="OWN1" s="33" t="s">
        <v>11064</v>
      </c>
      <c r="OWO1" s="33" t="s">
        <v>11065</v>
      </c>
      <c r="OWP1" s="33" t="s">
        <v>11066</v>
      </c>
      <c r="OWQ1" s="33" t="s">
        <v>11067</v>
      </c>
      <c r="OWR1" s="33" t="s">
        <v>11068</v>
      </c>
      <c r="OWS1" s="33" t="s">
        <v>11069</v>
      </c>
      <c r="OWT1" s="33" t="s">
        <v>11070</v>
      </c>
      <c r="OWU1" s="33" t="s">
        <v>11071</v>
      </c>
      <c r="OWV1" s="33" t="s">
        <v>11072</v>
      </c>
      <c r="OWW1" s="33" t="s">
        <v>11073</v>
      </c>
      <c r="OWX1" s="33" t="s">
        <v>11074</v>
      </c>
      <c r="OWY1" s="33" t="s">
        <v>11075</v>
      </c>
      <c r="OWZ1" s="33" t="s">
        <v>11076</v>
      </c>
      <c r="OXA1" s="33" t="s">
        <v>11077</v>
      </c>
      <c r="OXB1" s="33" t="s">
        <v>11078</v>
      </c>
      <c r="OXC1" s="33" t="s">
        <v>11079</v>
      </c>
      <c r="OXD1" s="33" t="s">
        <v>11080</v>
      </c>
      <c r="OXE1" s="33" t="s">
        <v>11081</v>
      </c>
      <c r="OXF1" s="33" t="s">
        <v>11082</v>
      </c>
      <c r="OXG1" s="33" t="s">
        <v>11083</v>
      </c>
      <c r="OXH1" s="33" t="s">
        <v>11084</v>
      </c>
      <c r="OXI1" s="33" t="s">
        <v>11085</v>
      </c>
      <c r="OXJ1" s="33" t="s">
        <v>11086</v>
      </c>
      <c r="OXK1" s="33" t="s">
        <v>11087</v>
      </c>
      <c r="OXL1" s="33" t="s">
        <v>11088</v>
      </c>
      <c r="OXM1" s="33" t="s">
        <v>11089</v>
      </c>
      <c r="OXN1" s="33" t="s">
        <v>11090</v>
      </c>
      <c r="OXO1" s="33" t="s">
        <v>11091</v>
      </c>
      <c r="OXP1" s="33" t="s">
        <v>11092</v>
      </c>
      <c r="OXQ1" s="33" t="s">
        <v>11093</v>
      </c>
      <c r="OXR1" s="33" t="s">
        <v>11094</v>
      </c>
      <c r="OXS1" s="33" t="s">
        <v>11095</v>
      </c>
      <c r="OXT1" s="33" t="s">
        <v>11096</v>
      </c>
      <c r="OXU1" s="33" t="s">
        <v>11097</v>
      </c>
      <c r="OXV1" s="33" t="s">
        <v>11098</v>
      </c>
      <c r="OXW1" s="33" t="s">
        <v>11099</v>
      </c>
      <c r="OXX1" s="33" t="s">
        <v>11100</v>
      </c>
      <c r="OXY1" s="33" t="s">
        <v>11101</v>
      </c>
      <c r="OXZ1" s="33" t="s">
        <v>11102</v>
      </c>
      <c r="OYA1" s="33" t="s">
        <v>11103</v>
      </c>
      <c r="OYB1" s="33" t="s">
        <v>11104</v>
      </c>
      <c r="OYC1" s="33" t="s">
        <v>11105</v>
      </c>
      <c r="OYD1" s="33" t="s">
        <v>11106</v>
      </c>
      <c r="OYE1" s="33" t="s">
        <v>11107</v>
      </c>
      <c r="OYF1" s="33" t="s">
        <v>11108</v>
      </c>
      <c r="OYG1" s="33" t="s">
        <v>11109</v>
      </c>
      <c r="OYH1" s="33" t="s">
        <v>11110</v>
      </c>
      <c r="OYI1" s="33" t="s">
        <v>11111</v>
      </c>
      <c r="OYJ1" s="33" t="s">
        <v>11112</v>
      </c>
      <c r="OYK1" s="33" t="s">
        <v>11113</v>
      </c>
      <c r="OYL1" s="33" t="s">
        <v>11114</v>
      </c>
      <c r="OYM1" s="33" t="s">
        <v>11115</v>
      </c>
      <c r="OYN1" s="33" t="s">
        <v>11116</v>
      </c>
      <c r="OYO1" s="33" t="s">
        <v>11117</v>
      </c>
      <c r="OYP1" s="33" t="s">
        <v>11118</v>
      </c>
      <c r="OYQ1" s="33" t="s">
        <v>11119</v>
      </c>
      <c r="OYR1" s="33" t="s">
        <v>11120</v>
      </c>
      <c r="OYS1" s="33" t="s">
        <v>11121</v>
      </c>
      <c r="OYT1" s="33" t="s">
        <v>11122</v>
      </c>
      <c r="OYU1" s="33" t="s">
        <v>11123</v>
      </c>
      <c r="OYV1" s="33" t="s">
        <v>11124</v>
      </c>
      <c r="OYW1" s="33" t="s">
        <v>11125</v>
      </c>
      <c r="OYX1" s="33" t="s">
        <v>11126</v>
      </c>
      <c r="OYY1" s="33" t="s">
        <v>11127</v>
      </c>
      <c r="OYZ1" s="33" t="s">
        <v>11128</v>
      </c>
      <c r="OZA1" s="33" t="s">
        <v>11129</v>
      </c>
      <c r="OZB1" s="33" t="s">
        <v>11130</v>
      </c>
      <c r="OZC1" s="33" t="s">
        <v>11131</v>
      </c>
      <c r="OZD1" s="33" t="s">
        <v>11132</v>
      </c>
      <c r="OZE1" s="33" t="s">
        <v>11133</v>
      </c>
      <c r="OZF1" s="33" t="s">
        <v>11134</v>
      </c>
      <c r="OZG1" s="33" t="s">
        <v>11135</v>
      </c>
      <c r="OZH1" s="33" t="s">
        <v>11136</v>
      </c>
      <c r="OZI1" s="33" t="s">
        <v>11137</v>
      </c>
      <c r="OZJ1" s="33" t="s">
        <v>11138</v>
      </c>
      <c r="OZK1" s="33" t="s">
        <v>11139</v>
      </c>
      <c r="OZL1" s="33" t="s">
        <v>11140</v>
      </c>
      <c r="OZM1" s="33" t="s">
        <v>11141</v>
      </c>
      <c r="OZN1" s="33" t="s">
        <v>11142</v>
      </c>
      <c r="OZO1" s="33" t="s">
        <v>11143</v>
      </c>
      <c r="OZP1" s="33" t="s">
        <v>11144</v>
      </c>
      <c r="OZQ1" s="33" t="s">
        <v>11145</v>
      </c>
      <c r="OZR1" s="33" t="s">
        <v>11146</v>
      </c>
      <c r="OZS1" s="33" t="s">
        <v>11147</v>
      </c>
      <c r="OZT1" s="33" t="s">
        <v>11148</v>
      </c>
      <c r="OZU1" s="33" t="s">
        <v>11149</v>
      </c>
      <c r="OZV1" s="33" t="s">
        <v>11150</v>
      </c>
      <c r="OZW1" s="33" t="s">
        <v>11151</v>
      </c>
      <c r="OZX1" s="33" t="s">
        <v>11152</v>
      </c>
      <c r="OZY1" s="33" t="s">
        <v>11153</v>
      </c>
      <c r="OZZ1" s="33" t="s">
        <v>11154</v>
      </c>
      <c r="PAA1" s="33" t="s">
        <v>11155</v>
      </c>
      <c r="PAB1" s="33" t="s">
        <v>11156</v>
      </c>
      <c r="PAC1" s="33" t="s">
        <v>11157</v>
      </c>
      <c r="PAD1" s="33" t="s">
        <v>11158</v>
      </c>
      <c r="PAE1" s="33" t="s">
        <v>11159</v>
      </c>
      <c r="PAF1" s="33" t="s">
        <v>11160</v>
      </c>
      <c r="PAG1" s="33" t="s">
        <v>11161</v>
      </c>
      <c r="PAH1" s="33" t="s">
        <v>11162</v>
      </c>
      <c r="PAI1" s="33" t="s">
        <v>11163</v>
      </c>
      <c r="PAJ1" s="33" t="s">
        <v>11164</v>
      </c>
      <c r="PAK1" s="33" t="s">
        <v>11165</v>
      </c>
      <c r="PAL1" s="33" t="s">
        <v>11166</v>
      </c>
      <c r="PAM1" s="33" t="s">
        <v>11167</v>
      </c>
      <c r="PAN1" s="33" t="s">
        <v>11168</v>
      </c>
      <c r="PAO1" s="33" t="s">
        <v>11169</v>
      </c>
      <c r="PAP1" s="33" t="s">
        <v>11170</v>
      </c>
      <c r="PAQ1" s="33" t="s">
        <v>11171</v>
      </c>
      <c r="PAR1" s="33" t="s">
        <v>11172</v>
      </c>
      <c r="PAS1" s="33" t="s">
        <v>11173</v>
      </c>
      <c r="PAT1" s="33" t="s">
        <v>11174</v>
      </c>
      <c r="PAU1" s="33" t="s">
        <v>11175</v>
      </c>
      <c r="PAV1" s="33" t="s">
        <v>11176</v>
      </c>
      <c r="PAW1" s="33" t="s">
        <v>11177</v>
      </c>
      <c r="PAX1" s="33" t="s">
        <v>11178</v>
      </c>
      <c r="PAY1" s="33" t="s">
        <v>11179</v>
      </c>
      <c r="PAZ1" s="33" t="s">
        <v>11180</v>
      </c>
      <c r="PBA1" s="33" t="s">
        <v>11181</v>
      </c>
      <c r="PBB1" s="33" t="s">
        <v>11182</v>
      </c>
      <c r="PBC1" s="33" t="s">
        <v>11183</v>
      </c>
      <c r="PBD1" s="33" t="s">
        <v>11184</v>
      </c>
      <c r="PBE1" s="33" t="s">
        <v>11185</v>
      </c>
      <c r="PBF1" s="33" t="s">
        <v>11186</v>
      </c>
      <c r="PBG1" s="33" t="s">
        <v>11187</v>
      </c>
      <c r="PBH1" s="33" t="s">
        <v>11188</v>
      </c>
      <c r="PBI1" s="33" t="s">
        <v>11189</v>
      </c>
      <c r="PBJ1" s="33" t="s">
        <v>11190</v>
      </c>
      <c r="PBK1" s="33" t="s">
        <v>11191</v>
      </c>
      <c r="PBL1" s="33" t="s">
        <v>11192</v>
      </c>
      <c r="PBM1" s="33" t="s">
        <v>11193</v>
      </c>
      <c r="PBN1" s="33" t="s">
        <v>11194</v>
      </c>
      <c r="PBO1" s="33" t="s">
        <v>11195</v>
      </c>
      <c r="PBP1" s="33" t="s">
        <v>11196</v>
      </c>
      <c r="PBQ1" s="33" t="s">
        <v>11197</v>
      </c>
      <c r="PBR1" s="33" t="s">
        <v>11198</v>
      </c>
      <c r="PBS1" s="33" t="s">
        <v>11199</v>
      </c>
      <c r="PBT1" s="33" t="s">
        <v>11200</v>
      </c>
      <c r="PBU1" s="33" t="s">
        <v>11201</v>
      </c>
      <c r="PBV1" s="33" t="s">
        <v>11202</v>
      </c>
      <c r="PBW1" s="33" t="s">
        <v>11203</v>
      </c>
      <c r="PBX1" s="33" t="s">
        <v>11204</v>
      </c>
      <c r="PBY1" s="33" t="s">
        <v>11205</v>
      </c>
      <c r="PBZ1" s="33" t="s">
        <v>11206</v>
      </c>
      <c r="PCA1" s="33" t="s">
        <v>11207</v>
      </c>
      <c r="PCB1" s="33" t="s">
        <v>11208</v>
      </c>
      <c r="PCC1" s="33" t="s">
        <v>11209</v>
      </c>
      <c r="PCD1" s="33" t="s">
        <v>11210</v>
      </c>
      <c r="PCE1" s="33" t="s">
        <v>11211</v>
      </c>
      <c r="PCF1" s="33" t="s">
        <v>11212</v>
      </c>
      <c r="PCG1" s="33" t="s">
        <v>11213</v>
      </c>
      <c r="PCH1" s="33" t="s">
        <v>11214</v>
      </c>
      <c r="PCI1" s="33" t="s">
        <v>11215</v>
      </c>
      <c r="PCJ1" s="33" t="s">
        <v>11216</v>
      </c>
      <c r="PCK1" s="33" t="s">
        <v>11217</v>
      </c>
      <c r="PCL1" s="33" t="s">
        <v>11218</v>
      </c>
      <c r="PCM1" s="33" t="s">
        <v>11219</v>
      </c>
      <c r="PCN1" s="33" t="s">
        <v>11220</v>
      </c>
      <c r="PCO1" s="33" t="s">
        <v>11221</v>
      </c>
      <c r="PCP1" s="33" t="s">
        <v>11222</v>
      </c>
      <c r="PCQ1" s="33" t="s">
        <v>11223</v>
      </c>
      <c r="PCR1" s="33" t="s">
        <v>11224</v>
      </c>
      <c r="PCS1" s="33" t="s">
        <v>11225</v>
      </c>
      <c r="PCT1" s="33" t="s">
        <v>11226</v>
      </c>
      <c r="PCU1" s="33" t="s">
        <v>11227</v>
      </c>
      <c r="PCV1" s="33" t="s">
        <v>11228</v>
      </c>
      <c r="PCW1" s="33" t="s">
        <v>11229</v>
      </c>
      <c r="PCX1" s="33" t="s">
        <v>11230</v>
      </c>
      <c r="PCY1" s="33" t="s">
        <v>11231</v>
      </c>
      <c r="PCZ1" s="33" t="s">
        <v>11232</v>
      </c>
      <c r="PDA1" s="33" t="s">
        <v>11233</v>
      </c>
      <c r="PDB1" s="33" t="s">
        <v>11234</v>
      </c>
      <c r="PDC1" s="33" t="s">
        <v>11235</v>
      </c>
      <c r="PDD1" s="33" t="s">
        <v>11236</v>
      </c>
      <c r="PDE1" s="33" t="s">
        <v>11237</v>
      </c>
      <c r="PDF1" s="33" t="s">
        <v>11238</v>
      </c>
      <c r="PDG1" s="33" t="s">
        <v>11239</v>
      </c>
      <c r="PDH1" s="33" t="s">
        <v>11240</v>
      </c>
      <c r="PDI1" s="33" t="s">
        <v>11241</v>
      </c>
      <c r="PDJ1" s="33" t="s">
        <v>11242</v>
      </c>
      <c r="PDK1" s="33" t="s">
        <v>11243</v>
      </c>
      <c r="PDL1" s="33" t="s">
        <v>11244</v>
      </c>
      <c r="PDM1" s="33" t="s">
        <v>11245</v>
      </c>
      <c r="PDN1" s="33" t="s">
        <v>11246</v>
      </c>
      <c r="PDO1" s="33" t="s">
        <v>11247</v>
      </c>
      <c r="PDP1" s="33" t="s">
        <v>11248</v>
      </c>
      <c r="PDQ1" s="33" t="s">
        <v>11249</v>
      </c>
      <c r="PDR1" s="33" t="s">
        <v>11250</v>
      </c>
      <c r="PDS1" s="33" t="s">
        <v>11251</v>
      </c>
      <c r="PDT1" s="33" t="s">
        <v>11252</v>
      </c>
      <c r="PDU1" s="33" t="s">
        <v>11253</v>
      </c>
      <c r="PDV1" s="33" t="s">
        <v>11254</v>
      </c>
      <c r="PDW1" s="33" t="s">
        <v>11255</v>
      </c>
      <c r="PDX1" s="33" t="s">
        <v>11256</v>
      </c>
      <c r="PDY1" s="33" t="s">
        <v>11257</v>
      </c>
      <c r="PDZ1" s="33" t="s">
        <v>11258</v>
      </c>
      <c r="PEA1" s="33" t="s">
        <v>11259</v>
      </c>
      <c r="PEB1" s="33" t="s">
        <v>11260</v>
      </c>
      <c r="PEC1" s="33" t="s">
        <v>11261</v>
      </c>
      <c r="PED1" s="33" t="s">
        <v>11262</v>
      </c>
      <c r="PEE1" s="33" t="s">
        <v>11263</v>
      </c>
      <c r="PEF1" s="33" t="s">
        <v>11264</v>
      </c>
      <c r="PEG1" s="33" t="s">
        <v>11265</v>
      </c>
      <c r="PEH1" s="33" t="s">
        <v>11266</v>
      </c>
      <c r="PEI1" s="33" t="s">
        <v>11267</v>
      </c>
      <c r="PEJ1" s="33" t="s">
        <v>11268</v>
      </c>
      <c r="PEK1" s="33" t="s">
        <v>11269</v>
      </c>
      <c r="PEL1" s="33" t="s">
        <v>11270</v>
      </c>
      <c r="PEM1" s="33" t="s">
        <v>11271</v>
      </c>
      <c r="PEN1" s="33" t="s">
        <v>11272</v>
      </c>
      <c r="PEO1" s="33" t="s">
        <v>11273</v>
      </c>
      <c r="PEP1" s="33" t="s">
        <v>11274</v>
      </c>
      <c r="PEQ1" s="33" t="s">
        <v>11275</v>
      </c>
      <c r="PER1" s="33" t="s">
        <v>11276</v>
      </c>
      <c r="PES1" s="33" t="s">
        <v>11277</v>
      </c>
      <c r="PET1" s="33" t="s">
        <v>11278</v>
      </c>
      <c r="PEU1" s="33" t="s">
        <v>11279</v>
      </c>
      <c r="PEV1" s="33" t="s">
        <v>11280</v>
      </c>
      <c r="PEW1" s="33" t="s">
        <v>11281</v>
      </c>
      <c r="PEX1" s="33" t="s">
        <v>11282</v>
      </c>
      <c r="PEY1" s="33" t="s">
        <v>11283</v>
      </c>
      <c r="PEZ1" s="33" t="s">
        <v>11284</v>
      </c>
      <c r="PFA1" s="33" t="s">
        <v>11285</v>
      </c>
      <c r="PFB1" s="33" t="s">
        <v>11286</v>
      </c>
      <c r="PFC1" s="33" t="s">
        <v>11287</v>
      </c>
      <c r="PFD1" s="33" t="s">
        <v>11288</v>
      </c>
      <c r="PFE1" s="33" t="s">
        <v>11289</v>
      </c>
      <c r="PFF1" s="33" t="s">
        <v>11290</v>
      </c>
      <c r="PFG1" s="33" t="s">
        <v>11291</v>
      </c>
      <c r="PFH1" s="33" t="s">
        <v>11292</v>
      </c>
      <c r="PFI1" s="33" t="s">
        <v>11293</v>
      </c>
      <c r="PFJ1" s="33" t="s">
        <v>11294</v>
      </c>
      <c r="PFK1" s="33" t="s">
        <v>11295</v>
      </c>
      <c r="PFL1" s="33" t="s">
        <v>11296</v>
      </c>
      <c r="PFM1" s="33" t="s">
        <v>11297</v>
      </c>
      <c r="PFN1" s="33" t="s">
        <v>11298</v>
      </c>
      <c r="PFO1" s="33" t="s">
        <v>11299</v>
      </c>
      <c r="PFP1" s="33" t="s">
        <v>11300</v>
      </c>
      <c r="PFQ1" s="33" t="s">
        <v>11301</v>
      </c>
      <c r="PFR1" s="33" t="s">
        <v>11302</v>
      </c>
      <c r="PFS1" s="33" t="s">
        <v>11303</v>
      </c>
      <c r="PFT1" s="33" t="s">
        <v>11304</v>
      </c>
      <c r="PFU1" s="33" t="s">
        <v>11305</v>
      </c>
      <c r="PFV1" s="33" t="s">
        <v>11306</v>
      </c>
      <c r="PFW1" s="33" t="s">
        <v>11307</v>
      </c>
      <c r="PFX1" s="33" t="s">
        <v>11308</v>
      </c>
      <c r="PFY1" s="33" t="s">
        <v>11309</v>
      </c>
      <c r="PFZ1" s="33" t="s">
        <v>11310</v>
      </c>
      <c r="PGA1" s="33" t="s">
        <v>11311</v>
      </c>
      <c r="PGB1" s="33" t="s">
        <v>11312</v>
      </c>
      <c r="PGC1" s="33" t="s">
        <v>11313</v>
      </c>
      <c r="PGD1" s="33" t="s">
        <v>11314</v>
      </c>
      <c r="PGE1" s="33" t="s">
        <v>11315</v>
      </c>
      <c r="PGF1" s="33" t="s">
        <v>11316</v>
      </c>
      <c r="PGG1" s="33" t="s">
        <v>11317</v>
      </c>
      <c r="PGH1" s="33" t="s">
        <v>11318</v>
      </c>
      <c r="PGI1" s="33" t="s">
        <v>11319</v>
      </c>
      <c r="PGJ1" s="33" t="s">
        <v>11320</v>
      </c>
      <c r="PGK1" s="33" t="s">
        <v>11321</v>
      </c>
      <c r="PGL1" s="33" t="s">
        <v>11322</v>
      </c>
      <c r="PGM1" s="33" t="s">
        <v>11323</v>
      </c>
      <c r="PGN1" s="33" t="s">
        <v>11324</v>
      </c>
      <c r="PGO1" s="33" t="s">
        <v>11325</v>
      </c>
      <c r="PGP1" s="33" t="s">
        <v>11326</v>
      </c>
      <c r="PGQ1" s="33" t="s">
        <v>11327</v>
      </c>
      <c r="PGR1" s="33" t="s">
        <v>11328</v>
      </c>
      <c r="PGS1" s="33" t="s">
        <v>11329</v>
      </c>
      <c r="PGT1" s="33" t="s">
        <v>11330</v>
      </c>
      <c r="PGU1" s="33" t="s">
        <v>11331</v>
      </c>
      <c r="PGV1" s="33" t="s">
        <v>11332</v>
      </c>
      <c r="PGW1" s="33" t="s">
        <v>11333</v>
      </c>
      <c r="PGX1" s="33" t="s">
        <v>11334</v>
      </c>
      <c r="PGY1" s="33" t="s">
        <v>11335</v>
      </c>
      <c r="PGZ1" s="33" t="s">
        <v>11336</v>
      </c>
      <c r="PHA1" s="33" t="s">
        <v>11337</v>
      </c>
      <c r="PHB1" s="33" t="s">
        <v>11338</v>
      </c>
      <c r="PHC1" s="33" t="s">
        <v>11339</v>
      </c>
      <c r="PHD1" s="33" t="s">
        <v>11340</v>
      </c>
      <c r="PHE1" s="33" t="s">
        <v>11341</v>
      </c>
      <c r="PHF1" s="33" t="s">
        <v>11342</v>
      </c>
      <c r="PHG1" s="33" t="s">
        <v>11343</v>
      </c>
      <c r="PHH1" s="33" t="s">
        <v>11344</v>
      </c>
      <c r="PHI1" s="33" t="s">
        <v>11345</v>
      </c>
      <c r="PHJ1" s="33" t="s">
        <v>11346</v>
      </c>
      <c r="PHK1" s="33" t="s">
        <v>11347</v>
      </c>
      <c r="PHL1" s="33" t="s">
        <v>11348</v>
      </c>
      <c r="PHM1" s="33" t="s">
        <v>11349</v>
      </c>
      <c r="PHN1" s="33" t="s">
        <v>11350</v>
      </c>
      <c r="PHO1" s="33" t="s">
        <v>11351</v>
      </c>
      <c r="PHP1" s="33" t="s">
        <v>11352</v>
      </c>
      <c r="PHQ1" s="33" t="s">
        <v>11353</v>
      </c>
      <c r="PHR1" s="33" t="s">
        <v>11354</v>
      </c>
      <c r="PHS1" s="33" t="s">
        <v>11355</v>
      </c>
      <c r="PHT1" s="33" t="s">
        <v>11356</v>
      </c>
      <c r="PHU1" s="33" t="s">
        <v>11357</v>
      </c>
      <c r="PHV1" s="33" t="s">
        <v>11358</v>
      </c>
      <c r="PHW1" s="33" t="s">
        <v>11359</v>
      </c>
      <c r="PHX1" s="33" t="s">
        <v>11360</v>
      </c>
      <c r="PHY1" s="33" t="s">
        <v>11361</v>
      </c>
      <c r="PHZ1" s="33" t="s">
        <v>11362</v>
      </c>
      <c r="PIA1" s="33" t="s">
        <v>11363</v>
      </c>
      <c r="PIB1" s="33" t="s">
        <v>11364</v>
      </c>
      <c r="PIC1" s="33" t="s">
        <v>11365</v>
      </c>
      <c r="PID1" s="33" t="s">
        <v>11366</v>
      </c>
      <c r="PIE1" s="33" t="s">
        <v>11367</v>
      </c>
      <c r="PIF1" s="33" t="s">
        <v>11368</v>
      </c>
      <c r="PIG1" s="33" t="s">
        <v>11369</v>
      </c>
      <c r="PIH1" s="33" t="s">
        <v>11370</v>
      </c>
      <c r="PII1" s="33" t="s">
        <v>11371</v>
      </c>
      <c r="PIJ1" s="33" t="s">
        <v>11372</v>
      </c>
      <c r="PIK1" s="33" t="s">
        <v>11373</v>
      </c>
      <c r="PIL1" s="33" t="s">
        <v>11374</v>
      </c>
      <c r="PIM1" s="33" t="s">
        <v>11375</v>
      </c>
      <c r="PIN1" s="33" t="s">
        <v>11376</v>
      </c>
      <c r="PIO1" s="33" t="s">
        <v>11377</v>
      </c>
      <c r="PIP1" s="33" t="s">
        <v>11378</v>
      </c>
      <c r="PIQ1" s="33" t="s">
        <v>11379</v>
      </c>
      <c r="PIR1" s="33" t="s">
        <v>11380</v>
      </c>
      <c r="PIS1" s="33" t="s">
        <v>11381</v>
      </c>
      <c r="PIT1" s="33" t="s">
        <v>11382</v>
      </c>
      <c r="PIU1" s="33" t="s">
        <v>11383</v>
      </c>
      <c r="PIV1" s="33" t="s">
        <v>11384</v>
      </c>
      <c r="PIW1" s="33" t="s">
        <v>11385</v>
      </c>
      <c r="PIX1" s="33" t="s">
        <v>11386</v>
      </c>
      <c r="PIY1" s="33" t="s">
        <v>11387</v>
      </c>
      <c r="PIZ1" s="33" t="s">
        <v>11388</v>
      </c>
      <c r="PJA1" s="33" t="s">
        <v>11389</v>
      </c>
      <c r="PJB1" s="33" t="s">
        <v>11390</v>
      </c>
      <c r="PJC1" s="33" t="s">
        <v>11391</v>
      </c>
      <c r="PJD1" s="33" t="s">
        <v>11392</v>
      </c>
      <c r="PJE1" s="33" t="s">
        <v>11393</v>
      </c>
      <c r="PJF1" s="33" t="s">
        <v>11394</v>
      </c>
      <c r="PJG1" s="33" t="s">
        <v>11395</v>
      </c>
      <c r="PJH1" s="33" t="s">
        <v>11396</v>
      </c>
      <c r="PJI1" s="33" t="s">
        <v>11397</v>
      </c>
      <c r="PJJ1" s="33" t="s">
        <v>11398</v>
      </c>
      <c r="PJK1" s="33" t="s">
        <v>11399</v>
      </c>
      <c r="PJL1" s="33" t="s">
        <v>11400</v>
      </c>
      <c r="PJM1" s="33" t="s">
        <v>11401</v>
      </c>
      <c r="PJN1" s="33" t="s">
        <v>11402</v>
      </c>
      <c r="PJO1" s="33" t="s">
        <v>11403</v>
      </c>
      <c r="PJP1" s="33" t="s">
        <v>11404</v>
      </c>
      <c r="PJQ1" s="33" t="s">
        <v>11405</v>
      </c>
      <c r="PJR1" s="33" t="s">
        <v>11406</v>
      </c>
      <c r="PJS1" s="33" t="s">
        <v>11407</v>
      </c>
      <c r="PJT1" s="33" t="s">
        <v>11408</v>
      </c>
      <c r="PJU1" s="33" t="s">
        <v>11409</v>
      </c>
      <c r="PJV1" s="33" t="s">
        <v>11410</v>
      </c>
      <c r="PJW1" s="33" t="s">
        <v>11411</v>
      </c>
      <c r="PJX1" s="33" t="s">
        <v>11412</v>
      </c>
      <c r="PJY1" s="33" t="s">
        <v>11413</v>
      </c>
      <c r="PJZ1" s="33" t="s">
        <v>11414</v>
      </c>
      <c r="PKA1" s="33" t="s">
        <v>11415</v>
      </c>
      <c r="PKB1" s="33" t="s">
        <v>11416</v>
      </c>
      <c r="PKC1" s="33" t="s">
        <v>11417</v>
      </c>
      <c r="PKD1" s="33" t="s">
        <v>11418</v>
      </c>
      <c r="PKE1" s="33" t="s">
        <v>11419</v>
      </c>
      <c r="PKF1" s="33" t="s">
        <v>11420</v>
      </c>
      <c r="PKG1" s="33" t="s">
        <v>11421</v>
      </c>
      <c r="PKH1" s="33" t="s">
        <v>11422</v>
      </c>
      <c r="PKI1" s="33" t="s">
        <v>11423</v>
      </c>
      <c r="PKJ1" s="33" t="s">
        <v>11424</v>
      </c>
      <c r="PKK1" s="33" t="s">
        <v>11425</v>
      </c>
      <c r="PKL1" s="33" t="s">
        <v>11426</v>
      </c>
      <c r="PKM1" s="33" t="s">
        <v>11427</v>
      </c>
      <c r="PKN1" s="33" t="s">
        <v>11428</v>
      </c>
      <c r="PKO1" s="33" t="s">
        <v>11429</v>
      </c>
      <c r="PKP1" s="33" t="s">
        <v>11430</v>
      </c>
      <c r="PKQ1" s="33" t="s">
        <v>11431</v>
      </c>
      <c r="PKR1" s="33" t="s">
        <v>11432</v>
      </c>
      <c r="PKS1" s="33" t="s">
        <v>11433</v>
      </c>
      <c r="PKT1" s="33" t="s">
        <v>11434</v>
      </c>
      <c r="PKU1" s="33" t="s">
        <v>11435</v>
      </c>
      <c r="PKV1" s="33" t="s">
        <v>11436</v>
      </c>
      <c r="PKW1" s="33" t="s">
        <v>11437</v>
      </c>
      <c r="PKX1" s="33" t="s">
        <v>11438</v>
      </c>
      <c r="PKY1" s="33" t="s">
        <v>11439</v>
      </c>
      <c r="PKZ1" s="33" t="s">
        <v>11440</v>
      </c>
      <c r="PLA1" s="33" t="s">
        <v>11441</v>
      </c>
      <c r="PLB1" s="33" t="s">
        <v>11442</v>
      </c>
      <c r="PLC1" s="33" t="s">
        <v>11443</v>
      </c>
      <c r="PLD1" s="33" t="s">
        <v>11444</v>
      </c>
      <c r="PLE1" s="33" t="s">
        <v>11445</v>
      </c>
      <c r="PLF1" s="33" t="s">
        <v>11446</v>
      </c>
      <c r="PLG1" s="33" t="s">
        <v>11447</v>
      </c>
      <c r="PLH1" s="33" t="s">
        <v>11448</v>
      </c>
      <c r="PLI1" s="33" t="s">
        <v>11449</v>
      </c>
      <c r="PLJ1" s="33" t="s">
        <v>11450</v>
      </c>
      <c r="PLK1" s="33" t="s">
        <v>11451</v>
      </c>
      <c r="PLL1" s="33" t="s">
        <v>11452</v>
      </c>
      <c r="PLM1" s="33" t="s">
        <v>11453</v>
      </c>
      <c r="PLN1" s="33" t="s">
        <v>11454</v>
      </c>
      <c r="PLO1" s="33" t="s">
        <v>11455</v>
      </c>
      <c r="PLP1" s="33" t="s">
        <v>11456</v>
      </c>
      <c r="PLQ1" s="33" t="s">
        <v>11457</v>
      </c>
      <c r="PLR1" s="33" t="s">
        <v>11458</v>
      </c>
      <c r="PLS1" s="33" t="s">
        <v>11459</v>
      </c>
      <c r="PLT1" s="33" t="s">
        <v>11460</v>
      </c>
      <c r="PLU1" s="33" t="s">
        <v>11461</v>
      </c>
      <c r="PLV1" s="33" t="s">
        <v>11462</v>
      </c>
      <c r="PLW1" s="33" t="s">
        <v>11463</v>
      </c>
      <c r="PLX1" s="33" t="s">
        <v>11464</v>
      </c>
      <c r="PLY1" s="33" t="s">
        <v>11465</v>
      </c>
      <c r="PLZ1" s="33" t="s">
        <v>11466</v>
      </c>
      <c r="PMA1" s="33" t="s">
        <v>11467</v>
      </c>
      <c r="PMB1" s="33" t="s">
        <v>11468</v>
      </c>
      <c r="PMC1" s="33" t="s">
        <v>11469</v>
      </c>
      <c r="PMD1" s="33" t="s">
        <v>11470</v>
      </c>
      <c r="PME1" s="33" t="s">
        <v>11471</v>
      </c>
      <c r="PMF1" s="33" t="s">
        <v>11472</v>
      </c>
      <c r="PMG1" s="33" t="s">
        <v>11473</v>
      </c>
      <c r="PMH1" s="33" t="s">
        <v>11474</v>
      </c>
      <c r="PMI1" s="33" t="s">
        <v>11475</v>
      </c>
      <c r="PMJ1" s="33" t="s">
        <v>11476</v>
      </c>
      <c r="PMK1" s="33" t="s">
        <v>11477</v>
      </c>
      <c r="PML1" s="33" t="s">
        <v>11478</v>
      </c>
      <c r="PMM1" s="33" t="s">
        <v>11479</v>
      </c>
      <c r="PMN1" s="33" t="s">
        <v>11480</v>
      </c>
      <c r="PMO1" s="33" t="s">
        <v>11481</v>
      </c>
      <c r="PMP1" s="33" t="s">
        <v>11482</v>
      </c>
      <c r="PMQ1" s="33" t="s">
        <v>11483</v>
      </c>
      <c r="PMR1" s="33" t="s">
        <v>11484</v>
      </c>
      <c r="PMS1" s="33" t="s">
        <v>11485</v>
      </c>
      <c r="PMT1" s="33" t="s">
        <v>11486</v>
      </c>
      <c r="PMU1" s="33" t="s">
        <v>11487</v>
      </c>
      <c r="PMV1" s="33" t="s">
        <v>11488</v>
      </c>
      <c r="PMW1" s="33" t="s">
        <v>11489</v>
      </c>
      <c r="PMX1" s="33" t="s">
        <v>11490</v>
      </c>
      <c r="PMY1" s="33" t="s">
        <v>11491</v>
      </c>
      <c r="PMZ1" s="33" t="s">
        <v>11492</v>
      </c>
      <c r="PNA1" s="33" t="s">
        <v>11493</v>
      </c>
      <c r="PNB1" s="33" t="s">
        <v>11494</v>
      </c>
      <c r="PNC1" s="33" t="s">
        <v>11495</v>
      </c>
      <c r="PND1" s="33" t="s">
        <v>11496</v>
      </c>
      <c r="PNE1" s="33" t="s">
        <v>11497</v>
      </c>
      <c r="PNF1" s="33" t="s">
        <v>11498</v>
      </c>
      <c r="PNG1" s="33" t="s">
        <v>11499</v>
      </c>
      <c r="PNH1" s="33" t="s">
        <v>11500</v>
      </c>
      <c r="PNI1" s="33" t="s">
        <v>11501</v>
      </c>
      <c r="PNJ1" s="33" t="s">
        <v>11502</v>
      </c>
      <c r="PNK1" s="33" t="s">
        <v>11503</v>
      </c>
      <c r="PNL1" s="33" t="s">
        <v>11504</v>
      </c>
      <c r="PNM1" s="33" t="s">
        <v>11505</v>
      </c>
      <c r="PNN1" s="33" t="s">
        <v>11506</v>
      </c>
      <c r="PNO1" s="33" t="s">
        <v>11507</v>
      </c>
      <c r="PNP1" s="33" t="s">
        <v>11508</v>
      </c>
      <c r="PNQ1" s="33" t="s">
        <v>11509</v>
      </c>
      <c r="PNR1" s="33" t="s">
        <v>11510</v>
      </c>
      <c r="PNS1" s="33" t="s">
        <v>11511</v>
      </c>
      <c r="PNT1" s="33" t="s">
        <v>11512</v>
      </c>
      <c r="PNU1" s="33" t="s">
        <v>11513</v>
      </c>
      <c r="PNV1" s="33" t="s">
        <v>11514</v>
      </c>
      <c r="PNW1" s="33" t="s">
        <v>11515</v>
      </c>
      <c r="PNX1" s="33" t="s">
        <v>11516</v>
      </c>
      <c r="PNY1" s="33" t="s">
        <v>11517</v>
      </c>
      <c r="PNZ1" s="33" t="s">
        <v>11518</v>
      </c>
      <c r="POA1" s="33" t="s">
        <v>11519</v>
      </c>
      <c r="POB1" s="33" t="s">
        <v>11520</v>
      </c>
      <c r="POC1" s="33" t="s">
        <v>11521</v>
      </c>
      <c r="POD1" s="33" t="s">
        <v>11522</v>
      </c>
      <c r="POE1" s="33" t="s">
        <v>11523</v>
      </c>
      <c r="POF1" s="33" t="s">
        <v>11524</v>
      </c>
      <c r="POG1" s="33" t="s">
        <v>11525</v>
      </c>
      <c r="POH1" s="33" t="s">
        <v>11526</v>
      </c>
      <c r="POI1" s="33" t="s">
        <v>11527</v>
      </c>
      <c r="POJ1" s="33" t="s">
        <v>11528</v>
      </c>
      <c r="POK1" s="33" t="s">
        <v>11529</v>
      </c>
      <c r="POL1" s="33" t="s">
        <v>11530</v>
      </c>
      <c r="POM1" s="33" t="s">
        <v>11531</v>
      </c>
      <c r="PON1" s="33" t="s">
        <v>11532</v>
      </c>
      <c r="POO1" s="33" t="s">
        <v>11533</v>
      </c>
      <c r="POP1" s="33" t="s">
        <v>11534</v>
      </c>
      <c r="POQ1" s="33" t="s">
        <v>11535</v>
      </c>
      <c r="POR1" s="33" t="s">
        <v>11536</v>
      </c>
      <c r="POS1" s="33" t="s">
        <v>11537</v>
      </c>
      <c r="POT1" s="33" t="s">
        <v>11538</v>
      </c>
      <c r="POU1" s="33" t="s">
        <v>11539</v>
      </c>
      <c r="POV1" s="33" t="s">
        <v>11540</v>
      </c>
      <c r="POW1" s="33" t="s">
        <v>11541</v>
      </c>
      <c r="POX1" s="33" t="s">
        <v>11542</v>
      </c>
      <c r="POY1" s="33" t="s">
        <v>11543</v>
      </c>
      <c r="POZ1" s="33" t="s">
        <v>11544</v>
      </c>
      <c r="PPA1" s="33" t="s">
        <v>11545</v>
      </c>
      <c r="PPB1" s="33" t="s">
        <v>11546</v>
      </c>
      <c r="PPC1" s="33" t="s">
        <v>11547</v>
      </c>
      <c r="PPD1" s="33" t="s">
        <v>11548</v>
      </c>
      <c r="PPE1" s="33" t="s">
        <v>11549</v>
      </c>
      <c r="PPF1" s="33" t="s">
        <v>11550</v>
      </c>
      <c r="PPG1" s="33" t="s">
        <v>11551</v>
      </c>
      <c r="PPH1" s="33" t="s">
        <v>11552</v>
      </c>
      <c r="PPI1" s="33" t="s">
        <v>11553</v>
      </c>
      <c r="PPJ1" s="33" t="s">
        <v>11554</v>
      </c>
      <c r="PPK1" s="33" t="s">
        <v>11555</v>
      </c>
      <c r="PPL1" s="33" t="s">
        <v>11556</v>
      </c>
      <c r="PPM1" s="33" t="s">
        <v>11557</v>
      </c>
      <c r="PPN1" s="33" t="s">
        <v>11558</v>
      </c>
      <c r="PPO1" s="33" t="s">
        <v>11559</v>
      </c>
      <c r="PPP1" s="33" t="s">
        <v>11560</v>
      </c>
      <c r="PPQ1" s="33" t="s">
        <v>11561</v>
      </c>
      <c r="PPR1" s="33" t="s">
        <v>11562</v>
      </c>
      <c r="PPS1" s="33" t="s">
        <v>11563</v>
      </c>
      <c r="PPT1" s="33" t="s">
        <v>11564</v>
      </c>
      <c r="PPU1" s="33" t="s">
        <v>11565</v>
      </c>
      <c r="PPV1" s="33" t="s">
        <v>11566</v>
      </c>
      <c r="PPW1" s="33" t="s">
        <v>11567</v>
      </c>
      <c r="PPX1" s="33" t="s">
        <v>11568</v>
      </c>
      <c r="PPY1" s="33" t="s">
        <v>11569</v>
      </c>
      <c r="PPZ1" s="33" t="s">
        <v>11570</v>
      </c>
      <c r="PQA1" s="33" t="s">
        <v>11571</v>
      </c>
      <c r="PQB1" s="33" t="s">
        <v>11572</v>
      </c>
      <c r="PQC1" s="33" t="s">
        <v>11573</v>
      </c>
      <c r="PQD1" s="33" t="s">
        <v>11574</v>
      </c>
      <c r="PQE1" s="33" t="s">
        <v>11575</v>
      </c>
      <c r="PQF1" s="33" t="s">
        <v>11576</v>
      </c>
      <c r="PQG1" s="33" t="s">
        <v>11577</v>
      </c>
      <c r="PQH1" s="33" t="s">
        <v>11578</v>
      </c>
      <c r="PQI1" s="33" t="s">
        <v>11579</v>
      </c>
      <c r="PQJ1" s="33" t="s">
        <v>11580</v>
      </c>
      <c r="PQK1" s="33" t="s">
        <v>11581</v>
      </c>
      <c r="PQL1" s="33" t="s">
        <v>11582</v>
      </c>
      <c r="PQM1" s="33" t="s">
        <v>11583</v>
      </c>
      <c r="PQN1" s="33" t="s">
        <v>11584</v>
      </c>
      <c r="PQO1" s="33" t="s">
        <v>11585</v>
      </c>
      <c r="PQP1" s="33" t="s">
        <v>11586</v>
      </c>
      <c r="PQQ1" s="33" t="s">
        <v>11587</v>
      </c>
      <c r="PQR1" s="33" t="s">
        <v>11588</v>
      </c>
      <c r="PQS1" s="33" t="s">
        <v>11589</v>
      </c>
      <c r="PQT1" s="33" t="s">
        <v>11590</v>
      </c>
      <c r="PQU1" s="33" t="s">
        <v>11591</v>
      </c>
      <c r="PQV1" s="33" t="s">
        <v>11592</v>
      </c>
      <c r="PQW1" s="33" t="s">
        <v>11593</v>
      </c>
      <c r="PQX1" s="33" t="s">
        <v>11594</v>
      </c>
      <c r="PQY1" s="33" t="s">
        <v>11595</v>
      </c>
      <c r="PQZ1" s="33" t="s">
        <v>11596</v>
      </c>
      <c r="PRA1" s="33" t="s">
        <v>11597</v>
      </c>
      <c r="PRB1" s="33" t="s">
        <v>11598</v>
      </c>
      <c r="PRC1" s="33" t="s">
        <v>11599</v>
      </c>
      <c r="PRD1" s="33" t="s">
        <v>11600</v>
      </c>
      <c r="PRE1" s="33" t="s">
        <v>11601</v>
      </c>
      <c r="PRF1" s="33" t="s">
        <v>11602</v>
      </c>
      <c r="PRG1" s="33" t="s">
        <v>11603</v>
      </c>
      <c r="PRH1" s="33" t="s">
        <v>11604</v>
      </c>
      <c r="PRI1" s="33" t="s">
        <v>11605</v>
      </c>
      <c r="PRJ1" s="33" t="s">
        <v>11606</v>
      </c>
      <c r="PRK1" s="33" t="s">
        <v>11607</v>
      </c>
      <c r="PRL1" s="33" t="s">
        <v>11608</v>
      </c>
      <c r="PRM1" s="33" t="s">
        <v>11609</v>
      </c>
      <c r="PRN1" s="33" t="s">
        <v>11610</v>
      </c>
      <c r="PRO1" s="33" t="s">
        <v>11611</v>
      </c>
      <c r="PRP1" s="33" t="s">
        <v>11612</v>
      </c>
      <c r="PRQ1" s="33" t="s">
        <v>11613</v>
      </c>
      <c r="PRR1" s="33" t="s">
        <v>11614</v>
      </c>
      <c r="PRS1" s="33" t="s">
        <v>11615</v>
      </c>
      <c r="PRT1" s="33" t="s">
        <v>11616</v>
      </c>
      <c r="PRU1" s="33" t="s">
        <v>11617</v>
      </c>
      <c r="PRV1" s="33" t="s">
        <v>11618</v>
      </c>
      <c r="PRW1" s="33" t="s">
        <v>11619</v>
      </c>
      <c r="PRX1" s="33" t="s">
        <v>11620</v>
      </c>
      <c r="PRY1" s="33" t="s">
        <v>11621</v>
      </c>
      <c r="PRZ1" s="33" t="s">
        <v>11622</v>
      </c>
      <c r="PSA1" s="33" t="s">
        <v>11623</v>
      </c>
      <c r="PSB1" s="33" t="s">
        <v>11624</v>
      </c>
      <c r="PSC1" s="33" t="s">
        <v>11625</v>
      </c>
      <c r="PSD1" s="33" t="s">
        <v>11626</v>
      </c>
      <c r="PSE1" s="33" t="s">
        <v>11627</v>
      </c>
      <c r="PSF1" s="33" t="s">
        <v>11628</v>
      </c>
      <c r="PSG1" s="33" t="s">
        <v>11629</v>
      </c>
      <c r="PSH1" s="33" t="s">
        <v>11630</v>
      </c>
      <c r="PSI1" s="33" t="s">
        <v>11631</v>
      </c>
      <c r="PSJ1" s="33" t="s">
        <v>11632</v>
      </c>
      <c r="PSK1" s="33" t="s">
        <v>11633</v>
      </c>
      <c r="PSL1" s="33" t="s">
        <v>11634</v>
      </c>
      <c r="PSM1" s="33" t="s">
        <v>11635</v>
      </c>
      <c r="PSN1" s="33" t="s">
        <v>11636</v>
      </c>
      <c r="PSO1" s="33" t="s">
        <v>11637</v>
      </c>
      <c r="PSP1" s="33" t="s">
        <v>11638</v>
      </c>
      <c r="PSQ1" s="33" t="s">
        <v>11639</v>
      </c>
      <c r="PSR1" s="33" t="s">
        <v>11640</v>
      </c>
      <c r="PSS1" s="33" t="s">
        <v>11641</v>
      </c>
      <c r="PST1" s="33" t="s">
        <v>11642</v>
      </c>
      <c r="PSU1" s="33" t="s">
        <v>11643</v>
      </c>
      <c r="PSV1" s="33" t="s">
        <v>11644</v>
      </c>
      <c r="PSW1" s="33" t="s">
        <v>11645</v>
      </c>
      <c r="PSX1" s="33" t="s">
        <v>11646</v>
      </c>
      <c r="PSY1" s="33" t="s">
        <v>11647</v>
      </c>
      <c r="PSZ1" s="33" t="s">
        <v>11648</v>
      </c>
      <c r="PTA1" s="33" t="s">
        <v>11649</v>
      </c>
      <c r="PTB1" s="33" t="s">
        <v>11650</v>
      </c>
      <c r="PTC1" s="33" t="s">
        <v>11651</v>
      </c>
      <c r="PTD1" s="33" t="s">
        <v>11652</v>
      </c>
      <c r="PTE1" s="33" t="s">
        <v>11653</v>
      </c>
      <c r="PTF1" s="33" t="s">
        <v>11654</v>
      </c>
      <c r="PTG1" s="33" t="s">
        <v>11655</v>
      </c>
      <c r="PTH1" s="33" t="s">
        <v>11656</v>
      </c>
      <c r="PTI1" s="33" t="s">
        <v>11657</v>
      </c>
      <c r="PTJ1" s="33" t="s">
        <v>11658</v>
      </c>
      <c r="PTK1" s="33" t="s">
        <v>11659</v>
      </c>
      <c r="PTL1" s="33" t="s">
        <v>11660</v>
      </c>
      <c r="PTM1" s="33" t="s">
        <v>11661</v>
      </c>
      <c r="PTN1" s="33" t="s">
        <v>11662</v>
      </c>
      <c r="PTO1" s="33" t="s">
        <v>11663</v>
      </c>
      <c r="PTP1" s="33" t="s">
        <v>11664</v>
      </c>
      <c r="PTQ1" s="33" t="s">
        <v>11665</v>
      </c>
      <c r="PTR1" s="33" t="s">
        <v>11666</v>
      </c>
      <c r="PTS1" s="33" t="s">
        <v>11667</v>
      </c>
      <c r="PTT1" s="33" t="s">
        <v>11668</v>
      </c>
      <c r="PTU1" s="33" t="s">
        <v>11669</v>
      </c>
      <c r="PTV1" s="33" t="s">
        <v>11670</v>
      </c>
      <c r="PTW1" s="33" t="s">
        <v>11671</v>
      </c>
      <c r="PTX1" s="33" t="s">
        <v>11672</v>
      </c>
      <c r="PTY1" s="33" t="s">
        <v>11673</v>
      </c>
      <c r="PTZ1" s="33" t="s">
        <v>11674</v>
      </c>
      <c r="PUA1" s="33" t="s">
        <v>11675</v>
      </c>
      <c r="PUB1" s="33" t="s">
        <v>11676</v>
      </c>
      <c r="PUC1" s="33" t="s">
        <v>11677</v>
      </c>
      <c r="PUD1" s="33" t="s">
        <v>11678</v>
      </c>
      <c r="PUE1" s="33" t="s">
        <v>11679</v>
      </c>
      <c r="PUF1" s="33" t="s">
        <v>11680</v>
      </c>
      <c r="PUG1" s="33" t="s">
        <v>11681</v>
      </c>
      <c r="PUH1" s="33" t="s">
        <v>11682</v>
      </c>
      <c r="PUI1" s="33" t="s">
        <v>11683</v>
      </c>
      <c r="PUJ1" s="33" t="s">
        <v>11684</v>
      </c>
      <c r="PUK1" s="33" t="s">
        <v>11685</v>
      </c>
      <c r="PUL1" s="33" t="s">
        <v>11686</v>
      </c>
      <c r="PUM1" s="33" t="s">
        <v>11687</v>
      </c>
      <c r="PUN1" s="33" t="s">
        <v>11688</v>
      </c>
      <c r="PUO1" s="33" t="s">
        <v>11689</v>
      </c>
      <c r="PUP1" s="33" t="s">
        <v>11690</v>
      </c>
      <c r="PUQ1" s="33" t="s">
        <v>11691</v>
      </c>
      <c r="PUR1" s="33" t="s">
        <v>11692</v>
      </c>
      <c r="PUS1" s="33" t="s">
        <v>11693</v>
      </c>
      <c r="PUT1" s="33" t="s">
        <v>11694</v>
      </c>
      <c r="PUU1" s="33" t="s">
        <v>11695</v>
      </c>
      <c r="PUV1" s="33" t="s">
        <v>11696</v>
      </c>
      <c r="PUW1" s="33" t="s">
        <v>11697</v>
      </c>
      <c r="PUX1" s="33" t="s">
        <v>11698</v>
      </c>
      <c r="PUY1" s="33" t="s">
        <v>11699</v>
      </c>
      <c r="PUZ1" s="33" t="s">
        <v>11700</v>
      </c>
      <c r="PVA1" s="33" t="s">
        <v>11701</v>
      </c>
      <c r="PVB1" s="33" t="s">
        <v>11702</v>
      </c>
      <c r="PVC1" s="33" t="s">
        <v>11703</v>
      </c>
      <c r="PVD1" s="33" t="s">
        <v>11704</v>
      </c>
      <c r="PVE1" s="33" t="s">
        <v>11705</v>
      </c>
      <c r="PVF1" s="33" t="s">
        <v>11706</v>
      </c>
      <c r="PVG1" s="33" t="s">
        <v>11707</v>
      </c>
      <c r="PVH1" s="33" t="s">
        <v>11708</v>
      </c>
      <c r="PVI1" s="33" t="s">
        <v>11709</v>
      </c>
      <c r="PVJ1" s="33" t="s">
        <v>11710</v>
      </c>
      <c r="PVK1" s="33" t="s">
        <v>11711</v>
      </c>
      <c r="PVL1" s="33" t="s">
        <v>11712</v>
      </c>
      <c r="PVM1" s="33" t="s">
        <v>11713</v>
      </c>
      <c r="PVN1" s="33" t="s">
        <v>11714</v>
      </c>
      <c r="PVO1" s="33" t="s">
        <v>11715</v>
      </c>
      <c r="PVP1" s="33" t="s">
        <v>11716</v>
      </c>
      <c r="PVQ1" s="33" t="s">
        <v>11717</v>
      </c>
      <c r="PVR1" s="33" t="s">
        <v>11718</v>
      </c>
      <c r="PVS1" s="33" t="s">
        <v>11719</v>
      </c>
      <c r="PVT1" s="33" t="s">
        <v>11720</v>
      </c>
      <c r="PVU1" s="33" t="s">
        <v>11721</v>
      </c>
      <c r="PVV1" s="33" t="s">
        <v>11722</v>
      </c>
      <c r="PVW1" s="33" t="s">
        <v>11723</v>
      </c>
      <c r="PVX1" s="33" t="s">
        <v>11724</v>
      </c>
      <c r="PVY1" s="33" t="s">
        <v>11725</v>
      </c>
      <c r="PVZ1" s="33" t="s">
        <v>11726</v>
      </c>
      <c r="PWA1" s="33" t="s">
        <v>11727</v>
      </c>
      <c r="PWB1" s="33" t="s">
        <v>11728</v>
      </c>
      <c r="PWC1" s="33" t="s">
        <v>11729</v>
      </c>
      <c r="PWD1" s="33" t="s">
        <v>11730</v>
      </c>
      <c r="PWE1" s="33" t="s">
        <v>11731</v>
      </c>
      <c r="PWF1" s="33" t="s">
        <v>11732</v>
      </c>
      <c r="PWG1" s="33" t="s">
        <v>11733</v>
      </c>
      <c r="PWH1" s="33" t="s">
        <v>11734</v>
      </c>
      <c r="PWI1" s="33" t="s">
        <v>11735</v>
      </c>
      <c r="PWJ1" s="33" t="s">
        <v>11736</v>
      </c>
      <c r="PWK1" s="33" t="s">
        <v>11737</v>
      </c>
      <c r="PWL1" s="33" t="s">
        <v>11738</v>
      </c>
      <c r="PWM1" s="33" t="s">
        <v>11739</v>
      </c>
      <c r="PWN1" s="33" t="s">
        <v>11740</v>
      </c>
      <c r="PWO1" s="33" t="s">
        <v>11741</v>
      </c>
      <c r="PWP1" s="33" t="s">
        <v>11742</v>
      </c>
      <c r="PWQ1" s="33" t="s">
        <v>11743</v>
      </c>
      <c r="PWR1" s="33" t="s">
        <v>11744</v>
      </c>
      <c r="PWS1" s="33" t="s">
        <v>11745</v>
      </c>
      <c r="PWT1" s="33" t="s">
        <v>11746</v>
      </c>
      <c r="PWU1" s="33" t="s">
        <v>11747</v>
      </c>
      <c r="PWV1" s="33" t="s">
        <v>11748</v>
      </c>
      <c r="PWW1" s="33" t="s">
        <v>11749</v>
      </c>
      <c r="PWX1" s="33" t="s">
        <v>11750</v>
      </c>
      <c r="PWY1" s="33" t="s">
        <v>11751</v>
      </c>
      <c r="PWZ1" s="33" t="s">
        <v>11752</v>
      </c>
      <c r="PXA1" s="33" t="s">
        <v>11753</v>
      </c>
      <c r="PXB1" s="33" t="s">
        <v>11754</v>
      </c>
      <c r="PXC1" s="33" t="s">
        <v>11755</v>
      </c>
      <c r="PXD1" s="33" t="s">
        <v>11756</v>
      </c>
      <c r="PXE1" s="33" t="s">
        <v>11757</v>
      </c>
      <c r="PXF1" s="33" t="s">
        <v>11758</v>
      </c>
      <c r="PXG1" s="33" t="s">
        <v>11759</v>
      </c>
      <c r="PXH1" s="33" t="s">
        <v>11760</v>
      </c>
      <c r="PXI1" s="33" t="s">
        <v>11761</v>
      </c>
      <c r="PXJ1" s="33" t="s">
        <v>11762</v>
      </c>
      <c r="PXK1" s="33" t="s">
        <v>11763</v>
      </c>
      <c r="PXL1" s="33" t="s">
        <v>11764</v>
      </c>
      <c r="PXM1" s="33" t="s">
        <v>11765</v>
      </c>
      <c r="PXN1" s="33" t="s">
        <v>11766</v>
      </c>
      <c r="PXO1" s="33" t="s">
        <v>11767</v>
      </c>
      <c r="PXP1" s="33" t="s">
        <v>11768</v>
      </c>
      <c r="PXQ1" s="33" t="s">
        <v>11769</v>
      </c>
      <c r="PXR1" s="33" t="s">
        <v>11770</v>
      </c>
      <c r="PXS1" s="33" t="s">
        <v>11771</v>
      </c>
      <c r="PXT1" s="33" t="s">
        <v>11772</v>
      </c>
      <c r="PXU1" s="33" t="s">
        <v>11773</v>
      </c>
      <c r="PXV1" s="33" t="s">
        <v>11774</v>
      </c>
      <c r="PXW1" s="33" t="s">
        <v>11775</v>
      </c>
      <c r="PXX1" s="33" t="s">
        <v>11776</v>
      </c>
      <c r="PXY1" s="33" t="s">
        <v>11777</v>
      </c>
      <c r="PXZ1" s="33" t="s">
        <v>11778</v>
      </c>
      <c r="PYA1" s="33" t="s">
        <v>11779</v>
      </c>
      <c r="PYB1" s="33" t="s">
        <v>11780</v>
      </c>
      <c r="PYC1" s="33" t="s">
        <v>11781</v>
      </c>
      <c r="PYD1" s="33" t="s">
        <v>11782</v>
      </c>
      <c r="PYE1" s="33" t="s">
        <v>11783</v>
      </c>
      <c r="PYF1" s="33" t="s">
        <v>11784</v>
      </c>
      <c r="PYG1" s="33" t="s">
        <v>11785</v>
      </c>
      <c r="PYH1" s="33" t="s">
        <v>11786</v>
      </c>
      <c r="PYI1" s="33" t="s">
        <v>11787</v>
      </c>
      <c r="PYJ1" s="33" t="s">
        <v>11788</v>
      </c>
      <c r="PYK1" s="33" t="s">
        <v>11789</v>
      </c>
      <c r="PYL1" s="33" t="s">
        <v>11790</v>
      </c>
      <c r="PYM1" s="33" t="s">
        <v>11791</v>
      </c>
      <c r="PYN1" s="33" t="s">
        <v>11792</v>
      </c>
      <c r="PYO1" s="33" t="s">
        <v>11793</v>
      </c>
      <c r="PYP1" s="33" t="s">
        <v>11794</v>
      </c>
      <c r="PYQ1" s="33" t="s">
        <v>11795</v>
      </c>
      <c r="PYR1" s="33" t="s">
        <v>11796</v>
      </c>
      <c r="PYS1" s="33" t="s">
        <v>11797</v>
      </c>
      <c r="PYT1" s="33" t="s">
        <v>11798</v>
      </c>
      <c r="PYU1" s="33" t="s">
        <v>11799</v>
      </c>
      <c r="PYV1" s="33" t="s">
        <v>11800</v>
      </c>
      <c r="PYW1" s="33" t="s">
        <v>11801</v>
      </c>
      <c r="PYX1" s="33" t="s">
        <v>11802</v>
      </c>
      <c r="PYY1" s="33" t="s">
        <v>11803</v>
      </c>
      <c r="PYZ1" s="33" t="s">
        <v>11804</v>
      </c>
      <c r="PZA1" s="33" t="s">
        <v>11805</v>
      </c>
      <c r="PZB1" s="33" t="s">
        <v>11806</v>
      </c>
      <c r="PZC1" s="33" t="s">
        <v>11807</v>
      </c>
      <c r="PZD1" s="33" t="s">
        <v>11808</v>
      </c>
      <c r="PZE1" s="33" t="s">
        <v>11809</v>
      </c>
      <c r="PZF1" s="33" t="s">
        <v>11810</v>
      </c>
      <c r="PZG1" s="33" t="s">
        <v>11811</v>
      </c>
      <c r="PZH1" s="33" t="s">
        <v>11812</v>
      </c>
      <c r="PZI1" s="33" t="s">
        <v>11813</v>
      </c>
      <c r="PZJ1" s="33" t="s">
        <v>11814</v>
      </c>
      <c r="PZK1" s="33" t="s">
        <v>11815</v>
      </c>
      <c r="PZL1" s="33" t="s">
        <v>11816</v>
      </c>
      <c r="PZM1" s="33" t="s">
        <v>11817</v>
      </c>
      <c r="PZN1" s="33" t="s">
        <v>11818</v>
      </c>
      <c r="PZO1" s="33" t="s">
        <v>11819</v>
      </c>
      <c r="PZP1" s="33" t="s">
        <v>11820</v>
      </c>
      <c r="PZQ1" s="33" t="s">
        <v>11821</v>
      </c>
      <c r="PZR1" s="33" t="s">
        <v>11822</v>
      </c>
      <c r="PZS1" s="33" t="s">
        <v>11823</v>
      </c>
      <c r="PZT1" s="33" t="s">
        <v>11824</v>
      </c>
      <c r="PZU1" s="33" t="s">
        <v>11825</v>
      </c>
      <c r="PZV1" s="33" t="s">
        <v>11826</v>
      </c>
      <c r="PZW1" s="33" t="s">
        <v>11827</v>
      </c>
      <c r="PZX1" s="33" t="s">
        <v>11828</v>
      </c>
      <c r="PZY1" s="33" t="s">
        <v>11829</v>
      </c>
      <c r="PZZ1" s="33" t="s">
        <v>11830</v>
      </c>
      <c r="QAA1" s="33" t="s">
        <v>11831</v>
      </c>
      <c r="QAB1" s="33" t="s">
        <v>11832</v>
      </c>
      <c r="QAC1" s="33" t="s">
        <v>11833</v>
      </c>
      <c r="QAD1" s="33" t="s">
        <v>11834</v>
      </c>
      <c r="QAE1" s="33" t="s">
        <v>11835</v>
      </c>
      <c r="QAF1" s="33" t="s">
        <v>11836</v>
      </c>
      <c r="QAG1" s="33" t="s">
        <v>11837</v>
      </c>
      <c r="QAH1" s="33" t="s">
        <v>11838</v>
      </c>
      <c r="QAI1" s="33" t="s">
        <v>11839</v>
      </c>
      <c r="QAJ1" s="33" t="s">
        <v>11840</v>
      </c>
      <c r="QAK1" s="33" t="s">
        <v>11841</v>
      </c>
      <c r="QAL1" s="33" t="s">
        <v>11842</v>
      </c>
      <c r="QAM1" s="33" t="s">
        <v>11843</v>
      </c>
      <c r="QAN1" s="33" t="s">
        <v>11844</v>
      </c>
      <c r="QAO1" s="33" t="s">
        <v>11845</v>
      </c>
      <c r="QAP1" s="33" t="s">
        <v>11846</v>
      </c>
      <c r="QAQ1" s="33" t="s">
        <v>11847</v>
      </c>
      <c r="QAR1" s="33" t="s">
        <v>11848</v>
      </c>
      <c r="QAS1" s="33" t="s">
        <v>11849</v>
      </c>
      <c r="QAT1" s="33" t="s">
        <v>11850</v>
      </c>
      <c r="QAU1" s="33" t="s">
        <v>11851</v>
      </c>
      <c r="QAV1" s="33" t="s">
        <v>11852</v>
      </c>
      <c r="QAW1" s="33" t="s">
        <v>11853</v>
      </c>
      <c r="QAX1" s="33" t="s">
        <v>11854</v>
      </c>
      <c r="QAY1" s="33" t="s">
        <v>11855</v>
      </c>
      <c r="QAZ1" s="33" t="s">
        <v>11856</v>
      </c>
      <c r="QBA1" s="33" t="s">
        <v>11857</v>
      </c>
      <c r="QBB1" s="33" t="s">
        <v>11858</v>
      </c>
      <c r="QBC1" s="33" t="s">
        <v>11859</v>
      </c>
      <c r="QBD1" s="33" t="s">
        <v>11860</v>
      </c>
      <c r="QBE1" s="33" t="s">
        <v>11861</v>
      </c>
      <c r="QBF1" s="33" t="s">
        <v>11862</v>
      </c>
      <c r="QBG1" s="33" t="s">
        <v>11863</v>
      </c>
      <c r="QBH1" s="33" t="s">
        <v>11864</v>
      </c>
      <c r="QBI1" s="33" t="s">
        <v>11865</v>
      </c>
      <c r="QBJ1" s="33" t="s">
        <v>11866</v>
      </c>
      <c r="QBK1" s="33" t="s">
        <v>11867</v>
      </c>
      <c r="QBL1" s="33" t="s">
        <v>11868</v>
      </c>
      <c r="QBM1" s="33" t="s">
        <v>11869</v>
      </c>
      <c r="QBN1" s="33" t="s">
        <v>11870</v>
      </c>
      <c r="QBO1" s="33" t="s">
        <v>11871</v>
      </c>
      <c r="QBP1" s="33" t="s">
        <v>11872</v>
      </c>
      <c r="QBQ1" s="33" t="s">
        <v>11873</v>
      </c>
      <c r="QBR1" s="33" t="s">
        <v>11874</v>
      </c>
      <c r="QBS1" s="33" t="s">
        <v>11875</v>
      </c>
      <c r="QBT1" s="33" t="s">
        <v>11876</v>
      </c>
      <c r="QBU1" s="33" t="s">
        <v>11877</v>
      </c>
      <c r="QBV1" s="33" t="s">
        <v>11878</v>
      </c>
      <c r="QBW1" s="33" t="s">
        <v>11879</v>
      </c>
      <c r="QBX1" s="33" t="s">
        <v>11880</v>
      </c>
      <c r="QBY1" s="33" t="s">
        <v>11881</v>
      </c>
      <c r="QBZ1" s="33" t="s">
        <v>11882</v>
      </c>
      <c r="QCA1" s="33" t="s">
        <v>11883</v>
      </c>
      <c r="QCB1" s="33" t="s">
        <v>11884</v>
      </c>
      <c r="QCC1" s="33" t="s">
        <v>11885</v>
      </c>
      <c r="QCD1" s="33" t="s">
        <v>11886</v>
      </c>
      <c r="QCE1" s="33" t="s">
        <v>11887</v>
      </c>
      <c r="QCF1" s="33" t="s">
        <v>11888</v>
      </c>
      <c r="QCG1" s="33" t="s">
        <v>11889</v>
      </c>
      <c r="QCH1" s="33" t="s">
        <v>11890</v>
      </c>
      <c r="QCI1" s="33" t="s">
        <v>11891</v>
      </c>
      <c r="QCJ1" s="33" t="s">
        <v>11892</v>
      </c>
      <c r="QCK1" s="33" t="s">
        <v>11893</v>
      </c>
      <c r="QCL1" s="33" t="s">
        <v>11894</v>
      </c>
      <c r="QCM1" s="33" t="s">
        <v>11895</v>
      </c>
      <c r="QCN1" s="33" t="s">
        <v>11896</v>
      </c>
      <c r="QCO1" s="33" t="s">
        <v>11897</v>
      </c>
      <c r="QCP1" s="33" t="s">
        <v>11898</v>
      </c>
      <c r="QCQ1" s="33" t="s">
        <v>11899</v>
      </c>
      <c r="QCR1" s="33" t="s">
        <v>11900</v>
      </c>
      <c r="QCS1" s="33" t="s">
        <v>11901</v>
      </c>
      <c r="QCT1" s="33" t="s">
        <v>11902</v>
      </c>
      <c r="QCU1" s="33" t="s">
        <v>11903</v>
      </c>
      <c r="QCV1" s="33" t="s">
        <v>11904</v>
      </c>
      <c r="QCW1" s="33" t="s">
        <v>11905</v>
      </c>
      <c r="QCX1" s="33" t="s">
        <v>11906</v>
      </c>
      <c r="QCY1" s="33" t="s">
        <v>11907</v>
      </c>
      <c r="QCZ1" s="33" t="s">
        <v>11908</v>
      </c>
      <c r="QDA1" s="33" t="s">
        <v>11909</v>
      </c>
      <c r="QDB1" s="33" t="s">
        <v>11910</v>
      </c>
      <c r="QDC1" s="33" t="s">
        <v>11911</v>
      </c>
      <c r="QDD1" s="33" t="s">
        <v>11912</v>
      </c>
      <c r="QDE1" s="33" t="s">
        <v>11913</v>
      </c>
      <c r="QDF1" s="33" t="s">
        <v>11914</v>
      </c>
      <c r="QDG1" s="33" t="s">
        <v>11915</v>
      </c>
      <c r="QDH1" s="33" t="s">
        <v>11916</v>
      </c>
      <c r="QDI1" s="33" t="s">
        <v>11917</v>
      </c>
      <c r="QDJ1" s="33" t="s">
        <v>11918</v>
      </c>
      <c r="QDK1" s="33" t="s">
        <v>11919</v>
      </c>
      <c r="QDL1" s="33" t="s">
        <v>11920</v>
      </c>
      <c r="QDM1" s="33" t="s">
        <v>11921</v>
      </c>
      <c r="QDN1" s="33" t="s">
        <v>11922</v>
      </c>
      <c r="QDO1" s="33" t="s">
        <v>11923</v>
      </c>
      <c r="QDP1" s="33" t="s">
        <v>11924</v>
      </c>
      <c r="QDQ1" s="33" t="s">
        <v>11925</v>
      </c>
      <c r="QDR1" s="33" t="s">
        <v>11926</v>
      </c>
      <c r="QDS1" s="33" t="s">
        <v>11927</v>
      </c>
      <c r="QDT1" s="33" t="s">
        <v>11928</v>
      </c>
      <c r="QDU1" s="33" t="s">
        <v>11929</v>
      </c>
      <c r="QDV1" s="33" t="s">
        <v>11930</v>
      </c>
      <c r="QDW1" s="33" t="s">
        <v>11931</v>
      </c>
      <c r="QDX1" s="33" t="s">
        <v>11932</v>
      </c>
      <c r="QDY1" s="33" t="s">
        <v>11933</v>
      </c>
      <c r="QDZ1" s="33" t="s">
        <v>11934</v>
      </c>
      <c r="QEA1" s="33" t="s">
        <v>11935</v>
      </c>
      <c r="QEB1" s="33" t="s">
        <v>11936</v>
      </c>
      <c r="QEC1" s="33" t="s">
        <v>11937</v>
      </c>
      <c r="QED1" s="33" t="s">
        <v>11938</v>
      </c>
      <c r="QEE1" s="33" t="s">
        <v>11939</v>
      </c>
      <c r="QEF1" s="33" t="s">
        <v>11940</v>
      </c>
      <c r="QEG1" s="33" t="s">
        <v>11941</v>
      </c>
      <c r="QEH1" s="33" t="s">
        <v>11942</v>
      </c>
      <c r="QEI1" s="33" t="s">
        <v>11943</v>
      </c>
      <c r="QEJ1" s="33" t="s">
        <v>11944</v>
      </c>
      <c r="QEK1" s="33" t="s">
        <v>11945</v>
      </c>
      <c r="QEL1" s="33" t="s">
        <v>11946</v>
      </c>
      <c r="QEM1" s="33" t="s">
        <v>11947</v>
      </c>
      <c r="QEN1" s="33" t="s">
        <v>11948</v>
      </c>
      <c r="QEO1" s="33" t="s">
        <v>11949</v>
      </c>
      <c r="QEP1" s="33" t="s">
        <v>11950</v>
      </c>
      <c r="QEQ1" s="33" t="s">
        <v>11951</v>
      </c>
      <c r="QER1" s="33" t="s">
        <v>11952</v>
      </c>
      <c r="QES1" s="33" t="s">
        <v>11953</v>
      </c>
      <c r="QET1" s="33" t="s">
        <v>11954</v>
      </c>
      <c r="QEU1" s="33" t="s">
        <v>11955</v>
      </c>
      <c r="QEV1" s="33" t="s">
        <v>11956</v>
      </c>
      <c r="QEW1" s="33" t="s">
        <v>11957</v>
      </c>
      <c r="QEX1" s="33" t="s">
        <v>11958</v>
      </c>
      <c r="QEY1" s="33" t="s">
        <v>11959</v>
      </c>
      <c r="QEZ1" s="33" t="s">
        <v>11960</v>
      </c>
      <c r="QFA1" s="33" t="s">
        <v>11961</v>
      </c>
      <c r="QFB1" s="33" t="s">
        <v>11962</v>
      </c>
      <c r="QFC1" s="33" t="s">
        <v>11963</v>
      </c>
      <c r="QFD1" s="33" t="s">
        <v>11964</v>
      </c>
      <c r="QFE1" s="33" t="s">
        <v>11965</v>
      </c>
      <c r="QFF1" s="33" t="s">
        <v>11966</v>
      </c>
      <c r="QFG1" s="33" t="s">
        <v>11967</v>
      </c>
      <c r="QFH1" s="33" t="s">
        <v>11968</v>
      </c>
      <c r="QFI1" s="33" t="s">
        <v>11969</v>
      </c>
      <c r="QFJ1" s="33" t="s">
        <v>11970</v>
      </c>
      <c r="QFK1" s="33" t="s">
        <v>11971</v>
      </c>
      <c r="QFL1" s="33" t="s">
        <v>11972</v>
      </c>
      <c r="QFM1" s="33" t="s">
        <v>11973</v>
      </c>
      <c r="QFN1" s="33" t="s">
        <v>11974</v>
      </c>
      <c r="QFO1" s="33" t="s">
        <v>11975</v>
      </c>
      <c r="QFP1" s="33" t="s">
        <v>11976</v>
      </c>
      <c r="QFQ1" s="33" t="s">
        <v>11977</v>
      </c>
      <c r="QFR1" s="33" t="s">
        <v>11978</v>
      </c>
      <c r="QFS1" s="33" t="s">
        <v>11979</v>
      </c>
      <c r="QFT1" s="33" t="s">
        <v>11980</v>
      </c>
      <c r="QFU1" s="33" t="s">
        <v>11981</v>
      </c>
      <c r="QFV1" s="33" t="s">
        <v>11982</v>
      </c>
      <c r="QFW1" s="33" t="s">
        <v>11983</v>
      </c>
      <c r="QFX1" s="33" t="s">
        <v>11984</v>
      </c>
      <c r="QFY1" s="33" t="s">
        <v>11985</v>
      </c>
      <c r="QFZ1" s="33" t="s">
        <v>11986</v>
      </c>
      <c r="QGA1" s="33" t="s">
        <v>11987</v>
      </c>
      <c r="QGB1" s="33" t="s">
        <v>11988</v>
      </c>
      <c r="QGC1" s="33" t="s">
        <v>11989</v>
      </c>
      <c r="QGD1" s="33" t="s">
        <v>11990</v>
      </c>
      <c r="QGE1" s="33" t="s">
        <v>11991</v>
      </c>
      <c r="QGF1" s="33" t="s">
        <v>11992</v>
      </c>
      <c r="QGG1" s="33" t="s">
        <v>11993</v>
      </c>
      <c r="QGH1" s="33" t="s">
        <v>11994</v>
      </c>
      <c r="QGI1" s="33" t="s">
        <v>11995</v>
      </c>
      <c r="QGJ1" s="33" t="s">
        <v>11996</v>
      </c>
      <c r="QGK1" s="33" t="s">
        <v>11997</v>
      </c>
      <c r="QGL1" s="33" t="s">
        <v>11998</v>
      </c>
      <c r="QGM1" s="33" t="s">
        <v>11999</v>
      </c>
      <c r="QGN1" s="33" t="s">
        <v>12000</v>
      </c>
      <c r="QGO1" s="33" t="s">
        <v>12001</v>
      </c>
      <c r="QGP1" s="33" t="s">
        <v>12002</v>
      </c>
      <c r="QGQ1" s="33" t="s">
        <v>12003</v>
      </c>
      <c r="QGR1" s="33" t="s">
        <v>12004</v>
      </c>
      <c r="QGS1" s="33" t="s">
        <v>12005</v>
      </c>
      <c r="QGT1" s="33" t="s">
        <v>12006</v>
      </c>
      <c r="QGU1" s="33" t="s">
        <v>12007</v>
      </c>
      <c r="QGV1" s="33" t="s">
        <v>12008</v>
      </c>
      <c r="QGW1" s="33" t="s">
        <v>12009</v>
      </c>
      <c r="QGX1" s="33" t="s">
        <v>12010</v>
      </c>
      <c r="QGY1" s="33" t="s">
        <v>12011</v>
      </c>
      <c r="QGZ1" s="33" t="s">
        <v>12012</v>
      </c>
      <c r="QHA1" s="33" t="s">
        <v>12013</v>
      </c>
      <c r="QHB1" s="33" t="s">
        <v>12014</v>
      </c>
      <c r="QHC1" s="33" t="s">
        <v>12015</v>
      </c>
      <c r="QHD1" s="33" t="s">
        <v>12016</v>
      </c>
      <c r="QHE1" s="33" t="s">
        <v>12017</v>
      </c>
      <c r="QHF1" s="33" t="s">
        <v>12018</v>
      </c>
      <c r="QHG1" s="33" t="s">
        <v>12019</v>
      </c>
      <c r="QHH1" s="33" t="s">
        <v>12020</v>
      </c>
      <c r="QHI1" s="33" t="s">
        <v>12021</v>
      </c>
      <c r="QHJ1" s="33" t="s">
        <v>12022</v>
      </c>
      <c r="QHK1" s="33" t="s">
        <v>12023</v>
      </c>
      <c r="QHL1" s="33" t="s">
        <v>12024</v>
      </c>
      <c r="QHM1" s="33" t="s">
        <v>12025</v>
      </c>
      <c r="QHN1" s="33" t="s">
        <v>12026</v>
      </c>
      <c r="QHO1" s="33" t="s">
        <v>12027</v>
      </c>
      <c r="QHP1" s="33" t="s">
        <v>12028</v>
      </c>
      <c r="QHQ1" s="33" t="s">
        <v>12029</v>
      </c>
      <c r="QHR1" s="33" t="s">
        <v>12030</v>
      </c>
      <c r="QHS1" s="33" t="s">
        <v>12031</v>
      </c>
      <c r="QHT1" s="33" t="s">
        <v>12032</v>
      </c>
      <c r="QHU1" s="33" t="s">
        <v>12033</v>
      </c>
      <c r="QHV1" s="33" t="s">
        <v>12034</v>
      </c>
      <c r="QHW1" s="33" t="s">
        <v>12035</v>
      </c>
      <c r="QHX1" s="33" t="s">
        <v>12036</v>
      </c>
      <c r="QHY1" s="33" t="s">
        <v>12037</v>
      </c>
      <c r="QHZ1" s="33" t="s">
        <v>12038</v>
      </c>
      <c r="QIA1" s="33" t="s">
        <v>12039</v>
      </c>
      <c r="QIB1" s="33" t="s">
        <v>12040</v>
      </c>
      <c r="QIC1" s="33" t="s">
        <v>12041</v>
      </c>
      <c r="QID1" s="33" t="s">
        <v>12042</v>
      </c>
      <c r="QIE1" s="33" t="s">
        <v>12043</v>
      </c>
      <c r="QIF1" s="33" t="s">
        <v>12044</v>
      </c>
      <c r="QIG1" s="33" t="s">
        <v>12045</v>
      </c>
      <c r="QIH1" s="33" t="s">
        <v>12046</v>
      </c>
      <c r="QII1" s="33" t="s">
        <v>12047</v>
      </c>
      <c r="QIJ1" s="33" t="s">
        <v>12048</v>
      </c>
      <c r="QIK1" s="33" t="s">
        <v>12049</v>
      </c>
      <c r="QIL1" s="33" t="s">
        <v>12050</v>
      </c>
      <c r="QIM1" s="33" t="s">
        <v>12051</v>
      </c>
      <c r="QIN1" s="33" t="s">
        <v>12052</v>
      </c>
      <c r="QIO1" s="33" t="s">
        <v>12053</v>
      </c>
      <c r="QIP1" s="33" t="s">
        <v>12054</v>
      </c>
      <c r="QIQ1" s="33" t="s">
        <v>12055</v>
      </c>
      <c r="QIR1" s="33" t="s">
        <v>12056</v>
      </c>
      <c r="QIS1" s="33" t="s">
        <v>12057</v>
      </c>
      <c r="QIT1" s="33" t="s">
        <v>12058</v>
      </c>
      <c r="QIU1" s="33" t="s">
        <v>12059</v>
      </c>
      <c r="QIV1" s="33" t="s">
        <v>12060</v>
      </c>
      <c r="QIW1" s="33" t="s">
        <v>12061</v>
      </c>
      <c r="QIX1" s="33" t="s">
        <v>12062</v>
      </c>
      <c r="QIY1" s="33" t="s">
        <v>12063</v>
      </c>
      <c r="QIZ1" s="33" t="s">
        <v>12064</v>
      </c>
      <c r="QJA1" s="33" t="s">
        <v>12065</v>
      </c>
      <c r="QJB1" s="33" t="s">
        <v>12066</v>
      </c>
      <c r="QJC1" s="33" t="s">
        <v>12067</v>
      </c>
      <c r="QJD1" s="33" t="s">
        <v>12068</v>
      </c>
      <c r="QJE1" s="33" t="s">
        <v>12069</v>
      </c>
      <c r="QJF1" s="33" t="s">
        <v>12070</v>
      </c>
      <c r="QJG1" s="33" t="s">
        <v>12071</v>
      </c>
      <c r="QJH1" s="33" t="s">
        <v>12072</v>
      </c>
      <c r="QJI1" s="33" t="s">
        <v>12073</v>
      </c>
      <c r="QJJ1" s="33" t="s">
        <v>12074</v>
      </c>
      <c r="QJK1" s="33" t="s">
        <v>12075</v>
      </c>
      <c r="QJL1" s="33" t="s">
        <v>12076</v>
      </c>
      <c r="QJM1" s="33" t="s">
        <v>12077</v>
      </c>
      <c r="QJN1" s="33" t="s">
        <v>12078</v>
      </c>
      <c r="QJO1" s="33" t="s">
        <v>12079</v>
      </c>
      <c r="QJP1" s="33" t="s">
        <v>12080</v>
      </c>
      <c r="QJQ1" s="33" t="s">
        <v>12081</v>
      </c>
      <c r="QJR1" s="33" t="s">
        <v>12082</v>
      </c>
      <c r="QJS1" s="33" t="s">
        <v>12083</v>
      </c>
      <c r="QJT1" s="33" t="s">
        <v>12084</v>
      </c>
      <c r="QJU1" s="33" t="s">
        <v>12085</v>
      </c>
      <c r="QJV1" s="33" t="s">
        <v>12086</v>
      </c>
      <c r="QJW1" s="33" t="s">
        <v>12087</v>
      </c>
      <c r="QJX1" s="33" t="s">
        <v>12088</v>
      </c>
      <c r="QJY1" s="33" t="s">
        <v>12089</v>
      </c>
      <c r="QJZ1" s="33" t="s">
        <v>12090</v>
      </c>
      <c r="QKA1" s="33" t="s">
        <v>12091</v>
      </c>
      <c r="QKB1" s="33" t="s">
        <v>12092</v>
      </c>
      <c r="QKC1" s="33" t="s">
        <v>12093</v>
      </c>
      <c r="QKD1" s="33" t="s">
        <v>12094</v>
      </c>
      <c r="QKE1" s="33" t="s">
        <v>12095</v>
      </c>
      <c r="QKF1" s="33" t="s">
        <v>12096</v>
      </c>
      <c r="QKG1" s="33" t="s">
        <v>12097</v>
      </c>
      <c r="QKH1" s="33" t="s">
        <v>12098</v>
      </c>
      <c r="QKI1" s="33" t="s">
        <v>12099</v>
      </c>
      <c r="QKJ1" s="33" t="s">
        <v>12100</v>
      </c>
      <c r="QKK1" s="33" t="s">
        <v>12101</v>
      </c>
      <c r="QKL1" s="33" t="s">
        <v>12102</v>
      </c>
      <c r="QKM1" s="33" t="s">
        <v>12103</v>
      </c>
      <c r="QKN1" s="33" t="s">
        <v>12104</v>
      </c>
      <c r="QKO1" s="33" t="s">
        <v>12105</v>
      </c>
      <c r="QKP1" s="33" t="s">
        <v>12106</v>
      </c>
      <c r="QKQ1" s="33" t="s">
        <v>12107</v>
      </c>
      <c r="QKR1" s="33" t="s">
        <v>12108</v>
      </c>
      <c r="QKS1" s="33" t="s">
        <v>12109</v>
      </c>
      <c r="QKT1" s="33" t="s">
        <v>12110</v>
      </c>
      <c r="QKU1" s="33" t="s">
        <v>12111</v>
      </c>
      <c r="QKV1" s="33" t="s">
        <v>12112</v>
      </c>
      <c r="QKW1" s="33" t="s">
        <v>12113</v>
      </c>
      <c r="QKX1" s="33" t="s">
        <v>12114</v>
      </c>
      <c r="QKY1" s="33" t="s">
        <v>12115</v>
      </c>
      <c r="QKZ1" s="33" t="s">
        <v>12116</v>
      </c>
      <c r="QLA1" s="33" t="s">
        <v>12117</v>
      </c>
      <c r="QLB1" s="33" t="s">
        <v>12118</v>
      </c>
      <c r="QLC1" s="33" t="s">
        <v>12119</v>
      </c>
      <c r="QLD1" s="33" t="s">
        <v>12120</v>
      </c>
      <c r="QLE1" s="33" t="s">
        <v>12121</v>
      </c>
      <c r="QLF1" s="33" t="s">
        <v>12122</v>
      </c>
      <c r="QLG1" s="33" t="s">
        <v>12123</v>
      </c>
      <c r="QLH1" s="33" t="s">
        <v>12124</v>
      </c>
      <c r="QLI1" s="33" t="s">
        <v>12125</v>
      </c>
      <c r="QLJ1" s="33" t="s">
        <v>12126</v>
      </c>
      <c r="QLK1" s="33" t="s">
        <v>12127</v>
      </c>
      <c r="QLL1" s="33" t="s">
        <v>12128</v>
      </c>
      <c r="QLM1" s="33" t="s">
        <v>12129</v>
      </c>
      <c r="QLN1" s="33" t="s">
        <v>12130</v>
      </c>
      <c r="QLO1" s="33" t="s">
        <v>12131</v>
      </c>
      <c r="QLP1" s="33" t="s">
        <v>12132</v>
      </c>
      <c r="QLQ1" s="33" t="s">
        <v>12133</v>
      </c>
      <c r="QLR1" s="33" t="s">
        <v>12134</v>
      </c>
      <c r="QLS1" s="33" t="s">
        <v>12135</v>
      </c>
      <c r="QLT1" s="33" t="s">
        <v>12136</v>
      </c>
      <c r="QLU1" s="33" t="s">
        <v>12137</v>
      </c>
      <c r="QLV1" s="33" t="s">
        <v>12138</v>
      </c>
      <c r="QLW1" s="33" t="s">
        <v>12139</v>
      </c>
      <c r="QLX1" s="33" t="s">
        <v>12140</v>
      </c>
      <c r="QLY1" s="33" t="s">
        <v>12141</v>
      </c>
      <c r="QLZ1" s="33" t="s">
        <v>12142</v>
      </c>
      <c r="QMA1" s="33" t="s">
        <v>12143</v>
      </c>
      <c r="QMB1" s="33" t="s">
        <v>12144</v>
      </c>
      <c r="QMC1" s="33" t="s">
        <v>12145</v>
      </c>
      <c r="QMD1" s="33" t="s">
        <v>12146</v>
      </c>
      <c r="QME1" s="33" t="s">
        <v>12147</v>
      </c>
      <c r="QMF1" s="33" t="s">
        <v>12148</v>
      </c>
      <c r="QMG1" s="33" t="s">
        <v>12149</v>
      </c>
      <c r="QMH1" s="33" t="s">
        <v>12150</v>
      </c>
      <c r="QMI1" s="33" t="s">
        <v>12151</v>
      </c>
      <c r="QMJ1" s="33" t="s">
        <v>12152</v>
      </c>
      <c r="QMK1" s="33" t="s">
        <v>12153</v>
      </c>
      <c r="QML1" s="33" t="s">
        <v>12154</v>
      </c>
      <c r="QMM1" s="33" t="s">
        <v>12155</v>
      </c>
      <c r="QMN1" s="33" t="s">
        <v>12156</v>
      </c>
      <c r="QMO1" s="33" t="s">
        <v>12157</v>
      </c>
      <c r="QMP1" s="33" t="s">
        <v>12158</v>
      </c>
      <c r="QMQ1" s="33" t="s">
        <v>12159</v>
      </c>
      <c r="QMR1" s="33" t="s">
        <v>12160</v>
      </c>
      <c r="QMS1" s="33" t="s">
        <v>12161</v>
      </c>
      <c r="QMT1" s="33" t="s">
        <v>12162</v>
      </c>
      <c r="QMU1" s="33" t="s">
        <v>12163</v>
      </c>
      <c r="QMV1" s="33" t="s">
        <v>12164</v>
      </c>
      <c r="QMW1" s="33" t="s">
        <v>12165</v>
      </c>
      <c r="QMX1" s="33" t="s">
        <v>12166</v>
      </c>
      <c r="QMY1" s="33" t="s">
        <v>12167</v>
      </c>
      <c r="QMZ1" s="33" t="s">
        <v>12168</v>
      </c>
      <c r="QNA1" s="33" t="s">
        <v>12169</v>
      </c>
      <c r="QNB1" s="33" t="s">
        <v>12170</v>
      </c>
      <c r="QNC1" s="33" t="s">
        <v>12171</v>
      </c>
      <c r="QND1" s="33" t="s">
        <v>12172</v>
      </c>
      <c r="QNE1" s="33" t="s">
        <v>12173</v>
      </c>
      <c r="QNF1" s="33" t="s">
        <v>12174</v>
      </c>
      <c r="QNG1" s="33" t="s">
        <v>12175</v>
      </c>
      <c r="QNH1" s="33" t="s">
        <v>12176</v>
      </c>
      <c r="QNI1" s="33" t="s">
        <v>12177</v>
      </c>
      <c r="QNJ1" s="33" t="s">
        <v>12178</v>
      </c>
      <c r="QNK1" s="33" t="s">
        <v>12179</v>
      </c>
      <c r="QNL1" s="33" t="s">
        <v>12180</v>
      </c>
      <c r="QNM1" s="33" t="s">
        <v>12181</v>
      </c>
      <c r="QNN1" s="33" t="s">
        <v>12182</v>
      </c>
      <c r="QNO1" s="33" t="s">
        <v>12183</v>
      </c>
      <c r="QNP1" s="33" t="s">
        <v>12184</v>
      </c>
      <c r="QNQ1" s="33" t="s">
        <v>12185</v>
      </c>
      <c r="QNR1" s="33" t="s">
        <v>12186</v>
      </c>
      <c r="QNS1" s="33" t="s">
        <v>12187</v>
      </c>
      <c r="QNT1" s="33" t="s">
        <v>12188</v>
      </c>
      <c r="QNU1" s="33" t="s">
        <v>12189</v>
      </c>
      <c r="QNV1" s="33" t="s">
        <v>12190</v>
      </c>
      <c r="QNW1" s="33" t="s">
        <v>12191</v>
      </c>
      <c r="QNX1" s="33" t="s">
        <v>12192</v>
      </c>
      <c r="QNY1" s="33" t="s">
        <v>12193</v>
      </c>
      <c r="QNZ1" s="33" t="s">
        <v>12194</v>
      </c>
      <c r="QOA1" s="33" t="s">
        <v>12195</v>
      </c>
      <c r="QOB1" s="33" t="s">
        <v>12196</v>
      </c>
      <c r="QOC1" s="33" t="s">
        <v>12197</v>
      </c>
      <c r="QOD1" s="33" t="s">
        <v>12198</v>
      </c>
      <c r="QOE1" s="33" t="s">
        <v>12199</v>
      </c>
      <c r="QOF1" s="33" t="s">
        <v>12200</v>
      </c>
      <c r="QOG1" s="33" t="s">
        <v>12201</v>
      </c>
      <c r="QOH1" s="33" t="s">
        <v>12202</v>
      </c>
      <c r="QOI1" s="33" t="s">
        <v>12203</v>
      </c>
      <c r="QOJ1" s="33" t="s">
        <v>12204</v>
      </c>
      <c r="QOK1" s="33" t="s">
        <v>12205</v>
      </c>
      <c r="QOL1" s="33" t="s">
        <v>12206</v>
      </c>
      <c r="QOM1" s="33" t="s">
        <v>12207</v>
      </c>
      <c r="QON1" s="33" t="s">
        <v>12208</v>
      </c>
      <c r="QOO1" s="33" t="s">
        <v>12209</v>
      </c>
      <c r="QOP1" s="33" t="s">
        <v>12210</v>
      </c>
      <c r="QOQ1" s="33" t="s">
        <v>12211</v>
      </c>
      <c r="QOR1" s="33" t="s">
        <v>12212</v>
      </c>
      <c r="QOS1" s="33" t="s">
        <v>12213</v>
      </c>
      <c r="QOT1" s="33" t="s">
        <v>12214</v>
      </c>
      <c r="QOU1" s="33" t="s">
        <v>12215</v>
      </c>
      <c r="QOV1" s="33" t="s">
        <v>12216</v>
      </c>
      <c r="QOW1" s="33" t="s">
        <v>12217</v>
      </c>
      <c r="QOX1" s="33" t="s">
        <v>12218</v>
      </c>
      <c r="QOY1" s="33" t="s">
        <v>12219</v>
      </c>
      <c r="QOZ1" s="33" t="s">
        <v>12220</v>
      </c>
      <c r="QPA1" s="33" t="s">
        <v>12221</v>
      </c>
      <c r="QPB1" s="33" t="s">
        <v>12222</v>
      </c>
      <c r="QPC1" s="33" t="s">
        <v>12223</v>
      </c>
      <c r="QPD1" s="33" t="s">
        <v>12224</v>
      </c>
      <c r="QPE1" s="33" t="s">
        <v>12225</v>
      </c>
      <c r="QPF1" s="33" t="s">
        <v>12226</v>
      </c>
      <c r="QPG1" s="33" t="s">
        <v>12227</v>
      </c>
      <c r="QPH1" s="33" t="s">
        <v>12228</v>
      </c>
      <c r="QPI1" s="33" t="s">
        <v>12229</v>
      </c>
      <c r="QPJ1" s="33" t="s">
        <v>12230</v>
      </c>
      <c r="QPK1" s="33" t="s">
        <v>12231</v>
      </c>
      <c r="QPL1" s="33" t="s">
        <v>12232</v>
      </c>
      <c r="QPM1" s="33" t="s">
        <v>12233</v>
      </c>
      <c r="QPN1" s="33" t="s">
        <v>12234</v>
      </c>
      <c r="QPO1" s="33" t="s">
        <v>12235</v>
      </c>
      <c r="QPP1" s="33" t="s">
        <v>12236</v>
      </c>
      <c r="QPQ1" s="33" t="s">
        <v>12237</v>
      </c>
      <c r="QPR1" s="33" t="s">
        <v>12238</v>
      </c>
      <c r="QPS1" s="33" t="s">
        <v>12239</v>
      </c>
      <c r="QPT1" s="33" t="s">
        <v>12240</v>
      </c>
      <c r="QPU1" s="33" t="s">
        <v>12241</v>
      </c>
      <c r="QPV1" s="33" t="s">
        <v>12242</v>
      </c>
      <c r="QPW1" s="33" t="s">
        <v>12243</v>
      </c>
      <c r="QPX1" s="33" t="s">
        <v>12244</v>
      </c>
      <c r="QPY1" s="33" t="s">
        <v>12245</v>
      </c>
      <c r="QPZ1" s="33" t="s">
        <v>12246</v>
      </c>
      <c r="QQA1" s="33" t="s">
        <v>12247</v>
      </c>
      <c r="QQB1" s="33" t="s">
        <v>12248</v>
      </c>
      <c r="QQC1" s="33" t="s">
        <v>12249</v>
      </c>
      <c r="QQD1" s="33" t="s">
        <v>12250</v>
      </c>
      <c r="QQE1" s="33" t="s">
        <v>12251</v>
      </c>
      <c r="QQF1" s="33" t="s">
        <v>12252</v>
      </c>
      <c r="QQG1" s="33" t="s">
        <v>12253</v>
      </c>
      <c r="QQH1" s="33" t="s">
        <v>12254</v>
      </c>
      <c r="QQI1" s="33" t="s">
        <v>12255</v>
      </c>
      <c r="QQJ1" s="33" t="s">
        <v>12256</v>
      </c>
      <c r="QQK1" s="33" t="s">
        <v>12257</v>
      </c>
      <c r="QQL1" s="33" t="s">
        <v>12258</v>
      </c>
      <c r="QQM1" s="33" t="s">
        <v>12259</v>
      </c>
      <c r="QQN1" s="33" t="s">
        <v>12260</v>
      </c>
      <c r="QQO1" s="33" t="s">
        <v>12261</v>
      </c>
      <c r="QQP1" s="33" t="s">
        <v>12262</v>
      </c>
      <c r="QQQ1" s="33" t="s">
        <v>12263</v>
      </c>
      <c r="QQR1" s="33" t="s">
        <v>12264</v>
      </c>
      <c r="QQS1" s="33" t="s">
        <v>12265</v>
      </c>
      <c r="QQT1" s="33" t="s">
        <v>12266</v>
      </c>
      <c r="QQU1" s="33" t="s">
        <v>12267</v>
      </c>
      <c r="QQV1" s="33" t="s">
        <v>12268</v>
      </c>
      <c r="QQW1" s="33" t="s">
        <v>12269</v>
      </c>
      <c r="QQX1" s="33" t="s">
        <v>12270</v>
      </c>
      <c r="QQY1" s="33" t="s">
        <v>12271</v>
      </c>
      <c r="QQZ1" s="33" t="s">
        <v>12272</v>
      </c>
      <c r="QRA1" s="33" t="s">
        <v>12273</v>
      </c>
      <c r="QRB1" s="33" t="s">
        <v>12274</v>
      </c>
      <c r="QRC1" s="33" t="s">
        <v>12275</v>
      </c>
      <c r="QRD1" s="33" t="s">
        <v>12276</v>
      </c>
      <c r="QRE1" s="33" t="s">
        <v>12277</v>
      </c>
      <c r="QRF1" s="33" t="s">
        <v>12278</v>
      </c>
      <c r="QRG1" s="33" t="s">
        <v>12279</v>
      </c>
      <c r="QRH1" s="33" t="s">
        <v>12280</v>
      </c>
      <c r="QRI1" s="33" t="s">
        <v>12281</v>
      </c>
      <c r="QRJ1" s="33" t="s">
        <v>12282</v>
      </c>
      <c r="QRK1" s="33" t="s">
        <v>12283</v>
      </c>
      <c r="QRL1" s="33" t="s">
        <v>12284</v>
      </c>
      <c r="QRM1" s="33" t="s">
        <v>12285</v>
      </c>
      <c r="QRN1" s="33" t="s">
        <v>12286</v>
      </c>
      <c r="QRO1" s="33" t="s">
        <v>12287</v>
      </c>
      <c r="QRP1" s="33" t="s">
        <v>12288</v>
      </c>
      <c r="QRQ1" s="33" t="s">
        <v>12289</v>
      </c>
      <c r="QRR1" s="33" t="s">
        <v>12290</v>
      </c>
      <c r="QRS1" s="33" t="s">
        <v>12291</v>
      </c>
      <c r="QRT1" s="33" t="s">
        <v>12292</v>
      </c>
      <c r="QRU1" s="33" t="s">
        <v>12293</v>
      </c>
      <c r="QRV1" s="33" t="s">
        <v>12294</v>
      </c>
      <c r="QRW1" s="33" t="s">
        <v>12295</v>
      </c>
      <c r="QRX1" s="33" t="s">
        <v>12296</v>
      </c>
      <c r="QRY1" s="33" t="s">
        <v>12297</v>
      </c>
      <c r="QRZ1" s="33" t="s">
        <v>12298</v>
      </c>
      <c r="QSA1" s="33" t="s">
        <v>12299</v>
      </c>
      <c r="QSB1" s="33" t="s">
        <v>12300</v>
      </c>
      <c r="QSC1" s="33" t="s">
        <v>12301</v>
      </c>
      <c r="QSD1" s="33" t="s">
        <v>12302</v>
      </c>
      <c r="QSE1" s="33" t="s">
        <v>12303</v>
      </c>
      <c r="QSF1" s="33" t="s">
        <v>12304</v>
      </c>
      <c r="QSG1" s="33" t="s">
        <v>12305</v>
      </c>
      <c r="QSH1" s="33" t="s">
        <v>12306</v>
      </c>
      <c r="QSI1" s="33" t="s">
        <v>12307</v>
      </c>
      <c r="QSJ1" s="33" t="s">
        <v>12308</v>
      </c>
      <c r="QSK1" s="33" t="s">
        <v>12309</v>
      </c>
      <c r="QSL1" s="33" t="s">
        <v>12310</v>
      </c>
      <c r="QSM1" s="33" t="s">
        <v>12311</v>
      </c>
      <c r="QSN1" s="33" t="s">
        <v>12312</v>
      </c>
      <c r="QSO1" s="33" t="s">
        <v>12313</v>
      </c>
      <c r="QSP1" s="33" t="s">
        <v>12314</v>
      </c>
      <c r="QSQ1" s="33" t="s">
        <v>12315</v>
      </c>
      <c r="QSR1" s="33" t="s">
        <v>12316</v>
      </c>
      <c r="QSS1" s="33" t="s">
        <v>12317</v>
      </c>
      <c r="QST1" s="33" t="s">
        <v>12318</v>
      </c>
      <c r="QSU1" s="33" t="s">
        <v>12319</v>
      </c>
      <c r="QSV1" s="33" t="s">
        <v>12320</v>
      </c>
      <c r="QSW1" s="33" t="s">
        <v>12321</v>
      </c>
      <c r="QSX1" s="33" t="s">
        <v>12322</v>
      </c>
      <c r="QSY1" s="33" t="s">
        <v>12323</v>
      </c>
      <c r="QSZ1" s="33" t="s">
        <v>12324</v>
      </c>
      <c r="QTA1" s="33" t="s">
        <v>12325</v>
      </c>
      <c r="QTB1" s="33" t="s">
        <v>12326</v>
      </c>
      <c r="QTC1" s="33" t="s">
        <v>12327</v>
      </c>
      <c r="QTD1" s="33" t="s">
        <v>12328</v>
      </c>
      <c r="QTE1" s="33" t="s">
        <v>12329</v>
      </c>
      <c r="QTF1" s="33" t="s">
        <v>12330</v>
      </c>
      <c r="QTG1" s="33" t="s">
        <v>12331</v>
      </c>
      <c r="QTH1" s="33" t="s">
        <v>12332</v>
      </c>
      <c r="QTI1" s="33" t="s">
        <v>12333</v>
      </c>
      <c r="QTJ1" s="33" t="s">
        <v>12334</v>
      </c>
      <c r="QTK1" s="33" t="s">
        <v>12335</v>
      </c>
      <c r="QTL1" s="33" t="s">
        <v>12336</v>
      </c>
      <c r="QTM1" s="33" t="s">
        <v>12337</v>
      </c>
      <c r="QTN1" s="33" t="s">
        <v>12338</v>
      </c>
      <c r="QTO1" s="33" t="s">
        <v>12339</v>
      </c>
      <c r="QTP1" s="33" t="s">
        <v>12340</v>
      </c>
      <c r="QTQ1" s="33" t="s">
        <v>12341</v>
      </c>
      <c r="QTR1" s="33" t="s">
        <v>12342</v>
      </c>
      <c r="QTS1" s="33" t="s">
        <v>12343</v>
      </c>
      <c r="QTT1" s="33" t="s">
        <v>12344</v>
      </c>
      <c r="QTU1" s="33" t="s">
        <v>12345</v>
      </c>
      <c r="QTV1" s="33" t="s">
        <v>12346</v>
      </c>
      <c r="QTW1" s="33" t="s">
        <v>12347</v>
      </c>
      <c r="QTX1" s="33" t="s">
        <v>12348</v>
      </c>
      <c r="QTY1" s="33" t="s">
        <v>12349</v>
      </c>
      <c r="QTZ1" s="33" t="s">
        <v>12350</v>
      </c>
      <c r="QUA1" s="33" t="s">
        <v>12351</v>
      </c>
      <c r="QUB1" s="33" t="s">
        <v>12352</v>
      </c>
      <c r="QUC1" s="33" t="s">
        <v>12353</v>
      </c>
      <c r="QUD1" s="33" t="s">
        <v>12354</v>
      </c>
      <c r="QUE1" s="33" t="s">
        <v>12355</v>
      </c>
      <c r="QUF1" s="33" t="s">
        <v>12356</v>
      </c>
      <c r="QUG1" s="33" t="s">
        <v>12357</v>
      </c>
      <c r="QUH1" s="33" t="s">
        <v>12358</v>
      </c>
      <c r="QUI1" s="33" t="s">
        <v>12359</v>
      </c>
      <c r="QUJ1" s="33" t="s">
        <v>12360</v>
      </c>
      <c r="QUK1" s="33" t="s">
        <v>12361</v>
      </c>
      <c r="QUL1" s="33" t="s">
        <v>12362</v>
      </c>
      <c r="QUM1" s="33" t="s">
        <v>12363</v>
      </c>
      <c r="QUN1" s="33" t="s">
        <v>12364</v>
      </c>
      <c r="QUO1" s="33" t="s">
        <v>12365</v>
      </c>
      <c r="QUP1" s="33" t="s">
        <v>12366</v>
      </c>
      <c r="QUQ1" s="33" t="s">
        <v>12367</v>
      </c>
      <c r="QUR1" s="33" t="s">
        <v>12368</v>
      </c>
      <c r="QUS1" s="33" t="s">
        <v>12369</v>
      </c>
      <c r="QUT1" s="33" t="s">
        <v>12370</v>
      </c>
      <c r="QUU1" s="33" t="s">
        <v>12371</v>
      </c>
      <c r="QUV1" s="33" t="s">
        <v>12372</v>
      </c>
      <c r="QUW1" s="33" t="s">
        <v>12373</v>
      </c>
      <c r="QUX1" s="33" t="s">
        <v>12374</v>
      </c>
      <c r="QUY1" s="33" t="s">
        <v>12375</v>
      </c>
      <c r="QUZ1" s="33" t="s">
        <v>12376</v>
      </c>
      <c r="QVA1" s="33" t="s">
        <v>12377</v>
      </c>
      <c r="QVB1" s="33" t="s">
        <v>12378</v>
      </c>
      <c r="QVC1" s="33" t="s">
        <v>12379</v>
      </c>
      <c r="QVD1" s="33" t="s">
        <v>12380</v>
      </c>
      <c r="QVE1" s="33" t="s">
        <v>12381</v>
      </c>
      <c r="QVF1" s="33" t="s">
        <v>12382</v>
      </c>
      <c r="QVG1" s="33" t="s">
        <v>12383</v>
      </c>
      <c r="QVH1" s="33" t="s">
        <v>12384</v>
      </c>
      <c r="QVI1" s="33" t="s">
        <v>12385</v>
      </c>
      <c r="QVJ1" s="33" t="s">
        <v>12386</v>
      </c>
      <c r="QVK1" s="33" t="s">
        <v>12387</v>
      </c>
      <c r="QVL1" s="33" t="s">
        <v>12388</v>
      </c>
      <c r="QVM1" s="33" t="s">
        <v>12389</v>
      </c>
      <c r="QVN1" s="33" t="s">
        <v>12390</v>
      </c>
      <c r="QVO1" s="33" t="s">
        <v>12391</v>
      </c>
      <c r="QVP1" s="33" t="s">
        <v>12392</v>
      </c>
      <c r="QVQ1" s="33" t="s">
        <v>12393</v>
      </c>
      <c r="QVR1" s="33" t="s">
        <v>12394</v>
      </c>
      <c r="QVS1" s="33" t="s">
        <v>12395</v>
      </c>
      <c r="QVT1" s="33" t="s">
        <v>12396</v>
      </c>
      <c r="QVU1" s="33" t="s">
        <v>12397</v>
      </c>
      <c r="QVV1" s="33" t="s">
        <v>12398</v>
      </c>
      <c r="QVW1" s="33" t="s">
        <v>12399</v>
      </c>
      <c r="QVX1" s="33" t="s">
        <v>12400</v>
      </c>
      <c r="QVY1" s="33" t="s">
        <v>12401</v>
      </c>
      <c r="QVZ1" s="33" t="s">
        <v>12402</v>
      </c>
      <c r="QWA1" s="33" t="s">
        <v>12403</v>
      </c>
      <c r="QWB1" s="33" t="s">
        <v>12404</v>
      </c>
      <c r="QWC1" s="33" t="s">
        <v>12405</v>
      </c>
      <c r="QWD1" s="33" t="s">
        <v>12406</v>
      </c>
      <c r="QWE1" s="33" t="s">
        <v>12407</v>
      </c>
      <c r="QWF1" s="33" t="s">
        <v>12408</v>
      </c>
      <c r="QWG1" s="33" t="s">
        <v>12409</v>
      </c>
      <c r="QWH1" s="33" t="s">
        <v>12410</v>
      </c>
      <c r="QWI1" s="33" t="s">
        <v>12411</v>
      </c>
      <c r="QWJ1" s="33" t="s">
        <v>12412</v>
      </c>
      <c r="QWK1" s="33" t="s">
        <v>12413</v>
      </c>
      <c r="QWL1" s="33" t="s">
        <v>12414</v>
      </c>
      <c r="QWM1" s="33" t="s">
        <v>12415</v>
      </c>
      <c r="QWN1" s="33" t="s">
        <v>12416</v>
      </c>
      <c r="QWO1" s="33" t="s">
        <v>12417</v>
      </c>
      <c r="QWP1" s="33" t="s">
        <v>12418</v>
      </c>
      <c r="QWQ1" s="33" t="s">
        <v>12419</v>
      </c>
      <c r="QWR1" s="33" t="s">
        <v>12420</v>
      </c>
      <c r="QWS1" s="33" t="s">
        <v>12421</v>
      </c>
      <c r="QWT1" s="33" t="s">
        <v>12422</v>
      </c>
      <c r="QWU1" s="33" t="s">
        <v>12423</v>
      </c>
      <c r="QWV1" s="33" t="s">
        <v>12424</v>
      </c>
      <c r="QWW1" s="33" t="s">
        <v>12425</v>
      </c>
      <c r="QWX1" s="33" t="s">
        <v>12426</v>
      </c>
      <c r="QWY1" s="33" t="s">
        <v>12427</v>
      </c>
      <c r="QWZ1" s="33" t="s">
        <v>12428</v>
      </c>
      <c r="QXA1" s="33" t="s">
        <v>12429</v>
      </c>
      <c r="QXB1" s="33" t="s">
        <v>12430</v>
      </c>
      <c r="QXC1" s="33" t="s">
        <v>12431</v>
      </c>
      <c r="QXD1" s="33" t="s">
        <v>12432</v>
      </c>
      <c r="QXE1" s="33" t="s">
        <v>12433</v>
      </c>
      <c r="QXF1" s="33" t="s">
        <v>12434</v>
      </c>
      <c r="QXG1" s="33" t="s">
        <v>12435</v>
      </c>
      <c r="QXH1" s="33" t="s">
        <v>12436</v>
      </c>
      <c r="QXI1" s="33" t="s">
        <v>12437</v>
      </c>
      <c r="QXJ1" s="33" t="s">
        <v>12438</v>
      </c>
      <c r="QXK1" s="33" t="s">
        <v>12439</v>
      </c>
      <c r="QXL1" s="33" t="s">
        <v>12440</v>
      </c>
      <c r="QXM1" s="33" t="s">
        <v>12441</v>
      </c>
      <c r="QXN1" s="33" t="s">
        <v>12442</v>
      </c>
      <c r="QXO1" s="33" t="s">
        <v>12443</v>
      </c>
      <c r="QXP1" s="33" t="s">
        <v>12444</v>
      </c>
      <c r="QXQ1" s="33" t="s">
        <v>12445</v>
      </c>
      <c r="QXR1" s="33" t="s">
        <v>12446</v>
      </c>
      <c r="QXS1" s="33" t="s">
        <v>12447</v>
      </c>
      <c r="QXT1" s="33" t="s">
        <v>12448</v>
      </c>
      <c r="QXU1" s="33" t="s">
        <v>12449</v>
      </c>
      <c r="QXV1" s="33" t="s">
        <v>12450</v>
      </c>
      <c r="QXW1" s="33" t="s">
        <v>12451</v>
      </c>
      <c r="QXX1" s="33" t="s">
        <v>12452</v>
      </c>
      <c r="QXY1" s="33" t="s">
        <v>12453</v>
      </c>
      <c r="QXZ1" s="33" t="s">
        <v>12454</v>
      </c>
      <c r="QYA1" s="33" t="s">
        <v>12455</v>
      </c>
      <c r="QYB1" s="33" t="s">
        <v>12456</v>
      </c>
      <c r="QYC1" s="33" t="s">
        <v>12457</v>
      </c>
      <c r="QYD1" s="33" t="s">
        <v>12458</v>
      </c>
      <c r="QYE1" s="33" t="s">
        <v>12459</v>
      </c>
      <c r="QYF1" s="33" t="s">
        <v>12460</v>
      </c>
      <c r="QYG1" s="33" t="s">
        <v>12461</v>
      </c>
      <c r="QYH1" s="33" t="s">
        <v>12462</v>
      </c>
      <c r="QYI1" s="33" t="s">
        <v>12463</v>
      </c>
      <c r="QYJ1" s="33" t="s">
        <v>12464</v>
      </c>
      <c r="QYK1" s="33" t="s">
        <v>12465</v>
      </c>
      <c r="QYL1" s="33" t="s">
        <v>12466</v>
      </c>
      <c r="QYM1" s="33" t="s">
        <v>12467</v>
      </c>
      <c r="QYN1" s="33" t="s">
        <v>12468</v>
      </c>
      <c r="QYO1" s="33" t="s">
        <v>12469</v>
      </c>
      <c r="QYP1" s="33" t="s">
        <v>12470</v>
      </c>
      <c r="QYQ1" s="33" t="s">
        <v>12471</v>
      </c>
      <c r="QYR1" s="33" t="s">
        <v>12472</v>
      </c>
      <c r="QYS1" s="33" t="s">
        <v>12473</v>
      </c>
      <c r="QYT1" s="33" t="s">
        <v>12474</v>
      </c>
      <c r="QYU1" s="33" t="s">
        <v>12475</v>
      </c>
      <c r="QYV1" s="33" t="s">
        <v>12476</v>
      </c>
      <c r="QYW1" s="33" t="s">
        <v>12477</v>
      </c>
      <c r="QYX1" s="33" t="s">
        <v>12478</v>
      </c>
      <c r="QYY1" s="33" t="s">
        <v>12479</v>
      </c>
      <c r="QYZ1" s="33" t="s">
        <v>12480</v>
      </c>
      <c r="QZA1" s="33" t="s">
        <v>12481</v>
      </c>
      <c r="QZB1" s="33" t="s">
        <v>12482</v>
      </c>
      <c r="QZC1" s="33" t="s">
        <v>12483</v>
      </c>
      <c r="QZD1" s="33" t="s">
        <v>12484</v>
      </c>
      <c r="QZE1" s="33" t="s">
        <v>12485</v>
      </c>
      <c r="QZF1" s="33" t="s">
        <v>12486</v>
      </c>
      <c r="QZG1" s="33" t="s">
        <v>12487</v>
      </c>
      <c r="QZH1" s="33" t="s">
        <v>12488</v>
      </c>
      <c r="QZI1" s="33" t="s">
        <v>12489</v>
      </c>
      <c r="QZJ1" s="33" t="s">
        <v>12490</v>
      </c>
      <c r="QZK1" s="33" t="s">
        <v>12491</v>
      </c>
      <c r="QZL1" s="33" t="s">
        <v>12492</v>
      </c>
      <c r="QZM1" s="33" t="s">
        <v>12493</v>
      </c>
      <c r="QZN1" s="33" t="s">
        <v>12494</v>
      </c>
      <c r="QZO1" s="33" t="s">
        <v>12495</v>
      </c>
      <c r="QZP1" s="33" t="s">
        <v>12496</v>
      </c>
      <c r="QZQ1" s="33" t="s">
        <v>12497</v>
      </c>
      <c r="QZR1" s="33" t="s">
        <v>12498</v>
      </c>
      <c r="QZS1" s="33" t="s">
        <v>12499</v>
      </c>
      <c r="QZT1" s="33" t="s">
        <v>12500</v>
      </c>
      <c r="QZU1" s="33" t="s">
        <v>12501</v>
      </c>
      <c r="QZV1" s="33" t="s">
        <v>12502</v>
      </c>
      <c r="QZW1" s="33" t="s">
        <v>12503</v>
      </c>
      <c r="QZX1" s="33" t="s">
        <v>12504</v>
      </c>
      <c r="QZY1" s="33" t="s">
        <v>12505</v>
      </c>
      <c r="QZZ1" s="33" t="s">
        <v>12506</v>
      </c>
      <c r="RAA1" s="33" t="s">
        <v>12507</v>
      </c>
      <c r="RAB1" s="33" t="s">
        <v>12508</v>
      </c>
      <c r="RAC1" s="33" t="s">
        <v>12509</v>
      </c>
      <c r="RAD1" s="33" t="s">
        <v>12510</v>
      </c>
      <c r="RAE1" s="33" t="s">
        <v>12511</v>
      </c>
      <c r="RAF1" s="33" t="s">
        <v>12512</v>
      </c>
      <c r="RAG1" s="33" t="s">
        <v>12513</v>
      </c>
      <c r="RAH1" s="33" t="s">
        <v>12514</v>
      </c>
      <c r="RAI1" s="33" t="s">
        <v>12515</v>
      </c>
      <c r="RAJ1" s="33" t="s">
        <v>12516</v>
      </c>
      <c r="RAK1" s="33" t="s">
        <v>12517</v>
      </c>
      <c r="RAL1" s="33" t="s">
        <v>12518</v>
      </c>
      <c r="RAM1" s="33" t="s">
        <v>12519</v>
      </c>
      <c r="RAN1" s="33" t="s">
        <v>12520</v>
      </c>
      <c r="RAO1" s="33" t="s">
        <v>12521</v>
      </c>
      <c r="RAP1" s="33" t="s">
        <v>12522</v>
      </c>
      <c r="RAQ1" s="33" t="s">
        <v>12523</v>
      </c>
      <c r="RAR1" s="33" t="s">
        <v>12524</v>
      </c>
      <c r="RAS1" s="33" t="s">
        <v>12525</v>
      </c>
      <c r="RAT1" s="33" t="s">
        <v>12526</v>
      </c>
      <c r="RAU1" s="33" t="s">
        <v>12527</v>
      </c>
      <c r="RAV1" s="33" t="s">
        <v>12528</v>
      </c>
      <c r="RAW1" s="33" t="s">
        <v>12529</v>
      </c>
      <c r="RAX1" s="33" t="s">
        <v>12530</v>
      </c>
      <c r="RAY1" s="33" t="s">
        <v>12531</v>
      </c>
      <c r="RAZ1" s="33" t="s">
        <v>12532</v>
      </c>
      <c r="RBA1" s="33" t="s">
        <v>12533</v>
      </c>
      <c r="RBB1" s="33" t="s">
        <v>12534</v>
      </c>
      <c r="RBC1" s="33" t="s">
        <v>12535</v>
      </c>
      <c r="RBD1" s="33" t="s">
        <v>12536</v>
      </c>
      <c r="RBE1" s="33" t="s">
        <v>12537</v>
      </c>
      <c r="RBF1" s="33" t="s">
        <v>12538</v>
      </c>
      <c r="RBG1" s="33" t="s">
        <v>12539</v>
      </c>
      <c r="RBH1" s="33" t="s">
        <v>12540</v>
      </c>
      <c r="RBI1" s="33" t="s">
        <v>12541</v>
      </c>
      <c r="RBJ1" s="33" t="s">
        <v>12542</v>
      </c>
      <c r="RBK1" s="33" t="s">
        <v>12543</v>
      </c>
      <c r="RBL1" s="33" t="s">
        <v>12544</v>
      </c>
      <c r="RBM1" s="33" t="s">
        <v>12545</v>
      </c>
      <c r="RBN1" s="33" t="s">
        <v>12546</v>
      </c>
      <c r="RBO1" s="33" t="s">
        <v>12547</v>
      </c>
      <c r="RBP1" s="33" t="s">
        <v>12548</v>
      </c>
      <c r="RBQ1" s="33" t="s">
        <v>12549</v>
      </c>
      <c r="RBR1" s="33" t="s">
        <v>12550</v>
      </c>
      <c r="RBS1" s="33" t="s">
        <v>12551</v>
      </c>
      <c r="RBT1" s="33" t="s">
        <v>12552</v>
      </c>
      <c r="RBU1" s="33" t="s">
        <v>12553</v>
      </c>
      <c r="RBV1" s="33" t="s">
        <v>12554</v>
      </c>
      <c r="RBW1" s="33" t="s">
        <v>12555</v>
      </c>
      <c r="RBX1" s="33" t="s">
        <v>12556</v>
      </c>
      <c r="RBY1" s="33" t="s">
        <v>12557</v>
      </c>
      <c r="RBZ1" s="33" t="s">
        <v>12558</v>
      </c>
      <c r="RCA1" s="33" t="s">
        <v>12559</v>
      </c>
      <c r="RCB1" s="33" t="s">
        <v>12560</v>
      </c>
      <c r="RCC1" s="33" t="s">
        <v>12561</v>
      </c>
      <c r="RCD1" s="33" t="s">
        <v>12562</v>
      </c>
      <c r="RCE1" s="33" t="s">
        <v>12563</v>
      </c>
      <c r="RCF1" s="33" t="s">
        <v>12564</v>
      </c>
      <c r="RCG1" s="33" t="s">
        <v>12565</v>
      </c>
      <c r="RCH1" s="33" t="s">
        <v>12566</v>
      </c>
      <c r="RCI1" s="33" t="s">
        <v>12567</v>
      </c>
      <c r="RCJ1" s="33" t="s">
        <v>12568</v>
      </c>
      <c r="RCK1" s="33" t="s">
        <v>12569</v>
      </c>
      <c r="RCL1" s="33" t="s">
        <v>12570</v>
      </c>
      <c r="RCM1" s="33" t="s">
        <v>12571</v>
      </c>
      <c r="RCN1" s="33" t="s">
        <v>12572</v>
      </c>
      <c r="RCO1" s="33" t="s">
        <v>12573</v>
      </c>
      <c r="RCP1" s="33" t="s">
        <v>12574</v>
      </c>
      <c r="RCQ1" s="33" t="s">
        <v>12575</v>
      </c>
      <c r="RCR1" s="33" t="s">
        <v>12576</v>
      </c>
      <c r="RCS1" s="33" t="s">
        <v>12577</v>
      </c>
      <c r="RCT1" s="33" t="s">
        <v>12578</v>
      </c>
      <c r="RCU1" s="33" t="s">
        <v>12579</v>
      </c>
      <c r="RCV1" s="33" t="s">
        <v>12580</v>
      </c>
      <c r="RCW1" s="33" t="s">
        <v>12581</v>
      </c>
      <c r="RCX1" s="33" t="s">
        <v>12582</v>
      </c>
      <c r="RCY1" s="33" t="s">
        <v>12583</v>
      </c>
      <c r="RCZ1" s="33" t="s">
        <v>12584</v>
      </c>
      <c r="RDA1" s="33" t="s">
        <v>12585</v>
      </c>
      <c r="RDB1" s="33" t="s">
        <v>12586</v>
      </c>
      <c r="RDC1" s="33" t="s">
        <v>12587</v>
      </c>
      <c r="RDD1" s="33" t="s">
        <v>12588</v>
      </c>
      <c r="RDE1" s="33" t="s">
        <v>12589</v>
      </c>
      <c r="RDF1" s="33" t="s">
        <v>12590</v>
      </c>
      <c r="RDG1" s="33" t="s">
        <v>12591</v>
      </c>
      <c r="RDH1" s="33" t="s">
        <v>12592</v>
      </c>
      <c r="RDI1" s="33" t="s">
        <v>12593</v>
      </c>
      <c r="RDJ1" s="33" t="s">
        <v>12594</v>
      </c>
      <c r="RDK1" s="33" t="s">
        <v>12595</v>
      </c>
      <c r="RDL1" s="33" t="s">
        <v>12596</v>
      </c>
      <c r="RDM1" s="33" t="s">
        <v>12597</v>
      </c>
      <c r="RDN1" s="33" t="s">
        <v>12598</v>
      </c>
      <c r="RDO1" s="33" t="s">
        <v>12599</v>
      </c>
      <c r="RDP1" s="33" t="s">
        <v>12600</v>
      </c>
      <c r="RDQ1" s="33" t="s">
        <v>12601</v>
      </c>
      <c r="RDR1" s="33" t="s">
        <v>12602</v>
      </c>
      <c r="RDS1" s="33" t="s">
        <v>12603</v>
      </c>
      <c r="RDT1" s="33" t="s">
        <v>12604</v>
      </c>
      <c r="RDU1" s="33" t="s">
        <v>12605</v>
      </c>
      <c r="RDV1" s="33" t="s">
        <v>12606</v>
      </c>
      <c r="RDW1" s="33" t="s">
        <v>12607</v>
      </c>
      <c r="RDX1" s="33" t="s">
        <v>12608</v>
      </c>
      <c r="RDY1" s="33" t="s">
        <v>12609</v>
      </c>
      <c r="RDZ1" s="33" t="s">
        <v>12610</v>
      </c>
      <c r="REA1" s="33" t="s">
        <v>12611</v>
      </c>
      <c r="REB1" s="33" t="s">
        <v>12612</v>
      </c>
      <c r="REC1" s="33" t="s">
        <v>12613</v>
      </c>
      <c r="RED1" s="33" t="s">
        <v>12614</v>
      </c>
      <c r="REE1" s="33" t="s">
        <v>12615</v>
      </c>
      <c r="REF1" s="33" t="s">
        <v>12616</v>
      </c>
      <c r="REG1" s="33" t="s">
        <v>12617</v>
      </c>
      <c r="REH1" s="33" t="s">
        <v>12618</v>
      </c>
      <c r="REI1" s="33" t="s">
        <v>12619</v>
      </c>
      <c r="REJ1" s="33" t="s">
        <v>12620</v>
      </c>
      <c r="REK1" s="33" t="s">
        <v>12621</v>
      </c>
      <c r="REL1" s="33" t="s">
        <v>12622</v>
      </c>
      <c r="REM1" s="33" t="s">
        <v>12623</v>
      </c>
      <c r="REN1" s="33" t="s">
        <v>12624</v>
      </c>
      <c r="REO1" s="33" t="s">
        <v>12625</v>
      </c>
      <c r="REP1" s="33" t="s">
        <v>12626</v>
      </c>
      <c r="REQ1" s="33" t="s">
        <v>12627</v>
      </c>
      <c r="RER1" s="33" t="s">
        <v>12628</v>
      </c>
      <c r="RES1" s="33" t="s">
        <v>12629</v>
      </c>
      <c r="RET1" s="33" t="s">
        <v>12630</v>
      </c>
      <c r="REU1" s="33" t="s">
        <v>12631</v>
      </c>
      <c r="REV1" s="33" t="s">
        <v>12632</v>
      </c>
      <c r="REW1" s="33" t="s">
        <v>12633</v>
      </c>
      <c r="REX1" s="33" t="s">
        <v>12634</v>
      </c>
      <c r="REY1" s="33" t="s">
        <v>12635</v>
      </c>
      <c r="REZ1" s="33" t="s">
        <v>12636</v>
      </c>
      <c r="RFA1" s="33" t="s">
        <v>12637</v>
      </c>
      <c r="RFB1" s="33" t="s">
        <v>12638</v>
      </c>
      <c r="RFC1" s="33" t="s">
        <v>12639</v>
      </c>
      <c r="RFD1" s="33" t="s">
        <v>12640</v>
      </c>
      <c r="RFE1" s="33" t="s">
        <v>12641</v>
      </c>
      <c r="RFF1" s="33" t="s">
        <v>12642</v>
      </c>
      <c r="RFG1" s="33" t="s">
        <v>12643</v>
      </c>
      <c r="RFH1" s="33" t="s">
        <v>12644</v>
      </c>
      <c r="RFI1" s="33" t="s">
        <v>12645</v>
      </c>
      <c r="RFJ1" s="33" t="s">
        <v>12646</v>
      </c>
      <c r="RFK1" s="33" t="s">
        <v>12647</v>
      </c>
      <c r="RFL1" s="33" t="s">
        <v>12648</v>
      </c>
      <c r="RFM1" s="33" t="s">
        <v>12649</v>
      </c>
      <c r="RFN1" s="33" t="s">
        <v>12650</v>
      </c>
      <c r="RFO1" s="33" t="s">
        <v>12651</v>
      </c>
      <c r="RFP1" s="33" t="s">
        <v>12652</v>
      </c>
      <c r="RFQ1" s="33" t="s">
        <v>12653</v>
      </c>
      <c r="RFR1" s="33" t="s">
        <v>12654</v>
      </c>
      <c r="RFS1" s="33" t="s">
        <v>12655</v>
      </c>
      <c r="RFT1" s="33" t="s">
        <v>12656</v>
      </c>
      <c r="RFU1" s="33" t="s">
        <v>12657</v>
      </c>
      <c r="RFV1" s="33" t="s">
        <v>12658</v>
      </c>
      <c r="RFW1" s="33" t="s">
        <v>12659</v>
      </c>
      <c r="RFX1" s="33" t="s">
        <v>12660</v>
      </c>
      <c r="RFY1" s="33" t="s">
        <v>12661</v>
      </c>
      <c r="RFZ1" s="33" t="s">
        <v>12662</v>
      </c>
      <c r="RGA1" s="33" t="s">
        <v>12663</v>
      </c>
      <c r="RGB1" s="33" t="s">
        <v>12664</v>
      </c>
      <c r="RGC1" s="33" t="s">
        <v>12665</v>
      </c>
      <c r="RGD1" s="33" t="s">
        <v>12666</v>
      </c>
      <c r="RGE1" s="33" t="s">
        <v>12667</v>
      </c>
      <c r="RGF1" s="33" t="s">
        <v>12668</v>
      </c>
      <c r="RGG1" s="33" t="s">
        <v>12669</v>
      </c>
      <c r="RGH1" s="33" t="s">
        <v>12670</v>
      </c>
      <c r="RGI1" s="33" t="s">
        <v>12671</v>
      </c>
      <c r="RGJ1" s="33" t="s">
        <v>12672</v>
      </c>
      <c r="RGK1" s="33" t="s">
        <v>12673</v>
      </c>
      <c r="RGL1" s="33" t="s">
        <v>12674</v>
      </c>
      <c r="RGM1" s="33" t="s">
        <v>12675</v>
      </c>
      <c r="RGN1" s="33" t="s">
        <v>12676</v>
      </c>
      <c r="RGO1" s="33" t="s">
        <v>12677</v>
      </c>
      <c r="RGP1" s="33" t="s">
        <v>12678</v>
      </c>
      <c r="RGQ1" s="33" t="s">
        <v>12679</v>
      </c>
      <c r="RGR1" s="33" t="s">
        <v>12680</v>
      </c>
      <c r="RGS1" s="33" t="s">
        <v>12681</v>
      </c>
      <c r="RGT1" s="33" t="s">
        <v>12682</v>
      </c>
      <c r="RGU1" s="33" t="s">
        <v>12683</v>
      </c>
      <c r="RGV1" s="33" t="s">
        <v>12684</v>
      </c>
      <c r="RGW1" s="33" t="s">
        <v>12685</v>
      </c>
      <c r="RGX1" s="33" t="s">
        <v>12686</v>
      </c>
      <c r="RGY1" s="33" t="s">
        <v>12687</v>
      </c>
      <c r="RGZ1" s="33" t="s">
        <v>12688</v>
      </c>
      <c r="RHA1" s="33" t="s">
        <v>12689</v>
      </c>
      <c r="RHB1" s="33" t="s">
        <v>12690</v>
      </c>
      <c r="RHC1" s="33" t="s">
        <v>12691</v>
      </c>
      <c r="RHD1" s="33" t="s">
        <v>12692</v>
      </c>
      <c r="RHE1" s="33" t="s">
        <v>12693</v>
      </c>
      <c r="RHF1" s="33" t="s">
        <v>12694</v>
      </c>
      <c r="RHG1" s="33" t="s">
        <v>12695</v>
      </c>
      <c r="RHH1" s="33" t="s">
        <v>12696</v>
      </c>
      <c r="RHI1" s="33" t="s">
        <v>12697</v>
      </c>
      <c r="RHJ1" s="33" t="s">
        <v>12698</v>
      </c>
      <c r="RHK1" s="33" t="s">
        <v>12699</v>
      </c>
      <c r="RHL1" s="33" t="s">
        <v>12700</v>
      </c>
      <c r="RHM1" s="33" t="s">
        <v>12701</v>
      </c>
      <c r="RHN1" s="33" t="s">
        <v>12702</v>
      </c>
      <c r="RHO1" s="33" t="s">
        <v>12703</v>
      </c>
      <c r="RHP1" s="33" t="s">
        <v>12704</v>
      </c>
      <c r="RHQ1" s="33" t="s">
        <v>12705</v>
      </c>
      <c r="RHR1" s="33" t="s">
        <v>12706</v>
      </c>
      <c r="RHS1" s="33" t="s">
        <v>12707</v>
      </c>
      <c r="RHT1" s="33" t="s">
        <v>12708</v>
      </c>
      <c r="RHU1" s="33" t="s">
        <v>12709</v>
      </c>
      <c r="RHV1" s="33" t="s">
        <v>12710</v>
      </c>
      <c r="RHW1" s="33" t="s">
        <v>12711</v>
      </c>
      <c r="RHX1" s="33" t="s">
        <v>12712</v>
      </c>
      <c r="RHY1" s="33" t="s">
        <v>12713</v>
      </c>
      <c r="RHZ1" s="33" t="s">
        <v>12714</v>
      </c>
      <c r="RIA1" s="33" t="s">
        <v>12715</v>
      </c>
      <c r="RIB1" s="33" t="s">
        <v>12716</v>
      </c>
      <c r="RIC1" s="33" t="s">
        <v>12717</v>
      </c>
      <c r="RID1" s="33" t="s">
        <v>12718</v>
      </c>
      <c r="RIE1" s="33" t="s">
        <v>12719</v>
      </c>
      <c r="RIF1" s="33" t="s">
        <v>12720</v>
      </c>
      <c r="RIG1" s="33" t="s">
        <v>12721</v>
      </c>
      <c r="RIH1" s="33" t="s">
        <v>12722</v>
      </c>
      <c r="RII1" s="33" t="s">
        <v>12723</v>
      </c>
      <c r="RIJ1" s="33" t="s">
        <v>12724</v>
      </c>
      <c r="RIK1" s="33" t="s">
        <v>12725</v>
      </c>
      <c r="RIL1" s="33" t="s">
        <v>12726</v>
      </c>
      <c r="RIM1" s="33" t="s">
        <v>12727</v>
      </c>
      <c r="RIN1" s="33" t="s">
        <v>12728</v>
      </c>
      <c r="RIO1" s="33" t="s">
        <v>12729</v>
      </c>
      <c r="RIP1" s="33" t="s">
        <v>12730</v>
      </c>
      <c r="RIQ1" s="33" t="s">
        <v>12731</v>
      </c>
      <c r="RIR1" s="33" t="s">
        <v>12732</v>
      </c>
      <c r="RIS1" s="33" t="s">
        <v>12733</v>
      </c>
      <c r="RIT1" s="33" t="s">
        <v>12734</v>
      </c>
      <c r="RIU1" s="33" t="s">
        <v>12735</v>
      </c>
      <c r="RIV1" s="33" t="s">
        <v>12736</v>
      </c>
      <c r="RIW1" s="33" t="s">
        <v>12737</v>
      </c>
      <c r="RIX1" s="33" t="s">
        <v>12738</v>
      </c>
      <c r="RIY1" s="33" t="s">
        <v>12739</v>
      </c>
      <c r="RIZ1" s="33" t="s">
        <v>12740</v>
      </c>
      <c r="RJA1" s="33" t="s">
        <v>12741</v>
      </c>
      <c r="RJB1" s="33" t="s">
        <v>12742</v>
      </c>
      <c r="RJC1" s="33" t="s">
        <v>12743</v>
      </c>
      <c r="RJD1" s="33" t="s">
        <v>12744</v>
      </c>
      <c r="RJE1" s="33" t="s">
        <v>12745</v>
      </c>
      <c r="RJF1" s="33" t="s">
        <v>12746</v>
      </c>
      <c r="RJG1" s="33" t="s">
        <v>12747</v>
      </c>
      <c r="RJH1" s="33" t="s">
        <v>12748</v>
      </c>
      <c r="RJI1" s="33" t="s">
        <v>12749</v>
      </c>
      <c r="RJJ1" s="33" t="s">
        <v>12750</v>
      </c>
      <c r="RJK1" s="33" t="s">
        <v>12751</v>
      </c>
      <c r="RJL1" s="33" t="s">
        <v>12752</v>
      </c>
      <c r="RJM1" s="33" t="s">
        <v>12753</v>
      </c>
      <c r="RJN1" s="33" t="s">
        <v>12754</v>
      </c>
      <c r="RJO1" s="33" t="s">
        <v>12755</v>
      </c>
      <c r="RJP1" s="33" t="s">
        <v>12756</v>
      </c>
      <c r="RJQ1" s="33" t="s">
        <v>12757</v>
      </c>
      <c r="RJR1" s="33" t="s">
        <v>12758</v>
      </c>
      <c r="RJS1" s="33" t="s">
        <v>12759</v>
      </c>
      <c r="RJT1" s="33" t="s">
        <v>12760</v>
      </c>
      <c r="RJU1" s="33" t="s">
        <v>12761</v>
      </c>
      <c r="RJV1" s="33" t="s">
        <v>12762</v>
      </c>
      <c r="RJW1" s="33" t="s">
        <v>12763</v>
      </c>
      <c r="RJX1" s="33" t="s">
        <v>12764</v>
      </c>
      <c r="RJY1" s="33" t="s">
        <v>12765</v>
      </c>
      <c r="RJZ1" s="33" t="s">
        <v>12766</v>
      </c>
      <c r="RKA1" s="33" t="s">
        <v>12767</v>
      </c>
      <c r="RKB1" s="33" t="s">
        <v>12768</v>
      </c>
      <c r="RKC1" s="33" t="s">
        <v>12769</v>
      </c>
      <c r="RKD1" s="33" t="s">
        <v>12770</v>
      </c>
      <c r="RKE1" s="33" t="s">
        <v>12771</v>
      </c>
      <c r="RKF1" s="33" t="s">
        <v>12772</v>
      </c>
      <c r="RKG1" s="33" t="s">
        <v>12773</v>
      </c>
      <c r="RKH1" s="33" t="s">
        <v>12774</v>
      </c>
      <c r="RKI1" s="33" t="s">
        <v>12775</v>
      </c>
      <c r="RKJ1" s="33" t="s">
        <v>12776</v>
      </c>
      <c r="RKK1" s="33" t="s">
        <v>12777</v>
      </c>
      <c r="RKL1" s="33" t="s">
        <v>12778</v>
      </c>
      <c r="RKM1" s="33" t="s">
        <v>12779</v>
      </c>
      <c r="RKN1" s="33" t="s">
        <v>12780</v>
      </c>
      <c r="RKO1" s="33" t="s">
        <v>12781</v>
      </c>
      <c r="RKP1" s="33" t="s">
        <v>12782</v>
      </c>
      <c r="RKQ1" s="33" t="s">
        <v>12783</v>
      </c>
      <c r="RKR1" s="33" t="s">
        <v>12784</v>
      </c>
      <c r="RKS1" s="33" t="s">
        <v>12785</v>
      </c>
      <c r="RKT1" s="33" t="s">
        <v>12786</v>
      </c>
      <c r="RKU1" s="33" t="s">
        <v>12787</v>
      </c>
      <c r="RKV1" s="33" t="s">
        <v>12788</v>
      </c>
      <c r="RKW1" s="33" t="s">
        <v>12789</v>
      </c>
      <c r="RKX1" s="33" t="s">
        <v>12790</v>
      </c>
      <c r="RKY1" s="33" t="s">
        <v>12791</v>
      </c>
      <c r="RKZ1" s="33" t="s">
        <v>12792</v>
      </c>
      <c r="RLA1" s="33" t="s">
        <v>12793</v>
      </c>
      <c r="RLB1" s="33" t="s">
        <v>12794</v>
      </c>
      <c r="RLC1" s="33" t="s">
        <v>12795</v>
      </c>
      <c r="RLD1" s="33" t="s">
        <v>12796</v>
      </c>
      <c r="RLE1" s="33" t="s">
        <v>12797</v>
      </c>
      <c r="RLF1" s="33" t="s">
        <v>12798</v>
      </c>
      <c r="RLG1" s="33" t="s">
        <v>12799</v>
      </c>
      <c r="RLH1" s="33" t="s">
        <v>12800</v>
      </c>
      <c r="RLI1" s="33" t="s">
        <v>12801</v>
      </c>
      <c r="RLJ1" s="33" t="s">
        <v>12802</v>
      </c>
      <c r="RLK1" s="33" t="s">
        <v>12803</v>
      </c>
      <c r="RLL1" s="33" t="s">
        <v>12804</v>
      </c>
      <c r="RLM1" s="33" t="s">
        <v>12805</v>
      </c>
      <c r="RLN1" s="33" t="s">
        <v>12806</v>
      </c>
      <c r="RLO1" s="33" t="s">
        <v>12807</v>
      </c>
      <c r="RLP1" s="33" t="s">
        <v>12808</v>
      </c>
      <c r="RLQ1" s="33" t="s">
        <v>12809</v>
      </c>
      <c r="RLR1" s="33" t="s">
        <v>12810</v>
      </c>
      <c r="RLS1" s="33" t="s">
        <v>12811</v>
      </c>
      <c r="RLT1" s="33" t="s">
        <v>12812</v>
      </c>
      <c r="RLU1" s="33" t="s">
        <v>12813</v>
      </c>
      <c r="RLV1" s="33" t="s">
        <v>12814</v>
      </c>
      <c r="RLW1" s="33" t="s">
        <v>12815</v>
      </c>
      <c r="RLX1" s="33" t="s">
        <v>12816</v>
      </c>
      <c r="RLY1" s="33" t="s">
        <v>12817</v>
      </c>
      <c r="RLZ1" s="33" t="s">
        <v>12818</v>
      </c>
      <c r="RMA1" s="33" t="s">
        <v>12819</v>
      </c>
      <c r="RMB1" s="33" t="s">
        <v>12820</v>
      </c>
      <c r="RMC1" s="33" t="s">
        <v>12821</v>
      </c>
      <c r="RMD1" s="33" t="s">
        <v>12822</v>
      </c>
      <c r="RME1" s="33" t="s">
        <v>12823</v>
      </c>
      <c r="RMF1" s="33" t="s">
        <v>12824</v>
      </c>
      <c r="RMG1" s="33" t="s">
        <v>12825</v>
      </c>
      <c r="RMH1" s="33" t="s">
        <v>12826</v>
      </c>
      <c r="RMI1" s="33" t="s">
        <v>12827</v>
      </c>
      <c r="RMJ1" s="33" t="s">
        <v>12828</v>
      </c>
      <c r="RMK1" s="33" t="s">
        <v>12829</v>
      </c>
      <c r="RML1" s="33" t="s">
        <v>12830</v>
      </c>
      <c r="RMM1" s="33" t="s">
        <v>12831</v>
      </c>
      <c r="RMN1" s="33" t="s">
        <v>12832</v>
      </c>
      <c r="RMO1" s="33" t="s">
        <v>12833</v>
      </c>
      <c r="RMP1" s="33" t="s">
        <v>12834</v>
      </c>
      <c r="RMQ1" s="33" t="s">
        <v>12835</v>
      </c>
      <c r="RMR1" s="33" t="s">
        <v>12836</v>
      </c>
      <c r="RMS1" s="33" t="s">
        <v>12837</v>
      </c>
      <c r="RMT1" s="33" t="s">
        <v>12838</v>
      </c>
      <c r="RMU1" s="33" t="s">
        <v>12839</v>
      </c>
      <c r="RMV1" s="33" t="s">
        <v>12840</v>
      </c>
      <c r="RMW1" s="33" t="s">
        <v>12841</v>
      </c>
      <c r="RMX1" s="33" t="s">
        <v>12842</v>
      </c>
      <c r="RMY1" s="33" t="s">
        <v>12843</v>
      </c>
      <c r="RMZ1" s="33" t="s">
        <v>12844</v>
      </c>
      <c r="RNA1" s="33" t="s">
        <v>12845</v>
      </c>
      <c r="RNB1" s="33" t="s">
        <v>12846</v>
      </c>
      <c r="RNC1" s="33" t="s">
        <v>12847</v>
      </c>
      <c r="RND1" s="33" t="s">
        <v>12848</v>
      </c>
      <c r="RNE1" s="33" t="s">
        <v>12849</v>
      </c>
      <c r="RNF1" s="33" t="s">
        <v>12850</v>
      </c>
      <c r="RNG1" s="33" t="s">
        <v>12851</v>
      </c>
      <c r="RNH1" s="33" t="s">
        <v>12852</v>
      </c>
      <c r="RNI1" s="33" t="s">
        <v>12853</v>
      </c>
      <c r="RNJ1" s="33" t="s">
        <v>12854</v>
      </c>
      <c r="RNK1" s="33" t="s">
        <v>12855</v>
      </c>
      <c r="RNL1" s="33" t="s">
        <v>12856</v>
      </c>
      <c r="RNM1" s="33" t="s">
        <v>12857</v>
      </c>
      <c r="RNN1" s="33" t="s">
        <v>12858</v>
      </c>
      <c r="RNO1" s="33" t="s">
        <v>12859</v>
      </c>
      <c r="RNP1" s="33" t="s">
        <v>12860</v>
      </c>
      <c r="RNQ1" s="33" t="s">
        <v>12861</v>
      </c>
      <c r="RNR1" s="33" t="s">
        <v>12862</v>
      </c>
      <c r="RNS1" s="33" t="s">
        <v>12863</v>
      </c>
      <c r="RNT1" s="33" t="s">
        <v>12864</v>
      </c>
      <c r="RNU1" s="33" t="s">
        <v>12865</v>
      </c>
      <c r="RNV1" s="33" t="s">
        <v>12866</v>
      </c>
      <c r="RNW1" s="33" t="s">
        <v>12867</v>
      </c>
      <c r="RNX1" s="33" t="s">
        <v>12868</v>
      </c>
      <c r="RNY1" s="33" t="s">
        <v>12869</v>
      </c>
      <c r="RNZ1" s="33" t="s">
        <v>12870</v>
      </c>
      <c r="ROA1" s="33" t="s">
        <v>12871</v>
      </c>
      <c r="ROB1" s="33" t="s">
        <v>12872</v>
      </c>
      <c r="ROC1" s="33" t="s">
        <v>12873</v>
      </c>
      <c r="ROD1" s="33" t="s">
        <v>12874</v>
      </c>
      <c r="ROE1" s="33" t="s">
        <v>12875</v>
      </c>
      <c r="ROF1" s="33" t="s">
        <v>12876</v>
      </c>
      <c r="ROG1" s="33" t="s">
        <v>12877</v>
      </c>
      <c r="ROH1" s="33" t="s">
        <v>12878</v>
      </c>
      <c r="ROI1" s="33" t="s">
        <v>12879</v>
      </c>
      <c r="ROJ1" s="33" t="s">
        <v>12880</v>
      </c>
      <c r="ROK1" s="33" t="s">
        <v>12881</v>
      </c>
      <c r="ROL1" s="33" t="s">
        <v>12882</v>
      </c>
      <c r="ROM1" s="33" t="s">
        <v>12883</v>
      </c>
      <c r="RON1" s="33" t="s">
        <v>12884</v>
      </c>
      <c r="ROO1" s="33" t="s">
        <v>12885</v>
      </c>
      <c r="ROP1" s="33" t="s">
        <v>12886</v>
      </c>
      <c r="ROQ1" s="33" t="s">
        <v>12887</v>
      </c>
      <c r="ROR1" s="33" t="s">
        <v>12888</v>
      </c>
      <c r="ROS1" s="33" t="s">
        <v>12889</v>
      </c>
      <c r="ROT1" s="33" t="s">
        <v>12890</v>
      </c>
      <c r="ROU1" s="33" t="s">
        <v>12891</v>
      </c>
      <c r="ROV1" s="33" t="s">
        <v>12892</v>
      </c>
      <c r="ROW1" s="33" t="s">
        <v>12893</v>
      </c>
      <c r="ROX1" s="33" t="s">
        <v>12894</v>
      </c>
      <c r="ROY1" s="33" t="s">
        <v>12895</v>
      </c>
      <c r="ROZ1" s="33" t="s">
        <v>12896</v>
      </c>
      <c r="RPA1" s="33" t="s">
        <v>12897</v>
      </c>
      <c r="RPB1" s="33" t="s">
        <v>12898</v>
      </c>
      <c r="RPC1" s="33" t="s">
        <v>12899</v>
      </c>
      <c r="RPD1" s="33" t="s">
        <v>12900</v>
      </c>
      <c r="RPE1" s="33" t="s">
        <v>12901</v>
      </c>
      <c r="RPF1" s="33" t="s">
        <v>12902</v>
      </c>
      <c r="RPG1" s="33" t="s">
        <v>12903</v>
      </c>
      <c r="RPH1" s="33" t="s">
        <v>12904</v>
      </c>
      <c r="RPI1" s="33" t="s">
        <v>12905</v>
      </c>
      <c r="RPJ1" s="33" t="s">
        <v>12906</v>
      </c>
      <c r="RPK1" s="33" t="s">
        <v>12907</v>
      </c>
      <c r="RPL1" s="33" t="s">
        <v>12908</v>
      </c>
      <c r="RPM1" s="33" t="s">
        <v>12909</v>
      </c>
      <c r="RPN1" s="33" t="s">
        <v>12910</v>
      </c>
      <c r="RPO1" s="33" t="s">
        <v>12911</v>
      </c>
      <c r="RPP1" s="33" t="s">
        <v>12912</v>
      </c>
      <c r="RPQ1" s="33" t="s">
        <v>12913</v>
      </c>
      <c r="RPR1" s="33" t="s">
        <v>12914</v>
      </c>
      <c r="RPS1" s="33" t="s">
        <v>12915</v>
      </c>
      <c r="RPT1" s="33" t="s">
        <v>12916</v>
      </c>
      <c r="RPU1" s="33" t="s">
        <v>12917</v>
      </c>
      <c r="RPV1" s="33" t="s">
        <v>12918</v>
      </c>
      <c r="RPW1" s="33" t="s">
        <v>12919</v>
      </c>
      <c r="RPX1" s="33" t="s">
        <v>12920</v>
      </c>
      <c r="RPY1" s="33" t="s">
        <v>12921</v>
      </c>
      <c r="RPZ1" s="33" t="s">
        <v>12922</v>
      </c>
      <c r="RQA1" s="33" t="s">
        <v>12923</v>
      </c>
      <c r="RQB1" s="33" t="s">
        <v>12924</v>
      </c>
      <c r="RQC1" s="33" t="s">
        <v>12925</v>
      </c>
      <c r="RQD1" s="33" t="s">
        <v>12926</v>
      </c>
      <c r="RQE1" s="33" t="s">
        <v>12927</v>
      </c>
      <c r="RQF1" s="33" t="s">
        <v>12928</v>
      </c>
      <c r="RQG1" s="33" t="s">
        <v>12929</v>
      </c>
      <c r="RQH1" s="33" t="s">
        <v>12930</v>
      </c>
      <c r="RQI1" s="33" t="s">
        <v>12931</v>
      </c>
      <c r="RQJ1" s="33" t="s">
        <v>12932</v>
      </c>
      <c r="RQK1" s="33" t="s">
        <v>12933</v>
      </c>
      <c r="RQL1" s="33" t="s">
        <v>12934</v>
      </c>
      <c r="RQM1" s="33" t="s">
        <v>12935</v>
      </c>
      <c r="RQN1" s="33" t="s">
        <v>12936</v>
      </c>
      <c r="RQO1" s="33" t="s">
        <v>12937</v>
      </c>
      <c r="RQP1" s="33" t="s">
        <v>12938</v>
      </c>
      <c r="RQQ1" s="33" t="s">
        <v>12939</v>
      </c>
      <c r="RQR1" s="33" t="s">
        <v>12940</v>
      </c>
      <c r="RQS1" s="33" t="s">
        <v>12941</v>
      </c>
      <c r="RQT1" s="33" t="s">
        <v>12942</v>
      </c>
      <c r="RQU1" s="33" t="s">
        <v>12943</v>
      </c>
      <c r="RQV1" s="33" t="s">
        <v>12944</v>
      </c>
      <c r="RQW1" s="33" t="s">
        <v>12945</v>
      </c>
      <c r="RQX1" s="33" t="s">
        <v>12946</v>
      </c>
      <c r="RQY1" s="33" t="s">
        <v>12947</v>
      </c>
      <c r="RQZ1" s="33" t="s">
        <v>12948</v>
      </c>
      <c r="RRA1" s="33" t="s">
        <v>12949</v>
      </c>
      <c r="RRB1" s="33" t="s">
        <v>12950</v>
      </c>
      <c r="RRC1" s="33" t="s">
        <v>12951</v>
      </c>
      <c r="RRD1" s="33" t="s">
        <v>12952</v>
      </c>
      <c r="RRE1" s="33" t="s">
        <v>12953</v>
      </c>
      <c r="RRF1" s="33" t="s">
        <v>12954</v>
      </c>
      <c r="RRG1" s="33" t="s">
        <v>12955</v>
      </c>
      <c r="RRH1" s="33" t="s">
        <v>12956</v>
      </c>
      <c r="RRI1" s="33" t="s">
        <v>12957</v>
      </c>
      <c r="RRJ1" s="33" t="s">
        <v>12958</v>
      </c>
      <c r="RRK1" s="33" t="s">
        <v>12959</v>
      </c>
      <c r="RRL1" s="33" t="s">
        <v>12960</v>
      </c>
      <c r="RRM1" s="33" t="s">
        <v>12961</v>
      </c>
      <c r="RRN1" s="33" t="s">
        <v>12962</v>
      </c>
      <c r="RRO1" s="33" t="s">
        <v>12963</v>
      </c>
      <c r="RRP1" s="33" t="s">
        <v>12964</v>
      </c>
      <c r="RRQ1" s="33" t="s">
        <v>12965</v>
      </c>
      <c r="RRR1" s="33" t="s">
        <v>12966</v>
      </c>
      <c r="RRS1" s="33" t="s">
        <v>12967</v>
      </c>
      <c r="RRT1" s="33" t="s">
        <v>12968</v>
      </c>
      <c r="RRU1" s="33" t="s">
        <v>12969</v>
      </c>
      <c r="RRV1" s="33" t="s">
        <v>12970</v>
      </c>
      <c r="RRW1" s="33" t="s">
        <v>12971</v>
      </c>
      <c r="RRX1" s="33" t="s">
        <v>12972</v>
      </c>
      <c r="RRY1" s="33" t="s">
        <v>12973</v>
      </c>
      <c r="RRZ1" s="33" t="s">
        <v>12974</v>
      </c>
      <c r="RSA1" s="33" t="s">
        <v>12975</v>
      </c>
      <c r="RSB1" s="33" t="s">
        <v>12976</v>
      </c>
      <c r="RSC1" s="33" t="s">
        <v>12977</v>
      </c>
      <c r="RSD1" s="33" t="s">
        <v>12978</v>
      </c>
      <c r="RSE1" s="33" t="s">
        <v>12979</v>
      </c>
      <c r="RSF1" s="33" t="s">
        <v>12980</v>
      </c>
      <c r="RSG1" s="33" t="s">
        <v>12981</v>
      </c>
      <c r="RSH1" s="33" t="s">
        <v>12982</v>
      </c>
      <c r="RSI1" s="33" t="s">
        <v>12983</v>
      </c>
      <c r="RSJ1" s="33" t="s">
        <v>12984</v>
      </c>
      <c r="RSK1" s="33" t="s">
        <v>12985</v>
      </c>
      <c r="RSL1" s="33" t="s">
        <v>12986</v>
      </c>
      <c r="RSM1" s="33" t="s">
        <v>12987</v>
      </c>
      <c r="RSN1" s="33" t="s">
        <v>12988</v>
      </c>
      <c r="RSO1" s="33" t="s">
        <v>12989</v>
      </c>
      <c r="RSP1" s="33" t="s">
        <v>12990</v>
      </c>
      <c r="RSQ1" s="33" t="s">
        <v>12991</v>
      </c>
      <c r="RSR1" s="33" t="s">
        <v>12992</v>
      </c>
      <c r="RSS1" s="33" t="s">
        <v>12993</v>
      </c>
      <c r="RST1" s="33" t="s">
        <v>12994</v>
      </c>
      <c r="RSU1" s="33" t="s">
        <v>12995</v>
      </c>
      <c r="RSV1" s="33" t="s">
        <v>12996</v>
      </c>
      <c r="RSW1" s="33" t="s">
        <v>12997</v>
      </c>
      <c r="RSX1" s="33" t="s">
        <v>12998</v>
      </c>
      <c r="RSY1" s="33" t="s">
        <v>12999</v>
      </c>
      <c r="RSZ1" s="33" t="s">
        <v>13000</v>
      </c>
      <c r="RTA1" s="33" t="s">
        <v>13001</v>
      </c>
      <c r="RTB1" s="33" t="s">
        <v>13002</v>
      </c>
      <c r="RTC1" s="33" t="s">
        <v>13003</v>
      </c>
      <c r="RTD1" s="33" t="s">
        <v>13004</v>
      </c>
      <c r="RTE1" s="33" t="s">
        <v>13005</v>
      </c>
      <c r="RTF1" s="33" t="s">
        <v>13006</v>
      </c>
      <c r="RTG1" s="33" t="s">
        <v>13007</v>
      </c>
      <c r="RTH1" s="33" t="s">
        <v>13008</v>
      </c>
      <c r="RTI1" s="33" t="s">
        <v>13009</v>
      </c>
      <c r="RTJ1" s="33" t="s">
        <v>13010</v>
      </c>
      <c r="RTK1" s="33" t="s">
        <v>13011</v>
      </c>
      <c r="RTL1" s="33" t="s">
        <v>13012</v>
      </c>
      <c r="RTM1" s="33" t="s">
        <v>13013</v>
      </c>
      <c r="RTN1" s="33" t="s">
        <v>13014</v>
      </c>
      <c r="RTO1" s="33" t="s">
        <v>13015</v>
      </c>
      <c r="RTP1" s="33" t="s">
        <v>13016</v>
      </c>
      <c r="RTQ1" s="33" t="s">
        <v>13017</v>
      </c>
      <c r="RTR1" s="33" t="s">
        <v>13018</v>
      </c>
      <c r="RTS1" s="33" t="s">
        <v>13019</v>
      </c>
      <c r="RTT1" s="33" t="s">
        <v>13020</v>
      </c>
      <c r="RTU1" s="33" t="s">
        <v>13021</v>
      </c>
      <c r="RTV1" s="33" t="s">
        <v>13022</v>
      </c>
      <c r="RTW1" s="33" t="s">
        <v>13023</v>
      </c>
      <c r="RTX1" s="33" t="s">
        <v>13024</v>
      </c>
      <c r="RTY1" s="33" t="s">
        <v>13025</v>
      </c>
      <c r="RTZ1" s="33" t="s">
        <v>13026</v>
      </c>
      <c r="RUA1" s="33" t="s">
        <v>13027</v>
      </c>
      <c r="RUB1" s="33" t="s">
        <v>13028</v>
      </c>
      <c r="RUC1" s="33" t="s">
        <v>13029</v>
      </c>
      <c r="RUD1" s="33" t="s">
        <v>13030</v>
      </c>
      <c r="RUE1" s="33" t="s">
        <v>13031</v>
      </c>
      <c r="RUF1" s="33" t="s">
        <v>13032</v>
      </c>
      <c r="RUG1" s="33" t="s">
        <v>13033</v>
      </c>
      <c r="RUH1" s="33" t="s">
        <v>13034</v>
      </c>
      <c r="RUI1" s="33" t="s">
        <v>13035</v>
      </c>
      <c r="RUJ1" s="33" t="s">
        <v>13036</v>
      </c>
      <c r="RUK1" s="33" t="s">
        <v>13037</v>
      </c>
      <c r="RUL1" s="33" t="s">
        <v>13038</v>
      </c>
      <c r="RUM1" s="33" t="s">
        <v>13039</v>
      </c>
      <c r="RUN1" s="33" t="s">
        <v>13040</v>
      </c>
      <c r="RUO1" s="33" t="s">
        <v>13041</v>
      </c>
      <c r="RUP1" s="33" t="s">
        <v>13042</v>
      </c>
      <c r="RUQ1" s="33" t="s">
        <v>13043</v>
      </c>
      <c r="RUR1" s="33" t="s">
        <v>13044</v>
      </c>
      <c r="RUS1" s="33" t="s">
        <v>13045</v>
      </c>
      <c r="RUT1" s="33" t="s">
        <v>13046</v>
      </c>
      <c r="RUU1" s="33" t="s">
        <v>13047</v>
      </c>
      <c r="RUV1" s="33" t="s">
        <v>13048</v>
      </c>
      <c r="RUW1" s="33" t="s">
        <v>13049</v>
      </c>
      <c r="RUX1" s="33" t="s">
        <v>13050</v>
      </c>
      <c r="RUY1" s="33" t="s">
        <v>13051</v>
      </c>
      <c r="RUZ1" s="33" t="s">
        <v>13052</v>
      </c>
      <c r="RVA1" s="33" t="s">
        <v>13053</v>
      </c>
      <c r="RVB1" s="33" t="s">
        <v>13054</v>
      </c>
      <c r="RVC1" s="33" t="s">
        <v>13055</v>
      </c>
      <c r="RVD1" s="33" t="s">
        <v>13056</v>
      </c>
      <c r="RVE1" s="33" t="s">
        <v>13057</v>
      </c>
      <c r="RVF1" s="33" t="s">
        <v>13058</v>
      </c>
      <c r="RVG1" s="33" t="s">
        <v>13059</v>
      </c>
      <c r="RVH1" s="33" t="s">
        <v>13060</v>
      </c>
      <c r="RVI1" s="33" t="s">
        <v>13061</v>
      </c>
      <c r="RVJ1" s="33" t="s">
        <v>13062</v>
      </c>
      <c r="RVK1" s="33" t="s">
        <v>13063</v>
      </c>
      <c r="RVL1" s="33" t="s">
        <v>13064</v>
      </c>
      <c r="RVM1" s="33" t="s">
        <v>13065</v>
      </c>
      <c r="RVN1" s="33" t="s">
        <v>13066</v>
      </c>
      <c r="RVO1" s="33" t="s">
        <v>13067</v>
      </c>
      <c r="RVP1" s="33" t="s">
        <v>13068</v>
      </c>
      <c r="RVQ1" s="33" t="s">
        <v>13069</v>
      </c>
      <c r="RVR1" s="33" t="s">
        <v>13070</v>
      </c>
      <c r="RVS1" s="33" t="s">
        <v>13071</v>
      </c>
      <c r="RVT1" s="33" t="s">
        <v>13072</v>
      </c>
      <c r="RVU1" s="33" t="s">
        <v>13073</v>
      </c>
      <c r="RVV1" s="33" t="s">
        <v>13074</v>
      </c>
      <c r="RVW1" s="33" t="s">
        <v>13075</v>
      </c>
      <c r="RVX1" s="33" t="s">
        <v>13076</v>
      </c>
      <c r="RVY1" s="33" t="s">
        <v>13077</v>
      </c>
      <c r="RVZ1" s="33" t="s">
        <v>13078</v>
      </c>
      <c r="RWA1" s="33" t="s">
        <v>13079</v>
      </c>
      <c r="RWB1" s="33" t="s">
        <v>13080</v>
      </c>
      <c r="RWC1" s="33" t="s">
        <v>13081</v>
      </c>
      <c r="RWD1" s="33" t="s">
        <v>13082</v>
      </c>
      <c r="RWE1" s="33" t="s">
        <v>13083</v>
      </c>
      <c r="RWF1" s="33" t="s">
        <v>13084</v>
      </c>
      <c r="RWG1" s="33" t="s">
        <v>13085</v>
      </c>
      <c r="RWH1" s="33" t="s">
        <v>13086</v>
      </c>
      <c r="RWI1" s="33" t="s">
        <v>13087</v>
      </c>
      <c r="RWJ1" s="33" t="s">
        <v>13088</v>
      </c>
      <c r="RWK1" s="33" t="s">
        <v>13089</v>
      </c>
      <c r="RWL1" s="33" t="s">
        <v>13090</v>
      </c>
      <c r="RWM1" s="33" t="s">
        <v>13091</v>
      </c>
      <c r="RWN1" s="33" t="s">
        <v>13092</v>
      </c>
      <c r="RWO1" s="33" t="s">
        <v>13093</v>
      </c>
      <c r="RWP1" s="33" t="s">
        <v>13094</v>
      </c>
      <c r="RWQ1" s="33" t="s">
        <v>13095</v>
      </c>
      <c r="RWR1" s="33" t="s">
        <v>13096</v>
      </c>
      <c r="RWS1" s="33" t="s">
        <v>13097</v>
      </c>
      <c r="RWT1" s="33" t="s">
        <v>13098</v>
      </c>
      <c r="RWU1" s="33" t="s">
        <v>13099</v>
      </c>
      <c r="RWV1" s="33" t="s">
        <v>13100</v>
      </c>
      <c r="RWW1" s="33" t="s">
        <v>13101</v>
      </c>
      <c r="RWX1" s="33" t="s">
        <v>13102</v>
      </c>
      <c r="RWY1" s="33" t="s">
        <v>13103</v>
      </c>
      <c r="RWZ1" s="33" t="s">
        <v>13104</v>
      </c>
      <c r="RXA1" s="33" t="s">
        <v>13105</v>
      </c>
      <c r="RXB1" s="33" t="s">
        <v>13106</v>
      </c>
      <c r="RXC1" s="33" t="s">
        <v>13107</v>
      </c>
      <c r="RXD1" s="33" t="s">
        <v>13108</v>
      </c>
      <c r="RXE1" s="33" t="s">
        <v>13109</v>
      </c>
      <c r="RXF1" s="33" t="s">
        <v>13110</v>
      </c>
      <c r="RXG1" s="33" t="s">
        <v>13111</v>
      </c>
      <c r="RXH1" s="33" t="s">
        <v>13112</v>
      </c>
      <c r="RXI1" s="33" t="s">
        <v>13113</v>
      </c>
      <c r="RXJ1" s="33" t="s">
        <v>13114</v>
      </c>
      <c r="RXK1" s="33" t="s">
        <v>13115</v>
      </c>
      <c r="RXL1" s="33" t="s">
        <v>13116</v>
      </c>
      <c r="RXM1" s="33" t="s">
        <v>13117</v>
      </c>
      <c r="RXN1" s="33" t="s">
        <v>13118</v>
      </c>
      <c r="RXO1" s="33" t="s">
        <v>13119</v>
      </c>
      <c r="RXP1" s="33" t="s">
        <v>13120</v>
      </c>
      <c r="RXQ1" s="33" t="s">
        <v>13121</v>
      </c>
      <c r="RXR1" s="33" t="s">
        <v>13122</v>
      </c>
      <c r="RXS1" s="33" t="s">
        <v>13123</v>
      </c>
      <c r="RXT1" s="33" t="s">
        <v>13124</v>
      </c>
      <c r="RXU1" s="33" t="s">
        <v>13125</v>
      </c>
      <c r="RXV1" s="33" t="s">
        <v>13126</v>
      </c>
      <c r="RXW1" s="33" t="s">
        <v>13127</v>
      </c>
      <c r="RXX1" s="33" t="s">
        <v>13128</v>
      </c>
      <c r="RXY1" s="33" t="s">
        <v>13129</v>
      </c>
      <c r="RXZ1" s="33" t="s">
        <v>13130</v>
      </c>
      <c r="RYA1" s="33" t="s">
        <v>13131</v>
      </c>
      <c r="RYB1" s="33" t="s">
        <v>13132</v>
      </c>
      <c r="RYC1" s="33" t="s">
        <v>13133</v>
      </c>
      <c r="RYD1" s="33" t="s">
        <v>13134</v>
      </c>
      <c r="RYE1" s="33" t="s">
        <v>13135</v>
      </c>
      <c r="RYF1" s="33" t="s">
        <v>13136</v>
      </c>
      <c r="RYG1" s="33" t="s">
        <v>13137</v>
      </c>
      <c r="RYH1" s="33" t="s">
        <v>13138</v>
      </c>
      <c r="RYI1" s="33" t="s">
        <v>13139</v>
      </c>
      <c r="RYJ1" s="33" t="s">
        <v>13140</v>
      </c>
      <c r="RYK1" s="33" t="s">
        <v>13141</v>
      </c>
      <c r="RYL1" s="33" t="s">
        <v>13142</v>
      </c>
      <c r="RYM1" s="33" t="s">
        <v>13143</v>
      </c>
      <c r="RYN1" s="33" t="s">
        <v>13144</v>
      </c>
      <c r="RYO1" s="33" t="s">
        <v>13145</v>
      </c>
      <c r="RYP1" s="33" t="s">
        <v>13146</v>
      </c>
      <c r="RYQ1" s="33" t="s">
        <v>13147</v>
      </c>
      <c r="RYR1" s="33" t="s">
        <v>13148</v>
      </c>
      <c r="RYS1" s="33" t="s">
        <v>13149</v>
      </c>
      <c r="RYT1" s="33" t="s">
        <v>13150</v>
      </c>
      <c r="RYU1" s="33" t="s">
        <v>13151</v>
      </c>
      <c r="RYV1" s="33" t="s">
        <v>13152</v>
      </c>
      <c r="RYW1" s="33" t="s">
        <v>13153</v>
      </c>
      <c r="RYX1" s="33" t="s">
        <v>13154</v>
      </c>
      <c r="RYY1" s="33" t="s">
        <v>13155</v>
      </c>
      <c r="RYZ1" s="33" t="s">
        <v>13156</v>
      </c>
      <c r="RZA1" s="33" t="s">
        <v>13157</v>
      </c>
      <c r="RZB1" s="33" t="s">
        <v>13158</v>
      </c>
      <c r="RZC1" s="33" t="s">
        <v>13159</v>
      </c>
      <c r="RZD1" s="33" t="s">
        <v>13160</v>
      </c>
      <c r="RZE1" s="33" t="s">
        <v>13161</v>
      </c>
      <c r="RZF1" s="33" t="s">
        <v>13162</v>
      </c>
      <c r="RZG1" s="33" t="s">
        <v>13163</v>
      </c>
      <c r="RZH1" s="33" t="s">
        <v>13164</v>
      </c>
      <c r="RZI1" s="33" t="s">
        <v>13165</v>
      </c>
      <c r="RZJ1" s="33" t="s">
        <v>13166</v>
      </c>
      <c r="RZK1" s="33" t="s">
        <v>13167</v>
      </c>
      <c r="RZL1" s="33" t="s">
        <v>13168</v>
      </c>
      <c r="RZM1" s="33" t="s">
        <v>13169</v>
      </c>
      <c r="RZN1" s="33" t="s">
        <v>13170</v>
      </c>
      <c r="RZO1" s="33" t="s">
        <v>13171</v>
      </c>
      <c r="RZP1" s="33" t="s">
        <v>13172</v>
      </c>
      <c r="RZQ1" s="33" t="s">
        <v>13173</v>
      </c>
      <c r="RZR1" s="33" t="s">
        <v>13174</v>
      </c>
      <c r="RZS1" s="33" t="s">
        <v>13175</v>
      </c>
      <c r="RZT1" s="33" t="s">
        <v>13176</v>
      </c>
      <c r="RZU1" s="33" t="s">
        <v>13177</v>
      </c>
      <c r="RZV1" s="33" t="s">
        <v>13178</v>
      </c>
      <c r="RZW1" s="33" t="s">
        <v>13179</v>
      </c>
      <c r="RZX1" s="33" t="s">
        <v>13180</v>
      </c>
      <c r="RZY1" s="33" t="s">
        <v>13181</v>
      </c>
      <c r="RZZ1" s="33" t="s">
        <v>13182</v>
      </c>
      <c r="SAA1" s="33" t="s">
        <v>13183</v>
      </c>
      <c r="SAB1" s="33" t="s">
        <v>13184</v>
      </c>
      <c r="SAC1" s="33" t="s">
        <v>13185</v>
      </c>
      <c r="SAD1" s="33" t="s">
        <v>13186</v>
      </c>
      <c r="SAE1" s="33" t="s">
        <v>13187</v>
      </c>
      <c r="SAF1" s="33" t="s">
        <v>13188</v>
      </c>
      <c r="SAG1" s="33" t="s">
        <v>13189</v>
      </c>
      <c r="SAH1" s="33" t="s">
        <v>13190</v>
      </c>
      <c r="SAI1" s="33" t="s">
        <v>13191</v>
      </c>
      <c r="SAJ1" s="33" t="s">
        <v>13192</v>
      </c>
      <c r="SAK1" s="33" t="s">
        <v>13193</v>
      </c>
      <c r="SAL1" s="33" t="s">
        <v>13194</v>
      </c>
      <c r="SAM1" s="33" t="s">
        <v>13195</v>
      </c>
      <c r="SAN1" s="33" t="s">
        <v>13196</v>
      </c>
      <c r="SAO1" s="33" t="s">
        <v>13197</v>
      </c>
      <c r="SAP1" s="33" t="s">
        <v>13198</v>
      </c>
      <c r="SAQ1" s="33" t="s">
        <v>13199</v>
      </c>
      <c r="SAR1" s="33" t="s">
        <v>13200</v>
      </c>
      <c r="SAS1" s="33" t="s">
        <v>13201</v>
      </c>
      <c r="SAT1" s="33" t="s">
        <v>13202</v>
      </c>
      <c r="SAU1" s="33" t="s">
        <v>13203</v>
      </c>
      <c r="SAV1" s="33" t="s">
        <v>13204</v>
      </c>
      <c r="SAW1" s="33" t="s">
        <v>13205</v>
      </c>
      <c r="SAX1" s="33" t="s">
        <v>13206</v>
      </c>
      <c r="SAY1" s="33" t="s">
        <v>13207</v>
      </c>
      <c r="SAZ1" s="33" t="s">
        <v>13208</v>
      </c>
      <c r="SBA1" s="33" t="s">
        <v>13209</v>
      </c>
      <c r="SBB1" s="33" t="s">
        <v>13210</v>
      </c>
      <c r="SBC1" s="33" t="s">
        <v>13211</v>
      </c>
      <c r="SBD1" s="33" t="s">
        <v>13212</v>
      </c>
      <c r="SBE1" s="33" t="s">
        <v>13213</v>
      </c>
      <c r="SBF1" s="33" t="s">
        <v>13214</v>
      </c>
      <c r="SBG1" s="33" t="s">
        <v>13215</v>
      </c>
      <c r="SBH1" s="33" t="s">
        <v>13216</v>
      </c>
      <c r="SBI1" s="33" t="s">
        <v>13217</v>
      </c>
      <c r="SBJ1" s="33" t="s">
        <v>13218</v>
      </c>
      <c r="SBK1" s="33" t="s">
        <v>13219</v>
      </c>
      <c r="SBL1" s="33" t="s">
        <v>13220</v>
      </c>
      <c r="SBM1" s="33" t="s">
        <v>13221</v>
      </c>
      <c r="SBN1" s="33" t="s">
        <v>13222</v>
      </c>
      <c r="SBO1" s="33" t="s">
        <v>13223</v>
      </c>
      <c r="SBP1" s="33" t="s">
        <v>13224</v>
      </c>
      <c r="SBQ1" s="33" t="s">
        <v>13225</v>
      </c>
      <c r="SBR1" s="33" t="s">
        <v>13226</v>
      </c>
      <c r="SBS1" s="33" t="s">
        <v>13227</v>
      </c>
      <c r="SBT1" s="33" t="s">
        <v>13228</v>
      </c>
      <c r="SBU1" s="33" t="s">
        <v>13229</v>
      </c>
      <c r="SBV1" s="33" t="s">
        <v>13230</v>
      </c>
      <c r="SBW1" s="33" t="s">
        <v>13231</v>
      </c>
      <c r="SBX1" s="33" t="s">
        <v>13232</v>
      </c>
      <c r="SBY1" s="33" t="s">
        <v>13233</v>
      </c>
      <c r="SBZ1" s="33" t="s">
        <v>13234</v>
      </c>
      <c r="SCA1" s="33" t="s">
        <v>13235</v>
      </c>
      <c r="SCB1" s="33" t="s">
        <v>13236</v>
      </c>
      <c r="SCC1" s="33" t="s">
        <v>13237</v>
      </c>
      <c r="SCD1" s="33" t="s">
        <v>13238</v>
      </c>
      <c r="SCE1" s="33" t="s">
        <v>13239</v>
      </c>
      <c r="SCF1" s="33" t="s">
        <v>13240</v>
      </c>
      <c r="SCG1" s="33" t="s">
        <v>13241</v>
      </c>
      <c r="SCH1" s="33" t="s">
        <v>13242</v>
      </c>
      <c r="SCI1" s="33" t="s">
        <v>13243</v>
      </c>
      <c r="SCJ1" s="33" t="s">
        <v>13244</v>
      </c>
      <c r="SCK1" s="33" t="s">
        <v>13245</v>
      </c>
      <c r="SCL1" s="33" t="s">
        <v>13246</v>
      </c>
      <c r="SCM1" s="33" t="s">
        <v>13247</v>
      </c>
      <c r="SCN1" s="33" t="s">
        <v>13248</v>
      </c>
      <c r="SCO1" s="33" t="s">
        <v>13249</v>
      </c>
      <c r="SCP1" s="33" t="s">
        <v>13250</v>
      </c>
      <c r="SCQ1" s="33" t="s">
        <v>13251</v>
      </c>
      <c r="SCR1" s="33" t="s">
        <v>13252</v>
      </c>
      <c r="SCS1" s="33" t="s">
        <v>13253</v>
      </c>
      <c r="SCT1" s="33" t="s">
        <v>13254</v>
      </c>
      <c r="SCU1" s="33" t="s">
        <v>13255</v>
      </c>
      <c r="SCV1" s="33" t="s">
        <v>13256</v>
      </c>
      <c r="SCW1" s="33" t="s">
        <v>13257</v>
      </c>
      <c r="SCX1" s="33" t="s">
        <v>13258</v>
      </c>
      <c r="SCY1" s="33" t="s">
        <v>13259</v>
      </c>
      <c r="SCZ1" s="33" t="s">
        <v>13260</v>
      </c>
      <c r="SDA1" s="33" t="s">
        <v>13261</v>
      </c>
      <c r="SDB1" s="33" t="s">
        <v>13262</v>
      </c>
      <c r="SDC1" s="33" t="s">
        <v>13263</v>
      </c>
      <c r="SDD1" s="33" t="s">
        <v>13264</v>
      </c>
      <c r="SDE1" s="33" t="s">
        <v>13265</v>
      </c>
      <c r="SDF1" s="33" t="s">
        <v>13266</v>
      </c>
      <c r="SDG1" s="33" t="s">
        <v>13267</v>
      </c>
      <c r="SDH1" s="33" t="s">
        <v>13268</v>
      </c>
      <c r="SDI1" s="33" t="s">
        <v>13269</v>
      </c>
      <c r="SDJ1" s="33" t="s">
        <v>13270</v>
      </c>
      <c r="SDK1" s="33" t="s">
        <v>13271</v>
      </c>
      <c r="SDL1" s="33" t="s">
        <v>13272</v>
      </c>
      <c r="SDM1" s="33" t="s">
        <v>13273</v>
      </c>
      <c r="SDN1" s="33" t="s">
        <v>13274</v>
      </c>
      <c r="SDO1" s="33" t="s">
        <v>13275</v>
      </c>
      <c r="SDP1" s="33" t="s">
        <v>13276</v>
      </c>
      <c r="SDQ1" s="33" t="s">
        <v>13277</v>
      </c>
      <c r="SDR1" s="33" t="s">
        <v>13278</v>
      </c>
      <c r="SDS1" s="33" t="s">
        <v>13279</v>
      </c>
      <c r="SDT1" s="33" t="s">
        <v>13280</v>
      </c>
      <c r="SDU1" s="33" t="s">
        <v>13281</v>
      </c>
      <c r="SDV1" s="33" t="s">
        <v>13282</v>
      </c>
      <c r="SDW1" s="33" t="s">
        <v>13283</v>
      </c>
      <c r="SDX1" s="33" t="s">
        <v>13284</v>
      </c>
      <c r="SDY1" s="33" t="s">
        <v>13285</v>
      </c>
      <c r="SDZ1" s="33" t="s">
        <v>13286</v>
      </c>
      <c r="SEA1" s="33" t="s">
        <v>13287</v>
      </c>
      <c r="SEB1" s="33" t="s">
        <v>13288</v>
      </c>
      <c r="SEC1" s="33" t="s">
        <v>13289</v>
      </c>
      <c r="SED1" s="33" t="s">
        <v>13290</v>
      </c>
      <c r="SEE1" s="33" t="s">
        <v>13291</v>
      </c>
      <c r="SEF1" s="33" t="s">
        <v>13292</v>
      </c>
      <c r="SEG1" s="33" t="s">
        <v>13293</v>
      </c>
      <c r="SEH1" s="33" t="s">
        <v>13294</v>
      </c>
      <c r="SEI1" s="33" t="s">
        <v>13295</v>
      </c>
      <c r="SEJ1" s="33" t="s">
        <v>13296</v>
      </c>
      <c r="SEK1" s="33" t="s">
        <v>13297</v>
      </c>
      <c r="SEL1" s="33" t="s">
        <v>13298</v>
      </c>
      <c r="SEM1" s="33" t="s">
        <v>13299</v>
      </c>
      <c r="SEN1" s="33" t="s">
        <v>13300</v>
      </c>
      <c r="SEO1" s="33" t="s">
        <v>13301</v>
      </c>
      <c r="SEP1" s="33" t="s">
        <v>13302</v>
      </c>
      <c r="SEQ1" s="33" t="s">
        <v>13303</v>
      </c>
      <c r="SER1" s="33" t="s">
        <v>13304</v>
      </c>
      <c r="SES1" s="33" t="s">
        <v>13305</v>
      </c>
      <c r="SET1" s="33" t="s">
        <v>13306</v>
      </c>
      <c r="SEU1" s="33" t="s">
        <v>13307</v>
      </c>
      <c r="SEV1" s="33" t="s">
        <v>13308</v>
      </c>
      <c r="SEW1" s="33" t="s">
        <v>13309</v>
      </c>
      <c r="SEX1" s="33" t="s">
        <v>13310</v>
      </c>
      <c r="SEY1" s="33" t="s">
        <v>13311</v>
      </c>
      <c r="SEZ1" s="33" t="s">
        <v>13312</v>
      </c>
      <c r="SFA1" s="33" t="s">
        <v>13313</v>
      </c>
      <c r="SFB1" s="33" t="s">
        <v>13314</v>
      </c>
      <c r="SFC1" s="33" t="s">
        <v>13315</v>
      </c>
      <c r="SFD1" s="33" t="s">
        <v>13316</v>
      </c>
      <c r="SFE1" s="33" t="s">
        <v>13317</v>
      </c>
      <c r="SFF1" s="33" t="s">
        <v>13318</v>
      </c>
      <c r="SFG1" s="33" t="s">
        <v>13319</v>
      </c>
      <c r="SFH1" s="33" t="s">
        <v>13320</v>
      </c>
      <c r="SFI1" s="33" t="s">
        <v>13321</v>
      </c>
      <c r="SFJ1" s="33" t="s">
        <v>13322</v>
      </c>
      <c r="SFK1" s="33" t="s">
        <v>13323</v>
      </c>
      <c r="SFL1" s="33" t="s">
        <v>13324</v>
      </c>
      <c r="SFM1" s="33" t="s">
        <v>13325</v>
      </c>
      <c r="SFN1" s="33" t="s">
        <v>13326</v>
      </c>
      <c r="SFO1" s="33" t="s">
        <v>13327</v>
      </c>
      <c r="SFP1" s="33" t="s">
        <v>13328</v>
      </c>
      <c r="SFQ1" s="33" t="s">
        <v>13329</v>
      </c>
      <c r="SFR1" s="33" t="s">
        <v>13330</v>
      </c>
      <c r="SFS1" s="33" t="s">
        <v>13331</v>
      </c>
      <c r="SFT1" s="33" t="s">
        <v>13332</v>
      </c>
      <c r="SFU1" s="33" t="s">
        <v>13333</v>
      </c>
      <c r="SFV1" s="33" t="s">
        <v>13334</v>
      </c>
      <c r="SFW1" s="33" t="s">
        <v>13335</v>
      </c>
      <c r="SFX1" s="33" t="s">
        <v>13336</v>
      </c>
      <c r="SFY1" s="33" t="s">
        <v>13337</v>
      </c>
      <c r="SFZ1" s="33" t="s">
        <v>13338</v>
      </c>
      <c r="SGA1" s="33" t="s">
        <v>13339</v>
      </c>
      <c r="SGB1" s="33" t="s">
        <v>13340</v>
      </c>
      <c r="SGC1" s="33" t="s">
        <v>13341</v>
      </c>
      <c r="SGD1" s="33" t="s">
        <v>13342</v>
      </c>
      <c r="SGE1" s="33" t="s">
        <v>13343</v>
      </c>
      <c r="SGF1" s="33" t="s">
        <v>13344</v>
      </c>
      <c r="SGG1" s="33" t="s">
        <v>13345</v>
      </c>
      <c r="SGH1" s="33" t="s">
        <v>13346</v>
      </c>
      <c r="SGI1" s="33" t="s">
        <v>13347</v>
      </c>
      <c r="SGJ1" s="33" t="s">
        <v>13348</v>
      </c>
      <c r="SGK1" s="33" t="s">
        <v>13349</v>
      </c>
      <c r="SGL1" s="33" t="s">
        <v>13350</v>
      </c>
      <c r="SGM1" s="33" t="s">
        <v>13351</v>
      </c>
      <c r="SGN1" s="33" t="s">
        <v>13352</v>
      </c>
      <c r="SGO1" s="33" t="s">
        <v>13353</v>
      </c>
      <c r="SGP1" s="33" t="s">
        <v>13354</v>
      </c>
      <c r="SGQ1" s="33" t="s">
        <v>13355</v>
      </c>
      <c r="SGR1" s="33" t="s">
        <v>13356</v>
      </c>
      <c r="SGS1" s="33" t="s">
        <v>13357</v>
      </c>
      <c r="SGT1" s="33" t="s">
        <v>13358</v>
      </c>
      <c r="SGU1" s="33" t="s">
        <v>13359</v>
      </c>
      <c r="SGV1" s="33" t="s">
        <v>13360</v>
      </c>
      <c r="SGW1" s="33" t="s">
        <v>13361</v>
      </c>
      <c r="SGX1" s="33" t="s">
        <v>13362</v>
      </c>
      <c r="SGY1" s="33" t="s">
        <v>13363</v>
      </c>
      <c r="SGZ1" s="33" t="s">
        <v>13364</v>
      </c>
      <c r="SHA1" s="33" t="s">
        <v>13365</v>
      </c>
      <c r="SHB1" s="33" t="s">
        <v>13366</v>
      </c>
      <c r="SHC1" s="33" t="s">
        <v>13367</v>
      </c>
      <c r="SHD1" s="33" t="s">
        <v>13368</v>
      </c>
      <c r="SHE1" s="33" t="s">
        <v>13369</v>
      </c>
      <c r="SHF1" s="33" t="s">
        <v>13370</v>
      </c>
      <c r="SHG1" s="33" t="s">
        <v>13371</v>
      </c>
      <c r="SHH1" s="33" t="s">
        <v>13372</v>
      </c>
      <c r="SHI1" s="33" t="s">
        <v>13373</v>
      </c>
      <c r="SHJ1" s="33" t="s">
        <v>13374</v>
      </c>
      <c r="SHK1" s="33" t="s">
        <v>13375</v>
      </c>
      <c r="SHL1" s="33" t="s">
        <v>13376</v>
      </c>
      <c r="SHM1" s="33" t="s">
        <v>13377</v>
      </c>
      <c r="SHN1" s="33" t="s">
        <v>13378</v>
      </c>
      <c r="SHO1" s="33" t="s">
        <v>13379</v>
      </c>
      <c r="SHP1" s="33" t="s">
        <v>13380</v>
      </c>
      <c r="SHQ1" s="33" t="s">
        <v>13381</v>
      </c>
      <c r="SHR1" s="33" t="s">
        <v>13382</v>
      </c>
      <c r="SHS1" s="33" t="s">
        <v>13383</v>
      </c>
      <c r="SHT1" s="33" t="s">
        <v>13384</v>
      </c>
      <c r="SHU1" s="33" t="s">
        <v>13385</v>
      </c>
      <c r="SHV1" s="33" t="s">
        <v>13386</v>
      </c>
      <c r="SHW1" s="33" t="s">
        <v>13387</v>
      </c>
      <c r="SHX1" s="33" t="s">
        <v>13388</v>
      </c>
      <c r="SHY1" s="33" t="s">
        <v>13389</v>
      </c>
      <c r="SHZ1" s="33" t="s">
        <v>13390</v>
      </c>
      <c r="SIA1" s="33" t="s">
        <v>13391</v>
      </c>
      <c r="SIB1" s="33" t="s">
        <v>13392</v>
      </c>
      <c r="SIC1" s="33" t="s">
        <v>13393</v>
      </c>
      <c r="SID1" s="33" t="s">
        <v>13394</v>
      </c>
      <c r="SIE1" s="33" t="s">
        <v>13395</v>
      </c>
      <c r="SIF1" s="33" t="s">
        <v>13396</v>
      </c>
      <c r="SIG1" s="33" t="s">
        <v>13397</v>
      </c>
      <c r="SIH1" s="33" t="s">
        <v>13398</v>
      </c>
      <c r="SII1" s="33" t="s">
        <v>13399</v>
      </c>
      <c r="SIJ1" s="33" t="s">
        <v>13400</v>
      </c>
      <c r="SIK1" s="33" t="s">
        <v>13401</v>
      </c>
      <c r="SIL1" s="33" t="s">
        <v>13402</v>
      </c>
      <c r="SIM1" s="33" t="s">
        <v>13403</v>
      </c>
      <c r="SIN1" s="33" t="s">
        <v>13404</v>
      </c>
      <c r="SIO1" s="33" t="s">
        <v>13405</v>
      </c>
      <c r="SIP1" s="33" t="s">
        <v>13406</v>
      </c>
      <c r="SIQ1" s="33" t="s">
        <v>13407</v>
      </c>
      <c r="SIR1" s="33" t="s">
        <v>13408</v>
      </c>
      <c r="SIS1" s="33" t="s">
        <v>13409</v>
      </c>
      <c r="SIT1" s="33" t="s">
        <v>13410</v>
      </c>
      <c r="SIU1" s="33" t="s">
        <v>13411</v>
      </c>
      <c r="SIV1" s="33" t="s">
        <v>13412</v>
      </c>
      <c r="SIW1" s="33" t="s">
        <v>13413</v>
      </c>
      <c r="SIX1" s="33" t="s">
        <v>13414</v>
      </c>
      <c r="SIY1" s="33" t="s">
        <v>13415</v>
      </c>
      <c r="SIZ1" s="33" t="s">
        <v>13416</v>
      </c>
      <c r="SJA1" s="33" t="s">
        <v>13417</v>
      </c>
      <c r="SJB1" s="33" t="s">
        <v>13418</v>
      </c>
      <c r="SJC1" s="33" t="s">
        <v>13419</v>
      </c>
      <c r="SJD1" s="33" t="s">
        <v>13420</v>
      </c>
      <c r="SJE1" s="33" t="s">
        <v>13421</v>
      </c>
      <c r="SJF1" s="33" t="s">
        <v>13422</v>
      </c>
      <c r="SJG1" s="33" t="s">
        <v>13423</v>
      </c>
      <c r="SJH1" s="33" t="s">
        <v>13424</v>
      </c>
      <c r="SJI1" s="33" t="s">
        <v>13425</v>
      </c>
      <c r="SJJ1" s="33" t="s">
        <v>13426</v>
      </c>
      <c r="SJK1" s="33" t="s">
        <v>13427</v>
      </c>
      <c r="SJL1" s="33" t="s">
        <v>13428</v>
      </c>
      <c r="SJM1" s="33" t="s">
        <v>13429</v>
      </c>
      <c r="SJN1" s="33" t="s">
        <v>13430</v>
      </c>
      <c r="SJO1" s="33" t="s">
        <v>13431</v>
      </c>
      <c r="SJP1" s="33" t="s">
        <v>13432</v>
      </c>
      <c r="SJQ1" s="33" t="s">
        <v>13433</v>
      </c>
      <c r="SJR1" s="33" t="s">
        <v>13434</v>
      </c>
      <c r="SJS1" s="33" t="s">
        <v>13435</v>
      </c>
      <c r="SJT1" s="33" t="s">
        <v>13436</v>
      </c>
      <c r="SJU1" s="33" t="s">
        <v>13437</v>
      </c>
      <c r="SJV1" s="33" t="s">
        <v>13438</v>
      </c>
      <c r="SJW1" s="33" t="s">
        <v>13439</v>
      </c>
      <c r="SJX1" s="33" t="s">
        <v>13440</v>
      </c>
      <c r="SJY1" s="33" t="s">
        <v>13441</v>
      </c>
      <c r="SJZ1" s="33" t="s">
        <v>13442</v>
      </c>
      <c r="SKA1" s="33" t="s">
        <v>13443</v>
      </c>
      <c r="SKB1" s="33" t="s">
        <v>13444</v>
      </c>
      <c r="SKC1" s="33" t="s">
        <v>13445</v>
      </c>
      <c r="SKD1" s="33" t="s">
        <v>13446</v>
      </c>
      <c r="SKE1" s="33" t="s">
        <v>13447</v>
      </c>
      <c r="SKF1" s="33" t="s">
        <v>13448</v>
      </c>
      <c r="SKG1" s="33" t="s">
        <v>13449</v>
      </c>
      <c r="SKH1" s="33" t="s">
        <v>13450</v>
      </c>
      <c r="SKI1" s="33" t="s">
        <v>13451</v>
      </c>
      <c r="SKJ1" s="33" t="s">
        <v>13452</v>
      </c>
      <c r="SKK1" s="33" t="s">
        <v>13453</v>
      </c>
      <c r="SKL1" s="33" t="s">
        <v>13454</v>
      </c>
      <c r="SKM1" s="33" t="s">
        <v>13455</v>
      </c>
      <c r="SKN1" s="33" t="s">
        <v>13456</v>
      </c>
      <c r="SKO1" s="33" t="s">
        <v>13457</v>
      </c>
      <c r="SKP1" s="33" t="s">
        <v>13458</v>
      </c>
      <c r="SKQ1" s="33" t="s">
        <v>13459</v>
      </c>
      <c r="SKR1" s="33" t="s">
        <v>13460</v>
      </c>
      <c r="SKS1" s="33" t="s">
        <v>13461</v>
      </c>
      <c r="SKT1" s="33" t="s">
        <v>13462</v>
      </c>
      <c r="SKU1" s="33" t="s">
        <v>13463</v>
      </c>
      <c r="SKV1" s="33" t="s">
        <v>13464</v>
      </c>
      <c r="SKW1" s="33" t="s">
        <v>13465</v>
      </c>
      <c r="SKX1" s="33" t="s">
        <v>13466</v>
      </c>
      <c r="SKY1" s="33" t="s">
        <v>13467</v>
      </c>
      <c r="SKZ1" s="33" t="s">
        <v>13468</v>
      </c>
      <c r="SLA1" s="33" t="s">
        <v>13469</v>
      </c>
      <c r="SLB1" s="33" t="s">
        <v>13470</v>
      </c>
      <c r="SLC1" s="33" t="s">
        <v>13471</v>
      </c>
      <c r="SLD1" s="33" t="s">
        <v>13472</v>
      </c>
      <c r="SLE1" s="33" t="s">
        <v>13473</v>
      </c>
      <c r="SLF1" s="33" t="s">
        <v>13474</v>
      </c>
      <c r="SLG1" s="33" t="s">
        <v>13475</v>
      </c>
      <c r="SLH1" s="33" t="s">
        <v>13476</v>
      </c>
      <c r="SLI1" s="33" t="s">
        <v>13477</v>
      </c>
      <c r="SLJ1" s="33" t="s">
        <v>13478</v>
      </c>
      <c r="SLK1" s="33" t="s">
        <v>13479</v>
      </c>
      <c r="SLL1" s="33" t="s">
        <v>13480</v>
      </c>
      <c r="SLM1" s="33" t="s">
        <v>13481</v>
      </c>
      <c r="SLN1" s="33" t="s">
        <v>13482</v>
      </c>
      <c r="SLO1" s="33" t="s">
        <v>13483</v>
      </c>
      <c r="SLP1" s="33" t="s">
        <v>13484</v>
      </c>
      <c r="SLQ1" s="33" t="s">
        <v>13485</v>
      </c>
      <c r="SLR1" s="33" t="s">
        <v>13486</v>
      </c>
      <c r="SLS1" s="33" t="s">
        <v>13487</v>
      </c>
      <c r="SLT1" s="33" t="s">
        <v>13488</v>
      </c>
      <c r="SLU1" s="33" t="s">
        <v>13489</v>
      </c>
      <c r="SLV1" s="33" t="s">
        <v>13490</v>
      </c>
      <c r="SLW1" s="33" t="s">
        <v>13491</v>
      </c>
      <c r="SLX1" s="33" t="s">
        <v>13492</v>
      </c>
      <c r="SLY1" s="33" t="s">
        <v>13493</v>
      </c>
      <c r="SLZ1" s="33" t="s">
        <v>13494</v>
      </c>
      <c r="SMA1" s="33" t="s">
        <v>13495</v>
      </c>
      <c r="SMB1" s="33" t="s">
        <v>13496</v>
      </c>
      <c r="SMC1" s="33" t="s">
        <v>13497</v>
      </c>
      <c r="SMD1" s="33" t="s">
        <v>13498</v>
      </c>
      <c r="SME1" s="33" t="s">
        <v>13499</v>
      </c>
      <c r="SMF1" s="33" t="s">
        <v>13500</v>
      </c>
      <c r="SMG1" s="33" t="s">
        <v>13501</v>
      </c>
      <c r="SMH1" s="33" t="s">
        <v>13502</v>
      </c>
      <c r="SMI1" s="33" t="s">
        <v>13503</v>
      </c>
      <c r="SMJ1" s="33" t="s">
        <v>13504</v>
      </c>
      <c r="SMK1" s="33" t="s">
        <v>13505</v>
      </c>
      <c r="SML1" s="33" t="s">
        <v>13506</v>
      </c>
      <c r="SMM1" s="33" t="s">
        <v>13507</v>
      </c>
      <c r="SMN1" s="33" t="s">
        <v>13508</v>
      </c>
      <c r="SMO1" s="33" t="s">
        <v>13509</v>
      </c>
      <c r="SMP1" s="33" t="s">
        <v>13510</v>
      </c>
      <c r="SMQ1" s="33" t="s">
        <v>13511</v>
      </c>
      <c r="SMR1" s="33" t="s">
        <v>13512</v>
      </c>
      <c r="SMS1" s="33" t="s">
        <v>13513</v>
      </c>
      <c r="SMT1" s="33" t="s">
        <v>13514</v>
      </c>
      <c r="SMU1" s="33" t="s">
        <v>13515</v>
      </c>
      <c r="SMV1" s="33" t="s">
        <v>13516</v>
      </c>
      <c r="SMW1" s="33" t="s">
        <v>13517</v>
      </c>
      <c r="SMX1" s="33" t="s">
        <v>13518</v>
      </c>
      <c r="SMY1" s="33" t="s">
        <v>13519</v>
      </c>
      <c r="SMZ1" s="33" t="s">
        <v>13520</v>
      </c>
      <c r="SNA1" s="33" t="s">
        <v>13521</v>
      </c>
      <c r="SNB1" s="33" t="s">
        <v>13522</v>
      </c>
      <c r="SNC1" s="33" t="s">
        <v>13523</v>
      </c>
      <c r="SND1" s="33" t="s">
        <v>13524</v>
      </c>
      <c r="SNE1" s="33" t="s">
        <v>13525</v>
      </c>
      <c r="SNF1" s="33" t="s">
        <v>13526</v>
      </c>
      <c r="SNG1" s="33" t="s">
        <v>13527</v>
      </c>
      <c r="SNH1" s="33" t="s">
        <v>13528</v>
      </c>
      <c r="SNI1" s="33" t="s">
        <v>13529</v>
      </c>
      <c r="SNJ1" s="33" t="s">
        <v>13530</v>
      </c>
      <c r="SNK1" s="33" t="s">
        <v>13531</v>
      </c>
      <c r="SNL1" s="33" t="s">
        <v>13532</v>
      </c>
      <c r="SNM1" s="33" t="s">
        <v>13533</v>
      </c>
      <c r="SNN1" s="33" t="s">
        <v>13534</v>
      </c>
      <c r="SNO1" s="33" t="s">
        <v>13535</v>
      </c>
      <c r="SNP1" s="33" t="s">
        <v>13536</v>
      </c>
      <c r="SNQ1" s="33" t="s">
        <v>13537</v>
      </c>
      <c r="SNR1" s="33" t="s">
        <v>13538</v>
      </c>
      <c r="SNS1" s="33" t="s">
        <v>13539</v>
      </c>
      <c r="SNT1" s="33" t="s">
        <v>13540</v>
      </c>
      <c r="SNU1" s="33" t="s">
        <v>13541</v>
      </c>
      <c r="SNV1" s="33" t="s">
        <v>13542</v>
      </c>
      <c r="SNW1" s="33" t="s">
        <v>13543</v>
      </c>
      <c r="SNX1" s="33" t="s">
        <v>13544</v>
      </c>
      <c r="SNY1" s="33" t="s">
        <v>13545</v>
      </c>
      <c r="SNZ1" s="33" t="s">
        <v>13546</v>
      </c>
      <c r="SOA1" s="33" t="s">
        <v>13547</v>
      </c>
      <c r="SOB1" s="33" t="s">
        <v>13548</v>
      </c>
      <c r="SOC1" s="33" t="s">
        <v>13549</v>
      </c>
      <c r="SOD1" s="33" t="s">
        <v>13550</v>
      </c>
      <c r="SOE1" s="33" t="s">
        <v>13551</v>
      </c>
      <c r="SOF1" s="33" t="s">
        <v>13552</v>
      </c>
      <c r="SOG1" s="33" t="s">
        <v>13553</v>
      </c>
      <c r="SOH1" s="33" t="s">
        <v>13554</v>
      </c>
      <c r="SOI1" s="33" t="s">
        <v>13555</v>
      </c>
      <c r="SOJ1" s="33" t="s">
        <v>13556</v>
      </c>
      <c r="SOK1" s="33" t="s">
        <v>13557</v>
      </c>
      <c r="SOL1" s="33" t="s">
        <v>13558</v>
      </c>
      <c r="SOM1" s="33" t="s">
        <v>13559</v>
      </c>
      <c r="SON1" s="33" t="s">
        <v>13560</v>
      </c>
      <c r="SOO1" s="33" t="s">
        <v>13561</v>
      </c>
      <c r="SOP1" s="33" t="s">
        <v>13562</v>
      </c>
      <c r="SOQ1" s="33" t="s">
        <v>13563</v>
      </c>
      <c r="SOR1" s="33" t="s">
        <v>13564</v>
      </c>
      <c r="SOS1" s="33" t="s">
        <v>13565</v>
      </c>
      <c r="SOT1" s="33" t="s">
        <v>13566</v>
      </c>
      <c r="SOU1" s="33" t="s">
        <v>13567</v>
      </c>
      <c r="SOV1" s="33" t="s">
        <v>13568</v>
      </c>
      <c r="SOW1" s="33" t="s">
        <v>13569</v>
      </c>
      <c r="SOX1" s="33" t="s">
        <v>13570</v>
      </c>
      <c r="SOY1" s="33" t="s">
        <v>13571</v>
      </c>
      <c r="SOZ1" s="33" t="s">
        <v>13572</v>
      </c>
      <c r="SPA1" s="33" t="s">
        <v>13573</v>
      </c>
      <c r="SPB1" s="33" t="s">
        <v>13574</v>
      </c>
      <c r="SPC1" s="33" t="s">
        <v>13575</v>
      </c>
      <c r="SPD1" s="33" t="s">
        <v>13576</v>
      </c>
      <c r="SPE1" s="33" t="s">
        <v>13577</v>
      </c>
      <c r="SPF1" s="33" t="s">
        <v>13578</v>
      </c>
      <c r="SPG1" s="33" t="s">
        <v>13579</v>
      </c>
      <c r="SPH1" s="33" t="s">
        <v>13580</v>
      </c>
      <c r="SPI1" s="33" t="s">
        <v>13581</v>
      </c>
      <c r="SPJ1" s="33" t="s">
        <v>13582</v>
      </c>
      <c r="SPK1" s="33" t="s">
        <v>13583</v>
      </c>
      <c r="SPL1" s="33" t="s">
        <v>13584</v>
      </c>
      <c r="SPM1" s="33" t="s">
        <v>13585</v>
      </c>
      <c r="SPN1" s="33" t="s">
        <v>13586</v>
      </c>
      <c r="SPO1" s="33" t="s">
        <v>13587</v>
      </c>
      <c r="SPP1" s="33" t="s">
        <v>13588</v>
      </c>
      <c r="SPQ1" s="33" t="s">
        <v>13589</v>
      </c>
      <c r="SPR1" s="33" t="s">
        <v>13590</v>
      </c>
      <c r="SPS1" s="33" t="s">
        <v>13591</v>
      </c>
      <c r="SPT1" s="33" t="s">
        <v>13592</v>
      </c>
      <c r="SPU1" s="33" t="s">
        <v>13593</v>
      </c>
      <c r="SPV1" s="33" t="s">
        <v>13594</v>
      </c>
      <c r="SPW1" s="33" t="s">
        <v>13595</v>
      </c>
      <c r="SPX1" s="33" t="s">
        <v>13596</v>
      </c>
      <c r="SPY1" s="33" t="s">
        <v>13597</v>
      </c>
      <c r="SPZ1" s="33" t="s">
        <v>13598</v>
      </c>
      <c r="SQA1" s="33" t="s">
        <v>13599</v>
      </c>
      <c r="SQB1" s="33" t="s">
        <v>13600</v>
      </c>
      <c r="SQC1" s="33" t="s">
        <v>13601</v>
      </c>
      <c r="SQD1" s="33" t="s">
        <v>13602</v>
      </c>
      <c r="SQE1" s="33" t="s">
        <v>13603</v>
      </c>
      <c r="SQF1" s="33" t="s">
        <v>13604</v>
      </c>
      <c r="SQG1" s="33" t="s">
        <v>13605</v>
      </c>
      <c r="SQH1" s="33" t="s">
        <v>13606</v>
      </c>
      <c r="SQI1" s="33" t="s">
        <v>13607</v>
      </c>
      <c r="SQJ1" s="33" t="s">
        <v>13608</v>
      </c>
      <c r="SQK1" s="33" t="s">
        <v>13609</v>
      </c>
      <c r="SQL1" s="33" t="s">
        <v>13610</v>
      </c>
      <c r="SQM1" s="33" t="s">
        <v>13611</v>
      </c>
      <c r="SQN1" s="33" t="s">
        <v>13612</v>
      </c>
      <c r="SQO1" s="33" t="s">
        <v>13613</v>
      </c>
      <c r="SQP1" s="33" t="s">
        <v>13614</v>
      </c>
      <c r="SQQ1" s="33" t="s">
        <v>13615</v>
      </c>
      <c r="SQR1" s="33" t="s">
        <v>13616</v>
      </c>
      <c r="SQS1" s="33" t="s">
        <v>13617</v>
      </c>
      <c r="SQT1" s="33" t="s">
        <v>13618</v>
      </c>
      <c r="SQU1" s="33" t="s">
        <v>13619</v>
      </c>
      <c r="SQV1" s="33" t="s">
        <v>13620</v>
      </c>
      <c r="SQW1" s="33" t="s">
        <v>13621</v>
      </c>
      <c r="SQX1" s="33" t="s">
        <v>13622</v>
      </c>
      <c r="SQY1" s="33" t="s">
        <v>13623</v>
      </c>
      <c r="SQZ1" s="33" t="s">
        <v>13624</v>
      </c>
      <c r="SRA1" s="33" t="s">
        <v>13625</v>
      </c>
      <c r="SRB1" s="33" t="s">
        <v>13626</v>
      </c>
      <c r="SRC1" s="33" t="s">
        <v>13627</v>
      </c>
      <c r="SRD1" s="33" t="s">
        <v>13628</v>
      </c>
      <c r="SRE1" s="33" t="s">
        <v>13629</v>
      </c>
      <c r="SRF1" s="33" t="s">
        <v>13630</v>
      </c>
      <c r="SRG1" s="33" t="s">
        <v>13631</v>
      </c>
      <c r="SRH1" s="33" t="s">
        <v>13632</v>
      </c>
      <c r="SRI1" s="33" t="s">
        <v>13633</v>
      </c>
      <c r="SRJ1" s="33" t="s">
        <v>13634</v>
      </c>
      <c r="SRK1" s="33" t="s">
        <v>13635</v>
      </c>
      <c r="SRL1" s="33" t="s">
        <v>13636</v>
      </c>
      <c r="SRM1" s="33" t="s">
        <v>13637</v>
      </c>
      <c r="SRN1" s="33" t="s">
        <v>13638</v>
      </c>
      <c r="SRO1" s="33" t="s">
        <v>13639</v>
      </c>
      <c r="SRP1" s="33" t="s">
        <v>13640</v>
      </c>
      <c r="SRQ1" s="33" t="s">
        <v>13641</v>
      </c>
      <c r="SRR1" s="33" t="s">
        <v>13642</v>
      </c>
      <c r="SRS1" s="33" t="s">
        <v>13643</v>
      </c>
      <c r="SRT1" s="33" t="s">
        <v>13644</v>
      </c>
      <c r="SRU1" s="33" t="s">
        <v>13645</v>
      </c>
      <c r="SRV1" s="33" t="s">
        <v>13646</v>
      </c>
      <c r="SRW1" s="33" t="s">
        <v>13647</v>
      </c>
      <c r="SRX1" s="33" t="s">
        <v>13648</v>
      </c>
      <c r="SRY1" s="33" t="s">
        <v>13649</v>
      </c>
      <c r="SRZ1" s="33" t="s">
        <v>13650</v>
      </c>
      <c r="SSA1" s="33" t="s">
        <v>13651</v>
      </c>
      <c r="SSB1" s="33" t="s">
        <v>13652</v>
      </c>
      <c r="SSC1" s="33" t="s">
        <v>13653</v>
      </c>
      <c r="SSD1" s="33" t="s">
        <v>13654</v>
      </c>
      <c r="SSE1" s="33" t="s">
        <v>13655</v>
      </c>
      <c r="SSF1" s="33" t="s">
        <v>13656</v>
      </c>
      <c r="SSG1" s="33" t="s">
        <v>13657</v>
      </c>
      <c r="SSH1" s="33" t="s">
        <v>13658</v>
      </c>
      <c r="SSI1" s="33" t="s">
        <v>13659</v>
      </c>
      <c r="SSJ1" s="33" t="s">
        <v>13660</v>
      </c>
      <c r="SSK1" s="33" t="s">
        <v>13661</v>
      </c>
      <c r="SSL1" s="33" t="s">
        <v>13662</v>
      </c>
      <c r="SSM1" s="33" t="s">
        <v>13663</v>
      </c>
      <c r="SSN1" s="33" t="s">
        <v>13664</v>
      </c>
      <c r="SSO1" s="33" t="s">
        <v>13665</v>
      </c>
      <c r="SSP1" s="33" t="s">
        <v>13666</v>
      </c>
      <c r="SSQ1" s="33" t="s">
        <v>13667</v>
      </c>
      <c r="SSR1" s="33" t="s">
        <v>13668</v>
      </c>
      <c r="SSS1" s="33" t="s">
        <v>13669</v>
      </c>
      <c r="SST1" s="33" t="s">
        <v>13670</v>
      </c>
      <c r="SSU1" s="33" t="s">
        <v>13671</v>
      </c>
      <c r="SSV1" s="33" t="s">
        <v>13672</v>
      </c>
      <c r="SSW1" s="33" t="s">
        <v>13673</v>
      </c>
      <c r="SSX1" s="33" t="s">
        <v>13674</v>
      </c>
      <c r="SSY1" s="33" t="s">
        <v>13675</v>
      </c>
      <c r="SSZ1" s="33" t="s">
        <v>13676</v>
      </c>
      <c r="STA1" s="33" t="s">
        <v>13677</v>
      </c>
      <c r="STB1" s="33" t="s">
        <v>13678</v>
      </c>
      <c r="STC1" s="33" t="s">
        <v>13679</v>
      </c>
      <c r="STD1" s="33" t="s">
        <v>13680</v>
      </c>
      <c r="STE1" s="33" t="s">
        <v>13681</v>
      </c>
      <c r="STF1" s="33" t="s">
        <v>13682</v>
      </c>
      <c r="STG1" s="33" t="s">
        <v>13683</v>
      </c>
      <c r="STH1" s="33" t="s">
        <v>13684</v>
      </c>
      <c r="STI1" s="33" t="s">
        <v>13685</v>
      </c>
      <c r="STJ1" s="33" t="s">
        <v>13686</v>
      </c>
      <c r="STK1" s="33" t="s">
        <v>13687</v>
      </c>
      <c r="STL1" s="33" t="s">
        <v>13688</v>
      </c>
      <c r="STM1" s="33" t="s">
        <v>13689</v>
      </c>
      <c r="STN1" s="33" t="s">
        <v>13690</v>
      </c>
      <c r="STO1" s="33" t="s">
        <v>13691</v>
      </c>
      <c r="STP1" s="33" t="s">
        <v>13692</v>
      </c>
      <c r="STQ1" s="33" t="s">
        <v>13693</v>
      </c>
      <c r="STR1" s="33" t="s">
        <v>13694</v>
      </c>
      <c r="STS1" s="33" t="s">
        <v>13695</v>
      </c>
      <c r="STT1" s="33" t="s">
        <v>13696</v>
      </c>
      <c r="STU1" s="33" t="s">
        <v>13697</v>
      </c>
      <c r="STV1" s="33" t="s">
        <v>13698</v>
      </c>
      <c r="STW1" s="33" t="s">
        <v>13699</v>
      </c>
      <c r="STX1" s="33" t="s">
        <v>13700</v>
      </c>
      <c r="STY1" s="33" t="s">
        <v>13701</v>
      </c>
      <c r="STZ1" s="33" t="s">
        <v>13702</v>
      </c>
      <c r="SUA1" s="33" t="s">
        <v>13703</v>
      </c>
      <c r="SUB1" s="33" t="s">
        <v>13704</v>
      </c>
      <c r="SUC1" s="33" t="s">
        <v>13705</v>
      </c>
      <c r="SUD1" s="33" t="s">
        <v>13706</v>
      </c>
      <c r="SUE1" s="33" t="s">
        <v>13707</v>
      </c>
      <c r="SUF1" s="33" t="s">
        <v>13708</v>
      </c>
      <c r="SUG1" s="33" t="s">
        <v>13709</v>
      </c>
      <c r="SUH1" s="33" t="s">
        <v>13710</v>
      </c>
      <c r="SUI1" s="33" t="s">
        <v>13711</v>
      </c>
      <c r="SUJ1" s="33" t="s">
        <v>13712</v>
      </c>
      <c r="SUK1" s="33" t="s">
        <v>13713</v>
      </c>
      <c r="SUL1" s="33" t="s">
        <v>13714</v>
      </c>
      <c r="SUM1" s="33" t="s">
        <v>13715</v>
      </c>
      <c r="SUN1" s="33" t="s">
        <v>13716</v>
      </c>
      <c r="SUO1" s="33" t="s">
        <v>13717</v>
      </c>
      <c r="SUP1" s="33" t="s">
        <v>13718</v>
      </c>
      <c r="SUQ1" s="33" t="s">
        <v>13719</v>
      </c>
      <c r="SUR1" s="33" t="s">
        <v>13720</v>
      </c>
      <c r="SUS1" s="33" t="s">
        <v>13721</v>
      </c>
      <c r="SUT1" s="33" t="s">
        <v>13722</v>
      </c>
      <c r="SUU1" s="33" t="s">
        <v>13723</v>
      </c>
      <c r="SUV1" s="33" t="s">
        <v>13724</v>
      </c>
      <c r="SUW1" s="33" t="s">
        <v>13725</v>
      </c>
      <c r="SUX1" s="33" t="s">
        <v>13726</v>
      </c>
      <c r="SUY1" s="33" t="s">
        <v>13727</v>
      </c>
      <c r="SUZ1" s="33" t="s">
        <v>13728</v>
      </c>
      <c r="SVA1" s="33" t="s">
        <v>13729</v>
      </c>
      <c r="SVB1" s="33" t="s">
        <v>13730</v>
      </c>
      <c r="SVC1" s="33" t="s">
        <v>13731</v>
      </c>
      <c r="SVD1" s="33" t="s">
        <v>13732</v>
      </c>
      <c r="SVE1" s="33" t="s">
        <v>13733</v>
      </c>
      <c r="SVF1" s="33" t="s">
        <v>13734</v>
      </c>
      <c r="SVG1" s="33" t="s">
        <v>13735</v>
      </c>
      <c r="SVH1" s="33" t="s">
        <v>13736</v>
      </c>
      <c r="SVI1" s="33" t="s">
        <v>13737</v>
      </c>
      <c r="SVJ1" s="33" t="s">
        <v>13738</v>
      </c>
      <c r="SVK1" s="33" t="s">
        <v>13739</v>
      </c>
      <c r="SVL1" s="33" t="s">
        <v>13740</v>
      </c>
      <c r="SVM1" s="33" t="s">
        <v>13741</v>
      </c>
      <c r="SVN1" s="33" t="s">
        <v>13742</v>
      </c>
      <c r="SVO1" s="33" t="s">
        <v>13743</v>
      </c>
      <c r="SVP1" s="33" t="s">
        <v>13744</v>
      </c>
      <c r="SVQ1" s="33" t="s">
        <v>13745</v>
      </c>
      <c r="SVR1" s="33" t="s">
        <v>13746</v>
      </c>
      <c r="SVS1" s="33" t="s">
        <v>13747</v>
      </c>
      <c r="SVT1" s="33" t="s">
        <v>13748</v>
      </c>
      <c r="SVU1" s="33" t="s">
        <v>13749</v>
      </c>
      <c r="SVV1" s="33" t="s">
        <v>13750</v>
      </c>
      <c r="SVW1" s="33" t="s">
        <v>13751</v>
      </c>
      <c r="SVX1" s="33" t="s">
        <v>13752</v>
      </c>
      <c r="SVY1" s="33" t="s">
        <v>13753</v>
      </c>
      <c r="SVZ1" s="33" t="s">
        <v>13754</v>
      </c>
      <c r="SWA1" s="33" t="s">
        <v>13755</v>
      </c>
      <c r="SWB1" s="33" t="s">
        <v>13756</v>
      </c>
      <c r="SWC1" s="33" t="s">
        <v>13757</v>
      </c>
      <c r="SWD1" s="33" t="s">
        <v>13758</v>
      </c>
      <c r="SWE1" s="33" t="s">
        <v>13759</v>
      </c>
      <c r="SWF1" s="33" t="s">
        <v>13760</v>
      </c>
      <c r="SWG1" s="33" t="s">
        <v>13761</v>
      </c>
      <c r="SWH1" s="33" t="s">
        <v>13762</v>
      </c>
      <c r="SWI1" s="33" t="s">
        <v>13763</v>
      </c>
      <c r="SWJ1" s="33" t="s">
        <v>13764</v>
      </c>
      <c r="SWK1" s="33" t="s">
        <v>13765</v>
      </c>
      <c r="SWL1" s="33" t="s">
        <v>13766</v>
      </c>
      <c r="SWM1" s="33" t="s">
        <v>13767</v>
      </c>
      <c r="SWN1" s="33" t="s">
        <v>13768</v>
      </c>
      <c r="SWO1" s="33" t="s">
        <v>13769</v>
      </c>
      <c r="SWP1" s="33" t="s">
        <v>13770</v>
      </c>
      <c r="SWQ1" s="33" t="s">
        <v>13771</v>
      </c>
      <c r="SWR1" s="33" t="s">
        <v>13772</v>
      </c>
      <c r="SWS1" s="33" t="s">
        <v>13773</v>
      </c>
      <c r="SWT1" s="33" t="s">
        <v>13774</v>
      </c>
      <c r="SWU1" s="33" t="s">
        <v>13775</v>
      </c>
      <c r="SWV1" s="33" t="s">
        <v>13776</v>
      </c>
      <c r="SWW1" s="33" t="s">
        <v>13777</v>
      </c>
      <c r="SWX1" s="33" t="s">
        <v>13778</v>
      </c>
      <c r="SWY1" s="33" t="s">
        <v>13779</v>
      </c>
      <c r="SWZ1" s="33" t="s">
        <v>13780</v>
      </c>
      <c r="SXA1" s="33" t="s">
        <v>13781</v>
      </c>
      <c r="SXB1" s="33" t="s">
        <v>13782</v>
      </c>
      <c r="SXC1" s="33" t="s">
        <v>13783</v>
      </c>
      <c r="SXD1" s="33" t="s">
        <v>13784</v>
      </c>
      <c r="SXE1" s="33" t="s">
        <v>13785</v>
      </c>
      <c r="SXF1" s="33" t="s">
        <v>13786</v>
      </c>
      <c r="SXG1" s="33" t="s">
        <v>13787</v>
      </c>
      <c r="SXH1" s="33" t="s">
        <v>13788</v>
      </c>
      <c r="SXI1" s="33" t="s">
        <v>13789</v>
      </c>
      <c r="SXJ1" s="33" t="s">
        <v>13790</v>
      </c>
      <c r="SXK1" s="33" t="s">
        <v>13791</v>
      </c>
      <c r="SXL1" s="33" t="s">
        <v>13792</v>
      </c>
      <c r="SXM1" s="33" t="s">
        <v>13793</v>
      </c>
      <c r="SXN1" s="33" t="s">
        <v>13794</v>
      </c>
      <c r="SXO1" s="33" t="s">
        <v>13795</v>
      </c>
      <c r="SXP1" s="33" t="s">
        <v>13796</v>
      </c>
      <c r="SXQ1" s="33" t="s">
        <v>13797</v>
      </c>
      <c r="SXR1" s="33" t="s">
        <v>13798</v>
      </c>
      <c r="SXS1" s="33" t="s">
        <v>13799</v>
      </c>
      <c r="SXT1" s="33" t="s">
        <v>13800</v>
      </c>
      <c r="SXU1" s="33" t="s">
        <v>13801</v>
      </c>
      <c r="SXV1" s="33" t="s">
        <v>13802</v>
      </c>
      <c r="SXW1" s="33" t="s">
        <v>13803</v>
      </c>
      <c r="SXX1" s="33" t="s">
        <v>13804</v>
      </c>
      <c r="SXY1" s="33" t="s">
        <v>13805</v>
      </c>
      <c r="SXZ1" s="33" t="s">
        <v>13806</v>
      </c>
      <c r="SYA1" s="33" t="s">
        <v>13807</v>
      </c>
      <c r="SYB1" s="33" t="s">
        <v>13808</v>
      </c>
      <c r="SYC1" s="33" t="s">
        <v>13809</v>
      </c>
      <c r="SYD1" s="33" t="s">
        <v>13810</v>
      </c>
      <c r="SYE1" s="33" t="s">
        <v>13811</v>
      </c>
      <c r="SYF1" s="33" t="s">
        <v>13812</v>
      </c>
      <c r="SYG1" s="33" t="s">
        <v>13813</v>
      </c>
      <c r="SYH1" s="33" t="s">
        <v>13814</v>
      </c>
      <c r="SYI1" s="33" t="s">
        <v>13815</v>
      </c>
      <c r="SYJ1" s="33" t="s">
        <v>13816</v>
      </c>
      <c r="SYK1" s="33" t="s">
        <v>13817</v>
      </c>
      <c r="SYL1" s="33" t="s">
        <v>13818</v>
      </c>
      <c r="SYM1" s="33" t="s">
        <v>13819</v>
      </c>
      <c r="SYN1" s="33" t="s">
        <v>13820</v>
      </c>
      <c r="SYO1" s="33" t="s">
        <v>13821</v>
      </c>
      <c r="SYP1" s="33" t="s">
        <v>13822</v>
      </c>
      <c r="SYQ1" s="33" t="s">
        <v>13823</v>
      </c>
      <c r="SYR1" s="33" t="s">
        <v>13824</v>
      </c>
      <c r="SYS1" s="33" t="s">
        <v>13825</v>
      </c>
      <c r="SYT1" s="33" t="s">
        <v>13826</v>
      </c>
      <c r="SYU1" s="33" t="s">
        <v>13827</v>
      </c>
      <c r="SYV1" s="33" t="s">
        <v>13828</v>
      </c>
      <c r="SYW1" s="33" t="s">
        <v>13829</v>
      </c>
      <c r="SYX1" s="33" t="s">
        <v>13830</v>
      </c>
      <c r="SYY1" s="33" t="s">
        <v>13831</v>
      </c>
      <c r="SYZ1" s="33" t="s">
        <v>13832</v>
      </c>
      <c r="SZA1" s="33" t="s">
        <v>13833</v>
      </c>
      <c r="SZB1" s="33" t="s">
        <v>13834</v>
      </c>
      <c r="SZC1" s="33" t="s">
        <v>13835</v>
      </c>
      <c r="SZD1" s="33" t="s">
        <v>13836</v>
      </c>
      <c r="SZE1" s="33" t="s">
        <v>13837</v>
      </c>
      <c r="SZF1" s="33" t="s">
        <v>13838</v>
      </c>
      <c r="SZG1" s="33" t="s">
        <v>13839</v>
      </c>
      <c r="SZH1" s="33" t="s">
        <v>13840</v>
      </c>
      <c r="SZI1" s="33" t="s">
        <v>13841</v>
      </c>
      <c r="SZJ1" s="33" t="s">
        <v>13842</v>
      </c>
      <c r="SZK1" s="33" t="s">
        <v>13843</v>
      </c>
      <c r="SZL1" s="33" t="s">
        <v>13844</v>
      </c>
      <c r="SZM1" s="33" t="s">
        <v>13845</v>
      </c>
      <c r="SZN1" s="33" t="s">
        <v>13846</v>
      </c>
      <c r="SZO1" s="33" t="s">
        <v>13847</v>
      </c>
      <c r="SZP1" s="33" t="s">
        <v>13848</v>
      </c>
      <c r="SZQ1" s="33" t="s">
        <v>13849</v>
      </c>
      <c r="SZR1" s="33" t="s">
        <v>13850</v>
      </c>
      <c r="SZS1" s="33" t="s">
        <v>13851</v>
      </c>
      <c r="SZT1" s="33" t="s">
        <v>13852</v>
      </c>
      <c r="SZU1" s="33" t="s">
        <v>13853</v>
      </c>
      <c r="SZV1" s="33" t="s">
        <v>13854</v>
      </c>
      <c r="SZW1" s="33" t="s">
        <v>13855</v>
      </c>
      <c r="SZX1" s="33" t="s">
        <v>13856</v>
      </c>
      <c r="SZY1" s="33" t="s">
        <v>13857</v>
      </c>
      <c r="SZZ1" s="33" t="s">
        <v>13858</v>
      </c>
      <c r="TAA1" s="33" t="s">
        <v>13859</v>
      </c>
      <c r="TAB1" s="33" t="s">
        <v>13860</v>
      </c>
      <c r="TAC1" s="33" t="s">
        <v>13861</v>
      </c>
      <c r="TAD1" s="33" t="s">
        <v>13862</v>
      </c>
      <c r="TAE1" s="33" t="s">
        <v>13863</v>
      </c>
      <c r="TAF1" s="33" t="s">
        <v>13864</v>
      </c>
      <c r="TAG1" s="33" t="s">
        <v>13865</v>
      </c>
      <c r="TAH1" s="33" t="s">
        <v>13866</v>
      </c>
      <c r="TAI1" s="33" t="s">
        <v>13867</v>
      </c>
      <c r="TAJ1" s="33" t="s">
        <v>13868</v>
      </c>
      <c r="TAK1" s="33" t="s">
        <v>13869</v>
      </c>
      <c r="TAL1" s="33" t="s">
        <v>13870</v>
      </c>
      <c r="TAM1" s="33" t="s">
        <v>13871</v>
      </c>
      <c r="TAN1" s="33" t="s">
        <v>13872</v>
      </c>
      <c r="TAO1" s="33" t="s">
        <v>13873</v>
      </c>
      <c r="TAP1" s="33" t="s">
        <v>13874</v>
      </c>
      <c r="TAQ1" s="33" t="s">
        <v>13875</v>
      </c>
      <c r="TAR1" s="33" t="s">
        <v>13876</v>
      </c>
      <c r="TAS1" s="33" t="s">
        <v>13877</v>
      </c>
      <c r="TAT1" s="33" t="s">
        <v>13878</v>
      </c>
      <c r="TAU1" s="33" t="s">
        <v>13879</v>
      </c>
      <c r="TAV1" s="33" t="s">
        <v>13880</v>
      </c>
      <c r="TAW1" s="33" t="s">
        <v>13881</v>
      </c>
      <c r="TAX1" s="33" t="s">
        <v>13882</v>
      </c>
      <c r="TAY1" s="33" t="s">
        <v>13883</v>
      </c>
      <c r="TAZ1" s="33" t="s">
        <v>13884</v>
      </c>
      <c r="TBA1" s="33" t="s">
        <v>13885</v>
      </c>
      <c r="TBB1" s="33" t="s">
        <v>13886</v>
      </c>
      <c r="TBC1" s="33" t="s">
        <v>13887</v>
      </c>
      <c r="TBD1" s="33" t="s">
        <v>13888</v>
      </c>
      <c r="TBE1" s="33" t="s">
        <v>13889</v>
      </c>
      <c r="TBF1" s="33" t="s">
        <v>13890</v>
      </c>
      <c r="TBG1" s="33" t="s">
        <v>13891</v>
      </c>
      <c r="TBH1" s="33" t="s">
        <v>13892</v>
      </c>
      <c r="TBI1" s="33" t="s">
        <v>13893</v>
      </c>
      <c r="TBJ1" s="33" t="s">
        <v>13894</v>
      </c>
      <c r="TBK1" s="33" t="s">
        <v>13895</v>
      </c>
      <c r="TBL1" s="33" t="s">
        <v>13896</v>
      </c>
      <c r="TBM1" s="33" t="s">
        <v>13897</v>
      </c>
      <c r="TBN1" s="33" t="s">
        <v>13898</v>
      </c>
      <c r="TBO1" s="33" t="s">
        <v>13899</v>
      </c>
      <c r="TBP1" s="33" t="s">
        <v>13900</v>
      </c>
      <c r="TBQ1" s="33" t="s">
        <v>13901</v>
      </c>
      <c r="TBR1" s="33" t="s">
        <v>13902</v>
      </c>
      <c r="TBS1" s="33" t="s">
        <v>13903</v>
      </c>
      <c r="TBT1" s="33" t="s">
        <v>13904</v>
      </c>
      <c r="TBU1" s="33" t="s">
        <v>13905</v>
      </c>
      <c r="TBV1" s="33" t="s">
        <v>13906</v>
      </c>
      <c r="TBW1" s="33" t="s">
        <v>13907</v>
      </c>
      <c r="TBX1" s="33" t="s">
        <v>13908</v>
      </c>
      <c r="TBY1" s="33" t="s">
        <v>13909</v>
      </c>
      <c r="TBZ1" s="33" t="s">
        <v>13910</v>
      </c>
      <c r="TCA1" s="33" t="s">
        <v>13911</v>
      </c>
      <c r="TCB1" s="33" t="s">
        <v>13912</v>
      </c>
      <c r="TCC1" s="33" t="s">
        <v>13913</v>
      </c>
      <c r="TCD1" s="33" t="s">
        <v>13914</v>
      </c>
      <c r="TCE1" s="33" t="s">
        <v>13915</v>
      </c>
      <c r="TCF1" s="33" t="s">
        <v>13916</v>
      </c>
      <c r="TCG1" s="33" t="s">
        <v>13917</v>
      </c>
      <c r="TCH1" s="33" t="s">
        <v>13918</v>
      </c>
      <c r="TCI1" s="33" t="s">
        <v>13919</v>
      </c>
      <c r="TCJ1" s="33" t="s">
        <v>13920</v>
      </c>
      <c r="TCK1" s="33" t="s">
        <v>13921</v>
      </c>
      <c r="TCL1" s="33" t="s">
        <v>13922</v>
      </c>
      <c r="TCM1" s="33" t="s">
        <v>13923</v>
      </c>
      <c r="TCN1" s="33" t="s">
        <v>13924</v>
      </c>
      <c r="TCO1" s="33" t="s">
        <v>13925</v>
      </c>
      <c r="TCP1" s="33" t="s">
        <v>13926</v>
      </c>
      <c r="TCQ1" s="33" t="s">
        <v>13927</v>
      </c>
      <c r="TCR1" s="33" t="s">
        <v>13928</v>
      </c>
      <c r="TCS1" s="33" t="s">
        <v>13929</v>
      </c>
      <c r="TCT1" s="33" t="s">
        <v>13930</v>
      </c>
      <c r="TCU1" s="33" t="s">
        <v>13931</v>
      </c>
      <c r="TCV1" s="33" t="s">
        <v>13932</v>
      </c>
      <c r="TCW1" s="33" t="s">
        <v>13933</v>
      </c>
      <c r="TCX1" s="33" t="s">
        <v>13934</v>
      </c>
      <c r="TCY1" s="33" t="s">
        <v>13935</v>
      </c>
      <c r="TCZ1" s="33" t="s">
        <v>13936</v>
      </c>
      <c r="TDA1" s="33" t="s">
        <v>13937</v>
      </c>
      <c r="TDB1" s="33" t="s">
        <v>13938</v>
      </c>
      <c r="TDC1" s="33" t="s">
        <v>13939</v>
      </c>
      <c r="TDD1" s="33" t="s">
        <v>13940</v>
      </c>
      <c r="TDE1" s="33" t="s">
        <v>13941</v>
      </c>
      <c r="TDF1" s="33" t="s">
        <v>13942</v>
      </c>
      <c r="TDG1" s="33" t="s">
        <v>13943</v>
      </c>
      <c r="TDH1" s="33" t="s">
        <v>13944</v>
      </c>
      <c r="TDI1" s="33" t="s">
        <v>13945</v>
      </c>
      <c r="TDJ1" s="33" t="s">
        <v>13946</v>
      </c>
      <c r="TDK1" s="33" t="s">
        <v>13947</v>
      </c>
      <c r="TDL1" s="33" t="s">
        <v>13948</v>
      </c>
      <c r="TDM1" s="33" t="s">
        <v>13949</v>
      </c>
      <c r="TDN1" s="33" t="s">
        <v>13950</v>
      </c>
      <c r="TDO1" s="33" t="s">
        <v>13951</v>
      </c>
      <c r="TDP1" s="33" t="s">
        <v>13952</v>
      </c>
      <c r="TDQ1" s="33" t="s">
        <v>13953</v>
      </c>
      <c r="TDR1" s="33" t="s">
        <v>13954</v>
      </c>
      <c r="TDS1" s="33" t="s">
        <v>13955</v>
      </c>
      <c r="TDT1" s="33" t="s">
        <v>13956</v>
      </c>
      <c r="TDU1" s="33" t="s">
        <v>13957</v>
      </c>
      <c r="TDV1" s="33" t="s">
        <v>13958</v>
      </c>
      <c r="TDW1" s="33" t="s">
        <v>13959</v>
      </c>
      <c r="TDX1" s="33" t="s">
        <v>13960</v>
      </c>
      <c r="TDY1" s="33" t="s">
        <v>13961</v>
      </c>
      <c r="TDZ1" s="33" t="s">
        <v>13962</v>
      </c>
      <c r="TEA1" s="33" t="s">
        <v>13963</v>
      </c>
      <c r="TEB1" s="33" t="s">
        <v>13964</v>
      </c>
      <c r="TEC1" s="33" t="s">
        <v>13965</v>
      </c>
      <c r="TED1" s="33" t="s">
        <v>13966</v>
      </c>
      <c r="TEE1" s="33" t="s">
        <v>13967</v>
      </c>
      <c r="TEF1" s="33" t="s">
        <v>13968</v>
      </c>
      <c r="TEG1" s="33" t="s">
        <v>13969</v>
      </c>
      <c r="TEH1" s="33" t="s">
        <v>13970</v>
      </c>
      <c r="TEI1" s="33" t="s">
        <v>13971</v>
      </c>
      <c r="TEJ1" s="33" t="s">
        <v>13972</v>
      </c>
      <c r="TEK1" s="33" t="s">
        <v>13973</v>
      </c>
      <c r="TEL1" s="33" t="s">
        <v>13974</v>
      </c>
      <c r="TEM1" s="33" t="s">
        <v>13975</v>
      </c>
      <c r="TEN1" s="33" t="s">
        <v>13976</v>
      </c>
      <c r="TEO1" s="33" t="s">
        <v>13977</v>
      </c>
      <c r="TEP1" s="33" t="s">
        <v>13978</v>
      </c>
      <c r="TEQ1" s="33" t="s">
        <v>13979</v>
      </c>
      <c r="TER1" s="33" t="s">
        <v>13980</v>
      </c>
      <c r="TES1" s="33" t="s">
        <v>13981</v>
      </c>
      <c r="TET1" s="33" t="s">
        <v>13982</v>
      </c>
      <c r="TEU1" s="33" t="s">
        <v>13983</v>
      </c>
      <c r="TEV1" s="33" t="s">
        <v>13984</v>
      </c>
      <c r="TEW1" s="33" t="s">
        <v>13985</v>
      </c>
      <c r="TEX1" s="33" t="s">
        <v>13986</v>
      </c>
      <c r="TEY1" s="33" t="s">
        <v>13987</v>
      </c>
      <c r="TEZ1" s="33" t="s">
        <v>13988</v>
      </c>
      <c r="TFA1" s="33" t="s">
        <v>13989</v>
      </c>
      <c r="TFB1" s="33" t="s">
        <v>13990</v>
      </c>
      <c r="TFC1" s="33" t="s">
        <v>13991</v>
      </c>
      <c r="TFD1" s="33" t="s">
        <v>13992</v>
      </c>
      <c r="TFE1" s="33" t="s">
        <v>13993</v>
      </c>
      <c r="TFF1" s="33" t="s">
        <v>13994</v>
      </c>
      <c r="TFG1" s="33" t="s">
        <v>13995</v>
      </c>
      <c r="TFH1" s="33" t="s">
        <v>13996</v>
      </c>
      <c r="TFI1" s="33" t="s">
        <v>13997</v>
      </c>
      <c r="TFJ1" s="33" t="s">
        <v>13998</v>
      </c>
      <c r="TFK1" s="33" t="s">
        <v>13999</v>
      </c>
      <c r="TFL1" s="33" t="s">
        <v>14000</v>
      </c>
      <c r="TFM1" s="33" t="s">
        <v>14001</v>
      </c>
      <c r="TFN1" s="33" t="s">
        <v>14002</v>
      </c>
      <c r="TFO1" s="33" t="s">
        <v>14003</v>
      </c>
      <c r="TFP1" s="33" t="s">
        <v>14004</v>
      </c>
      <c r="TFQ1" s="33" t="s">
        <v>14005</v>
      </c>
      <c r="TFR1" s="33" t="s">
        <v>14006</v>
      </c>
      <c r="TFS1" s="33" t="s">
        <v>14007</v>
      </c>
      <c r="TFT1" s="33" t="s">
        <v>14008</v>
      </c>
      <c r="TFU1" s="33" t="s">
        <v>14009</v>
      </c>
      <c r="TFV1" s="33" t="s">
        <v>14010</v>
      </c>
      <c r="TFW1" s="33" t="s">
        <v>14011</v>
      </c>
      <c r="TFX1" s="33" t="s">
        <v>14012</v>
      </c>
      <c r="TFY1" s="33" t="s">
        <v>14013</v>
      </c>
      <c r="TFZ1" s="33" t="s">
        <v>14014</v>
      </c>
      <c r="TGA1" s="33" t="s">
        <v>14015</v>
      </c>
      <c r="TGB1" s="33" t="s">
        <v>14016</v>
      </c>
      <c r="TGC1" s="33" t="s">
        <v>14017</v>
      </c>
      <c r="TGD1" s="33" t="s">
        <v>14018</v>
      </c>
      <c r="TGE1" s="33" t="s">
        <v>14019</v>
      </c>
      <c r="TGF1" s="33" t="s">
        <v>14020</v>
      </c>
      <c r="TGG1" s="33" t="s">
        <v>14021</v>
      </c>
      <c r="TGH1" s="33" t="s">
        <v>14022</v>
      </c>
      <c r="TGI1" s="33" t="s">
        <v>14023</v>
      </c>
      <c r="TGJ1" s="33" t="s">
        <v>14024</v>
      </c>
      <c r="TGK1" s="33" t="s">
        <v>14025</v>
      </c>
      <c r="TGL1" s="33" t="s">
        <v>14026</v>
      </c>
      <c r="TGM1" s="33" t="s">
        <v>14027</v>
      </c>
      <c r="TGN1" s="33" t="s">
        <v>14028</v>
      </c>
      <c r="TGO1" s="33" t="s">
        <v>14029</v>
      </c>
      <c r="TGP1" s="33" t="s">
        <v>14030</v>
      </c>
      <c r="TGQ1" s="33" t="s">
        <v>14031</v>
      </c>
      <c r="TGR1" s="33" t="s">
        <v>14032</v>
      </c>
      <c r="TGS1" s="33" t="s">
        <v>14033</v>
      </c>
      <c r="TGT1" s="33" t="s">
        <v>14034</v>
      </c>
      <c r="TGU1" s="33" t="s">
        <v>14035</v>
      </c>
      <c r="TGV1" s="33" t="s">
        <v>14036</v>
      </c>
      <c r="TGW1" s="33" t="s">
        <v>14037</v>
      </c>
      <c r="TGX1" s="33" t="s">
        <v>14038</v>
      </c>
      <c r="TGY1" s="33" t="s">
        <v>14039</v>
      </c>
      <c r="TGZ1" s="33" t="s">
        <v>14040</v>
      </c>
      <c r="THA1" s="33" t="s">
        <v>14041</v>
      </c>
      <c r="THB1" s="33" t="s">
        <v>14042</v>
      </c>
      <c r="THC1" s="33" t="s">
        <v>14043</v>
      </c>
      <c r="THD1" s="33" t="s">
        <v>14044</v>
      </c>
      <c r="THE1" s="33" t="s">
        <v>14045</v>
      </c>
      <c r="THF1" s="33" t="s">
        <v>14046</v>
      </c>
      <c r="THG1" s="33" t="s">
        <v>14047</v>
      </c>
      <c r="THH1" s="33" t="s">
        <v>14048</v>
      </c>
      <c r="THI1" s="33" t="s">
        <v>14049</v>
      </c>
      <c r="THJ1" s="33" t="s">
        <v>14050</v>
      </c>
      <c r="THK1" s="33" t="s">
        <v>14051</v>
      </c>
      <c r="THL1" s="33" t="s">
        <v>14052</v>
      </c>
      <c r="THM1" s="33" t="s">
        <v>14053</v>
      </c>
      <c r="THN1" s="33" t="s">
        <v>14054</v>
      </c>
      <c r="THO1" s="33" t="s">
        <v>14055</v>
      </c>
      <c r="THP1" s="33" t="s">
        <v>14056</v>
      </c>
      <c r="THQ1" s="33" t="s">
        <v>14057</v>
      </c>
      <c r="THR1" s="33" t="s">
        <v>14058</v>
      </c>
      <c r="THS1" s="33" t="s">
        <v>14059</v>
      </c>
      <c r="THT1" s="33" t="s">
        <v>14060</v>
      </c>
      <c r="THU1" s="33" t="s">
        <v>14061</v>
      </c>
      <c r="THV1" s="33" t="s">
        <v>14062</v>
      </c>
      <c r="THW1" s="33" t="s">
        <v>14063</v>
      </c>
      <c r="THX1" s="33" t="s">
        <v>14064</v>
      </c>
      <c r="THY1" s="33" t="s">
        <v>14065</v>
      </c>
      <c r="THZ1" s="33" t="s">
        <v>14066</v>
      </c>
      <c r="TIA1" s="33" t="s">
        <v>14067</v>
      </c>
      <c r="TIB1" s="33" t="s">
        <v>14068</v>
      </c>
      <c r="TIC1" s="33" t="s">
        <v>14069</v>
      </c>
      <c r="TID1" s="33" t="s">
        <v>14070</v>
      </c>
      <c r="TIE1" s="33" t="s">
        <v>14071</v>
      </c>
      <c r="TIF1" s="33" t="s">
        <v>14072</v>
      </c>
      <c r="TIG1" s="33" t="s">
        <v>14073</v>
      </c>
      <c r="TIH1" s="33" t="s">
        <v>14074</v>
      </c>
      <c r="TII1" s="33" t="s">
        <v>14075</v>
      </c>
      <c r="TIJ1" s="33" t="s">
        <v>14076</v>
      </c>
      <c r="TIK1" s="33" t="s">
        <v>14077</v>
      </c>
      <c r="TIL1" s="33" t="s">
        <v>14078</v>
      </c>
      <c r="TIM1" s="33" t="s">
        <v>14079</v>
      </c>
      <c r="TIN1" s="33" t="s">
        <v>14080</v>
      </c>
      <c r="TIO1" s="33" t="s">
        <v>14081</v>
      </c>
      <c r="TIP1" s="33" t="s">
        <v>14082</v>
      </c>
      <c r="TIQ1" s="33" t="s">
        <v>14083</v>
      </c>
      <c r="TIR1" s="33" t="s">
        <v>14084</v>
      </c>
      <c r="TIS1" s="33" t="s">
        <v>14085</v>
      </c>
      <c r="TIT1" s="33" t="s">
        <v>14086</v>
      </c>
      <c r="TIU1" s="33" t="s">
        <v>14087</v>
      </c>
      <c r="TIV1" s="33" t="s">
        <v>14088</v>
      </c>
      <c r="TIW1" s="33" t="s">
        <v>14089</v>
      </c>
      <c r="TIX1" s="33" t="s">
        <v>14090</v>
      </c>
      <c r="TIY1" s="33" t="s">
        <v>14091</v>
      </c>
      <c r="TIZ1" s="33" t="s">
        <v>14092</v>
      </c>
      <c r="TJA1" s="33" t="s">
        <v>14093</v>
      </c>
      <c r="TJB1" s="33" t="s">
        <v>14094</v>
      </c>
      <c r="TJC1" s="33" t="s">
        <v>14095</v>
      </c>
      <c r="TJD1" s="33" t="s">
        <v>14096</v>
      </c>
      <c r="TJE1" s="33" t="s">
        <v>14097</v>
      </c>
      <c r="TJF1" s="33" t="s">
        <v>14098</v>
      </c>
      <c r="TJG1" s="33" t="s">
        <v>14099</v>
      </c>
      <c r="TJH1" s="33" t="s">
        <v>14100</v>
      </c>
      <c r="TJI1" s="33" t="s">
        <v>14101</v>
      </c>
      <c r="TJJ1" s="33" t="s">
        <v>14102</v>
      </c>
      <c r="TJK1" s="33" t="s">
        <v>14103</v>
      </c>
      <c r="TJL1" s="33" t="s">
        <v>14104</v>
      </c>
      <c r="TJM1" s="33" t="s">
        <v>14105</v>
      </c>
      <c r="TJN1" s="33" t="s">
        <v>14106</v>
      </c>
      <c r="TJO1" s="33" t="s">
        <v>14107</v>
      </c>
      <c r="TJP1" s="33" t="s">
        <v>14108</v>
      </c>
      <c r="TJQ1" s="33" t="s">
        <v>14109</v>
      </c>
      <c r="TJR1" s="33" t="s">
        <v>14110</v>
      </c>
      <c r="TJS1" s="33" t="s">
        <v>14111</v>
      </c>
      <c r="TJT1" s="33" t="s">
        <v>14112</v>
      </c>
      <c r="TJU1" s="33" t="s">
        <v>14113</v>
      </c>
      <c r="TJV1" s="33" t="s">
        <v>14114</v>
      </c>
      <c r="TJW1" s="33" t="s">
        <v>14115</v>
      </c>
      <c r="TJX1" s="33" t="s">
        <v>14116</v>
      </c>
      <c r="TJY1" s="33" t="s">
        <v>14117</v>
      </c>
      <c r="TJZ1" s="33" t="s">
        <v>14118</v>
      </c>
      <c r="TKA1" s="33" t="s">
        <v>14119</v>
      </c>
      <c r="TKB1" s="33" t="s">
        <v>14120</v>
      </c>
      <c r="TKC1" s="33" t="s">
        <v>14121</v>
      </c>
      <c r="TKD1" s="33" t="s">
        <v>14122</v>
      </c>
      <c r="TKE1" s="33" t="s">
        <v>14123</v>
      </c>
      <c r="TKF1" s="33" t="s">
        <v>14124</v>
      </c>
      <c r="TKG1" s="33" t="s">
        <v>14125</v>
      </c>
      <c r="TKH1" s="33" t="s">
        <v>14126</v>
      </c>
      <c r="TKI1" s="33" t="s">
        <v>14127</v>
      </c>
      <c r="TKJ1" s="33" t="s">
        <v>14128</v>
      </c>
      <c r="TKK1" s="33" t="s">
        <v>14129</v>
      </c>
      <c r="TKL1" s="33" t="s">
        <v>14130</v>
      </c>
      <c r="TKM1" s="33" t="s">
        <v>14131</v>
      </c>
      <c r="TKN1" s="33" t="s">
        <v>14132</v>
      </c>
      <c r="TKO1" s="33" t="s">
        <v>14133</v>
      </c>
      <c r="TKP1" s="33" t="s">
        <v>14134</v>
      </c>
      <c r="TKQ1" s="33" t="s">
        <v>14135</v>
      </c>
      <c r="TKR1" s="33" t="s">
        <v>14136</v>
      </c>
      <c r="TKS1" s="33" t="s">
        <v>14137</v>
      </c>
      <c r="TKT1" s="33" t="s">
        <v>14138</v>
      </c>
      <c r="TKU1" s="33" t="s">
        <v>14139</v>
      </c>
      <c r="TKV1" s="33" t="s">
        <v>14140</v>
      </c>
      <c r="TKW1" s="33" t="s">
        <v>14141</v>
      </c>
      <c r="TKX1" s="33" t="s">
        <v>14142</v>
      </c>
      <c r="TKY1" s="33" t="s">
        <v>14143</v>
      </c>
      <c r="TKZ1" s="33" t="s">
        <v>14144</v>
      </c>
      <c r="TLA1" s="33" t="s">
        <v>14145</v>
      </c>
      <c r="TLB1" s="33" t="s">
        <v>14146</v>
      </c>
      <c r="TLC1" s="33" t="s">
        <v>14147</v>
      </c>
      <c r="TLD1" s="33" t="s">
        <v>14148</v>
      </c>
      <c r="TLE1" s="33" t="s">
        <v>14149</v>
      </c>
      <c r="TLF1" s="33" t="s">
        <v>14150</v>
      </c>
      <c r="TLG1" s="33" t="s">
        <v>14151</v>
      </c>
      <c r="TLH1" s="33" t="s">
        <v>14152</v>
      </c>
      <c r="TLI1" s="33" t="s">
        <v>14153</v>
      </c>
      <c r="TLJ1" s="33" t="s">
        <v>14154</v>
      </c>
      <c r="TLK1" s="33" t="s">
        <v>14155</v>
      </c>
      <c r="TLL1" s="33" t="s">
        <v>14156</v>
      </c>
      <c r="TLM1" s="33" t="s">
        <v>14157</v>
      </c>
      <c r="TLN1" s="33" t="s">
        <v>14158</v>
      </c>
      <c r="TLO1" s="33" t="s">
        <v>14159</v>
      </c>
      <c r="TLP1" s="33" t="s">
        <v>14160</v>
      </c>
      <c r="TLQ1" s="33" t="s">
        <v>14161</v>
      </c>
      <c r="TLR1" s="33" t="s">
        <v>14162</v>
      </c>
      <c r="TLS1" s="33" t="s">
        <v>14163</v>
      </c>
      <c r="TLT1" s="33" t="s">
        <v>14164</v>
      </c>
      <c r="TLU1" s="33" t="s">
        <v>14165</v>
      </c>
      <c r="TLV1" s="33" t="s">
        <v>14166</v>
      </c>
      <c r="TLW1" s="33" t="s">
        <v>14167</v>
      </c>
      <c r="TLX1" s="33" t="s">
        <v>14168</v>
      </c>
      <c r="TLY1" s="33" t="s">
        <v>14169</v>
      </c>
      <c r="TLZ1" s="33" t="s">
        <v>14170</v>
      </c>
      <c r="TMA1" s="33" t="s">
        <v>14171</v>
      </c>
      <c r="TMB1" s="33" t="s">
        <v>14172</v>
      </c>
      <c r="TMC1" s="33" t="s">
        <v>14173</v>
      </c>
      <c r="TMD1" s="33" t="s">
        <v>14174</v>
      </c>
      <c r="TME1" s="33" t="s">
        <v>14175</v>
      </c>
      <c r="TMF1" s="33" t="s">
        <v>14176</v>
      </c>
      <c r="TMG1" s="33" t="s">
        <v>14177</v>
      </c>
      <c r="TMH1" s="33" t="s">
        <v>14178</v>
      </c>
      <c r="TMI1" s="33" t="s">
        <v>14179</v>
      </c>
      <c r="TMJ1" s="33" t="s">
        <v>14180</v>
      </c>
      <c r="TMK1" s="33" t="s">
        <v>14181</v>
      </c>
      <c r="TML1" s="33" t="s">
        <v>14182</v>
      </c>
      <c r="TMM1" s="33" t="s">
        <v>14183</v>
      </c>
      <c r="TMN1" s="33" t="s">
        <v>14184</v>
      </c>
      <c r="TMO1" s="33" t="s">
        <v>14185</v>
      </c>
      <c r="TMP1" s="33" t="s">
        <v>14186</v>
      </c>
      <c r="TMQ1" s="33" t="s">
        <v>14187</v>
      </c>
      <c r="TMR1" s="33" t="s">
        <v>14188</v>
      </c>
      <c r="TMS1" s="33" t="s">
        <v>14189</v>
      </c>
      <c r="TMT1" s="33" t="s">
        <v>14190</v>
      </c>
      <c r="TMU1" s="33" t="s">
        <v>14191</v>
      </c>
      <c r="TMV1" s="33" t="s">
        <v>14192</v>
      </c>
      <c r="TMW1" s="33" t="s">
        <v>14193</v>
      </c>
      <c r="TMX1" s="33" t="s">
        <v>14194</v>
      </c>
      <c r="TMY1" s="33" t="s">
        <v>14195</v>
      </c>
      <c r="TMZ1" s="33" t="s">
        <v>14196</v>
      </c>
      <c r="TNA1" s="33" t="s">
        <v>14197</v>
      </c>
      <c r="TNB1" s="33" t="s">
        <v>14198</v>
      </c>
      <c r="TNC1" s="33" t="s">
        <v>14199</v>
      </c>
      <c r="TND1" s="33" t="s">
        <v>14200</v>
      </c>
      <c r="TNE1" s="33" t="s">
        <v>14201</v>
      </c>
      <c r="TNF1" s="33" t="s">
        <v>14202</v>
      </c>
      <c r="TNG1" s="33" t="s">
        <v>14203</v>
      </c>
      <c r="TNH1" s="33" t="s">
        <v>14204</v>
      </c>
      <c r="TNI1" s="33" t="s">
        <v>14205</v>
      </c>
      <c r="TNJ1" s="33" t="s">
        <v>14206</v>
      </c>
      <c r="TNK1" s="33" t="s">
        <v>14207</v>
      </c>
      <c r="TNL1" s="33" t="s">
        <v>14208</v>
      </c>
      <c r="TNM1" s="33" t="s">
        <v>14209</v>
      </c>
      <c r="TNN1" s="33" t="s">
        <v>14210</v>
      </c>
      <c r="TNO1" s="33" t="s">
        <v>14211</v>
      </c>
      <c r="TNP1" s="33" t="s">
        <v>14212</v>
      </c>
      <c r="TNQ1" s="33" t="s">
        <v>14213</v>
      </c>
      <c r="TNR1" s="33" t="s">
        <v>14214</v>
      </c>
      <c r="TNS1" s="33" t="s">
        <v>14215</v>
      </c>
      <c r="TNT1" s="33" t="s">
        <v>14216</v>
      </c>
      <c r="TNU1" s="33" t="s">
        <v>14217</v>
      </c>
      <c r="TNV1" s="33" t="s">
        <v>14218</v>
      </c>
      <c r="TNW1" s="33" t="s">
        <v>14219</v>
      </c>
      <c r="TNX1" s="33" t="s">
        <v>14220</v>
      </c>
      <c r="TNY1" s="33" t="s">
        <v>14221</v>
      </c>
      <c r="TNZ1" s="33" t="s">
        <v>14222</v>
      </c>
      <c r="TOA1" s="33" t="s">
        <v>14223</v>
      </c>
      <c r="TOB1" s="33" t="s">
        <v>14224</v>
      </c>
      <c r="TOC1" s="33" t="s">
        <v>14225</v>
      </c>
      <c r="TOD1" s="33" t="s">
        <v>14226</v>
      </c>
      <c r="TOE1" s="33" t="s">
        <v>14227</v>
      </c>
      <c r="TOF1" s="33" t="s">
        <v>14228</v>
      </c>
      <c r="TOG1" s="33" t="s">
        <v>14229</v>
      </c>
      <c r="TOH1" s="33" t="s">
        <v>14230</v>
      </c>
      <c r="TOI1" s="33" t="s">
        <v>14231</v>
      </c>
      <c r="TOJ1" s="33" t="s">
        <v>14232</v>
      </c>
      <c r="TOK1" s="33" t="s">
        <v>14233</v>
      </c>
      <c r="TOL1" s="33" t="s">
        <v>14234</v>
      </c>
      <c r="TOM1" s="33" t="s">
        <v>14235</v>
      </c>
      <c r="TON1" s="33" t="s">
        <v>14236</v>
      </c>
      <c r="TOO1" s="33" t="s">
        <v>14237</v>
      </c>
      <c r="TOP1" s="33" t="s">
        <v>14238</v>
      </c>
      <c r="TOQ1" s="33" t="s">
        <v>14239</v>
      </c>
      <c r="TOR1" s="33" t="s">
        <v>14240</v>
      </c>
      <c r="TOS1" s="33" t="s">
        <v>14241</v>
      </c>
      <c r="TOT1" s="33" t="s">
        <v>14242</v>
      </c>
      <c r="TOU1" s="33" t="s">
        <v>14243</v>
      </c>
      <c r="TOV1" s="33" t="s">
        <v>14244</v>
      </c>
      <c r="TOW1" s="33" t="s">
        <v>14245</v>
      </c>
      <c r="TOX1" s="33" t="s">
        <v>14246</v>
      </c>
      <c r="TOY1" s="33" t="s">
        <v>14247</v>
      </c>
      <c r="TOZ1" s="33" t="s">
        <v>14248</v>
      </c>
      <c r="TPA1" s="33" t="s">
        <v>14249</v>
      </c>
      <c r="TPB1" s="33" t="s">
        <v>14250</v>
      </c>
      <c r="TPC1" s="33" t="s">
        <v>14251</v>
      </c>
      <c r="TPD1" s="33" t="s">
        <v>14252</v>
      </c>
      <c r="TPE1" s="33" t="s">
        <v>14253</v>
      </c>
      <c r="TPF1" s="33" t="s">
        <v>14254</v>
      </c>
      <c r="TPG1" s="33" t="s">
        <v>14255</v>
      </c>
      <c r="TPH1" s="33" t="s">
        <v>14256</v>
      </c>
      <c r="TPI1" s="33" t="s">
        <v>14257</v>
      </c>
      <c r="TPJ1" s="33" t="s">
        <v>14258</v>
      </c>
      <c r="TPK1" s="33" t="s">
        <v>14259</v>
      </c>
      <c r="TPL1" s="33" t="s">
        <v>14260</v>
      </c>
      <c r="TPM1" s="33" t="s">
        <v>14261</v>
      </c>
      <c r="TPN1" s="33" t="s">
        <v>14262</v>
      </c>
      <c r="TPO1" s="33" t="s">
        <v>14263</v>
      </c>
      <c r="TPP1" s="33" t="s">
        <v>14264</v>
      </c>
      <c r="TPQ1" s="33" t="s">
        <v>14265</v>
      </c>
      <c r="TPR1" s="33" t="s">
        <v>14266</v>
      </c>
      <c r="TPS1" s="33" t="s">
        <v>14267</v>
      </c>
      <c r="TPT1" s="33" t="s">
        <v>14268</v>
      </c>
      <c r="TPU1" s="33" t="s">
        <v>14269</v>
      </c>
      <c r="TPV1" s="33" t="s">
        <v>14270</v>
      </c>
      <c r="TPW1" s="33" t="s">
        <v>14271</v>
      </c>
      <c r="TPX1" s="33" t="s">
        <v>14272</v>
      </c>
      <c r="TPY1" s="33" t="s">
        <v>14273</v>
      </c>
      <c r="TPZ1" s="33" t="s">
        <v>14274</v>
      </c>
      <c r="TQA1" s="33" t="s">
        <v>14275</v>
      </c>
      <c r="TQB1" s="33" t="s">
        <v>14276</v>
      </c>
      <c r="TQC1" s="33" t="s">
        <v>14277</v>
      </c>
      <c r="TQD1" s="33" t="s">
        <v>14278</v>
      </c>
      <c r="TQE1" s="33" t="s">
        <v>14279</v>
      </c>
      <c r="TQF1" s="33" t="s">
        <v>14280</v>
      </c>
      <c r="TQG1" s="33" t="s">
        <v>14281</v>
      </c>
      <c r="TQH1" s="33" t="s">
        <v>14282</v>
      </c>
      <c r="TQI1" s="33" t="s">
        <v>14283</v>
      </c>
      <c r="TQJ1" s="33" t="s">
        <v>14284</v>
      </c>
      <c r="TQK1" s="33" t="s">
        <v>14285</v>
      </c>
      <c r="TQL1" s="33" t="s">
        <v>14286</v>
      </c>
      <c r="TQM1" s="33" t="s">
        <v>14287</v>
      </c>
      <c r="TQN1" s="33" t="s">
        <v>14288</v>
      </c>
      <c r="TQO1" s="33" t="s">
        <v>14289</v>
      </c>
      <c r="TQP1" s="33" t="s">
        <v>14290</v>
      </c>
      <c r="TQQ1" s="33" t="s">
        <v>14291</v>
      </c>
      <c r="TQR1" s="33" t="s">
        <v>14292</v>
      </c>
      <c r="TQS1" s="33" t="s">
        <v>14293</v>
      </c>
      <c r="TQT1" s="33" t="s">
        <v>14294</v>
      </c>
      <c r="TQU1" s="33" t="s">
        <v>14295</v>
      </c>
      <c r="TQV1" s="33" t="s">
        <v>14296</v>
      </c>
      <c r="TQW1" s="33" t="s">
        <v>14297</v>
      </c>
      <c r="TQX1" s="33" t="s">
        <v>14298</v>
      </c>
      <c r="TQY1" s="33" t="s">
        <v>14299</v>
      </c>
      <c r="TQZ1" s="33" t="s">
        <v>14300</v>
      </c>
      <c r="TRA1" s="33" t="s">
        <v>14301</v>
      </c>
      <c r="TRB1" s="33" t="s">
        <v>14302</v>
      </c>
      <c r="TRC1" s="33" t="s">
        <v>14303</v>
      </c>
      <c r="TRD1" s="33" t="s">
        <v>14304</v>
      </c>
      <c r="TRE1" s="33" t="s">
        <v>14305</v>
      </c>
      <c r="TRF1" s="33" t="s">
        <v>14306</v>
      </c>
      <c r="TRG1" s="33" t="s">
        <v>14307</v>
      </c>
      <c r="TRH1" s="33" t="s">
        <v>14308</v>
      </c>
      <c r="TRI1" s="33" t="s">
        <v>14309</v>
      </c>
      <c r="TRJ1" s="33" t="s">
        <v>14310</v>
      </c>
      <c r="TRK1" s="33" t="s">
        <v>14311</v>
      </c>
      <c r="TRL1" s="33" t="s">
        <v>14312</v>
      </c>
      <c r="TRM1" s="33" t="s">
        <v>14313</v>
      </c>
      <c r="TRN1" s="33" t="s">
        <v>14314</v>
      </c>
      <c r="TRO1" s="33" t="s">
        <v>14315</v>
      </c>
      <c r="TRP1" s="33" t="s">
        <v>14316</v>
      </c>
      <c r="TRQ1" s="33" t="s">
        <v>14317</v>
      </c>
      <c r="TRR1" s="33" t="s">
        <v>14318</v>
      </c>
      <c r="TRS1" s="33" t="s">
        <v>14319</v>
      </c>
      <c r="TRT1" s="33" t="s">
        <v>14320</v>
      </c>
      <c r="TRU1" s="33" t="s">
        <v>14321</v>
      </c>
      <c r="TRV1" s="33" t="s">
        <v>14322</v>
      </c>
      <c r="TRW1" s="33" t="s">
        <v>14323</v>
      </c>
      <c r="TRX1" s="33" t="s">
        <v>14324</v>
      </c>
      <c r="TRY1" s="33" t="s">
        <v>14325</v>
      </c>
      <c r="TRZ1" s="33" t="s">
        <v>14326</v>
      </c>
      <c r="TSA1" s="33" t="s">
        <v>14327</v>
      </c>
      <c r="TSB1" s="33" t="s">
        <v>14328</v>
      </c>
      <c r="TSC1" s="33" t="s">
        <v>14329</v>
      </c>
      <c r="TSD1" s="33" t="s">
        <v>14330</v>
      </c>
      <c r="TSE1" s="33" t="s">
        <v>14331</v>
      </c>
      <c r="TSF1" s="33" t="s">
        <v>14332</v>
      </c>
      <c r="TSG1" s="33" t="s">
        <v>14333</v>
      </c>
      <c r="TSH1" s="33" t="s">
        <v>14334</v>
      </c>
      <c r="TSI1" s="33" t="s">
        <v>14335</v>
      </c>
      <c r="TSJ1" s="33" t="s">
        <v>14336</v>
      </c>
      <c r="TSK1" s="33" t="s">
        <v>14337</v>
      </c>
      <c r="TSL1" s="33" t="s">
        <v>14338</v>
      </c>
      <c r="TSM1" s="33" t="s">
        <v>14339</v>
      </c>
      <c r="TSN1" s="33" t="s">
        <v>14340</v>
      </c>
      <c r="TSO1" s="33" t="s">
        <v>14341</v>
      </c>
      <c r="TSP1" s="33" t="s">
        <v>14342</v>
      </c>
      <c r="TSQ1" s="33" t="s">
        <v>14343</v>
      </c>
      <c r="TSR1" s="33" t="s">
        <v>14344</v>
      </c>
      <c r="TSS1" s="33" t="s">
        <v>14345</v>
      </c>
      <c r="TST1" s="33" t="s">
        <v>14346</v>
      </c>
      <c r="TSU1" s="33" t="s">
        <v>14347</v>
      </c>
      <c r="TSV1" s="33" t="s">
        <v>14348</v>
      </c>
      <c r="TSW1" s="33" t="s">
        <v>14349</v>
      </c>
      <c r="TSX1" s="33" t="s">
        <v>14350</v>
      </c>
      <c r="TSY1" s="33" t="s">
        <v>14351</v>
      </c>
      <c r="TSZ1" s="33" t="s">
        <v>14352</v>
      </c>
      <c r="TTA1" s="33" t="s">
        <v>14353</v>
      </c>
      <c r="TTB1" s="33" t="s">
        <v>14354</v>
      </c>
      <c r="TTC1" s="33" t="s">
        <v>14355</v>
      </c>
      <c r="TTD1" s="33" t="s">
        <v>14356</v>
      </c>
      <c r="TTE1" s="33" t="s">
        <v>14357</v>
      </c>
      <c r="TTF1" s="33" t="s">
        <v>14358</v>
      </c>
      <c r="TTG1" s="33" t="s">
        <v>14359</v>
      </c>
      <c r="TTH1" s="33" t="s">
        <v>14360</v>
      </c>
      <c r="TTI1" s="33" t="s">
        <v>14361</v>
      </c>
      <c r="TTJ1" s="33" t="s">
        <v>14362</v>
      </c>
      <c r="TTK1" s="33" t="s">
        <v>14363</v>
      </c>
      <c r="TTL1" s="33" t="s">
        <v>14364</v>
      </c>
      <c r="TTM1" s="33" t="s">
        <v>14365</v>
      </c>
      <c r="TTN1" s="33" t="s">
        <v>14366</v>
      </c>
      <c r="TTO1" s="33" t="s">
        <v>14367</v>
      </c>
      <c r="TTP1" s="33" t="s">
        <v>14368</v>
      </c>
      <c r="TTQ1" s="33" t="s">
        <v>14369</v>
      </c>
      <c r="TTR1" s="33" t="s">
        <v>14370</v>
      </c>
      <c r="TTS1" s="33" t="s">
        <v>14371</v>
      </c>
      <c r="TTT1" s="33" t="s">
        <v>14372</v>
      </c>
      <c r="TTU1" s="33" t="s">
        <v>14373</v>
      </c>
      <c r="TTV1" s="33" t="s">
        <v>14374</v>
      </c>
      <c r="TTW1" s="33" t="s">
        <v>14375</v>
      </c>
      <c r="TTX1" s="33" t="s">
        <v>14376</v>
      </c>
      <c r="TTY1" s="33" t="s">
        <v>14377</v>
      </c>
      <c r="TTZ1" s="33" t="s">
        <v>14378</v>
      </c>
      <c r="TUA1" s="33" t="s">
        <v>14379</v>
      </c>
      <c r="TUB1" s="33" t="s">
        <v>14380</v>
      </c>
      <c r="TUC1" s="33" t="s">
        <v>14381</v>
      </c>
      <c r="TUD1" s="33" t="s">
        <v>14382</v>
      </c>
      <c r="TUE1" s="33" t="s">
        <v>14383</v>
      </c>
      <c r="TUF1" s="33" t="s">
        <v>14384</v>
      </c>
      <c r="TUG1" s="33" t="s">
        <v>14385</v>
      </c>
      <c r="TUH1" s="33" t="s">
        <v>14386</v>
      </c>
      <c r="TUI1" s="33" t="s">
        <v>14387</v>
      </c>
      <c r="TUJ1" s="33" t="s">
        <v>14388</v>
      </c>
      <c r="TUK1" s="33" t="s">
        <v>14389</v>
      </c>
      <c r="TUL1" s="33" t="s">
        <v>14390</v>
      </c>
      <c r="TUM1" s="33" t="s">
        <v>14391</v>
      </c>
      <c r="TUN1" s="33" t="s">
        <v>14392</v>
      </c>
      <c r="TUO1" s="33" t="s">
        <v>14393</v>
      </c>
      <c r="TUP1" s="33" t="s">
        <v>14394</v>
      </c>
      <c r="TUQ1" s="33" t="s">
        <v>14395</v>
      </c>
      <c r="TUR1" s="33" t="s">
        <v>14396</v>
      </c>
      <c r="TUS1" s="33" t="s">
        <v>14397</v>
      </c>
      <c r="TUT1" s="33" t="s">
        <v>14398</v>
      </c>
      <c r="TUU1" s="33" t="s">
        <v>14399</v>
      </c>
      <c r="TUV1" s="33" t="s">
        <v>14400</v>
      </c>
      <c r="TUW1" s="33" t="s">
        <v>14401</v>
      </c>
      <c r="TUX1" s="33" t="s">
        <v>14402</v>
      </c>
      <c r="TUY1" s="33" t="s">
        <v>14403</v>
      </c>
      <c r="TUZ1" s="33" t="s">
        <v>14404</v>
      </c>
      <c r="TVA1" s="33" t="s">
        <v>14405</v>
      </c>
      <c r="TVB1" s="33" t="s">
        <v>14406</v>
      </c>
      <c r="TVC1" s="33" t="s">
        <v>14407</v>
      </c>
      <c r="TVD1" s="33" t="s">
        <v>14408</v>
      </c>
      <c r="TVE1" s="33" t="s">
        <v>14409</v>
      </c>
      <c r="TVF1" s="33" t="s">
        <v>14410</v>
      </c>
      <c r="TVG1" s="33" t="s">
        <v>14411</v>
      </c>
      <c r="TVH1" s="33" t="s">
        <v>14412</v>
      </c>
      <c r="TVI1" s="33" t="s">
        <v>14413</v>
      </c>
      <c r="TVJ1" s="33" t="s">
        <v>14414</v>
      </c>
      <c r="TVK1" s="33" t="s">
        <v>14415</v>
      </c>
      <c r="TVL1" s="33" t="s">
        <v>14416</v>
      </c>
      <c r="TVM1" s="33" t="s">
        <v>14417</v>
      </c>
      <c r="TVN1" s="33" t="s">
        <v>14418</v>
      </c>
      <c r="TVO1" s="33" t="s">
        <v>14419</v>
      </c>
      <c r="TVP1" s="33" t="s">
        <v>14420</v>
      </c>
      <c r="TVQ1" s="33" t="s">
        <v>14421</v>
      </c>
      <c r="TVR1" s="33" t="s">
        <v>14422</v>
      </c>
      <c r="TVS1" s="33" t="s">
        <v>14423</v>
      </c>
      <c r="TVT1" s="33" t="s">
        <v>14424</v>
      </c>
      <c r="TVU1" s="33" t="s">
        <v>14425</v>
      </c>
      <c r="TVV1" s="33" t="s">
        <v>14426</v>
      </c>
      <c r="TVW1" s="33" t="s">
        <v>14427</v>
      </c>
      <c r="TVX1" s="33" t="s">
        <v>14428</v>
      </c>
      <c r="TVY1" s="33" t="s">
        <v>14429</v>
      </c>
      <c r="TVZ1" s="33" t="s">
        <v>14430</v>
      </c>
      <c r="TWA1" s="33" t="s">
        <v>14431</v>
      </c>
      <c r="TWB1" s="33" t="s">
        <v>14432</v>
      </c>
      <c r="TWC1" s="33" t="s">
        <v>14433</v>
      </c>
      <c r="TWD1" s="33" t="s">
        <v>14434</v>
      </c>
      <c r="TWE1" s="33" t="s">
        <v>14435</v>
      </c>
      <c r="TWF1" s="33" t="s">
        <v>14436</v>
      </c>
      <c r="TWG1" s="33" t="s">
        <v>14437</v>
      </c>
      <c r="TWH1" s="33" t="s">
        <v>14438</v>
      </c>
      <c r="TWI1" s="33" t="s">
        <v>14439</v>
      </c>
      <c r="TWJ1" s="33" t="s">
        <v>14440</v>
      </c>
      <c r="TWK1" s="33" t="s">
        <v>14441</v>
      </c>
      <c r="TWL1" s="33" t="s">
        <v>14442</v>
      </c>
      <c r="TWM1" s="33" t="s">
        <v>14443</v>
      </c>
      <c r="TWN1" s="33" t="s">
        <v>14444</v>
      </c>
      <c r="TWO1" s="33" t="s">
        <v>14445</v>
      </c>
      <c r="TWP1" s="33" t="s">
        <v>14446</v>
      </c>
      <c r="TWQ1" s="33" t="s">
        <v>14447</v>
      </c>
      <c r="TWR1" s="33" t="s">
        <v>14448</v>
      </c>
      <c r="TWS1" s="33" t="s">
        <v>14449</v>
      </c>
      <c r="TWT1" s="33" t="s">
        <v>14450</v>
      </c>
      <c r="TWU1" s="33" t="s">
        <v>14451</v>
      </c>
      <c r="TWV1" s="33" t="s">
        <v>14452</v>
      </c>
      <c r="TWW1" s="33" t="s">
        <v>14453</v>
      </c>
      <c r="TWX1" s="33" t="s">
        <v>14454</v>
      </c>
      <c r="TWY1" s="33" t="s">
        <v>14455</v>
      </c>
      <c r="TWZ1" s="33" t="s">
        <v>14456</v>
      </c>
      <c r="TXA1" s="33" t="s">
        <v>14457</v>
      </c>
      <c r="TXB1" s="33" t="s">
        <v>14458</v>
      </c>
      <c r="TXC1" s="33" t="s">
        <v>14459</v>
      </c>
      <c r="TXD1" s="33" t="s">
        <v>14460</v>
      </c>
      <c r="TXE1" s="33" t="s">
        <v>14461</v>
      </c>
      <c r="TXF1" s="33" t="s">
        <v>14462</v>
      </c>
      <c r="TXG1" s="33" t="s">
        <v>14463</v>
      </c>
      <c r="TXH1" s="33" t="s">
        <v>14464</v>
      </c>
      <c r="TXI1" s="33" t="s">
        <v>14465</v>
      </c>
      <c r="TXJ1" s="33" t="s">
        <v>14466</v>
      </c>
      <c r="TXK1" s="33" t="s">
        <v>14467</v>
      </c>
      <c r="TXL1" s="33" t="s">
        <v>14468</v>
      </c>
      <c r="TXM1" s="33" t="s">
        <v>14469</v>
      </c>
      <c r="TXN1" s="33" t="s">
        <v>14470</v>
      </c>
      <c r="TXO1" s="33" t="s">
        <v>14471</v>
      </c>
      <c r="TXP1" s="33" t="s">
        <v>14472</v>
      </c>
      <c r="TXQ1" s="33" t="s">
        <v>14473</v>
      </c>
      <c r="TXR1" s="33" t="s">
        <v>14474</v>
      </c>
      <c r="TXS1" s="33" t="s">
        <v>14475</v>
      </c>
      <c r="TXT1" s="33" t="s">
        <v>14476</v>
      </c>
      <c r="TXU1" s="33" t="s">
        <v>14477</v>
      </c>
      <c r="TXV1" s="33" t="s">
        <v>14478</v>
      </c>
      <c r="TXW1" s="33" t="s">
        <v>14479</v>
      </c>
      <c r="TXX1" s="33" t="s">
        <v>14480</v>
      </c>
      <c r="TXY1" s="33" t="s">
        <v>14481</v>
      </c>
      <c r="TXZ1" s="33" t="s">
        <v>14482</v>
      </c>
      <c r="TYA1" s="33" t="s">
        <v>14483</v>
      </c>
      <c r="TYB1" s="33" t="s">
        <v>14484</v>
      </c>
      <c r="TYC1" s="33" t="s">
        <v>14485</v>
      </c>
      <c r="TYD1" s="33" t="s">
        <v>14486</v>
      </c>
      <c r="TYE1" s="33" t="s">
        <v>14487</v>
      </c>
      <c r="TYF1" s="33" t="s">
        <v>14488</v>
      </c>
      <c r="TYG1" s="33" t="s">
        <v>14489</v>
      </c>
      <c r="TYH1" s="33" t="s">
        <v>14490</v>
      </c>
      <c r="TYI1" s="33" t="s">
        <v>14491</v>
      </c>
      <c r="TYJ1" s="33" t="s">
        <v>14492</v>
      </c>
      <c r="TYK1" s="33" t="s">
        <v>14493</v>
      </c>
      <c r="TYL1" s="33" t="s">
        <v>14494</v>
      </c>
      <c r="TYM1" s="33" t="s">
        <v>14495</v>
      </c>
      <c r="TYN1" s="33" t="s">
        <v>14496</v>
      </c>
      <c r="TYO1" s="33" t="s">
        <v>14497</v>
      </c>
      <c r="TYP1" s="33" t="s">
        <v>14498</v>
      </c>
      <c r="TYQ1" s="33" t="s">
        <v>14499</v>
      </c>
      <c r="TYR1" s="33" t="s">
        <v>14500</v>
      </c>
      <c r="TYS1" s="33" t="s">
        <v>14501</v>
      </c>
      <c r="TYT1" s="33" t="s">
        <v>14502</v>
      </c>
      <c r="TYU1" s="33" t="s">
        <v>14503</v>
      </c>
      <c r="TYV1" s="33" t="s">
        <v>14504</v>
      </c>
      <c r="TYW1" s="33" t="s">
        <v>14505</v>
      </c>
      <c r="TYX1" s="33" t="s">
        <v>14506</v>
      </c>
      <c r="TYY1" s="33" t="s">
        <v>14507</v>
      </c>
      <c r="TYZ1" s="33" t="s">
        <v>14508</v>
      </c>
      <c r="TZA1" s="33" t="s">
        <v>14509</v>
      </c>
      <c r="TZB1" s="33" t="s">
        <v>14510</v>
      </c>
      <c r="TZC1" s="33" t="s">
        <v>14511</v>
      </c>
      <c r="TZD1" s="33" t="s">
        <v>14512</v>
      </c>
      <c r="TZE1" s="33" t="s">
        <v>14513</v>
      </c>
      <c r="TZF1" s="33" t="s">
        <v>14514</v>
      </c>
      <c r="TZG1" s="33" t="s">
        <v>14515</v>
      </c>
      <c r="TZH1" s="33" t="s">
        <v>14516</v>
      </c>
      <c r="TZI1" s="33" t="s">
        <v>14517</v>
      </c>
      <c r="TZJ1" s="33" t="s">
        <v>14518</v>
      </c>
      <c r="TZK1" s="33" t="s">
        <v>14519</v>
      </c>
      <c r="TZL1" s="33" t="s">
        <v>14520</v>
      </c>
      <c r="TZM1" s="33" t="s">
        <v>14521</v>
      </c>
      <c r="TZN1" s="33" t="s">
        <v>14522</v>
      </c>
      <c r="TZO1" s="33" t="s">
        <v>14523</v>
      </c>
      <c r="TZP1" s="33" t="s">
        <v>14524</v>
      </c>
      <c r="TZQ1" s="33" t="s">
        <v>14525</v>
      </c>
      <c r="TZR1" s="33" t="s">
        <v>14526</v>
      </c>
      <c r="TZS1" s="33" t="s">
        <v>14527</v>
      </c>
      <c r="TZT1" s="33" t="s">
        <v>14528</v>
      </c>
      <c r="TZU1" s="33" t="s">
        <v>14529</v>
      </c>
      <c r="TZV1" s="33" t="s">
        <v>14530</v>
      </c>
      <c r="TZW1" s="33" t="s">
        <v>14531</v>
      </c>
      <c r="TZX1" s="33" t="s">
        <v>14532</v>
      </c>
      <c r="TZY1" s="33" t="s">
        <v>14533</v>
      </c>
      <c r="TZZ1" s="33" t="s">
        <v>14534</v>
      </c>
      <c r="UAA1" s="33" t="s">
        <v>14535</v>
      </c>
      <c r="UAB1" s="33" t="s">
        <v>14536</v>
      </c>
      <c r="UAC1" s="33" t="s">
        <v>14537</v>
      </c>
      <c r="UAD1" s="33" t="s">
        <v>14538</v>
      </c>
      <c r="UAE1" s="33" t="s">
        <v>14539</v>
      </c>
      <c r="UAF1" s="33" t="s">
        <v>14540</v>
      </c>
      <c r="UAG1" s="33" t="s">
        <v>14541</v>
      </c>
      <c r="UAH1" s="33" t="s">
        <v>14542</v>
      </c>
      <c r="UAI1" s="33" t="s">
        <v>14543</v>
      </c>
      <c r="UAJ1" s="33" t="s">
        <v>14544</v>
      </c>
      <c r="UAK1" s="33" t="s">
        <v>14545</v>
      </c>
      <c r="UAL1" s="33" t="s">
        <v>14546</v>
      </c>
      <c r="UAM1" s="33" t="s">
        <v>14547</v>
      </c>
      <c r="UAN1" s="33" t="s">
        <v>14548</v>
      </c>
      <c r="UAO1" s="33" t="s">
        <v>14549</v>
      </c>
      <c r="UAP1" s="33" t="s">
        <v>14550</v>
      </c>
      <c r="UAQ1" s="33" t="s">
        <v>14551</v>
      </c>
      <c r="UAR1" s="33" t="s">
        <v>14552</v>
      </c>
      <c r="UAS1" s="33" t="s">
        <v>14553</v>
      </c>
      <c r="UAT1" s="33" t="s">
        <v>14554</v>
      </c>
      <c r="UAU1" s="33" t="s">
        <v>14555</v>
      </c>
      <c r="UAV1" s="33" t="s">
        <v>14556</v>
      </c>
      <c r="UAW1" s="33" t="s">
        <v>14557</v>
      </c>
      <c r="UAX1" s="33" t="s">
        <v>14558</v>
      </c>
      <c r="UAY1" s="33" t="s">
        <v>14559</v>
      </c>
      <c r="UAZ1" s="33" t="s">
        <v>14560</v>
      </c>
      <c r="UBA1" s="33" t="s">
        <v>14561</v>
      </c>
      <c r="UBB1" s="33" t="s">
        <v>14562</v>
      </c>
      <c r="UBC1" s="33" t="s">
        <v>14563</v>
      </c>
      <c r="UBD1" s="33" t="s">
        <v>14564</v>
      </c>
      <c r="UBE1" s="33" t="s">
        <v>14565</v>
      </c>
      <c r="UBF1" s="33" t="s">
        <v>14566</v>
      </c>
      <c r="UBG1" s="33" t="s">
        <v>14567</v>
      </c>
      <c r="UBH1" s="33" t="s">
        <v>14568</v>
      </c>
      <c r="UBI1" s="33" t="s">
        <v>14569</v>
      </c>
      <c r="UBJ1" s="33" t="s">
        <v>14570</v>
      </c>
      <c r="UBK1" s="33" t="s">
        <v>14571</v>
      </c>
      <c r="UBL1" s="33" t="s">
        <v>14572</v>
      </c>
      <c r="UBM1" s="33" t="s">
        <v>14573</v>
      </c>
      <c r="UBN1" s="33" t="s">
        <v>14574</v>
      </c>
      <c r="UBO1" s="33" t="s">
        <v>14575</v>
      </c>
      <c r="UBP1" s="33" t="s">
        <v>14576</v>
      </c>
      <c r="UBQ1" s="33" t="s">
        <v>14577</v>
      </c>
      <c r="UBR1" s="33" t="s">
        <v>14578</v>
      </c>
      <c r="UBS1" s="33" t="s">
        <v>14579</v>
      </c>
      <c r="UBT1" s="33" t="s">
        <v>14580</v>
      </c>
      <c r="UBU1" s="33" t="s">
        <v>14581</v>
      </c>
      <c r="UBV1" s="33" t="s">
        <v>14582</v>
      </c>
      <c r="UBW1" s="33" t="s">
        <v>14583</v>
      </c>
      <c r="UBX1" s="33" t="s">
        <v>14584</v>
      </c>
      <c r="UBY1" s="33" t="s">
        <v>14585</v>
      </c>
      <c r="UBZ1" s="33" t="s">
        <v>14586</v>
      </c>
      <c r="UCA1" s="33" t="s">
        <v>14587</v>
      </c>
      <c r="UCB1" s="33" t="s">
        <v>14588</v>
      </c>
      <c r="UCC1" s="33" t="s">
        <v>14589</v>
      </c>
      <c r="UCD1" s="33" t="s">
        <v>14590</v>
      </c>
      <c r="UCE1" s="33" t="s">
        <v>14591</v>
      </c>
      <c r="UCF1" s="33" t="s">
        <v>14592</v>
      </c>
      <c r="UCG1" s="33" t="s">
        <v>14593</v>
      </c>
      <c r="UCH1" s="33" t="s">
        <v>14594</v>
      </c>
      <c r="UCI1" s="33" t="s">
        <v>14595</v>
      </c>
      <c r="UCJ1" s="33" t="s">
        <v>14596</v>
      </c>
      <c r="UCK1" s="33" t="s">
        <v>14597</v>
      </c>
      <c r="UCL1" s="33" t="s">
        <v>14598</v>
      </c>
      <c r="UCM1" s="33" t="s">
        <v>14599</v>
      </c>
      <c r="UCN1" s="33" t="s">
        <v>14600</v>
      </c>
      <c r="UCO1" s="33" t="s">
        <v>14601</v>
      </c>
      <c r="UCP1" s="33" t="s">
        <v>14602</v>
      </c>
      <c r="UCQ1" s="33" t="s">
        <v>14603</v>
      </c>
      <c r="UCR1" s="33" t="s">
        <v>14604</v>
      </c>
      <c r="UCS1" s="33" t="s">
        <v>14605</v>
      </c>
      <c r="UCT1" s="33" t="s">
        <v>14606</v>
      </c>
      <c r="UCU1" s="33" t="s">
        <v>14607</v>
      </c>
      <c r="UCV1" s="33" t="s">
        <v>14608</v>
      </c>
      <c r="UCW1" s="33" t="s">
        <v>14609</v>
      </c>
      <c r="UCX1" s="33" t="s">
        <v>14610</v>
      </c>
      <c r="UCY1" s="33" t="s">
        <v>14611</v>
      </c>
      <c r="UCZ1" s="33" t="s">
        <v>14612</v>
      </c>
      <c r="UDA1" s="33" t="s">
        <v>14613</v>
      </c>
      <c r="UDB1" s="33" t="s">
        <v>14614</v>
      </c>
      <c r="UDC1" s="33" t="s">
        <v>14615</v>
      </c>
      <c r="UDD1" s="33" t="s">
        <v>14616</v>
      </c>
      <c r="UDE1" s="33" t="s">
        <v>14617</v>
      </c>
      <c r="UDF1" s="33" t="s">
        <v>14618</v>
      </c>
      <c r="UDG1" s="33" t="s">
        <v>14619</v>
      </c>
      <c r="UDH1" s="33" t="s">
        <v>14620</v>
      </c>
      <c r="UDI1" s="33" t="s">
        <v>14621</v>
      </c>
      <c r="UDJ1" s="33" t="s">
        <v>14622</v>
      </c>
      <c r="UDK1" s="33" t="s">
        <v>14623</v>
      </c>
      <c r="UDL1" s="33" t="s">
        <v>14624</v>
      </c>
      <c r="UDM1" s="33" t="s">
        <v>14625</v>
      </c>
      <c r="UDN1" s="33" t="s">
        <v>14626</v>
      </c>
      <c r="UDO1" s="33" t="s">
        <v>14627</v>
      </c>
      <c r="UDP1" s="33" t="s">
        <v>14628</v>
      </c>
      <c r="UDQ1" s="33" t="s">
        <v>14629</v>
      </c>
      <c r="UDR1" s="33" t="s">
        <v>14630</v>
      </c>
      <c r="UDS1" s="33" t="s">
        <v>14631</v>
      </c>
      <c r="UDT1" s="33" t="s">
        <v>14632</v>
      </c>
      <c r="UDU1" s="33" t="s">
        <v>14633</v>
      </c>
      <c r="UDV1" s="33" t="s">
        <v>14634</v>
      </c>
      <c r="UDW1" s="33" t="s">
        <v>14635</v>
      </c>
      <c r="UDX1" s="33" t="s">
        <v>14636</v>
      </c>
      <c r="UDY1" s="33" t="s">
        <v>14637</v>
      </c>
      <c r="UDZ1" s="33" t="s">
        <v>14638</v>
      </c>
      <c r="UEA1" s="33" t="s">
        <v>14639</v>
      </c>
      <c r="UEB1" s="33" t="s">
        <v>14640</v>
      </c>
      <c r="UEC1" s="33" t="s">
        <v>14641</v>
      </c>
      <c r="UED1" s="33" t="s">
        <v>14642</v>
      </c>
      <c r="UEE1" s="33" t="s">
        <v>14643</v>
      </c>
      <c r="UEF1" s="33" t="s">
        <v>14644</v>
      </c>
      <c r="UEG1" s="33" t="s">
        <v>14645</v>
      </c>
      <c r="UEH1" s="33" t="s">
        <v>14646</v>
      </c>
      <c r="UEI1" s="33" t="s">
        <v>14647</v>
      </c>
      <c r="UEJ1" s="33" t="s">
        <v>14648</v>
      </c>
      <c r="UEK1" s="33" t="s">
        <v>14649</v>
      </c>
      <c r="UEL1" s="33" t="s">
        <v>14650</v>
      </c>
      <c r="UEM1" s="33" t="s">
        <v>14651</v>
      </c>
      <c r="UEN1" s="33" t="s">
        <v>14652</v>
      </c>
      <c r="UEO1" s="33" t="s">
        <v>14653</v>
      </c>
      <c r="UEP1" s="33" t="s">
        <v>14654</v>
      </c>
      <c r="UEQ1" s="33" t="s">
        <v>14655</v>
      </c>
      <c r="UER1" s="33" t="s">
        <v>14656</v>
      </c>
      <c r="UES1" s="33" t="s">
        <v>14657</v>
      </c>
      <c r="UET1" s="33" t="s">
        <v>14658</v>
      </c>
      <c r="UEU1" s="33" t="s">
        <v>14659</v>
      </c>
      <c r="UEV1" s="33" t="s">
        <v>14660</v>
      </c>
      <c r="UEW1" s="33" t="s">
        <v>14661</v>
      </c>
      <c r="UEX1" s="33" t="s">
        <v>14662</v>
      </c>
      <c r="UEY1" s="33" t="s">
        <v>14663</v>
      </c>
      <c r="UEZ1" s="33" t="s">
        <v>14664</v>
      </c>
      <c r="UFA1" s="33" t="s">
        <v>14665</v>
      </c>
      <c r="UFB1" s="33" t="s">
        <v>14666</v>
      </c>
      <c r="UFC1" s="33" t="s">
        <v>14667</v>
      </c>
      <c r="UFD1" s="33" t="s">
        <v>14668</v>
      </c>
      <c r="UFE1" s="33" t="s">
        <v>14669</v>
      </c>
      <c r="UFF1" s="33" t="s">
        <v>14670</v>
      </c>
      <c r="UFG1" s="33" t="s">
        <v>14671</v>
      </c>
      <c r="UFH1" s="33" t="s">
        <v>14672</v>
      </c>
      <c r="UFI1" s="33" t="s">
        <v>14673</v>
      </c>
      <c r="UFJ1" s="33" t="s">
        <v>14674</v>
      </c>
      <c r="UFK1" s="33" t="s">
        <v>14675</v>
      </c>
      <c r="UFL1" s="33" t="s">
        <v>14676</v>
      </c>
      <c r="UFM1" s="33" t="s">
        <v>14677</v>
      </c>
      <c r="UFN1" s="33" t="s">
        <v>14678</v>
      </c>
      <c r="UFO1" s="33" t="s">
        <v>14679</v>
      </c>
      <c r="UFP1" s="33" t="s">
        <v>14680</v>
      </c>
      <c r="UFQ1" s="33" t="s">
        <v>14681</v>
      </c>
      <c r="UFR1" s="33" t="s">
        <v>14682</v>
      </c>
      <c r="UFS1" s="33" t="s">
        <v>14683</v>
      </c>
      <c r="UFT1" s="33" t="s">
        <v>14684</v>
      </c>
      <c r="UFU1" s="33" t="s">
        <v>14685</v>
      </c>
      <c r="UFV1" s="33" t="s">
        <v>14686</v>
      </c>
      <c r="UFW1" s="33" t="s">
        <v>14687</v>
      </c>
      <c r="UFX1" s="33" t="s">
        <v>14688</v>
      </c>
      <c r="UFY1" s="33" t="s">
        <v>14689</v>
      </c>
      <c r="UFZ1" s="33" t="s">
        <v>14690</v>
      </c>
      <c r="UGA1" s="33" t="s">
        <v>14691</v>
      </c>
      <c r="UGB1" s="33" t="s">
        <v>14692</v>
      </c>
      <c r="UGC1" s="33" t="s">
        <v>14693</v>
      </c>
      <c r="UGD1" s="33" t="s">
        <v>14694</v>
      </c>
      <c r="UGE1" s="33" t="s">
        <v>14695</v>
      </c>
      <c r="UGF1" s="33" t="s">
        <v>14696</v>
      </c>
      <c r="UGG1" s="33" t="s">
        <v>14697</v>
      </c>
      <c r="UGH1" s="33" t="s">
        <v>14698</v>
      </c>
      <c r="UGI1" s="33" t="s">
        <v>14699</v>
      </c>
      <c r="UGJ1" s="33" t="s">
        <v>14700</v>
      </c>
      <c r="UGK1" s="33" t="s">
        <v>14701</v>
      </c>
      <c r="UGL1" s="33" t="s">
        <v>14702</v>
      </c>
      <c r="UGM1" s="33" t="s">
        <v>14703</v>
      </c>
      <c r="UGN1" s="33" t="s">
        <v>14704</v>
      </c>
      <c r="UGO1" s="33" t="s">
        <v>14705</v>
      </c>
      <c r="UGP1" s="33" t="s">
        <v>14706</v>
      </c>
      <c r="UGQ1" s="33" t="s">
        <v>14707</v>
      </c>
      <c r="UGR1" s="33" t="s">
        <v>14708</v>
      </c>
      <c r="UGS1" s="33" t="s">
        <v>14709</v>
      </c>
      <c r="UGT1" s="33" t="s">
        <v>14710</v>
      </c>
      <c r="UGU1" s="33" t="s">
        <v>14711</v>
      </c>
      <c r="UGV1" s="33" t="s">
        <v>14712</v>
      </c>
      <c r="UGW1" s="33" t="s">
        <v>14713</v>
      </c>
      <c r="UGX1" s="33" t="s">
        <v>14714</v>
      </c>
      <c r="UGY1" s="33" t="s">
        <v>14715</v>
      </c>
      <c r="UGZ1" s="33" t="s">
        <v>14716</v>
      </c>
      <c r="UHA1" s="33" t="s">
        <v>14717</v>
      </c>
      <c r="UHB1" s="33" t="s">
        <v>14718</v>
      </c>
      <c r="UHC1" s="33" t="s">
        <v>14719</v>
      </c>
      <c r="UHD1" s="33" t="s">
        <v>14720</v>
      </c>
      <c r="UHE1" s="33" t="s">
        <v>14721</v>
      </c>
      <c r="UHF1" s="33" t="s">
        <v>14722</v>
      </c>
      <c r="UHG1" s="33" t="s">
        <v>14723</v>
      </c>
      <c r="UHH1" s="33" t="s">
        <v>14724</v>
      </c>
      <c r="UHI1" s="33" t="s">
        <v>14725</v>
      </c>
      <c r="UHJ1" s="33" t="s">
        <v>14726</v>
      </c>
      <c r="UHK1" s="33" t="s">
        <v>14727</v>
      </c>
      <c r="UHL1" s="33" t="s">
        <v>14728</v>
      </c>
      <c r="UHM1" s="33" t="s">
        <v>14729</v>
      </c>
      <c r="UHN1" s="33" t="s">
        <v>14730</v>
      </c>
      <c r="UHO1" s="33" t="s">
        <v>14731</v>
      </c>
      <c r="UHP1" s="33" t="s">
        <v>14732</v>
      </c>
      <c r="UHQ1" s="33" t="s">
        <v>14733</v>
      </c>
      <c r="UHR1" s="33" t="s">
        <v>14734</v>
      </c>
      <c r="UHS1" s="33" t="s">
        <v>14735</v>
      </c>
      <c r="UHT1" s="33" t="s">
        <v>14736</v>
      </c>
      <c r="UHU1" s="33" t="s">
        <v>14737</v>
      </c>
      <c r="UHV1" s="33" t="s">
        <v>14738</v>
      </c>
      <c r="UHW1" s="33" t="s">
        <v>14739</v>
      </c>
      <c r="UHX1" s="33" t="s">
        <v>14740</v>
      </c>
      <c r="UHY1" s="33" t="s">
        <v>14741</v>
      </c>
      <c r="UHZ1" s="33" t="s">
        <v>14742</v>
      </c>
      <c r="UIA1" s="33" t="s">
        <v>14743</v>
      </c>
      <c r="UIB1" s="33" t="s">
        <v>14744</v>
      </c>
      <c r="UIC1" s="33" t="s">
        <v>14745</v>
      </c>
      <c r="UID1" s="33" t="s">
        <v>14746</v>
      </c>
      <c r="UIE1" s="33" t="s">
        <v>14747</v>
      </c>
      <c r="UIF1" s="33" t="s">
        <v>14748</v>
      </c>
      <c r="UIG1" s="33" t="s">
        <v>14749</v>
      </c>
      <c r="UIH1" s="33" t="s">
        <v>14750</v>
      </c>
      <c r="UII1" s="33" t="s">
        <v>14751</v>
      </c>
      <c r="UIJ1" s="33" t="s">
        <v>14752</v>
      </c>
      <c r="UIK1" s="33" t="s">
        <v>14753</v>
      </c>
      <c r="UIL1" s="33" t="s">
        <v>14754</v>
      </c>
      <c r="UIM1" s="33" t="s">
        <v>14755</v>
      </c>
      <c r="UIN1" s="33" t="s">
        <v>14756</v>
      </c>
      <c r="UIO1" s="33" t="s">
        <v>14757</v>
      </c>
      <c r="UIP1" s="33" t="s">
        <v>14758</v>
      </c>
      <c r="UIQ1" s="33" t="s">
        <v>14759</v>
      </c>
      <c r="UIR1" s="33" t="s">
        <v>14760</v>
      </c>
      <c r="UIS1" s="33" t="s">
        <v>14761</v>
      </c>
      <c r="UIT1" s="33" t="s">
        <v>14762</v>
      </c>
      <c r="UIU1" s="33" t="s">
        <v>14763</v>
      </c>
      <c r="UIV1" s="33" t="s">
        <v>14764</v>
      </c>
      <c r="UIW1" s="33" t="s">
        <v>14765</v>
      </c>
      <c r="UIX1" s="33" t="s">
        <v>14766</v>
      </c>
      <c r="UIY1" s="33" t="s">
        <v>14767</v>
      </c>
      <c r="UIZ1" s="33" t="s">
        <v>14768</v>
      </c>
      <c r="UJA1" s="33" t="s">
        <v>14769</v>
      </c>
      <c r="UJB1" s="33" t="s">
        <v>14770</v>
      </c>
      <c r="UJC1" s="33" t="s">
        <v>14771</v>
      </c>
      <c r="UJD1" s="33" t="s">
        <v>14772</v>
      </c>
      <c r="UJE1" s="33" t="s">
        <v>14773</v>
      </c>
      <c r="UJF1" s="33" t="s">
        <v>14774</v>
      </c>
      <c r="UJG1" s="33" t="s">
        <v>14775</v>
      </c>
      <c r="UJH1" s="33" t="s">
        <v>14776</v>
      </c>
      <c r="UJI1" s="33" t="s">
        <v>14777</v>
      </c>
      <c r="UJJ1" s="33" t="s">
        <v>14778</v>
      </c>
      <c r="UJK1" s="33" t="s">
        <v>14779</v>
      </c>
      <c r="UJL1" s="33" t="s">
        <v>14780</v>
      </c>
      <c r="UJM1" s="33" t="s">
        <v>14781</v>
      </c>
      <c r="UJN1" s="33" t="s">
        <v>14782</v>
      </c>
      <c r="UJO1" s="33" t="s">
        <v>14783</v>
      </c>
      <c r="UJP1" s="33" t="s">
        <v>14784</v>
      </c>
      <c r="UJQ1" s="33" t="s">
        <v>14785</v>
      </c>
      <c r="UJR1" s="33" t="s">
        <v>14786</v>
      </c>
      <c r="UJS1" s="33" t="s">
        <v>14787</v>
      </c>
      <c r="UJT1" s="33" t="s">
        <v>14788</v>
      </c>
      <c r="UJU1" s="33" t="s">
        <v>14789</v>
      </c>
      <c r="UJV1" s="33" t="s">
        <v>14790</v>
      </c>
      <c r="UJW1" s="33" t="s">
        <v>14791</v>
      </c>
      <c r="UJX1" s="33" t="s">
        <v>14792</v>
      </c>
      <c r="UJY1" s="33" t="s">
        <v>14793</v>
      </c>
      <c r="UJZ1" s="33" t="s">
        <v>14794</v>
      </c>
      <c r="UKA1" s="33" t="s">
        <v>14795</v>
      </c>
      <c r="UKB1" s="33" t="s">
        <v>14796</v>
      </c>
      <c r="UKC1" s="33" t="s">
        <v>14797</v>
      </c>
      <c r="UKD1" s="33" t="s">
        <v>14798</v>
      </c>
      <c r="UKE1" s="33" t="s">
        <v>14799</v>
      </c>
      <c r="UKF1" s="33" t="s">
        <v>14800</v>
      </c>
      <c r="UKG1" s="33" t="s">
        <v>14801</v>
      </c>
      <c r="UKH1" s="33" t="s">
        <v>14802</v>
      </c>
      <c r="UKI1" s="33" t="s">
        <v>14803</v>
      </c>
      <c r="UKJ1" s="33" t="s">
        <v>14804</v>
      </c>
      <c r="UKK1" s="33" t="s">
        <v>14805</v>
      </c>
      <c r="UKL1" s="33" t="s">
        <v>14806</v>
      </c>
      <c r="UKM1" s="33" t="s">
        <v>14807</v>
      </c>
      <c r="UKN1" s="33" t="s">
        <v>14808</v>
      </c>
      <c r="UKO1" s="33" t="s">
        <v>14809</v>
      </c>
      <c r="UKP1" s="33" t="s">
        <v>14810</v>
      </c>
      <c r="UKQ1" s="33" t="s">
        <v>14811</v>
      </c>
      <c r="UKR1" s="33" t="s">
        <v>14812</v>
      </c>
      <c r="UKS1" s="33" t="s">
        <v>14813</v>
      </c>
      <c r="UKT1" s="33" t="s">
        <v>14814</v>
      </c>
      <c r="UKU1" s="33" t="s">
        <v>14815</v>
      </c>
      <c r="UKV1" s="33" t="s">
        <v>14816</v>
      </c>
      <c r="UKW1" s="33" t="s">
        <v>14817</v>
      </c>
      <c r="UKX1" s="33" t="s">
        <v>14818</v>
      </c>
      <c r="UKY1" s="33" t="s">
        <v>14819</v>
      </c>
      <c r="UKZ1" s="33" t="s">
        <v>14820</v>
      </c>
      <c r="ULA1" s="33" t="s">
        <v>14821</v>
      </c>
      <c r="ULB1" s="33" t="s">
        <v>14822</v>
      </c>
      <c r="ULC1" s="33" t="s">
        <v>14823</v>
      </c>
      <c r="ULD1" s="33" t="s">
        <v>14824</v>
      </c>
      <c r="ULE1" s="33" t="s">
        <v>14825</v>
      </c>
      <c r="ULF1" s="33" t="s">
        <v>14826</v>
      </c>
      <c r="ULG1" s="33" t="s">
        <v>14827</v>
      </c>
      <c r="ULH1" s="33" t="s">
        <v>14828</v>
      </c>
      <c r="ULI1" s="33" t="s">
        <v>14829</v>
      </c>
      <c r="ULJ1" s="33" t="s">
        <v>14830</v>
      </c>
      <c r="ULK1" s="33" t="s">
        <v>14831</v>
      </c>
      <c r="ULL1" s="33" t="s">
        <v>14832</v>
      </c>
      <c r="ULM1" s="33" t="s">
        <v>14833</v>
      </c>
      <c r="ULN1" s="33" t="s">
        <v>14834</v>
      </c>
      <c r="ULO1" s="33" t="s">
        <v>14835</v>
      </c>
      <c r="ULP1" s="33" t="s">
        <v>14836</v>
      </c>
      <c r="ULQ1" s="33" t="s">
        <v>14837</v>
      </c>
      <c r="ULR1" s="33" t="s">
        <v>14838</v>
      </c>
      <c r="ULS1" s="33" t="s">
        <v>14839</v>
      </c>
      <c r="ULT1" s="33" t="s">
        <v>14840</v>
      </c>
      <c r="ULU1" s="33" t="s">
        <v>14841</v>
      </c>
      <c r="ULV1" s="33" t="s">
        <v>14842</v>
      </c>
      <c r="ULW1" s="33" t="s">
        <v>14843</v>
      </c>
      <c r="ULX1" s="33" t="s">
        <v>14844</v>
      </c>
      <c r="ULY1" s="33" t="s">
        <v>14845</v>
      </c>
      <c r="ULZ1" s="33" t="s">
        <v>14846</v>
      </c>
      <c r="UMA1" s="33" t="s">
        <v>14847</v>
      </c>
      <c r="UMB1" s="33" t="s">
        <v>14848</v>
      </c>
      <c r="UMC1" s="33" t="s">
        <v>14849</v>
      </c>
      <c r="UMD1" s="33" t="s">
        <v>14850</v>
      </c>
      <c r="UME1" s="33" t="s">
        <v>14851</v>
      </c>
      <c r="UMF1" s="33" t="s">
        <v>14852</v>
      </c>
      <c r="UMG1" s="33" t="s">
        <v>14853</v>
      </c>
      <c r="UMH1" s="33" t="s">
        <v>14854</v>
      </c>
      <c r="UMI1" s="33" t="s">
        <v>14855</v>
      </c>
      <c r="UMJ1" s="33" t="s">
        <v>14856</v>
      </c>
      <c r="UMK1" s="33" t="s">
        <v>14857</v>
      </c>
      <c r="UML1" s="33" t="s">
        <v>14858</v>
      </c>
      <c r="UMM1" s="33" t="s">
        <v>14859</v>
      </c>
      <c r="UMN1" s="33" t="s">
        <v>14860</v>
      </c>
      <c r="UMO1" s="33" t="s">
        <v>14861</v>
      </c>
      <c r="UMP1" s="33" t="s">
        <v>14862</v>
      </c>
      <c r="UMQ1" s="33" t="s">
        <v>14863</v>
      </c>
      <c r="UMR1" s="33" t="s">
        <v>14864</v>
      </c>
      <c r="UMS1" s="33" t="s">
        <v>14865</v>
      </c>
      <c r="UMT1" s="33" t="s">
        <v>14866</v>
      </c>
      <c r="UMU1" s="33" t="s">
        <v>14867</v>
      </c>
      <c r="UMV1" s="33" t="s">
        <v>14868</v>
      </c>
      <c r="UMW1" s="33" t="s">
        <v>14869</v>
      </c>
      <c r="UMX1" s="33" t="s">
        <v>14870</v>
      </c>
      <c r="UMY1" s="33" t="s">
        <v>14871</v>
      </c>
      <c r="UMZ1" s="33" t="s">
        <v>14872</v>
      </c>
      <c r="UNA1" s="33" t="s">
        <v>14873</v>
      </c>
      <c r="UNB1" s="33" t="s">
        <v>14874</v>
      </c>
      <c r="UNC1" s="33" t="s">
        <v>14875</v>
      </c>
      <c r="UND1" s="33" t="s">
        <v>14876</v>
      </c>
      <c r="UNE1" s="33" t="s">
        <v>14877</v>
      </c>
      <c r="UNF1" s="33" t="s">
        <v>14878</v>
      </c>
      <c r="UNG1" s="33" t="s">
        <v>14879</v>
      </c>
      <c r="UNH1" s="33" t="s">
        <v>14880</v>
      </c>
      <c r="UNI1" s="33" t="s">
        <v>14881</v>
      </c>
      <c r="UNJ1" s="33" t="s">
        <v>14882</v>
      </c>
      <c r="UNK1" s="33" t="s">
        <v>14883</v>
      </c>
      <c r="UNL1" s="33" t="s">
        <v>14884</v>
      </c>
      <c r="UNM1" s="33" t="s">
        <v>14885</v>
      </c>
      <c r="UNN1" s="33" t="s">
        <v>14886</v>
      </c>
      <c r="UNO1" s="33" t="s">
        <v>14887</v>
      </c>
      <c r="UNP1" s="33" t="s">
        <v>14888</v>
      </c>
      <c r="UNQ1" s="33" t="s">
        <v>14889</v>
      </c>
      <c r="UNR1" s="33" t="s">
        <v>14890</v>
      </c>
      <c r="UNS1" s="33" t="s">
        <v>14891</v>
      </c>
      <c r="UNT1" s="33" t="s">
        <v>14892</v>
      </c>
      <c r="UNU1" s="33" t="s">
        <v>14893</v>
      </c>
      <c r="UNV1" s="33" t="s">
        <v>14894</v>
      </c>
      <c r="UNW1" s="33" t="s">
        <v>14895</v>
      </c>
      <c r="UNX1" s="33" t="s">
        <v>14896</v>
      </c>
      <c r="UNY1" s="33" t="s">
        <v>14897</v>
      </c>
      <c r="UNZ1" s="33" t="s">
        <v>14898</v>
      </c>
      <c r="UOA1" s="33" t="s">
        <v>14899</v>
      </c>
      <c r="UOB1" s="33" t="s">
        <v>14900</v>
      </c>
      <c r="UOC1" s="33" t="s">
        <v>14901</v>
      </c>
      <c r="UOD1" s="33" t="s">
        <v>14902</v>
      </c>
      <c r="UOE1" s="33" t="s">
        <v>14903</v>
      </c>
      <c r="UOF1" s="33" t="s">
        <v>14904</v>
      </c>
      <c r="UOG1" s="33" t="s">
        <v>14905</v>
      </c>
      <c r="UOH1" s="33" t="s">
        <v>14906</v>
      </c>
      <c r="UOI1" s="33" t="s">
        <v>14907</v>
      </c>
      <c r="UOJ1" s="33" t="s">
        <v>14908</v>
      </c>
      <c r="UOK1" s="33" t="s">
        <v>14909</v>
      </c>
      <c r="UOL1" s="33" t="s">
        <v>14910</v>
      </c>
      <c r="UOM1" s="33" t="s">
        <v>14911</v>
      </c>
      <c r="UON1" s="33" t="s">
        <v>14912</v>
      </c>
      <c r="UOO1" s="33" t="s">
        <v>14913</v>
      </c>
      <c r="UOP1" s="33" t="s">
        <v>14914</v>
      </c>
      <c r="UOQ1" s="33" t="s">
        <v>14915</v>
      </c>
      <c r="UOR1" s="33" t="s">
        <v>14916</v>
      </c>
      <c r="UOS1" s="33" t="s">
        <v>14917</v>
      </c>
      <c r="UOT1" s="33" t="s">
        <v>14918</v>
      </c>
      <c r="UOU1" s="33" t="s">
        <v>14919</v>
      </c>
      <c r="UOV1" s="33" t="s">
        <v>14920</v>
      </c>
      <c r="UOW1" s="33" t="s">
        <v>14921</v>
      </c>
      <c r="UOX1" s="33" t="s">
        <v>14922</v>
      </c>
      <c r="UOY1" s="33" t="s">
        <v>14923</v>
      </c>
      <c r="UOZ1" s="33" t="s">
        <v>14924</v>
      </c>
      <c r="UPA1" s="33" t="s">
        <v>14925</v>
      </c>
      <c r="UPB1" s="33" t="s">
        <v>14926</v>
      </c>
      <c r="UPC1" s="33" t="s">
        <v>14927</v>
      </c>
      <c r="UPD1" s="33" t="s">
        <v>14928</v>
      </c>
      <c r="UPE1" s="33" t="s">
        <v>14929</v>
      </c>
      <c r="UPF1" s="33" t="s">
        <v>14930</v>
      </c>
      <c r="UPG1" s="33" t="s">
        <v>14931</v>
      </c>
      <c r="UPH1" s="33" t="s">
        <v>14932</v>
      </c>
      <c r="UPI1" s="33" t="s">
        <v>14933</v>
      </c>
      <c r="UPJ1" s="33" t="s">
        <v>14934</v>
      </c>
      <c r="UPK1" s="33" t="s">
        <v>14935</v>
      </c>
      <c r="UPL1" s="33" t="s">
        <v>14936</v>
      </c>
      <c r="UPM1" s="33" t="s">
        <v>14937</v>
      </c>
      <c r="UPN1" s="33" t="s">
        <v>14938</v>
      </c>
      <c r="UPO1" s="33" t="s">
        <v>14939</v>
      </c>
      <c r="UPP1" s="33" t="s">
        <v>14940</v>
      </c>
      <c r="UPQ1" s="33" t="s">
        <v>14941</v>
      </c>
      <c r="UPR1" s="33" t="s">
        <v>14942</v>
      </c>
      <c r="UPS1" s="33" t="s">
        <v>14943</v>
      </c>
      <c r="UPT1" s="33" t="s">
        <v>14944</v>
      </c>
      <c r="UPU1" s="33" t="s">
        <v>14945</v>
      </c>
      <c r="UPV1" s="33" t="s">
        <v>14946</v>
      </c>
      <c r="UPW1" s="33" t="s">
        <v>14947</v>
      </c>
      <c r="UPX1" s="33" t="s">
        <v>14948</v>
      </c>
      <c r="UPY1" s="33" t="s">
        <v>14949</v>
      </c>
      <c r="UPZ1" s="33" t="s">
        <v>14950</v>
      </c>
      <c r="UQA1" s="33" t="s">
        <v>14951</v>
      </c>
      <c r="UQB1" s="33" t="s">
        <v>14952</v>
      </c>
      <c r="UQC1" s="33" t="s">
        <v>14953</v>
      </c>
      <c r="UQD1" s="33" t="s">
        <v>14954</v>
      </c>
      <c r="UQE1" s="33" t="s">
        <v>14955</v>
      </c>
      <c r="UQF1" s="33" t="s">
        <v>14956</v>
      </c>
      <c r="UQG1" s="33" t="s">
        <v>14957</v>
      </c>
      <c r="UQH1" s="33" t="s">
        <v>14958</v>
      </c>
      <c r="UQI1" s="33" t="s">
        <v>14959</v>
      </c>
      <c r="UQJ1" s="33" t="s">
        <v>14960</v>
      </c>
      <c r="UQK1" s="33" t="s">
        <v>14961</v>
      </c>
      <c r="UQL1" s="33" t="s">
        <v>14962</v>
      </c>
      <c r="UQM1" s="33" t="s">
        <v>14963</v>
      </c>
      <c r="UQN1" s="33" t="s">
        <v>14964</v>
      </c>
      <c r="UQO1" s="33" t="s">
        <v>14965</v>
      </c>
      <c r="UQP1" s="33" t="s">
        <v>14966</v>
      </c>
      <c r="UQQ1" s="33" t="s">
        <v>14967</v>
      </c>
      <c r="UQR1" s="33" t="s">
        <v>14968</v>
      </c>
      <c r="UQS1" s="33" t="s">
        <v>14969</v>
      </c>
      <c r="UQT1" s="33" t="s">
        <v>14970</v>
      </c>
      <c r="UQU1" s="33" t="s">
        <v>14971</v>
      </c>
      <c r="UQV1" s="33" t="s">
        <v>14972</v>
      </c>
      <c r="UQW1" s="33" t="s">
        <v>14973</v>
      </c>
      <c r="UQX1" s="33" t="s">
        <v>14974</v>
      </c>
      <c r="UQY1" s="33" t="s">
        <v>14975</v>
      </c>
      <c r="UQZ1" s="33" t="s">
        <v>14976</v>
      </c>
      <c r="URA1" s="33" t="s">
        <v>14977</v>
      </c>
      <c r="URB1" s="33" t="s">
        <v>14978</v>
      </c>
      <c r="URC1" s="33" t="s">
        <v>14979</v>
      </c>
      <c r="URD1" s="33" t="s">
        <v>14980</v>
      </c>
      <c r="URE1" s="33" t="s">
        <v>14981</v>
      </c>
      <c r="URF1" s="33" t="s">
        <v>14982</v>
      </c>
      <c r="URG1" s="33" t="s">
        <v>14983</v>
      </c>
      <c r="URH1" s="33" t="s">
        <v>14984</v>
      </c>
      <c r="URI1" s="33" t="s">
        <v>14985</v>
      </c>
      <c r="URJ1" s="33" t="s">
        <v>14986</v>
      </c>
      <c r="URK1" s="33" t="s">
        <v>14987</v>
      </c>
      <c r="URL1" s="33" t="s">
        <v>14988</v>
      </c>
      <c r="URM1" s="33" t="s">
        <v>14989</v>
      </c>
      <c r="URN1" s="33" t="s">
        <v>14990</v>
      </c>
      <c r="URO1" s="33" t="s">
        <v>14991</v>
      </c>
      <c r="URP1" s="33" t="s">
        <v>14992</v>
      </c>
      <c r="URQ1" s="33" t="s">
        <v>14993</v>
      </c>
      <c r="URR1" s="33" t="s">
        <v>14994</v>
      </c>
      <c r="URS1" s="33" t="s">
        <v>14995</v>
      </c>
      <c r="URT1" s="33" t="s">
        <v>14996</v>
      </c>
      <c r="URU1" s="33" t="s">
        <v>14997</v>
      </c>
      <c r="URV1" s="33" t="s">
        <v>14998</v>
      </c>
      <c r="URW1" s="33" t="s">
        <v>14999</v>
      </c>
      <c r="URX1" s="33" t="s">
        <v>15000</v>
      </c>
      <c r="URY1" s="33" t="s">
        <v>15001</v>
      </c>
      <c r="URZ1" s="33" t="s">
        <v>15002</v>
      </c>
      <c r="USA1" s="33" t="s">
        <v>15003</v>
      </c>
      <c r="USB1" s="33" t="s">
        <v>15004</v>
      </c>
      <c r="USC1" s="33" t="s">
        <v>15005</v>
      </c>
      <c r="USD1" s="33" t="s">
        <v>15006</v>
      </c>
      <c r="USE1" s="33" t="s">
        <v>15007</v>
      </c>
      <c r="USF1" s="33" t="s">
        <v>15008</v>
      </c>
      <c r="USG1" s="33" t="s">
        <v>15009</v>
      </c>
      <c r="USH1" s="33" t="s">
        <v>15010</v>
      </c>
      <c r="USI1" s="33" t="s">
        <v>15011</v>
      </c>
      <c r="USJ1" s="33" t="s">
        <v>15012</v>
      </c>
      <c r="USK1" s="33" t="s">
        <v>15013</v>
      </c>
      <c r="USL1" s="33" t="s">
        <v>15014</v>
      </c>
      <c r="USM1" s="33" t="s">
        <v>15015</v>
      </c>
      <c r="USN1" s="33" t="s">
        <v>15016</v>
      </c>
      <c r="USO1" s="33" t="s">
        <v>15017</v>
      </c>
      <c r="USP1" s="33" t="s">
        <v>15018</v>
      </c>
      <c r="USQ1" s="33" t="s">
        <v>15019</v>
      </c>
      <c r="USR1" s="33" t="s">
        <v>15020</v>
      </c>
      <c r="USS1" s="33" t="s">
        <v>15021</v>
      </c>
      <c r="UST1" s="33" t="s">
        <v>15022</v>
      </c>
      <c r="USU1" s="33" t="s">
        <v>15023</v>
      </c>
      <c r="USV1" s="33" t="s">
        <v>15024</v>
      </c>
      <c r="USW1" s="33" t="s">
        <v>15025</v>
      </c>
      <c r="USX1" s="33" t="s">
        <v>15026</v>
      </c>
      <c r="USY1" s="33" t="s">
        <v>15027</v>
      </c>
      <c r="USZ1" s="33" t="s">
        <v>15028</v>
      </c>
      <c r="UTA1" s="33" t="s">
        <v>15029</v>
      </c>
      <c r="UTB1" s="33" t="s">
        <v>15030</v>
      </c>
      <c r="UTC1" s="33" t="s">
        <v>15031</v>
      </c>
      <c r="UTD1" s="33" t="s">
        <v>15032</v>
      </c>
      <c r="UTE1" s="33" t="s">
        <v>15033</v>
      </c>
      <c r="UTF1" s="33" t="s">
        <v>15034</v>
      </c>
      <c r="UTG1" s="33" t="s">
        <v>15035</v>
      </c>
      <c r="UTH1" s="33" t="s">
        <v>15036</v>
      </c>
      <c r="UTI1" s="33" t="s">
        <v>15037</v>
      </c>
      <c r="UTJ1" s="33" t="s">
        <v>15038</v>
      </c>
      <c r="UTK1" s="33" t="s">
        <v>15039</v>
      </c>
      <c r="UTL1" s="33" t="s">
        <v>15040</v>
      </c>
      <c r="UTM1" s="33" t="s">
        <v>15041</v>
      </c>
      <c r="UTN1" s="33" t="s">
        <v>15042</v>
      </c>
      <c r="UTO1" s="33" t="s">
        <v>15043</v>
      </c>
      <c r="UTP1" s="33" t="s">
        <v>15044</v>
      </c>
      <c r="UTQ1" s="33" t="s">
        <v>15045</v>
      </c>
      <c r="UTR1" s="33" t="s">
        <v>15046</v>
      </c>
      <c r="UTS1" s="33" t="s">
        <v>15047</v>
      </c>
      <c r="UTT1" s="33" t="s">
        <v>15048</v>
      </c>
      <c r="UTU1" s="33" t="s">
        <v>15049</v>
      </c>
      <c r="UTV1" s="33" t="s">
        <v>15050</v>
      </c>
      <c r="UTW1" s="33" t="s">
        <v>15051</v>
      </c>
      <c r="UTX1" s="33" t="s">
        <v>15052</v>
      </c>
      <c r="UTY1" s="33" t="s">
        <v>15053</v>
      </c>
      <c r="UTZ1" s="33" t="s">
        <v>15054</v>
      </c>
      <c r="UUA1" s="33" t="s">
        <v>15055</v>
      </c>
      <c r="UUB1" s="33" t="s">
        <v>15056</v>
      </c>
      <c r="UUC1" s="33" t="s">
        <v>15057</v>
      </c>
      <c r="UUD1" s="33" t="s">
        <v>15058</v>
      </c>
      <c r="UUE1" s="33" t="s">
        <v>15059</v>
      </c>
      <c r="UUF1" s="33" t="s">
        <v>15060</v>
      </c>
      <c r="UUG1" s="33" t="s">
        <v>15061</v>
      </c>
      <c r="UUH1" s="33" t="s">
        <v>15062</v>
      </c>
      <c r="UUI1" s="33" t="s">
        <v>15063</v>
      </c>
      <c r="UUJ1" s="33" t="s">
        <v>15064</v>
      </c>
      <c r="UUK1" s="33" t="s">
        <v>15065</v>
      </c>
      <c r="UUL1" s="33" t="s">
        <v>15066</v>
      </c>
      <c r="UUM1" s="33" t="s">
        <v>15067</v>
      </c>
      <c r="UUN1" s="33" t="s">
        <v>15068</v>
      </c>
      <c r="UUO1" s="33" t="s">
        <v>15069</v>
      </c>
      <c r="UUP1" s="33" t="s">
        <v>15070</v>
      </c>
      <c r="UUQ1" s="33" t="s">
        <v>15071</v>
      </c>
      <c r="UUR1" s="33" t="s">
        <v>15072</v>
      </c>
      <c r="UUS1" s="33" t="s">
        <v>15073</v>
      </c>
      <c r="UUT1" s="33" t="s">
        <v>15074</v>
      </c>
      <c r="UUU1" s="33" t="s">
        <v>15075</v>
      </c>
      <c r="UUV1" s="33" t="s">
        <v>15076</v>
      </c>
      <c r="UUW1" s="33" t="s">
        <v>15077</v>
      </c>
      <c r="UUX1" s="33" t="s">
        <v>15078</v>
      </c>
      <c r="UUY1" s="33" t="s">
        <v>15079</v>
      </c>
      <c r="UUZ1" s="33" t="s">
        <v>15080</v>
      </c>
      <c r="UVA1" s="33" t="s">
        <v>15081</v>
      </c>
      <c r="UVB1" s="33" t="s">
        <v>15082</v>
      </c>
      <c r="UVC1" s="33" t="s">
        <v>15083</v>
      </c>
      <c r="UVD1" s="33" t="s">
        <v>15084</v>
      </c>
      <c r="UVE1" s="33" t="s">
        <v>15085</v>
      </c>
      <c r="UVF1" s="33" t="s">
        <v>15086</v>
      </c>
      <c r="UVG1" s="33" t="s">
        <v>15087</v>
      </c>
      <c r="UVH1" s="33" t="s">
        <v>15088</v>
      </c>
      <c r="UVI1" s="33" t="s">
        <v>15089</v>
      </c>
      <c r="UVJ1" s="33" t="s">
        <v>15090</v>
      </c>
      <c r="UVK1" s="33" t="s">
        <v>15091</v>
      </c>
      <c r="UVL1" s="33" t="s">
        <v>15092</v>
      </c>
      <c r="UVM1" s="33" t="s">
        <v>15093</v>
      </c>
      <c r="UVN1" s="33" t="s">
        <v>15094</v>
      </c>
      <c r="UVO1" s="33" t="s">
        <v>15095</v>
      </c>
      <c r="UVP1" s="33" t="s">
        <v>15096</v>
      </c>
      <c r="UVQ1" s="33" t="s">
        <v>15097</v>
      </c>
      <c r="UVR1" s="33" t="s">
        <v>15098</v>
      </c>
      <c r="UVS1" s="33" t="s">
        <v>15099</v>
      </c>
      <c r="UVT1" s="33" t="s">
        <v>15100</v>
      </c>
      <c r="UVU1" s="33" t="s">
        <v>15101</v>
      </c>
      <c r="UVV1" s="33" t="s">
        <v>15102</v>
      </c>
      <c r="UVW1" s="33" t="s">
        <v>15103</v>
      </c>
      <c r="UVX1" s="33" t="s">
        <v>15104</v>
      </c>
      <c r="UVY1" s="33" t="s">
        <v>15105</v>
      </c>
      <c r="UVZ1" s="33" t="s">
        <v>15106</v>
      </c>
      <c r="UWA1" s="33" t="s">
        <v>15107</v>
      </c>
      <c r="UWB1" s="33" t="s">
        <v>15108</v>
      </c>
      <c r="UWC1" s="33" t="s">
        <v>15109</v>
      </c>
      <c r="UWD1" s="33" t="s">
        <v>15110</v>
      </c>
      <c r="UWE1" s="33" t="s">
        <v>15111</v>
      </c>
      <c r="UWF1" s="33" t="s">
        <v>15112</v>
      </c>
      <c r="UWG1" s="33" t="s">
        <v>15113</v>
      </c>
      <c r="UWH1" s="33" t="s">
        <v>15114</v>
      </c>
      <c r="UWI1" s="33" t="s">
        <v>15115</v>
      </c>
      <c r="UWJ1" s="33" t="s">
        <v>15116</v>
      </c>
      <c r="UWK1" s="33" t="s">
        <v>15117</v>
      </c>
      <c r="UWL1" s="33" t="s">
        <v>15118</v>
      </c>
      <c r="UWM1" s="33" t="s">
        <v>15119</v>
      </c>
      <c r="UWN1" s="33" t="s">
        <v>15120</v>
      </c>
      <c r="UWO1" s="33" t="s">
        <v>15121</v>
      </c>
      <c r="UWP1" s="33" t="s">
        <v>15122</v>
      </c>
      <c r="UWQ1" s="33" t="s">
        <v>15123</v>
      </c>
      <c r="UWR1" s="33" t="s">
        <v>15124</v>
      </c>
      <c r="UWS1" s="33" t="s">
        <v>15125</v>
      </c>
      <c r="UWT1" s="33" t="s">
        <v>15126</v>
      </c>
      <c r="UWU1" s="33" t="s">
        <v>15127</v>
      </c>
      <c r="UWV1" s="33" t="s">
        <v>15128</v>
      </c>
      <c r="UWW1" s="33" t="s">
        <v>15129</v>
      </c>
      <c r="UWX1" s="33" t="s">
        <v>15130</v>
      </c>
      <c r="UWY1" s="33" t="s">
        <v>15131</v>
      </c>
      <c r="UWZ1" s="33" t="s">
        <v>15132</v>
      </c>
      <c r="UXA1" s="33" t="s">
        <v>15133</v>
      </c>
      <c r="UXB1" s="33" t="s">
        <v>15134</v>
      </c>
      <c r="UXC1" s="33" t="s">
        <v>15135</v>
      </c>
      <c r="UXD1" s="33" t="s">
        <v>15136</v>
      </c>
      <c r="UXE1" s="33" t="s">
        <v>15137</v>
      </c>
      <c r="UXF1" s="33" t="s">
        <v>15138</v>
      </c>
      <c r="UXG1" s="33" t="s">
        <v>15139</v>
      </c>
      <c r="UXH1" s="33" t="s">
        <v>15140</v>
      </c>
      <c r="UXI1" s="33" t="s">
        <v>15141</v>
      </c>
      <c r="UXJ1" s="33" t="s">
        <v>15142</v>
      </c>
      <c r="UXK1" s="33" t="s">
        <v>15143</v>
      </c>
      <c r="UXL1" s="33" t="s">
        <v>15144</v>
      </c>
      <c r="UXM1" s="33" t="s">
        <v>15145</v>
      </c>
      <c r="UXN1" s="33" t="s">
        <v>15146</v>
      </c>
      <c r="UXO1" s="33" t="s">
        <v>15147</v>
      </c>
      <c r="UXP1" s="33" t="s">
        <v>15148</v>
      </c>
      <c r="UXQ1" s="33" t="s">
        <v>15149</v>
      </c>
      <c r="UXR1" s="33" t="s">
        <v>15150</v>
      </c>
      <c r="UXS1" s="33" t="s">
        <v>15151</v>
      </c>
      <c r="UXT1" s="33" t="s">
        <v>15152</v>
      </c>
      <c r="UXU1" s="33" t="s">
        <v>15153</v>
      </c>
      <c r="UXV1" s="33" t="s">
        <v>15154</v>
      </c>
      <c r="UXW1" s="33" t="s">
        <v>15155</v>
      </c>
      <c r="UXX1" s="33" t="s">
        <v>15156</v>
      </c>
      <c r="UXY1" s="33" t="s">
        <v>15157</v>
      </c>
      <c r="UXZ1" s="33" t="s">
        <v>15158</v>
      </c>
      <c r="UYA1" s="33" t="s">
        <v>15159</v>
      </c>
      <c r="UYB1" s="33" t="s">
        <v>15160</v>
      </c>
      <c r="UYC1" s="33" t="s">
        <v>15161</v>
      </c>
      <c r="UYD1" s="33" t="s">
        <v>15162</v>
      </c>
      <c r="UYE1" s="33" t="s">
        <v>15163</v>
      </c>
      <c r="UYF1" s="33" t="s">
        <v>15164</v>
      </c>
      <c r="UYG1" s="33" t="s">
        <v>15165</v>
      </c>
      <c r="UYH1" s="33" t="s">
        <v>15166</v>
      </c>
      <c r="UYI1" s="33" t="s">
        <v>15167</v>
      </c>
      <c r="UYJ1" s="33" t="s">
        <v>15168</v>
      </c>
      <c r="UYK1" s="33" t="s">
        <v>15169</v>
      </c>
      <c r="UYL1" s="33" t="s">
        <v>15170</v>
      </c>
      <c r="UYM1" s="33" t="s">
        <v>15171</v>
      </c>
      <c r="UYN1" s="33" t="s">
        <v>15172</v>
      </c>
      <c r="UYO1" s="33" t="s">
        <v>15173</v>
      </c>
      <c r="UYP1" s="33" t="s">
        <v>15174</v>
      </c>
      <c r="UYQ1" s="33" t="s">
        <v>15175</v>
      </c>
      <c r="UYR1" s="33" t="s">
        <v>15176</v>
      </c>
      <c r="UYS1" s="33" t="s">
        <v>15177</v>
      </c>
      <c r="UYT1" s="33" t="s">
        <v>15178</v>
      </c>
      <c r="UYU1" s="33" t="s">
        <v>15179</v>
      </c>
      <c r="UYV1" s="33" t="s">
        <v>15180</v>
      </c>
      <c r="UYW1" s="33" t="s">
        <v>15181</v>
      </c>
      <c r="UYX1" s="33" t="s">
        <v>15182</v>
      </c>
      <c r="UYY1" s="33" t="s">
        <v>15183</v>
      </c>
      <c r="UYZ1" s="33" t="s">
        <v>15184</v>
      </c>
      <c r="UZA1" s="33" t="s">
        <v>15185</v>
      </c>
      <c r="UZB1" s="33" t="s">
        <v>15186</v>
      </c>
      <c r="UZC1" s="33" t="s">
        <v>15187</v>
      </c>
      <c r="UZD1" s="33" t="s">
        <v>15188</v>
      </c>
      <c r="UZE1" s="33" t="s">
        <v>15189</v>
      </c>
      <c r="UZF1" s="33" t="s">
        <v>15190</v>
      </c>
      <c r="UZG1" s="33" t="s">
        <v>15191</v>
      </c>
      <c r="UZH1" s="33" t="s">
        <v>15192</v>
      </c>
      <c r="UZI1" s="33" t="s">
        <v>15193</v>
      </c>
      <c r="UZJ1" s="33" t="s">
        <v>15194</v>
      </c>
      <c r="UZK1" s="33" t="s">
        <v>15195</v>
      </c>
      <c r="UZL1" s="33" t="s">
        <v>15196</v>
      </c>
      <c r="UZM1" s="33" t="s">
        <v>15197</v>
      </c>
      <c r="UZN1" s="33" t="s">
        <v>15198</v>
      </c>
      <c r="UZO1" s="33" t="s">
        <v>15199</v>
      </c>
      <c r="UZP1" s="33" t="s">
        <v>15200</v>
      </c>
      <c r="UZQ1" s="33" t="s">
        <v>15201</v>
      </c>
      <c r="UZR1" s="33" t="s">
        <v>15202</v>
      </c>
      <c r="UZS1" s="33" t="s">
        <v>15203</v>
      </c>
      <c r="UZT1" s="33" t="s">
        <v>15204</v>
      </c>
      <c r="UZU1" s="33" t="s">
        <v>15205</v>
      </c>
      <c r="UZV1" s="33" t="s">
        <v>15206</v>
      </c>
      <c r="UZW1" s="33" t="s">
        <v>15207</v>
      </c>
      <c r="UZX1" s="33" t="s">
        <v>15208</v>
      </c>
      <c r="UZY1" s="33" t="s">
        <v>15209</v>
      </c>
      <c r="UZZ1" s="33" t="s">
        <v>15210</v>
      </c>
      <c r="VAA1" s="33" t="s">
        <v>15211</v>
      </c>
      <c r="VAB1" s="33" t="s">
        <v>15212</v>
      </c>
      <c r="VAC1" s="33" t="s">
        <v>15213</v>
      </c>
      <c r="VAD1" s="33" t="s">
        <v>15214</v>
      </c>
      <c r="VAE1" s="33" t="s">
        <v>15215</v>
      </c>
      <c r="VAF1" s="33" t="s">
        <v>15216</v>
      </c>
      <c r="VAG1" s="33" t="s">
        <v>15217</v>
      </c>
      <c r="VAH1" s="33" t="s">
        <v>15218</v>
      </c>
      <c r="VAI1" s="33" t="s">
        <v>15219</v>
      </c>
      <c r="VAJ1" s="33" t="s">
        <v>15220</v>
      </c>
      <c r="VAK1" s="33" t="s">
        <v>15221</v>
      </c>
      <c r="VAL1" s="33" t="s">
        <v>15222</v>
      </c>
      <c r="VAM1" s="33" t="s">
        <v>15223</v>
      </c>
      <c r="VAN1" s="33" t="s">
        <v>15224</v>
      </c>
      <c r="VAO1" s="33" t="s">
        <v>15225</v>
      </c>
      <c r="VAP1" s="33" t="s">
        <v>15226</v>
      </c>
      <c r="VAQ1" s="33" t="s">
        <v>15227</v>
      </c>
      <c r="VAR1" s="33" t="s">
        <v>15228</v>
      </c>
      <c r="VAS1" s="33" t="s">
        <v>15229</v>
      </c>
      <c r="VAT1" s="33" t="s">
        <v>15230</v>
      </c>
      <c r="VAU1" s="33" t="s">
        <v>15231</v>
      </c>
      <c r="VAV1" s="33" t="s">
        <v>15232</v>
      </c>
      <c r="VAW1" s="33" t="s">
        <v>15233</v>
      </c>
      <c r="VAX1" s="33" t="s">
        <v>15234</v>
      </c>
      <c r="VAY1" s="33" t="s">
        <v>15235</v>
      </c>
      <c r="VAZ1" s="33" t="s">
        <v>15236</v>
      </c>
      <c r="VBA1" s="33" t="s">
        <v>15237</v>
      </c>
      <c r="VBB1" s="33" t="s">
        <v>15238</v>
      </c>
      <c r="VBC1" s="33" t="s">
        <v>15239</v>
      </c>
      <c r="VBD1" s="33" t="s">
        <v>15240</v>
      </c>
      <c r="VBE1" s="33" t="s">
        <v>15241</v>
      </c>
      <c r="VBF1" s="33" t="s">
        <v>15242</v>
      </c>
      <c r="VBG1" s="33" t="s">
        <v>15243</v>
      </c>
      <c r="VBH1" s="33" t="s">
        <v>15244</v>
      </c>
      <c r="VBI1" s="33" t="s">
        <v>15245</v>
      </c>
      <c r="VBJ1" s="33" t="s">
        <v>15246</v>
      </c>
      <c r="VBK1" s="33" t="s">
        <v>15247</v>
      </c>
      <c r="VBL1" s="33" t="s">
        <v>15248</v>
      </c>
      <c r="VBM1" s="33" t="s">
        <v>15249</v>
      </c>
      <c r="VBN1" s="33" t="s">
        <v>15250</v>
      </c>
      <c r="VBO1" s="33" t="s">
        <v>15251</v>
      </c>
      <c r="VBP1" s="33" t="s">
        <v>15252</v>
      </c>
      <c r="VBQ1" s="33" t="s">
        <v>15253</v>
      </c>
      <c r="VBR1" s="33" t="s">
        <v>15254</v>
      </c>
      <c r="VBS1" s="33" t="s">
        <v>15255</v>
      </c>
      <c r="VBT1" s="33" t="s">
        <v>15256</v>
      </c>
      <c r="VBU1" s="33" t="s">
        <v>15257</v>
      </c>
      <c r="VBV1" s="33" t="s">
        <v>15258</v>
      </c>
      <c r="VBW1" s="33" t="s">
        <v>15259</v>
      </c>
      <c r="VBX1" s="33" t="s">
        <v>15260</v>
      </c>
      <c r="VBY1" s="33" t="s">
        <v>15261</v>
      </c>
      <c r="VBZ1" s="33" t="s">
        <v>15262</v>
      </c>
      <c r="VCA1" s="33" t="s">
        <v>15263</v>
      </c>
      <c r="VCB1" s="33" t="s">
        <v>15264</v>
      </c>
      <c r="VCC1" s="33" t="s">
        <v>15265</v>
      </c>
      <c r="VCD1" s="33" t="s">
        <v>15266</v>
      </c>
      <c r="VCE1" s="33" t="s">
        <v>15267</v>
      </c>
      <c r="VCF1" s="33" t="s">
        <v>15268</v>
      </c>
      <c r="VCG1" s="33" t="s">
        <v>15269</v>
      </c>
      <c r="VCH1" s="33" t="s">
        <v>15270</v>
      </c>
      <c r="VCI1" s="33" t="s">
        <v>15271</v>
      </c>
      <c r="VCJ1" s="33" t="s">
        <v>15272</v>
      </c>
      <c r="VCK1" s="33" t="s">
        <v>15273</v>
      </c>
      <c r="VCL1" s="33" t="s">
        <v>15274</v>
      </c>
      <c r="VCM1" s="33" t="s">
        <v>15275</v>
      </c>
      <c r="VCN1" s="33" t="s">
        <v>15276</v>
      </c>
      <c r="VCO1" s="33" t="s">
        <v>15277</v>
      </c>
      <c r="VCP1" s="33" t="s">
        <v>15278</v>
      </c>
      <c r="VCQ1" s="33" t="s">
        <v>15279</v>
      </c>
      <c r="VCR1" s="33" t="s">
        <v>15280</v>
      </c>
      <c r="VCS1" s="33" t="s">
        <v>15281</v>
      </c>
      <c r="VCT1" s="33" t="s">
        <v>15282</v>
      </c>
      <c r="VCU1" s="33" t="s">
        <v>15283</v>
      </c>
      <c r="VCV1" s="33" t="s">
        <v>15284</v>
      </c>
      <c r="VCW1" s="33" t="s">
        <v>15285</v>
      </c>
      <c r="VCX1" s="33" t="s">
        <v>15286</v>
      </c>
      <c r="VCY1" s="33" t="s">
        <v>15287</v>
      </c>
      <c r="VCZ1" s="33" t="s">
        <v>15288</v>
      </c>
      <c r="VDA1" s="33" t="s">
        <v>15289</v>
      </c>
      <c r="VDB1" s="33" t="s">
        <v>15290</v>
      </c>
      <c r="VDC1" s="33" t="s">
        <v>15291</v>
      </c>
      <c r="VDD1" s="33" t="s">
        <v>15292</v>
      </c>
      <c r="VDE1" s="33" t="s">
        <v>15293</v>
      </c>
      <c r="VDF1" s="33" t="s">
        <v>15294</v>
      </c>
      <c r="VDG1" s="33" t="s">
        <v>15295</v>
      </c>
      <c r="VDH1" s="33" t="s">
        <v>15296</v>
      </c>
      <c r="VDI1" s="33" t="s">
        <v>15297</v>
      </c>
      <c r="VDJ1" s="33" t="s">
        <v>15298</v>
      </c>
      <c r="VDK1" s="33" t="s">
        <v>15299</v>
      </c>
      <c r="VDL1" s="33" t="s">
        <v>15300</v>
      </c>
      <c r="VDM1" s="33" t="s">
        <v>15301</v>
      </c>
      <c r="VDN1" s="33" t="s">
        <v>15302</v>
      </c>
      <c r="VDO1" s="33" t="s">
        <v>15303</v>
      </c>
      <c r="VDP1" s="33" t="s">
        <v>15304</v>
      </c>
      <c r="VDQ1" s="33" t="s">
        <v>15305</v>
      </c>
      <c r="VDR1" s="33" t="s">
        <v>15306</v>
      </c>
      <c r="VDS1" s="33" t="s">
        <v>15307</v>
      </c>
      <c r="VDT1" s="33" t="s">
        <v>15308</v>
      </c>
      <c r="VDU1" s="33" t="s">
        <v>15309</v>
      </c>
      <c r="VDV1" s="33" t="s">
        <v>15310</v>
      </c>
      <c r="VDW1" s="33" t="s">
        <v>15311</v>
      </c>
      <c r="VDX1" s="33" t="s">
        <v>15312</v>
      </c>
      <c r="VDY1" s="33" t="s">
        <v>15313</v>
      </c>
      <c r="VDZ1" s="33" t="s">
        <v>15314</v>
      </c>
      <c r="VEA1" s="33" t="s">
        <v>15315</v>
      </c>
      <c r="VEB1" s="33" t="s">
        <v>15316</v>
      </c>
      <c r="VEC1" s="33" t="s">
        <v>15317</v>
      </c>
      <c r="VED1" s="33" t="s">
        <v>15318</v>
      </c>
      <c r="VEE1" s="33" t="s">
        <v>15319</v>
      </c>
      <c r="VEF1" s="33" t="s">
        <v>15320</v>
      </c>
      <c r="VEG1" s="33" t="s">
        <v>15321</v>
      </c>
      <c r="VEH1" s="33" t="s">
        <v>15322</v>
      </c>
      <c r="VEI1" s="33" t="s">
        <v>15323</v>
      </c>
      <c r="VEJ1" s="33" t="s">
        <v>15324</v>
      </c>
      <c r="VEK1" s="33" t="s">
        <v>15325</v>
      </c>
      <c r="VEL1" s="33" t="s">
        <v>15326</v>
      </c>
      <c r="VEM1" s="33" t="s">
        <v>15327</v>
      </c>
      <c r="VEN1" s="33" t="s">
        <v>15328</v>
      </c>
      <c r="VEO1" s="33" t="s">
        <v>15329</v>
      </c>
      <c r="VEP1" s="33" t="s">
        <v>15330</v>
      </c>
      <c r="VEQ1" s="33" t="s">
        <v>15331</v>
      </c>
      <c r="VER1" s="33" t="s">
        <v>15332</v>
      </c>
      <c r="VES1" s="33" t="s">
        <v>15333</v>
      </c>
      <c r="VET1" s="33" t="s">
        <v>15334</v>
      </c>
      <c r="VEU1" s="33" t="s">
        <v>15335</v>
      </c>
      <c r="VEV1" s="33" t="s">
        <v>15336</v>
      </c>
      <c r="VEW1" s="33" t="s">
        <v>15337</v>
      </c>
      <c r="VEX1" s="33" t="s">
        <v>15338</v>
      </c>
      <c r="VEY1" s="33" t="s">
        <v>15339</v>
      </c>
      <c r="VEZ1" s="33" t="s">
        <v>15340</v>
      </c>
      <c r="VFA1" s="33" t="s">
        <v>15341</v>
      </c>
      <c r="VFB1" s="33" t="s">
        <v>15342</v>
      </c>
      <c r="VFC1" s="33" t="s">
        <v>15343</v>
      </c>
      <c r="VFD1" s="33" t="s">
        <v>15344</v>
      </c>
      <c r="VFE1" s="33" t="s">
        <v>15345</v>
      </c>
      <c r="VFF1" s="33" t="s">
        <v>15346</v>
      </c>
      <c r="VFG1" s="33" t="s">
        <v>15347</v>
      </c>
      <c r="VFH1" s="33" t="s">
        <v>15348</v>
      </c>
      <c r="VFI1" s="33" t="s">
        <v>15349</v>
      </c>
      <c r="VFJ1" s="33" t="s">
        <v>15350</v>
      </c>
      <c r="VFK1" s="33" t="s">
        <v>15351</v>
      </c>
      <c r="VFL1" s="33" t="s">
        <v>15352</v>
      </c>
      <c r="VFM1" s="33" t="s">
        <v>15353</v>
      </c>
      <c r="VFN1" s="33" t="s">
        <v>15354</v>
      </c>
      <c r="VFO1" s="33" t="s">
        <v>15355</v>
      </c>
      <c r="VFP1" s="33" t="s">
        <v>15356</v>
      </c>
      <c r="VFQ1" s="33" t="s">
        <v>15357</v>
      </c>
      <c r="VFR1" s="33" t="s">
        <v>15358</v>
      </c>
      <c r="VFS1" s="33" t="s">
        <v>15359</v>
      </c>
      <c r="VFT1" s="33" t="s">
        <v>15360</v>
      </c>
      <c r="VFU1" s="33" t="s">
        <v>15361</v>
      </c>
      <c r="VFV1" s="33" t="s">
        <v>15362</v>
      </c>
      <c r="VFW1" s="33" t="s">
        <v>15363</v>
      </c>
      <c r="VFX1" s="33" t="s">
        <v>15364</v>
      </c>
      <c r="VFY1" s="33" t="s">
        <v>15365</v>
      </c>
      <c r="VFZ1" s="33" t="s">
        <v>15366</v>
      </c>
      <c r="VGA1" s="33" t="s">
        <v>15367</v>
      </c>
      <c r="VGB1" s="33" t="s">
        <v>15368</v>
      </c>
      <c r="VGC1" s="33" t="s">
        <v>15369</v>
      </c>
      <c r="VGD1" s="33" t="s">
        <v>15370</v>
      </c>
      <c r="VGE1" s="33" t="s">
        <v>15371</v>
      </c>
      <c r="VGF1" s="33" t="s">
        <v>15372</v>
      </c>
      <c r="VGG1" s="33" t="s">
        <v>15373</v>
      </c>
      <c r="VGH1" s="33" t="s">
        <v>15374</v>
      </c>
      <c r="VGI1" s="33" t="s">
        <v>15375</v>
      </c>
      <c r="VGJ1" s="33" t="s">
        <v>15376</v>
      </c>
      <c r="VGK1" s="33" t="s">
        <v>15377</v>
      </c>
      <c r="VGL1" s="33" t="s">
        <v>15378</v>
      </c>
      <c r="VGM1" s="33" t="s">
        <v>15379</v>
      </c>
      <c r="VGN1" s="33" t="s">
        <v>15380</v>
      </c>
      <c r="VGO1" s="33" t="s">
        <v>15381</v>
      </c>
      <c r="VGP1" s="33" t="s">
        <v>15382</v>
      </c>
      <c r="VGQ1" s="33" t="s">
        <v>15383</v>
      </c>
      <c r="VGR1" s="33" t="s">
        <v>15384</v>
      </c>
      <c r="VGS1" s="33" t="s">
        <v>15385</v>
      </c>
      <c r="VGT1" s="33" t="s">
        <v>15386</v>
      </c>
      <c r="VGU1" s="33" t="s">
        <v>15387</v>
      </c>
      <c r="VGV1" s="33" t="s">
        <v>15388</v>
      </c>
      <c r="VGW1" s="33" t="s">
        <v>15389</v>
      </c>
      <c r="VGX1" s="33" t="s">
        <v>15390</v>
      </c>
      <c r="VGY1" s="33" t="s">
        <v>15391</v>
      </c>
      <c r="VGZ1" s="33" t="s">
        <v>15392</v>
      </c>
      <c r="VHA1" s="33" t="s">
        <v>15393</v>
      </c>
      <c r="VHB1" s="33" t="s">
        <v>15394</v>
      </c>
      <c r="VHC1" s="33" t="s">
        <v>15395</v>
      </c>
      <c r="VHD1" s="33" t="s">
        <v>15396</v>
      </c>
      <c r="VHE1" s="33" t="s">
        <v>15397</v>
      </c>
      <c r="VHF1" s="33" t="s">
        <v>15398</v>
      </c>
      <c r="VHG1" s="33" t="s">
        <v>15399</v>
      </c>
      <c r="VHH1" s="33" t="s">
        <v>15400</v>
      </c>
      <c r="VHI1" s="33" t="s">
        <v>15401</v>
      </c>
      <c r="VHJ1" s="33" t="s">
        <v>15402</v>
      </c>
      <c r="VHK1" s="33" t="s">
        <v>15403</v>
      </c>
      <c r="VHL1" s="33" t="s">
        <v>15404</v>
      </c>
      <c r="VHM1" s="33" t="s">
        <v>15405</v>
      </c>
      <c r="VHN1" s="33" t="s">
        <v>15406</v>
      </c>
      <c r="VHO1" s="33" t="s">
        <v>15407</v>
      </c>
      <c r="VHP1" s="33" t="s">
        <v>15408</v>
      </c>
      <c r="VHQ1" s="33" t="s">
        <v>15409</v>
      </c>
      <c r="VHR1" s="33" t="s">
        <v>15410</v>
      </c>
      <c r="VHS1" s="33" t="s">
        <v>15411</v>
      </c>
      <c r="VHT1" s="33" t="s">
        <v>15412</v>
      </c>
      <c r="VHU1" s="33" t="s">
        <v>15413</v>
      </c>
      <c r="VHV1" s="33" t="s">
        <v>15414</v>
      </c>
      <c r="VHW1" s="33" t="s">
        <v>15415</v>
      </c>
      <c r="VHX1" s="33" t="s">
        <v>15416</v>
      </c>
      <c r="VHY1" s="33" t="s">
        <v>15417</v>
      </c>
      <c r="VHZ1" s="33" t="s">
        <v>15418</v>
      </c>
      <c r="VIA1" s="33" t="s">
        <v>15419</v>
      </c>
      <c r="VIB1" s="33" t="s">
        <v>15420</v>
      </c>
      <c r="VIC1" s="33" t="s">
        <v>15421</v>
      </c>
      <c r="VID1" s="33" t="s">
        <v>15422</v>
      </c>
      <c r="VIE1" s="33" t="s">
        <v>15423</v>
      </c>
      <c r="VIF1" s="33" t="s">
        <v>15424</v>
      </c>
      <c r="VIG1" s="33" t="s">
        <v>15425</v>
      </c>
      <c r="VIH1" s="33" t="s">
        <v>15426</v>
      </c>
      <c r="VII1" s="33" t="s">
        <v>15427</v>
      </c>
      <c r="VIJ1" s="33" t="s">
        <v>15428</v>
      </c>
      <c r="VIK1" s="33" t="s">
        <v>15429</v>
      </c>
      <c r="VIL1" s="33" t="s">
        <v>15430</v>
      </c>
      <c r="VIM1" s="33" t="s">
        <v>15431</v>
      </c>
      <c r="VIN1" s="33" t="s">
        <v>15432</v>
      </c>
      <c r="VIO1" s="33" t="s">
        <v>15433</v>
      </c>
      <c r="VIP1" s="33" t="s">
        <v>15434</v>
      </c>
      <c r="VIQ1" s="33" t="s">
        <v>15435</v>
      </c>
      <c r="VIR1" s="33" t="s">
        <v>15436</v>
      </c>
      <c r="VIS1" s="33" t="s">
        <v>15437</v>
      </c>
      <c r="VIT1" s="33" t="s">
        <v>15438</v>
      </c>
      <c r="VIU1" s="33" t="s">
        <v>15439</v>
      </c>
      <c r="VIV1" s="33" t="s">
        <v>15440</v>
      </c>
      <c r="VIW1" s="33" t="s">
        <v>15441</v>
      </c>
      <c r="VIX1" s="33" t="s">
        <v>15442</v>
      </c>
      <c r="VIY1" s="33" t="s">
        <v>15443</v>
      </c>
      <c r="VIZ1" s="33" t="s">
        <v>15444</v>
      </c>
      <c r="VJA1" s="33" t="s">
        <v>15445</v>
      </c>
      <c r="VJB1" s="33" t="s">
        <v>15446</v>
      </c>
      <c r="VJC1" s="33" t="s">
        <v>15447</v>
      </c>
      <c r="VJD1" s="33" t="s">
        <v>15448</v>
      </c>
      <c r="VJE1" s="33" t="s">
        <v>15449</v>
      </c>
      <c r="VJF1" s="33" t="s">
        <v>15450</v>
      </c>
      <c r="VJG1" s="33" t="s">
        <v>15451</v>
      </c>
      <c r="VJH1" s="33" t="s">
        <v>15452</v>
      </c>
      <c r="VJI1" s="33" t="s">
        <v>15453</v>
      </c>
      <c r="VJJ1" s="33" t="s">
        <v>15454</v>
      </c>
      <c r="VJK1" s="33" t="s">
        <v>15455</v>
      </c>
      <c r="VJL1" s="33" t="s">
        <v>15456</v>
      </c>
      <c r="VJM1" s="33" t="s">
        <v>15457</v>
      </c>
      <c r="VJN1" s="33" t="s">
        <v>15458</v>
      </c>
      <c r="VJO1" s="33" t="s">
        <v>15459</v>
      </c>
      <c r="VJP1" s="33" t="s">
        <v>15460</v>
      </c>
      <c r="VJQ1" s="33" t="s">
        <v>15461</v>
      </c>
      <c r="VJR1" s="33" t="s">
        <v>15462</v>
      </c>
      <c r="VJS1" s="33" t="s">
        <v>15463</v>
      </c>
      <c r="VJT1" s="33" t="s">
        <v>15464</v>
      </c>
      <c r="VJU1" s="33" t="s">
        <v>15465</v>
      </c>
      <c r="VJV1" s="33" t="s">
        <v>15466</v>
      </c>
      <c r="VJW1" s="33" t="s">
        <v>15467</v>
      </c>
      <c r="VJX1" s="33" t="s">
        <v>15468</v>
      </c>
      <c r="VJY1" s="33" t="s">
        <v>15469</v>
      </c>
      <c r="VJZ1" s="33" t="s">
        <v>15470</v>
      </c>
      <c r="VKA1" s="33" t="s">
        <v>15471</v>
      </c>
      <c r="VKB1" s="33" t="s">
        <v>15472</v>
      </c>
      <c r="VKC1" s="33" t="s">
        <v>15473</v>
      </c>
      <c r="VKD1" s="33" t="s">
        <v>15474</v>
      </c>
      <c r="VKE1" s="33" t="s">
        <v>15475</v>
      </c>
      <c r="VKF1" s="33" t="s">
        <v>15476</v>
      </c>
      <c r="VKG1" s="33" t="s">
        <v>15477</v>
      </c>
      <c r="VKH1" s="33" t="s">
        <v>15478</v>
      </c>
      <c r="VKI1" s="33" t="s">
        <v>15479</v>
      </c>
      <c r="VKJ1" s="33" t="s">
        <v>15480</v>
      </c>
      <c r="VKK1" s="33" t="s">
        <v>15481</v>
      </c>
      <c r="VKL1" s="33" t="s">
        <v>15482</v>
      </c>
      <c r="VKM1" s="33" t="s">
        <v>15483</v>
      </c>
      <c r="VKN1" s="33" t="s">
        <v>15484</v>
      </c>
      <c r="VKO1" s="33" t="s">
        <v>15485</v>
      </c>
      <c r="VKP1" s="33" t="s">
        <v>15486</v>
      </c>
      <c r="VKQ1" s="33" t="s">
        <v>15487</v>
      </c>
      <c r="VKR1" s="33" t="s">
        <v>15488</v>
      </c>
      <c r="VKS1" s="33" t="s">
        <v>15489</v>
      </c>
      <c r="VKT1" s="33" t="s">
        <v>15490</v>
      </c>
      <c r="VKU1" s="33" t="s">
        <v>15491</v>
      </c>
      <c r="VKV1" s="33" t="s">
        <v>15492</v>
      </c>
      <c r="VKW1" s="33" t="s">
        <v>15493</v>
      </c>
      <c r="VKX1" s="33" t="s">
        <v>15494</v>
      </c>
      <c r="VKY1" s="33" t="s">
        <v>15495</v>
      </c>
      <c r="VKZ1" s="33" t="s">
        <v>15496</v>
      </c>
      <c r="VLA1" s="33" t="s">
        <v>15497</v>
      </c>
      <c r="VLB1" s="33" t="s">
        <v>15498</v>
      </c>
      <c r="VLC1" s="33" t="s">
        <v>15499</v>
      </c>
      <c r="VLD1" s="33" t="s">
        <v>15500</v>
      </c>
      <c r="VLE1" s="33" t="s">
        <v>15501</v>
      </c>
      <c r="VLF1" s="33" t="s">
        <v>15502</v>
      </c>
      <c r="VLG1" s="33" t="s">
        <v>15503</v>
      </c>
      <c r="VLH1" s="33" t="s">
        <v>15504</v>
      </c>
      <c r="VLI1" s="33" t="s">
        <v>15505</v>
      </c>
      <c r="VLJ1" s="33" t="s">
        <v>15506</v>
      </c>
      <c r="VLK1" s="33" t="s">
        <v>15507</v>
      </c>
      <c r="VLL1" s="33" t="s">
        <v>15508</v>
      </c>
      <c r="VLM1" s="33" t="s">
        <v>15509</v>
      </c>
      <c r="VLN1" s="33" t="s">
        <v>15510</v>
      </c>
      <c r="VLO1" s="33" t="s">
        <v>15511</v>
      </c>
      <c r="VLP1" s="33" t="s">
        <v>15512</v>
      </c>
      <c r="VLQ1" s="33" t="s">
        <v>15513</v>
      </c>
      <c r="VLR1" s="33" t="s">
        <v>15514</v>
      </c>
      <c r="VLS1" s="33" t="s">
        <v>15515</v>
      </c>
      <c r="VLT1" s="33" t="s">
        <v>15516</v>
      </c>
      <c r="VLU1" s="33" t="s">
        <v>15517</v>
      </c>
      <c r="VLV1" s="33" t="s">
        <v>15518</v>
      </c>
      <c r="VLW1" s="33" t="s">
        <v>15519</v>
      </c>
      <c r="VLX1" s="33" t="s">
        <v>15520</v>
      </c>
      <c r="VLY1" s="33" t="s">
        <v>15521</v>
      </c>
      <c r="VLZ1" s="33" t="s">
        <v>15522</v>
      </c>
      <c r="VMA1" s="33" t="s">
        <v>15523</v>
      </c>
      <c r="VMB1" s="33" t="s">
        <v>15524</v>
      </c>
      <c r="VMC1" s="33" t="s">
        <v>15525</v>
      </c>
      <c r="VMD1" s="33" t="s">
        <v>15526</v>
      </c>
      <c r="VME1" s="33" t="s">
        <v>15527</v>
      </c>
      <c r="VMF1" s="33" t="s">
        <v>15528</v>
      </c>
      <c r="VMG1" s="33" t="s">
        <v>15529</v>
      </c>
      <c r="VMH1" s="33" t="s">
        <v>15530</v>
      </c>
      <c r="VMI1" s="33" t="s">
        <v>15531</v>
      </c>
      <c r="VMJ1" s="33" t="s">
        <v>15532</v>
      </c>
      <c r="VMK1" s="33" t="s">
        <v>15533</v>
      </c>
      <c r="VML1" s="33" t="s">
        <v>15534</v>
      </c>
      <c r="VMM1" s="33" t="s">
        <v>15535</v>
      </c>
      <c r="VMN1" s="33" t="s">
        <v>15536</v>
      </c>
      <c r="VMO1" s="33" t="s">
        <v>15537</v>
      </c>
      <c r="VMP1" s="33" t="s">
        <v>15538</v>
      </c>
      <c r="VMQ1" s="33" t="s">
        <v>15539</v>
      </c>
      <c r="VMR1" s="33" t="s">
        <v>15540</v>
      </c>
      <c r="VMS1" s="33" t="s">
        <v>15541</v>
      </c>
      <c r="VMT1" s="33" t="s">
        <v>15542</v>
      </c>
      <c r="VMU1" s="33" t="s">
        <v>15543</v>
      </c>
      <c r="VMV1" s="33" t="s">
        <v>15544</v>
      </c>
      <c r="VMW1" s="33" t="s">
        <v>15545</v>
      </c>
      <c r="VMX1" s="33" t="s">
        <v>15546</v>
      </c>
      <c r="VMY1" s="33" t="s">
        <v>15547</v>
      </c>
      <c r="VMZ1" s="33" t="s">
        <v>15548</v>
      </c>
      <c r="VNA1" s="33" t="s">
        <v>15549</v>
      </c>
      <c r="VNB1" s="33" t="s">
        <v>15550</v>
      </c>
      <c r="VNC1" s="33" t="s">
        <v>15551</v>
      </c>
      <c r="VND1" s="33" t="s">
        <v>15552</v>
      </c>
      <c r="VNE1" s="33" t="s">
        <v>15553</v>
      </c>
      <c r="VNF1" s="33" t="s">
        <v>15554</v>
      </c>
      <c r="VNG1" s="33" t="s">
        <v>15555</v>
      </c>
      <c r="VNH1" s="33" t="s">
        <v>15556</v>
      </c>
      <c r="VNI1" s="33" t="s">
        <v>15557</v>
      </c>
      <c r="VNJ1" s="33" t="s">
        <v>15558</v>
      </c>
      <c r="VNK1" s="33" t="s">
        <v>15559</v>
      </c>
      <c r="VNL1" s="33" t="s">
        <v>15560</v>
      </c>
      <c r="VNM1" s="33" t="s">
        <v>15561</v>
      </c>
      <c r="VNN1" s="33" t="s">
        <v>15562</v>
      </c>
      <c r="VNO1" s="33" t="s">
        <v>15563</v>
      </c>
      <c r="VNP1" s="33" t="s">
        <v>15564</v>
      </c>
      <c r="VNQ1" s="33" t="s">
        <v>15565</v>
      </c>
      <c r="VNR1" s="33" t="s">
        <v>15566</v>
      </c>
      <c r="VNS1" s="33" t="s">
        <v>15567</v>
      </c>
      <c r="VNT1" s="33" t="s">
        <v>15568</v>
      </c>
      <c r="VNU1" s="33" t="s">
        <v>15569</v>
      </c>
      <c r="VNV1" s="33" t="s">
        <v>15570</v>
      </c>
      <c r="VNW1" s="33" t="s">
        <v>15571</v>
      </c>
      <c r="VNX1" s="33" t="s">
        <v>15572</v>
      </c>
      <c r="VNY1" s="33" t="s">
        <v>15573</v>
      </c>
      <c r="VNZ1" s="33" t="s">
        <v>15574</v>
      </c>
      <c r="VOA1" s="33" t="s">
        <v>15575</v>
      </c>
      <c r="VOB1" s="33" t="s">
        <v>15576</v>
      </c>
      <c r="VOC1" s="33" t="s">
        <v>15577</v>
      </c>
      <c r="VOD1" s="33" t="s">
        <v>15578</v>
      </c>
      <c r="VOE1" s="33" t="s">
        <v>15579</v>
      </c>
      <c r="VOF1" s="33" t="s">
        <v>15580</v>
      </c>
      <c r="VOG1" s="33" t="s">
        <v>15581</v>
      </c>
      <c r="VOH1" s="33" t="s">
        <v>15582</v>
      </c>
      <c r="VOI1" s="33" t="s">
        <v>15583</v>
      </c>
      <c r="VOJ1" s="33" t="s">
        <v>15584</v>
      </c>
      <c r="VOK1" s="33" t="s">
        <v>15585</v>
      </c>
      <c r="VOL1" s="33" t="s">
        <v>15586</v>
      </c>
      <c r="VOM1" s="33" t="s">
        <v>15587</v>
      </c>
      <c r="VON1" s="33" t="s">
        <v>15588</v>
      </c>
      <c r="VOO1" s="33" t="s">
        <v>15589</v>
      </c>
      <c r="VOP1" s="33" t="s">
        <v>15590</v>
      </c>
      <c r="VOQ1" s="33" t="s">
        <v>15591</v>
      </c>
      <c r="VOR1" s="33" t="s">
        <v>15592</v>
      </c>
      <c r="VOS1" s="33" t="s">
        <v>15593</v>
      </c>
      <c r="VOT1" s="33" t="s">
        <v>15594</v>
      </c>
      <c r="VOU1" s="33" t="s">
        <v>15595</v>
      </c>
      <c r="VOV1" s="33" t="s">
        <v>15596</v>
      </c>
      <c r="VOW1" s="33" t="s">
        <v>15597</v>
      </c>
      <c r="VOX1" s="33" t="s">
        <v>15598</v>
      </c>
      <c r="VOY1" s="33" t="s">
        <v>15599</v>
      </c>
      <c r="VOZ1" s="33" t="s">
        <v>15600</v>
      </c>
      <c r="VPA1" s="33" t="s">
        <v>15601</v>
      </c>
      <c r="VPB1" s="33" t="s">
        <v>15602</v>
      </c>
      <c r="VPC1" s="33" t="s">
        <v>15603</v>
      </c>
      <c r="VPD1" s="33" t="s">
        <v>15604</v>
      </c>
      <c r="VPE1" s="33" t="s">
        <v>15605</v>
      </c>
      <c r="VPF1" s="33" t="s">
        <v>15606</v>
      </c>
      <c r="VPG1" s="33" t="s">
        <v>15607</v>
      </c>
      <c r="VPH1" s="33" t="s">
        <v>15608</v>
      </c>
      <c r="VPI1" s="33" t="s">
        <v>15609</v>
      </c>
      <c r="VPJ1" s="33" t="s">
        <v>15610</v>
      </c>
      <c r="VPK1" s="33" t="s">
        <v>15611</v>
      </c>
      <c r="VPL1" s="33" t="s">
        <v>15612</v>
      </c>
      <c r="VPM1" s="33" t="s">
        <v>15613</v>
      </c>
      <c r="VPN1" s="33" t="s">
        <v>15614</v>
      </c>
      <c r="VPO1" s="33" t="s">
        <v>15615</v>
      </c>
      <c r="VPP1" s="33" t="s">
        <v>15616</v>
      </c>
      <c r="VPQ1" s="33" t="s">
        <v>15617</v>
      </c>
      <c r="VPR1" s="33" t="s">
        <v>15618</v>
      </c>
      <c r="VPS1" s="33" t="s">
        <v>15619</v>
      </c>
      <c r="VPT1" s="33" t="s">
        <v>15620</v>
      </c>
      <c r="VPU1" s="33" t="s">
        <v>15621</v>
      </c>
      <c r="VPV1" s="33" t="s">
        <v>15622</v>
      </c>
      <c r="VPW1" s="33" t="s">
        <v>15623</v>
      </c>
      <c r="VPX1" s="33" t="s">
        <v>15624</v>
      </c>
      <c r="VPY1" s="33" t="s">
        <v>15625</v>
      </c>
      <c r="VPZ1" s="33" t="s">
        <v>15626</v>
      </c>
      <c r="VQA1" s="33" t="s">
        <v>15627</v>
      </c>
      <c r="VQB1" s="33" t="s">
        <v>15628</v>
      </c>
      <c r="VQC1" s="33" t="s">
        <v>15629</v>
      </c>
      <c r="VQD1" s="33" t="s">
        <v>15630</v>
      </c>
      <c r="VQE1" s="33" t="s">
        <v>15631</v>
      </c>
      <c r="VQF1" s="33" t="s">
        <v>15632</v>
      </c>
      <c r="VQG1" s="33" t="s">
        <v>15633</v>
      </c>
      <c r="VQH1" s="33" t="s">
        <v>15634</v>
      </c>
      <c r="VQI1" s="33" t="s">
        <v>15635</v>
      </c>
      <c r="VQJ1" s="33" t="s">
        <v>15636</v>
      </c>
      <c r="VQK1" s="33" t="s">
        <v>15637</v>
      </c>
      <c r="VQL1" s="33" t="s">
        <v>15638</v>
      </c>
      <c r="VQM1" s="33" t="s">
        <v>15639</v>
      </c>
      <c r="VQN1" s="33" t="s">
        <v>15640</v>
      </c>
      <c r="VQO1" s="33" t="s">
        <v>15641</v>
      </c>
      <c r="VQP1" s="33" t="s">
        <v>15642</v>
      </c>
      <c r="VQQ1" s="33" t="s">
        <v>15643</v>
      </c>
      <c r="VQR1" s="33" t="s">
        <v>15644</v>
      </c>
      <c r="VQS1" s="33" t="s">
        <v>15645</v>
      </c>
      <c r="VQT1" s="33" t="s">
        <v>15646</v>
      </c>
      <c r="VQU1" s="33" t="s">
        <v>15647</v>
      </c>
      <c r="VQV1" s="33" t="s">
        <v>15648</v>
      </c>
      <c r="VQW1" s="33" t="s">
        <v>15649</v>
      </c>
      <c r="VQX1" s="33" t="s">
        <v>15650</v>
      </c>
      <c r="VQY1" s="33" t="s">
        <v>15651</v>
      </c>
      <c r="VQZ1" s="33" t="s">
        <v>15652</v>
      </c>
      <c r="VRA1" s="33" t="s">
        <v>15653</v>
      </c>
      <c r="VRB1" s="33" t="s">
        <v>15654</v>
      </c>
      <c r="VRC1" s="33" t="s">
        <v>15655</v>
      </c>
      <c r="VRD1" s="33" t="s">
        <v>15656</v>
      </c>
      <c r="VRE1" s="33" t="s">
        <v>15657</v>
      </c>
      <c r="VRF1" s="33" t="s">
        <v>15658</v>
      </c>
      <c r="VRG1" s="33" t="s">
        <v>15659</v>
      </c>
      <c r="VRH1" s="33" t="s">
        <v>15660</v>
      </c>
      <c r="VRI1" s="33" t="s">
        <v>15661</v>
      </c>
      <c r="VRJ1" s="33" t="s">
        <v>15662</v>
      </c>
      <c r="VRK1" s="33" t="s">
        <v>15663</v>
      </c>
      <c r="VRL1" s="33" t="s">
        <v>15664</v>
      </c>
      <c r="VRM1" s="33" t="s">
        <v>15665</v>
      </c>
      <c r="VRN1" s="33" t="s">
        <v>15666</v>
      </c>
      <c r="VRO1" s="33" t="s">
        <v>15667</v>
      </c>
      <c r="VRP1" s="33" t="s">
        <v>15668</v>
      </c>
      <c r="VRQ1" s="33" t="s">
        <v>15669</v>
      </c>
      <c r="VRR1" s="33" t="s">
        <v>15670</v>
      </c>
      <c r="VRS1" s="33" t="s">
        <v>15671</v>
      </c>
      <c r="VRT1" s="33" t="s">
        <v>15672</v>
      </c>
      <c r="VRU1" s="33" t="s">
        <v>15673</v>
      </c>
      <c r="VRV1" s="33" t="s">
        <v>15674</v>
      </c>
      <c r="VRW1" s="33" t="s">
        <v>15675</v>
      </c>
      <c r="VRX1" s="33" t="s">
        <v>15676</v>
      </c>
      <c r="VRY1" s="33" t="s">
        <v>15677</v>
      </c>
      <c r="VRZ1" s="33" t="s">
        <v>15678</v>
      </c>
      <c r="VSA1" s="33" t="s">
        <v>15679</v>
      </c>
      <c r="VSB1" s="33" t="s">
        <v>15680</v>
      </c>
      <c r="VSC1" s="33" t="s">
        <v>15681</v>
      </c>
      <c r="VSD1" s="33" t="s">
        <v>15682</v>
      </c>
      <c r="VSE1" s="33" t="s">
        <v>15683</v>
      </c>
      <c r="VSF1" s="33" t="s">
        <v>15684</v>
      </c>
      <c r="VSG1" s="33" t="s">
        <v>15685</v>
      </c>
      <c r="VSH1" s="33" t="s">
        <v>15686</v>
      </c>
      <c r="VSI1" s="33" t="s">
        <v>15687</v>
      </c>
      <c r="VSJ1" s="33" t="s">
        <v>15688</v>
      </c>
      <c r="VSK1" s="33" t="s">
        <v>15689</v>
      </c>
      <c r="VSL1" s="33" t="s">
        <v>15690</v>
      </c>
      <c r="VSM1" s="33" t="s">
        <v>15691</v>
      </c>
      <c r="VSN1" s="33" t="s">
        <v>15692</v>
      </c>
      <c r="VSO1" s="33" t="s">
        <v>15693</v>
      </c>
      <c r="VSP1" s="33" t="s">
        <v>15694</v>
      </c>
      <c r="VSQ1" s="33" t="s">
        <v>15695</v>
      </c>
      <c r="VSR1" s="33" t="s">
        <v>15696</v>
      </c>
      <c r="VSS1" s="33" t="s">
        <v>15697</v>
      </c>
      <c r="VST1" s="33" t="s">
        <v>15698</v>
      </c>
      <c r="VSU1" s="33" t="s">
        <v>15699</v>
      </c>
      <c r="VSV1" s="33" t="s">
        <v>15700</v>
      </c>
      <c r="VSW1" s="33" t="s">
        <v>15701</v>
      </c>
      <c r="VSX1" s="33" t="s">
        <v>15702</v>
      </c>
      <c r="VSY1" s="33" t="s">
        <v>15703</v>
      </c>
      <c r="VSZ1" s="33" t="s">
        <v>15704</v>
      </c>
      <c r="VTA1" s="33" t="s">
        <v>15705</v>
      </c>
      <c r="VTB1" s="33" t="s">
        <v>15706</v>
      </c>
      <c r="VTC1" s="33" t="s">
        <v>15707</v>
      </c>
      <c r="VTD1" s="33" t="s">
        <v>15708</v>
      </c>
      <c r="VTE1" s="33" t="s">
        <v>15709</v>
      </c>
      <c r="VTF1" s="33" t="s">
        <v>15710</v>
      </c>
      <c r="VTG1" s="33" t="s">
        <v>15711</v>
      </c>
      <c r="VTH1" s="33" t="s">
        <v>15712</v>
      </c>
      <c r="VTI1" s="33" t="s">
        <v>15713</v>
      </c>
      <c r="VTJ1" s="33" t="s">
        <v>15714</v>
      </c>
      <c r="VTK1" s="33" t="s">
        <v>15715</v>
      </c>
      <c r="VTL1" s="33" t="s">
        <v>15716</v>
      </c>
      <c r="VTM1" s="33" t="s">
        <v>15717</v>
      </c>
      <c r="VTN1" s="33" t="s">
        <v>15718</v>
      </c>
      <c r="VTO1" s="33" t="s">
        <v>15719</v>
      </c>
      <c r="VTP1" s="33" t="s">
        <v>15720</v>
      </c>
      <c r="VTQ1" s="33" t="s">
        <v>15721</v>
      </c>
      <c r="VTR1" s="33" t="s">
        <v>15722</v>
      </c>
      <c r="VTS1" s="33" t="s">
        <v>15723</v>
      </c>
      <c r="VTT1" s="33" t="s">
        <v>15724</v>
      </c>
      <c r="VTU1" s="33" t="s">
        <v>15725</v>
      </c>
      <c r="VTV1" s="33" t="s">
        <v>15726</v>
      </c>
      <c r="VTW1" s="33" t="s">
        <v>15727</v>
      </c>
      <c r="VTX1" s="33" t="s">
        <v>15728</v>
      </c>
      <c r="VTY1" s="33" t="s">
        <v>15729</v>
      </c>
      <c r="VTZ1" s="33" t="s">
        <v>15730</v>
      </c>
      <c r="VUA1" s="33" t="s">
        <v>15731</v>
      </c>
      <c r="VUB1" s="33" t="s">
        <v>15732</v>
      </c>
      <c r="VUC1" s="33" t="s">
        <v>15733</v>
      </c>
      <c r="VUD1" s="33" t="s">
        <v>15734</v>
      </c>
      <c r="VUE1" s="33" t="s">
        <v>15735</v>
      </c>
      <c r="VUF1" s="33" t="s">
        <v>15736</v>
      </c>
      <c r="VUG1" s="33" t="s">
        <v>15737</v>
      </c>
      <c r="VUH1" s="33" t="s">
        <v>15738</v>
      </c>
      <c r="VUI1" s="33" t="s">
        <v>15739</v>
      </c>
      <c r="VUJ1" s="33" t="s">
        <v>15740</v>
      </c>
      <c r="VUK1" s="33" t="s">
        <v>15741</v>
      </c>
      <c r="VUL1" s="33" t="s">
        <v>15742</v>
      </c>
      <c r="VUM1" s="33" t="s">
        <v>15743</v>
      </c>
      <c r="VUN1" s="33" t="s">
        <v>15744</v>
      </c>
      <c r="VUO1" s="33" t="s">
        <v>15745</v>
      </c>
      <c r="VUP1" s="33" t="s">
        <v>15746</v>
      </c>
      <c r="VUQ1" s="33" t="s">
        <v>15747</v>
      </c>
      <c r="VUR1" s="33" t="s">
        <v>15748</v>
      </c>
      <c r="VUS1" s="33" t="s">
        <v>15749</v>
      </c>
      <c r="VUT1" s="33" t="s">
        <v>15750</v>
      </c>
      <c r="VUU1" s="33" t="s">
        <v>15751</v>
      </c>
      <c r="VUV1" s="33" t="s">
        <v>15752</v>
      </c>
      <c r="VUW1" s="33" t="s">
        <v>15753</v>
      </c>
      <c r="VUX1" s="33" t="s">
        <v>15754</v>
      </c>
      <c r="VUY1" s="33" t="s">
        <v>15755</v>
      </c>
      <c r="VUZ1" s="33" t="s">
        <v>15756</v>
      </c>
      <c r="VVA1" s="33" t="s">
        <v>15757</v>
      </c>
      <c r="VVB1" s="33" t="s">
        <v>15758</v>
      </c>
      <c r="VVC1" s="33" t="s">
        <v>15759</v>
      </c>
      <c r="VVD1" s="33" t="s">
        <v>15760</v>
      </c>
      <c r="VVE1" s="33" t="s">
        <v>15761</v>
      </c>
      <c r="VVF1" s="33" t="s">
        <v>15762</v>
      </c>
      <c r="VVG1" s="33" t="s">
        <v>15763</v>
      </c>
      <c r="VVH1" s="33" t="s">
        <v>15764</v>
      </c>
      <c r="VVI1" s="33" t="s">
        <v>15765</v>
      </c>
      <c r="VVJ1" s="33" t="s">
        <v>15766</v>
      </c>
      <c r="VVK1" s="33" t="s">
        <v>15767</v>
      </c>
      <c r="VVL1" s="33" t="s">
        <v>15768</v>
      </c>
      <c r="VVM1" s="33" t="s">
        <v>15769</v>
      </c>
      <c r="VVN1" s="33" t="s">
        <v>15770</v>
      </c>
      <c r="VVO1" s="33" t="s">
        <v>15771</v>
      </c>
      <c r="VVP1" s="33" t="s">
        <v>15772</v>
      </c>
      <c r="VVQ1" s="33" t="s">
        <v>15773</v>
      </c>
      <c r="VVR1" s="33" t="s">
        <v>15774</v>
      </c>
      <c r="VVS1" s="33" t="s">
        <v>15775</v>
      </c>
      <c r="VVT1" s="33" t="s">
        <v>15776</v>
      </c>
      <c r="VVU1" s="33" t="s">
        <v>15777</v>
      </c>
      <c r="VVV1" s="33" t="s">
        <v>15778</v>
      </c>
      <c r="VVW1" s="33" t="s">
        <v>15779</v>
      </c>
      <c r="VVX1" s="33" t="s">
        <v>15780</v>
      </c>
      <c r="VVY1" s="33" t="s">
        <v>15781</v>
      </c>
      <c r="VVZ1" s="33" t="s">
        <v>15782</v>
      </c>
      <c r="VWA1" s="33" t="s">
        <v>15783</v>
      </c>
      <c r="VWB1" s="33" t="s">
        <v>15784</v>
      </c>
      <c r="VWC1" s="33" t="s">
        <v>15785</v>
      </c>
      <c r="VWD1" s="33" t="s">
        <v>15786</v>
      </c>
      <c r="VWE1" s="33" t="s">
        <v>15787</v>
      </c>
      <c r="VWF1" s="33" t="s">
        <v>15788</v>
      </c>
      <c r="VWG1" s="33" t="s">
        <v>15789</v>
      </c>
      <c r="VWH1" s="33" t="s">
        <v>15790</v>
      </c>
      <c r="VWI1" s="33" t="s">
        <v>15791</v>
      </c>
      <c r="VWJ1" s="33" t="s">
        <v>15792</v>
      </c>
      <c r="VWK1" s="33" t="s">
        <v>15793</v>
      </c>
      <c r="VWL1" s="33" t="s">
        <v>15794</v>
      </c>
      <c r="VWM1" s="33" t="s">
        <v>15795</v>
      </c>
      <c r="VWN1" s="33" t="s">
        <v>15796</v>
      </c>
      <c r="VWO1" s="33" t="s">
        <v>15797</v>
      </c>
      <c r="VWP1" s="33" t="s">
        <v>15798</v>
      </c>
      <c r="VWQ1" s="33" t="s">
        <v>15799</v>
      </c>
      <c r="VWR1" s="33" t="s">
        <v>15800</v>
      </c>
      <c r="VWS1" s="33" t="s">
        <v>15801</v>
      </c>
      <c r="VWT1" s="33" t="s">
        <v>15802</v>
      </c>
      <c r="VWU1" s="33" t="s">
        <v>15803</v>
      </c>
      <c r="VWV1" s="33" t="s">
        <v>15804</v>
      </c>
      <c r="VWW1" s="33" t="s">
        <v>15805</v>
      </c>
      <c r="VWX1" s="33" t="s">
        <v>15806</v>
      </c>
      <c r="VWY1" s="33" t="s">
        <v>15807</v>
      </c>
      <c r="VWZ1" s="33" t="s">
        <v>15808</v>
      </c>
      <c r="VXA1" s="33" t="s">
        <v>15809</v>
      </c>
      <c r="VXB1" s="33" t="s">
        <v>15810</v>
      </c>
      <c r="VXC1" s="33" t="s">
        <v>15811</v>
      </c>
      <c r="VXD1" s="33" t="s">
        <v>15812</v>
      </c>
      <c r="VXE1" s="33" t="s">
        <v>15813</v>
      </c>
      <c r="VXF1" s="33" t="s">
        <v>15814</v>
      </c>
      <c r="VXG1" s="33" t="s">
        <v>15815</v>
      </c>
      <c r="VXH1" s="33" t="s">
        <v>15816</v>
      </c>
      <c r="VXI1" s="33" t="s">
        <v>15817</v>
      </c>
      <c r="VXJ1" s="33" t="s">
        <v>15818</v>
      </c>
      <c r="VXK1" s="33" t="s">
        <v>15819</v>
      </c>
      <c r="VXL1" s="33" t="s">
        <v>15820</v>
      </c>
      <c r="VXM1" s="33" t="s">
        <v>15821</v>
      </c>
      <c r="VXN1" s="33" t="s">
        <v>15822</v>
      </c>
      <c r="VXO1" s="33" t="s">
        <v>15823</v>
      </c>
      <c r="VXP1" s="33" t="s">
        <v>15824</v>
      </c>
      <c r="VXQ1" s="33" t="s">
        <v>15825</v>
      </c>
      <c r="VXR1" s="33" t="s">
        <v>15826</v>
      </c>
      <c r="VXS1" s="33" t="s">
        <v>15827</v>
      </c>
      <c r="VXT1" s="33" t="s">
        <v>15828</v>
      </c>
      <c r="VXU1" s="33" t="s">
        <v>15829</v>
      </c>
      <c r="VXV1" s="33" t="s">
        <v>15830</v>
      </c>
      <c r="VXW1" s="33" t="s">
        <v>15831</v>
      </c>
      <c r="VXX1" s="33" t="s">
        <v>15832</v>
      </c>
      <c r="VXY1" s="33" t="s">
        <v>15833</v>
      </c>
      <c r="VXZ1" s="33" t="s">
        <v>15834</v>
      </c>
      <c r="VYA1" s="33" t="s">
        <v>15835</v>
      </c>
      <c r="VYB1" s="33" t="s">
        <v>15836</v>
      </c>
      <c r="VYC1" s="33" t="s">
        <v>15837</v>
      </c>
      <c r="VYD1" s="33" t="s">
        <v>15838</v>
      </c>
      <c r="VYE1" s="33" t="s">
        <v>15839</v>
      </c>
      <c r="VYF1" s="33" t="s">
        <v>15840</v>
      </c>
      <c r="VYG1" s="33" t="s">
        <v>15841</v>
      </c>
      <c r="VYH1" s="33" t="s">
        <v>15842</v>
      </c>
      <c r="VYI1" s="33" t="s">
        <v>15843</v>
      </c>
      <c r="VYJ1" s="33" t="s">
        <v>15844</v>
      </c>
      <c r="VYK1" s="33" t="s">
        <v>15845</v>
      </c>
      <c r="VYL1" s="33" t="s">
        <v>15846</v>
      </c>
      <c r="VYM1" s="33" t="s">
        <v>15847</v>
      </c>
      <c r="VYN1" s="33" t="s">
        <v>15848</v>
      </c>
      <c r="VYO1" s="33" t="s">
        <v>15849</v>
      </c>
      <c r="VYP1" s="33" t="s">
        <v>15850</v>
      </c>
      <c r="VYQ1" s="33" t="s">
        <v>15851</v>
      </c>
      <c r="VYR1" s="33" t="s">
        <v>15852</v>
      </c>
      <c r="VYS1" s="33" t="s">
        <v>15853</v>
      </c>
      <c r="VYT1" s="33" t="s">
        <v>15854</v>
      </c>
      <c r="VYU1" s="33" t="s">
        <v>15855</v>
      </c>
      <c r="VYV1" s="33" t="s">
        <v>15856</v>
      </c>
      <c r="VYW1" s="33" t="s">
        <v>15857</v>
      </c>
      <c r="VYX1" s="33" t="s">
        <v>15858</v>
      </c>
      <c r="VYY1" s="33" t="s">
        <v>15859</v>
      </c>
      <c r="VYZ1" s="33" t="s">
        <v>15860</v>
      </c>
      <c r="VZA1" s="33" t="s">
        <v>15861</v>
      </c>
      <c r="VZB1" s="33" t="s">
        <v>15862</v>
      </c>
      <c r="VZC1" s="33" t="s">
        <v>15863</v>
      </c>
      <c r="VZD1" s="33" t="s">
        <v>15864</v>
      </c>
      <c r="VZE1" s="33" t="s">
        <v>15865</v>
      </c>
      <c r="VZF1" s="33" t="s">
        <v>15866</v>
      </c>
      <c r="VZG1" s="33" t="s">
        <v>15867</v>
      </c>
      <c r="VZH1" s="33" t="s">
        <v>15868</v>
      </c>
      <c r="VZI1" s="33" t="s">
        <v>15869</v>
      </c>
      <c r="VZJ1" s="33" t="s">
        <v>15870</v>
      </c>
      <c r="VZK1" s="33" t="s">
        <v>15871</v>
      </c>
      <c r="VZL1" s="33" t="s">
        <v>15872</v>
      </c>
      <c r="VZM1" s="33" t="s">
        <v>15873</v>
      </c>
      <c r="VZN1" s="33" t="s">
        <v>15874</v>
      </c>
      <c r="VZO1" s="33" t="s">
        <v>15875</v>
      </c>
      <c r="VZP1" s="33" t="s">
        <v>15876</v>
      </c>
      <c r="VZQ1" s="33" t="s">
        <v>15877</v>
      </c>
      <c r="VZR1" s="33" t="s">
        <v>15878</v>
      </c>
      <c r="VZS1" s="33" t="s">
        <v>15879</v>
      </c>
      <c r="VZT1" s="33" t="s">
        <v>15880</v>
      </c>
      <c r="VZU1" s="33" t="s">
        <v>15881</v>
      </c>
      <c r="VZV1" s="33" t="s">
        <v>15882</v>
      </c>
      <c r="VZW1" s="33" t="s">
        <v>15883</v>
      </c>
      <c r="VZX1" s="33" t="s">
        <v>15884</v>
      </c>
      <c r="VZY1" s="33" t="s">
        <v>15885</v>
      </c>
      <c r="VZZ1" s="33" t="s">
        <v>15886</v>
      </c>
      <c r="WAA1" s="33" t="s">
        <v>15887</v>
      </c>
      <c r="WAB1" s="33" t="s">
        <v>15888</v>
      </c>
      <c r="WAC1" s="33" t="s">
        <v>15889</v>
      </c>
      <c r="WAD1" s="33" t="s">
        <v>15890</v>
      </c>
      <c r="WAE1" s="33" t="s">
        <v>15891</v>
      </c>
      <c r="WAF1" s="33" t="s">
        <v>15892</v>
      </c>
      <c r="WAG1" s="33" t="s">
        <v>15893</v>
      </c>
      <c r="WAH1" s="33" t="s">
        <v>15894</v>
      </c>
      <c r="WAI1" s="33" t="s">
        <v>15895</v>
      </c>
      <c r="WAJ1" s="33" t="s">
        <v>15896</v>
      </c>
      <c r="WAK1" s="33" t="s">
        <v>15897</v>
      </c>
      <c r="WAL1" s="33" t="s">
        <v>15898</v>
      </c>
      <c r="WAM1" s="33" t="s">
        <v>15899</v>
      </c>
      <c r="WAN1" s="33" t="s">
        <v>15900</v>
      </c>
      <c r="WAO1" s="33" t="s">
        <v>15901</v>
      </c>
      <c r="WAP1" s="33" t="s">
        <v>15902</v>
      </c>
      <c r="WAQ1" s="33" t="s">
        <v>15903</v>
      </c>
      <c r="WAR1" s="33" t="s">
        <v>15904</v>
      </c>
      <c r="WAS1" s="33" t="s">
        <v>15905</v>
      </c>
      <c r="WAT1" s="33" t="s">
        <v>15906</v>
      </c>
      <c r="WAU1" s="33" t="s">
        <v>15907</v>
      </c>
      <c r="WAV1" s="33" t="s">
        <v>15908</v>
      </c>
      <c r="WAW1" s="33" t="s">
        <v>15909</v>
      </c>
      <c r="WAX1" s="33" t="s">
        <v>15910</v>
      </c>
      <c r="WAY1" s="33" t="s">
        <v>15911</v>
      </c>
      <c r="WAZ1" s="33" t="s">
        <v>15912</v>
      </c>
      <c r="WBA1" s="33" t="s">
        <v>15913</v>
      </c>
      <c r="WBB1" s="33" t="s">
        <v>15914</v>
      </c>
      <c r="WBC1" s="33" t="s">
        <v>15915</v>
      </c>
      <c r="WBD1" s="33" t="s">
        <v>15916</v>
      </c>
      <c r="WBE1" s="33" t="s">
        <v>15917</v>
      </c>
      <c r="WBF1" s="33" t="s">
        <v>15918</v>
      </c>
      <c r="WBG1" s="33" t="s">
        <v>15919</v>
      </c>
      <c r="WBH1" s="33" t="s">
        <v>15920</v>
      </c>
      <c r="WBI1" s="33" t="s">
        <v>15921</v>
      </c>
      <c r="WBJ1" s="33" t="s">
        <v>15922</v>
      </c>
      <c r="WBK1" s="33" t="s">
        <v>15923</v>
      </c>
      <c r="WBL1" s="33" t="s">
        <v>15924</v>
      </c>
      <c r="WBM1" s="33" t="s">
        <v>15925</v>
      </c>
      <c r="WBN1" s="33" t="s">
        <v>15926</v>
      </c>
      <c r="WBO1" s="33" t="s">
        <v>15927</v>
      </c>
      <c r="WBP1" s="33" t="s">
        <v>15928</v>
      </c>
      <c r="WBQ1" s="33" t="s">
        <v>15929</v>
      </c>
      <c r="WBR1" s="33" t="s">
        <v>15930</v>
      </c>
      <c r="WBS1" s="33" t="s">
        <v>15931</v>
      </c>
      <c r="WBT1" s="33" t="s">
        <v>15932</v>
      </c>
      <c r="WBU1" s="33" t="s">
        <v>15933</v>
      </c>
      <c r="WBV1" s="33" t="s">
        <v>15934</v>
      </c>
      <c r="WBW1" s="33" t="s">
        <v>15935</v>
      </c>
      <c r="WBX1" s="33" t="s">
        <v>15936</v>
      </c>
      <c r="WBY1" s="33" t="s">
        <v>15937</v>
      </c>
      <c r="WBZ1" s="33" t="s">
        <v>15938</v>
      </c>
      <c r="WCA1" s="33" t="s">
        <v>15939</v>
      </c>
      <c r="WCB1" s="33" t="s">
        <v>15940</v>
      </c>
      <c r="WCC1" s="33" t="s">
        <v>15941</v>
      </c>
      <c r="WCD1" s="33" t="s">
        <v>15942</v>
      </c>
      <c r="WCE1" s="33" t="s">
        <v>15943</v>
      </c>
      <c r="WCF1" s="33" t="s">
        <v>15944</v>
      </c>
      <c r="WCG1" s="33" t="s">
        <v>15945</v>
      </c>
      <c r="WCH1" s="33" t="s">
        <v>15946</v>
      </c>
      <c r="WCI1" s="33" t="s">
        <v>15947</v>
      </c>
      <c r="WCJ1" s="33" t="s">
        <v>15948</v>
      </c>
      <c r="WCK1" s="33" t="s">
        <v>15949</v>
      </c>
      <c r="WCL1" s="33" t="s">
        <v>15950</v>
      </c>
      <c r="WCM1" s="33" t="s">
        <v>15951</v>
      </c>
      <c r="WCN1" s="33" t="s">
        <v>15952</v>
      </c>
      <c r="WCO1" s="33" t="s">
        <v>15953</v>
      </c>
      <c r="WCP1" s="33" t="s">
        <v>15954</v>
      </c>
      <c r="WCQ1" s="33" t="s">
        <v>15955</v>
      </c>
      <c r="WCR1" s="33" t="s">
        <v>15956</v>
      </c>
      <c r="WCS1" s="33" t="s">
        <v>15957</v>
      </c>
      <c r="WCT1" s="33" t="s">
        <v>15958</v>
      </c>
      <c r="WCU1" s="33" t="s">
        <v>15959</v>
      </c>
      <c r="WCV1" s="33" t="s">
        <v>15960</v>
      </c>
      <c r="WCW1" s="33" t="s">
        <v>15961</v>
      </c>
      <c r="WCX1" s="33" t="s">
        <v>15962</v>
      </c>
      <c r="WCY1" s="33" t="s">
        <v>15963</v>
      </c>
      <c r="WCZ1" s="33" t="s">
        <v>15964</v>
      </c>
      <c r="WDA1" s="33" t="s">
        <v>15965</v>
      </c>
      <c r="WDB1" s="33" t="s">
        <v>15966</v>
      </c>
      <c r="WDC1" s="33" t="s">
        <v>15967</v>
      </c>
      <c r="WDD1" s="33" t="s">
        <v>15968</v>
      </c>
      <c r="WDE1" s="33" t="s">
        <v>15969</v>
      </c>
      <c r="WDF1" s="33" t="s">
        <v>15970</v>
      </c>
      <c r="WDG1" s="33" t="s">
        <v>15971</v>
      </c>
      <c r="WDH1" s="33" t="s">
        <v>15972</v>
      </c>
      <c r="WDI1" s="33" t="s">
        <v>15973</v>
      </c>
      <c r="WDJ1" s="33" t="s">
        <v>15974</v>
      </c>
      <c r="WDK1" s="33" t="s">
        <v>15975</v>
      </c>
      <c r="WDL1" s="33" t="s">
        <v>15976</v>
      </c>
      <c r="WDM1" s="33" t="s">
        <v>15977</v>
      </c>
      <c r="WDN1" s="33" t="s">
        <v>15978</v>
      </c>
      <c r="WDO1" s="33" t="s">
        <v>15979</v>
      </c>
      <c r="WDP1" s="33" t="s">
        <v>15980</v>
      </c>
      <c r="WDQ1" s="33" t="s">
        <v>15981</v>
      </c>
      <c r="WDR1" s="33" t="s">
        <v>15982</v>
      </c>
      <c r="WDS1" s="33" t="s">
        <v>15983</v>
      </c>
      <c r="WDT1" s="33" t="s">
        <v>15984</v>
      </c>
      <c r="WDU1" s="33" t="s">
        <v>15985</v>
      </c>
      <c r="WDV1" s="33" t="s">
        <v>15986</v>
      </c>
      <c r="WDW1" s="33" t="s">
        <v>15987</v>
      </c>
      <c r="WDX1" s="33" t="s">
        <v>15988</v>
      </c>
      <c r="WDY1" s="33" t="s">
        <v>15989</v>
      </c>
      <c r="WDZ1" s="33" t="s">
        <v>15990</v>
      </c>
      <c r="WEA1" s="33" t="s">
        <v>15991</v>
      </c>
      <c r="WEB1" s="33" t="s">
        <v>15992</v>
      </c>
      <c r="WEC1" s="33" t="s">
        <v>15993</v>
      </c>
      <c r="WED1" s="33" t="s">
        <v>15994</v>
      </c>
      <c r="WEE1" s="33" t="s">
        <v>15995</v>
      </c>
      <c r="WEF1" s="33" t="s">
        <v>15996</v>
      </c>
      <c r="WEG1" s="33" t="s">
        <v>15997</v>
      </c>
      <c r="WEH1" s="33" t="s">
        <v>15998</v>
      </c>
      <c r="WEI1" s="33" t="s">
        <v>15999</v>
      </c>
      <c r="WEJ1" s="33" t="s">
        <v>16000</v>
      </c>
      <c r="WEK1" s="33" t="s">
        <v>16001</v>
      </c>
      <c r="WEL1" s="33" t="s">
        <v>16002</v>
      </c>
      <c r="WEM1" s="33" t="s">
        <v>16003</v>
      </c>
      <c r="WEN1" s="33" t="s">
        <v>16004</v>
      </c>
      <c r="WEO1" s="33" t="s">
        <v>16005</v>
      </c>
      <c r="WEP1" s="33" t="s">
        <v>16006</v>
      </c>
      <c r="WEQ1" s="33" t="s">
        <v>16007</v>
      </c>
      <c r="WER1" s="33" t="s">
        <v>16008</v>
      </c>
      <c r="WES1" s="33" t="s">
        <v>16009</v>
      </c>
      <c r="WET1" s="33" t="s">
        <v>16010</v>
      </c>
      <c r="WEU1" s="33" t="s">
        <v>16011</v>
      </c>
      <c r="WEV1" s="33" t="s">
        <v>16012</v>
      </c>
      <c r="WEW1" s="33" t="s">
        <v>16013</v>
      </c>
      <c r="WEX1" s="33" t="s">
        <v>16014</v>
      </c>
      <c r="WEY1" s="33" t="s">
        <v>16015</v>
      </c>
      <c r="WEZ1" s="33" t="s">
        <v>16016</v>
      </c>
      <c r="WFA1" s="33" t="s">
        <v>16017</v>
      </c>
      <c r="WFB1" s="33" t="s">
        <v>16018</v>
      </c>
      <c r="WFC1" s="33" t="s">
        <v>16019</v>
      </c>
      <c r="WFD1" s="33" t="s">
        <v>16020</v>
      </c>
      <c r="WFE1" s="33" t="s">
        <v>16021</v>
      </c>
      <c r="WFF1" s="33" t="s">
        <v>16022</v>
      </c>
      <c r="WFG1" s="33" t="s">
        <v>16023</v>
      </c>
      <c r="WFH1" s="33" t="s">
        <v>16024</v>
      </c>
      <c r="WFI1" s="33" t="s">
        <v>16025</v>
      </c>
      <c r="WFJ1" s="33" t="s">
        <v>16026</v>
      </c>
      <c r="WFK1" s="33" t="s">
        <v>16027</v>
      </c>
      <c r="WFL1" s="33" t="s">
        <v>16028</v>
      </c>
      <c r="WFM1" s="33" t="s">
        <v>16029</v>
      </c>
      <c r="WFN1" s="33" t="s">
        <v>16030</v>
      </c>
      <c r="WFO1" s="33" t="s">
        <v>16031</v>
      </c>
      <c r="WFP1" s="33" t="s">
        <v>16032</v>
      </c>
      <c r="WFQ1" s="33" t="s">
        <v>16033</v>
      </c>
      <c r="WFR1" s="33" t="s">
        <v>16034</v>
      </c>
      <c r="WFS1" s="33" t="s">
        <v>16035</v>
      </c>
      <c r="WFT1" s="33" t="s">
        <v>16036</v>
      </c>
      <c r="WFU1" s="33" t="s">
        <v>16037</v>
      </c>
      <c r="WFV1" s="33" t="s">
        <v>16038</v>
      </c>
      <c r="WFW1" s="33" t="s">
        <v>16039</v>
      </c>
      <c r="WFX1" s="33" t="s">
        <v>16040</v>
      </c>
      <c r="WFY1" s="33" t="s">
        <v>16041</v>
      </c>
      <c r="WFZ1" s="33" t="s">
        <v>16042</v>
      </c>
      <c r="WGA1" s="33" t="s">
        <v>16043</v>
      </c>
      <c r="WGB1" s="33" t="s">
        <v>16044</v>
      </c>
      <c r="WGC1" s="33" t="s">
        <v>16045</v>
      </c>
      <c r="WGD1" s="33" t="s">
        <v>16046</v>
      </c>
      <c r="WGE1" s="33" t="s">
        <v>16047</v>
      </c>
      <c r="WGF1" s="33" t="s">
        <v>16048</v>
      </c>
      <c r="WGG1" s="33" t="s">
        <v>16049</v>
      </c>
      <c r="WGH1" s="33" t="s">
        <v>16050</v>
      </c>
      <c r="WGI1" s="33" t="s">
        <v>16051</v>
      </c>
      <c r="WGJ1" s="33" t="s">
        <v>16052</v>
      </c>
      <c r="WGK1" s="33" t="s">
        <v>16053</v>
      </c>
      <c r="WGL1" s="33" t="s">
        <v>16054</v>
      </c>
      <c r="WGM1" s="33" t="s">
        <v>16055</v>
      </c>
      <c r="WGN1" s="33" t="s">
        <v>16056</v>
      </c>
      <c r="WGO1" s="33" t="s">
        <v>16057</v>
      </c>
      <c r="WGP1" s="33" t="s">
        <v>16058</v>
      </c>
      <c r="WGQ1" s="33" t="s">
        <v>16059</v>
      </c>
      <c r="WGR1" s="33" t="s">
        <v>16060</v>
      </c>
      <c r="WGS1" s="33" t="s">
        <v>16061</v>
      </c>
      <c r="WGT1" s="33" t="s">
        <v>16062</v>
      </c>
      <c r="WGU1" s="33" t="s">
        <v>16063</v>
      </c>
      <c r="WGV1" s="33" t="s">
        <v>16064</v>
      </c>
      <c r="WGW1" s="33" t="s">
        <v>16065</v>
      </c>
      <c r="WGX1" s="33" t="s">
        <v>16066</v>
      </c>
      <c r="WGY1" s="33" t="s">
        <v>16067</v>
      </c>
      <c r="WGZ1" s="33" t="s">
        <v>16068</v>
      </c>
      <c r="WHA1" s="33" t="s">
        <v>16069</v>
      </c>
      <c r="WHB1" s="33" t="s">
        <v>16070</v>
      </c>
      <c r="WHC1" s="33" t="s">
        <v>16071</v>
      </c>
      <c r="WHD1" s="33" t="s">
        <v>16072</v>
      </c>
      <c r="WHE1" s="33" t="s">
        <v>16073</v>
      </c>
      <c r="WHF1" s="33" t="s">
        <v>16074</v>
      </c>
      <c r="WHG1" s="33" t="s">
        <v>16075</v>
      </c>
      <c r="WHH1" s="33" t="s">
        <v>16076</v>
      </c>
      <c r="WHI1" s="33" t="s">
        <v>16077</v>
      </c>
      <c r="WHJ1" s="33" t="s">
        <v>16078</v>
      </c>
      <c r="WHK1" s="33" t="s">
        <v>16079</v>
      </c>
      <c r="WHL1" s="33" t="s">
        <v>16080</v>
      </c>
      <c r="WHM1" s="33" t="s">
        <v>16081</v>
      </c>
      <c r="WHN1" s="33" t="s">
        <v>16082</v>
      </c>
      <c r="WHO1" s="33" t="s">
        <v>16083</v>
      </c>
      <c r="WHP1" s="33" t="s">
        <v>16084</v>
      </c>
      <c r="WHQ1" s="33" t="s">
        <v>16085</v>
      </c>
      <c r="WHR1" s="33" t="s">
        <v>16086</v>
      </c>
      <c r="WHS1" s="33" t="s">
        <v>16087</v>
      </c>
      <c r="WHT1" s="33" t="s">
        <v>16088</v>
      </c>
      <c r="WHU1" s="33" t="s">
        <v>16089</v>
      </c>
      <c r="WHV1" s="33" t="s">
        <v>16090</v>
      </c>
      <c r="WHW1" s="33" t="s">
        <v>16091</v>
      </c>
      <c r="WHX1" s="33" t="s">
        <v>16092</v>
      </c>
      <c r="WHY1" s="33" t="s">
        <v>16093</v>
      </c>
      <c r="WHZ1" s="33" t="s">
        <v>16094</v>
      </c>
      <c r="WIA1" s="33" t="s">
        <v>16095</v>
      </c>
      <c r="WIB1" s="33" t="s">
        <v>16096</v>
      </c>
      <c r="WIC1" s="33" t="s">
        <v>16097</v>
      </c>
      <c r="WID1" s="33" t="s">
        <v>16098</v>
      </c>
      <c r="WIE1" s="33" t="s">
        <v>16099</v>
      </c>
      <c r="WIF1" s="33" t="s">
        <v>16100</v>
      </c>
      <c r="WIG1" s="33" t="s">
        <v>16101</v>
      </c>
      <c r="WIH1" s="33" t="s">
        <v>16102</v>
      </c>
      <c r="WII1" s="33" t="s">
        <v>16103</v>
      </c>
      <c r="WIJ1" s="33" t="s">
        <v>16104</v>
      </c>
      <c r="WIK1" s="33" t="s">
        <v>16105</v>
      </c>
      <c r="WIL1" s="33" t="s">
        <v>16106</v>
      </c>
      <c r="WIM1" s="33" t="s">
        <v>16107</v>
      </c>
      <c r="WIN1" s="33" t="s">
        <v>16108</v>
      </c>
      <c r="WIO1" s="33" t="s">
        <v>16109</v>
      </c>
      <c r="WIP1" s="33" t="s">
        <v>16110</v>
      </c>
      <c r="WIQ1" s="33" t="s">
        <v>16111</v>
      </c>
      <c r="WIR1" s="33" t="s">
        <v>16112</v>
      </c>
      <c r="WIS1" s="33" t="s">
        <v>16113</v>
      </c>
      <c r="WIT1" s="33" t="s">
        <v>16114</v>
      </c>
      <c r="WIU1" s="33" t="s">
        <v>16115</v>
      </c>
      <c r="WIV1" s="33" t="s">
        <v>16116</v>
      </c>
      <c r="WIW1" s="33" t="s">
        <v>16117</v>
      </c>
      <c r="WIX1" s="33" t="s">
        <v>16118</v>
      </c>
      <c r="WIY1" s="33" t="s">
        <v>16119</v>
      </c>
      <c r="WIZ1" s="33" t="s">
        <v>16120</v>
      </c>
      <c r="WJA1" s="33" t="s">
        <v>16121</v>
      </c>
      <c r="WJB1" s="33" t="s">
        <v>16122</v>
      </c>
      <c r="WJC1" s="33" t="s">
        <v>16123</v>
      </c>
      <c r="WJD1" s="33" t="s">
        <v>16124</v>
      </c>
      <c r="WJE1" s="33" t="s">
        <v>16125</v>
      </c>
      <c r="WJF1" s="33" t="s">
        <v>16126</v>
      </c>
      <c r="WJG1" s="33" t="s">
        <v>16127</v>
      </c>
      <c r="WJH1" s="33" t="s">
        <v>16128</v>
      </c>
      <c r="WJI1" s="33" t="s">
        <v>16129</v>
      </c>
      <c r="WJJ1" s="33" t="s">
        <v>16130</v>
      </c>
      <c r="WJK1" s="33" t="s">
        <v>16131</v>
      </c>
      <c r="WJL1" s="33" t="s">
        <v>16132</v>
      </c>
      <c r="WJM1" s="33" t="s">
        <v>16133</v>
      </c>
      <c r="WJN1" s="33" t="s">
        <v>16134</v>
      </c>
      <c r="WJO1" s="33" t="s">
        <v>16135</v>
      </c>
      <c r="WJP1" s="33" t="s">
        <v>16136</v>
      </c>
      <c r="WJQ1" s="33" t="s">
        <v>16137</v>
      </c>
      <c r="WJR1" s="33" t="s">
        <v>16138</v>
      </c>
      <c r="WJS1" s="33" t="s">
        <v>16139</v>
      </c>
      <c r="WJT1" s="33" t="s">
        <v>16140</v>
      </c>
      <c r="WJU1" s="33" t="s">
        <v>16141</v>
      </c>
      <c r="WJV1" s="33" t="s">
        <v>16142</v>
      </c>
      <c r="WJW1" s="33" t="s">
        <v>16143</v>
      </c>
      <c r="WJX1" s="33" t="s">
        <v>16144</v>
      </c>
      <c r="WJY1" s="33" t="s">
        <v>16145</v>
      </c>
      <c r="WJZ1" s="33" t="s">
        <v>16146</v>
      </c>
      <c r="WKA1" s="33" t="s">
        <v>16147</v>
      </c>
      <c r="WKB1" s="33" t="s">
        <v>16148</v>
      </c>
      <c r="WKC1" s="33" t="s">
        <v>16149</v>
      </c>
      <c r="WKD1" s="33" t="s">
        <v>16150</v>
      </c>
      <c r="WKE1" s="33" t="s">
        <v>16151</v>
      </c>
      <c r="WKF1" s="33" t="s">
        <v>16152</v>
      </c>
      <c r="WKG1" s="33" t="s">
        <v>16153</v>
      </c>
      <c r="WKH1" s="33" t="s">
        <v>16154</v>
      </c>
      <c r="WKI1" s="33" t="s">
        <v>16155</v>
      </c>
      <c r="WKJ1" s="33" t="s">
        <v>16156</v>
      </c>
      <c r="WKK1" s="33" t="s">
        <v>16157</v>
      </c>
      <c r="WKL1" s="33" t="s">
        <v>16158</v>
      </c>
      <c r="WKM1" s="33" t="s">
        <v>16159</v>
      </c>
      <c r="WKN1" s="33" t="s">
        <v>16160</v>
      </c>
      <c r="WKO1" s="33" t="s">
        <v>16161</v>
      </c>
      <c r="WKP1" s="33" t="s">
        <v>16162</v>
      </c>
      <c r="WKQ1" s="33" t="s">
        <v>16163</v>
      </c>
      <c r="WKR1" s="33" t="s">
        <v>16164</v>
      </c>
      <c r="WKS1" s="33" t="s">
        <v>16165</v>
      </c>
      <c r="WKT1" s="33" t="s">
        <v>16166</v>
      </c>
      <c r="WKU1" s="33" t="s">
        <v>16167</v>
      </c>
      <c r="WKV1" s="33" t="s">
        <v>16168</v>
      </c>
      <c r="WKW1" s="33" t="s">
        <v>16169</v>
      </c>
      <c r="WKX1" s="33" t="s">
        <v>16170</v>
      </c>
      <c r="WKY1" s="33" t="s">
        <v>16171</v>
      </c>
      <c r="WKZ1" s="33" t="s">
        <v>16172</v>
      </c>
      <c r="WLA1" s="33" t="s">
        <v>16173</v>
      </c>
      <c r="WLB1" s="33" t="s">
        <v>16174</v>
      </c>
      <c r="WLC1" s="33" t="s">
        <v>16175</v>
      </c>
      <c r="WLD1" s="33" t="s">
        <v>16176</v>
      </c>
      <c r="WLE1" s="33" t="s">
        <v>16177</v>
      </c>
      <c r="WLF1" s="33" t="s">
        <v>16178</v>
      </c>
      <c r="WLG1" s="33" t="s">
        <v>16179</v>
      </c>
      <c r="WLH1" s="33" t="s">
        <v>16180</v>
      </c>
      <c r="WLI1" s="33" t="s">
        <v>16181</v>
      </c>
      <c r="WLJ1" s="33" t="s">
        <v>16182</v>
      </c>
      <c r="WLK1" s="33" t="s">
        <v>16183</v>
      </c>
      <c r="WLL1" s="33" t="s">
        <v>16184</v>
      </c>
      <c r="WLM1" s="33" t="s">
        <v>16185</v>
      </c>
      <c r="WLN1" s="33" t="s">
        <v>16186</v>
      </c>
      <c r="WLO1" s="33" t="s">
        <v>16187</v>
      </c>
      <c r="WLP1" s="33" t="s">
        <v>16188</v>
      </c>
      <c r="WLQ1" s="33" t="s">
        <v>16189</v>
      </c>
      <c r="WLR1" s="33" t="s">
        <v>16190</v>
      </c>
      <c r="WLS1" s="33" t="s">
        <v>16191</v>
      </c>
      <c r="WLT1" s="33" t="s">
        <v>16192</v>
      </c>
      <c r="WLU1" s="33" t="s">
        <v>16193</v>
      </c>
      <c r="WLV1" s="33" t="s">
        <v>16194</v>
      </c>
      <c r="WLW1" s="33" t="s">
        <v>16195</v>
      </c>
      <c r="WLX1" s="33" t="s">
        <v>16196</v>
      </c>
      <c r="WLY1" s="33" t="s">
        <v>16197</v>
      </c>
      <c r="WLZ1" s="33" t="s">
        <v>16198</v>
      </c>
      <c r="WMA1" s="33" t="s">
        <v>16199</v>
      </c>
      <c r="WMB1" s="33" t="s">
        <v>16200</v>
      </c>
      <c r="WMC1" s="33" t="s">
        <v>16201</v>
      </c>
      <c r="WMD1" s="33" t="s">
        <v>16202</v>
      </c>
      <c r="WME1" s="33" t="s">
        <v>16203</v>
      </c>
      <c r="WMF1" s="33" t="s">
        <v>16204</v>
      </c>
      <c r="WMG1" s="33" t="s">
        <v>16205</v>
      </c>
      <c r="WMH1" s="33" t="s">
        <v>16206</v>
      </c>
      <c r="WMI1" s="33" t="s">
        <v>16207</v>
      </c>
      <c r="WMJ1" s="33" t="s">
        <v>16208</v>
      </c>
      <c r="WMK1" s="33" t="s">
        <v>16209</v>
      </c>
      <c r="WML1" s="33" t="s">
        <v>16210</v>
      </c>
      <c r="WMM1" s="33" t="s">
        <v>16211</v>
      </c>
      <c r="WMN1" s="33" t="s">
        <v>16212</v>
      </c>
      <c r="WMO1" s="33" t="s">
        <v>16213</v>
      </c>
      <c r="WMP1" s="33" t="s">
        <v>16214</v>
      </c>
      <c r="WMQ1" s="33" t="s">
        <v>16215</v>
      </c>
      <c r="WMR1" s="33" t="s">
        <v>16216</v>
      </c>
      <c r="WMS1" s="33" t="s">
        <v>16217</v>
      </c>
      <c r="WMT1" s="33" t="s">
        <v>16218</v>
      </c>
      <c r="WMU1" s="33" t="s">
        <v>16219</v>
      </c>
      <c r="WMV1" s="33" t="s">
        <v>16220</v>
      </c>
      <c r="WMW1" s="33" t="s">
        <v>16221</v>
      </c>
      <c r="WMX1" s="33" t="s">
        <v>16222</v>
      </c>
      <c r="WMY1" s="33" t="s">
        <v>16223</v>
      </c>
      <c r="WMZ1" s="33" t="s">
        <v>16224</v>
      </c>
      <c r="WNA1" s="33" t="s">
        <v>16225</v>
      </c>
      <c r="WNB1" s="33" t="s">
        <v>16226</v>
      </c>
      <c r="WNC1" s="33" t="s">
        <v>16227</v>
      </c>
      <c r="WND1" s="33" t="s">
        <v>16228</v>
      </c>
      <c r="WNE1" s="33" t="s">
        <v>16229</v>
      </c>
      <c r="WNF1" s="33" t="s">
        <v>16230</v>
      </c>
      <c r="WNG1" s="33" t="s">
        <v>16231</v>
      </c>
      <c r="WNH1" s="33" t="s">
        <v>16232</v>
      </c>
      <c r="WNI1" s="33" t="s">
        <v>16233</v>
      </c>
      <c r="WNJ1" s="33" t="s">
        <v>16234</v>
      </c>
      <c r="WNK1" s="33" t="s">
        <v>16235</v>
      </c>
      <c r="WNL1" s="33" t="s">
        <v>16236</v>
      </c>
      <c r="WNM1" s="33" t="s">
        <v>16237</v>
      </c>
      <c r="WNN1" s="33" t="s">
        <v>16238</v>
      </c>
      <c r="WNO1" s="33" t="s">
        <v>16239</v>
      </c>
      <c r="WNP1" s="33" t="s">
        <v>16240</v>
      </c>
      <c r="WNQ1" s="33" t="s">
        <v>16241</v>
      </c>
      <c r="WNR1" s="33" t="s">
        <v>16242</v>
      </c>
      <c r="WNS1" s="33" t="s">
        <v>16243</v>
      </c>
      <c r="WNT1" s="33" t="s">
        <v>16244</v>
      </c>
      <c r="WNU1" s="33" t="s">
        <v>16245</v>
      </c>
      <c r="WNV1" s="33" t="s">
        <v>16246</v>
      </c>
      <c r="WNW1" s="33" t="s">
        <v>16247</v>
      </c>
      <c r="WNX1" s="33" t="s">
        <v>16248</v>
      </c>
      <c r="WNY1" s="33" t="s">
        <v>16249</v>
      </c>
      <c r="WNZ1" s="33" t="s">
        <v>16250</v>
      </c>
      <c r="WOA1" s="33" t="s">
        <v>16251</v>
      </c>
      <c r="WOB1" s="33" t="s">
        <v>16252</v>
      </c>
      <c r="WOC1" s="33" t="s">
        <v>16253</v>
      </c>
      <c r="WOD1" s="33" t="s">
        <v>16254</v>
      </c>
      <c r="WOE1" s="33" t="s">
        <v>16255</v>
      </c>
      <c r="WOF1" s="33" t="s">
        <v>16256</v>
      </c>
      <c r="WOG1" s="33" t="s">
        <v>16257</v>
      </c>
      <c r="WOH1" s="33" t="s">
        <v>16258</v>
      </c>
      <c r="WOI1" s="33" t="s">
        <v>16259</v>
      </c>
      <c r="WOJ1" s="33" t="s">
        <v>16260</v>
      </c>
      <c r="WOK1" s="33" t="s">
        <v>16261</v>
      </c>
      <c r="WOL1" s="33" t="s">
        <v>16262</v>
      </c>
      <c r="WOM1" s="33" t="s">
        <v>16263</v>
      </c>
      <c r="WON1" s="33" t="s">
        <v>16264</v>
      </c>
      <c r="WOO1" s="33" t="s">
        <v>16265</v>
      </c>
      <c r="WOP1" s="33" t="s">
        <v>16266</v>
      </c>
      <c r="WOQ1" s="33" t="s">
        <v>16267</v>
      </c>
      <c r="WOR1" s="33" t="s">
        <v>16268</v>
      </c>
      <c r="WOS1" s="33" t="s">
        <v>16269</v>
      </c>
      <c r="WOT1" s="33" t="s">
        <v>16270</v>
      </c>
      <c r="WOU1" s="33" t="s">
        <v>16271</v>
      </c>
      <c r="WOV1" s="33" t="s">
        <v>16272</v>
      </c>
      <c r="WOW1" s="33" t="s">
        <v>16273</v>
      </c>
      <c r="WOX1" s="33" t="s">
        <v>16274</v>
      </c>
      <c r="WOY1" s="33" t="s">
        <v>16275</v>
      </c>
      <c r="WOZ1" s="33" t="s">
        <v>16276</v>
      </c>
      <c r="WPA1" s="33" t="s">
        <v>16277</v>
      </c>
      <c r="WPB1" s="33" t="s">
        <v>16278</v>
      </c>
      <c r="WPC1" s="33" t="s">
        <v>16279</v>
      </c>
      <c r="WPD1" s="33" t="s">
        <v>16280</v>
      </c>
      <c r="WPE1" s="33" t="s">
        <v>16281</v>
      </c>
      <c r="WPF1" s="33" t="s">
        <v>16282</v>
      </c>
      <c r="WPG1" s="33" t="s">
        <v>16283</v>
      </c>
      <c r="WPH1" s="33" t="s">
        <v>16284</v>
      </c>
      <c r="WPI1" s="33" t="s">
        <v>16285</v>
      </c>
      <c r="WPJ1" s="33" t="s">
        <v>16286</v>
      </c>
      <c r="WPK1" s="33" t="s">
        <v>16287</v>
      </c>
      <c r="WPL1" s="33" t="s">
        <v>16288</v>
      </c>
      <c r="WPM1" s="33" t="s">
        <v>16289</v>
      </c>
      <c r="WPN1" s="33" t="s">
        <v>16290</v>
      </c>
      <c r="WPO1" s="33" t="s">
        <v>16291</v>
      </c>
      <c r="WPP1" s="33" t="s">
        <v>16292</v>
      </c>
      <c r="WPQ1" s="33" t="s">
        <v>16293</v>
      </c>
      <c r="WPR1" s="33" t="s">
        <v>16294</v>
      </c>
      <c r="WPS1" s="33" t="s">
        <v>16295</v>
      </c>
      <c r="WPT1" s="33" t="s">
        <v>16296</v>
      </c>
      <c r="WPU1" s="33" t="s">
        <v>16297</v>
      </c>
      <c r="WPV1" s="33" t="s">
        <v>16298</v>
      </c>
      <c r="WPW1" s="33" t="s">
        <v>16299</v>
      </c>
      <c r="WPX1" s="33" t="s">
        <v>16300</v>
      </c>
      <c r="WPY1" s="33" t="s">
        <v>16301</v>
      </c>
      <c r="WPZ1" s="33" t="s">
        <v>16302</v>
      </c>
      <c r="WQA1" s="33" t="s">
        <v>16303</v>
      </c>
      <c r="WQB1" s="33" t="s">
        <v>16304</v>
      </c>
      <c r="WQC1" s="33" t="s">
        <v>16305</v>
      </c>
      <c r="WQD1" s="33" t="s">
        <v>16306</v>
      </c>
      <c r="WQE1" s="33" t="s">
        <v>16307</v>
      </c>
      <c r="WQF1" s="33" t="s">
        <v>16308</v>
      </c>
      <c r="WQG1" s="33" t="s">
        <v>16309</v>
      </c>
      <c r="WQH1" s="33" t="s">
        <v>16310</v>
      </c>
      <c r="WQI1" s="33" t="s">
        <v>16311</v>
      </c>
      <c r="WQJ1" s="33" t="s">
        <v>16312</v>
      </c>
      <c r="WQK1" s="33" t="s">
        <v>16313</v>
      </c>
      <c r="WQL1" s="33" t="s">
        <v>16314</v>
      </c>
      <c r="WQM1" s="33" t="s">
        <v>16315</v>
      </c>
      <c r="WQN1" s="33" t="s">
        <v>16316</v>
      </c>
      <c r="WQO1" s="33" t="s">
        <v>16317</v>
      </c>
      <c r="WQP1" s="33" t="s">
        <v>16318</v>
      </c>
      <c r="WQQ1" s="33" t="s">
        <v>16319</v>
      </c>
      <c r="WQR1" s="33" t="s">
        <v>16320</v>
      </c>
      <c r="WQS1" s="33" t="s">
        <v>16321</v>
      </c>
      <c r="WQT1" s="33" t="s">
        <v>16322</v>
      </c>
      <c r="WQU1" s="33" t="s">
        <v>16323</v>
      </c>
      <c r="WQV1" s="33" t="s">
        <v>16324</v>
      </c>
      <c r="WQW1" s="33" t="s">
        <v>16325</v>
      </c>
      <c r="WQX1" s="33" t="s">
        <v>16326</v>
      </c>
      <c r="WQY1" s="33" t="s">
        <v>16327</v>
      </c>
      <c r="WQZ1" s="33" t="s">
        <v>16328</v>
      </c>
      <c r="WRA1" s="33" t="s">
        <v>16329</v>
      </c>
      <c r="WRB1" s="33" t="s">
        <v>16330</v>
      </c>
      <c r="WRC1" s="33" t="s">
        <v>16331</v>
      </c>
      <c r="WRD1" s="33" t="s">
        <v>16332</v>
      </c>
      <c r="WRE1" s="33" t="s">
        <v>16333</v>
      </c>
      <c r="WRF1" s="33" t="s">
        <v>16334</v>
      </c>
      <c r="WRG1" s="33" t="s">
        <v>16335</v>
      </c>
      <c r="WRH1" s="33" t="s">
        <v>16336</v>
      </c>
      <c r="WRI1" s="33" t="s">
        <v>16337</v>
      </c>
      <c r="WRJ1" s="33" t="s">
        <v>16338</v>
      </c>
      <c r="WRK1" s="33" t="s">
        <v>16339</v>
      </c>
      <c r="WRL1" s="33" t="s">
        <v>16340</v>
      </c>
      <c r="WRM1" s="33" t="s">
        <v>16341</v>
      </c>
      <c r="WRN1" s="33" t="s">
        <v>16342</v>
      </c>
      <c r="WRO1" s="33" t="s">
        <v>16343</v>
      </c>
      <c r="WRP1" s="33" t="s">
        <v>16344</v>
      </c>
      <c r="WRQ1" s="33" t="s">
        <v>16345</v>
      </c>
      <c r="WRR1" s="33" t="s">
        <v>16346</v>
      </c>
      <c r="WRS1" s="33" t="s">
        <v>16347</v>
      </c>
      <c r="WRT1" s="33" t="s">
        <v>16348</v>
      </c>
      <c r="WRU1" s="33" t="s">
        <v>16349</v>
      </c>
      <c r="WRV1" s="33" t="s">
        <v>16350</v>
      </c>
      <c r="WRW1" s="33" t="s">
        <v>16351</v>
      </c>
      <c r="WRX1" s="33" t="s">
        <v>16352</v>
      </c>
      <c r="WRY1" s="33" t="s">
        <v>16353</v>
      </c>
      <c r="WRZ1" s="33" t="s">
        <v>16354</v>
      </c>
      <c r="WSA1" s="33" t="s">
        <v>16355</v>
      </c>
      <c r="WSB1" s="33" t="s">
        <v>16356</v>
      </c>
      <c r="WSC1" s="33" t="s">
        <v>16357</v>
      </c>
      <c r="WSD1" s="33" t="s">
        <v>16358</v>
      </c>
      <c r="WSE1" s="33" t="s">
        <v>16359</v>
      </c>
      <c r="WSF1" s="33" t="s">
        <v>16360</v>
      </c>
      <c r="WSG1" s="33" t="s">
        <v>16361</v>
      </c>
      <c r="WSH1" s="33" t="s">
        <v>16362</v>
      </c>
      <c r="WSI1" s="33" t="s">
        <v>16363</v>
      </c>
      <c r="WSJ1" s="33" t="s">
        <v>16364</v>
      </c>
      <c r="WSK1" s="33" t="s">
        <v>16365</v>
      </c>
      <c r="WSL1" s="33" t="s">
        <v>16366</v>
      </c>
      <c r="WSM1" s="33" t="s">
        <v>16367</v>
      </c>
      <c r="WSN1" s="33" t="s">
        <v>16368</v>
      </c>
      <c r="WSO1" s="33" t="s">
        <v>16369</v>
      </c>
      <c r="WSP1" s="33" t="s">
        <v>16370</v>
      </c>
      <c r="WSQ1" s="33" t="s">
        <v>16371</v>
      </c>
      <c r="WSR1" s="33" t="s">
        <v>16372</v>
      </c>
      <c r="WSS1" s="33" t="s">
        <v>16373</v>
      </c>
      <c r="WST1" s="33" t="s">
        <v>16374</v>
      </c>
      <c r="WSU1" s="33" t="s">
        <v>16375</v>
      </c>
      <c r="WSV1" s="33" t="s">
        <v>16376</v>
      </c>
      <c r="WSW1" s="33" t="s">
        <v>16377</v>
      </c>
      <c r="WSX1" s="33" t="s">
        <v>16378</v>
      </c>
      <c r="WSY1" s="33" t="s">
        <v>16379</v>
      </c>
      <c r="WSZ1" s="33" t="s">
        <v>16380</v>
      </c>
      <c r="WTA1" s="33" t="s">
        <v>16381</v>
      </c>
      <c r="WTB1" s="33" t="s">
        <v>16382</v>
      </c>
      <c r="WTC1" s="33" t="s">
        <v>16383</v>
      </c>
      <c r="WTD1" s="33" t="s">
        <v>16384</v>
      </c>
      <c r="WTE1" s="33" t="s">
        <v>16385</v>
      </c>
      <c r="WTF1" s="33" t="s">
        <v>16386</v>
      </c>
      <c r="WTG1" s="33" t="s">
        <v>16387</v>
      </c>
      <c r="WTH1" s="33" t="s">
        <v>16388</v>
      </c>
      <c r="WTI1" s="33" t="s">
        <v>16389</v>
      </c>
      <c r="WTJ1" s="33" t="s">
        <v>16390</v>
      </c>
      <c r="WTK1" s="33" t="s">
        <v>16391</v>
      </c>
      <c r="WTL1" s="33" t="s">
        <v>16392</v>
      </c>
      <c r="WTM1" s="33" t="s">
        <v>16393</v>
      </c>
      <c r="WTN1" s="33" t="s">
        <v>16394</v>
      </c>
      <c r="WTO1" s="33" t="s">
        <v>16395</v>
      </c>
      <c r="WTP1" s="33" t="s">
        <v>16396</v>
      </c>
      <c r="WTQ1" s="33" t="s">
        <v>16397</v>
      </c>
      <c r="WTR1" s="33" t="s">
        <v>16398</v>
      </c>
      <c r="WTS1" s="33" t="s">
        <v>16399</v>
      </c>
      <c r="WTT1" s="33" t="s">
        <v>16400</v>
      </c>
      <c r="WTU1" s="33" t="s">
        <v>16401</v>
      </c>
      <c r="WTV1" s="33" t="s">
        <v>16402</v>
      </c>
      <c r="WTW1" s="33" t="s">
        <v>16403</v>
      </c>
      <c r="WTX1" s="33" t="s">
        <v>16404</v>
      </c>
      <c r="WTY1" s="33" t="s">
        <v>16405</v>
      </c>
      <c r="WTZ1" s="33" t="s">
        <v>16406</v>
      </c>
      <c r="WUA1" s="33" t="s">
        <v>16407</v>
      </c>
      <c r="WUB1" s="33" t="s">
        <v>16408</v>
      </c>
      <c r="WUC1" s="33" t="s">
        <v>16409</v>
      </c>
      <c r="WUD1" s="33" t="s">
        <v>16410</v>
      </c>
      <c r="WUE1" s="33" t="s">
        <v>16411</v>
      </c>
      <c r="WUF1" s="33" t="s">
        <v>16412</v>
      </c>
      <c r="WUG1" s="33" t="s">
        <v>16413</v>
      </c>
      <c r="WUH1" s="33" t="s">
        <v>16414</v>
      </c>
      <c r="WUI1" s="33" t="s">
        <v>16415</v>
      </c>
      <c r="WUJ1" s="33" t="s">
        <v>16416</v>
      </c>
      <c r="WUK1" s="33" t="s">
        <v>16417</v>
      </c>
      <c r="WUL1" s="33" t="s">
        <v>16418</v>
      </c>
      <c r="WUM1" s="33" t="s">
        <v>16419</v>
      </c>
      <c r="WUN1" s="33" t="s">
        <v>16420</v>
      </c>
      <c r="WUO1" s="33" t="s">
        <v>16421</v>
      </c>
      <c r="WUP1" s="33" t="s">
        <v>16422</v>
      </c>
      <c r="WUQ1" s="33" t="s">
        <v>16423</v>
      </c>
      <c r="WUR1" s="33" t="s">
        <v>16424</v>
      </c>
      <c r="WUS1" s="33" t="s">
        <v>16425</v>
      </c>
      <c r="WUT1" s="33" t="s">
        <v>16426</v>
      </c>
      <c r="WUU1" s="33" t="s">
        <v>16427</v>
      </c>
      <c r="WUV1" s="33" t="s">
        <v>16428</v>
      </c>
      <c r="WUW1" s="33" t="s">
        <v>16429</v>
      </c>
      <c r="WUX1" s="33" t="s">
        <v>16430</v>
      </c>
      <c r="WUY1" s="33" t="s">
        <v>16431</v>
      </c>
      <c r="WUZ1" s="33" t="s">
        <v>16432</v>
      </c>
      <c r="WVA1" s="33" t="s">
        <v>16433</v>
      </c>
      <c r="WVB1" s="33" t="s">
        <v>16434</v>
      </c>
      <c r="WVC1" s="33" t="s">
        <v>16435</v>
      </c>
      <c r="WVD1" s="33" t="s">
        <v>16436</v>
      </c>
      <c r="WVE1" s="33" t="s">
        <v>16437</v>
      </c>
      <c r="WVF1" s="33" t="s">
        <v>16438</v>
      </c>
      <c r="WVG1" s="33" t="s">
        <v>16439</v>
      </c>
      <c r="WVH1" s="33" t="s">
        <v>16440</v>
      </c>
      <c r="WVI1" s="33" t="s">
        <v>16441</v>
      </c>
      <c r="WVJ1" s="33" t="s">
        <v>16442</v>
      </c>
      <c r="WVK1" s="33" t="s">
        <v>16443</v>
      </c>
      <c r="WVL1" s="33" t="s">
        <v>16444</v>
      </c>
      <c r="WVM1" s="33" t="s">
        <v>16445</v>
      </c>
      <c r="WVN1" s="33" t="s">
        <v>16446</v>
      </c>
      <c r="WVO1" s="33" t="s">
        <v>16447</v>
      </c>
      <c r="WVP1" s="33" t="s">
        <v>16448</v>
      </c>
      <c r="WVQ1" s="33" t="s">
        <v>16449</v>
      </c>
      <c r="WVR1" s="33" t="s">
        <v>16450</v>
      </c>
      <c r="WVS1" s="33" t="s">
        <v>16451</v>
      </c>
      <c r="WVT1" s="33" t="s">
        <v>16452</v>
      </c>
      <c r="WVU1" s="33" t="s">
        <v>16453</v>
      </c>
      <c r="WVV1" s="33" t="s">
        <v>16454</v>
      </c>
      <c r="WVW1" s="33" t="s">
        <v>16455</v>
      </c>
      <c r="WVX1" s="33" t="s">
        <v>16456</v>
      </c>
      <c r="WVY1" s="33" t="s">
        <v>16457</v>
      </c>
      <c r="WVZ1" s="33" t="s">
        <v>16458</v>
      </c>
      <c r="WWA1" s="33" t="s">
        <v>16459</v>
      </c>
      <c r="WWB1" s="33" t="s">
        <v>16460</v>
      </c>
      <c r="WWC1" s="33" t="s">
        <v>16461</v>
      </c>
      <c r="WWD1" s="33" t="s">
        <v>16462</v>
      </c>
      <c r="WWE1" s="33" t="s">
        <v>16463</v>
      </c>
      <c r="WWF1" s="33" t="s">
        <v>16464</v>
      </c>
      <c r="WWG1" s="33" t="s">
        <v>16465</v>
      </c>
      <c r="WWH1" s="33" t="s">
        <v>16466</v>
      </c>
      <c r="WWI1" s="33" t="s">
        <v>16467</v>
      </c>
      <c r="WWJ1" s="33" t="s">
        <v>16468</v>
      </c>
      <c r="WWK1" s="33" t="s">
        <v>16469</v>
      </c>
      <c r="WWL1" s="33" t="s">
        <v>16470</v>
      </c>
      <c r="WWM1" s="33" t="s">
        <v>16471</v>
      </c>
      <c r="WWN1" s="33" t="s">
        <v>16472</v>
      </c>
      <c r="WWO1" s="33" t="s">
        <v>16473</v>
      </c>
      <c r="WWP1" s="33" t="s">
        <v>16474</v>
      </c>
      <c r="WWQ1" s="33" t="s">
        <v>16475</v>
      </c>
      <c r="WWR1" s="33" t="s">
        <v>16476</v>
      </c>
      <c r="WWS1" s="33" t="s">
        <v>16477</v>
      </c>
      <c r="WWT1" s="33" t="s">
        <v>16478</v>
      </c>
      <c r="WWU1" s="33" t="s">
        <v>16479</v>
      </c>
      <c r="WWV1" s="33" t="s">
        <v>16480</v>
      </c>
      <c r="WWW1" s="33" t="s">
        <v>16481</v>
      </c>
      <c r="WWX1" s="33" t="s">
        <v>16482</v>
      </c>
      <c r="WWY1" s="33" t="s">
        <v>16483</v>
      </c>
      <c r="WWZ1" s="33" t="s">
        <v>16484</v>
      </c>
      <c r="WXA1" s="33" t="s">
        <v>16485</v>
      </c>
      <c r="WXB1" s="33" t="s">
        <v>16486</v>
      </c>
      <c r="WXC1" s="33" t="s">
        <v>16487</v>
      </c>
      <c r="WXD1" s="33" t="s">
        <v>16488</v>
      </c>
      <c r="WXE1" s="33" t="s">
        <v>16489</v>
      </c>
      <c r="WXF1" s="33" t="s">
        <v>16490</v>
      </c>
      <c r="WXG1" s="33" t="s">
        <v>16491</v>
      </c>
      <c r="WXH1" s="33" t="s">
        <v>16492</v>
      </c>
      <c r="WXI1" s="33" t="s">
        <v>16493</v>
      </c>
      <c r="WXJ1" s="33" t="s">
        <v>16494</v>
      </c>
      <c r="WXK1" s="33" t="s">
        <v>16495</v>
      </c>
      <c r="WXL1" s="33" t="s">
        <v>16496</v>
      </c>
      <c r="WXM1" s="33" t="s">
        <v>16497</v>
      </c>
      <c r="WXN1" s="33" t="s">
        <v>16498</v>
      </c>
      <c r="WXO1" s="33" t="s">
        <v>16499</v>
      </c>
      <c r="WXP1" s="33" t="s">
        <v>16500</v>
      </c>
      <c r="WXQ1" s="33" t="s">
        <v>16501</v>
      </c>
      <c r="WXR1" s="33" t="s">
        <v>16502</v>
      </c>
      <c r="WXS1" s="33" t="s">
        <v>16503</v>
      </c>
      <c r="WXT1" s="33" t="s">
        <v>16504</v>
      </c>
      <c r="WXU1" s="33" t="s">
        <v>16505</v>
      </c>
      <c r="WXV1" s="33" t="s">
        <v>16506</v>
      </c>
      <c r="WXW1" s="33" t="s">
        <v>16507</v>
      </c>
      <c r="WXX1" s="33" t="s">
        <v>16508</v>
      </c>
      <c r="WXY1" s="33" t="s">
        <v>16509</v>
      </c>
      <c r="WXZ1" s="33" t="s">
        <v>16510</v>
      </c>
      <c r="WYA1" s="33" t="s">
        <v>16511</v>
      </c>
      <c r="WYB1" s="33" t="s">
        <v>16512</v>
      </c>
      <c r="WYC1" s="33" t="s">
        <v>16513</v>
      </c>
      <c r="WYD1" s="33" t="s">
        <v>16514</v>
      </c>
      <c r="WYE1" s="33" t="s">
        <v>16515</v>
      </c>
      <c r="WYF1" s="33" t="s">
        <v>16516</v>
      </c>
      <c r="WYG1" s="33" t="s">
        <v>16517</v>
      </c>
      <c r="WYH1" s="33" t="s">
        <v>16518</v>
      </c>
      <c r="WYI1" s="33" t="s">
        <v>16519</v>
      </c>
      <c r="WYJ1" s="33" t="s">
        <v>16520</v>
      </c>
      <c r="WYK1" s="33" t="s">
        <v>16521</v>
      </c>
      <c r="WYL1" s="33" t="s">
        <v>16522</v>
      </c>
      <c r="WYM1" s="33" t="s">
        <v>16523</v>
      </c>
      <c r="WYN1" s="33" t="s">
        <v>16524</v>
      </c>
      <c r="WYO1" s="33" t="s">
        <v>16525</v>
      </c>
      <c r="WYP1" s="33" t="s">
        <v>16526</v>
      </c>
      <c r="WYQ1" s="33" t="s">
        <v>16527</v>
      </c>
      <c r="WYR1" s="33" t="s">
        <v>16528</v>
      </c>
      <c r="WYS1" s="33" t="s">
        <v>16529</v>
      </c>
      <c r="WYT1" s="33" t="s">
        <v>16530</v>
      </c>
      <c r="WYU1" s="33" t="s">
        <v>16531</v>
      </c>
      <c r="WYV1" s="33" t="s">
        <v>16532</v>
      </c>
      <c r="WYW1" s="33" t="s">
        <v>16533</v>
      </c>
      <c r="WYX1" s="33" t="s">
        <v>16534</v>
      </c>
      <c r="WYY1" s="33" t="s">
        <v>16535</v>
      </c>
      <c r="WYZ1" s="33" t="s">
        <v>16536</v>
      </c>
      <c r="WZA1" s="33" t="s">
        <v>16537</v>
      </c>
      <c r="WZB1" s="33" t="s">
        <v>16538</v>
      </c>
      <c r="WZC1" s="33" t="s">
        <v>16539</v>
      </c>
      <c r="WZD1" s="33" t="s">
        <v>16540</v>
      </c>
      <c r="WZE1" s="33" t="s">
        <v>16541</v>
      </c>
      <c r="WZF1" s="33" t="s">
        <v>16542</v>
      </c>
      <c r="WZG1" s="33" t="s">
        <v>16543</v>
      </c>
      <c r="WZH1" s="33" t="s">
        <v>16544</v>
      </c>
      <c r="WZI1" s="33" t="s">
        <v>16545</v>
      </c>
      <c r="WZJ1" s="33" t="s">
        <v>16546</v>
      </c>
      <c r="WZK1" s="33" t="s">
        <v>16547</v>
      </c>
      <c r="WZL1" s="33" t="s">
        <v>16548</v>
      </c>
      <c r="WZM1" s="33" t="s">
        <v>16549</v>
      </c>
      <c r="WZN1" s="33" t="s">
        <v>16550</v>
      </c>
      <c r="WZO1" s="33" t="s">
        <v>16551</v>
      </c>
      <c r="WZP1" s="33" t="s">
        <v>16552</v>
      </c>
      <c r="WZQ1" s="33" t="s">
        <v>16553</v>
      </c>
      <c r="WZR1" s="33" t="s">
        <v>16554</v>
      </c>
      <c r="WZS1" s="33" t="s">
        <v>16555</v>
      </c>
      <c r="WZT1" s="33" t="s">
        <v>16556</v>
      </c>
      <c r="WZU1" s="33" t="s">
        <v>16557</v>
      </c>
      <c r="WZV1" s="33" t="s">
        <v>16558</v>
      </c>
      <c r="WZW1" s="33" t="s">
        <v>16559</v>
      </c>
      <c r="WZX1" s="33" t="s">
        <v>16560</v>
      </c>
      <c r="WZY1" s="33" t="s">
        <v>16561</v>
      </c>
      <c r="WZZ1" s="33" t="s">
        <v>16562</v>
      </c>
      <c r="XAA1" s="33" t="s">
        <v>16563</v>
      </c>
      <c r="XAB1" s="33" t="s">
        <v>16564</v>
      </c>
      <c r="XAC1" s="33" t="s">
        <v>16565</v>
      </c>
      <c r="XAD1" s="33" t="s">
        <v>16566</v>
      </c>
      <c r="XAE1" s="33" t="s">
        <v>16567</v>
      </c>
      <c r="XAF1" s="33" t="s">
        <v>16568</v>
      </c>
      <c r="XAG1" s="33" t="s">
        <v>16569</v>
      </c>
      <c r="XAH1" s="33" t="s">
        <v>16570</v>
      </c>
      <c r="XAI1" s="33" t="s">
        <v>16571</v>
      </c>
      <c r="XAJ1" s="33" t="s">
        <v>16572</v>
      </c>
      <c r="XAK1" s="33" t="s">
        <v>16573</v>
      </c>
      <c r="XAL1" s="33" t="s">
        <v>16574</v>
      </c>
      <c r="XAM1" s="33" t="s">
        <v>16575</v>
      </c>
      <c r="XAN1" s="33" t="s">
        <v>16576</v>
      </c>
      <c r="XAO1" s="33" t="s">
        <v>16577</v>
      </c>
      <c r="XAP1" s="33" t="s">
        <v>16578</v>
      </c>
      <c r="XAQ1" s="33" t="s">
        <v>16579</v>
      </c>
      <c r="XAR1" s="33" t="s">
        <v>16580</v>
      </c>
      <c r="XAS1" s="33" t="s">
        <v>16581</v>
      </c>
      <c r="XAT1" s="33" t="s">
        <v>16582</v>
      </c>
      <c r="XAU1" s="33" t="s">
        <v>16583</v>
      </c>
      <c r="XAV1" s="33" t="s">
        <v>16584</v>
      </c>
      <c r="XAW1" s="33" t="s">
        <v>16585</v>
      </c>
      <c r="XAX1" s="33" t="s">
        <v>16586</v>
      </c>
      <c r="XAY1" s="33" t="s">
        <v>16587</v>
      </c>
      <c r="XAZ1" s="33" t="s">
        <v>16588</v>
      </c>
      <c r="XBA1" s="33" t="s">
        <v>16589</v>
      </c>
      <c r="XBB1" s="33" t="s">
        <v>16590</v>
      </c>
      <c r="XBC1" s="33" t="s">
        <v>16591</v>
      </c>
      <c r="XBD1" s="33" t="s">
        <v>16592</v>
      </c>
      <c r="XBE1" s="33" t="s">
        <v>16593</v>
      </c>
      <c r="XBF1" s="33" t="s">
        <v>16594</v>
      </c>
      <c r="XBG1" s="33" t="s">
        <v>16595</v>
      </c>
      <c r="XBH1" s="33" t="s">
        <v>16596</v>
      </c>
      <c r="XBI1" s="33" t="s">
        <v>16597</v>
      </c>
      <c r="XBJ1" s="33" t="s">
        <v>16598</v>
      </c>
      <c r="XBK1" s="33" t="s">
        <v>16599</v>
      </c>
      <c r="XBL1" s="33" t="s">
        <v>16600</v>
      </c>
      <c r="XBM1" s="33" t="s">
        <v>16601</v>
      </c>
      <c r="XBN1" s="33" t="s">
        <v>16602</v>
      </c>
      <c r="XBO1" s="33" t="s">
        <v>16603</v>
      </c>
      <c r="XBP1" s="33" t="s">
        <v>16604</v>
      </c>
      <c r="XBQ1" s="33" t="s">
        <v>16605</v>
      </c>
      <c r="XBR1" s="33" t="s">
        <v>16606</v>
      </c>
      <c r="XBS1" s="33" t="s">
        <v>16607</v>
      </c>
      <c r="XBT1" s="33" t="s">
        <v>16608</v>
      </c>
      <c r="XBU1" s="33" t="s">
        <v>16609</v>
      </c>
      <c r="XBV1" s="33" t="s">
        <v>16610</v>
      </c>
      <c r="XBW1" s="33" t="s">
        <v>16611</v>
      </c>
      <c r="XBX1" s="33" t="s">
        <v>16612</v>
      </c>
      <c r="XBY1" s="33" t="s">
        <v>16613</v>
      </c>
      <c r="XBZ1" s="33" t="s">
        <v>16614</v>
      </c>
      <c r="XCA1" s="33" t="s">
        <v>16615</v>
      </c>
      <c r="XCB1" s="33" t="s">
        <v>16616</v>
      </c>
      <c r="XCC1" s="33" t="s">
        <v>16617</v>
      </c>
      <c r="XCD1" s="33" t="s">
        <v>16618</v>
      </c>
      <c r="XCE1" s="33" t="s">
        <v>16619</v>
      </c>
      <c r="XCF1" s="33" t="s">
        <v>16620</v>
      </c>
      <c r="XCG1" s="33" t="s">
        <v>16621</v>
      </c>
      <c r="XCH1" s="33" t="s">
        <v>16622</v>
      </c>
      <c r="XCI1" s="33" t="s">
        <v>16623</v>
      </c>
      <c r="XCJ1" s="33" t="s">
        <v>16624</v>
      </c>
      <c r="XCK1" s="33" t="s">
        <v>16625</v>
      </c>
      <c r="XCL1" s="33" t="s">
        <v>16626</v>
      </c>
      <c r="XCM1" s="33" t="s">
        <v>16627</v>
      </c>
      <c r="XCN1" s="33" t="s">
        <v>16628</v>
      </c>
      <c r="XCO1" s="33" t="s">
        <v>16629</v>
      </c>
      <c r="XCP1" s="33" t="s">
        <v>16630</v>
      </c>
      <c r="XCQ1" s="33" t="s">
        <v>16631</v>
      </c>
      <c r="XCR1" s="33" t="s">
        <v>16632</v>
      </c>
      <c r="XCS1" s="33" t="s">
        <v>16633</v>
      </c>
      <c r="XCT1" s="33" t="s">
        <v>16634</v>
      </c>
      <c r="XCU1" s="33" t="s">
        <v>16635</v>
      </c>
      <c r="XCV1" s="33" t="s">
        <v>16636</v>
      </c>
      <c r="XCW1" s="33" t="s">
        <v>16637</v>
      </c>
      <c r="XCX1" s="33" t="s">
        <v>16638</v>
      </c>
      <c r="XCY1" s="33" t="s">
        <v>16639</v>
      </c>
      <c r="XCZ1" s="33" t="s">
        <v>16640</v>
      </c>
      <c r="XDA1" s="33" t="s">
        <v>16641</v>
      </c>
      <c r="XDB1" s="33" t="s">
        <v>16642</v>
      </c>
      <c r="XDC1" s="33" t="s">
        <v>16643</v>
      </c>
      <c r="XDD1" s="33" t="s">
        <v>16644</v>
      </c>
      <c r="XDE1" s="33" t="s">
        <v>16645</v>
      </c>
      <c r="XDF1" s="33" t="s">
        <v>16646</v>
      </c>
      <c r="XDG1" s="33" t="s">
        <v>16647</v>
      </c>
      <c r="XDH1" s="33" t="s">
        <v>16648</v>
      </c>
      <c r="XDI1" s="33" t="s">
        <v>16649</v>
      </c>
      <c r="XDJ1" s="33" t="s">
        <v>16650</v>
      </c>
      <c r="XDK1" s="33" t="s">
        <v>16651</v>
      </c>
      <c r="XDL1" s="33" t="s">
        <v>16652</v>
      </c>
      <c r="XDM1" s="33" t="s">
        <v>16653</v>
      </c>
      <c r="XDN1" s="33" t="s">
        <v>16654</v>
      </c>
      <c r="XDO1" s="33" t="s">
        <v>16655</v>
      </c>
      <c r="XDP1" s="33" t="s">
        <v>16656</v>
      </c>
      <c r="XDQ1" s="33" t="s">
        <v>16657</v>
      </c>
      <c r="XDR1" s="33" t="s">
        <v>16658</v>
      </c>
      <c r="XDS1" s="33" t="s">
        <v>16659</v>
      </c>
      <c r="XDT1" s="33" t="s">
        <v>16660</v>
      </c>
      <c r="XDU1" s="33" t="s">
        <v>16661</v>
      </c>
      <c r="XDV1" s="33" t="s">
        <v>16662</v>
      </c>
      <c r="XDW1" s="33" t="s">
        <v>16663</v>
      </c>
      <c r="XDX1" s="33" t="s">
        <v>16664</v>
      </c>
      <c r="XDY1" s="33" t="s">
        <v>16665</v>
      </c>
      <c r="XDZ1" s="33" t="s">
        <v>16666</v>
      </c>
      <c r="XEA1" s="33" t="s">
        <v>16667</v>
      </c>
      <c r="XEB1" s="33" t="s">
        <v>16668</v>
      </c>
      <c r="XEC1" s="33" t="s">
        <v>16669</v>
      </c>
      <c r="XED1" s="33" t="s">
        <v>16670</v>
      </c>
      <c r="XEE1" s="33" t="s">
        <v>16671</v>
      </c>
      <c r="XEF1" s="33" t="s">
        <v>16672</v>
      </c>
      <c r="XEG1" s="33" t="s">
        <v>16673</v>
      </c>
      <c r="XEH1" s="33" t="s">
        <v>16674</v>
      </c>
      <c r="XEI1" s="33" t="s">
        <v>16675</v>
      </c>
      <c r="XEJ1" s="33" t="s">
        <v>16676</v>
      </c>
      <c r="XEK1" s="33" t="s">
        <v>16677</v>
      </c>
      <c r="XEL1" s="33" t="s">
        <v>16678</v>
      </c>
      <c r="XEM1" s="33" t="s">
        <v>16679</v>
      </c>
      <c r="XEN1" s="33" t="s">
        <v>16680</v>
      </c>
      <c r="XEO1" s="33" t="s">
        <v>16681</v>
      </c>
      <c r="XEP1" s="33" t="s">
        <v>16682</v>
      </c>
      <c r="XEQ1" s="33" t="s">
        <v>16683</v>
      </c>
      <c r="XER1" s="33" t="s">
        <v>16684</v>
      </c>
      <c r="XES1" s="33" t="s">
        <v>16685</v>
      </c>
      <c r="XET1" s="33" t="s">
        <v>16686</v>
      </c>
      <c r="XEU1" s="33" t="s">
        <v>16687</v>
      </c>
      <c r="XEV1" s="33" t="s">
        <v>16688</v>
      </c>
      <c r="XEW1" s="33" t="s">
        <v>16689</v>
      </c>
      <c r="XEX1" s="33" t="s">
        <v>16690</v>
      </c>
      <c r="XEY1" s="33" t="s">
        <v>16691</v>
      </c>
      <c r="XEZ1" s="33" t="s">
        <v>16692</v>
      </c>
      <c r="XFA1" s="33" t="s">
        <v>16693</v>
      </c>
      <c r="XFB1" s="33" t="s">
        <v>16694</v>
      </c>
      <c r="XFC1" s="33" t="s">
        <v>16695</v>
      </c>
      <c r="XFD1" s="33" t="s">
        <v>16696</v>
      </c>
    </row>
    <row r="2" spans="1:16384" s="10" customFormat="1">
      <c r="A2" s="10" t="str">
        <f>"ITM-"&amp;TEXT(ROW()-1, "000")</f>
        <v>ITM-001</v>
      </c>
      <c r="B2" s="10" t="str">
        <f>_xlfn.SWITCH(A2,
"ITM-001", "Masala Chai", "ITM-002", "Adrak Chai", "ITM-003", "Elaichi Chai", "ITM-004", "Hot Coffee", "ITM-005", "Cappuccino",
"ITM-006", "Hot Chocolate", "ITM-007", "Turmeric Latte", "ITM-008", "Black Coffee", "ITM-009", "Green Tea", "ITM-010", "Lemon Tea",
"ITM-011", "Cold Coffee", "ITM-012", "Oreo Milkshake", "ITM-013", "Chocolate Shake", "ITM-014", "KitKat Shake", "ITM-015", "Strawberry Shake",
"ITM-016", "Mango Mastani", "ITM-017", "Virgin Mojito", "ITM-018", "Blue Lagoon", "ITM-019", "Fresh Lime Soda", "ITM-020", "Watermelon Juice",
"ITM-021", "Pineapple Juice", "ITM-022", "Mango Juice", "ITM-023", "Cold Drink (Coke)", "ITM-024", "Cold Drink (Sprite)", "ITM-025", "Buttermilk (Chaas)",
"ITM-026", "Paneer Butter Masala", "ITM-027", "Veg Kolhapuri", "ITM-028", "Dal Tadka", "ITM-029", "Jeera Rice", "ITM-030", "Veg Biryani",
"ITM-031", "Paneer Tikka Masala", "ITM-032", "Butter Pav Bhaji", "ITM-033", "Chole Bhature", "ITM-034", "Veg Pulao", "ITM-035", "Tandoori Roti",
"ITM-036", "Butter Kulcha", "ITM-037", "Misal Pav", "ITM-038", "Aloo Paratha", "ITM-039", "Paneer Bhurji", "ITM-040", "Dal Makhani",
"ITM-041", "Corn Cheese Pizza", "ITM-042", "Margherita Pizza", "ITM-043", "Veg Exotic Pizza", "ITM-044", "Farmhouse Pizza", "ITM-045", "Paneer Tikka Pizza",
"ITM-046", "Heart-Shaped Pizza", "ITM-047", "Veg Alfredo Pasta", "ITM-048", "Pink Sauce Pasta", "ITM-049", "Arrabbiata Pasta", "ITM-050", "Veg Burger",
"ITM-051", "Cheese Burger", "ITM-052", "Paneer King Burger", "ITM-053", "Veg Club Sandwich", "ITM-054", "Paneer Tikka Sandwich", "ITM-055", "Bombay Masala Sandwich",
"ITM-056", "Veg Schezwan Fried Rice", "ITM-057", "Hakka Noodles", "ITM-058", "Veg Manchurian Gravy", "ITM-059", "Paneer Chilli", "ITM-060", "Veg Crispy",
"ITM-061", "Veg Manchurian Dry", "ITM-062", "Honey Chilli Potato", "ITM-063", "Spring Rolls", "ITM-064", "Veg Fried Rice", "ITM-065", "Triple Schezwan Rice",
"ITM-066", "Mushroom Chilli", "ITM-067", "Gobi Manchurian", "ITM-068", "Veg Momos", "ITM-069", "Fried Momos", "ITM-070", "Schezwan Momos",
"ITM-071", "Veg Schezwan Maggi", "ITM-072", "Cheese Maggi", "ITM-073", "Plain Maggi", "ITM-074", "Cheese Garlic Bread", "ITM-075", "Cheese Chilli Toast",
"ITM-076", "Masala French Fries", "ITM-077", "Peri Peri Fries", "ITM-078", "Paneer Pakora", "ITM-079", "Mix Veg Pakora", "ITM-080", "Aloo Tikki",
"ITM-081", "Hara Bhara Kabab", "ITM-082", "Vada Pav", "ITM-083", "Cheese Vada Pav", "ITM-084", "Corn Cheese Balls", "ITM-085", "Veg Cutlet",
"ITM-086", "Bread Butter", "ITM-087", "Sizzling Brownie", "ITM-088", "Chocolate Lava Cake", "ITM-089", "Vanilla Ice Cream", "ITM-090", "Mango Ice Cream",
"ITM-091", "Chocolate Ice Cream", "ITM-092", "Gulab Jamun", "ITM-093", "Gajar Halwa", "ITM-094", "Strawberry Cream", "ITM-095", "Rasgulla",
"ITM-096", "Kulfi", "ITM-097", "Fruit Salad", "ITM-098", "Brownie with Ice Cream", "ITM-099", "Pastry (Chocolate)", "ITM-100", "Cheesecake",
"Check ID")</f>
        <v>Masala Chai</v>
      </c>
      <c r="C2" s="10" t="str">
        <f>_xlfn.IFS(VALUE(RIGHT(A2,3))&lt;=25,"Beverages",VALUE(RIGHT(A2,3))&lt;=40,"Indian Main Course",VALUE(RIGHT(A2,3))&lt;=55,"Global Main Course",VALUE(RIGHT(A2,3))&lt;=70,"Chinese",VALUE(RIGHT(A2,3))&lt;=86,"Snacks",VALUE(RIGHT(A2,3))&lt;=100,"Dessert",TRUE,"Check ID")</f>
        <v>Beverages</v>
      </c>
      <c r="D2" s="10">
        <f>_xlfn.SWITCH(C2,
"Beverages", E2*0.25,
"Dessert", E2*0.3,
"Snacks", E2*0.35,
"Chinese", E2*0.4,
"Indian Main Course", E2*0.45,
"Global Main Course", E2*0.5,
E2*0.4)</f>
        <v>10</v>
      </c>
      <c r="E2" s="10">
        <f>_xlfn.SWITCH(B2,
"Heart-Shaped Pizza", 399, "Corn Cheese Pizza", 280, "Paneer Tikka Pizza", 340, "Veg Exotic Pizza", 320, "Farmhouse Pizza", 300, "Margherita Pizza", 250,
"Paneer Tikka Platter", 350, "Veg Biryani", 280, "Paneer Tikka Masala", 260, "Dal Makhani", 220, "Paneer Butter Masala", 240, "Veg Kolhapuri", 210,
"Sizzling Brownie", 220, "Cheesecake", 240, "Chocolate Lava Cake", 180, "Mango Mastani", 210, "Strawberry Cream", 190, "Gulab Jamun", 60, "Rasgulla", 60,
"Paneer Tikka Sandwich", 240, "Veg Club Sandwich", 180, "Paneer King Burger", 160, "Veg Burger", 120, "Pink Sauce Pasta", 260, "Veg Alfredo Pasta", 240,
"Paneer Chilli", 210, "Veg Crispy", 180, "Veg Manchurian Dry", 160, "Honey Chilli Potato", 170, "Veg Momos", 120, "Spring Rolls", 150,
"Cold Coffee", 140, "Oreo Milkshake", 170, "Virgin Mojito", 140, "Fresh Lime Soda", 80, "Watermelon Juice", 110, "Mango Juice", 120,
"Masala Chai", 40, "Adrak Chai", 40, "Hot Chocolate", 80, "Hot Coffee", 80, "Cappuccino", 120,
"Butter Pav Bhaji", 160, "Veg Schezwan Fried Rice", 160, "Hakka Noodles", 150, "Aloo Paratha", 90, "Veg Pulao", 180, "Dal Tadka", 150, 100)</f>
        <v>40</v>
      </c>
      <c r="F2" s="10" t="str">
        <f>IF(E2 &gt;= 250, "Yes", "No")</f>
        <v>No</v>
      </c>
      <c r="G2" s="10" t="str">
        <f>_xlfn.SWITCH(TRUE,
ISNUMBER(SEARCH("Pizza", B2)), "Medium (8 inch)",
ISNUMBER(SEARCH("Pasta", B2)), "Standard Bowl",
ISNUMBER(SEARCH("Burger", B2)), "Single Patty",
ISNUMBER(SEARCH("Sandwich", B2)), "2 Slices",
ISNUMBER(SEARCH("Chai", B2)), "Regular Cup (150ml)",
ISNUMBER(SEARCH("Coffee", B2)), "Mug (250ml)",
ISNUMBER(SEARCH("Shake", B2)), "Tall Glass (300ml)",
ISNUMBER(SEARCH("Juice", B2)), "Glass (250ml)",
ISNUMBER(SEARCH("Biryani", B2)), "Full Plate",
ISNUMBER(SEARCH("Thali", B2)), "Full Thali",
ISNUMBER(SEARCH("Platter", B2)), "Full Platter",
ISNUMBER(SEARCH("Maggi", B2)), "Single Pack",
ISNUMBER(SEARCH("Momos", B2)), "6 Pieces",
ISNUMBER(SEARCH("Pakora", B2)), "250 Grams",
ISNUMBER(SEARCH("Ice Cream", B2)), "Single Scoop",
ISNUMBER(SEARCH("Halwa", B2)), "Small Bowl",
"Regular Serving")</f>
        <v>Regular Cup (150ml)</v>
      </c>
      <c r="H2" s="10" t="str">
        <f>_xlfn.SWITCH(TRUE,
ISNUMBER(SEARCH("Chai", B2)), "5 mins",
ISNUMBER(SEARCH("Coffee", B2)), "7 mins",
ISNUMBER(SEARCH("Shake", B2)), "8 mins",
ISNUMBER(SEARCH("Juice", B2)), "5 mins",
ISNUMBER(SEARCH("Maggi", B2)), "10 mins",
ISNUMBER(SEARCH("Momos", B2)), "12 mins",
ISNUMBER(SEARCH("Sandwich", B2)), "10 mins",
ISNUMBER(SEARCH("Burger", B2)), "12 mins",
ISNUMBER(SEARCH("Pizza", B2)), "20 mins",
ISNUMBER(SEARCH("Pasta", B2)), "15 mins",
ISNUMBER(SEARCH("Biryani", B2)), "15 mins",
ISNUMBER(SEARCH("Main Course", B2)), "20 mins",
ISNUMBER(SEARCH("Paratha", B2)), "12 mins",
ISNUMBER(SEARCH("Pav Bhaji", B2)), "10 mins",
ISNUMBER(SEARCH("Pakora", B2)), "15 mins",
ISNUMBER(SEARCH("Brownie", B2)), "8 mins",
ISNUMBER(SEARCH("Ice Cream", B2)), "2 mins",
"10 mins")</f>
        <v>5 mins</v>
      </c>
      <c r="I2" s="10" t="str">
        <f>IF(OR(ISNUMBER(SEARCH("Beverage", D2)), ISNUMBER(SEARCH("Dessert", D2))), "-",
_xlfn.SWITCH(TRUE,
ISNUMBER(SEARCH("Chilli", B2)), "Hot",
ISNUMBER(SEARCH("Schezwan", B2)), "Extra Spicy",
ISNUMBER(SEARCH("Peri Peri", B2)), "Spicy",
ISNUMBER(SEARCH("Kolhapuri", B2)), "Very Spicy",
ISNUMBER(SEARCH("Misal", B2)), "Very Spicy",
ISNUMBER(SEARCH("Biryani", B2)), "Medium Spicy",
ISNUMBER(SEARCH("Tikka", B2)), "Medium",
ISNUMBER(SEARCH("Masala", B2)), "Medium",
ISNUMBER(SEARCH("Bhaji", B2)), "Medium",
ISNUMBER(SEARCH("Manchurian", B2)), "Medium Spicy",
ISNUMBER(SEARCH("Noodles", B2)), "Medium",
ISNUMBER(SEARCH("Maggi", B2)), "Medium",
ISNUMBER(SEARCH("Pasta", B2)), "Mild",
ISNUMBER(SEARCH("Pizza", B2)), "Mild",
ISNUMBER(SEARCH("Burger", B2)), "Mild",
ISNUMBER(SEARCH("Sandwich", B2)), "Mild",
ISNUMBER(SEARCH("Pakora", B2)), "Medium",
"-"))</f>
        <v>Medium</v>
      </c>
      <c r="J2" s="10">
        <f>_xlfn.SWITCH(TRUE,
ISNUMBER(SEARCH("Chai", B2)), 75,
ISNUMBER(SEARCH("Coffee", B2)), 125,
ISNUMBER(SEARCH("Shake", B2)), 375,
ISNUMBER(SEARCH("Juice", B2)), 150,
ISNUMBER(SEARCH("Pizza", B2)), 800,
ISNUMBER(SEARCH("Pasta", B2)), 600,
ISNUMBER(SEARCH("Burger", B2)), 500,
ISNUMBER(SEARCH("Sandwich", B2)), 375,
ISNUMBER(SEARCH("Biryani", B2)), 700,
ISNUMBER(SEARCH("Paneer", B2)), 425,
ISNUMBER(SEARCH("Dal", B2)), 300,
ISNUMBER(SEARCH("Maggi", B2)), 350,
ISNUMBER(SEARCH("Momos", B2)), 300,
ISNUMBER(SEARCH("Brownie", B2)), 475,
ISNUMBER(SEARCH("Ice Cream", B2)), 250,
ISNUMBER(SEARCH("Halwa", B2)), 425,
300)</f>
        <v>75</v>
      </c>
      <c r="L2" s="10" t="str">
        <f>_xlfn.SWITCH(TRUE,
ISNUMBER(SEARCH("Chai", B2)), "Year-round / Winter Peak",
ISNUMBER(SEARCH("Hot", B2)), "Winter",
ISNUMBER(SEARCH("Soup", B2)), "Winter / Monsoon",
ISNUMBER(SEARCH("Cold Coffee", B2)), "Summer",
ISNUMBER(SEARCH("Mojito", B2)), "Summer",
ISNUMBER(SEARCH("Juice", B2)), "Summer",
ISNUMBER(SEARCH("Shake", B2)), "Summer",
ISNUMBER(SEARCH("Ice Cream", B2)), "Summer",
ISNUMBER(SEARCH("Mastani", B2)), "Summer",
ISNUMBER(SEARCH("Gajar Halwa", B2)), "Winter",
ISNUMBER(SEARCH("Mango", B2)), "Summer (Mango Season)",
ISNUMBER(SEARCH("Pakora", B2)), "Monsoon",
ISNUMBER(SEARCH("Maggi", B2)), "Year-round / Monsoon",
"Year-round")</f>
        <v>Year-round / Winter Peak</v>
      </c>
      <c r="M2" s="10" t="str">
        <f>_xlfn.SWITCH(TRUE,
ISNUMBER(SEARCH("Paneer", B2)), "Dairy",
ISNUMBER(SEARCH("Pizza", B2)), "Dairy, Gluten",
ISNUMBER(SEARCH("Burger", B2)), "Gluten",
ISNUMBER(SEARCH("Shake", B2)), "Dairy",
ISNUMBER(SEARCH("Momos", B2)), "Gluten",
ISNUMBER(SEARCH("Pasta", B2)), "Gluten, Dairy",
ISNUMBER(SEARCH("Chai", B2)), "Dairy",
ISNUMBER(SEARCH("Coffee", B2)), "Dairy",
ISNUMBER(SEARCH("Oreo", B2)), "Dairy, Gluten",
ISNUMBER(SEARCH("Nut", B2)), "Nuts",
"-")</f>
        <v>Dairy</v>
      </c>
      <c r="N2" s="10" t="str">
        <f>_xlfn.SWITCH(TRUE,
ISNUMBER(SEARCH("Beverage", C2)), "Refrigerated (Milk/Fruit)",
ISNUMBER(SEARCH("Dessert", C2)), "Refrigerated / Frozen",
ISNUMBER(SEARCH("Pizza", B2)), "Dry (Dough) / Refrigerated (Cheese)",
ISNUMBER(SEARCH("Main Course", C2)), "Refrigerated (Gravy/Paneer)",
ISNUMBER(SEARCH("Juice", B2)), "Cold Storage",
"Ambient Temp")</f>
        <v>Refrigerated (Milk/Fruit)</v>
      </c>
      <c r="O2" s="41">
        <f t="shared" ref="O2:O66" si="0">(E2-D2)/E2</f>
        <v>0.75</v>
      </c>
      <c r="P2" s="10">
        <f>PRODUCT(O2*100)</f>
        <v>75</v>
      </c>
      <c r="Q2" s="2">
        <f>COUNTIF($C$2:$C$302, H2)</f>
        <v>0</v>
      </c>
    </row>
    <row r="3" spans="1:16384" s="10" customFormat="1">
      <c r="A3" s="10" t="str">
        <f t="shared" ref="A3:A66" si="1">"ITM-"&amp;TEXT(ROW()-1, "000")</f>
        <v>ITM-002</v>
      </c>
      <c r="B3" s="10" t="str">
        <f t="shared" ref="B3:B66" si="2">_xlfn.SWITCH(A3,
"ITM-001", "Masala Chai", "ITM-002", "Adrak Chai", "ITM-003", "Elaichi Chai", "ITM-004", "Hot Coffee", "ITM-005", "Cappuccino",
"ITM-006", "Hot Chocolate", "ITM-007", "Turmeric Latte", "ITM-008", "Black Coffee", "ITM-009", "Green Tea", "ITM-010", "Lemon Tea",
"ITM-011", "Cold Coffee", "ITM-012", "Oreo Milkshake", "ITM-013", "Chocolate Shake", "ITM-014", "KitKat Shake", "ITM-015", "Strawberry Shake",
"ITM-016", "Mango Mastani", "ITM-017", "Virgin Mojito", "ITM-018", "Blue Lagoon", "ITM-019", "Fresh Lime Soda", "ITM-020", "Watermelon Juice",
"ITM-021", "Pineapple Juice", "ITM-022", "Mango Juice", "ITM-023", "Cold Drink (Coke)", "ITM-024", "Cold Drink (Sprite)", "ITM-025", "Buttermilk (Chaas)",
"ITM-026", "Paneer Butter Masala", "ITM-027", "Veg Kolhapuri", "ITM-028", "Dal Tadka", "ITM-029", "Jeera Rice", "ITM-030", "Veg Biryani",
"ITM-031", "Paneer Tikka Masala", "ITM-032", "Butter Pav Bhaji", "ITM-033", "Chole Bhature", "ITM-034", "Veg Pulao", "ITM-035", "Tandoori Roti",
"ITM-036", "Butter Kulcha", "ITM-037", "Misal Pav", "ITM-038", "Aloo Paratha", "ITM-039", "Paneer Bhurji", "ITM-040", "Dal Makhani",
"ITM-041", "Corn Cheese Pizza", "ITM-042", "Margherita Pizza", "ITM-043", "Veg Exotic Pizza", "ITM-044", "Farmhouse Pizza", "ITM-045", "Paneer Tikka Pizza",
"ITM-046", "Heart-Shaped Pizza", "ITM-047", "Veg Alfredo Pasta", "ITM-048", "Pink Sauce Pasta", "ITM-049", "Arrabbiata Pasta", "ITM-050", "Veg Burger",
"ITM-051", "Cheese Burger", "ITM-052", "Paneer King Burger", "ITM-053", "Veg Club Sandwich", "ITM-054", "Paneer Tikka Sandwich", "ITM-055", "Bombay Masala Sandwich",
"ITM-056", "Veg Schezwan Fried Rice", "ITM-057", "Hakka Noodles", "ITM-058", "Veg Manchurian Gravy", "ITM-059", "Paneer Chilli", "ITM-060", "Veg Crispy",
"ITM-061", "Veg Manchurian Dry", "ITM-062", "Honey Chilli Potato", "ITM-063", "Spring Rolls", "ITM-064", "Veg Fried Rice", "ITM-065", "Triple Schezwan Rice",
"ITM-066", "Mushroom Chilli", "ITM-067", "Gobi Manchurian", "ITM-068", "Veg Momos", "ITM-069", "Fried Momos", "ITM-070", "Schezwan Momos",
"ITM-071", "Veg Schezwan Maggi", "ITM-072", "Cheese Maggi", "ITM-073", "Plain Maggi", "ITM-074", "Cheese Garlic Bread", "ITM-075", "Cheese Chilli Toast",
"ITM-076", "Masala French Fries", "ITM-077", "Peri Peri Fries", "ITM-078", "Paneer Pakora", "ITM-079", "Mix Veg Pakora", "ITM-080", "Aloo Tikki",
"ITM-081", "Hara Bhara Kabab", "ITM-082", "Vada Pav", "ITM-083", "Cheese Vada Pav", "ITM-084", "Corn Cheese Balls", "ITM-085", "Veg Cutlet",
"ITM-086", "Bread Butter", "ITM-087", "Sizzling Brownie", "ITM-088", "Chocolate Lava Cake", "ITM-089", "Vanilla Ice Cream", "ITM-090", "Mango Ice Cream",
"ITM-091", "Chocolate Ice Cream", "ITM-092", "Gulab Jamun", "ITM-093", "Gajar Halwa", "ITM-094", "Strawberry Cream", "ITM-095", "Rasgulla",
"ITM-096", "Kulfi", "ITM-097", "Fruit Salad", "ITM-098", "Brownie with Ice Cream", "ITM-099", "Pastry (Chocolate)", "ITM-100", "Cheesecake",
"Check ID")</f>
        <v>Adrak Chai</v>
      </c>
      <c r="C3" s="10" t="str">
        <f t="shared" ref="C3:C66" si="3">_xlfn.IFS(VALUE(RIGHT(A3,3))&lt;=25,"Beverages",VALUE(RIGHT(A3,3))&lt;=40,"Indian Main Course",VALUE(RIGHT(A3,3))&lt;=55,"Global Main Course",VALUE(RIGHT(A3,3))&lt;=70,"Chinese",VALUE(RIGHT(A3,3))&lt;=86,"Snacks",VALUE(RIGHT(A3,3))&lt;=100,"Dessert",TRUE,"Check ID")</f>
        <v>Beverages</v>
      </c>
      <c r="D3" s="10">
        <f t="shared" ref="D3:D66" si="4">_xlfn.SWITCH(C3,
"Beverages", E3*0.25,
"Dessert", E3*0.3,
"Snacks", E3*0.35,
"Chinese", E3*0.4,
"Indian Main Course", E3*0.45,
"Global Main Course", E3*0.5,
E3*0.4)</f>
        <v>10</v>
      </c>
      <c r="E3" s="10">
        <f t="shared" ref="E3:E66" si="5">_xlfn.SWITCH(B3,
"Heart-Shaped Pizza", 399, "Corn Cheese Pizza", 280, "Paneer Tikka Pizza", 340, "Veg Exotic Pizza", 320, "Farmhouse Pizza", 300, "Margherita Pizza", 250,
"Paneer Tikka Platter", 350, "Veg Biryani", 280, "Paneer Tikka Masala", 260, "Dal Makhani", 220, "Paneer Butter Masala", 240, "Veg Kolhapuri", 210,
"Sizzling Brownie", 220, "Cheesecake", 240, "Chocolate Lava Cake", 180, "Mango Mastani", 210, "Strawberry Cream", 190, "Gulab Jamun", 60, "Rasgulla", 60,
"Paneer Tikka Sandwich", 240, "Veg Club Sandwich", 180, "Paneer King Burger", 160, "Veg Burger", 120, "Pink Sauce Pasta", 260, "Veg Alfredo Pasta", 240,
"Paneer Chilli", 210, "Veg Crispy", 180, "Veg Manchurian Dry", 160, "Honey Chilli Potato", 170, "Veg Momos", 120, "Spring Rolls", 150,
"Cold Coffee", 140, "Oreo Milkshake", 170, "Virgin Mojito", 140, "Fresh Lime Soda", 80, "Watermelon Juice", 110, "Mango Juice", 120,
"Masala Chai", 40, "Adrak Chai", 40, "Hot Chocolate", 80, "Hot Coffee", 80, "Cappuccino", 120,
"Butter Pav Bhaji", 160, "Veg Schezwan Fried Rice", 160, "Hakka Noodles", 150, "Aloo Paratha", 90, "Veg Pulao", 180, "Dal Tadka", 150, 100)</f>
        <v>40</v>
      </c>
      <c r="F3" s="10" t="str">
        <f t="shared" ref="F3:F66" si="6">IF(E3 &gt;= 250, "Yes", "No")</f>
        <v>No</v>
      </c>
      <c r="G3" s="10" t="str">
        <f t="shared" ref="G3:G66" si="7">_xlfn.SWITCH(TRUE,
ISNUMBER(SEARCH("Pizza", B3)), "Medium (8 inch)",
ISNUMBER(SEARCH("Pasta", B3)), "Standard Bowl",
ISNUMBER(SEARCH("Burger", B3)), "Single Patty",
ISNUMBER(SEARCH("Sandwich", B3)), "2 Slices",
ISNUMBER(SEARCH("Chai", B3)), "Regular Cup (150ml)",
ISNUMBER(SEARCH("Coffee", B3)), "Mug (250ml)",
ISNUMBER(SEARCH("Shake", B3)), "Tall Glass (300ml)",
ISNUMBER(SEARCH("Juice", B3)), "Glass (250ml)",
ISNUMBER(SEARCH("Biryani", B3)), "Full Plate",
ISNUMBER(SEARCH("Thali", B3)), "Full Thali",
ISNUMBER(SEARCH("Platter", B3)), "Full Platter",
ISNUMBER(SEARCH("Maggi", B3)), "Single Pack",
ISNUMBER(SEARCH("Momos", B3)), "6 Pieces",
ISNUMBER(SEARCH("Pakora", B3)), "250 Grams",
ISNUMBER(SEARCH("Ice Cream", B3)), "Single Scoop",
ISNUMBER(SEARCH("Halwa", B3)), "Small Bowl",
"Regular Serving")</f>
        <v>Regular Cup (150ml)</v>
      </c>
      <c r="H3" s="10" t="str">
        <f t="shared" ref="H3:H66" si="8">_xlfn.SWITCH(TRUE,
ISNUMBER(SEARCH("Chai", B3)), "5 mins",
ISNUMBER(SEARCH("Coffee", B3)), "7 mins",
ISNUMBER(SEARCH("Shake", B3)), "8 mins",
ISNUMBER(SEARCH("Juice", B3)), "5 mins",
ISNUMBER(SEARCH("Maggi", B3)), "10 mins",
ISNUMBER(SEARCH("Momos", B3)), "12 mins",
ISNUMBER(SEARCH("Sandwich", B3)), "10 mins",
ISNUMBER(SEARCH("Burger", B3)), "12 mins",
ISNUMBER(SEARCH("Pizza", B3)), "20 mins",
ISNUMBER(SEARCH("Pasta", B3)), "15 mins",
ISNUMBER(SEARCH("Biryani", B3)), "15 mins",
ISNUMBER(SEARCH("Main Course", B3)), "20 mins",
ISNUMBER(SEARCH("Paratha", B3)), "12 mins",
ISNUMBER(SEARCH("Pav Bhaji", B3)), "10 mins",
ISNUMBER(SEARCH("Pakora", B3)), "15 mins",
ISNUMBER(SEARCH("Brownie", B3)), "8 mins",
ISNUMBER(SEARCH("Ice Cream", B3)), "2 mins",
"10 mins")</f>
        <v>5 mins</v>
      </c>
      <c r="I3" s="10" t="str">
        <f t="shared" ref="I3:I66" si="9">IF(OR(ISNUMBER(SEARCH("Beverage", D3)), ISNUMBER(SEARCH("Dessert", D3))), "-",
_xlfn.SWITCH(TRUE,
ISNUMBER(SEARCH("Chilli", B3)), "Hot",
ISNUMBER(SEARCH("Schezwan", B3)), "Extra Spicy",
ISNUMBER(SEARCH("Peri Peri", B3)), "Spicy",
ISNUMBER(SEARCH("Kolhapuri", B3)), "Very Spicy",
ISNUMBER(SEARCH("Misal", B3)), "Very Spicy",
ISNUMBER(SEARCH("Biryani", B3)), "Medium Spicy",
ISNUMBER(SEARCH("Tikka", B3)), "Medium",
ISNUMBER(SEARCH("Masala", B3)), "Medium",
ISNUMBER(SEARCH("Bhaji", B3)), "Medium",
ISNUMBER(SEARCH("Manchurian", B3)), "Medium Spicy",
ISNUMBER(SEARCH("Noodles", B3)), "Medium",
ISNUMBER(SEARCH("Maggi", B3)), "Medium",
ISNUMBER(SEARCH("Pasta", B3)), "Mild",
ISNUMBER(SEARCH("Pizza", B3)), "Mild",
ISNUMBER(SEARCH("Burger", B3)), "Mild",
ISNUMBER(SEARCH("Sandwich", B3)), "Mild",
ISNUMBER(SEARCH("Pakora", B3)), "Medium",
"-"))</f>
        <v>-</v>
      </c>
      <c r="J3" s="10">
        <f t="shared" ref="J3:J66" si="10">_xlfn.SWITCH(TRUE,
ISNUMBER(SEARCH("Chai", B3)), 75,
ISNUMBER(SEARCH("Coffee", B3)), 125,
ISNUMBER(SEARCH("Shake", B3)), 375,
ISNUMBER(SEARCH("Juice", B3)), 150,
ISNUMBER(SEARCH("Pizza", B3)), 800,
ISNUMBER(SEARCH("Pasta", B3)), 600,
ISNUMBER(SEARCH("Burger", B3)), 500,
ISNUMBER(SEARCH("Sandwich", B3)), 375,
ISNUMBER(SEARCH("Biryani", B3)), 700,
ISNUMBER(SEARCH("Paneer", B3)), 425,
ISNUMBER(SEARCH("Dal", B3)), 300,
ISNUMBER(SEARCH("Maggi", B3)), 350,
ISNUMBER(SEARCH("Momos", B3)), 300,
ISNUMBER(SEARCH("Brownie", B3)), 475,
ISNUMBER(SEARCH("Ice Cream", B3)), 250,
ISNUMBER(SEARCH("Halwa", B3)), 425,
300)</f>
        <v>75</v>
      </c>
      <c r="L3" s="10" t="str">
        <f t="shared" ref="L3:L66" si="11">_xlfn.SWITCH(TRUE,
ISNUMBER(SEARCH("Chai", B3)), "Year-round / Winter Peak",
ISNUMBER(SEARCH("Hot", B3)), "Winter",
ISNUMBER(SEARCH("Soup", B3)), "Winter / Monsoon",
ISNUMBER(SEARCH("Cold Coffee", B3)), "Summer",
ISNUMBER(SEARCH("Mojito", B3)), "Summer",
ISNUMBER(SEARCH("Juice", B3)), "Summer",
ISNUMBER(SEARCH("Shake", B3)), "Summer",
ISNUMBER(SEARCH("Ice Cream", B3)), "Summer",
ISNUMBER(SEARCH("Mastani", B3)), "Summer",
ISNUMBER(SEARCH("Gajar Halwa", B3)), "Winter",
ISNUMBER(SEARCH("Mango", B3)), "Summer (Mango Season)",
ISNUMBER(SEARCH("Pakora", B3)), "Monsoon",
ISNUMBER(SEARCH("Maggi", B3)), "Year-round / Monsoon",
"Year-round")</f>
        <v>Year-round / Winter Peak</v>
      </c>
      <c r="M3" s="10" t="str">
        <f t="shared" ref="M3:M66" si="12">_xlfn.SWITCH(TRUE,
ISNUMBER(SEARCH("Paneer", B3)), "Dairy",
ISNUMBER(SEARCH("Pizza", B3)), "Dairy, Gluten",
ISNUMBER(SEARCH("Burger", B3)), "Gluten",
ISNUMBER(SEARCH("Shake", B3)), "Dairy",
ISNUMBER(SEARCH("Momos", B3)), "Gluten",
ISNUMBER(SEARCH("Pasta", B3)), "Gluten, Dairy",
ISNUMBER(SEARCH("Chai", B3)), "Dairy",
ISNUMBER(SEARCH("Coffee", B3)), "Dairy",
ISNUMBER(SEARCH("Oreo", B3)), "Dairy, Gluten",
ISNUMBER(SEARCH("Nut", B3)), "Nuts",
"-")</f>
        <v>Dairy</v>
      </c>
      <c r="N3" s="10" t="str">
        <f t="shared" ref="N3:N66" si="13">_xlfn.SWITCH(TRUE,
ISNUMBER(SEARCH("Beverage", C3)), "Refrigerated (Milk/Fruit)",
ISNUMBER(SEARCH("Dessert", C3)), "Refrigerated / Frozen",
ISNUMBER(SEARCH("Pizza", B3)), "Dry (Dough) / Refrigerated (Cheese)",
ISNUMBER(SEARCH("Main Course", C3)), "Refrigerated (Gravy/Paneer)",
ISNUMBER(SEARCH("Juice", B3)), "Cold Storage",
"Ambient Temp")</f>
        <v>Refrigerated (Milk/Fruit)</v>
      </c>
      <c r="O3" s="41">
        <f t="shared" si="0"/>
        <v>0.75</v>
      </c>
      <c r="P3" s="10">
        <f t="shared" ref="P3:P66" si="14">PRODUCT(O3*100)</f>
        <v>75</v>
      </c>
      <c r="Q3" s="2">
        <f t="shared" ref="Q3:Q66" si="15">COUNTIF($C$2:$C$302, H3)</f>
        <v>0</v>
      </c>
    </row>
    <row r="4" spans="1:16384" s="10" customFormat="1">
      <c r="A4" s="10" t="str">
        <f t="shared" si="1"/>
        <v>ITM-003</v>
      </c>
      <c r="B4" s="10" t="str">
        <f t="shared" si="2"/>
        <v>Elaichi Chai</v>
      </c>
      <c r="C4" s="10" t="str">
        <f t="shared" si="3"/>
        <v>Beverages</v>
      </c>
      <c r="D4" s="10">
        <f t="shared" si="4"/>
        <v>25</v>
      </c>
      <c r="E4" s="10">
        <f t="shared" si="5"/>
        <v>100</v>
      </c>
      <c r="F4" s="10" t="str">
        <f t="shared" si="6"/>
        <v>No</v>
      </c>
      <c r="G4" s="10" t="str">
        <f t="shared" si="7"/>
        <v>Regular Cup (150ml)</v>
      </c>
      <c r="H4" s="10" t="str">
        <f t="shared" si="8"/>
        <v>5 mins</v>
      </c>
      <c r="I4" s="10" t="str">
        <f t="shared" si="9"/>
        <v>-</v>
      </c>
      <c r="J4" s="10">
        <f t="shared" si="10"/>
        <v>75</v>
      </c>
      <c r="L4" s="10" t="str">
        <f t="shared" si="11"/>
        <v>Year-round / Winter Peak</v>
      </c>
      <c r="M4" s="10" t="str">
        <f t="shared" si="12"/>
        <v>Dairy</v>
      </c>
      <c r="N4" s="10" t="str">
        <f t="shared" si="13"/>
        <v>Refrigerated (Milk/Fruit)</v>
      </c>
      <c r="O4" s="41">
        <f t="shared" si="0"/>
        <v>0.75</v>
      </c>
      <c r="P4" s="10">
        <f t="shared" si="14"/>
        <v>75</v>
      </c>
      <c r="Q4" s="2">
        <f t="shared" si="15"/>
        <v>0</v>
      </c>
    </row>
    <row r="5" spans="1:16384" s="10" customFormat="1">
      <c r="A5" s="10" t="str">
        <f t="shared" si="1"/>
        <v>ITM-004</v>
      </c>
      <c r="B5" s="10" t="str">
        <f t="shared" si="2"/>
        <v>Hot Coffee</v>
      </c>
      <c r="C5" s="10" t="str">
        <f t="shared" si="3"/>
        <v>Beverages</v>
      </c>
      <c r="D5" s="10">
        <f t="shared" si="4"/>
        <v>20</v>
      </c>
      <c r="E5" s="10">
        <f t="shared" si="5"/>
        <v>80</v>
      </c>
      <c r="F5" s="10" t="str">
        <f t="shared" si="6"/>
        <v>No</v>
      </c>
      <c r="G5" s="10" t="str">
        <f t="shared" si="7"/>
        <v>Mug (250ml)</v>
      </c>
      <c r="H5" s="10" t="str">
        <f t="shared" si="8"/>
        <v>7 mins</v>
      </c>
      <c r="I5" s="10" t="str">
        <f t="shared" si="9"/>
        <v>-</v>
      </c>
      <c r="J5" s="10">
        <f t="shared" si="10"/>
        <v>125</v>
      </c>
      <c r="L5" s="10" t="str">
        <f t="shared" si="11"/>
        <v>Winter</v>
      </c>
      <c r="M5" s="10" t="str">
        <f t="shared" si="12"/>
        <v>Dairy</v>
      </c>
      <c r="N5" s="10" t="str">
        <f t="shared" si="13"/>
        <v>Refrigerated (Milk/Fruit)</v>
      </c>
      <c r="O5" s="41">
        <f t="shared" si="0"/>
        <v>0.75</v>
      </c>
      <c r="P5" s="10">
        <f t="shared" si="14"/>
        <v>75</v>
      </c>
      <c r="Q5" s="2">
        <f t="shared" si="15"/>
        <v>0</v>
      </c>
    </row>
    <row r="6" spans="1:16384" s="10" customFormat="1">
      <c r="A6" s="10" t="str">
        <f t="shared" si="1"/>
        <v>ITM-005</v>
      </c>
      <c r="B6" s="10" t="str">
        <f t="shared" si="2"/>
        <v>Cappuccino</v>
      </c>
      <c r="C6" s="10" t="str">
        <f t="shared" si="3"/>
        <v>Beverages</v>
      </c>
      <c r="D6" s="10">
        <f t="shared" si="4"/>
        <v>30</v>
      </c>
      <c r="E6" s="10">
        <f t="shared" si="5"/>
        <v>120</v>
      </c>
      <c r="F6" s="10" t="str">
        <f t="shared" si="6"/>
        <v>No</v>
      </c>
      <c r="G6" s="10" t="str">
        <f t="shared" si="7"/>
        <v>Regular Serving</v>
      </c>
      <c r="H6" s="10" t="str">
        <f t="shared" si="8"/>
        <v>10 mins</v>
      </c>
      <c r="I6" s="10" t="str">
        <f t="shared" si="9"/>
        <v>-</v>
      </c>
      <c r="J6" s="10">
        <f t="shared" si="10"/>
        <v>300</v>
      </c>
      <c r="L6" s="10" t="str">
        <f t="shared" si="11"/>
        <v>Year-round</v>
      </c>
      <c r="M6" s="10" t="str">
        <f t="shared" si="12"/>
        <v>-</v>
      </c>
      <c r="N6" s="10" t="str">
        <f t="shared" si="13"/>
        <v>Refrigerated (Milk/Fruit)</v>
      </c>
      <c r="O6" s="41">
        <f t="shared" si="0"/>
        <v>0.75</v>
      </c>
      <c r="P6" s="10">
        <f t="shared" si="14"/>
        <v>75</v>
      </c>
      <c r="Q6" s="2">
        <f t="shared" si="15"/>
        <v>0</v>
      </c>
    </row>
    <row r="7" spans="1:16384" s="10" customFormat="1">
      <c r="A7" s="10" t="str">
        <f t="shared" si="1"/>
        <v>ITM-006</v>
      </c>
      <c r="B7" s="10" t="str">
        <f t="shared" si="2"/>
        <v>Hot Chocolate</v>
      </c>
      <c r="C7" s="10" t="str">
        <f t="shared" si="3"/>
        <v>Beverages</v>
      </c>
      <c r="D7" s="10">
        <f t="shared" si="4"/>
        <v>20</v>
      </c>
      <c r="E7" s="10">
        <f t="shared" si="5"/>
        <v>80</v>
      </c>
      <c r="F7" s="10" t="str">
        <f t="shared" si="6"/>
        <v>No</v>
      </c>
      <c r="G7" s="10" t="str">
        <f t="shared" si="7"/>
        <v>Regular Serving</v>
      </c>
      <c r="H7" s="10" t="str">
        <f t="shared" si="8"/>
        <v>10 mins</v>
      </c>
      <c r="I7" s="10" t="str">
        <f t="shared" si="9"/>
        <v>-</v>
      </c>
      <c r="J7" s="10">
        <f t="shared" si="10"/>
        <v>300</v>
      </c>
      <c r="L7" s="10" t="str">
        <f t="shared" si="11"/>
        <v>Winter</v>
      </c>
      <c r="M7" s="10" t="str">
        <f t="shared" si="12"/>
        <v>-</v>
      </c>
      <c r="N7" s="10" t="str">
        <f t="shared" si="13"/>
        <v>Refrigerated (Milk/Fruit)</v>
      </c>
      <c r="O7" s="41">
        <f t="shared" si="0"/>
        <v>0.75</v>
      </c>
      <c r="P7" s="10">
        <f t="shared" si="14"/>
        <v>75</v>
      </c>
      <c r="Q7" s="2">
        <f t="shared" si="15"/>
        <v>0</v>
      </c>
    </row>
    <row r="8" spans="1:16384" s="10" customFormat="1">
      <c r="A8" s="10" t="str">
        <f t="shared" si="1"/>
        <v>ITM-007</v>
      </c>
      <c r="B8" s="10" t="str">
        <f t="shared" si="2"/>
        <v>Turmeric Latte</v>
      </c>
      <c r="C8" s="10" t="str">
        <f t="shared" si="3"/>
        <v>Beverages</v>
      </c>
      <c r="D8" s="10">
        <f t="shared" si="4"/>
        <v>25</v>
      </c>
      <c r="E8" s="10">
        <f t="shared" si="5"/>
        <v>100</v>
      </c>
      <c r="F8" s="10" t="str">
        <f t="shared" si="6"/>
        <v>No</v>
      </c>
      <c r="G8" s="10" t="str">
        <f t="shared" si="7"/>
        <v>Regular Serving</v>
      </c>
      <c r="H8" s="10" t="str">
        <f t="shared" si="8"/>
        <v>10 mins</v>
      </c>
      <c r="I8" s="10" t="str">
        <f t="shared" si="9"/>
        <v>-</v>
      </c>
      <c r="J8" s="10">
        <f t="shared" si="10"/>
        <v>300</v>
      </c>
      <c r="L8" s="10" t="str">
        <f t="shared" si="11"/>
        <v>Year-round</v>
      </c>
      <c r="M8" s="10" t="str">
        <f t="shared" si="12"/>
        <v>-</v>
      </c>
      <c r="N8" s="10" t="str">
        <f t="shared" si="13"/>
        <v>Refrigerated (Milk/Fruit)</v>
      </c>
      <c r="O8" s="41">
        <f t="shared" si="0"/>
        <v>0.75</v>
      </c>
      <c r="P8" s="10">
        <f t="shared" si="14"/>
        <v>75</v>
      </c>
      <c r="Q8" s="2">
        <f t="shared" si="15"/>
        <v>0</v>
      </c>
    </row>
    <row r="9" spans="1:16384" s="10" customFormat="1">
      <c r="A9" s="10" t="str">
        <f t="shared" si="1"/>
        <v>ITM-008</v>
      </c>
      <c r="B9" s="10" t="str">
        <f t="shared" si="2"/>
        <v>Black Coffee</v>
      </c>
      <c r="C9" s="10" t="str">
        <f t="shared" si="3"/>
        <v>Beverages</v>
      </c>
      <c r="D9" s="10">
        <f t="shared" si="4"/>
        <v>25</v>
      </c>
      <c r="E9" s="10">
        <f t="shared" si="5"/>
        <v>100</v>
      </c>
      <c r="F9" s="10" t="str">
        <f t="shared" si="6"/>
        <v>No</v>
      </c>
      <c r="G9" s="10" t="str">
        <f t="shared" si="7"/>
        <v>Mug (250ml)</v>
      </c>
      <c r="H9" s="10" t="str">
        <f t="shared" si="8"/>
        <v>7 mins</v>
      </c>
      <c r="I9" s="10" t="str">
        <f t="shared" si="9"/>
        <v>-</v>
      </c>
      <c r="J9" s="10">
        <f t="shared" si="10"/>
        <v>125</v>
      </c>
      <c r="L9" s="10" t="str">
        <f t="shared" si="11"/>
        <v>Year-round</v>
      </c>
      <c r="M9" s="10" t="str">
        <f t="shared" si="12"/>
        <v>Dairy</v>
      </c>
      <c r="N9" s="10" t="str">
        <f t="shared" si="13"/>
        <v>Refrigerated (Milk/Fruit)</v>
      </c>
      <c r="O9" s="41">
        <f t="shared" si="0"/>
        <v>0.75</v>
      </c>
      <c r="P9" s="10">
        <f t="shared" si="14"/>
        <v>75</v>
      </c>
      <c r="Q9" s="2">
        <f t="shared" si="15"/>
        <v>0</v>
      </c>
    </row>
    <row r="10" spans="1:16384" s="10" customFormat="1">
      <c r="A10" s="10" t="str">
        <f t="shared" si="1"/>
        <v>ITM-009</v>
      </c>
      <c r="B10" s="10" t="str">
        <f t="shared" si="2"/>
        <v>Green Tea</v>
      </c>
      <c r="C10" s="10" t="str">
        <f t="shared" si="3"/>
        <v>Beverages</v>
      </c>
      <c r="D10" s="10">
        <f t="shared" si="4"/>
        <v>25</v>
      </c>
      <c r="E10" s="10">
        <f t="shared" si="5"/>
        <v>100</v>
      </c>
      <c r="F10" s="10" t="str">
        <f t="shared" si="6"/>
        <v>No</v>
      </c>
      <c r="G10" s="10" t="str">
        <f t="shared" si="7"/>
        <v>Regular Serving</v>
      </c>
      <c r="H10" s="10" t="str">
        <f t="shared" si="8"/>
        <v>10 mins</v>
      </c>
      <c r="I10" s="10" t="str">
        <f t="shared" si="9"/>
        <v>-</v>
      </c>
      <c r="J10" s="10">
        <f t="shared" si="10"/>
        <v>300</v>
      </c>
      <c r="L10" s="10" t="str">
        <f t="shared" si="11"/>
        <v>Year-round</v>
      </c>
      <c r="M10" s="10" t="str">
        <f t="shared" si="12"/>
        <v>-</v>
      </c>
      <c r="N10" s="10" t="str">
        <f t="shared" si="13"/>
        <v>Refrigerated (Milk/Fruit)</v>
      </c>
      <c r="O10" s="41">
        <f t="shared" si="0"/>
        <v>0.75</v>
      </c>
      <c r="P10" s="10">
        <f t="shared" si="14"/>
        <v>75</v>
      </c>
      <c r="Q10" s="2">
        <f t="shared" si="15"/>
        <v>0</v>
      </c>
    </row>
    <row r="11" spans="1:16384" s="10" customFormat="1">
      <c r="A11" s="10" t="str">
        <f t="shared" si="1"/>
        <v>ITM-010</v>
      </c>
      <c r="B11" s="10" t="str">
        <f t="shared" si="2"/>
        <v>Lemon Tea</v>
      </c>
      <c r="C11" s="10" t="str">
        <f t="shared" si="3"/>
        <v>Beverages</v>
      </c>
      <c r="D11" s="10">
        <f t="shared" si="4"/>
        <v>25</v>
      </c>
      <c r="E11" s="10">
        <f t="shared" si="5"/>
        <v>100</v>
      </c>
      <c r="F11" s="10" t="str">
        <f t="shared" si="6"/>
        <v>No</v>
      </c>
      <c r="G11" s="10" t="str">
        <f t="shared" si="7"/>
        <v>Regular Serving</v>
      </c>
      <c r="H11" s="10" t="str">
        <f t="shared" si="8"/>
        <v>10 mins</v>
      </c>
      <c r="I11" s="10" t="str">
        <f t="shared" si="9"/>
        <v>-</v>
      </c>
      <c r="J11" s="10">
        <f t="shared" si="10"/>
        <v>300</v>
      </c>
      <c r="L11" s="10" t="str">
        <f t="shared" si="11"/>
        <v>Year-round</v>
      </c>
      <c r="M11" s="10" t="str">
        <f t="shared" si="12"/>
        <v>-</v>
      </c>
      <c r="N11" s="10" t="str">
        <f t="shared" si="13"/>
        <v>Refrigerated (Milk/Fruit)</v>
      </c>
      <c r="O11" s="41">
        <f t="shared" si="0"/>
        <v>0.75</v>
      </c>
      <c r="P11" s="10">
        <f t="shared" si="14"/>
        <v>75</v>
      </c>
      <c r="Q11" s="2">
        <f t="shared" si="15"/>
        <v>0</v>
      </c>
    </row>
    <row r="12" spans="1:16384" s="10" customFormat="1">
      <c r="A12" s="10" t="str">
        <f t="shared" si="1"/>
        <v>ITM-011</v>
      </c>
      <c r="B12" s="10" t="str">
        <f t="shared" si="2"/>
        <v>Cold Coffee</v>
      </c>
      <c r="C12" s="10" t="str">
        <f t="shared" si="3"/>
        <v>Beverages</v>
      </c>
      <c r="D12" s="10">
        <f t="shared" si="4"/>
        <v>35</v>
      </c>
      <c r="E12" s="10">
        <f t="shared" si="5"/>
        <v>140</v>
      </c>
      <c r="F12" s="10" t="str">
        <f t="shared" si="6"/>
        <v>No</v>
      </c>
      <c r="G12" s="10" t="str">
        <f t="shared" si="7"/>
        <v>Mug (250ml)</v>
      </c>
      <c r="H12" s="10" t="str">
        <f t="shared" si="8"/>
        <v>7 mins</v>
      </c>
      <c r="I12" s="10" t="str">
        <f t="shared" si="9"/>
        <v>-</v>
      </c>
      <c r="J12" s="10">
        <f t="shared" si="10"/>
        <v>125</v>
      </c>
      <c r="L12" s="10" t="str">
        <f t="shared" si="11"/>
        <v>Summer</v>
      </c>
      <c r="M12" s="10" t="str">
        <f t="shared" si="12"/>
        <v>Dairy</v>
      </c>
      <c r="N12" s="10" t="str">
        <f t="shared" si="13"/>
        <v>Refrigerated (Milk/Fruit)</v>
      </c>
      <c r="O12" s="41">
        <f t="shared" si="0"/>
        <v>0.75</v>
      </c>
      <c r="P12" s="10">
        <f t="shared" si="14"/>
        <v>75</v>
      </c>
      <c r="Q12" s="2">
        <f t="shared" si="15"/>
        <v>0</v>
      </c>
    </row>
    <row r="13" spans="1:16384" s="10" customFormat="1">
      <c r="A13" s="10" t="str">
        <f t="shared" si="1"/>
        <v>ITM-012</v>
      </c>
      <c r="B13" s="10" t="str">
        <f t="shared" si="2"/>
        <v>Oreo Milkshake</v>
      </c>
      <c r="C13" s="10" t="str">
        <f t="shared" si="3"/>
        <v>Beverages</v>
      </c>
      <c r="D13" s="10">
        <f t="shared" si="4"/>
        <v>42.5</v>
      </c>
      <c r="E13" s="10">
        <f t="shared" si="5"/>
        <v>170</v>
      </c>
      <c r="F13" s="10" t="str">
        <f t="shared" si="6"/>
        <v>No</v>
      </c>
      <c r="G13" s="10" t="str">
        <f t="shared" si="7"/>
        <v>Tall Glass (300ml)</v>
      </c>
      <c r="H13" s="10" t="str">
        <f t="shared" si="8"/>
        <v>8 mins</v>
      </c>
      <c r="I13" s="10" t="str">
        <f t="shared" si="9"/>
        <v>-</v>
      </c>
      <c r="J13" s="10">
        <f t="shared" si="10"/>
        <v>375</v>
      </c>
      <c r="L13" s="10" t="str">
        <f t="shared" si="11"/>
        <v>Summer</v>
      </c>
      <c r="M13" s="10" t="str">
        <f t="shared" si="12"/>
        <v>Dairy</v>
      </c>
      <c r="N13" s="10" t="str">
        <f t="shared" si="13"/>
        <v>Refrigerated (Milk/Fruit)</v>
      </c>
      <c r="O13" s="41">
        <f t="shared" si="0"/>
        <v>0.75</v>
      </c>
      <c r="P13" s="10">
        <f t="shared" si="14"/>
        <v>75</v>
      </c>
      <c r="Q13" s="2">
        <f t="shared" si="15"/>
        <v>0</v>
      </c>
    </row>
    <row r="14" spans="1:16384" s="10" customFormat="1">
      <c r="A14" s="10" t="str">
        <f t="shared" si="1"/>
        <v>ITM-013</v>
      </c>
      <c r="B14" s="10" t="str">
        <f t="shared" si="2"/>
        <v>Chocolate Shake</v>
      </c>
      <c r="C14" s="10" t="str">
        <f t="shared" si="3"/>
        <v>Beverages</v>
      </c>
      <c r="D14" s="10">
        <f t="shared" si="4"/>
        <v>25</v>
      </c>
      <c r="E14" s="10">
        <f t="shared" si="5"/>
        <v>100</v>
      </c>
      <c r="F14" s="10" t="str">
        <f t="shared" si="6"/>
        <v>No</v>
      </c>
      <c r="G14" s="10" t="str">
        <f t="shared" si="7"/>
        <v>Tall Glass (300ml)</v>
      </c>
      <c r="H14" s="10" t="str">
        <f t="shared" si="8"/>
        <v>8 mins</v>
      </c>
      <c r="I14" s="10" t="str">
        <f t="shared" si="9"/>
        <v>-</v>
      </c>
      <c r="J14" s="10">
        <f t="shared" si="10"/>
        <v>375</v>
      </c>
      <c r="L14" s="10" t="str">
        <f t="shared" si="11"/>
        <v>Summer</v>
      </c>
      <c r="M14" s="10" t="str">
        <f t="shared" si="12"/>
        <v>Dairy</v>
      </c>
      <c r="N14" s="10" t="str">
        <f t="shared" si="13"/>
        <v>Refrigerated (Milk/Fruit)</v>
      </c>
      <c r="O14" s="41">
        <f t="shared" si="0"/>
        <v>0.75</v>
      </c>
      <c r="P14" s="10">
        <f t="shared" si="14"/>
        <v>75</v>
      </c>
      <c r="Q14" s="2">
        <f t="shared" si="15"/>
        <v>0</v>
      </c>
    </row>
    <row r="15" spans="1:16384" s="10" customFormat="1">
      <c r="A15" s="10" t="str">
        <f t="shared" si="1"/>
        <v>ITM-014</v>
      </c>
      <c r="B15" s="10" t="str">
        <f t="shared" si="2"/>
        <v>KitKat Shake</v>
      </c>
      <c r="C15" s="10" t="str">
        <f t="shared" si="3"/>
        <v>Beverages</v>
      </c>
      <c r="D15" s="10">
        <f t="shared" si="4"/>
        <v>25</v>
      </c>
      <c r="E15" s="10">
        <f t="shared" si="5"/>
        <v>100</v>
      </c>
      <c r="F15" s="10" t="str">
        <f t="shared" si="6"/>
        <v>No</v>
      </c>
      <c r="G15" s="10" t="str">
        <f t="shared" si="7"/>
        <v>Tall Glass (300ml)</v>
      </c>
      <c r="H15" s="10" t="str">
        <f t="shared" si="8"/>
        <v>8 mins</v>
      </c>
      <c r="I15" s="10" t="str">
        <f t="shared" si="9"/>
        <v>-</v>
      </c>
      <c r="J15" s="10">
        <f t="shared" si="10"/>
        <v>375</v>
      </c>
      <c r="L15" s="10" t="str">
        <f t="shared" si="11"/>
        <v>Summer</v>
      </c>
      <c r="M15" s="10" t="str">
        <f t="shared" si="12"/>
        <v>Dairy</v>
      </c>
      <c r="N15" s="10" t="str">
        <f t="shared" si="13"/>
        <v>Refrigerated (Milk/Fruit)</v>
      </c>
      <c r="O15" s="41">
        <f t="shared" si="0"/>
        <v>0.75</v>
      </c>
      <c r="P15" s="10">
        <f t="shared" si="14"/>
        <v>75</v>
      </c>
      <c r="Q15" s="2">
        <f t="shared" si="15"/>
        <v>0</v>
      </c>
    </row>
    <row r="16" spans="1:16384" s="10" customFormat="1">
      <c r="A16" s="10" t="str">
        <f t="shared" si="1"/>
        <v>ITM-015</v>
      </c>
      <c r="B16" s="10" t="str">
        <f t="shared" si="2"/>
        <v>Strawberry Shake</v>
      </c>
      <c r="C16" s="10" t="str">
        <f t="shared" si="3"/>
        <v>Beverages</v>
      </c>
      <c r="D16" s="10">
        <f t="shared" si="4"/>
        <v>25</v>
      </c>
      <c r="E16" s="10">
        <f t="shared" si="5"/>
        <v>100</v>
      </c>
      <c r="F16" s="10" t="str">
        <f t="shared" si="6"/>
        <v>No</v>
      </c>
      <c r="G16" s="10" t="str">
        <f t="shared" si="7"/>
        <v>Tall Glass (300ml)</v>
      </c>
      <c r="H16" s="10" t="str">
        <f t="shared" si="8"/>
        <v>8 mins</v>
      </c>
      <c r="I16" s="10" t="str">
        <f t="shared" si="9"/>
        <v>-</v>
      </c>
      <c r="J16" s="10">
        <f t="shared" si="10"/>
        <v>375</v>
      </c>
      <c r="L16" s="10" t="str">
        <f t="shared" si="11"/>
        <v>Summer</v>
      </c>
      <c r="M16" s="10" t="str">
        <f t="shared" si="12"/>
        <v>Dairy</v>
      </c>
      <c r="N16" s="10" t="str">
        <f t="shared" si="13"/>
        <v>Refrigerated (Milk/Fruit)</v>
      </c>
      <c r="O16" s="41">
        <f t="shared" si="0"/>
        <v>0.75</v>
      </c>
      <c r="P16" s="10">
        <f t="shared" si="14"/>
        <v>75</v>
      </c>
      <c r="Q16" s="2">
        <f t="shared" si="15"/>
        <v>0</v>
      </c>
    </row>
    <row r="17" spans="1:17" s="10" customFormat="1">
      <c r="A17" s="10" t="str">
        <f t="shared" si="1"/>
        <v>ITM-016</v>
      </c>
      <c r="B17" s="10" t="str">
        <f t="shared" si="2"/>
        <v>Mango Mastani</v>
      </c>
      <c r="C17" s="10" t="str">
        <f t="shared" si="3"/>
        <v>Beverages</v>
      </c>
      <c r="D17" s="10">
        <f t="shared" si="4"/>
        <v>52.5</v>
      </c>
      <c r="E17" s="10">
        <f t="shared" si="5"/>
        <v>210</v>
      </c>
      <c r="F17" s="10" t="str">
        <f t="shared" si="6"/>
        <v>No</v>
      </c>
      <c r="G17" s="10" t="str">
        <f t="shared" si="7"/>
        <v>Regular Serving</v>
      </c>
      <c r="H17" s="10" t="str">
        <f t="shared" si="8"/>
        <v>10 mins</v>
      </c>
      <c r="I17" s="10" t="str">
        <f t="shared" si="9"/>
        <v>-</v>
      </c>
      <c r="J17" s="10">
        <f t="shared" si="10"/>
        <v>300</v>
      </c>
      <c r="L17" s="10" t="str">
        <f t="shared" si="11"/>
        <v>Summer</v>
      </c>
      <c r="M17" s="10" t="str">
        <f t="shared" si="12"/>
        <v>-</v>
      </c>
      <c r="N17" s="10" t="str">
        <f t="shared" si="13"/>
        <v>Refrigerated (Milk/Fruit)</v>
      </c>
      <c r="O17" s="41">
        <f t="shared" si="0"/>
        <v>0.75</v>
      </c>
      <c r="P17" s="10">
        <f t="shared" si="14"/>
        <v>75</v>
      </c>
      <c r="Q17" s="2">
        <f t="shared" si="15"/>
        <v>0</v>
      </c>
    </row>
    <row r="18" spans="1:17" s="10" customFormat="1">
      <c r="A18" s="10" t="str">
        <f t="shared" si="1"/>
        <v>ITM-017</v>
      </c>
      <c r="B18" s="10" t="str">
        <f t="shared" si="2"/>
        <v>Virgin Mojito</v>
      </c>
      <c r="C18" s="10" t="str">
        <f t="shared" si="3"/>
        <v>Beverages</v>
      </c>
      <c r="D18" s="10">
        <f t="shared" si="4"/>
        <v>35</v>
      </c>
      <c r="E18" s="10">
        <f t="shared" si="5"/>
        <v>140</v>
      </c>
      <c r="F18" s="10" t="str">
        <f t="shared" si="6"/>
        <v>No</v>
      </c>
      <c r="G18" s="10" t="str">
        <f t="shared" si="7"/>
        <v>Regular Serving</v>
      </c>
      <c r="H18" s="10" t="str">
        <f t="shared" si="8"/>
        <v>10 mins</v>
      </c>
      <c r="I18" s="10" t="str">
        <f t="shared" si="9"/>
        <v>-</v>
      </c>
      <c r="J18" s="10">
        <f t="shared" si="10"/>
        <v>300</v>
      </c>
      <c r="L18" s="10" t="str">
        <f t="shared" si="11"/>
        <v>Summer</v>
      </c>
      <c r="M18" s="10" t="str">
        <f t="shared" si="12"/>
        <v>-</v>
      </c>
      <c r="N18" s="10" t="str">
        <f t="shared" si="13"/>
        <v>Refrigerated (Milk/Fruit)</v>
      </c>
      <c r="O18" s="41">
        <f t="shared" si="0"/>
        <v>0.75</v>
      </c>
      <c r="P18" s="10">
        <f t="shared" si="14"/>
        <v>75</v>
      </c>
      <c r="Q18" s="2">
        <f t="shared" si="15"/>
        <v>0</v>
      </c>
    </row>
    <row r="19" spans="1:17" s="10" customFormat="1">
      <c r="A19" s="10" t="str">
        <f t="shared" si="1"/>
        <v>ITM-018</v>
      </c>
      <c r="B19" s="10" t="str">
        <f t="shared" si="2"/>
        <v>Blue Lagoon</v>
      </c>
      <c r="C19" s="10" t="str">
        <f t="shared" si="3"/>
        <v>Beverages</v>
      </c>
      <c r="D19" s="10">
        <f t="shared" si="4"/>
        <v>25</v>
      </c>
      <c r="E19" s="10">
        <f t="shared" si="5"/>
        <v>100</v>
      </c>
      <c r="F19" s="10" t="str">
        <f t="shared" si="6"/>
        <v>No</v>
      </c>
      <c r="G19" s="10" t="str">
        <f t="shared" si="7"/>
        <v>Regular Serving</v>
      </c>
      <c r="H19" s="10" t="str">
        <f t="shared" si="8"/>
        <v>10 mins</v>
      </c>
      <c r="I19" s="10" t="str">
        <f t="shared" si="9"/>
        <v>-</v>
      </c>
      <c r="J19" s="10">
        <f t="shared" si="10"/>
        <v>300</v>
      </c>
      <c r="L19" s="10" t="str">
        <f t="shared" si="11"/>
        <v>Year-round</v>
      </c>
      <c r="M19" s="10" t="str">
        <f t="shared" si="12"/>
        <v>-</v>
      </c>
      <c r="N19" s="10" t="str">
        <f t="shared" si="13"/>
        <v>Refrigerated (Milk/Fruit)</v>
      </c>
      <c r="O19" s="41">
        <f t="shared" si="0"/>
        <v>0.75</v>
      </c>
      <c r="P19" s="10">
        <f t="shared" si="14"/>
        <v>75</v>
      </c>
      <c r="Q19" s="2">
        <f t="shared" si="15"/>
        <v>0</v>
      </c>
    </row>
    <row r="20" spans="1:17" s="10" customFormat="1">
      <c r="A20" s="10" t="str">
        <f t="shared" si="1"/>
        <v>ITM-019</v>
      </c>
      <c r="B20" s="10" t="str">
        <f t="shared" si="2"/>
        <v>Fresh Lime Soda</v>
      </c>
      <c r="C20" s="10" t="str">
        <f t="shared" si="3"/>
        <v>Beverages</v>
      </c>
      <c r="D20" s="10">
        <f t="shared" si="4"/>
        <v>20</v>
      </c>
      <c r="E20" s="10">
        <f t="shared" si="5"/>
        <v>80</v>
      </c>
      <c r="F20" s="10" t="str">
        <f t="shared" si="6"/>
        <v>No</v>
      </c>
      <c r="G20" s="10" t="str">
        <f t="shared" si="7"/>
        <v>Regular Serving</v>
      </c>
      <c r="H20" s="10" t="str">
        <f t="shared" si="8"/>
        <v>10 mins</v>
      </c>
      <c r="I20" s="10" t="str">
        <f t="shared" si="9"/>
        <v>-</v>
      </c>
      <c r="J20" s="10">
        <f t="shared" si="10"/>
        <v>300</v>
      </c>
      <c r="L20" s="10" t="str">
        <f t="shared" si="11"/>
        <v>Year-round</v>
      </c>
      <c r="M20" s="10" t="str">
        <f t="shared" si="12"/>
        <v>-</v>
      </c>
      <c r="N20" s="10" t="str">
        <f t="shared" si="13"/>
        <v>Refrigerated (Milk/Fruit)</v>
      </c>
      <c r="O20" s="41">
        <f t="shared" si="0"/>
        <v>0.75</v>
      </c>
      <c r="P20" s="10">
        <f t="shared" si="14"/>
        <v>75</v>
      </c>
      <c r="Q20" s="2">
        <f t="shared" si="15"/>
        <v>0</v>
      </c>
    </row>
    <row r="21" spans="1:17" s="10" customFormat="1">
      <c r="A21" s="10" t="str">
        <f t="shared" si="1"/>
        <v>ITM-020</v>
      </c>
      <c r="B21" s="10" t="str">
        <f t="shared" si="2"/>
        <v>Watermelon Juice</v>
      </c>
      <c r="C21" s="10" t="str">
        <f t="shared" si="3"/>
        <v>Beverages</v>
      </c>
      <c r="D21" s="10">
        <f t="shared" si="4"/>
        <v>27.5</v>
      </c>
      <c r="E21" s="10">
        <f t="shared" si="5"/>
        <v>110</v>
      </c>
      <c r="F21" s="10" t="str">
        <f t="shared" si="6"/>
        <v>No</v>
      </c>
      <c r="G21" s="10" t="str">
        <f t="shared" si="7"/>
        <v>Glass (250ml)</v>
      </c>
      <c r="H21" s="10" t="str">
        <f t="shared" si="8"/>
        <v>5 mins</v>
      </c>
      <c r="I21" s="10" t="str">
        <f t="shared" si="9"/>
        <v>-</v>
      </c>
      <c r="J21" s="10">
        <f t="shared" si="10"/>
        <v>150</v>
      </c>
      <c r="L21" s="10" t="str">
        <f t="shared" si="11"/>
        <v>Summer</v>
      </c>
      <c r="M21" s="10" t="str">
        <f t="shared" si="12"/>
        <v>-</v>
      </c>
      <c r="N21" s="10" t="str">
        <f t="shared" si="13"/>
        <v>Refrigerated (Milk/Fruit)</v>
      </c>
      <c r="O21" s="41">
        <f t="shared" si="0"/>
        <v>0.75</v>
      </c>
      <c r="P21" s="10">
        <f t="shared" si="14"/>
        <v>75</v>
      </c>
      <c r="Q21" s="2">
        <f t="shared" si="15"/>
        <v>0</v>
      </c>
    </row>
    <row r="22" spans="1:17" s="10" customFormat="1">
      <c r="A22" s="10" t="str">
        <f t="shared" si="1"/>
        <v>ITM-021</v>
      </c>
      <c r="B22" s="10" t="str">
        <f t="shared" si="2"/>
        <v>Pineapple Juice</v>
      </c>
      <c r="C22" s="10" t="str">
        <f t="shared" si="3"/>
        <v>Beverages</v>
      </c>
      <c r="D22" s="10">
        <f t="shared" si="4"/>
        <v>25</v>
      </c>
      <c r="E22" s="10">
        <f t="shared" si="5"/>
        <v>100</v>
      </c>
      <c r="F22" s="10" t="str">
        <f t="shared" si="6"/>
        <v>No</v>
      </c>
      <c r="G22" s="10" t="str">
        <f t="shared" si="7"/>
        <v>Glass (250ml)</v>
      </c>
      <c r="H22" s="10" t="str">
        <f t="shared" si="8"/>
        <v>5 mins</v>
      </c>
      <c r="I22" s="10" t="str">
        <f t="shared" si="9"/>
        <v>-</v>
      </c>
      <c r="J22" s="10">
        <f t="shared" si="10"/>
        <v>150</v>
      </c>
      <c r="L22" s="10" t="str">
        <f t="shared" si="11"/>
        <v>Summer</v>
      </c>
      <c r="M22" s="10" t="str">
        <f t="shared" si="12"/>
        <v>-</v>
      </c>
      <c r="N22" s="10" t="str">
        <f t="shared" si="13"/>
        <v>Refrigerated (Milk/Fruit)</v>
      </c>
      <c r="O22" s="41">
        <f t="shared" si="0"/>
        <v>0.75</v>
      </c>
      <c r="P22" s="10">
        <f t="shared" si="14"/>
        <v>75</v>
      </c>
      <c r="Q22" s="2">
        <f t="shared" si="15"/>
        <v>0</v>
      </c>
    </row>
    <row r="23" spans="1:17" s="10" customFormat="1">
      <c r="A23" s="10" t="str">
        <f t="shared" si="1"/>
        <v>ITM-022</v>
      </c>
      <c r="B23" s="10" t="str">
        <f t="shared" si="2"/>
        <v>Mango Juice</v>
      </c>
      <c r="C23" s="10" t="str">
        <f t="shared" si="3"/>
        <v>Beverages</v>
      </c>
      <c r="D23" s="10">
        <f t="shared" si="4"/>
        <v>30</v>
      </c>
      <c r="E23" s="10">
        <f t="shared" si="5"/>
        <v>120</v>
      </c>
      <c r="F23" s="10" t="str">
        <f t="shared" si="6"/>
        <v>No</v>
      </c>
      <c r="G23" s="10" t="str">
        <f t="shared" si="7"/>
        <v>Glass (250ml)</v>
      </c>
      <c r="H23" s="10" t="str">
        <f t="shared" si="8"/>
        <v>5 mins</v>
      </c>
      <c r="I23" s="10" t="str">
        <f t="shared" si="9"/>
        <v>-</v>
      </c>
      <c r="J23" s="10">
        <f t="shared" si="10"/>
        <v>150</v>
      </c>
      <c r="L23" s="10" t="str">
        <f t="shared" si="11"/>
        <v>Summer</v>
      </c>
      <c r="M23" s="10" t="str">
        <f t="shared" si="12"/>
        <v>-</v>
      </c>
      <c r="N23" s="10" t="str">
        <f t="shared" si="13"/>
        <v>Refrigerated (Milk/Fruit)</v>
      </c>
      <c r="O23" s="41">
        <f t="shared" si="0"/>
        <v>0.75</v>
      </c>
      <c r="P23" s="10">
        <f t="shared" si="14"/>
        <v>75</v>
      </c>
      <c r="Q23" s="2">
        <f t="shared" si="15"/>
        <v>0</v>
      </c>
    </row>
    <row r="24" spans="1:17" s="10" customFormat="1">
      <c r="A24" s="10" t="str">
        <f t="shared" si="1"/>
        <v>ITM-023</v>
      </c>
      <c r="B24" s="10" t="str">
        <f t="shared" si="2"/>
        <v>Cold Drink (Coke)</v>
      </c>
      <c r="C24" s="10" t="str">
        <f t="shared" si="3"/>
        <v>Beverages</v>
      </c>
      <c r="D24" s="10">
        <f t="shared" si="4"/>
        <v>25</v>
      </c>
      <c r="E24" s="10">
        <f t="shared" si="5"/>
        <v>100</v>
      </c>
      <c r="F24" s="10" t="str">
        <f t="shared" si="6"/>
        <v>No</v>
      </c>
      <c r="G24" s="10" t="str">
        <f t="shared" si="7"/>
        <v>Regular Serving</v>
      </c>
      <c r="H24" s="10" t="str">
        <f t="shared" si="8"/>
        <v>10 mins</v>
      </c>
      <c r="I24" s="10" t="str">
        <f t="shared" si="9"/>
        <v>-</v>
      </c>
      <c r="J24" s="10">
        <f t="shared" si="10"/>
        <v>300</v>
      </c>
      <c r="L24" s="10" t="str">
        <f t="shared" si="11"/>
        <v>Year-round</v>
      </c>
      <c r="M24" s="10" t="str">
        <f t="shared" si="12"/>
        <v>-</v>
      </c>
      <c r="N24" s="10" t="str">
        <f t="shared" si="13"/>
        <v>Refrigerated (Milk/Fruit)</v>
      </c>
      <c r="O24" s="41">
        <f t="shared" si="0"/>
        <v>0.75</v>
      </c>
      <c r="P24" s="10">
        <f t="shared" si="14"/>
        <v>75</v>
      </c>
      <c r="Q24" s="2">
        <f t="shared" si="15"/>
        <v>0</v>
      </c>
    </row>
    <row r="25" spans="1:17" s="10" customFormat="1">
      <c r="A25" s="10" t="str">
        <f t="shared" si="1"/>
        <v>ITM-024</v>
      </c>
      <c r="B25" s="10" t="str">
        <f t="shared" si="2"/>
        <v>Cold Drink (Sprite)</v>
      </c>
      <c r="C25" s="10" t="str">
        <f t="shared" si="3"/>
        <v>Beverages</v>
      </c>
      <c r="D25" s="10">
        <f t="shared" si="4"/>
        <v>25</v>
      </c>
      <c r="E25" s="10">
        <f t="shared" si="5"/>
        <v>100</v>
      </c>
      <c r="F25" s="10" t="str">
        <f t="shared" si="6"/>
        <v>No</v>
      </c>
      <c r="G25" s="10" t="str">
        <f t="shared" si="7"/>
        <v>Regular Serving</v>
      </c>
      <c r="H25" s="10" t="str">
        <f t="shared" si="8"/>
        <v>10 mins</v>
      </c>
      <c r="I25" s="10" t="str">
        <f t="shared" si="9"/>
        <v>-</v>
      </c>
      <c r="J25" s="10">
        <f t="shared" si="10"/>
        <v>300</v>
      </c>
      <c r="L25" s="10" t="str">
        <f t="shared" si="11"/>
        <v>Year-round</v>
      </c>
      <c r="M25" s="10" t="str">
        <f t="shared" si="12"/>
        <v>-</v>
      </c>
      <c r="N25" s="10" t="str">
        <f t="shared" si="13"/>
        <v>Refrigerated (Milk/Fruit)</v>
      </c>
      <c r="O25" s="41">
        <f t="shared" si="0"/>
        <v>0.75</v>
      </c>
      <c r="P25" s="10">
        <f t="shared" si="14"/>
        <v>75</v>
      </c>
      <c r="Q25" s="2">
        <f t="shared" si="15"/>
        <v>0</v>
      </c>
    </row>
    <row r="26" spans="1:17" s="10" customFormat="1">
      <c r="A26" s="10" t="str">
        <f t="shared" si="1"/>
        <v>ITM-025</v>
      </c>
      <c r="B26" s="10" t="str">
        <f t="shared" si="2"/>
        <v>Buttermilk (Chaas)</v>
      </c>
      <c r="C26" s="10" t="str">
        <f t="shared" si="3"/>
        <v>Beverages</v>
      </c>
      <c r="D26" s="10">
        <f t="shared" si="4"/>
        <v>25</v>
      </c>
      <c r="E26" s="10">
        <f t="shared" si="5"/>
        <v>100</v>
      </c>
      <c r="F26" s="10" t="str">
        <f t="shared" si="6"/>
        <v>No</v>
      </c>
      <c r="G26" s="10" t="str">
        <f t="shared" si="7"/>
        <v>Regular Serving</v>
      </c>
      <c r="H26" s="10" t="str">
        <f t="shared" si="8"/>
        <v>10 mins</v>
      </c>
      <c r="I26" s="10" t="str">
        <f t="shared" si="9"/>
        <v>-</v>
      </c>
      <c r="J26" s="10">
        <f t="shared" si="10"/>
        <v>300</v>
      </c>
      <c r="L26" s="10" t="str">
        <f t="shared" si="11"/>
        <v>Year-round</v>
      </c>
      <c r="M26" s="10" t="str">
        <f t="shared" si="12"/>
        <v>-</v>
      </c>
      <c r="N26" s="10" t="str">
        <f t="shared" si="13"/>
        <v>Refrigerated (Milk/Fruit)</v>
      </c>
      <c r="O26" s="41">
        <f t="shared" si="0"/>
        <v>0.75</v>
      </c>
      <c r="P26" s="10">
        <f t="shared" si="14"/>
        <v>75</v>
      </c>
      <c r="Q26" s="2">
        <f t="shared" si="15"/>
        <v>0</v>
      </c>
    </row>
    <row r="27" spans="1:17" s="22" customFormat="1">
      <c r="A27" s="22" t="str">
        <f t="shared" si="1"/>
        <v>ITM-026</v>
      </c>
      <c r="B27" s="22" t="str">
        <f t="shared" si="2"/>
        <v>Paneer Butter Masala</v>
      </c>
      <c r="C27" s="22" t="str">
        <f t="shared" si="3"/>
        <v>Indian Main Course</v>
      </c>
      <c r="D27" s="22">
        <f t="shared" si="4"/>
        <v>108</v>
      </c>
      <c r="E27" s="22">
        <f t="shared" si="5"/>
        <v>240</v>
      </c>
      <c r="F27" s="22" t="str">
        <f t="shared" si="6"/>
        <v>No</v>
      </c>
      <c r="G27" s="22" t="str">
        <f t="shared" si="7"/>
        <v>Regular Serving</v>
      </c>
      <c r="H27" s="22" t="str">
        <f t="shared" si="8"/>
        <v>10 mins</v>
      </c>
      <c r="I27" s="22" t="str">
        <f t="shared" si="9"/>
        <v>Medium</v>
      </c>
      <c r="J27" s="10">
        <f t="shared" si="10"/>
        <v>425</v>
      </c>
      <c r="L27" s="22" t="str">
        <f t="shared" si="11"/>
        <v>Year-round</v>
      </c>
      <c r="M27" s="22" t="str">
        <f t="shared" si="12"/>
        <v>Dairy</v>
      </c>
      <c r="N27" s="22" t="str">
        <f t="shared" si="13"/>
        <v>Refrigerated (Gravy/Paneer)</v>
      </c>
      <c r="O27" s="42">
        <f t="shared" si="0"/>
        <v>0.55000000000000004</v>
      </c>
      <c r="P27" s="10">
        <f t="shared" si="14"/>
        <v>55.000000000000007</v>
      </c>
      <c r="Q27" s="26">
        <f t="shared" si="15"/>
        <v>0</v>
      </c>
    </row>
    <row r="28" spans="1:17" s="22" customFormat="1">
      <c r="A28" s="22" t="str">
        <f t="shared" si="1"/>
        <v>ITM-027</v>
      </c>
      <c r="B28" s="22" t="str">
        <f t="shared" si="2"/>
        <v>Veg Kolhapuri</v>
      </c>
      <c r="C28" s="22" t="str">
        <f t="shared" si="3"/>
        <v>Indian Main Course</v>
      </c>
      <c r="D28" s="22">
        <f t="shared" si="4"/>
        <v>94.5</v>
      </c>
      <c r="E28" s="22">
        <f t="shared" si="5"/>
        <v>210</v>
      </c>
      <c r="F28" s="22" t="str">
        <f t="shared" si="6"/>
        <v>No</v>
      </c>
      <c r="G28" s="22" t="str">
        <f t="shared" si="7"/>
        <v>Regular Serving</v>
      </c>
      <c r="H28" s="22" t="str">
        <f t="shared" si="8"/>
        <v>10 mins</v>
      </c>
      <c r="I28" s="22" t="str">
        <f t="shared" si="9"/>
        <v>Very Spicy</v>
      </c>
      <c r="J28" s="10">
        <f t="shared" si="10"/>
        <v>300</v>
      </c>
      <c r="L28" s="22" t="str">
        <f t="shared" si="11"/>
        <v>Year-round</v>
      </c>
      <c r="M28" s="22" t="str">
        <f t="shared" si="12"/>
        <v>-</v>
      </c>
      <c r="N28" s="22" t="str">
        <f t="shared" si="13"/>
        <v>Refrigerated (Gravy/Paneer)</v>
      </c>
      <c r="O28" s="42">
        <f t="shared" si="0"/>
        <v>0.55000000000000004</v>
      </c>
      <c r="P28" s="10">
        <f t="shared" si="14"/>
        <v>55.000000000000007</v>
      </c>
      <c r="Q28" s="26">
        <f t="shared" si="15"/>
        <v>0</v>
      </c>
    </row>
    <row r="29" spans="1:17" s="22" customFormat="1">
      <c r="A29" s="22" t="str">
        <f t="shared" si="1"/>
        <v>ITM-028</v>
      </c>
      <c r="B29" s="22" t="str">
        <f t="shared" si="2"/>
        <v>Dal Tadka</v>
      </c>
      <c r="C29" s="22" t="str">
        <f t="shared" si="3"/>
        <v>Indian Main Course</v>
      </c>
      <c r="D29" s="22">
        <f t="shared" si="4"/>
        <v>67.5</v>
      </c>
      <c r="E29" s="22">
        <f t="shared" si="5"/>
        <v>150</v>
      </c>
      <c r="F29" s="22" t="str">
        <f t="shared" si="6"/>
        <v>No</v>
      </c>
      <c r="G29" s="22" t="str">
        <f t="shared" si="7"/>
        <v>Regular Serving</v>
      </c>
      <c r="H29" s="22" t="str">
        <f t="shared" si="8"/>
        <v>10 mins</v>
      </c>
      <c r="I29" s="22" t="str">
        <f t="shared" si="9"/>
        <v>-</v>
      </c>
      <c r="J29" s="10">
        <f t="shared" si="10"/>
        <v>300</v>
      </c>
      <c r="L29" s="22" t="str">
        <f t="shared" si="11"/>
        <v>Year-round</v>
      </c>
      <c r="M29" s="22" t="str">
        <f t="shared" si="12"/>
        <v>-</v>
      </c>
      <c r="N29" s="22" t="str">
        <f t="shared" si="13"/>
        <v>Refrigerated (Gravy/Paneer)</v>
      </c>
      <c r="O29" s="42">
        <f t="shared" si="0"/>
        <v>0.55000000000000004</v>
      </c>
      <c r="P29" s="10">
        <f t="shared" si="14"/>
        <v>55.000000000000007</v>
      </c>
      <c r="Q29" s="26">
        <f t="shared" si="15"/>
        <v>0</v>
      </c>
    </row>
    <row r="30" spans="1:17" s="22" customFormat="1">
      <c r="A30" s="22" t="str">
        <f t="shared" si="1"/>
        <v>ITM-029</v>
      </c>
      <c r="B30" s="22" t="str">
        <f t="shared" si="2"/>
        <v>Jeera Rice</v>
      </c>
      <c r="C30" s="22" t="str">
        <f t="shared" si="3"/>
        <v>Indian Main Course</v>
      </c>
      <c r="D30" s="22">
        <f t="shared" si="4"/>
        <v>45</v>
      </c>
      <c r="E30" s="22">
        <f t="shared" si="5"/>
        <v>100</v>
      </c>
      <c r="F30" s="22" t="str">
        <f t="shared" si="6"/>
        <v>No</v>
      </c>
      <c r="G30" s="22" t="str">
        <f t="shared" si="7"/>
        <v>Regular Serving</v>
      </c>
      <c r="H30" s="22" t="str">
        <f t="shared" si="8"/>
        <v>10 mins</v>
      </c>
      <c r="I30" s="22" t="str">
        <f t="shared" si="9"/>
        <v>-</v>
      </c>
      <c r="J30" s="10">
        <f t="shared" si="10"/>
        <v>300</v>
      </c>
      <c r="L30" s="22" t="str">
        <f t="shared" si="11"/>
        <v>Year-round</v>
      </c>
      <c r="M30" s="22" t="str">
        <f t="shared" si="12"/>
        <v>-</v>
      </c>
      <c r="N30" s="22" t="str">
        <f t="shared" si="13"/>
        <v>Refrigerated (Gravy/Paneer)</v>
      </c>
      <c r="O30" s="42">
        <f t="shared" si="0"/>
        <v>0.55000000000000004</v>
      </c>
      <c r="P30" s="10">
        <f t="shared" si="14"/>
        <v>55.000000000000007</v>
      </c>
      <c r="Q30" s="26">
        <f t="shared" si="15"/>
        <v>0</v>
      </c>
    </row>
    <row r="31" spans="1:17" s="22" customFormat="1">
      <c r="A31" s="22" t="str">
        <f t="shared" si="1"/>
        <v>ITM-030</v>
      </c>
      <c r="B31" s="22" t="str">
        <f t="shared" si="2"/>
        <v>Veg Biryani</v>
      </c>
      <c r="C31" s="22" t="str">
        <f t="shared" si="3"/>
        <v>Indian Main Course</v>
      </c>
      <c r="D31" s="22">
        <f t="shared" si="4"/>
        <v>126</v>
      </c>
      <c r="E31" s="22">
        <f t="shared" si="5"/>
        <v>280</v>
      </c>
      <c r="F31" s="22" t="str">
        <f t="shared" si="6"/>
        <v>Yes</v>
      </c>
      <c r="G31" s="22" t="str">
        <f t="shared" si="7"/>
        <v>Full Plate</v>
      </c>
      <c r="H31" s="22" t="str">
        <f t="shared" si="8"/>
        <v>15 mins</v>
      </c>
      <c r="I31" s="22" t="str">
        <f t="shared" si="9"/>
        <v>Medium Spicy</v>
      </c>
      <c r="J31" s="10">
        <f t="shared" si="10"/>
        <v>700</v>
      </c>
      <c r="L31" s="22" t="str">
        <f t="shared" si="11"/>
        <v>Year-round</v>
      </c>
      <c r="M31" s="22" t="str">
        <f t="shared" si="12"/>
        <v>-</v>
      </c>
      <c r="N31" s="22" t="str">
        <f t="shared" si="13"/>
        <v>Refrigerated (Gravy/Paneer)</v>
      </c>
      <c r="O31" s="42">
        <f t="shared" si="0"/>
        <v>0.55000000000000004</v>
      </c>
      <c r="P31" s="10">
        <f t="shared" si="14"/>
        <v>55.000000000000007</v>
      </c>
      <c r="Q31" s="26">
        <f t="shared" si="15"/>
        <v>0</v>
      </c>
    </row>
    <row r="32" spans="1:17" s="22" customFormat="1">
      <c r="A32" s="22" t="str">
        <f t="shared" si="1"/>
        <v>ITM-031</v>
      </c>
      <c r="B32" s="22" t="str">
        <f t="shared" si="2"/>
        <v>Paneer Tikka Masala</v>
      </c>
      <c r="C32" s="22" t="str">
        <f t="shared" si="3"/>
        <v>Indian Main Course</v>
      </c>
      <c r="D32" s="22">
        <f t="shared" si="4"/>
        <v>117</v>
      </c>
      <c r="E32" s="22">
        <f t="shared" si="5"/>
        <v>260</v>
      </c>
      <c r="F32" s="22" t="str">
        <f t="shared" si="6"/>
        <v>Yes</v>
      </c>
      <c r="G32" s="22" t="str">
        <f t="shared" si="7"/>
        <v>Regular Serving</v>
      </c>
      <c r="H32" s="22" t="str">
        <f t="shared" si="8"/>
        <v>10 mins</v>
      </c>
      <c r="I32" s="22" t="str">
        <f t="shared" si="9"/>
        <v>Medium</v>
      </c>
      <c r="J32" s="10">
        <f t="shared" si="10"/>
        <v>425</v>
      </c>
      <c r="L32" s="22" t="str">
        <f t="shared" si="11"/>
        <v>Year-round</v>
      </c>
      <c r="M32" s="22" t="str">
        <f t="shared" si="12"/>
        <v>Dairy</v>
      </c>
      <c r="N32" s="22" t="str">
        <f t="shared" si="13"/>
        <v>Refrigerated (Gravy/Paneer)</v>
      </c>
      <c r="O32" s="42">
        <f t="shared" si="0"/>
        <v>0.55000000000000004</v>
      </c>
      <c r="P32" s="10">
        <f t="shared" si="14"/>
        <v>55.000000000000007</v>
      </c>
      <c r="Q32" s="26">
        <f t="shared" si="15"/>
        <v>0</v>
      </c>
    </row>
    <row r="33" spans="1:17" s="22" customFormat="1">
      <c r="A33" s="22" t="str">
        <f t="shared" si="1"/>
        <v>ITM-032</v>
      </c>
      <c r="B33" s="22" t="str">
        <f t="shared" si="2"/>
        <v>Butter Pav Bhaji</v>
      </c>
      <c r="C33" s="22" t="str">
        <f t="shared" si="3"/>
        <v>Indian Main Course</v>
      </c>
      <c r="D33" s="22">
        <f t="shared" si="4"/>
        <v>72</v>
      </c>
      <c r="E33" s="22">
        <f t="shared" si="5"/>
        <v>160</v>
      </c>
      <c r="F33" s="22" t="str">
        <f t="shared" si="6"/>
        <v>No</v>
      </c>
      <c r="G33" s="22" t="str">
        <f t="shared" si="7"/>
        <v>Regular Serving</v>
      </c>
      <c r="H33" s="22" t="str">
        <f t="shared" si="8"/>
        <v>10 mins</v>
      </c>
      <c r="I33" s="22" t="str">
        <f t="shared" si="9"/>
        <v>Medium</v>
      </c>
      <c r="J33" s="10">
        <f t="shared" si="10"/>
        <v>300</v>
      </c>
      <c r="L33" s="22" t="str">
        <f t="shared" si="11"/>
        <v>Year-round</v>
      </c>
      <c r="M33" s="22" t="str">
        <f t="shared" si="12"/>
        <v>-</v>
      </c>
      <c r="N33" s="22" t="str">
        <f t="shared" si="13"/>
        <v>Refrigerated (Gravy/Paneer)</v>
      </c>
      <c r="O33" s="42">
        <f t="shared" si="0"/>
        <v>0.55000000000000004</v>
      </c>
      <c r="P33" s="10">
        <f t="shared" si="14"/>
        <v>55.000000000000007</v>
      </c>
      <c r="Q33" s="26">
        <f t="shared" si="15"/>
        <v>0</v>
      </c>
    </row>
    <row r="34" spans="1:17" s="22" customFormat="1">
      <c r="A34" s="22" t="str">
        <f t="shared" si="1"/>
        <v>ITM-033</v>
      </c>
      <c r="B34" s="22" t="str">
        <f t="shared" si="2"/>
        <v>Chole Bhature</v>
      </c>
      <c r="C34" s="22" t="str">
        <f t="shared" si="3"/>
        <v>Indian Main Course</v>
      </c>
      <c r="D34" s="22">
        <f t="shared" si="4"/>
        <v>45</v>
      </c>
      <c r="E34" s="22">
        <f t="shared" si="5"/>
        <v>100</v>
      </c>
      <c r="F34" s="22" t="str">
        <f t="shared" si="6"/>
        <v>No</v>
      </c>
      <c r="G34" s="22" t="str">
        <f t="shared" si="7"/>
        <v>Regular Serving</v>
      </c>
      <c r="H34" s="22" t="str">
        <f t="shared" si="8"/>
        <v>10 mins</v>
      </c>
      <c r="I34" s="22" t="str">
        <f t="shared" si="9"/>
        <v>-</v>
      </c>
      <c r="J34" s="10">
        <f t="shared" si="10"/>
        <v>300</v>
      </c>
      <c r="L34" s="22" t="str">
        <f t="shared" si="11"/>
        <v>Year-round</v>
      </c>
      <c r="M34" s="22" t="str">
        <f t="shared" si="12"/>
        <v>-</v>
      </c>
      <c r="N34" s="22" t="str">
        <f t="shared" si="13"/>
        <v>Refrigerated (Gravy/Paneer)</v>
      </c>
      <c r="O34" s="42">
        <f t="shared" si="0"/>
        <v>0.55000000000000004</v>
      </c>
      <c r="P34" s="10">
        <f t="shared" si="14"/>
        <v>55.000000000000007</v>
      </c>
      <c r="Q34" s="26">
        <f t="shared" si="15"/>
        <v>0</v>
      </c>
    </row>
    <row r="35" spans="1:17" s="22" customFormat="1">
      <c r="A35" s="22" t="str">
        <f t="shared" si="1"/>
        <v>ITM-034</v>
      </c>
      <c r="B35" s="22" t="str">
        <f t="shared" si="2"/>
        <v>Veg Pulao</v>
      </c>
      <c r="C35" s="22" t="str">
        <f t="shared" si="3"/>
        <v>Indian Main Course</v>
      </c>
      <c r="D35" s="22">
        <f t="shared" si="4"/>
        <v>81</v>
      </c>
      <c r="E35" s="22">
        <f t="shared" si="5"/>
        <v>180</v>
      </c>
      <c r="F35" s="22" t="str">
        <f t="shared" si="6"/>
        <v>No</v>
      </c>
      <c r="G35" s="22" t="str">
        <f t="shared" si="7"/>
        <v>Regular Serving</v>
      </c>
      <c r="H35" s="22" t="str">
        <f t="shared" si="8"/>
        <v>10 mins</v>
      </c>
      <c r="I35" s="22" t="str">
        <f t="shared" si="9"/>
        <v>-</v>
      </c>
      <c r="J35" s="10">
        <f t="shared" si="10"/>
        <v>300</v>
      </c>
      <c r="L35" s="22" t="str">
        <f t="shared" si="11"/>
        <v>Year-round</v>
      </c>
      <c r="M35" s="22" t="str">
        <f t="shared" si="12"/>
        <v>-</v>
      </c>
      <c r="N35" s="22" t="str">
        <f t="shared" si="13"/>
        <v>Refrigerated (Gravy/Paneer)</v>
      </c>
      <c r="O35" s="42">
        <f t="shared" si="0"/>
        <v>0.55000000000000004</v>
      </c>
      <c r="P35" s="10">
        <f t="shared" si="14"/>
        <v>55.000000000000007</v>
      </c>
      <c r="Q35" s="26">
        <f t="shared" si="15"/>
        <v>0</v>
      </c>
    </row>
    <row r="36" spans="1:17" s="22" customFormat="1">
      <c r="A36" s="22" t="str">
        <f t="shared" si="1"/>
        <v>ITM-035</v>
      </c>
      <c r="B36" s="22" t="str">
        <f t="shared" si="2"/>
        <v>Tandoori Roti</v>
      </c>
      <c r="C36" s="22" t="str">
        <f t="shared" si="3"/>
        <v>Indian Main Course</v>
      </c>
      <c r="D36" s="22">
        <f t="shared" si="4"/>
        <v>45</v>
      </c>
      <c r="E36" s="22">
        <f t="shared" si="5"/>
        <v>100</v>
      </c>
      <c r="F36" s="22" t="str">
        <f t="shared" si="6"/>
        <v>No</v>
      </c>
      <c r="G36" s="22" t="str">
        <f t="shared" si="7"/>
        <v>Regular Serving</v>
      </c>
      <c r="H36" s="22" t="str">
        <f t="shared" si="8"/>
        <v>10 mins</v>
      </c>
      <c r="I36" s="22" t="str">
        <f t="shared" si="9"/>
        <v>-</v>
      </c>
      <c r="J36" s="10">
        <f t="shared" si="10"/>
        <v>300</v>
      </c>
      <c r="L36" s="22" t="str">
        <f t="shared" si="11"/>
        <v>Year-round</v>
      </c>
      <c r="M36" s="22" t="str">
        <f t="shared" si="12"/>
        <v>-</v>
      </c>
      <c r="N36" s="22" t="str">
        <f t="shared" si="13"/>
        <v>Refrigerated (Gravy/Paneer)</v>
      </c>
      <c r="O36" s="42">
        <f t="shared" si="0"/>
        <v>0.55000000000000004</v>
      </c>
      <c r="P36" s="10">
        <f t="shared" si="14"/>
        <v>55.000000000000007</v>
      </c>
      <c r="Q36" s="26">
        <f t="shared" si="15"/>
        <v>0</v>
      </c>
    </row>
    <row r="37" spans="1:17" s="22" customFormat="1">
      <c r="A37" s="22" t="str">
        <f t="shared" si="1"/>
        <v>ITM-036</v>
      </c>
      <c r="B37" s="22" t="str">
        <f t="shared" si="2"/>
        <v>Butter Kulcha</v>
      </c>
      <c r="C37" s="22" t="str">
        <f t="shared" si="3"/>
        <v>Indian Main Course</v>
      </c>
      <c r="D37" s="22">
        <f t="shared" si="4"/>
        <v>45</v>
      </c>
      <c r="E37" s="22">
        <f t="shared" si="5"/>
        <v>100</v>
      </c>
      <c r="F37" s="22" t="str">
        <f t="shared" si="6"/>
        <v>No</v>
      </c>
      <c r="G37" s="22" t="str">
        <f t="shared" si="7"/>
        <v>Regular Serving</v>
      </c>
      <c r="H37" s="22" t="str">
        <f t="shared" si="8"/>
        <v>10 mins</v>
      </c>
      <c r="I37" s="22" t="str">
        <f t="shared" si="9"/>
        <v>-</v>
      </c>
      <c r="J37" s="10">
        <f t="shared" si="10"/>
        <v>300</v>
      </c>
      <c r="L37" s="22" t="str">
        <f t="shared" si="11"/>
        <v>Year-round</v>
      </c>
      <c r="M37" s="22" t="str">
        <f t="shared" si="12"/>
        <v>-</v>
      </c>
      <c r="N37" s="22" t="str">
        <f t="shared" si="13"/>
        <v>Refrigerated (Gravy/Paneer)</v>
      </c>
      <c r="O37" s="42">
        <f t="shared" si="0"/>
        <v>0.55000000000000004</v>
      </c>
      <c r="P37" s="10">
        <f t="shared" si="14"/>
        <v>55.000000000000007</v>
      </c>
      <c r="Q37" s="26">
        <f t="shared" si="15"/>
        <v>0</v>
      </c>
    </row>
    <row r="38" spans="1:17" s="22" customFormat="1">
      <c r="A38" s="22" t="str">
        <f t="shared" si="1"/>
        <v>ITM-037</v>
      </c>
      <c r="B38" s="22" t="str">
        <f t="shared" si="2"/>
        <v>Misal Pav</v>
      </c>
      <c r="C38" s="22" t="str">
        <f t="shared" si="3"/>
        <v>Indian Main Course</v>
      </c>
      <c r="D38" s="22">
        <f t="shared" si="4"/>
        <v>45</v>
      </c>
      <c r="E38" s="22">
        <f t="shared" si="5"/>
        <v>100</v>
      </c>
      <c r="F38" s="22" t="str">
        <f t="shared" si="6"/>
        <v>No</v>
      </c>
      <c r="G38" s="22" t="str">
        <f t="shared" si="7"/>
        <v>Regular Serving</v>
      </c>
      <c r="H38" s="22" t="str">
        <f t="shared" si="8"/>
        <v>10 mins</v>
      </c>
      <c r="I38" s="22" t="str">
        <f t="shared" si="9"/>
        <v>Very Spicy</v>
      </c>
      <c r="J38" s="10">
        <f t="shared" si="10"/>
        <v>300</v>
      </c>
      <c r="L38" s="22" t="str">
        <f t="shared" si="11"/>
        <v>Year-round</v>
      </c>
      <c r="M38" s="22" t="str">
        <f t="shared" si="12"/>
        <v>-</v>
      </c>
      <c r="N38" s="22" t="str">
        <f t="shared" si="13"/>
        <v>Refrigerated (Gravy/Paneer)</v>
      </c>
      <c r="O38" s="42">
        <f t="shared" si="0"/>
        <v>0.55000000000000004</v>
      </c>
      <c r="P38" s="10">
        <f t="shared" si="14"/>
        <v>55.000000000000007</v>
      </c>
      <c r="Q38" s="26">
        <f t="shared" si="15"/>
        <v>0</v>
      </c>
    </row>
    <row r="39" spans="1:17" s="22" customFormat="1">
      <c r="A39" s="22" t="str">
        <f t="shared" si="1"/>
        <v>ITM-038</v>
      </c>
      <c r="B39" s="22" t="str">
        <f t="shared" si="2"/>
        <v>Aloo Paratha</v>
      </c>
      <c r="C39" s="22" t="str">
        <f t="shared" si="3"/>
        <v>Indian Main Course</v>
      </c>
      <c r="D39" s="22">
        <f t="shared" si="4"/>
        <v>40.5</v>
      </c>
      <c r="E39" s="22">
        <f t="shared" si="5"/>
        <v>90</v>
      </c>
      <c r="F39" s="22" t="str">
        <f t="shared" si="6"/>
        <v>No</v>
      </c>
      <c r="G39" s="22" t="str">
        <f t="shared" si="7"/>
        <v>Regular Serving</v>
      </c>
      <c r="H39" s="22" t="str">
        <f t="shared" si="8"/>
        <v>12 mins</v>
      </c>
      <c r="I39" s="22" t="str">
        <f t="shared" si="9"/>
        <v>-</v>
      </c>
      <c r="J39" s="10">
        <f t="shared" si="10"/>
        <v>300</v>
      </c>
      <c r="L39" s="22" t="str">
        <f t="shared" si="11"/>
        <v>Year-round</v>
      </c>
      <c r="M39" s="22" t="str">
        <f t="shared" si="12"/>
        <v>-</v>
      </c>
      <c r="N39" s="22" t="str">
        <f t="shared" si="13"/>
        <v>Refrigerated (Gravy/Paneer)</v>
      </c>
      <c r="O39" s="42">
        <f t="shared" si="0"/>
        <v>0.55000000000000004</v>
      </c>
      <c r="P39" s="10">
        <f t="shared" si="14"/>
        <v>55.000000000000007</v>
      </c>
      <c r="Q39" s="26">
        <f t="shared" si="15"/>
        <v>0</v>
      </c>
    </row>
    <row r="40" spans="1:17" s="22" customFormat="1">
      <c r="A40" s="22" t="str">
        <f t="shared" si="1"/>
        <v>ITM-039</v>
      </c>
      <c r="B40" s="22" t="str">
        <f t="shared" si="2"/>
        <v>Paneer Bhurji</v>
      </c>
      <c r="C40" s="22" t="str">
        <f t="shared" si="3"/>
        <v>Indian Main Course</v>
      </c>
      <c r="D40" s="22">
        <f t="shared" si="4"/>
        <v>45</v>
      </c>
      <c r="E40" s="22">
        <f t="shared" si="5"/>
        <v>100</v>
      </c>
      <c r="F40" s="22" t="str">
        <f t="shared" si="6"/>
        <v>No</v>
      </c>
      <c r="G40" s="22" t="str">
        <f t="shared" si="7"/>
        <v>Regular Serving</v>
      </c>
      <c r="H40" s="22" t="str">
        <f t="shared" si="8"/>
        <v>10 mins</v>
      </c>
      <c r="I40" s="22" t="str">
        <f t="shared" si="9"/>
        <v>-</v>
      </c>
      <c r="J40" s="10">
        <f t="shared" si="10"/>
        <v>425</v>
      </c>
      <c r="L40" s="22" t="str">
        <f t="shared" si="11"/>
        <v>Year-round</v>
      </c>
      <c r="M40" s="22" t="str">
        <f t="shared" si="12"/>
        <v>Dairy</v>
      </c>
      <c r="N40" s="22" t="str">
        <f t="shared" si="13"/>
        <v>Refrigerated (Gravy/Paneer)</v>
      </c>
      <c r="O40" s="42">
        <f t="shared" si="0"/>
        <v>0.55000000000000004</v>
      </c>
      <c r="P40" s="10">
        <f t="shared" si="14"/>
        <v>55.000000000000007</v>
      </c>
      <c r="Q40" s="26">
        <f t="shared" si="15"/>
        <v>0</v>
      </c>
    </row>
    <row r="41" spans="1:17" s="22" customFormat="1">
      <c r="A41" s="22" t="str">
        <f t="shared" si="1"/>
        <v>ITM-040</v>
      </c>
      <c r="B41" s="22" t="str">
        <f t="shared" si="2"/>
        <v>Dal Makhani</v>
      </c>
      <c r="C41" s="22" t="str">
        <f t="shared" si="3"/>
        <v>Indian Main Course</v>
      </c>
      <c r="D41" s="22">
        <f t="shared" si="4"/>
        <v>99</v>
      </c>
      <c r="E41" s="22">
        <f t="shared" si="5"/>
        <v>220</v>
      </c>
      <c r="F41" s="22" t="str">
        <f t="shared" si="6"/>
        <v>No</v>
      </c>
      <c r="G41" s="22" t="str">
        <f t="shared" si="7"/>
        <v>Regular Serving</v>
      </c>
      <c r="H41" s="22" t="str">
        <f t="shared" si="8"/>
        <v>10 mins</v>
      </c>
      <c r="I41" s="22" t="str">
        <f t="shared" si="9"/>
        <v>-</v>
      </c>
      <c r="J41" s="10">
        <f t="shared" si="10"/>
        <v>300</v>
      </c>
      <c r="L41" s="22" t="str">
        <f t="shared" si="11"/>
        <v>Year-round</v>
      </c>
      <c r="M41" s="22" t="str">
        <f t="shared" si="12"/>
        <v>-</v>
      </c>
      <c r="N41" s="22" t="str">
        <f t="shared" si="13"/>
        <v>Refrigerated (Gravy/Paneer)</v>
      </c>
      <c r="O41" s="42">
        <f t="shared" si="0"/>
        <v>0.55000000000000004</v>
      </c>
      <c r="P41" s="10">
        <f t="shared" si="14"/>
        <v>55.000000000000007</v>
      </c>
      <c r="Q41" s="26">
        <f t="shared" si="15"/>
        <v>0</v>
      </c>
    </row>
    <row r="42" spans="1:17" s="6" customFormat="1">
      <c r="A42" s="6" t="str">
        <f t="shared" si="1"/>
        <v>ITM-041</v>
      </c>
      <c r="B42" s="6" t="str">
        <f t="shared" si="2"/>
        <v>Corn Cheese Pizza</v>
      </c>
      <c r="C42" s="6" t="str">
        <f t="shared" si="3"/>
        <v>Global Main Course</v>
      </c>
      <c r="D42" s="6">
        <f t="shared" si="4"/>
        <v>140</v>
      </c>
      <c r="E42" s="6">
        <f t="shared" si="5"/>
        <v>280</v>
      </c>
      <c r="F42" s="6" t="str">
        <f t="shared" si="6"/>
        <v>Yes</v>
      </c>
      <c r="G42" s="6" t="str">
        <f t="shared" si="7"/>
        <v>Medium (8 inch)</v>
      </c>
      <c r="H42" s="6" t="str">
        <f t="shared" si="8"/>
        <v>20 mins</v>
      </c>
      <c r="I42" s="6" t="str">
        <f t="shared" si="9"/>
        <v>Mild</v>
      </c>
      <c r="J42" s="10">
        <f t="shared" si="10"/>
        <v>800</v>
      </c>
      <c r="L42" s="6" t="str">
        <f t="shared" si="11"/>
        <v>Year-round</v>
      </c>
      <c r="M42" s="6" t="str">
        <f t="shared" si="12"/>
        <v>Dairy, Gluten</v>
      </c>
      <c r="N42" s="6" t="str">
        <f t="shared" si="13"/>
        <v>Dry (Dough) / Refrigerated (Cheese)</v>
      </c>
      <c r="O42" s="43">
        <f t="shared" si="0"/>
        <v>0.5</v>
      </c>
      <c r="P42" s="10">
        <f t="shared" si="14"/>
        <v>50</v>
      </c>
      <c r="Q42" s="26">
        <f t="shared" si="15"/>
        <v>0</v>
      </c>
    </row>
    <row r="43" spans="1:17" s="6" customFormat="1">
      <c r="A43" s="6" t="str">
        <f t="shared" si="1"/>
        <v>ITM-042</v>
      </c>
      <c r="B43" s="6" t="str">
        <f t="shared" si="2"/>
        <v>Margherita Pizza</v>
      </c>
      <c r="C43" s="6" t="str">
        <f t="shared" si="3"/>
        <v>Global Main Course</v>
      </c>
      <c r="D43" s="6">
        <f t="shared" si="4"/>
        <v>125</v>
      </c>
      <c r="E43" s="6">
        <f t="shared" si="5"/>
        <v>250</v>
      </c>
      <c r="F43" s="6" t="str">
        <f t="shared" si="6"/>
        <v>Yes</v>
      </c>
      <c r="G43" s="6" t="str">
        <f t="shared" si="7"/>
        <v>Medium (8 inch)</v>
      </c>
      <c r="H43" s="6" t="str">
        <f t="shared" si="8"/>
        <v>20 mins</v>
      </c>
      <c r="I43" s="6" t="str">
        <f t="shared" si="9"/>
        <v>Mild</v>
      </c>
      <c r="J43" s="10">
        <f t="shared" si="10"/>
        <v>800</v>
      </c>
      <c r="L43" s="6" t="str">
        <f t="shared" si="11"/>
        <v>Year-round</v>
      </c>
      <c r="M43" s="6" t="str">
        <f t="shared" si="12"/>
        <v>Dairy, Gluten</v>
      </c>
      <c r="N43" s="6" t="str">
        <f t="shared" si="13"/>
        <v>Dry (Dough) / Refrigerated (Cheese)</v>
      </c>
      <c r="O43" s="43">
        <f t="shared" si="0"/>
        <v>0.5</v>
      </c>
      <c r="P43" s="10">
        <f t="shared" si="14"/>
        <v>50</v>
      </c>
      <c r="Q43" s="26">
        <f t="shared" si="15"/>
        <v>0</v>
      </c>
    </row>
    <row r="44" spans="1:17" s="6" customFormat="1">
      <c r="A44" s="6" t="str">
        <f t="shared" si="1"/>
        <v>ITM-043</v>
      </c>
      <c r="B44" s="6" t="str">
        <f t="shared" si="2"/>
        <v>Veg Exotic Pizza</v>
      </c>
      <c r="C44" s="6" t="str">
        <f t="shared" si="3"/>
        <v>Global Main Course</v>
      </c>
      <c r="D44" s="6">
        <f t="shared" si="4"/>
        <v>160</v>
      </c>
      <c r="E44" s="6">
        <f t="shared" si="5"/>
        <v>320</v>
      </c>
      <c r="F44" s="6" t="str">
        <f t="shared" si="6"/>
        <v>Yes</v>
      </c>
      <c r="G44" s="6" t="str">
        <f t="shared" si="7"/>
        <v>Medium (8 inch)</v>
      </c>
      <c r="H44" s="6" t="str">
        <f t="shared" si="8"/>
        <v>20 mins</v>
      </c>
      <c r="I44" s="6" t="str">
        <f t="shared" si="9"/>
        <v>Mild</v>
      </c>
      <c r="J44" s="10">
        <f t="shared" si="10"/>
        <v>800</v>
      </c>
      <c r="L44" s="6" t="str">
        <f t="shared" si="11"/>
        <v>Year-round</v>
      </c>
      <c r="M44" s="6" t="str">
        <f t="shared" si="12"/>
        <v>Dairy, Gluten</v>
      </c>
      <c r="N44" s="6" t="str">
        <f t="shared" si="13"/>
        <v>Dry (Dough) / Refrigerated (Cheese)</v>
      </c>
      <c r="O44" s="43">
        <f t="shared" si="0"/>
        <v>0.5</v>
      </c>
      <c r="P44" s="10">
        <f t="shared" si="14"/>
        <v>50</v>
      </c>
      <c r="Q44" s="26">
        <f t="shared" si="15"/>
        <v>0</v>
      </c>
    </row>
    <row r="45" spans="1:17" s="6" customFormat="1">
      <c r="A45" s="6" t="str">
        <f t="shared" si="1"/>
        <v>ITM-044</v>
      </c>
      <c r="B45" s="6" t="str">
        <f t="shared" si="2"/>
        <v>Farmhouse Pizza</v>
      </c>
      <c r="C45" s="6" t="str">
        <f t="shared" si="3"/>
        <v>Global Main Course</v>
      </c>
      <c r="D45" s="6">
        <f t="shared" si="4"/>
        <v>150</v>
      </c>
      <c r="E45" s="6">
        <f t="shared" si="5"/>
        <v>300</v>
      </c>
      <c r="F45" s="6" t="str">
        <f t="shared" si="6"/>
        <v>Yes</v>
      </c>
      <c r="G45" s="6" t="str">
        <f t="shared" si="7"/>
        <v>Medium (8 inch)</v>
      </c>
      <c r="H45" s="6" t="str">
        <f t="shared" si="8"/>
        <v>20 mins</v>
      </c>
      <c r="I45" s="6" t="str">
        <f t="shared" si="9"/>
        <v>Mild</v>
      </c>
      <c r="J45" s="10">
        <f t="shared" si="10"/>
        <v>800</v>
      </c>
      <c r="L45" s="6" t="str">
        <f t="shared" si="11"/>
        <v>Year-round</v>
      </c>
      <c r="M45" s="6" t="str">
        <f t="shared" si="12"/>
        <v>Dairy, Gluten</v>
      </c>
      <c r="N45" s="6" t="str">
        <f t="shared" si="13"/>
        <v>Dry (Dough) / Refrigerated (Cheese)</v>
      </c>
      <c r="O45" s="43">
        <f t="shared" si="0"/>
        <v>0.5</v>
      </c>
      <c r="P45" s="10">
        <f t="shared" si="14"/>
        <v>50</v>
      </c>
      <c r="Q45" s="26">
        <f t="shared" si="15"/>
        <v>0</v>
      </c>
    </row>
    <row r="46" spans="1:17" s="6" customFormat="1">
      <c r="A46" s="6" t="str">
        <f t="shared" si="1"/>
        <v>ITM-045</v>
      </c>
      <c r="B46" s="6" t="str">
        <f t="shared" si="2"/>
        <v>Paneer Tikka Pizza</v>
      </c>
      <c r="C46" s="6" t="str">
        <f t="shared" si="3"/>
        <v>Global Main Course</v>
      </c>
      <c r="D46" s="6">
        <f t="shared" si="4"/>
        <v>170</v>
      </c>
      <c r="E46" s="6">
        <f t="shared" si="5"/>
        <v>340</v>
      </c>
      <c r="F46" s="6" t="str">
        <f t="shared" si="6"/>
        <v>Yes</v>
      </c>
      <c r="G46" s="6" t="str">
        <f t="shared" si="7"/>
        <v>Medium (8 inch)</v>
      </c>
      <c r="H46" s="6" t="str">
        <f t="shared" si="8"/>
        <v>20 mins</v>
      </c>
      <c r="I46" s="6" t="str">
        <f t="shared" si="9"/>
        <v>Medium</v>
      </c>
      <c r="J46" s="10">
        <f t="shared" si="10"/>
        <v>800</v>
      </c>
      <c r="L46" s="6" t="str">
        <f t="shared" si="11"/>
        <v>Year-round</v>
      </c>
      <c r="M46" s="6" t="str">
        <f t="shared" si="12"/>
        <v>Dairy</v>
      </c>
      <c r="N46" s="6" t="str">
        <f t="shared" si="13"/>
        <v>Dry (Dough) / Refrigerated (Cheese)</v>
      </c>
      <c r="O46" s="43">
        <f t="shared" si="0"/>
        <v>0.5</v>
      </c>
      <c r="P46" s="10">
        <f t="shared" si="14"/>
        <v>50</v>
      </c>
      <c r="Q46" s="26">
        <f t="shared" si="15"/>
        <v>0</v>
      </c>
    </row>
    <row r="47" spans="1:17" s="6" customFormat="1">
      <c r="A47" s="6" t="str">
        <f t="shared" si="1"/>
        <v>ITM-046</v>
      </c>
      <c r="B47" s="6" t="str">
        <f t="shared" si="2"/>
        <v>Heart-Shaped Pizza</v>
      </c>
      <c r="C47" s="6" t="str">
        <f t="shared" si="3"/>
        <v>Global Main Course</v>
      </c>
      <c r="D47" s="6">
        <f t="shared" si="4"/>
        <v>199.5</v>
      </c>
      <c r="E47" s="6">
        <f t="shared" si="5"/>
        <v>399</v>
      </c>
      <c r="F47" s="6" t="str">
        <f t="shared" si="6"/>
        <v>Yes</v>
      </c>
      <c r="G47" s="6" t="str">
        <f t="shared" si="7"/>
        <v>Medium (8 inch)</v>
      </c>
      <c r="H47" s="6" t="str">
        <f t="shared" si="8"/>
        <v>20 mins</v>
      </c>
      <c r="I47" s="6" t="str">
        <f t="shared" si="9"/>
        <v>Mild</v>
      </c>
      <c r="J47" s="10">
        <f t="shared" si="10"/>
        <v>800</v>
      </c>
      <c r="L47" s="6" t="str">
        <f t="shared" si="11"/>
        <v>Year-round</v>
      </c>
      <c r="M47" s="6" t="str">
        <f t="shared" si="12"/>
        <v>Dairy, Gluten</v>
      </c>
      <c r="N47" s="6" t="str">
        <f t="shared" si="13"/>
        <v>Dry (Dough) / Refrigerated (Cheese)</v>
      </c>
      <c r="O47" s="43">
        <f t="shared" si="0"/>
        <v>0.5</v>
      </c>
      <c r="P47" s="10">
        <f t="shared" si="14"/>
        <v>50</v>
      </c>
      <c r="Q47" s="26">
        <f t="shared" si="15"/>
        <v>0</v>
      </c>
    </row>
    <row r="48" spans="1:17" s="6" customFormat="1">
      <c r="A48" s="6" t="str">
        <f t="shared" si="1"/>
        <v>ITM-047</v>
      </c>
      <c r="B48" s="6" t="str">
        <f t="shared" si="2"/>
        <v>Veg Alfredo Pasta</v>
      </c>
      <c r="C48" s="6" t="str">
        <f t="shared" si="3"/>
        <v>Global Main Course</v>
      </c>
      <c r="D48" s="6">
        <f t="shared" si="4"/>
        <v>120</v>
      </c>
      <c r="E48" s="6">
        <f t="shared" si="5"/>
        <v>240</v>
      </c>
      <c r="F48" s="6" t="str">
        <f t="shared" si="6"/>
        <v>No</v>
      </c>
      <c r="G48" s="6" t="str">
        <f t="shared" si="7"/>
        <v>Standard Bowl</v>
      </c>
      <c r="H48" s="6" t="str">
        <f t="shared" si="8"/>
        <v>15 mins</v>
      </c>
      <c r="I48" s="6" t="str">
        <f t="shared" si="9"/>
        <v>Mild</v>
      </c>
      <c r="J48" s="10">
        <f t="shared" si="10"/>
        <v>600</v>
      </c>
      <c r="L48" s="6" t="str">
        <f t="shared" si="11"/>
        <v>Year-round</v>
      </c>
      <c r="M48" s="6" t="str">
        <f t="shared" si="12"/>
        <v>Gluten, Dairy</v>
      </c>
      <c r="N48" s="6" t="str">
        <f t="shared" si="13"/>
        <v>Refrigerated (Gravy/Paneer)</v>
      </c>
      <c r="O48" s="43">
        <f t="shared" si="0"/>
        <v>0.5</v>
      </c>
      <c r="P48" s="10">
        <f t="shared" si="14"/>
        <v>50</v>
      </c>
      <c r="Q48" s="26">
        <f t="shared" si="15"/>
        <v>0</v>
      </c>
    </row>
    <row r="49" spans="1:17" s="6" customFormat="1">
      <c r="A49" s="6" t="str">
        <f t="shared" si="1"/>
        <v>ITM-048</v>
      </c>
      <c r="B49" s="6" t="str">
        <f t="shared" si="2"/>
        <v>Pink Sauce Pasta</v>
      </c>
      <c r="C49" s="6" t="str">
        <f t="shared" si="3"/>
        <v>Global Main Course</v>
      </c>
      <c r="D49" s="6">
        <f t="shared" si="4"/>
        <v>130</v>
      </c>
      <c r="E49" s="6">
        <f t="shared" si="5"/>
        <v>260</v>
      </c>
      <c r="F49" s="6" t="str">
        <f t="shared" si="6"/>
        <v>Yes</v>
      </c>
      <c r="G49" s="6" t="str">
        <f t="shared" si="7"/>
        <v>Standard Bowl</v>
      </c>
      <c r="H49" s="6" t="str">
        <f t="shared" si="8"/>
        <v>15 mins</v>
      </c>
      <c r="I49" s="6" t="str">
        <f t="shared" si="9"/>
        <v>Mild</v>
      </c>
      <c r="J49" s="10">
        <f t="shared" si="10"/>
        <v>600</v>
      </c>
      <c r="L49" s="6" t="str">
        <f t="shared" si="11"/>
        <v>Year-round</v>
      </c>
      <c r="M49" s="6" t="str">
        <f t="shared" si="12"/>
        <v>Gluten, Dairy</v>
      </c>
      <c r="N49" s="6" t="str">
        <f t="shared" si="13"/>
        <v>Refrigerated (Gravy/Paneer)</v>
      </c>
      <c r="O49" s="43">
        <f t="shared" si="0"/>
        <v>0.5</v>
      </c>
      <c r="P49" s="10">
        <f t="shared" si="14"/>
        <v>50</v>
      </c>
      <c r="Q49" s="26">
        <f t="shared" si="15"/>
        <v>0</v>
      </c>
    </row>
    <row r="50" spans="1:17" s="6" customFormat="1">
      <c r="A50" s="6" t="str">
        <f t="shared" si="1"/>
        <v>ITM-049</v>
      </c>
      <c r="B50" s="6" t="str">
        <f t="shared" si="2"/>
        <v>Arrabbiata Pasta</v>
      </c>
      <c r="C50" s="6" t="str">
        <f t="shared" si="3"/>
        <v>Global Main Course</v>
      </c>
      <c r="D50" s="6">
        <f t="shared" si="4"/>
        <v>50</v>
      </c>
      <c r="E50" s="6">
        <f t="shared" si="5"/>
        <v>100</v>
      </c>
      <c r="F50" s="6" t="str">
        <f t="shared" si="6"/>
        <v>No</v>
      </c>
      <c r="G50" s="6" t="str">
        <f t="shared" si="7"/>
        <v>Standard Bowl</v>
      </c>
      <c r="H50" s="6" t="str">
        <f t="shared" si="8"/>
        <v>15 mins</v>
      </c>
      <c r="I50" s="6" t="str">
        <f t="shared" si="9"/>
        <v>Mild</v>
      </c>
      <c r="J50" s="10">
        <f t="shared" si="10"/>
        <v>600</v>
      </c>
      <c r="L50" s="6" t="str">
        <f t="shared" si="11"/>
        <v>Year-round</v>
      </c>
      <c r="M50" s="6" t="str">
        <f t="shared" si="12"/>
        <v>Gluten, Dairy</v>
      </c>
      <c r="N50" s="6" t="str">
        <f t="shared" si="13"/>
        <v>Refrigerated (Gravy/Paneer)</v>
      </c>
      <c r="O50" s="43">
        <f t="shared" si="0"/>
        <v>0.5</v>
      </c>
      <c r="P50" s="10">
        <f t="shared" si="14"/>
        <v>50</v>
      </c>
      <c r="Q50" s="26">
        <f t="shared" si="15"/>
        <v>0</v>
      </c>
    </row>
    <row r="51" spans="1:17" s="6" customFormat="1">
      <c r="A51" s="6" t="str">
        <f t="shared" si="1"/>
        <v>ITM-050</v>
      </c>
      <c r="B51" s="6" t="str">
        <f t="shared" si="2"/>
        <v>Veg Burger</v>
      </c>
      <c r="C51" s="6" t="str">
        <f t="shared" si="3"/>
        <v>Global Main Course</v>
      </c>
      <c r="D51" s="6">
        <f t="shared" si="4"/>
        <v>60</v>
      </c>
      <c r="E51" s="6">
        <f t="shared" si="5"/>
        <v>120</v>
      </c>
      <c r="F51" s="6" t="str">
        <f t="shared" si="6"/>
        <v>No</v>
      </c>
      <c r="G51" s="6" t="str">
        <f t="shared" si="7"/>
        <v>Single Patty</v>
      </c>
      <c r="H51" s="6" t="str">
        <f t="shared" si="8"/>
        <v>12 mins</v>
      </c>
      <c r="I51" s="6" t="str">
        <f t="shared" si="9"/>
        <v>Mild</v>
      </c>
      <c r="J51" s="10">
        <f t="shared" si="10"/>
        <v>500</v>
      </c>
      <c r="L51" s="6" t="str">
        <f t="shared" si="11"/>
        <v>Year-round</v>
      </c>
      <c r="M51" s="6" t="str">
        <f t="shared" si="12"/>
        <v>Gluten</v>
      </c>
      <c r="N51" s="6" t="str">
        <f t="shared" si="13"/>
        <v>Refrigerated (Gravy/Paneer)</v>
      </c>
      <c r="O51" s="43">
        <f t="shared" si="0"/>
        <v>0.5</v>
      </c>
      <c r="P51" s="10">
        <f t="shared" si="14"/>
        <v>50</v>
      </c>
      <c r="Q51" s="26">
        <f t="shared" si="15"/>
        <v>0</v>
      </c>
    </row>
    <row r="52" spans="1:17" s="6" customFormat="1">
      <c r="A52" s="6" t="str">
        <f t="shared" si="1"/>
        <v>ITM-051</v>
      </c>
      <c r="B52" s="6" t="str">
        <f t="shared" si="2"/>
        <v>Cheese Burger</v>
      </c>
      <c r="C52" s="6" t="str">
        <f t="shared" si="3"/>
        <v>Global Main Course</v>
      </c>
      <c r="D52" s="6">
        <f t="shared" si="4"/>
        <v>50</v>
      </c>
      <c r="E52" s="6">
        <f t="shared" si="5"/>
        <v>100</v>
      </c>
      <c r="F52" s="6" t="str">
        <f t="shared" si="6"/>
        <v>No</v>
      </c>
      <c r="G52" s="6" t="str">
        <f t="shared" si="7"/>
        <v>Single Patty</v>
      </c>
      <c r="H52" s="6" t="str">
        <f t="shared" si="8"/>
        <v>12 mins</v>
      </c>
      <c r="I52" s="6" t="str">
        <f t="shared" si="9"/>
        <v>Mild</v>
      </c>
      <c r="J52" s="10">
        <f t="shared" si="10"/>
        <v>500</v>
      </c>
      <c r="L52" s="6" t="str">
        <f t="shared" si="11"/>
        <v>Year-round</v>
      </c>
      <c r="M52" s="6" t="str">
        <f t="shared" si="12"/>
        <v>Gluten</v>
      </c>
      <c r="N52" s="6" t="str">
        <f t="shared" si="13"/>
        <v>Refrigerated (Gravy/Paneer)</v>
      </c>
      <c r="O52" s="43">
        <f t="shared" si="0"/>
        <v>0.5</v>
      </c>
      <c r="P52" s="10">
        <f t="shared" si="14"/>
        <v>50</v>
      </c>
      <c r="Q52" s="22">
        <f t="shared" si="15"/>
        <v>0</v>
      </c>
    </row>
    <row r="53" spans="1:17" s="6" customFormat="1">
      <c r="A53" s="6" t="str">
        <f t="shared" si="1"/>
        <v>ITM-052</v>
      </c>
      <c r="B53" s="6" t="str">
        <f t="shared" si="2"/>
        <v>Paneer King Burger</v>
      </c>
      <c r="C53" s="6" t="str">
        <f t="shared" si="3"/>
        <v>Global Main Course</v>
      </c>
      <c r="D53" s="6">
        <f t="shared" si="4"/>
        <v>80</v>
      </c>
      <c r="E53" s="6">
        <f t="shared" si="5"/>
        <v>160</v>
      </c>
      <c r="F53" s="6" t="str">
        <f t="shared" si="6"/>
        <v>No</v>
      </c>
      <c r="G53" s="6" t="str">
        <f t="shared" si="7"/>
        <v>Single Patty</v>
      </c>
      <c r="H53" s="6" t="str">
        <f t="shared" si="8"/>
        <v>12 mins</v>
      </c>
      <c r="I53" s="6" t="str">
        <f t="shared" si="9"/>
        <v>Mild</v>
      </c>
      <c r="J53" s="10">
        <f t="shared" si="10"/>
        <v>500</v>
      </c>
      <c r="L53" s="6" t="str">
        <f t="shared" si="11"/>
        <v>Year-round</v>
      </c>
      <c r="M53" s="6" t="str">
        <f t="shared" si="12"/>
        <v>Dairy</v>
      </c>
      <c r="N53" s="6" t="str">
        <f t="shared" si="13"/>
        <v>Refrigerated (Gravy/Paneer)</v>
      </c>
      <c r="O53" s="43">
        <f t="shared" si="0"/>
        <v>0.5</v>
      </c>
      <c r="P53" s="10">
        <f t="shared" si="14"/>
        <v>50</v>
      </c>
      <c r="Q53" s="22">
        <f t="shared" si="15"/>
        <v>0</v>
      </c>
    </row>
    <row r="54" spans="1:17" s="6" customFormat="1">
      <c r="A54" s="6" t="str">
        <f t="shared" si="1"/>
        <v>ITM-053</v>
      </c>
      <c r="B54" s="6" t="str">
        <f t="shared" si="2"/>
        <v>Veg Club Sandwich</v>
      </c>
      <c r="C54" s="6" t="str">
        <f t="shared" si="3"/>
        <v>Global Main Course</v>
      </c>
      <c r="D54" s="6">
        <f t="shared" si="4"/>
        <v>90</v>
      </c>
      <c r="E54" s="6">
        <f t="shared" si="5"/>
        <v>180</v>
      </c>
      <c r="F54" s="6" t="str">
        <f t="shared" si="6"/>
        <v>No</v>
      </c>
      <c r="G54" s="6" t="str">
        <f t="shared" si="7"/>
        <v>2 Slices</v>
      </c>
      <c r="H54" s="6" t="str">
        <f t="shared" si="8"/>
        <v>10 mins</v>
      </c>
      <c r="I54" s="6" t="str">
        <f t="shared" si="9"/>
        <v>Mild</v>
      </c>
      <c r="J54" s="10">
        <f t="shared" si="10"/>
        <v>375</v>
      </c>
      <c r="L54" s="6" t="str">
        <f t="shared" si="11"/>
        <v>Year-round</v>
      </c>
      <c r="M54" s="6" t="str">
        <f t="shared" si="12"/>
        <v>-</v>
      </c>
      <c r="N54" s="6" t="str">
        <f t="shared" si="13"/>
        <v>Refrigerated (Gravy/Paneer)</v>
      </c>
      <c r="O54" s="43">
        <f t="shared" si="0"/>
        <v>0.5</v>
      </c>
      <c r="P54" s="10">
        <f t="shared" si="14"/>
        <v>50</v>
      </c>
      <c r="Q54" s="22">
        <f t="shared" si="15"/>
        <v>0</v>
      </c>
    </row>
    <row r="55" spans="1:17" s="6" customFormat="1">
      <c r="A55" s="6" t="str">
        <f t="shared" si="1"/>
        <v>ITM-054</v>
      </c>
      <c r="B55" s="6" t="str">
        <f t="shared" si="2"/>
        <v>Paneer Tikka Sandwich</v>
      </c>
      <c r="C55" s="6" t="str">
        <f t="shared" si="3"/>
        <v>Global Main Course</v>
      </c>
      <c r="D55" s="6">
        <f t="shared" si="4"/>
        <v>120</v>
      </c>
      <c r="E55" s="6">
        <f t="shared" si="5"/>
        <v>240</v>
      </c>
      <c r="F55" s="6" t="str">
        <f t="shared" si="6"/>
        <v>No</v>
      </c>
      <c r="G55" s="6" t="str">
        <f t="shared" si="7"/>
        <v>2 Slices</v>
      </c>
      <c r="H55" s="6" t="str">
        <f t="shared" si="8"/>
        <v>10 mins</v>
      </c>
      <c r="I55" s="6" t="str">
        <f t="shared" si="9"/>
        <v>Medium</v>
      </c>
      <c r="J55" s="10">
        <f t="shared" si="10"/>
        <v>375</v>
      </c>
      <c r="L55" s="6" t="str">
        <f t="shared" si="11"/>
        <v>Year-round</v>
      </c>
      <c r="M55" s="6" t="str">
        <f t="shared" si="12"/>
        <v>Dairy</v>
      </c>
      <c r="N55" s="6" t="str">
        <f t="shared" si="13"/>
        <v>Refrigerated (Gravy/Paneer)</v>
      </c>
      <c r="O55" s="43">
        <f t="shared" si="0"/>
        <v>0.5</v>
      </c>
      <c r="P55" s="10">
        <f t="shared" si="14"/>
        <v>50</v>
      </c>
      <c r="Q55" s="22">
        <f t="shared" si="15"/>
        <v>0</v>
      </c>
    </row>
    <row r="56" spans="1:17" s="6" customFormat="1">
      <c r="A56" s="6" t="str">
        <f t="shared" si="1"/>
        <v>ITM-055</v>
      </c>
      <c r="B56" s="6" t="str">
        <f t="shared" si="2"/>
        <v>Bombay Masala Sandwich</v>
      </c>
      <c r="C56" s="6" t="str">
        <f t="shared" si="3"/>
        <v>Global Main Course</v>
      </c>
      <c r="D56" s="6">
        <f t="shared" si="4"/>
        <v>50</v>
      </c>
      <c r="E56" s="6">
        <f t="shared" si="5"/>
        <v>100</v>
      </c>
      <c r="F56" s="6" t="str">
        <f t="shared" si="6"/>
        <v>No</v>
      </c>
      <c r="G56" s="6" t="str">
        <f t="shared" si="7"/>
        <v>2 Slices</v>
      </c>
      <c r="H56" s="6" t="str">
        <f t="shared" si="8"/>
        <v>10 mins</v>
      </c>
      <c r="I56" s="6" t="str">
        <f t="shared" si="9"/>
        <v>Medium</v>
      </c>
      <c r="J56" s="10">
        <f t="shared" si="10"/>
        <v>375</v>
      </c>
      <c r="L56" s="6" t="str">
        <f t="shared" si="11"/>
        <v>Year-round</v>
      </c>
      <c r="M56" s="6" t="str">
        <f t="shared" si="12"/>
        <v>-</v>
      </c>
      <c r="N56" s="6" t="str">
        <f t="shared" si="13"/>
        <v>Refrigerated (Gravy/Paneer)</v>
      </c>
      <c r="O56" s="43">
        <f t="shared" si="0"/>
        <v>0.5</v>
      </c>
      <c r="P56" s="10">
        <f t="shared" si="14"/>
        <v>50</v>
      </c>
      <c r="Q56" s="22">
        <f t="shared" si="15"/>
        <v>0</v>
      </c>
    </row>
    <row r="57" spans="1:17" s="2" customFormat="1">
      <c r="A57" s="2" t="str">
        <f t="shared" si="1"/>
        <v>ITM-056</v>
      </c>
      <c r="B57" s="2" t="str">
        <f t="shared" si="2"/>
        <v>Veg Schezwan Fried Rice</v>
      </c>
      <c r="C57" s="2" t="str">
        <f t="shared" si="3"/>
        <v>Chinese</v>
      </c>
      <c r="D57" s="2">
        <f t="shared" si="4"/>
        <v>64</v>
      </c>
      <c r="E57" s="2">
        <f t="shared" si="5"/>
        <v>160</v>
      </c>
      <c r="F57" s="2" t="str">
        <f t="shared" si="6"/>
        <v>No</v>
      </c>
      <c r="G57" s="2" t="str">
        <f t="shared" si="7"/>
        <v>Regular Serving</v>
      </c>
      <c r="H57" s="2" t="str">
        <f t="shared" si="8"/>
        <v>10 mins</v>
      </c>
      <c r="I57" s="2" t="str">
        <f t="shared" si="9"/>
        <v>Extra Spicy</v>
      </c>
      <c r="J57" s="10">
        <f t="shared" si="10"/>
        <v>300</v>
      </c>
      <c r="L57" s="2" t="str">
        <f t="shared" si="11"/>
        <v>Year-round</v>
      </c>
      <c r="M57" s="2" t="str">
        <f t="shared" si="12"/>
        <v>-</v>
      </c>
      <c r="N57" s="2" t="str">
        <f t="shared" si="13"/>
        <v>Ambient Temp</v>
      </c>
      <c r="O57" s="44">
        <f t="shared" si="0"/>
        <v>0.6</v>
      </c>
      <c r="P57" s="10">
        <f t="shared" si="14"/>
        <v>60</v>
      </c>
      <c r="Q57" s="22">
        <f t="shared" si="15"/>
        <v>0</v>
      </c>
    </row>
    <row r="58" spans="1:17" s="2" customFormat="1">
      <c r="A58" s="2" t="str">
        <f t="shared" si="1"/>
        <v>ITM-057</v>
      </c>
      <c r="B58" s="2" t="str">
        <f t="shared" si="2"/>
        <v>Hakka Noodles</v>
      </c>
      <c r="C58" s="2" t="str">
        <f t="shared" si="3"/>
        <v>Chinese</v>
      </c>
      <c r="D58" s="2">
        <f t="shared" si="4"/>
        <v>60</v>
      </c>
      <c r="E58" s="2">
        <f t="shared" si="5"/>
        <v>150</v>
      </c>
      <c r="F58" s="2" t="str">
        <f t="shared" si="6"/>
        <v>No</v>
      </c>
      <c r="G58" s="2" t="str">
        <f t="shared" si="7"/>
        <v>Regular Serving</v>
      </c>
      <c r="H58" s="2" t="str">
        <f t="shared" si="8"/>
        <v>10 mins</v>
      </c>
      <c r="I58" s="2" t="str">
        <f t="shared" si="9"/>
        <v>Medium</v>
      </c>
      <c r="J58" s="10">
        <f t="shared" si="10"/>
        <v>300</v>
      </c>
      <c r="L58" s="2" t="str">
        <f t="shared" si="11"/>
        <v>Year-round</v>
      </c>
      <c r="M58" s="2" t="str">
        <f t="shared" si="12"/>
        <v>-</v>
      </c>
      <c r="N58" s="2" t="str">
        <f t="shared" si="13"/>
        <v>Ambient Temp</v>
      </c>
      <c r="O58" s="44">
        <f t="shared" si="0"/>
        <v>0.6</v>
      </c>
      <c r="P58" s="10">
        <f t="shared" si="14"/>
        <v>60</v>
      </c>
      <c r="Q58" s="22">
        <f t="shared" si="15"/>
        <v>0</v>
      </c>
    </row>
    <row r="59" spans="1:17" s="2" customFormat="1">
      <c r="A59" s="2" t="str">
        <f t="shared" si="1"/>
        <v>ITM-058</v>
      </c>
      <c r="B59" s="2" t="str">
        <f t="shared" si="2"/>
        <v>Veg Manchurian Gravy</v>
      </c>
      <c r="C59" s="2" t="str">
        <f t="shared" si="3"/>
        <v>Chinese</v>
      </c>
      <c r="D59" s="2">
        <f t="shared" si="4"/>
        <v>40</v>
      </c>
      <c r="E59" s="2">
        <f t="shared" si="5"/>
        <v>100</v>
      </c>
      <c r="F59" s="2" t="str">
        <f t="shared" si="6"/>
        <v>No</v>
      </c>
      <c r="G59" s="2" t="str">
        <f t="shared" si="7"/>
        <v>Regular Serving</v>
      </c>
      <c r="H59" s="2" t="str">
        <f t="shared" si="8"/>
        <v>10 mins</v>
      </c>
      <c r="I59" s="2" t="str">
        <f t="shared" si="9"/>
        <v>Medium Spicy</v>
      </c>
      <c r="J59" s="10">
        <f t="shared" si="10"/>
        <v>300</v>
      </c>
      <c r="L59" s="2" t="str">
        <f t="shared" si="11"/>
        <v>Year-round</v>
      </c>
      <c r="M59" s="2" t="str">
        <f t="shared" si="12"/>
        <v>-</v>
      </c>
      <c r="N59" s="2" t="str">
        <f t="shared" si="13"/>
        <v>Ambient Temp</v>
      </c>
      <c r="O59" s="44">
        <f t="shared" si="0"/>
        <v>0.6</v>
      </c>
      <c r="P59" s="10">
        <f t="shared" si="14"/>
        <v>60</v>
      </c>
      <c r="Q59" s="22">
        <f t="shared" si="15"/>
        <v>0</v>
      </c>
    </row>
    <row r="60" spans="1:17" s="2" customFormat="1">
      <c r="A60" s="2" t="str">
        <f t="shared" si="1"/>
        <v>ITM-059</v>
      </c>
      <c r="B60" s="2" t="str">
        <f t="shared" si="2"/>
        <v>Paneer Chilli</v>
      </c>
      <c r="C60" s="2" t="str">
        <f t="shared" si="3"/>
        <v>Chinese</v>
      </c>
      <c r="D60" s="2">
        <f t="shared" si="4"/>
        <v>84</v>
      </c>
      <c r="E60" s="2">
        <f t="shared" si="5"/>
        <v>210</v>
      </c>
      <c r="F60" s="2" t="str">
        <f t="shared" si="6"/>
        <v>No</v>
      </c>
      <c r="G60" s="2" t="str">
        <f t="shared" si="7"/>
        <v>Regular Serving</v>
      </c>
      <c r="H60" s="2" t="str">
        <f t="shared" si="8"/>
        <v>10 mins</v>
      </c>
      <c r="I60" s="2" t="str">
        <f t="shared" si="9"/>
        <v>Hot</v>
      </c>
      <c r="J60" s="10">
        <f t="shared" si="10"/>
        <v>425</v>
      </c>
      <c r="L60" s="2" t="str">
        <f t="shared" si="11"/>
        <v>Year-round</v>
      </c>
      <c r="M60" s="2" t="str">
        <f t="shared" si="12"/>
        <v>Dairy</v>
      </c>
      <c r="N60" s="2" t="str">
        <f t="shared" si="13"/>
        <v>Ambient Temp</v>
      </c>
      <c r="O60" s="44">
        <f t="shared" si="0"/>
        <v>0.6</v>
      </c>
      <c r="P60" s="10">
        <f t="shared" si="14"/>
        <v>60</v>
      </c>
      <c r="Q60" s="22">
        <f t="shared" si="15"/>
        <v>0</v>
      </c>
    </row>
    <row r="61" spans="1:17" s="2" customFormat="1">
      <c r="A61" s="2" t="str">
        <f t="shared" si="1"/>
        <v>ITM-060</v>
      </c>
      <c r="B61" s="2" t="str">
        <f t="shared" si="2"/>
        <v>Veg Crispy</v>
      </c>
      <c r="C61" s="2" t="str">
        <f t="shared" si="3"/>
        <v>Chinese</v>
      </c>
      <c r="D61" s="2">
        <f t="shared" si="4"/>
        <v>72</v>
      </c>
      <c r="E61" s="2">
        <f t="shared" si="5"/>
        <v>180</v>
      </c>
      <c r="F61" s="2" t="str">
        <f t="shared" si="6"/>
        <v>No</v>
      </c>
      <c r="G61" s="2" t="str">
        <f t="shared" si="7"/>
        <v>Regular Serving</v>
      </c>
      <c r="H61" s="2" t="str">
        <f t="shared" si="8"/>
        <v>10 mins</v>
      </c>
      <c r="I61" s="2" t="str">
        <f t="shared" si="9"/>
        <v>-</v>
      </c>
      <c r="J61" s="10">
        <f t="shared" si="10"/>
        <v>300</v>
      </c>
      <c r="L61" s="2" t="str">
        <f t="shared" si="11"/>
        <v>Year-round</v>
      </c>
      <c r="M61" s="2" t="str">
        <f t="shared" si="12"/>
        <v>-</v>
      </c>
      <c r="N61" s="2" t="str">
        <f t="shared" si="13"/>
        <v>Ambient Temp</v>
      </c>
      <c r="O61" s="44">
        <f t="shared" si="0"/>
        <v>0.6</v>
      </c>
      <c r="P61" s="10">
        <f t="shared" si="14"/>
        <v>60</v>
      </c>
      <c r="Q61" s="22">
        <f t="shared" si="15"/>
        <v>0</v>
      </c>
    </row>
    <row r="62" spans="1:17" s="2" customFormat="1">
      <c r="A62" s="2" t="str">
        <f t="shared" si="1"/>
        <v>ITM-061</v>
      </c>
      <c r="B62" s="2" t="str">
        <f t="shared" si="2"/>
        <v>Veg Manchurian Dry</v>
      </c>
      <c r="C62" s="2" t="str">
        <f t="shared" si="3"/>
        <v>Chinese</v>
      </c>
      <c r="D62" s="2">
        <f t="shared" si="4"/>
        <v>64</v>
      </c>
      <c r="E62" s="2">
        <f t="shared" si="5"/>
        <v>160</v>
      </c>
      <c r="F62" s="2" t="str">
        <f t="shared" si="6"/>
        <v>No</v>
      </c>
      <c r="G62" s="2" t="str">
        <f t="shared" si="7"/>
        <v>Regular Serving</v>
      </c>
      <c r="H62" s="2" t="str">
        <f t="shared" si="8"/>
        <v>10 mins</v>
      </c>
      <c r="I62" s="2" t="str">
        <f t="shared" si="9"/>
        <v>Medium Spicy</v>
      </c>
      <c r="J62" s="10">
        <f t="shared" si="10"/>
        <v>300</v>
      </c>
      <c r="L62" s="2" t="str">
        <f t="shared" si="11"/>
        <v>Year-round</v>
      </c>
      <c r="M62" s="2" t="str">
        <f t="shared" si="12"/>
        <v>-</v>
      </c>
      <c r="N62" s="2" t="str">
        <f t="shared" si="13"/>
        <v>Ambient Temp</v>
      </c>
      <c r="O62" s="44">
        <f t="shared" si="0"/>
        <v>0.6</v>
      </c>
      <c r="P62" s="10">
        <f t="shared" si="14"/>
        <v>60</v>
      </c>
      <c r="Q62" s="22">
        <f t="shared" si="15"/>
        <v>0</v>
      </c>
    </row>
    <row r="63" spans="1:17" s="2" customFormat="1">
      <c r="A63" s="2" t="str">
        <f t="shared" si="1"/>
        <v>ITM-062</v>
      </c>
      <c r="B63" s="2" t="str">
        <f t="shared" si="2"/>
        <v>Honey Chilli Potato</v>
      </c>
      <c r="C63" s="2" t="str">
        <f t="shared" si="3"/>
        <v>Chinese</v>
      </c>
      <c r="D63" s="2">
        <f t="shared" si="4"/>
        <v>68</v>
      </c>
      <c r="E63" s="2">
        <f t="shared" si="5"/>
        <v>170</v>
      </c>
      <c r="F63" s="2" t="str">
        <f t="shared" si="6"/>
        <v>No</v>
      </c>
      <c r="G63" s="2" t="str">
        <f t="shared" si="7"/>
        <v>Regular Serving</v>
      </c>
      <c r="H63" s="2" t="str">
        <f t="shared" si="8"/>
        <v>10 mins</v>
      </c>
      <c r="I63" s="2" t="str">
        <f t="shared" si="9"/>
        <v>Hot</v>
      </c>
      <c r="J63" s="10">
        <f t="shared" si="10"/>
        <v>300</v>
      </c>
      <c r="L63" s="2" t="str">
        <f t="shared" si="11"/>
        <v>Year-round</v>
      </c>
      <c r="M63" s="2" t="str">
        <f t="shared" si="12"/>
        <v>-</v>
      </c>
      <c r="N63" s="2" t="str">
        <f t="shared" si="13"/>
        <v>Ambient Temp</v>
      </c>
      <c r="O63" s="44">
        <f t="shared" si="0"/>
        <v>0.6</v>
      </c>
      <c r="P63" s="10">
        <f t="shared" si="14"/>
        <v>60</v>
      </c>
      <c r="Q63" s="22">
        <f t="shared" si="15"/>
        <v>0</v>
      </c>
    </row>
    <row r="64" spans="1:17" s="2" customFormat="1">
      <c r="A64" s="2" t="str">
        <f t="shared" si="1"/>
        <v>ITM-063</v>
      </c>
      <c r="B64" s="2" t="str">
        <f t="shared" si="2"/>
        <v>Spring Rolls</v>
      </c>
      <c r="C64" s="2" t="str">
        <f t="shared" si="3"/>
        <v>Chinese</v>
      </c>
      <c r="D64" s="2">
        <f t="shared" si="4"/>
        <v>60</v>
      </c>
      <c r="E64" s="2">
        <f t="shared" si="5"/>
        <v>150</v>
      </c>
      <c r="F64" s="2" t="str">
        <f t="shared" si="6"/>
        <v>No</v>
      </c>
      <c r="G64" s="2" t="str">
        <f t="shared" si="7"/>
        <v>Regular Serving</v>
      </c>
      <c r="H64" s="2" t="str">
        <f t="shared" si="8"/>
        <v>10 mins</v>
      </c>
      <c r="I64" s="2" t="str">
        <f t="shared" si="9"/>
        <v>-</v>
      </c>
      <c r="J64" s="10">
        <f t="shared" si="10"/>
        <v>300</v>
      </c>
      <c r="L64" s="2" t="str">
        <f t="shared" si="11"/>
        <v>Year-round</v>
      </c>
      <c r="M64" s="2" t="str">
        <f t="shared" si="12"/>
        <v>-</v>
      </c>
      <c r="N64" s="2" t="str">
        <f t="shared" si="13"/>
        <v>Ambient Temp</v>
      </c>
      <c r="O64" s="44">
        <f t="shared" si="0"/>
        <v>0.6</v>
      </c>
      <c r="P64" s="10">
        <f t="shared" si="14"/>
        <v>60</v>
      </c>
      <c r="Q64" s="22">
        <f t="shared" si="15"/>
        <v>0</v>
      </c>
    </row>
    <row r="65" spans="1:17" s="2" customFormat="1">
      <c r="A65" s="2" t="str">
        <f t="shared" si="1"/>
        <v>ITM-064</v>
      </c>
      <c r="B65" s="2" t="str">
        <f t="shared" si="2"/>
        <v>Veg Fried Rice</v>
      </c>
      <c r="C65" s="2" t="str">
        <f t="shared" si="3"/>
        <v>Chinese</v>
      </c>
      <c r="D65" s="2">
        <f t="shared" si="4"/>
        <v>40</v>
      </c>
      <c r="E65" s="2">
        <f t="shared" si="5"/>
        <v>100</v>
      </c>
      <c r="F65" s="2" t="str">
        <f t="shared" si="6"/>
        <v>No</v>
      </c>
      <c r="G65" s="2" t="str">
        <f t="shared" si="7"/>
        <v>Regular Serving</v>
      </c>
      <c r="H65" s="2" t="str">
        <f t="shared" si="8"/>
        <v>10 mins</v>
      </c>
      <c r="I65" s="2" t="str">
        <f t="shared" si="9"/>
        <v>-</v>
      </c>
      <c r="J65" s="10">
        <f t="shared" si="10"/>
        <v>300</v>
      </c>
      <c r="L65" s="2" t="str">
        <f t="shared" si="11"/>
        <v>Year-round</v>
      </c>
      <c r="M65" s="2" t="str">
        <f t="shared" si="12"/>
        <v>-</v>
      </c>
      <c r="N65" s="2" t="str">
        <f t="shared" si="13"/>
        <v>Ambient Temp</v>
      </c>
      <c r="O65" s="44">
        <f t="shared" si="0"/>
        <v>0.6</v>
      </c>
      <c r="P65" s="10">
        <f t="shared" si="14"/>
        <v>60</v>
      </c>
      <c r="Q65" s="22">
        <f t="shared" si="15"/>
        <v>0</v>
      </c>
    </row>
    <row r="66" spans="1:17" s="2" customFormat="1">
      <c r="A66" s="2" t="str">
        <f t="shared" si="1"/>
        <v>ITM-065</v>
      </c>
      <c r="B66" s="2" t="str">
        <f t="shared" si="2"/>
        <v>Triple Schezwan Rice</v>
      </c>
      <c r="C66" s="2" t="str">
        <f t="shared" si="3"/>
        <v>Chinese</v>
      </c>
      <c r="D66" s="2">
        <f t="shared" si="4"/>
        <v>40</v>
      </c>
      <c r="E66" s="2">
        <f t="shared" si="5"/>
        <v>100</v>
      </c>
      <c r="F66" s="2" t="str">
        <f t="shared" si="6"/>
        <v>No</v>
      </c>
      <c r="G66" s="2" t="str">
        <f t="shared" si="7"/>
        <v>Regular Serving</v>
      </c>
      <c r="H66" s="2" t="str">
        <f t="shared" si="8"/>
        <v>10 mins</v>
      </c>
      <c r="I66" s="2" t="str">
        <f t="shared" si="9"/>
        <v>Extra Spicy</v>
      </c>
      <c r="J66" s="10">
        <f t="shared" si="10"/>
        <v>300</v>
      </c>
      <c r="L66" s="2" t="str">
        <f t="shared" si="11"/>
        <v>Year-round</v>
      </c>
      <c r="M66" s="2" t="str">
        <f t="shared" si="12"/>
        <v>-</v>
      </c>
      <c r="N66" s="2" t="str">
        <f t="shared" si="13"/>
        <v>Ambient Temp</v>
      </c>
      <c r="O66" s="44">
        <f t="shared" si="0"/>
        <v>0.6</v>
      </c>
      <c r="P66" s="10">
        <f t="shared" si="14"/>
        <v>60</v>
      </c>
      <c r="Q66" s="22">
        <f t="shared" si="15"/>
        <v>0</v>
      </c>
    </row>
    <row r="67" spans="1:17" s="2" customFormat="1">
      <c r="A67" s="2" t="str">
        <f t="shared" ref="A67:A101" si="16">"ITM-"&amp;TEXT(ROW()-1, "000")</f>
        <v>ITM-066</v>
      </c>
      <c r="B67" s="2" t="str">
        <f t="shared" ref="B67:B100" si="17">_xlfn.SWITCH(A67,
"ITM-001", "Masala Chai", "ITM-002", "Adrak Chai", "ITM-003", "Elaichi Chai", "ITM-004", "Hot Coffee", "ITM-005", "Cappuccino",
"ITM-006", "Hot Chocolate", "ITM-007", "Turmeric Latte", "ITM-008", "Black Coffee", "ITM-009", "Green Tea", "ITM-010", "Lemon Tea",
"ITM-011", "Cold Coffee", "ITM-012", "Oreo Milkshake", "ITM-013", "Chocolate Shake", "ITM-014", "KitKat Shake", "ITM-015", "Strawberry Shake",
"ITM-016", "Mango Mastani", "ITM-017", "Virgin Mojito", "ITM-018", "Blue Lagoon", "ITM-019", "Fresh Lime Soda", "ITM-020", "Watermelon Juice",
"ITM-021", "Pineapple Juice", "ITM-022", "Mango Juice", "ITM-023", "Cold Drink (Coke)", "ITM-024", "Cold Drink (Sprite)", "ITM-025", "Buttermilk (Chaas)",
"ITM-026", "Paneer Butter Masala", "ITM-027", "Veg Kolhapuri", "ITM-028", "Dal Tadka", "ITM-029", "Jeera Rice", "ITM-030", "Veg Biryani",
"ITM-031", "Paneer Tikka Masala", "ITM-032", "Butter Pav Bhaji", "ITM-033", "Chole Bhature", "ITM-034", "Veg Pulao", "ITM-035", "Tandoori Roti",
"ITM-036", "Butter Kulcha", "ITM-037", "Misal Pav", "ITM-038", "Aloo Paratha", "ITM-039", "Paneer Bhurji", "ITM-040", "Dal Makhani",
"ITM-041", "Corn Cheese Pizza", "ITM-042", "Margherita Pizza", "ITM-043", "Veg Exotic Pizza", "ITM-044", "Farmhouse Pizza", "ITM-045", "Paneer Tikka Pizza",
"ITM-046", "Heart-Shaped Pizza", "ITM-047", "Veg Alfredo Pasta", "ITM-048", "Pink Sauce Pasta", "ITM-049", "Arrabbiata Pasta", "ITM-050", "Veg Burger",
"ITM-051", "Cheese Burger", "ITM-052", "Paneer King Burger", "ITM-053", "Veg Club Sandwich", "ITM-054", "Paneer Tikka Sandwich", "ITM-055", "Bombay Masala Sandwich",
"ITM-056", "Veg Schezwan Fried Rice", "ITM-057", "Hakka Noodles", "ITM-058", "Veg Manchurian Gravy", "ITM-059", "Paneer Chilli", "ITM-060", "Veg Crispy",
"ITM-061", "Veg Manchurian Dry", "ITM-062", "Honey Chilli Potato", "ITM-063", "Spring Rolls", "ITM-064", "Veg Fried Rice", "ITM-065", "Triple Schezwan Rice",
"ITM-066", "Mushroom Chilli", "ITM-067", "Gobi Manchurian", "ITM-068", "Veg Momos", "ITM-069", "Fried Momos", "ITM-070", "Schezwan Momos",
"ITM-071", "Veg Schezwan Maggi", "ITM-072", "Cheese Maggi", "ITM-073", "Plain Maggi", "ITM-074", "Cheese Garlic Bread", "ITM-075", "Cheese Chilli Toast",
"ITM-076", "Masala French Fries", "ITM-077", "Peri Peri Fries", "ITM-078", "Paneer Pakora", "ITM-079", "Mix Veg Pakora", "ITM-080", "Aloo Tikki",
"ITM-081", "Hara Bhara Kabab", "ITM-082", "Vada Pav", "ITM-083", "Cheese Vada Pav", "ITM-084", "Corn Cheese Balls", "ITM-085", "Veg Cutlet",
"ITM-086", "Bread Butter", "ITM-087", "Sizzling Brownie", "ITM-088", "Chocolate Lava Cake", "ITM-089", "Vanilla Ice Cream", "ITM-090", "Mango Ice Cream",
"ITM-091", "Chocolate Ice Cream", "ITM-092", "Gulab Jamun", "ITM-093", "Gajar Halwa", "ITM-094", "Strawberry Cream", "ITM-095", "Rasgulla",
"ITM-096", "Kulfi", "ITM-097", "Fruit Salad", "ITM-098", "Brownie with Ice Cream", "ITM-099", "Pastry (Chocolate)", "ITM-100", "Cheesecake",
"Check ID")</f>
        <v>Mushroom Chilli</v>
      </c>
      <c r="C67" s="2" t="str">
        <f t="shared" ref="C67:C101" si="18">_xlfn.IFS(VALUE(RIGHT(A67,3))&lt;=25,"Beverages",VALUE(RIGHT(A67,3))&lt;=40,"Indian Main Course",VALUE(RIGHT(A67,3))&lt;=55,"Global Main Course",VALUE(RIGHT(A67,3))&lt;=70,"Chinese",VALUE(RIGHT(A67,3))&lt;=86,"Snacks",VALUE(RIGHT(A67,3))&lt;=100,"Dessert",TRUE,"Check ID")</f>
        <v>Chinese</v>
      </c>
      <c r="D67" s="2">
        <f t="shared" ref="D67:D101" si="19">_xlfn.SWITCH(C67,
"Beverages", E67*0.25,
"Dessert", E67*0.3,
"Snacks", E67*0.35,
"Chinese", E67*0.4,
"Indian Main Course", E67*0.45,
"Global Main Course", E67*0.5,
E67*0.4)</f>
        <v>40</v>
      </c>
      <c r="E67" s="2">
        <f t="shared" ref="E67:E101" si="20">_xlfn.SWITCH(B67,
"Heart-Shaped Pizza", 399, "Corn Cheese Pizza", 280, "Paneer Tikka Pizza", 340, "Veg Exotic Pizza", 320, "Farmhouse Pizza", 300, "Margherita Pizza", 250,
"Paneer Tikka Platter", 350, "Veg Biryani", 280, "Paneer Tikka Masala", 260, "Dal Makhani", 220, "Paneer Butter Masala", 240, "Veg Kolhapuri", 210,
"Sizzling Brownie", 220, "Cheesecake", 240, "Chocolate Lava Cake", 180, "Mango Mastani", 210, "Strawberry Cream", 190, "Gulab Jamun", 60, "Rasgulla", 60,
"Paneer Tikka Sandwich", 240, "Veg Club Sandwich", 180, "Paneer King Burger", 160, "Veg Burger", 120, "Pink Sauce Pasta", 260, "Veg Alfredo Pasta", 240,
"Paneer Chilli", 210, "Veg Crispy", 180, "Veg Manchurian Dry", 160, "Honey Chilli Potato", 170, "Veg Momos", 120, "Spring Rolls", 150,
"Cold Coffee", 140, "Oreo Milkshake", 170, "Virgin Mojito", 140, "Fresh Lime Soda", 80, "Watermelon Juice", 110, "Mango Juice", 120,
"Masala Chai", 40, "Adrak Chai", 40, "Hot Chocolate", 80, "Hot Coffee", 80, "Cappuccino", 120,
"Butter Pav Bhaji", 160, "Veg Schezwan Fried Rice", 160, "Hakka Noodles", 150, "Aloo Paratha", 90, "Veg Pulao", 180, "Dal Tadka", 150, 100)</f>
        <v>100</v>
      </c>
      <c r="F67" s="2" t="str">
        <f t="shared" ref="F67:F101" si="21">IF(E67 &gt;= 250, "Yes", "No")</f>
        <v>No</v>
      </c>
      <c r="G67" s="2" t="str">
        <f t="shared" ref="G67:G101" si="22">_xlfn.SWITCH(TRUE,
ISNUMBER(SEARCH("Pizza", B67)), "Medium (8 inch)",
ISNUMBER(SEARCH("Pasta", B67)), "Standard Bowl",
ISNUMBER(SEARCH("Burger", B67)), "Single Patty",
ISNUMBER(SEARCH("Sandwich", B67)), "2 Slices",
ISNUMBER(SEARCH("Chai", B67)), "Regular Cup (150ml)",
ISNUMBER(SEARCH("Coffee", B67)), "Mug (250ml)",
ISNUMBER(SEARCH("Shake", B67)), "Tall Glass (300ml)",
ISNUMBER(SEARCH("Juice", B67)), "Glass (250ml)",
ISNUMBER(SEARCH("Biryani", B67)), "Full Plate",
ISNUMBER(SEARCH("Thali", B67)), "Full Thali",
ISNUMBER(SEARCH("Platter", B67)), "Full Platter",
ISNUMBER(SEARCH("Maggi", B67)), "Single Pack",
ISNUMBER(SEARCH("Momos", B67)), "6 Pieces",
ISNUMBER(SEARCH("Pakora", B67)), "250 Grams",
ISNUMBER(SEARCH("Ice Cream", B67)), "Single Scoop",
ISNUMBER(SEARCH("Halwa", B67)), "Small Bowl",
"Regular Serving")</f>
        <v>Regular Serving</v>
      </c>
      <c r="H67" s="2" t="str">
        <f t="shared" ref="H67:H101" si="23">_xlfn.SWITCH(TRUE,
ISNUMBER(SEARCH("Chai", B67)), "5 mins",
ISNUMBER(SEARCH("Coffee", B67)), "7 mins",
ISNUMBER(SEARCH("Shake", B67)), "8 mins",
ISNUMBER(SEARCH("Juice", B67)), "5 mins",
ISNUMBER(SEARCH("Maggi", B67)), "10 mins",
ISNUMBER(SEARCH("Momos", B67)), "12 mins",
ISNUMBER(SEARCH("Sandwich", B67)), "10 mins",
ISNUMBER(SEARCH("Burger", B67)), "12 mins",
ISNUMBER(SEARCH("Pizza", B67)), "20 mins",
ISNUMBER(SEARCH("Pasta", B67)), "15 mins",
ISNUMBER(SEARCH("Biryani", B67)), "15 mins",
ISNUMBER(SEARCH("Main Course", B67)), "20 mins",
ISNUMBER(SEARCH("Paratha", B67)), "12 mins",
ISNUMBER(SEARCH("Pav Bhaji", B67)), "10 mins",
ISNUMBER(SEARCH("Pakora", B67)), "15 mins",
ISNUMBER(SEARCH("Brownie", B67)), "8 mins",
ISNUMBER(SEARCH("Ice Cream", B67)), "2 mins",
"10 mins")</f>
        <v>10 mins</v>
      </c>
      <c r="I67" s="2" t="str">
        <f t="shared" ref="I67:I101" si="24">IF(OR(ISNUMBER(SEARCH("Beverage", D67)), ISNUMBER(SEARCH("Dessert", D67))), "-",
_xlfn.SWITCH(TRUE,
ISNUMBER(SEARCH("Chilli", B67)), "Hot",
ISNUMBER(SEARCH("Schezwan", B67)), "Extra Spicy",
ISNUMBER(SEARCH("Peri Peri", B67)), "Spicy",
ISNUMBER(SEARCH("Kolhapuri", B67)), "Very Spicy",
ISNUMBER(SEARCH("Misal", B67)), "Very Spicy",
ISNUMBER(SEARCH("Biryani", B67)), "Medium Spicy",
ISNUMBER(SEARCH("Tikka", B67)), "Medium",
ISNUMBER(SEARCH("Masala", B67)), "Medium",
ISNUMBER(SEARCH("Bhaji", B67)), "Medium",
ISNUMBER(SEARCH("Manchurian", B67)), "Medium Spicy",
ISNUMBER(SEARCH("Noodles", B67)), "Medium",
ISNUMBER(SEARCH("Maggi", B67)), "Medium",
ISNUMBER(SEARCH("Pasta", B67)), "Mild",
ISNUMBER(SEARCH("Pizza", B67)), "Mild",
ISNUMBER(SEARCH("Burger", B67)), "Mild",
ISNUMBER(SEARCH("Sandwich", B67)), "Mild",
ISNUMBER(SEARCH("Pakora", B67)), "Medium",
"-"))</f>
        <v>Hot</v>
      </c>
      <c r="J67" s="10">
        <f t="shared" ref="J67:J101" si="25">_xlfn.SWITCH(TRUE,
ISNUMBER(SEARCH("Chai", B67)), 75,
ISNUMBER(SEARCH("Coffee", B67)), 125,
ISNUMBER(SEARCH("Shake", B67)), 375,
ISNUMBER(SEARCH("Juice", B67)), 150,
ISNUMBER(SEARCH("Pizza", B67)), 800,
ISNUMBER(SEARCH("Pasta", B67)), 600,
ISNUMBER(SEARCH("Burger", B67)), 500,
ISNUMBER(SEARCH("Sandwich", B67)), 375,
ISNUMBER(SEARCH("Biryani", B67)), 700,
ISNUMBER(SEARCH("Paneer", B67)), 425,
ISNUMBER(SEARCH("Dal", B67)), 300,
ISNUMBER(SEARCH("Maggi", B67)), 350,
ISNUMBER(SEARCH("Momos", B67)), 300,
ISNUMBER(SEARCH("Brownie", B67)), 475,
ISNUMBER(SEARCH("Ice Cream", B67)), 250,
ISNUMBER(SEARCH("Halwa", B67)), 425,
300)</f>
        <v>300</v>
      </c>
      <c r="L67" s="2" t="str">
        <f t="shared" ref="L67:L101" si="26">_xlfn.SWITCH(TRUE,
ISNUMBER(SEARCH("Chai", B67)), "Year-round / Winter Peak",
ISNUMBER(SEARCH("Hot", B67)), "Winter",
ISNUMBER(SEARCH("Soup", B67)), "Winter / Monsoon",
ISNUMBER(SEARCH("Cold Coffee", B67)), "Summer",
ISNUMBER(SEARCH("Mojito", B67)), "Summer",
ISNUMBER(SEARCH("Juice", B67)), "Summer",
ISNUMBER(SEARCH("Shake", B67)), "Summer",
ISNUMBER(SEARCH("Ice Cream", B67)), "Summer",
ISNUMBER(SEARCH("Mastani", B67)), "Summer",
ISNUMBER(SEARCH("Gajar Halwa", B67)), "Winter",
ISNUMBER(SEARCH("Mango", B67)), "Summer (Mango Season)",
ISNUMBER(SEARCH("Pakora", B67)), "Monsoon",
ISNUMBER(SEARCH("Maggi", B67)), "Year-round / Monsoon",
"Year-round")</f>
        <v>Year-round</v>
      </c>
      <c r="M67" s="2" t="str">
        <f t="shared" ref="M67:M101" si="27">_xlfn.SWITCH(TRUE,
ISNUMBER(SEARCH("Paneer", B67)), "Dairy",
ISNUMBER(SEARCH("Pizza", B67)), "Dairy, Gluten",
ISNUMBER(SEARCH("Burger", B67)), "Gluten",
ISNUMBER(SEARCH("Shake", B67)), "Dairy",
ISNUMBER(SEARCH("Momos", B67)), "Gluten",
ISNUMBER(SEARCH("Pasta", B67)), "Gluten, Dairy",
ISNUMBER(SEARCH("Chai", B67)), "Dairy",
ISNUMBER(SEARCH("Coffee", B67)), "Dairy",
ISNUMBER(SEARCH("Oreo", B67)), "Dairy, Gluten",
ISNUMBER(SEARCH("Nut", B67)), "Nuts",
"-")</f>
        <v>-</v>
      </c>
      <c r="N67" s="2" t="str">
        <f t="shared" ref="N67:N101" si="28">_xlfn.SWITCH(TRUE,
ISNUMBER(SEARCH("Beverage", C67)), "Refrigerated (Milk/Fruit)",
ISNUMBER(SEARCH("Dessert", C67)), "Refrigerated / Frozen",
ISNUMBER(SEARCH("Pizza", B67)), "Dry (Dough) / Refrigerated (Cheese)",
ISNUMBER(SEARCH("Main Course", C67)), "Refrigerated (Gravy/Paneer)",
ISNUMBER(SEARCH("Juice", B67)), "Cold Storage",
"Ambient Temp")</f>
        <v>Ambient Temp</v>
      </c>
      <c r="O67" s="44">
        <f t="shared" ref="O67:O101" si="29">(E67-D67)/E67</f>
        <v>0.6</v>
      </c>
      <c r="P67" s="10">
        <f t="shared" ref="P67:P101" si="30">PRODUCT(O67*100)</f>
        <v>60</v>
      </c>
      <c r="Q67" s="22">
        <f t="shared" ref="Q67:Q130" si="31">COUNTIF($C$2:$C$302, H67)</f>
        <v>0</v>
      </c>
    </row>
    <row r="68" spans="1:17" s="2" customFormat="1">
      <c r="A68" s="2" t="str">
        <f t="shared" si="16"/>
        <v>ITM-067</v>
      </c>
      <c r="B68" s="2" t="str">
        <f t="shared" si="17"/>
        <v>Gobi Manchurian</v>
      </c>
      <c r="C68" s="2" t="str">
        <f t="shared" si="18"/>
        <v>Chinese</v>
      </c>
      <c r="D68" s="2">
        <f t="shared" si="19"/>
        <v>40</v>
      </c>
      <c r="E68" s="2">
        <f t="shared" si="20"/>
        <v>100</v>
      </c>
      <c r="F68" s="2" t="str">
        <f t="shared" si="21"/>
        <v>No</v>
      </c>
      <c r="G68" s="2" t="str">
        <f t="shared" si="22"/>
        <v>Regular Serving</v>
      </c>
      <c r="H68" s="2" t="str">
        <f t="shared" si="23"/>
        <v>10 mins</v>
      </c>
      <c r="I68" s="2" t="str">
        <f t="shared" si="24"/>
        <v>Medium Spicy</v>
      </c>
      <c r="J68" s="10">
        <f t="shared" si="25"/>
        <v>300</v>
      </c>
      <c r="L68" s="2" t="str">
        <f t="shared" si="26"/>
        <v>Year-round</v>
      </c>
      <c r="M68" s="2" t="str">
        <f t="shared" si="27"/>
        <v>-</v>
      </c>
      <c r="N68" s="2" t="str">
        <f t="shared" si="28"/>
        <v>Ambient Temp</v>
      </c>
      <c r="O68" s="44">
        <f t="shared" si="29"/>
        <v>0.6</v>
      </c>
      <c r="P68" s="10">
        <f t="shared" si="30"/>
        <v>60</v>
      </c>
      <c r="Q68" s="22">
        <f t="shared" si="31"/>
        <v>0</v>
      </c>
    </row>
    <row r="69" spans="1:17" s="2" customFormat="1">
      <c r="A69" s="2" t="str">
        <f t="shared" si="16"/>
        <v>ITM-068</v>
      </c>
      <c r="B69" s="2" t="str">
        <f t="shared" si="17"/>
        <v>Veg Momos</v>
      </c>
      <c r="C69" s="2" t="str">
        <f t="shared" si="18"/>
        <v>Chinese</v>
      </c>
      <c r="D69" s="2">
        <f t="shared" si="19"/>
        <v>48</v>
      </c>
      <c r="E69" s="2">
        <f t="shared" si="20"/>
        <v>120</v>
      </c>
      <c r="F69" s="2" t="str">
        <f t="shared" si="21"/>
        <v>No</v>
      </c>
      <c r="G69" s="2" t="str">
        <f t="shared" si="22"/>
        <v>6 Pieces</v>
      </c>
      <c r="H69" s="2" t="str">
        <f t="shared" si="23"/>
        <v>12 mins</v>
      </c>
      <c r="I69" s="2" t="str">
        <f t="shared" si="24"/>
        <v>-</v>
      </c>
      <c r="J69" s="10">
        <f t="shared" si="25"/>
        <v>300</v>
      </c>
      <c r="L69" s="2" t="str">
        <f t="shared" si="26"/>
        <v>Year-round</v>
      </c>
      <c r="M69" s="2" t="str">
        <f t="shared" si="27"/>
        <v>Gluten</v>
      </c>
      <c r="N69" s="2" t="str">
        <f t="shared" si="28"/>
        <v>Ambient Temp</v>
      </c>
      <c r="O69" s="44">
        <f t="shared" si="29"/>
        <v>0.6</v>
      </c>
      <c r="P69" s="10">
        <f t="shared" si="30"/>
        <v>60</v>
      </c>
      <c r="Q69" s="22">
        <f t="shared" si="31"/>
        <v>0</v>
      </c>
    </row>
    <row r="70" spans="1:17" s="2" customFormat="1">
      <c r="A70" s="2" t="str">
        <f t="shared" si="16"/>
        <v>ITM-069</v>
      </c>
      <c r="B70" s="2" t="str">
        <f t="shared" si="17"/>
        <v>Fried Momos</v>
      </c>
      <c r="C70" s="2" t="str">
        <f t="shared" si="18"/>
        <v>Chinese</v>
      </c>
      <c r="D70" s="2">
        <f t="shared" si="19"/>
        <v>40</v>
      </c>
      <c r="E70" s="2">
        <f t="shared" si="20"/>
        <v>100</v>
      </c>
      <c r="F70" s="2" t="str">
        <f t="shared" si="21"/>
        <v>No</v>
      </c>
      <c r="G70" s="2" t="str">
        <f t="shared" si="22"/>
        <v>6 Pieces</v>
      </c>
      <c r="H70" s="2" t="str">
        <f t="shared" si="23"/>
        <v>12 mins</v>
      </c>
      <c r="I70" s="2" t="str">
        <f t="shared" si="24"/>
        <v>-</v>
      </c>
      <c r="J70" s="10">
        <f t="shared" si="25"/>
        <v>300</v>
      </c>
      <c r="L70" s="2" t="str">
        <f t="shared" si="26"/>
        <v>Year-round</v>
      </c>
      <c r="M70" s="2" t="str">
        <f t="shared" si="27"/>
        <v>Gluten</v>
      </c>
      <c r="N70" s="2" t="str">
        <f t="shared" si="28"/>
        <v>Ambient Temp</v>
      </c>
      <c r="O70" s="44">
        <f t="shared" si="29"/>
        <v>0.6</v>
      </c>
      <c r="P70" s="10">
        <f t="shared" si="30"/>
        <v>60</v>
      </c>
      <c r="Q70" s="22">
        <f t="shared" si="31"/>
        <v>0</v>
      </c>
    </row>
    <row r="71" spans="1:17" s="2" customFormat="1">
      <c r="A71" s="2" t="str">
        <f t="shared" si="16"/>
        <v>ITM-070</v>
      </c>
      <c r="B71" s="2" t="str">
        <f t="shared" si="17"/>
        <v>Schezwan Momos</v>
      </c>
      <c r="C71" s="2" t="str">
        <f t="shared" si="18"/>
        <v>Chinese</v>
      </c>
      <c r="D71" s="2">
        <f t="shared" si="19"/>
        <v>40</v>
      </c>
      <c r="E71" s="2">
        <f t="shared" si="20"/>
        <v>100</v>
      </c>
      <c r="F71" s="2" t="str">
        <f t="shared" si="21"/>
        <v>No</v>
      </c>
      <c r="G71" s="2" t="str">
        <f t="shared" si="22"/>
        <v>6 Pieces</v>
      </c>
      <c r="H71" s="2" t="str">
        <f t="shared" si="23"/>
        <v>12 mins</v>
      </c>
      <c r="I71" s="2" t="str">
        <f t="shared" si="24"/>
        <v>Extra Spicy</v>
      </c>
      <c r="J71" s="10">
        <f t="shared" si="25"/>
        <v>300</v>
      </c>
      <c r="L71" s="2" t="str">
        <f t="shared" si="26"/>
        <v>Year-round</v>
      </c>
      <c r="M71" s="2" t="str">
        <f t="shared" si="27"/>
        <v>Gluten</v>
      </c>
      <c r="N71" s="2" t="str">
        <f t="shared" si="28"/>
        <v>Ambient Temp</v>
      </c>
      <c r="O71" s="44">
        <f t="shared" si="29"/>
        <v>0.6</v>
      </c>
      <c r="P71" s="10">
        <f t="shared" si="30"/>
        <v>60</v>
      </c>
      <c r="Q71" s="22">
        <f t="shared" si="31"/>
        <v>0</v>
      </c>
    </row>
    <row r="72" spans="1:17" s="46" customFormat="1">
      <c r="A72" s="46" t="str">
        <f t="shared" si="16"/>
        <v>ITM-071</v>
      </c>
      <c r="B72" s="46" t="str">
        <f t="shared" si="17"/>
        <v>Veg Schezwan Maggi</v>
      </c>
      <c r="C72" s="46" t="str">
        <f t="shared" si="18"/>
        <v>Snacks</v>
      </c>
      <c r="D72" s="46">
        <f t="shared" si="19"/>
        <v>35</v>
      </c>
      <c r="E72" s="46">
        <f t="shared" si="20"/>
        <v>100</v>
      </c>
      <c r="F72" s="46" t="str">
        <f t="shared" si="21"/>
        <v>No</v>
      </c>
      <c r="G72" s="46" t="str">
        <f t="shared" si="22"/>
        <v>Single Pack</v>
      </c>
      <c r="H72" s="46" t="str">
        <f t="shared" si="23"/>
        <v>10 mins</v>
      </c>
      <c r="I72" s="46" t="str">
        <f t="shared" si="24"/>
        <v>Extra Spicy</v>
      </c>
      <c r="J72" s="10">
        <f t="shared" si="25"/>
        <v>350</v>
      </c>
      <c r="L72" s="46" t="str">
        <f t="shared" si="26"/>
        <v>Year-round / Monsoon</v>
      </c>
      <c r="M72" s="46" t="str">
        <f t="shared" si="27"/>
        <v>-</v>
      </c>
      <c r="N72" s="46" t="str">
        <f t="shared" si="28"/>
        <v>Ambient Temp</v>
      </c>
      <c r="O72" s="47">
        <f t="shared" si="29"/>
        <v>0.65</v>
      </c>
      <c r="P72" s="10">
        <f t="shared" si="30"/>
        <v>65</v>
      </c>
      <c r="Q72" s="22">
        <f t="shared" si="31"/>
        <v>0</v>
      </c>
    </row>
    <row r="73" spans="1:17" s="46" customFormat="1">
      <c r="A73" s="46" t="str">
        <f t="shared" si="16"/>
        <v>ITM-072</v>
      </c>
      <c r="B73" s="46" t="str">
        <f t="shared" si="17"/>
        <v>Cheese Maggi</v>
      </c>
      <c r="C73" s="46" t="str">
        <f t="shared" si="18"/>
        <v>Snacks</v>
      </c>
      <c r="D73" s="46">
        <f t="shared" si="19"/>
        <v>35</v>
      </c>
      <c r="E73" s="46">
        <f t="shared" si="20"/>
        <v>100</v>
      </c>
      <c r="F73" s="46" t="str">
        <f t="shared" si="21"/>
        <v>No</v>
      </c>
      <c r="G73" s="46" t="str">
        <f t="shared" si="22"/>
        <v>Single Pack</v>
      </c>
      <c r="H73" s="46" t="str">
        <f t="shared" si="23"/>
        <v>10 mins</v>
      </c>
      <c r="I73" s="46" t="str">
        <f t="shared" si="24"/>
        <v>Medium</v>
      </c>
      <c r="J73" s="10">
        <f t="shared" si="25"/>
        <v>350</v>
      </c>
      <c r="L73" s="46" t="str">
        <f t="shared" si="26"/>
        <v>Year-round / Monsoon</v>
      </c>
      <c r="M73" s="46" t="str">
        <f t="shared" si="27"/>
        <v>-</v>
      </c>
      <c r="N73" s="46" t="str">
        <f t="shared" si="28"/>
        <v>Ambient Temp</v>
      </c>
      <c r="O73" s="47">
        <f t="shared" si="29"/>
        <v>0.65</v>
      </c>
      <c r="P73" s="10">
        <f t="shared" si="30"/>
        <v>65</v>
      </c>
      <c r="Q73" s="22">
        <f t="shared" si="31"/>
        <v>0</v>
      </c>
    </row>
    <row r="74" spans="1:17" s="46" customFormat="1">
      <c r="A74" s="46" t="str">
        <f t="shared" si="16"/>
        <v>ITM-073</v>
      </c>
      <c r="B74" s="46" t="str">
        <f t="shared" si="17"/>
        <v>Plain Maggi</v>
      </c>
      <c r="C74" s="46" t="str">
        <f t="shared" si="18"/>
        <v>Snacks</v>
      </c>
      <c r="D74" s="46">
        <f t="shared" si="19"/>
        <v>35</v>
      </c>
      <c r="E74" s="46">
        <f t="shared" si="20"/>
        <v>100</v>
      </c>
      <c r="F74" s="46" t="str">
        <f t="shared" si="21"/>
        <v>No</v>
      </c>
      <c r="G74" s="46" t="str">
        <f t="shared" si="22"/>
        <v>Single Pack</v>
      </c>
      <c r="H74" s="46" t="str">
        <f t="shared" si="23"/>
        <v>10 mins</v>
      </c>
      <c r="I74" s="46" t="str">
        <f t="shared" si="24"/>
        <v>Medium</v>
      </c>
      <c r="J74" s="10">
        <f t="shared" si="25"/>
        <v>350</v>
      </c>
      <c r="L74" s="46" t="str">
        <f t="shared" si="26"/>
        <v>Year-round / Monsoon</v>
      </c>
      <c r="M74" s="46" t="str">
        <f t="shared" si="27"/>
        <v>-</v>
      </c>
      <c r="N74" s="46" t="str">
        <f t="shared" si="28"/>
        <v>Ambient Temp</v>
      </c>
      <c r="O74" s="47">
        <f t="shared" si="29"/>
        <v>0.65</v>
      </c>
      <c r="P74" s="10">
        <f t="shared" si="30"/>
        <v>65</v>
      </c>
      <c r="Q74" s="22">
        <f t="shared" si="31"/>
        <v>0</v>
      </c>
    </row>
    <row r="75" spans="1:17" s="46" customFormat="1">
      <c r="A75" s="46" t="str">
        <f t="shared" si="16"/>
        <v>ITM-074</v>
      </c>
      <c r="B75" s="46" t="str">
        <f t="shared" si="17"/>
        <v>Cheese Garlic Bread</v>
      </c>
      <c r="C75" s="46" t="str">
        <f t="shared" si="18"/>
        <v>Snacks</v>
      </c>
      <c r="D75" s="46">
        <f t="shared" si="19"/>
        <v>35</v>
      </c>
      <c r="E75" s="46">
        <f t="shared" si="20"/>
        <v>100</v>
      </c>
      <c r="F75" s="46" t="str">
        <f t="shared" si="21"/>
        <v>No</v>
      </c>
      <c r="G75" s="46" t="str">
        <f t="shared" si="22"/>
        <v>Regular Serving</v>
      </c>
      <c r="H75" s="46" t="str">
        <f t="shared" si="23"/>
        <v>10 mins</v>
      </c>
      <c r="I75" s="46" t="str">
        <f t="shared" si="24"/>
        <v>-</v>
      </c>
      <c r="J75" s="10">
        <f t="shared" si="25"/>
        <v>300</v>
      </c>
      <c r="L75" s="46" t="str">
        <f t="shared" si="26"/>
        <v>Year-round</v>
      </c>
      <c r="M75" s="46" t="str">
        <f t="shared" si="27"/>
        <v>-</v>
      </c>
      <c r="N75" s="46" t="str">
        <f t="shared" si="28"/>
        <v>Ambient Temp</v>
      </c>
      <c r="O75" s="47">
        <f t="shared" si="29"/>
        <v>0.65</v>
      </c>
      <c r="P75" s="10">
        <f t="shared" si="30"/>
        <v>65</v>
      </c>
      <c r="Q75" s="22">
        <f t="shared" si="31"/>
        <v>0</v>
      </c>
    </row>
    <row r="76" spans="1:17" s="46" customFormat="1">
      <c r="A76" s="46" t="str">
        <f t="shared" si="16"/>
        <v>ITM-075</v>
      </c>
      <c r="B76" s="46" t="str">
        <f t="shared" si="17"/>
        <v>Cheese Chilli Toast</v>
      </c>
      <c r="C76" s="46" t="str">
        <f t="shared" si="18"/>
        <v>Snacks</v>
      </c>
      <c r="D76" s="46">
        <f t="shared" si="19"/>
        <v>35</v>
      </c>
      <c r="E76" s="46">
        <f t="shared" si="20"/>
        <v>100</v>
      </c>
      <c r="F76" s="46" t="str">
        <f t="shared" si="21"/>
        <v>No</v>
      </c>
      <c r="G76" s="46" t="str">
        <f t="shared" si="22"/>
        <v>Regular Serving</v>
      </c>
      <c r="H76" s="46" t="str">
        <f t="shared" si="23"/>
        <v>10 mins</v>
      </c>
      <c r="I76" s="46" t="str">
        <f t="shared" si="24"/>
        <v>Hot</v>
      </c>
      <c r="J76" s="10">
        <f t="shared" si="25"/>
        <v>300</v>
      </c>
      <c r="L76" s="46" t="str">
        <f t="shared" si="26"/>
        <v>Year-round</v>
      </c>
      <c r="M76" s="46" t="str">
        <f t="shared" si="27"/>
        <v>-</v>
      </c>
      <c r="N76" s="46" t="str">
        <f t="shared" si="28"/>
        <v>Ambient Temp</v>
      </c>
      <c r="O76" s="47">
        <f t="shared" si="29"/>
        <v>0.65</v>
      </c>
      <c r="P76" s="10">
        <f t="shared" si="30"/>
        <v>65</v>
      </c>
      <c r="Q76" s="22">
        <f t="shared" si="31"/>
        <v>0</v>
      </c>
    </row>
    <row r="77" spans="1:17" s="46" customFormat="1">
      <c r="A77" s="46" t="str">
        <f t="shared" si="16"/>
        <v>ITM-076</v>
      </c>
      <c r="B77" s="46" t="str">
        <f t="shared" si="17"/>
        <v>Masala French Fries</v>
      </c>
      <c r="C77" s="46" t="str">
        <f t="shared" si="18"/>
        <v>Snacks</v>
      </c>
      <c r="D77" s="46">
        <f t="shared" si="19"/>
        <v>35</v>
      </c>
      <c r="E77" s="46">
        <f t="shared" si="20"/>
        <v>100</v>
      </c>
      <c r="F77" s="46" t="str">
        <f t="shared" si="21"/>
        <v>No</v>
      </c>
      <c r="G77" s="46" t="str">
        <f t="shared" si="22"/>
        <v>Regular Serving</v>
      </c>
      <c r="H77" s="46" t="str">
        <f t="shared" si="23"/>
        <v>10 mins</v>
      </c>
      <c r="I77" s="46" t="str">
        <f t="shared" si="24"/>
        <v>Medium</v>
      </c>
      <c r="J77" s="10">
        <f t="shared" si="25"/>
        <v>300</v>
      </c>
      <c r="L77" s="46" t="str">
        <f t="shared" si="26"/>
        <v>Year-round</v>
      </c>
      <c r="M77" s="46" t="str">
        <f t="shared" si="27"/>
        <v>-</v>
      </c>
      <c r="N77" s="46" t="str">
        <f t="shared" si="28"/>
        <v>Ambient Temp</v>
      </c>
      <c r="O77" s="47">
        <f t="shared" si="29"/>
        <v>0.65</v>
      </c>
      <c r="P77" s="10">
        <f t="shared" si="30"/>
        <v>65</v>
      </c>
      <c r="Q77" s="18">
        <f t="shared" si="31"/>
        <v>0</v>
      </c>
    </row>
    <row r="78" spans="1:17" s="46" customFormat="1">
      <c r="A78" s="46" t="str">
        <f t="shared" si="16"/>
        <v>ITM-077</v>
      </c>
      <c r="B78" s="46" t="str">
        <f t="shared" si="17"/>
        <v>Peri Peri Fries</v>
      </c>
      <c r="C78" s="46" t="str">
        <f t="shared" si="18"/>
        <v>Snacks</v>
      </c>
      <c r="D78" s="46">
        <f t="shared" si="19"/>
        <v>35</v>
      </c>
      <c r="E78" s="46">
        <f t="shared" si="20"/>
        <v>100</v>
      </c>
      <c r="F78" s="46" t="str">
        <f t="shared" si="21"/>
        <v>No</v>
      </c>
      <c r="G78" s="46" t="str">
        <f t="shared" si="22"/>
        <v>Regular Serving</v>
      </c>
      <c r="H78" s="46" t="str">
        <f t="shared" si="23"/>
        <v>10 mins</v>
      </c>
      <c r="I78" s="46" t="str">
        <f t="shared" si="24"/>
        <v>Spicy</v>
      </c>
      <c r="J78" s="10">
        <f t="shared" si="25"/>
        <v>300</v>
      </c>
      <c r="L78" s="46" t="str">
        <f t="shared" si="26"/>
        <v>Year-round</v>
      </c>
      <c r="M78" s="46" t="str">
        <f t="shared" si="27"/>
        <v>-</v>
      </c>
      <c r="N78" s="46" t="str">
        <f t="shared" si="28"/>
        <v>Ambient Temp</v>
      </c>
      <c r="O78" s="47">
        <f t="shared" si="29"/>
        <v>0.65</v>
      </c>
      <c r="P78" s="10">
        <f t="shared" si="30"/>
        <v>65</v>
      </c>
      <c r="Q78" s="18">
        <f t="shared" si="31"/>
        <v>0</v>
      </c>
    </row>
    <row r="79" spans="1:17" s="46" customFormat="1">
      <c r="A79" s="46" t="str">
        <f t="shared" si="16"/>
        <v>ITM-078</v>
      </c>
      <c r="B79" s="46" t="str">
        <f t="shared" si="17"/>
        <v>Paneer Pakora</v>
      </c>
      <c r="C79" s="46" t="str">
        <f t="shared" si="18"/>
        <v>Snacks</v>
      </c>
      <c r="D79" s="46">
        <f t="shared" si="19"/>
        <v>35</v>
      </c>
      <c r="E79" s="46">
        <f t="shared" si="20"/>
        <v>100</v>
      </c>
      <c r="F79" s="46" t="str">
        <f t="shared" si="21"/>
        <v>No</v>
      </c>
      <c r="G79" s="46" t="str">
        <f t="shared" si="22"/>
        <v>250 Grams</v>
      </c>
      <c r="H79" s="46" t="str">
        <f t="shared" si="23"/>
        <v>15 mins</v>
      </c>
      <c r="I79" s="46" t="str">
        <f t="shared" si="24"/>
        <v>Medium</v>
      </c>
      <c r="J79" s="10">
        <f t="shared" si="25"/>
        <v>425</v>
      </c>
      <c r="L79" s="46" t="str">
        <f t="shared" si="26"/>
        <v>Monsoon</v>
      </c>
      <c r="M79" s="46" t="str">
        <f t="shared" si="27"/>
        <v>Dairy</v>
      </c>
      <c r="N79" s="46" t="str">
        <f t="shared" si="28"/>
        <v>Ambient Temp</v>
      </c>
      <c r="O79" s="47">
        <f t="shared" si="29"/>
        <v>0.65</v>
      </c>
      <c r="P79" s="10">
        <f t="shared" si="30"/>
        <v>65</v>
      </c>
      <c r="Q79" s="18">
        <f t="shared" si="31"/>
        <v>0</v>
      </c>
    </row>
    <row r="80" spans="1:17" s="46" customFormat="1">
      <c r="A80" s="46" t="str">
        <f t="shared" si="16"/>
        <v>ITM-079</v>
      </c>
      <c r="B80" s="46" t="str">
        <f t="shared" si="17"/>
        <v>Mix Veg Pakora</v>
      </c>
      <c r="C80" s="46" t="str">
        <f t="shared" si="18"/>
        <v>Snacks</v>
      </c>
      <c r="D80" s="46">
        <f t="shared" si="19"/>
        <v>35</v>
      </c>
      <c r="E80" s="46">
        <f t="shared" si="20"/>
        <v>100</v>
      </c>
      <c r="F80" s="46" t="str">
        <f t="shared" si="21"/>
        <v>No</v>
      </c>
      <c r="G80" s="46" t="str">
        <f t="shared" si="22"/>
        <v>250 Grams</v>
      </c>
      <c r="H80" s="46" t="str">
        <f t="shared" si="23"/>
        <v>15 mins</v>
      </c>
      <c r="I80" s="46" t="str">
        <f t="shared" si="24"/>
        <v>Medium</v>
      </c>
      <c r="J80" s="10">
        <f t="shared" si="25"/>
        <v>300</v>
      </c>
      <c r="L80" s="46" t="str">
        <f t="shared" si="26"/>
        <v>Monsoon</v>
      </c>
      <c r="M80" s="46" t="str">
        <f t="shared" si="27"/>
        <v>-</v>
      </c>
      <c r="N80" s="46" t="str">
        <f t="shared" si="28"/>
        <v>Ambient Temp</v>
      </c>
      <c r="O80" s="47">
        <f t="shared" si="29"/>
        <v>0.65</v>
      </c>
      <c r="P80" s="10">
        <f t="shared" si="30"/>
        <v>65</v>
      </c>
      <c r="Q80" s="18">
        <f t="shared" si="31"/>
        <v>0</v>
      </c>
    </row>
    <row r="81" spans="1:17" s="46" customFormat="1">
      <c r="A81" s="46" t="str">
        <f t="shared" si="16"/>
        <v>ITM-080</v>
      </c>
      <c r="B81" s="46" t="str">
        <f t="shared" si="17"/>
        <v>Aloo Tikki</v>
      </c>
      <c r="C81" s="46" t="str">
        <f t="shared" si="18"/>
        <v>Snacks</v>
      </c>
      <c r="D81" s="46">
        <f t="shared" si="19"/>
        <v>35</v>
      </c>
      <c r="E81" s="46">
        <f t="shared" si="20"/>
        <v>100</v>
      </c>
      <c r="F81" s="46" t="str">
        <f t="shared" si="21"/>
        <v>No</v>
      </c>
      <c r="G81" s="46" t="str">
        <f t="shared" si="22"/>
        <v>Regular Serving</v>
      </c>
      <c r="H81" s="46" t="str">
        <f t="shared" si="23"/>
        <v>10 mins</v>
      </c>
      <c r="I81" s="46" t="str">
        <f t="shared" si="24"/>
        <v>-</v>
      </c>
      <c r="J81" s="10">
        <f t="shared" si="25"/>
        <v>300</v>
      </c>
      <c r="L81" s="46" t="str">
        <f t="shared" si="26"/>
        <v>Year-round</v>
      </c>
      <c r="M81" s="46" t="str">
        <f t="shared" si="27"/>
        <v>-</v>
      </c>
      <c r="N81" s="46" t="str">
        <f t="shared" si="28"/>
        <v>Ambient Temp</v>
      </c>
      <c r="O81" s="47">
        <f t="shared" si="29"/>
        <v>0.65</v>
      </c>
      <c r="P81" s="10">
        <f t="shared" si="30"/>
        <v>65</v>
      </c>
      <c r="Q81" s="18">
        <f t="shared" si="31"/>
        <v>0</v>
      </c>
    </row>
    <row r="82" spans="1:17" s="46" customFormat="1">
      <c r="A82" s="46" t="str">
        <f t="shared" si="16"/>
        <v>ITM-081</v>
      </c>
      <c r="B82" s="46" t="str">
        <f t="shared" si="17"/>
        <v>Hara Bhara Kabab</v>
      </c>
      <c r="C82" s="46" t="str">
        <f t="shared" si="18"/>
        <v>Snacks</v>
      </c>
      <c r="D82" s="46">
        <f t="shared" si="19"/>
        <v>35</v>
      </c>
      <c r="E82" s="46">
        <f t="shared" si="20"/>
        <v>100</v>
      </c>
      <c r="F82" s="46" t="str">
        <f t="shared" si="21"/>
        <v>No</v>
      </c>
      <c r="G82" s="46" t="str">
        <f t="shared" si="22"/>
        <v>Regular Serving</v>
      </c>
      <c r="H82" s="46" t="str">
        <f t="shared" si="23"/>
        <v>10 mins</v>
      </c>
      <c r="I82" s="46" t="str">
        <f t="shared" si="24"/>
        <v>-</v>
      </c>
      <c r="J82" s="10">
        <f t="shared" si="25"/>
        <v>300</v>
      </c>
      <c r="L82" s="46" t="str">
        <f t="shared" si="26"/>
        <v>Year-round</v>
      </c>
      <c r="M82" s="46" t="str">
        <f t="shared" si="27"/>
        <v>-</v>
      </c>
      <c r="N82" s="46" t="str">
        <f t="shared" si="28"/>
        <v>Ambient Temp</v>
      </c>
      <c r="O82" s="47">
        <f t="shared" si="29"/>
        <v>0.65</v>
      </c>
      <c r="P82" s="10">
        <f t="shared" si="30"/>
        <v>65</v>
      </c>
      <c r="Q82" s="18">
        <f t="shared" si="31"/>
        <v>0</v>
      </c>
    </row>
    <row r="83" spans="1:17" s="46" customFormat="1">
      <c r="A83" s="46" t="str">
        <f t="shared" si="16"/>
        <v>ITM-082</v>
      </c>
      <c r="B83" s="46" t="str">
        <f t="shared" si="17"/>
        <v>Vada Pav</v>
      </c>
      <c r="C83" s="46" t="str">
        <f t="shared" si="18"/>
        <v>Snacks</v>
      </c>
      <c r="D83" s="46">
        <f t="shared" si="19"/>
        <v>35</v>
      </c>
      <c r="E83" s="46">
        <f t="shared" si="20"/>
        <v>100</v>
      </c>
      <c r="F83" s="46" t="str">
        <f t="shared" si="21"/>
        <v>No</v>
      </c>
      <c r="G83" s="46" t="str">
        <f t="shared" si="22"/>
        <v>Regular Serving</v>
      </c>
      <c r="H83" s="46" t="str">
        <f t="shared" si="23"/>
        <v>10 mins</v>
      </c>
      <c r="I83" s="46" t="str">
        <f t="shared" si="24"/>
        <v>-</v>
      </c>
      <c r="J83" s="10">
        <f t="shared" si="25"/>
        <v>300</v>
      </c>
      <c r="L83" s="46" t="str">
        <f t="shared" si="26"/>
        <v>Year-round</v>
      </c>
      <c r="M83" s="46" t="str">
        <f t="shared" si="27"/>
        <v>-</v>
      </c>
      <c r="N83" s="46" t="str">
        <f t="shared" si="28"/>
        <v>Ambient Temp</v>
      </c>
      <c r="O83" s="47">
        <f t="shared" si="29"/>
        <v>0.65</v>
      </c>
      <c r="P83" s="10">
        <f t="shared" si="30"/>
        <v>65</v>
      </c>
      <c r="Q83" s="18">
        <f t="shared" si="31"/>
        <v>0</v>
      </c>
    </row>
    <row r="84" spans="1:17" s="46" customFormat="1">
      <c r="A84" s="46" t="str">
        <f t="shared" si="16"/>
        <v>ITM-083</v>
      </c>
      <c r="B84" s="46" t="str">
        <f t="shared" si="17"/>
        <v>Cheese Vada Pav</v>
      </c>
      <c r="C84" s="46" t="str">
        <f t="shared" si="18"/>
        <v>Snacks</v>
      </c>
      <c r="D84" s="46">
        <f t="shared" si="19"/>
        <v>35</v>
      </c>
      <c r="E84" s="46">
        <f t="shared" si="20"/>
        <v>100</v>
      </c>
      <c r="F84" s="46" t="str">
        <f t="shared" si="21"/>
        <v>No</v>
      </c>
      <c r="G84" s="46" t="str">
        <f t="shared" si="22"/>
        <v>Regular Serving</v>
      </c>
      <c r="H84" s="46" t="str">
        <f t="shared" si="23"/>
        <v>10 mins</v>
      </c>
      <c r="I84" s="46" t="str">
        <f t="shared" si="24"/>
        <v>-</v>
      </c>
      <c r="J84" s="10">
        <f t="shared" si="25"/>
        <v>300</v>
      </c>
      <c r="L84" s="46" t="str">
        <f t="shared" si="26"/>
        <v>Year-round</v>
      </c>
      <c r="M84" s="46" t="str">
        <f t="shared" si="27"/>
        <v>-</v>
      </c>
      <c r="N84" s="46" t="str">
        <f t="shared" si="28"/>
        <v>Ambient Temp</v>
      </c>
      <c r="O84" s="47">
        <f t="shared" si="29"/>
        <v>0.65</v>
      </c>
      <c r="P84" s="10">
        <f t="shared" si="30"/>
        <v>65</v>
      </c>
      <c r="Q84" s="18">
        <f t="shared" si="31"/>
        <v>0</v>
      </c>
    </row>
    <row r="85" spans="1:17" s="46" customFormat="1">
      <c r="A85" s="46" t="str">
        <f t="shared" si="16"/>
        <v>ITM-084</v>
      </c>
      <c r="B85" s="46" t="str">
        <f t="shared" si="17"/>
        <v>Corn Cheese Balls</v>
      </c>
      <c r="C85" s="46" t="str">
        <f t="shared" si="18"/>
        <v>Snacks</v>
      </c>
      <c r="D85" s="46">
        <f t="shared" si="19"/>
        <v>35</v>
      </c>
      <c r="E85" s="46">
        <f t="shared" si="20"/>
        <v>100</v>
      </c>
      <c r="F85" s="46" t="str">
        <f t="shared" si="21"/>
        <v>No</v>
      </c>
      <c r="G85" s="46" t="str">
        <f t="shared" si="22"/>
        <v>Regular Serving</v>
      </c>
      <c r="H85" s="46" t="str">
        <f t="shared" si="23"/>
        <v>10 mins</v>
      </c>
      <c r="I85" s="46" t="str">
        <f t="shared" si="24"/>
        <v>-</v>
      </c>
      <c r="J85" s="10">
        <f t="shared" si="25"/>
        <v>300</v>
      </c>
      <c r="L85" s="46" t="str">
        <f t="shared" si="26"/>
        <v>Year-round</v>
      </c>
      <c r="M85" s="46" t="str">
        <f t="shared" si="27"/>
        <v>-</v>
      </c>
      <c r="N85" s="46" t="str">
        <f t="shared" si="28"/>
        <v>Ambient Temp</v>
      </c>
      <c r="O85" s="47">
        <f t="shared" si="29"/>
        <v>0.65</v>
      </c>
      <c r="P85" s="10">
        <f t="shared" si="30"/>
        <v>65</v>
      </c>
      <c r="Q85" s="18">
        <f t="shared" si="31"/>
        <v>0</v>
      </c>
    </row>
    <row r="86" spans="1:17" s="46" customFormat="1">
      <c r="A86" s="46" t="str">
        <f t="shared" si="16"/>
        <v>ITM-085</v>
      </c>
      <c r="B86" s="46" t="str">
        <f t="shared" si="17"/>
        <v>Veg Cutlet</v>
      </c>
      <c r="C86" s="46" t="str">
        <f t="shared" si="18"/>
        <v>Snacks</v>
      </c>
      <c r="D86" s="46">
        <f t="shared" si="19"/>
        <v>35</v>
      </c>
      <c r="E86" s="46">
        <f t="shared" si="20"/>
        <v>100</v>
      </c>
      <c r="F86" s="46" t="str">
        <f t="shared" si="21"/>
        <v>No</v>
      </c>
      <c r="G86" s="46" t="str">
        <f t="shared" si="22"/>
        <v>Regular Serving</v>
      </c>
      <c r="H86" s="46" t="str">
        <f t="shared" si="23"/>
        <v>10 mins</v>
      </c>
      <c r="I86" s="46" t="str">
        <f t="shared" si="24"/>
        <v>-</v>
      </c>
      <c r="J86" s="10">
        <f t="shared" si="25"/>
        <v>300</v>
      </c>
      <c r="L86" s="46" t="str">
        <f t="shared" si="26"/>
        <v>Year-round</v>
      </c>
      <c r="M86" s="46" t="str">
        <f t="shared" si="27"/>
        <v>-</v>
      </c>
      <c r="N86" s="46" t="str">
        <f t="shared" si="28"/>
        <v>Ambient Temp</v>
      </c>
      <c r="O86" s="47">
        <f t="shared" si="29"/>
        <v>0.65</v>
      </c>
      <c r="P86" s="10">
        <f t="shared" si="30"/>
        <v>65</v>
      </c>
      <c r="Q86" s="18">
        <f t="shared" si="31"/>
        <v>0</v>
      </c>
    </row>
    <row r="87" spans="1:17" s="46" customFormat="1">
      <c r="A87" s="46" t="str">
        <f t="shared" si="16"/>
        <v>ITM-086</v>
      </c>
      <c r="B87" s="46" t="str">
        <f t="shared" si="17"/>
        <v>Bread Butter</v>
      </c>
      <c r="C87" s="46" t="str">
        <f t="shared" si="18"/>
        <v>Snacks</v>
      </c>
      <c r="D87" s="46">
        <f t="shared" si="19"/>
        <v>35</v>
      </c>
      <c r="E87" s="46">
        <f t="shared" si="20"/>
        <v>100</v>
      </c>
      <c r="F87" s="46" t="str">
        <f t="shared" si="21"/>
        <v>No</v>
      </c>
      <c r="G87" s="46" t="str">
        <f t="shared" si="22"/>
        <v>Regular Serving</v>
      </c>
      <c r="H87" s="46" t="str">
        <f t="shared" si="23"/>
        <v>10 mins</v>
      </c>
      <c r="I87" s="46" t="str">
        <f t="shared" si="24"/>
        <v>-</v>
      </c>
      <c r="J87" s="10">
        <f t="shared" si="25"/>
        <v>300</v>
      </c>
      <c r="L87" s="46" t="str">
        <f t="shared" si="26"/>
        <v>Year-round</v>
      </c>
      <c r="M87" s="46" t="str">
        <f t="shared" si="27"/>
        <v>-</v>
      </c>
      <c r="N87" s="46" t="str">
        <f t="shared" si="28"/>
        <v>Ambient Temp</v>
      </c>
      <c r="O87" s="47">
        <f t="shared" si="29"/>
        <v>0.65</v>
      </c>
      <c r="P87" s="10">
        <f t="shared" si="30"/>
        <v>65</v>
      </c>
      <c r="Q87" s="18">
        <f t="shared" si="31"/>
        <v>0</v>
      </c>
    </row>
    <row r="88" spans="1:17" s="18" customFormat="1">
      <c r="A88" s="18" t="str">
        <f t="shared" si="16"/>
        <v>ITM-087</v>
      </c>
      <c r="B88" s="18" t="str">
        <f t="shared" si="17"/>
        <v>Sizzling Brownie</v>
      </c>
      <c r="C88" s="18" t="str">
        <f t="shared" si="18"/>
        <v>Dessert</v>
      </c>
      <c r="D88" s="18">
        <f t="shared" si="19"/>
        <v>66</v>
      </c>
      <c r="E88" s="18">
        <f t="shared" si="20"/>
        <v>220</v>
      </c>
      <c r="F88" s="18" t="str">
        <f t="shared" si="21"/>
        <v>No</v>
      </c>
      <c r="G88" s="18" t="str">
        <f t="shared" si="22"/>
        <v>Regular Serving</v>
      </c>
      <c r="H88" s="18" t="str">
        <f t="shared" si="23"/>
        <v>8 mins</v>
      </c>
      <c r="I88" s="18" t="str">
        <f t="shared" si="24"/>
        <v>-</v>
      </c>
      <c r="J88" s="10">
        <f t="shared" si="25"/>
        <v>475</v>
      </c>
      <c r="L88" s="18" t="str">
        <f t="shared" si="26"/>
        <v>Year-round</v>
      </c>
      <c r="M88" s="18" t="str">
        <f t="shared" si="27"/>
        <v>-</v>
      </c>
      <c r="N88" s="18" t="str">
        <f t="shared" si="28"/>
        <v>Refrigerated / Frozen</v>
      </c>
      <c r="O88" s="48">
        <f t="shared" si="29"/>
        <v>0.7</v>
      </c>
      <c r="P88" s="10">
        <f t="shared" si="30"/>
        <v>70</v>
      </c>
      <c r="Q88" s="18">
        <f t="shared" si="31"/>
        <v>0</v>
      </c>
    </row>
    <row r="89" spans="1:17" s="18" customFormat="1">
      <c r="A89" s="18" t="str">
        <f t="shared" si="16"/>
        <v>ITM-088</v>
      </c>
      <c r="B89" s="18" t="str">
        <f t="shared" si="17"/>
        <v>Chocolate Lava Cake</v>
      </c>
      <c r="C89" s="18" t="str">
        <f t="shared" si="18"/>
        <v>Dessert</v>
      </c>
      <c r="D89" s="18">
        <f t="shared" si="19"/>
        <v>54</v>
      </c>
      <c r="E89" s="18">
        <f t="shared" si="20"/>
        <v>180</v>
      </c>
      <c r="F89" s="18" t="str">
        <f t="shared" si="21"/>
        <v>No</v>
      </c>
      <c r="G89" s="18" t="str">
        <f t="shared" si="22"/>
        <v>Regular Serving</v>
      </c>
      <c r="H89" s="18" t="str">
        <f t="shared" si="23"/>
        <v>10 mins</v>
      </c>
      <c r="I89" s="18" t="str">
        <f t="shared" si="24"/>
        <v>-</v>
      </c>
      <c r="J89" s="10">
        <f t="shared" si="25"/>
        <v>300</v>
      </c>
      <c r="L89" s="18" t="str">
        <f t="shared" si="26"/>
        <v>Year-round</v>
      </c>
      <c r="M89" s="18" t="str">
        <f t="shared" si="27"/>
        <v>-</v>
      </c>
      <c r="N89" s="18" t="str">
        <f t="shared" si="28"/>
        <v>Refrigerated / Frozen</v>
      </c>
      <c r="O89" s="48">
        <f t="shared" si="29"/>
        <v>0.7</v>
      </c>
      <c r="P89" s="10">
        <f t="shared" si="30"/>
        <v>70</v>
      </c>
      <c r="Q89" s="18">
        <f t="shared" si="31"/>
        <v>0</v>
      </c>
    </row>
    <row r="90" spans="1:17" s="18" customFormat="1">
      <c r="A90" s="18" t="str">
        <f t="shared" si="16"/>
        <v>ITM-089</v>
      </c>
      <c r="B90" s="18" t="str">
        <f t="shared" si="17"/>
        <v>Vanilla Ice Cream</v>
      </c>
      <c r="C90" s="18" t="str">
        <f t="shared" si="18"/>
        <v>Dessert</v>
      </c>
      <c r="D90" s="18">
        <f t="shared" si="19"/>
        <v>30</v>
      </c>
      <c r="E90" s="18">
        <f t="shared" si="20"/>
        <v>100</v>
      </c>
      <c r="F90" s="18" t="str">
        <f t="shared" si="21"/>
        <v>No</v>
      </c>
      <c r="G90" s="18" t="str">
        <f t="shared" si="22"/>
        <v>Single Scoop</v>
      </c>
      <c r="H90" s="18" t="str">
        <f t="shared" si="23"/>
        <v>2 mins</v>
      </c>
      <c r="I90" s="18" t="str">
        <f t="shared" si="24"/>
        <v>-</v>
      </c>
      <c r="J90" s="10">
        <f t="shared" si="25"/>
        <v>250</v>
      </c>
      <c r="L90" s="18" t="str">
        <f t="shared" si="26"/>
        <v>Summer</v>
      </c>
      <c r="M90" s="18" t="str">
        <f t="shared" si="27"/>
        <v>-</v>
      </c>
      <c r="N90" s="18" t="str">
        <f t="shared" si="28"/>
        <v>Refrigerated / Frozen</v>
      </c>
      <c r="O90" s="48">
        <f t="shared" si="29"/>
        <v>0.7</v>
      </c>
      <c r="P90" s="10">
        <f t="shared" si="30"/>
        <v>70</v>
      </c>
      <c r="Q90" s="18">
        <f t="shared" si="31"/>
        <v>0</v>
      </c>
    </row>
    <row r="91" spans="1:17" s="18" customFormat="1">
      <c r="A91" s="18" t="str">
        <f t="shared" si="16"/>
        <v>ITM-090</v>
      </c>
      <c r="B91" s="18" t="str">
        <f t="shared" si="17"/>
        <v>Mango Ice Cream</v>
      </c>
      <c r="C91" s="18" t="str">
        <f t="shared" si="18"/>
        <v>Dessert</v>
      </c>
      <c r="D91" s="18">
        <f t="shared" si="19"/>
        <v>30</v>
      </c>
      <c r="E91" s="18">
        <f t="shared" si="20"/>
        <v>100</v>
      </c>
      <c r="F91" s="18" t="str">
        <f t="shared" si="21"/>
        <v>No</v>
      </c>
      <c r="G91" s="18" t="str">
        <f t="shared" si="22"/>
        <v>Single Scoop</v>
      </c>
      <c r="H91" s="18" t="str">
        <f t="shared" si="23"/>
        <v>2 mins</v>
      </c>
      <c r="I91" s="18" t="str">
        <f t="shared" si="24"/>
        <v>-</v>
      </c>
      <c r="J91" s="10">
        <f t="shared" si="25"/>
        <v>250</v>
      </c>
      <c r="L91" s="18" t="str">
        <f t="shared" si="26"/>
        <v>Summer</v>
      </c>
      <c r="M91" s="18" t="str">
        <f t="shared" si="27"/>
        <v>-</v>
      </c>
      <c r="N91" s="18" t="str">
        <f t="shared" si="28"/>
        <v>Refrigerated / Frozen</v>
      </c>
      <c r="O91" s="48">
        <f t="shared" si="29"/>
        <v>0.7</v>
      </c>
      <c r="P91" s="10">
        <f t="shared" si="30"/>
        <v>70</v>
      </c>
      <c r="Q91" s="18">
        <f t="shared" si="31"/>
        <v>0</v>
      </c>
    </row>
    <row r="92" spans="1:17" s="18" customFormat="1">
      <c r="A92" s="18" t="str">
        <f t="shared" si="16"/>
        <v>ITM-091</v>
      </c>
      <c r="B92" s="18" t="str">
        <f t="shared" si="17"/>
        <v>Chocolate Ice Cream</v>
      </c>
      <c r="C92" s="18" t="str">
        <f t="shared" si="18"/>
        <v>Dessert</v>
      </c>
      <c r="D92" s="18">
        <f t="shared" si="19"/>
        <v>30</v>
      </c>
      <c r="E92" s="18">
        <f t="shared" si="20"/>
        <v>100</v>
      </c>
      <c r="F92" s="18" t="str">
        <f t="shared" si="21"/>
        <v>No</v>
      </c>
      <c r="G92" s="18" t="str">
        <f t="shared" si="22"/>
        <v>Single Scoop</v>
      </c>
      <c r="H92" s="18" t="str">
        <f t="shared" si="23"/>
        <v>2 mins</v>
      </c>
      <c r="I92" s="18" t="str">
        <f t="shared" si="24"/>
        <v>-</v>
      </c>
      <c r="J92" s="10">
        <f t="shared" si="25"/>
        <v>250</v>
      </c>
      <c r="L92" s="18" t="str">
        <f t="shared" si="26"/>
        <v>Summer</v>
      </c>
      <c r="M92" s="18" t="str">
        <f t="shared" si="27"/>
        <v>-</v>
      </c>
      <c r="N92" s="18" t="str">
        <f t="shared" si="28"/>
        <v>Refrigerated / Frozen</v>
      </c>
      <c r="O92" s="48">
        <f t="shared" si="29"/>
        <v>0.7</v>
      </c>
      <c r="P92" s="10">
        <f t="shared" si="30"/>
        <v>70</v>
      </c>
      <c r="Q92" s="18">
        <f t="shared" si="31"/>
        <v>0</v>
      </c>
    </row>
    <row r="93" spans="1:17" s="18" customFormat="1">
      <c r="A93" s="18" t="str">
        <f t="shared" si="16"/>
        <v>ITM-092</v>
      </c>
      <c r="B93" s="18" t="str">
        <f t="shared" si="17"/>
        <v>Gulab Jamun</v>
      </c>
      <c r="C93" s="18" t="str">
        <f t="shared" si="18"/>
        <v>Dessert</v>
      </c>
      <c r="D93" s="18">
        <f t="shared" si="19"/>
        <v>18</v>
      </c>
      <c r="E93" s="18">
        <f t="shared" si="20"/>
        <v>60</v>
      </c>
      <c r="F93" s="18" t="str">
        <f t="shared" si="21"/>
        <v>No</v>
      </c>
      <c r="G93" s="18" t="str">
        <f t="shared" si="22"/>
        <v>Regular Serving</v>
      </c>
      <c r="H93" s="18" t="str">
        <f t="shared" si="23"/>
        <v>10 mins</v>
      </c>
      <c r="I93" s="18" t="str">
        <f t="shared" si="24"/>
        <v>-</v>
      </c>
      <c r="J93" s="10">
        <f t="shared" si="25"/>
        <v>300</v>
      </c>
      <c r="L93" s="18" t="str">
        <f t="shared" si="26"/>
        <v>Year-round</v>
      </c>
      <c r="M93" s="18" t="str">
        <f t="shared" si="27"/>
        <v>-</v>
      </c>
      <c r="N93" s="18" t="str">
        <f t="shared" si="28"/>
        <v>Refrigerated / Frozen</v>
      </c>
      <c r="O93" s="48">
        <f t="shared" si="29"/>
        <v>0.7</v>
      </c>
      <c r="P93" s="10">
        <f t="shared" si="30"/>
        <v>70</v>
      </c>
      <c r="Q93" s="18">
        <f t="shared" si="31"/>
        <v>0</v>
      </c>
    </row>
    <row r="94" spans="1:17" s="18" customFormat="1">
      <c r="A94" s="18" t="str">
        <f t="shared" si="16"/>
        <v>ITM-093</v>
      </c>
      <c r="B94" s="18" t="str">
        <f t="shared" si="17"/>
        <v>Gajar Halwa</v>
      </c>
      <c r="C94" s="18" t="str">
        <f t="shared" si="18"/>
        <v>Dessert</v>
      </c>
      <c r="D94" s="18">
        <f t="shared" si="19"/>
        <v>30</v>
      </c>
      <c r="E94" s="18">
        <f t="shared" si="20"/>
        <v>100</v>
      </c>
      <c r="F94" s="18" t="str">
        <f t="shared" si="21"/>
        <v>No</v>
      </c>
      <c r="G94" s="18" t="str">
        <f t="shared" si="22"/>
        <v>Small Bowl</v>
      </c>
      <c r="H94" s="18" t="str">
        <f t="shared" si="23"/>
        <v>10 mins</v>
      </c>
      <c r="I94" s="18" t="str">
        <f t="shared" si="24"/>
        <v>-</v>
      </c>
      <c r="J94" s="10">
        <f t="shared" si="25"/>
        <v>425</v>
      </c>
      <c r="L94" s="18" t="str">
        <f t="shared" si="26"/>
        <v>Winter</v>
      </c>
      <c r="M94" s="18" t="str">
        <f t="shared" si="27"/>
        <v>-</v>
      </c>
      <c r="N94" s="18" t="str">
        <f t="shared" si="28"/>
        <v>Refrigerated / Frozen</v>
      </c>
      <c r="O94" s="48">
        <f t="shared" si="29"/>
        <v>0.7</v>
      </c>
      <c r="P94" s="10">
        <f t="shared" si="30"/>
        <v>70</v>
      </c>
      <c r="Q94" s="18">
        <f t="shared" si="31"/>
        <v>0</v>
      </c>
    </row>
    <row r="95" spans="1:17" s="18" customFormat="1">
      <c r="A95" s="18" t="str">
        <f t="shared" si="16"/>
        <v>ITM-094</v>
      </c>
      <c r="B95" s="18" t="str">
        <f t="shared" si="17"/>
        <v>Strawberry Cream</v>
      </c>
      <c r="C95" s="18" t="str">
        <f t="shared" si="18"/>
        <v>Dessert</v>
      </c>
      <c r="D95" s="18">
        <f t="shared" si="19"/>
        <v>57</v>
      </c>
      <c r="E95" s="18">
        <f t="shared" si="20"/>
        <v>190</v>
      </c>
      <c r="F95" s="18" t="str">
        <f t="shared" si="21"/>
        <v>No</v>
      </c>
      <c r="G95" s="18" t="str">
        <f t="shared" si="22"/>
        <v>Regular Serving</v>
      </c>
      <c r="H95" s="18" t="str">
        <f t="shared" si="23"/>
        <v>10 mins</v>
      </c>
      <c r="I95" s="18" t="str">
        <f t="shared" si="24"/>
        <v>-</v>
      </c>
      <c r="J95" s="10">
        <f t="shared" si="25"/>
        <v>300</v>
      </c>
      <c r="L95" s="18" t="str">
        <f t="shared" si="26"/>
        <v>Year-round</v>
      </c>
      <c r="M95" s="18" t="str">
        <f t="shared" si="27"/>
        <v>-</v>
      </c>
      <c r="N95" s="18" t="str">
        <f t="shared" si="28"/>
        <v>Refrigerated / Frozen</v>
      </c>
      <c r="O95" s="48">
        <f t="shared" si="29"/>
        <v>0.7</v>
      </c>
      <c r="P95" s="10">
        <f t="shared" si="30"/>
        <v>70</v>
      </c>
      <c r="Q95" s="18">
        <f t="shared" si="31"/>
        <v>0</v>
      </c>
    </row>
    <row r="96" spans="1:17" s="18" customFormat="1">
      <c r="A96" s="18" t="str">
        <f t="shared" si="16"/>
        <v>ITM-095</v>
      </c>
      <c r="B96" s="18" t="str">
        <f t="shared" si="17"/>
        <v>Rasgulla</v>
      </c>
      <c r="C96" s="18" t="str">
        <f t="shared" si="18"/>
        <v>Dessert</v>
      </c>
      <c r="D96" s="18">
        <f t="shared" si="19"/>
        <v>18</v>
      </c>
      <c r="E96" s="18">
        <f t="shared" si="20"/>
        <v>60</v>
      </c>
      <c r="F96" s="18" t="str">
        <f t="shared" si="21"/>
        <v>No</v>
      </c>
      <c r="G96" s="18" t="str">
        <f t="shared" si="22"/>
        <v>Regular Serving</v>
      </c>
      <c r="H96" s="18" t="str">
        <f t="shared" si="23"/>
        <v>10 mins</v>
      </c>
      <c r="I96" s="18" t="str">
        <f t="shared" si="24"/>
        <v>-</v>
      </c>
      <c r="J96" s="10">
        <f t="shared" si="25"/>
        <v>300</v>
      </c>
      <c r="L96" s="18" t="str">
        <f t="shared" si="26"/>
        <v>Year-round</v>
      </c>
      <c r="M96" s="18" t="str">
        <f t="shared" si="27"/>
        <v>-</v>
      </c>
      <c r="N96" s="18" t="str">
        <f t="shared" si="28"/>
        <v>Refrigerated / Frozen</v>
      </c>
      <c r="O96" s="48">
        <f t="shared" si="29"/>
        <v>0.7</v>
      </c>
      <c r="P96" s="10">
        <f t="shared" si="30"/>
        <v>70</v>
      </c>
      <c r="Q96" s="18">
        <f t="shared" si="31"/>
        <v>0</v>
      </c>
    </row>
    <row r="97" spans="1:17" s="18" customFormat="1">
      <c r="A97" s="18" t="str">
        <f t="shared" si="16"/>
        <v>ITM-096</v>
      </c>
      <c r="B97" s="18" t="str">
        <f t="shared" si="17"/>
        <v>Kulfi</v>
      </c>
      <c r="C97" s="18" t="str">
        <f t="shared" si="18"/>
        <v>Dessert</v>
      </c>
      <c r="D97" s="18">
        <f t="shared" si="19"/>
        <v>30</v>
      </c>
      <c r="E97" s="18">
        <f t="shared" si="20"/>
        <v>100</v>
      </c>
      <c r="F97" s="18" t="str">
        <f t="shared" si="21"/>
        <v>No</v>
      </c>
      <c r="G97" s="18" t="str">
        <f t="shared" si="22"/>
        <v>Regular Serving</v>
      </c>
      <c r="H97" s="18" t="str">
        <f t="shared" si="23"/>
        <v>10 mins</v>
      </c>
      <c r="I97" s="18" t="str">
        <f t="shared" si="24"/>
        <v>-</v>
      </c>
      <c r="J97" s="10">
        <f t="shared" si="25"/>
        <v>300</v>
      </c>
      <c r="L97" s="18" t="str">
        <f t="shared" si="26"/>
        <v>Year-round</v>
      </c>
      <c r="M97" s="18" t="str">
        <f t="shared" si="27"/>
        <v>-</v>
      </c>
      <c r="N97" s="18" t="str">
        <f t="shared" si="28"/>
        <v>Refrigerated / Frozen</v>
      </c>
      <c r="O97" s="48">
        <f t="shared" si="29"/>
        <v>0.7</v>
      </c>
      <c r="P97" s="10">
        <f t="shared" si="30"/>
        <v>70</v>
      </c>
      <c r="Q97" s="18">
        <f t="shared" si="31"/>
        <v>0</v>
      </c>
    </row>
    <row r="98" spans="1:17" s="18" customFormat="1">
      <c r="A98" s="18" t="str">
        <f t="shared" si="16"/>
        <v>ITM-097</v>
      </c>
      <c r="B98" s="18" t="str">
        <f t="shared" si="17"/>
        <v>Fruit Salad</v>
      </c>
      <c r="C98" s="18" t="str">
        <f t="shared" si="18"/>
        <v>Dessert</v>
      </c>
      <c r="D98" s="18">
        <f t="shared" si="19"/>
        <v>30</v>
      </c>
      <c r="E98" s="18">
        <f t="shared" si="20"/>
        <v>100</v>
      </c>
      <c r="F98" s="18" t="str">
        <f t="shared" si="21"/>
        <v>No</v>
      </c>
      <c r="G98" s="18" t="str">
        <f t="shared" si="22"/>
        <v>Regular Serving</v>
      </c>
      <c r="H98" s="18" t="str">
        <f t="shared" si="23"/>
        <v>10 mins</v>
      </c>
      <c r="I98" s="18" t="str">
        <f t="shared" si="24"/>
        <v>-</v>
      </c>
      <c r="J98" s="10">
        <f t="shared" si="25"/>
        <v>300</v>
      </c>
      <c r="L98" s="18" t="str">
        <f t="shared" si="26"/>
        <v>Year-round</v>
      </c>
      <c r="M98" s="18" t="str">
        <f t="shared" si="27"/>
        <v>-</v>
      </c>
      <c r="N98" s="18" t="str">
        <f t="shared" si="28"/>
        <v>Refrigerated / Frozen</v>
      </c>
      <c r="O98" s="48">
        <f t="shared" si="29"/>
        <v>0.7</v>
      </c>
      <c r="P98" s="10">
        <f t="shared" si="30"/>
        <v>70</v>
      </c>
      <c r="Q98" s="18">
        <f t="shared" si="31"/>
        <v>0</v>
      </c>
    </row>
    <row r="99" spans="1:17" s="18" customFormat="1">
      <c r="A99" s="18" t="str">
        <f t="shared" si="16"/>
        <v>ITM-098</v>
      </c>
      <c r="B99" s="18" t="str">
        <f t="shared" si="17"/>
        <v>Brownie with Ice Cream</v>
      </c>
      <c r="C99" s="18" t="str">
        <f t="shared" si="18"/>
        <v>Dessert</v>
      </c>
      <c r="D99" s="18">
        <f t="shared" si="19"/>
        <v>30</v>
      </c>
      <c r="E99" s="18">
        <f t="shared" si="20"/>
        <v>100</v>
      </c>
      <c r="F99" s="18" t="str">
        <f t="shared" si="21"/>
        <v>No</v>
      </c>
      <c r="G99" s="18" t="str">
        <f t="shared" si="22"/>
        <v>Single Scoop</v>
      </c>
      <c r="H99" s="18" t="str">
        <f t="shared" si="23"/>
        <v>8 mins</v>
      </c>
      <c r="I99" s="18" t="str">
        <f t="shared" si="24"/>
        <v>-</v>
      </c>
      <c r="J99" s="10">
        <f t="shared" si="25"/>
        <v>475</v>
      </c>
      <c r="L99" s="18" t="str">
        <f t="shared" si="26"/>
        <v>Summer</v>
      </c>
      <c r="M99" s="18" t="str">
        <f t="shared" si="27"/>
        <v>-</v>
      </c>
      <c r="N99" s="18" t="str">
        <f t="shared" si="28"/>
        <v>Refrigerated / Frozen</v>
      </c>
      <c r="O99" s="48">
        <f t="shared" si="29"/>
        <v>0.7</v>
      </c>
      <c r="P99" s="10">
        <f t="shared" si="30"/>
        <v>70</v>
      </c>
      <c r="Q99" s="18">
        <f t="shared" si="31"/>
        <v>0</v>
      </c>
    </row>
    <row r="100" spans="1:17" s="18" customFormat="1">
      <c r="A100" s="18" t="str">
        <f t="shared" si="16"/>
        <v>ITM-099</v>
      </c>
      <c r="B100" s="18" t="str">
        <f t="shared" si="17"/>
        <v>Pastry (Chocolate)</v>
      </c>
      <c r="C100" s="18" t="str">
        <f t="shared" si="18"/>
        <v>Dessert</v>
      </c>
      <c r="D100" s="18">
        <f t="shared" si="19"/>
        <v>30</v>
      </c>
      <c r="E100" s="18">
        <f t="shared" si="20"/>
        <v>100</v>
      </c>
      <c r="F100" s="18" t="str">
        <f t="shared" si="21"/>
        <v>No</v>
      </c>
      <c r="G100" s="18" t="str">
        <f t="shared" si="22"/>
        <v>Regular Serving</v>
      </c>
      <c r="H100" s="18" t="str">
        <f t="shared" si="23"/>
        <v>10 mins</v>
      </c>
      <c r="I100" s="18" t="str">
        <f t="shared" si="24"/>
        <v>-</v>
      </c>
      <c r="J100" s="10">
        <f t="shared" si="25"/>
        <v>300</v>
      </c>
      <c r="L100" s="18" t="str">
        <f t="shared" si="26"/>
        <v>Year-round</v>
      </c>
      <c r="M100" s="18" t="str">
        <f t="shared" si="27"/>
        <v>-</v>
      </c>
      <c r="N100" s="18" t="str">
        <f t="shared" si="28"/>
        <v>Refrigerated / Frozen</v>
      </c>
      <c r="O100" s="48">
        <f t="shared" si="29"/>
        <v>0.7</v>
      </c>
      <c r="P100" s="10">
        <f t="shared" si="30"/>
        <v>70</v>
      </c>
      <c r="Q100" s="18">
        <f t="shared" si="31"/>
        <v>0</v>
      </c>
    </row>
    <row r="101" spans="1:17" s="18" customFormat="1">
      <c r="A101" s="18" t="str">
        <f t="shared" si="16"/>
        <v>ITM-100</v>
      </c>
      <c r="B101" s="18" t="str">
        <f>_xlfn.SWITCH(A101,
"ITM-001", "Masala Chai", "ITM-002", "Adrak Chai", "ITM-003", "Elaichi Chai", "ITM-004", "Hot Coffee", "ITM-005", "Cappuccino",
"ITM-006", "Hot Chocolate", "ITM-007", "Turmeric Latte", "ITM-008", "Black Coffee", "ITM-009", "Green Tea", "ITM-010", "Lemon Tea",
"ITM-011", "Cold Coffee", "ITM-012", "Oreo Milkshake", "ITM-013", "Chocolate Shake", "ITM-014", "KitKat Shake", "ITM-015", "Strawberry Shake",
"ITM-016", "Mango Mastani", "ITM-017", "Virgin Mojito", "ITM-018", "Blue Lagoon", "ITM-019", "Fresh Lime Soda", "ITM-020", "Watermelon Juice",
"ITM-021", "Pineapple Juice", "ITM-022", "Mango Juice", "ITM-023", "Cold Drink (Coke)", "ITM-024", "Cold Drink (Sprite)", "ITM-025", "Buttermilk (Chaas)",
"ITM-026", "Paneer Butter Masala", "ITM-027", "Veg Kolhapuri", "ITM-028", "Dal Tadka", "ITM-029", "Jeera Rice", "ITM-030", "Veg Biryani",
"ITM-031", "Paneer Tikka Masala", "ITM-032", "Butter Pav Bhaji", "ITM-033", "Chole Bhature", "ITM-034", "Veg Pulao", "ITM-035", "Tandoori Roti",
"ITM-036", "Butter Kulcha", "ITM-037", "Misal Pav", "ITM-038", "Aloo Paratha", "ITM-039", "Paneer Bhurji", "ITM-040", "Dal Makhani",
"ITM-041", "Corn Cheese Pizza", "ITM-042", "Margherita Pizza", "ITM-043", "Veg Exotic Pizza", "ITM-044", "Farmhouse Pizza", "ITM-045", "Paneer Tikka Pizza",
"ITM-046", "Heart-Shaped Pizza", "ITM-047", "Veg Alfredo Pasta", "ITM-048", "Pink Sauce Pasta", "ITM-049", "Arrabbiata Pasta", "ITM-050", "Veg Burger",
"ITM-051", "Cheese Burger", "ITM-052", "Paneer King Burger", "ITM-053", "Veg Club Sandwich", "ITM-054", "Paneer Tikka Sandwich", "ITM-055", "Bombay Masala Sandwich",
"ITM-056", "Veg Schezwan Fried Rice", "ITM-057", "Hakka Noodles", "ITM-058", "Veg Manchurian Gravy", "ITM-059", "Paneer Chilli", "ITM-060", "Veg Crispy",
"ITM-061", "Veg Manchurian Dry", "ITM-062", "Honey Chilli Potato", "ITM-063", "Spring Rolls", "ITM-064", "Veg Fried Rice", "ITM-065", "Triple Schezwan Rice",
"ITM-066", "Mushroom Chilli", "ITM-067", "Gobi Manchurian", "ITM-068", "Veg Momos", "ITM-069", "Fried Momos", "ITM-070", "Schezwan Momos",
"ITM-071", "Veg Schezwan Maggi", "ITM-072", "Cheese Maggi", "ITM-073", "Plain Maggi", "ITM-074", "Cheese Garlic Bread", "ITM-075", "Cheese Chilli Toast",
"ITM-076", "Masala French Fries", "ITM-077", "Peri Peri Fries", "ITM-078", "Paneer Pakora", "ITM-079", "Mix Veg Pakora", "ITM-080", "Aloo Tikki",
"ITM-081", "Hara Bhara Kabab", "ITM-082", "Vada Pav", "ITM-083", "Cheese Vada Pav", "ITM-084", "Corn Cheese Balls", "ITM-085", "Veg Cutlet",
"ITM-086", "Bread Butter", "ITM-087", "Sizzling Brownie", "ITM-088", "Chocolate Lava Cake", "ITM-089", "Vanilla Ice Cream", "ITM-090", "Mango Ice Cream",
"ITM-091", "Chocolate Ice Cream", "ITM-092", "Gulab Jamun", "ITM-093", "Gajar Halwa", "ITM-094", "Strawberry Cream", "ITM-095", "Rasgulla",
"ITM-096", "Kulfi", "ITM-097", "Fruit Salad", "ITM-098", "Brownie with Ice Cream", "ITM-099", "Pastry (Chocolate)", "ITM-100", "Cheesecake",
"Check ID")</f>
        <v>Cheesecake</v>
      </c>
      <c r="C101" s="18" t="str">
        <f t="shared" si="18"/>
        <v>Dessert</v>
      </c>
      <c r="D101" s="18">
        <f t="shared" si="19"/>
        <v>72</v>
      </c>
      <c r="E101" s="18">
        <f t="shared" si="20"/>
        <v>240</v>
      </c>
      <c r="F101" s="18" t="str">
        <f t="shared" si="21"/>
        <v>No</v>
      </c>
      <c r="G101" s="18" t="str">
        <f t="shared" si="22"/>
        <v>Regular Serving</v>
      </c>
      <c r="H101" s="18" t="str">
        <f t="shared" si="23"/>
        <v>10 mins</v>
      </c>
      <c r="I101" s="18" t="str">
        <f t="shared" si="24"/>
        <v>-</v>
      </c>
      <c r="J101" s="10">
        <f t="shared" si="25"/>
        <v>300</v>
      </c>
      <c r="L101" s="18" t="str">
        <f t="shared" si="26"/>
        <v>Year-round</v>
      </c>
      <c r="M101" s="18" t="str">
        <f t="shared" si="27"/>
        <v>-</v>
      </c>
      <c r="N101" s="18" t="str">
        <f t="shared" si="28"/>
        <v>Refrigerated / Frozen</v>
      </c>
      <c r="O101" s="48">
        <f t="shared" si="29"/>
        <v>0.7</v>
      </c>
      <c r="P101" s="10">
        <f t="shared" si="30"/>
        <v>70</v>
      </c>
      <c r="Q101" s="18">
        <f t="shared" si="31"/>
        <v>0</v>
      </c>
    </row>
    <row r="102" spans="1:17">
      <c r="Q102" s="2">
        <f t="shared" si="31"/>
        <v>0</v>
      </c>
    </row>
    <row r="103" spans="1:17">
      <c r="Q103" s="2">
        <f t="shared" si="31"/>
        <v>0</v>
      </c>
    </row>
    <row r="104" spans="1:17">
      <c r="Q104" s="2">
        <f t="shared" si="31"/>
        <v>0</v>
      </c>
    </row>
    <row r="105" spans="1:17">
      <c r="Q105" s="2">
        <f t="shared" si="31"/>
        <v>0</v>
      </c>
    </row>
    <row r="106" spans="1:17">
      <c r="Q106" s="2">
        <f t="shared" si="31"/>
        <v>0</v>
      </c>
    </row>
    <row r="107" spans="1:17">
      <c r="Q107" s="2">
        <f t="shared" si="31"/>
        <v>0</v>
      </c>
    </row>
    <row r="108" spans="1:17">
      <c r="Q108" s="2">
        <f t="shared" si="31"/>
        <v>0</v>
      </c>
    </row>
    <row r="109" spans="1:17">
      <c r="Q109" s="2">
        <f t="shared" si="31"/>
        <v>0</v>
      </c>
    </row>
    <row r="110" spans="1:17">
      <c r="Q110" s="2">
        <f t="shared" si="31"/>
        <v>0</v>
      </c>
    </row>
    <row r="111" spans="1:17">
      <c r="Q111" s="2">
        <f t="shared" si="31"/>
        <v>0</v>
      </c>
    </row>
    <row r="112" spans="1:17">
      <c r="Q112" s="2">
        <f t="shared" si="31"/>
        <v>0</v>
      </c>
    </row>
    <row r="113" spans="17:17">
      <c r="Q113" s="2">
        <f t="shared" si="31"/>
        <v>0</v>
      </c>
    </row>
    <row r="114" spans="17:17">
      <c r="Q114" s="2">
        <f t="shared" si="31"/>
        <v>0</v>
      </c>
    </row>
    <row r="115" spans="17:17">
      <c r="Q115" s="2">
        <f t="shared" si="31"/>
        <v>0</v>
      </c>
    </row>
    <row r="116" spans="17:17">
      <c r="Q116" s="2">
        <f t="shared" si="31"/>
        <v>0</v>
      </c>
    </row>
    <row r="117" spans="17:17">
      <c r="Q117" s="2">
        <f t="shared" si="31"/>
        <v>0</v>
      </c>
    </row>
    <row r="118" spans="17:17">
      <c r="Q118" s="2">
        <f t="shared" si="31"/>
        <v>0</v>
      </c>
    </row>
    <row r="119" spans="17:17">
      <c r="Q119" s="2">
        <f t="shared" si="31"/>
        <v>0</v>
      </c>
    </row>
    <row r="120" spans="17:17">
      <c r="Q120" s="2">
        <f t="shared" si="31"/>
        <v>0</v>
      </c>
    </row>
    <row r="121" spans="17:17">
      <c r="Q121" s="2">
        <f t="shared" si="31"/>
        <v>0</v>
      </c>
    </row>
    <row r="122" spans="17:17">
      <c r="Q122" s="2">
        <f t="shared" si="31"/>
        <v>0</v>
      </c>
    </row>
    <row r="123" spans="17:17">
      <c r="Q123" s="2">
        <f t="shared" si="31"/>
        <v>0</v>
      </c>
    </row>
    <row r="124" spans="17:17">
      <c r="Q124" s="2">
        <f t="shared" si="31"/>
        <v>0</v>
      </c>
    </row>
    <row r="125" spans="17:17">
      <c r="Q125" s="2">
        <f t="shared" si="31"/>
        <v>0</v>
      </c>
    </row>
    <row r="126" spans="17:17">
      <c r="Q126" s="2">
        <f t="shared" si="31"/>
        <v>0</v>
      </c>
    </row>
    <row r="127" spans="17:17">
      <c r="Q127" s="36">
        <f t="shared" si="31"/>
        <v>0</v>
      </c>
    </row>
    <row r="128" spans="17:17">
      <c r="Q128" s="36">
        <f t="shared" si="31"/>
        <v>0</v>
      </c>
    </row>
    <row r="129" spans="17:17">
      <c r="Q129" s="36">
        <f t="shared" si="31"/>
        <v>0</v>
      </c>
    </row>
    <row r="130" spans="17:17">
      <c r="Q130" s="36">
        <f t="shared" si="31"/>
        <v>0</v>
      </c>
    </row>
    <row r="131" spans="17:17">
      <c r="Q131" s="36">
        <f t="shared" ref="Q131:Q194" si="32">COUNTIF($C$2:$C$302, H131)</f>
        <v>0</v>
      </c>
    </row>
    <row r="132" spans="17:17">
      <c r="Q132" s="36">
        <f t="shared" si="32"/>
        <v>0</v>
      </c>
    </row>
    <row r="133" spans="17:17">
      <c r="Q133" s="36">
        <f t="shared" si="32"/>
        <v>0</v>
      </c>
    </row>
    <row r="134" spans="17:17">
      <c r="Q134" s="36">
        <f t="shared" si="32"/>
        <v>0</v>
      </c>
    </row>
    <row r="135" spans="17:17">
      <c r="Q135" s="36">
        <f t="shared" si="32"/>
        <v>0</v>
      </c>
    </row>
    <row r="136" spans="17:17">
      <c r="Q136" s="36">
        <f t="shared" si="32"/>
        <v>0</v>
      </c>
    </row>
    <row r="137" spans="17:17">
      <c r="Q137" s="36">
        <f t="shared" si="32"/>
        <v>0</v>
      </c>
    </row>
    <row r="138" spans="17:17">
      <c r="Q138" s="36">
        <f t="shared" si="32"/>
        <v>0</v>
      </c>
    </row>
    <row r="139" spans="17:17">
      <c r="Q139" s="36">
        <f t="shared" si="32"/>
        <v>0</v>
      </c>
    </row>
    <row r="140" spans="17:17">
      <c r="Q140" s="36">
        <f t="shared" si="32"/>
        <v>0</v>
      </c>
    </row>
    <row r="141" spans="17:17">
      <c r="Q141" s="36">
        <f t="shared" si="32"/>
        <v>0</v>
      </c>
    </row>
    <row r="142" spans="17:17">
      <c r="Q142" s="36">
        <f t="shared" si="32"/>
        <v>0</v>
      </c>
    </row>
    <row r="143" spans="17:17">
      <c r="Q143" s="36">
        <f t="shared" si="32"/>
        <v>0</v>
      </c>
    </row>
    <row r="144" spans="17:17">
      <c r="Q144" s="36">
        <f t="shared" si="32"/>
        <v>0</v>
      </c>
    </row>
    <row r="145" spans="17:17">
      <c r="Q145" s="36">
        <f t="shared" si="32"/>
        <v>0</v>
      </c>
    </row>
    <row r="146" spans="17:17">
      <c r="Q146" s="36">
        <f t="shared" si="32"/>
        <v>0</v>
      </c>
    </row>
    <row r="147" spans="17:17">
      <c r="Q147" s="36">
        <f t="shared" si="32"/>
        <v>0</v>
      </c>
    </row>
    <row r="148" spans="17:17">
      <c r="Q148" s="36">
        <f t="shared" si="32"/>
        <v>0</v>
      </c>
    </row>
    <row r="149" spans="17:17">
      <c r="Q149" s="36">
        <f t="shared" si="32"/>
        <v>0</v>
      </c>
    </row>
    <row r="150" spans="17:17">
      <c r="Q150" s="36">
        <f t="shared" si="32"/>
        <v>0</v>
      </c>
    </row>
    <row r="151" spans="17:17">
      <c r="Q151" s="36">
        <f t="shared" si="32"/>
        <v>0</v>
      </c>
    </row>
    <row r="152" spans="17:17">
      <c r="Q152" s="14">
        <f t="shared" si="32"/>
        <v>0</v>
      </c>
    </row>
    <row r="153" spans="17:17">
      <c r="Q153" s="14">
        <f t="shared" si="32"/>
        <v>0</v>
      </c>
    </row>
    <row r="154" spans="17:17">
      <c r="Q154" s="14">
        <f t="shared" si="32"/>
        <v>0</v>
      </c>
    </row>
    <row r="155" spans="17:17">
      <c r="Q155" s="14">
        <f t="shared" si="32"/>
        <v>0</v>
      </c>
    </row>
    <row r="156" spans="17:17">
      <c r="Q156" s="14">
        <f t="shared" si="32"/>
        <v>0</v>
      </c>
    </row>
    <row r="157" spans="17:17">
      <c r="Q157" s="14">
        <f t="shared" si="32"/>
        <v>0</v>
      </c>
    </row>
    <row r="158" spans="17:17">
      <c r="Q158" s="14">
        <f t="shared" si="32"/>
        <v>0</v>
      </c>
    </row>
    <row r="159" spans="17:17">
      <c r="Q159" s="14">
        <f t="shared" si="32"/>
        <v>0</v>
      </c>
    </row>
    <row r="160" spans="17:17">
      <c r="Q160" s="14">
        <f t="shared" si="32"/>
        <v>0</v>
      </c>
    </row>
    <row r="161" spans="17:17">
      <c r="Q161" s="14">
        <f t="shared" si="32"/>
        <v>0</v>
      </c>
    </row>
    <row r="162" spans="17:17">
      <c r="Q162" s="14">
        <f t="shared" si="32"/>
        <v>0</v>
      </c>
    </row>
    <row r="163" spans="17:17">
      <c r="Q163" s="14">
        <f t="shared" si="32"/>
        <v>0</v>
      </c>
    </row>
    <row r="164" spans="17:17">
      <c r="Q164" s="14">
        <f t="shared" si="32"/>
        <v>0</v>
      </c>
    </row>
    <row r="165" spans="17:17">
      <c r="Q165" s="14">
        <f t="shared" si="32"/>
        <v>0</v>
      </c>
    </row>
    <row r="166" spans="17:17">
      <c r="Q166" s="14">
        <f t="shared" si="32"/>
        <v>0</v>
      </c>
    </row>
    <row r="167" spans="17:17">
      <c r="Q167" s="14">
        <f t="shared" si="32"/>
        <v>0</v>
      </c>
    </row>
    <row r="168" spans="17:17">
      <c r="Q168" s="14">
        <f t="shared" si="32"/>
        <v>0</v>
      </c>
    </row>
    <row r="169" spans="17:17">
      <c r="Q169" s="14">
        <f t="shared" si="32"/>
        <v>0</v>
      </c>
    </row>
    <row r="170" spans="17:17">
      <c r="Q170" s="14">
        <f t="shared" si="32"/>
        <v>0</v>
      </c>
    </row>
    <row r="171" spans="17:17">
      <c r="Q171" s="14">
        <f t="shared" si="32"/>
        <v>0</v>
      </c>
    </row>
    <row r="172" spans="17:17">
      <c r="Q172" s="14">
        <f t="shared" si="32"/>
        <v>0</v>
      </c>
    </row>
    <row r="173" spans="17:17">
      <c r="Q173" s="14">
        <f t="shared" si="32"/>
        <v>0</v>
      </c>
    </row>
    <row r="174" spans="17:17">
      <c r="Q174" s="14">
        <f t="shared" si="32"/>
        <v>0</v>
      </c>
    </row>
    <row r="175" spans="17:17">
      <c r="Q175" s="14">
        <f t="shared" si="32"/>
        <v>0</v>
      </c>
    </row>
    <row r="176" spans="17:17">
      <c r="Q176" s="14">
        <f t="shared" si="32"/>
        <v>0</v>
      </c>
    </row>
    <row r="177" spans="17:17">
      <c r="Q177" s="2">
        <f t="shared" si="32"/>
        <v>0</v>
      </c>
    </row>
    <row r="178" spans="17:17">
      <c r="Q178" s="2">
        <f t="shared" si="32"/>
        <v>0</v>
      </c>
    </row>
    <row r="179" spans="17:17">
      <c r="Q179" s="2">
        <f t="shared" si="32"/>
        <v>0</v>
      </c>
    </row>
    <row r="180" spans="17:17">
      <c r="Q180" s="2">
        <f t="shared" si="32"/>
        <v>0</v>
      </c>
    </row>
    <row r="181" spans="17:17">
      <c r="Q181" s="2">
        <f t="shared" si="32"/>
        <v>0</v>
      </c>
    </row>
    <row r="182" spans="17:17">
      <c r="Q182" s="2">
        <f t="shared" si="32"/>
        <v>0</v>
      </c>
    </row>
    <row r="183" spans="17:17">
      <c r="Q183" s="2">
        <f t="shared" si="32"/>
        <v>0</v>
      </c>
    </row>
    <row r="184" spans="17:17">
      <c r="Q184" s="2">
        <f t="shared" si="32"/>
        <v>0</v>
      </c>
    </row>
    <row r="185" spans="17:17">
      <c r="Q185" s="2">
        <f t="shared" si="32"/>
        <v>0</v>
      </c>
    </row>
    <row r="186" spans="17:17">
      <c r="Q186" s="2">
        <f t="shared" si="32"/>
        <v>0</v>
      </c>
    </row>
    <row r="187" spans="17:17">
      <c r="Q187" s="2">
        <f t="shared" si="32"/>
        <v>0</v>
      </c>
    </row>
    <row r="188" spans="17:17">
      <c r="Q188" s="2">
        <f t="shared" si="32"/>
        <v>0</v>
      </c>
    </row>
    <row r="189" spans="17:17">
      <c r="Q189" s="2">
        <f t="shared" si="32"/>
        <v>0</v>
      </c>
    </row>
    <row r="190" spans="17:17">
      <c r="Q190" s="2">
        <f t="shared" si="32"/>
        <v>0</v>
      </c>
    </row>
    <row r="191" spans="17:17">
      <c r="Q191" s="2">
        <f t="shared" si="32"/>
        <v>0</v>
      </c>
    </row>
    <row r="192" spans="17:17">
      <c r="Q192" s="2">
        <f t="shared" si="32"/>
        <v>0</v>
      </c>
    </row>
    <row r="193" spans="17:17">
      <c r="Q193" s="2">
        <f t="shared" si="32"/>
        <v>0</v>
      </c>
    </row>
    <row r="194" spans="17:17">
      <c r="Q194" s="2">
        <f t="shared" si="32"/>
        <v>0</v>
      </c>
    </row>
    <row r="195" spans="17:17">
      <c r="Q195" s="2">
        <f t="shared" ref="Q195:Q258" si="33">COUNTIF($C$2:$C$302, H195)</f>
        <v>0</v>
      </c>
    </row>
    <row r="196" spans="17:17">
      <c r="Q196" s="2">
        <f t="shared" si="33"/>
        <v>0</v>
      </c>
    </row>
    <row r="197" spans="17:17">
      <c r="Q197" s="2">
        <f t="shared" si="33"/>
        <v>0</v>
      </c>
    </row>
    <row r="198" spans="17:17">
      <c r="Q198" s="2">
        <f t="shared" si="33"/>
        <v>0</v>
      </c>
    </row>
    <row r="199" spans="17:17">
      <c r="Q199" s="2">
        <f t="shared" si="33"/>
        <v>0</v>
      </c>
    </row>
    <row r="200" spans="17:17">
      <c r="Q200" s="2">
        <f t="shared" si="33"/>
        <v>0</v>
      </c>
    </row>
    <row r="201" spans="17:17">
      <c r="Q201" s="2">
        <f t="shared" si="33"/>
        <v>0</v>
      </c>
    </row>
    <row r="202" spans="17:17">
      <c r="Q202" s="18">
        <f t="shared" si="33"/>
        <v>0</v>
      </c>
    </row>
    <row r="203" spans="17:17">
      <c r="Q203" s="18">
        <f t="shared" si="33"/>
        <v>0</v>
      </c>
    </row>
    <row r="204" spans="17:17">
      <c r="Q204" s="18">
        <f t="shared" si="33"/>
        <v>0</v>
      </c>
    </row>
    <row r="205" spans="17:17">
      <c r="Q205" s="18">
        <f t="shared" si="33"/>
        <v>0</v>
      </c>
    </row>
    <row r="206" spans="17:17">
      <c r="Q206" s="18">
        <f t="shared" si="33"/>
        <v>0</v>
      </c>
    </row>
    <row r="207" spans="17:17">
      <c r="Q207" s="18">
        <f t="shared" si="33"/>
        <v>0</v>
      </c>
    </row>
    <row r="208" spans="17:17">
      <c r="Q208" s="18">
        <f t="shared" si="33"/>
        <v>0</v>
      </c>
    </row>
    <row r="209" spans="17:17">
      <c r="Q209" s="18">
        <f t="shared" si="33"/>
        <v>0</v>
      </c>
    </row>
    <row r="210" spans="17:17">
      <c r="Q210" s="18">
        <f t="shared" si="33"/>
        <v>0</v>
      </c>
    </row>
    <row r="211" spans="17:17">
      <c r="Q211" s="18">
        <f t="shared" si="33"/>
        <v>0</v>
      </c>
    </row>
    <row r="212" spans="17:17">
      <c r="Q212" s="18">
        <f t="shared" si="33"/>
        <v>0</v>
      </c>
    </row>
    <row r="213" spans="17:17">
      <c r="Q213" s="18">
        <f t="shared" si="33"/>
        <v>0</v>
      </c>
    </row>
    <row r="214" spans="17:17">
      <c r="Q214" s="18">
        <f t="shared" si="33"/>
        <v>0</v>
      </c>
    </row>
    <row r="215" spans="17:17">
      <c r="Q215" s="18">
        <f t="shared" si="33"/>
        <v>0</v>
      </c>
    </row>
    <row r="216" spans="17:17">
      <c r="Q216" s="18">
        <f t="shared" si="33"/>
        <v>0</v>
      </c>
    </row>
    <row r="217" spans="17:17">
      <c r="Q217" s="18">
        <f t="shared" si="33"/>
        <v>0</v>
      </c>
    </row>
    <row r="218" spans="17:17">
      <c r="Q218" s="18">
        <f t="shared" si="33"/>
        <v>0</v>
      </c>
    </row>
    <row r="219" spans="17:17">
      <c r="Q219" s="18">
        <f t="shared" si="33"/>
        <v>0</v>
      </c>
    </row>
    <row r="220" spans="17:17">
      <c r="Q220" s="18">
        <f t="shared" si="33"/>
        <v>0</v>
      </c>
    </row>
    <row r="221" spans="17:17">
      <c r="Q221" s="18">
        <f t="shared" si="33"/>
        <v>0</v>
      </c>
    </row>
    <row r="222" spans="17:17">
      <c r="Q222" s="18">
        <f t="shared" si="33"/>
        <v>0</v>
      </c>
    </row>
    <row r="223" spans="17:17">
      <c r="Q223" s="18">
        <f t="shared" si="33"/>
        <v>0</v>
      </c>
    </row>
    <row r="224" spans="17:17">
      <c r="Q224" s="18">
        <f t="shared" si="33"/>
        <v>0</v>
      </c>
    </row>
    <row r="225" spans="17:17">
      <c r="Q225" s="18">
        <f t="shared" si="33"/>
        <v>0</v>
      </c>
    </row>
    <row r="226" spans="17:17">
      <c r="Q226" s="18">
        <f t="shared" si="33"/>
        <v>0</v>
      </c>
    </row>
    <row r="227" spans="17:17">
      <c r="Q227" s="18">
        <f t="shared" si="33"/>
        <v>0</v>
      </c>
    </row>
    <row r="228" spans="17:17">
      <c r="Q228" s="22">
        <f t="shared" si="33"/>
        <v>0</v>
      </c>
    </row>
    <row r="229" spans="17:17">
      <c r="Q229" s="22">
        <f t="shared" si="33"/>
        <v>0</v>
      </c>
    </row>
    <row r="230" spans="17:17">
      <c r="Q230" s="22">
        <f t="shared" si="33"/>
        <v>0</v>
      </c>
    </row>
    <row r="231" spans="17:17">
      <c r="Q231" s="22">
        <f t="shared" si="33"/>
        <v>0</v>
      </c>
    </row>
    <row r="232" spans="17:17">
      <c r="Q232" s="22">
        <f t="shared" si="33"/>
        <v>0</v>
      </c>
    </row>
    <row r="233" spans="17:17">
      <c r="Q233" s="22">
        <f t="shared" si="33"/>
        <v>0</v>
      </c>
    </row>
    <row r="234" spans="17:17">
      <c r="Q234" s="22">
        <f t="shared" si="33"/>
        <v>0</v>
      </c>
    </row>
    <row r="235" spans="17:17">
      <c r="Q235" s="22">
        <f t="shared" si="33"/>
        <v>0</v>
      </c>
    </row>
    <row r="236" spans="17:17">
      <c r="Q236" s="22">
        <f t="shared" si="33"/>
        <v>0</v>
      </c>
    </row>
    <row r="237" spans="17:17">
      <c r="Q237" s="22">
        <f t="shared" si="33"/>
        <v>0</v>
      </c>
    </row>
    <row r="238" spans="17:17">
      <c r="Q238" s="22">
        <f t="shared" si="33"/>
        <v>0</v>
      </c>
    </row>
    <row r="239" spans="17:17">
      <c r="Q239" s="22">
        <f t="shared" si="33"/>
        <v>0</v>
      </c>
    </row>
    <row r="240" spans="17:17">
      <c r="Q240" s="22">
        <f t="shared" si="33"/>
        <v>0</v>
      </c>
    </row>
    <row r="241" spans="17:17">
      <c r="Q241" s="22">
        <f t="shared" si="33"/>
        <v>0</v>
      </c>
    </row>
    <row r="242" spans="17:17">
      <c r="Q242" s="22">
        <f t="shared" si="33"/>
        <v>0</v>
      </c>
    </row>
    <row r="243" spans="17:17">
      <c r="Q243" s="22">
        <f t="shared" si="33"/>
        <v>0</v>
      </c>
    </row>
    <row r="244" spans="17:17">
      <c r="Q244" s="22">
        <f t="shared" si="33"/>
        <v>0</v>
      </c>
    </row>
    <row r="245" spans="17:17">
      <c r="Q245" s="22">
        <f t="shared" si="33"/>
        <v>0</v>
      </c>
    </row>
    <row r="246" spans="17:17">
      <c r="Q246" s="22">
        <f t="shared" si="33"/>
        <v>0</v>
      </c>
    </row>
    <row r="247" spans="17:17">
      <c r="Q247" s="22">
        <f t="shared" si="33"/>
        <v>0</v>
      </c>
    </row>
    <row r="248" spans="17:17">
      <c r="Q248" s="22">
        <f t="shared" si="33"/>
        <v>0</v>
      </c>
    </row>
    <row r="249" spans="17:17">
      <c r="Q249" s="22">
        <f t="shared" si="33"/>
        <v>0</v>
      </c>
    </row>
    <row r="250" spans="17:17">
      <c r="Q250" s="22">
        <f t="shared" si="33"/>
        <v>0</v>
      </c>
    </row>
    <row r="251" spans="17:17">
      <c r="Q251" s="22">
        <f t="shared" si="33"/>
        <v>0</v>
      </c>
    </row>
    <row r="252" spans="17:17">
      <c r="Q252" s="22">
        <f t="shared" si="33"/>
        <v>0</v>
      </c>
    </row>
    <row r="253" spans="17:17">
      <c r="Q253" s="6">
        <f t="shared" si="33"/>
        <v>0</v>
      </c>
    </row>
    <row r="254" spans="17:17">
      <c r="Q254" s="6">
        <f t="shared" si="33"/>
        <v>0</v>
      </c>
    </row>
    <row r="255" spans="17:17">
      <c r="Q255" s="6">
        <f t="shared" si="33"/>
        <v>0</v>
      </c>
    </row>
    <row r="256" spans="17:17">
      <c r="Q256" s="6">
        <f t="shared" si="33"/>
        <v>0</v>
      </c>
    </row>
    <row r="257" spans="17:17">
      <c r="Q257" s="6">
        <f t="shared" si="33"/>
        <v>0</v>
      </c>
    </row>
    <row r="258" spans="17:17">
      <c r="Q258" s="6">
        <f t="shared" si="33"/>
        <v>0</v>
      </c>
    </row>
    <row r="259" spans="17:17">
      <c r="Q259" s="6">
        <f t="shared" ref="Q259:Q302" si="34">COUNTIF($C$2:$C$302, H259)</f>
        <v>0</v>
      </c>
    </row>
    <row r="260" spans="17:17">
      <c r="Q260" s="6">
        <f t="shared" si="34"/>
        <v>0</v>
      </c>
    </row>
    <row r="261" spans="17:17">
      <c r="Q261" s="6">
        <f t="shared" si="34"/>
        <v>0</v>
      </c>
    </row>
    <row r="262" spans="17:17">
      <c r="Q262" s="6">
        <f t="shared" si="34"/>
        <v>0</v>
      </c>
    </row>
    <row r="263" spans="17:17">
      <c r="Q263" s="6">
        <f t="shared" si="34"/>
        <v>0</v>
      </c>
    </row>
    <row r="264" spans="17:17">
      <c r="Q264" s="6">
        <f t="shared" si="34"/>
        <v>0</v>
      </c>
    </row>
    <row r="265" spans="17:17">
      <c r="Q265" s="6">
        <f t="shared" si="34"/>
        <v>0</v>
      </c>
    </row>
    <row r="266" spans="17:17">
      <c r="Q266" s="6">
        <f t="shared" si="34"/>
        <v>0</v>
      </c>
    </row>
    <row r="267" spans="17:17">
      <c r="Q267" s="6">
        <f t="shared" si="34"/>
        <v>0</v>
      </c>
    </row>
    <row r="268" spans="17:17">
      <c r="Q268" s="6">
        <f t="shared" si="34"/>
        <v>0</v>
      </c>
    </row>
    <row r="269" spans="17:17">
      <c r="Q269" s="6">
        <f t="shared" si="34"/>
        <v>0</v>
      </c>
    </row>
    <row r="270" spans="17:17">
      <c r="Q270" s="6">
        <f t="shared" si="34"/>
        <v>0</v>
      </c>
    </row>
    <row r="271" spans="17:17">
      <c r="Q271" s="6">
        <f t="shared" si="34"/>
        <v>0</v>
      </c>
    </row>
    <row r="272" spans="17:17">
      <c r="Q272" s="6">
        <f t="shared" si="34"/>
        <v>0</v>
      </c>
    </row>
    <row r="273" spans="17:17">
      <c r="Q273" s="6">
        <f t="shared" si="34"/>
        <v>0</v>
      </c>
    </row>
    <row r="274" spans="17:17">
      <c r="Q274" s="6">
        <f t="shared" si="34"/>
        <v>0</v>
      </c>
    </row>
    <row r="275" spans="17:17">
      <c r="Q275" s="6">
        <f t="shared" si="34"/>
        <v>0</v>
      </c>
    </row>
    <row r="276" spans="17:17">
      <c r="Q276" s="6">
        <f t="shared" si="34"/>
        <v>0</v>
      </c>
    </row>
    <row r="277" spans="17:17">
      <c r="Q277" s="6">
        <f t="shared" si="34"/>
        <v>0</v>
      </c>
    </row>
    <row r="278" spans="17:17">
      <c r="Q278" s="10">
        <f t="shared" si="34"/>
        <v>0</v>
      </c>
    </row>
    <row r="279" spans="17:17">
      <c r="Q279" s="10">
        <f t="shared" si="34"/>
        <v>0</v>
      </c>
    </row>
    <row r="280" spans="17:17">
      <c r="Q280" s="10">
        <f t="shared" si="34"/>
        <v>0</v>
      </c>
    </row>
    <row r="281" spans="17:17">
      <c r="Q281" s="10">
        <f t="shared" si="34"/>
        <v>0</v>
      </c>
    </row>
    <row r="282" spans="17:17">
      <c r="Q282" s="10">
        <f t="shared" si="34"/>
        <v>0</v>
      </c>
    </row>
    <row r="283" spans="17:17">
      <c r="Q283" s="10">
        <f t="shared" si="34"/>
        <v>0</v>
      </c>
    </row>
    <row r="284" spans="17:17">
      <c r="Q284" s="10">
        <f t="shared" si="34"/>
        <v>0</v>
      </c>
    </row>
    <row r="285" spans="17:17">
      <c r="Q285" s="10">
        <f t="shared" si="34"/>
        <v>0</v>
      </c>
    </row>
    <row r="286" spans="17:17">
      <c r="Q286" s="10">
        <f t="shared" si="34"/>
        <v>0</v>
      </c>
    </row>
    <row r="287" spans="17:17">
      <c r="Q287" s="10">
        <f t="shared" si="34"/>
        <v>0</v>
      </c>
    </row>
    <row r="288" spans="17:17">
      <c r="Q288" s="10">
        <f t="shared" si="34"/>
        <v>0</v>
      </c>
    </row>
    <row r="289" spans="17:17">
      <c r="Q289" s="10">
        <f t="shared" si="34"/>
        <v>0</v>
      </c>
    </row>
    <row r="290" spans="17:17">
      <c r="Q290" s="10">
        <f t="shared" si="34"/>
        <v>0</v>
      </c>
    </row>
    <row r="291" spans="17:17">
      <c r="Q291" s="10">
        <f t="shared" si="34"/>
        <v>0</v>
      </c>
    </row>
    <row r="292" spans="17:17">
      <c r="Q292" s="10">
        <f t="shared" si="34"/>
        <v>0</v>
      </c>
    </row>
    <row r="293" spans="17:17">
      <c r="Q293" s="10">
        <f t="shared" si="34"/>
        <v>0</v>
      </c>
    </row>
    <row r="294" spans="17:17">
      <c r="Q294" s="10">
        <f t="shared" si="34"/>
        <v>0</v>
      </c>
    </row>
    <row r="295" spans="17:17">
      <c r="Q295" s="10">
        <f t="shared" si="34"/>
        <v>0</v>
      </c>
    </row>
    <row r="296" spans="17:17">
      <c r="Q296" s="10">
        <f t="shared" si="34"/>
        <v>0</v>
      </c>
    </row>
    <row r="297" spans="17:17">
      <c r="Q297" s="10">
        <f t="shared" si="34"/>
        <v>0</v>
      </c>
    </row>
    <row r="298" spans="17:17">
      <c r="Q298" s="10">
        <f t="shared" si="34"/>
        <v>0</v>
      </c>
    </row>
    <row r="299" spans="17:17">
      <c r="Q299" s="10">
        <f t="shared" si="34"/>
        <v>0</v>
      </c>
    </row>
    <row r="300" spans="17:17">
      <c r="Q300" s="10">
        <f t="shared" si="34"/>
        <v>0</v>
      </c>
    </row>
    <row r="301" spans="17:17">
      <c r="Q301" s="10">
        <f t="shared" si="34"/>
        <v>0</v>
      </c>
    </row>
    <row r="302" spans="17:17">
      <c r="Q302" s="10">
        <f t="shared" si="3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5E89-C760-4B9E-805D-EDF802A7CE74}">
  <dimension ref="A1:XFD302"/>
  <sheetViews>
    <sheetView workbookViewId="0">
      <selection sqref="A1:XFD1048576"/>
    </sheetView>
  </sheetViews>
  <sheetFormatPr defaultRowHeight="14.5"/>
  <cols>
    <col min="1" max="1" width="11" customWidth="1"/>
    <col min="2" max="2" width="10.08984375" bestFit="1" customWidth="1"/>
    <col min="3" max="3" width="20.81640625" customWidth="1"/>
    <col min="4" max="4" width="12.08984375" customWidth="1"/>
    <col min="5" max="5" width="12.6328125" customWidth="1"/>
    <col min="6" max="6" width="10.7265625" customWidth="1"/>
    <col min="7" max="7" width="21.81640625" customWidth="1"/>
    <col min="8" max="8" width="18.6328125" customWidth="1"/>
    <col min="9" max="9" width="15.08984375" customWidth="1"/>
    <col min="10" max="10" width="18.36328125" customWidth="1"/>
    <col min="11" max="11" width="37.90625" customWidth="1"/>
    <col min="12" max="12" width="14.81640625" customWidth="1"/>
    <col min="13" max="21" width="11" customWidth="1"/>
    <col min="22" max="111" width="12.08984375" customWidth="1"/>
    <col min="112" max="1011" width="13.1796875" customWidth="1"/>
    <col min="1012" max="10011" width="14.26953125" customWidth="1"/>
    <col min="10012" max="16384" width="15.36328125" customWidth="1"/>
  </cols>
  <sheetData>
    <row r="1" spans="1:16384" s="30" customFormat="1" ht="15.5">
      <c r="A1" s="30" t="s">
        <v>0</v>
      </c>
      <c r="B1" s="30" t="s">
        <v>1</v>
      </c>
      <c r="C1" s="30" t="s">
        <v>2</v>
      </c>
      <c r="D1" s="30" t="s">
        <v>3</v>
      </c>
      <c r="E1" s="30" t="s">
        <v>4</v>
      </c>
      <c r="F1" s="30" t="s">
        <v>5</v>
      </c>
      <c r="G1" s="30" t="s">
        <v>6</v>
      </c>
      <c r="H1" s="30" t="s">
        <v>7</v>
      </c>
      <c r="I1" s="30" t="s">
        <v>8</v>
      </c>
      <c r="J1" s="30" t="s">
        <v>9</v>
      </c>
      <c r="K1" s="30" t="s">
        <v>10</v>
      </c>
      <c r="L1" s="30" t="s">
        <v>169</v>
      </c>
      <c r="M1" s="30" t="s">
        <v>330</v>
      </c>
      <c r="N1" s="30" t="s">
        <v>331</v>
      </c>
      <c r="O1" s="30" t="s">
        <v>332</v>
      </c>
      <c r="P1" s="30" t="s">
        <v>333</v>
      </c>
      <c r="Q1" s="30" t="s">
        <v>334</v>
      </c>
      <c r="R1" s="30" t="s">
        <v>335</v>
      </c>
      <c r="S1" s="30" t="s">
        <v>336</v>
      </c>
      <c r="T1" s="30" t="s">
        <v>337</v>
      </c>
      <c r="U1" s="30" t="s">
        <v>338</v>
      </c>
      <c r="V1" s="30" t="s">
        <v>339</v>
      </c>
      <c r="W1" s="30" t="s">
        <v>340</v>
      </c>
      <c r="X1" s="30" t="s">
        <v>341</v>
      </c>
      <c r="Y1" s="30" t="s">
        <v>342</v>
      </c>
      <c r="Z1" s="30" t="s">
        <v>343</v>
      </c>
      <c r="AA1" s="30" t="s">
        <v>344</v>
      </c>
      <c r="AB1" s="30" t="s">
        <v>345</v>
      </c>
      <c r="AC1" s="30" t="s">
        <v>346</v>
      </c>
      <c r="AD1" s="30" t="s">
        <v>347</v>
      </c>
      <c r="AE1" s="30" t="s">
        <v>348</v>
      </c>
      <c r="AF1" s="30" t="s">
        <v>349</v>
      </c>
      <c r="AG1" s="30" t="s">
        <v>350</v>
      </c>
      <c r="AH1" s="30" t="s">
        <v>351</v>
      </c>
      <c r="AI1" s="30" t="s">
        <v>352</v>
      </c>
      <c r="AJ1" s="30" t="s">
        <v>353</v>
      </c>
      <c r="AK1" s="30" t="s">
        <v>354</v>
      </c>
      <c r="AL1" s="30" t="s">
        <v>355</v>
      </c>
      <c r="AM1" s="30" t="s">
        <v>356</v>
      </c>
      <c r="AN1" s="30" t="s">
        <v>357</v>
      </c>
      <c r="AO1" s="30" t="s">
        <v>358</v>
      </c>
      <c r="AP1" s="30" t="s">
        <v>359</v>
      </c>
      <c r="AQ1" s="30" t="s">
        <v>360</v>
      </c>
      <c r="AR1" s="30" t="s">
        <v>361</v>
      </c>
      <c r="AS1" s="30" t="s">
        <v>362</v>
      </c>
      <c r="AT1" s="30" t="s">
        <v>363</v>
      </c>
      <c r="AU1" s="30" t="s">
        <v>364</v>
      </c>
      <c r="AV1" s="30" t="s">
        <v>365</v>
      </c>
      <c r="AW1" s="30" t="s">
        <v>366</v>
      </c>
      <c r="AX1" s="30" t="s">
        <v>367</v>
      </c>
      <c r="AY1" s="30" t="s">
        <v>368</v>
      </c>
      <c r="AZ1" s="30" t="s">
        <v>369</v>
      </c>
      <c r="BA1" s="30" t="s">
        <v>370</v>
      </c>
      <c r="BB1" s="30" t="s">
        <v>371</v>
      </c>
      <c r="BC1" s="30" t="s">
        <v>372</v>
      </c>
      <c r="BD1" s="30" t="s">
        <v>373</v>
      </c>
      <c r="BE1" s="30" t="s">
        <v>374</v>
      </c>
      <c r="BF1" s="30" t="s">
        <v>375</v>
      </c>
      <c r="BG1" s="30" t="s">
        <v>376</v>
      </c>
      <c r="BH1" s="30" t="s">
        <v>377</v>
      </c>
      <c r="BI1" s="30" t="s">
        <v>378</v>
      </c>
      <c r="BJ1" s="30" t="s">
        <v>379</v>
      </c>
      <c r="BK1" s="30" t="s">
        <v>380</v>
      </c>
      <c r="BL1" s="30" t="s">
        <v>381</v>
      </c>
      <c r="BM1" s="30" t="s">
        <v>382</v>
      </c>
      <c r="BN1" s="30" t="s">
        <v>383</v>
      </c>
      <c r="BO1" s="30" t="s">
        <v>384</v>
      </c>
      <c r="BP1" s="30" t="s">
        <v>385</v>
      </c>
      <c r="BQ1" s="30" t="s">
        <v>386</v>
      </c>
      <c r="BR1" s="30" t="s">
        <v>387</v>
      </c>
      <c r="BS1" s="30" t="s">
        <v>388</v>
      </c>
      <c r="BT1" s="30" t="s">
        <v>389</v>
      </c>
      <c r="BU1" s="30" t="s">
        <v>390</v>
      </c>
      <c r="BV1" s="30" t="s">
        <v>391</v>
      </c>
      <c r="BW1" s="30" t="s">
        <v>392</v>
      </c>
      <c r="BX1" s="30" t="s">
        <v>393</v>
      </c>
      <c r="BY1" s="30" t="s">
        <v>394</v>
      </c>
      <c r="BZ1" s="30" t="s">
        <v>395</v>
      </c>
      <c r="CA1" s="30" t="s">
        <v>396</v>
      </c>
      <c r="CB1" s="30" t="s">
        <v>397</v>
      </c>
      <c r="CC1" s="30" t="s">
        <v>398</v>
      </c>
      <c r="CD1" s="30" t="s">
        <v>399</v>
      </c>
      <c r="CE1" s="30" t="s">
        <v>400</v>
      </c>
      <c r="CF1" s="30" t="s">
        <v>401</v>
      </c>
      <c r="CG1" s="30" t="s">
        <v>402</v>
      </c>
      <c r="CH1" s="30" t="s">
        <v>403</v>
      </c>
      <c r="CI1" s="30" t="s">
        <v>404</v>
      </c>
      <c r="CJ1" s="30" t="s">
        <v>405</v>
      </c>
      <c r="CK1" s="30" t="s">
        <v>406</v>
      </c>
      <c r="CL1" s="30" t="s">
        <v>407</v>
      </c>
      <c r="CM1" s="30" t="s">
        <v>408</v>
      </c>
      <c r="CN1" s="30" t="s">
        <v>409</v>
      </c>
      <c r="CO1" s="30" t="s">
        <v>410</v>
      </c>
      <c r="CP1" s="30" t="s">
        <v>411</v>
      </c>
      <c r="CQ1" s="30" t="s">
        <v>412</v>
      </c>
      <c r="CR1" s="30" t="s">
        <v>413</v>
      </c>
      <c r="CS1" s="30" t="s">
        <v>414</v>
      </c>
      <c r="CT1" s="30" t="s">
        <v>415</v>
      </c>
      <c r="CU1" s="30" t="s">
        <v>416</v>
      </c>
      <c r="CV1" s="30" t="s">
        <v>417</v>
      </c>
      <c r="CW1" s="30" t="s">
        <v>418</v>
      </c>
      <c r="CX1" s="30" t="s">
        <v>419</v>
      </c>
      <c r="CY1" s="30" t="s">
        <v>420</v>
      </c>
      <c r="CZ1" s="30" t="s">
        <v>421</v>
      </c>
      <c r="DA1" s="30" t="s">
        <v>422</v>
      </c>
      <c r="DB1" s="30" t="s">
        <v>423</v>
      </c>
      <c r="DC1" s="30" t="s">
        <v>424</v>
      </c>
      <c r="DD1" s="30" t="s">
        <v>425</v>
      </c>
      <c r="DE1" s="30" t="s">
        <v>426</v>
      </c>
      <c r="DF1" s="30" t="s">
        <v>427</v>
      </c>
      <c r="DG1" s="30" t="s">
        <v>428</v>
      </c>
      <c r="DH1" s="30" t="s">
        <v>429</v>
      </c>
      <c r="DI1" s="30" t="s">
        <v>430</v>
      </c>
      <c r="DJ1" s="30" t="s">
        <v>431</v>
      </c>
      <c r="DK1" s="30" t="s">
        <v>432</v>
      </c>
      <c r="DL1" s="30" t="s">
        <v>433</v>
      </c>
      <c r="DM1" s="30" t="s">
        <v>434</v>
      </c>
      <c r="DN1" s="30" t="s">
        <v>435</v>
      </c>
      <c r="DO1" s="30" t="s">
        <v>436</v>
      </c>
      <c r="DP1" s="30" t="s">
        <v>437</v>
      </c>
      <c r="DQ1" s="30" t="s">
        <v>438</v>
      </c>
      <c r="DR1" s="30" t="s">
        <v>439</v>
      </c>
      <c r="DS1" s="30" t="s">
        <v>440</v>
      </c>
      <c r="DT1" s="30" t="s">
        <v>441</v>
      </c>
      <c r="DU1" s="30" t="s">
        <v>442</v>
      </c>
      <c r="DV1" s="30" t="s">
        <v>443</v>
      </c>
      <c r="DW1" s="30" t="s">
        <v>444</v>
      </c>
      <c r="DX1" s="30" t="s">
        <v>445</v>
      </c>
      <c r="DY1" s="30" t="s">
        <v>446</v>
      </c>
      <c r="DZ1" s="30" t="s">
        <v>447</v>
      </c>
      <c r="EA1" s="30" t="s">
        <v>448</v>
      </c>
      <c r="EB1" s="30" t="s">
        <v>449</v>
      </c>
      <c r="EC1" s="30" t="s">
        <v>450</v>
      </c>
      <c r="ED1" s="30" t="s">
        <v>451</v>
      </c>
      <c r="EE1" s="30" t="s">
        <v>452</v>
      </c>
      <c r="EF1" s="30" t="s">
        <v>453</v>
      </c>
      <c r="EG1" s="30" t="s">
        <v>454</v>
      </c>
      <c r="EH1" s="30" t="s">
        <v>455</v>
      </c>
      <c r="EI1" s="30" t="s">
        <v>456</v>
      </c>
      <c r="EJ1" s="30" t="s">
        <v>457</v>
      </c>
      <c r="EK1" s="30" t="s">
        <v>458</v>
      </c>
      <c r="EL1" s="30" t="s">
        <v>459</v>
      </c>
      <c r="EM1" s="30" t="s">
        <v>460</v>
      </c>
      <c r="EN1" s="30" t="s">
        <v>461</v>
      </c>
      <c r="EO1" s="30" t="s">
        <v>462</v>
      </c>
      <c r="EP1" s="30" t="s">
        <v>463</v>
      </c>
      <c r="EQ1" s="30" t="s">
        <v>464</v>
      </c>
      <c r="ER1" s="30" t="s">
        <v>465</v>
      </c>
      <c r="ES1" s="30" t="s">
        <v>466</v>
      </c>
      <c r="ET1" s="30" t="s">
        <v>467</v>
      </c>
      <c r="EU1" s="30" t="s">
        <v>468</v>
      </c>
      <c r="EV1" s="30" t="s">
        <v>469</v>
      </c>
      <c r="EW1" s="30" t="s">
        <v>470</v>
      </c>
      <c r="EX1" s="30" t="s">
        <v>471</v>
      </c>
      <c r="EY1" s="30" t="s">
        <v>472</v>
      </c>
      <c r="EZ1" s="30" t="s">
        <v>473</v>
      </c>
      <c r="FA1" s="30" t="s">
        <v>474</v>
      </c>
      <c r="FB1" s="30" t="s">
        <v>475</v>
      </c>
      <c r="FC1" s="30" t="s">
        <v>476</v>
      </c>
      <c r="FD1" s="30" t="s">
        <v>477</v>
      </c>
      <c r="FE1" s="30" t="s">
        <v>478</v>
      </c>
      <c r="FF1" s="30" t="s">
        <v>479</v>
      </c>
      <c r="FG1" s="30" t="s">
        <v>480</v>
      </c>
      <c r="FH1" s="30" t="s">
        <v>481</v>
      </c>
      <c r="FI1" s="30" t="s">
        <v>482</v>
      </c>
      <c r="FJ1" s="30" t="s">
        <v>483</v>
      </c>
      <c r="FK1" s="30" t="s">
        <v>484</v>
      </c>
      <c r="FL1" s="30" t="s">
        <v>485</v>
      </c>
      <c r="FM1" s="30" t="s">
        <v>486</v>
      </c>
      <c r="FN1" s="30" t="s">
        <v>487</v>
      </c>
      <c r="FO1" s="30" t="s">
        <v>488</v>
      </c>
      <c r="FP1" s="30" t="s">
        <v>489</v>
      </c>
      <c r="FQ1" s="30" t="s">
        <v>490</v>
      </c>
      <c r="FR1" s="30" t="s">
        <v>491</v>
      </c>
      <c r="FS1" s="30" t="s">
        <v>492</v>
      </c>
      <c r="FT1" s="30" t="s">
        <v>493</v>
      </c>
      <c r="FU1" s="30" t="s">
        <v>494</v>
      </c>
      <c r="FV1" s="30" t="s">
        <v>495</v>
      </c>
      <c r="FW1" s="30" t="s">
        <v>496</v>
      </c>
      <c r="FX1" s="30" t="s">
        <v>497</v>
      </c>
      <c r="FY1" s="30" t="s">
        <v>498</v>
      </c>
      <c r="FZ1" s="30" t="s">
        <v>499</v>
      </c>
      <c r="GA1" s="30" t="s">
        <v>500</v>
      </c>
      <c r="GB1" s="30" t="s">
        <v>501</v>
      </c>
      <c r="GC1" s="30" t="s">
        <v>502</v>
      </c>
      <c r="GD1" s="30" t="s">
        <v>503</v>
      </c>
      <c r="GE1" s="30" t="s">
        <v>504</v>
      </c>
      <c r="GF1" s="30" t="s">
        <v>505</v>
      </c>
      <c r="GG1" s="30" t="s">
        <v>506</v>
      </c>
      <c r="GH1" s="30" t="s">
        <v>507</v>
      </c>
      <c r="GI1" s="30" t="s">
        <v>508</v>
      </c>
      <c r="GJ1" s="30" t="s">
        <v>509</v>
      </c>
      <c r="GK1" s="30" t="s">
        <v>510</v>
      </c>
      <c r="GL1" s="30" t="s">
        <v>511</v>
      </c>
      <c r="GM1" s="30" t="s">
        <v>512</v>
      </c>
      <c r="GN1" s="30" t="s">
        <v>513</v>
      </c>
      <c r="GO1" s="30" t="s">
        <v>514</v>
      </c>
      <c r="GP1" s="30" t="s">
        <v>515</v>
      </c>
      <c r="GQ1" s="30" t="s">
        <v>516</v>
      </c>
      <c r="GR1" s="30" t="s">
        <v>517</v>
      </c>
      <c r="GS1" s="30" t="s">
        <v>518</v>
      </c>
      <c r="GT1" s="30" t="s">
        <v>519</v>
      </c>
      <c r="GU1" s="30" t="s">
        <v>520</v>
      </c>
      <c r="GV1" s="30" t="s">
        <v>521</v>
      </c>
      <c r="GW1" s="30" t="s">
        <v>522</v>
      </c>
      <c r="GX1" s="30" t="s">
        <v>523</v>
      </c>
      <c r="GY1" s="30" t="s">
        <v>524</v>
      </c>
      <c r="GZ1" s="30" t="s">
        <v>525</v>
      </c>
      <c r="HA1" s="30" t="s">
        <v>526</v>
      </c>
      <c r="HB1" s="30" t="s">
        <v>527</v>
      </c>
      <c r="HC1" s="30" t="s">
        <v>528</v>
      </c>
      <c r="HD1" s="30" t="s">
        <v>529</v>
      </c>
      <c r="HE1" s="30" t="s">
        <v>530</v>
      </c>
      <c r="HF1" s="30" t="s">
        <v>531</v>
      </c>
      <c r="HG1" s="30" t="s">
        <v>532</v>
      </c>
      <c r="HH1" s="30" t="s">
        <v>533</v>
      </c>
      <c r="HI1" s="30" t="s">
        <v>534</v>
      </c>
      <c r="HJ1" s="30" t="s">
        <v>535</v>
      </c>
      <c r="HK1" s="30" t="s">
        <v>536</v>
      </c>
      <c r="HL1" s="30" t="s">
        <v>537</v>
      </c>
      <c r="HM1" s="30" t="s">
        <v>538</v>
      </c>
      <c r="HN1" s="30" t="s">
        <v>539</v>
      </c>
      <c r="HO1" s="30" t="s">
        <v>540</v>
      </c>
      <c r="HP1" s="30" t="s">
        <v>541</v>
      </c>
      <c r="HQ1" s="30" t="s">
        <v>542</v>
      </c>
      <c r="HR1" s="30" t="s">
        <v>543</v>
      </c>
      <c r="HS1" s="30" t="s">
        <v>544</v>
      </c>
      <c r="HT1" s="30" t="s">
        <v>545</v>
      </c>
      <c r="HU1" s="30" t="s">
        <v>546</v>
      </c>
      <c r="HV1" s="30" t="s">
        <v>547</v>
      </c>
      <c r="HW1" s="30" t="s">
        <v>548</v>
      </c>
      <c r="HX1" s="30" t="s">
        <v>549</v>
      </c>
      <c r="HY1" s="30" t="s">
        <v>550</v>
      </c>
      <c r="HZ1" s="30" t="s">
        <v>551</v>
      </c>
      <c r="IA1" s="30" t="s">
        <v>552</v>
      </c>
      <c r="IB1" s="30" t="s">
        <v>553</v>
      </c>
      <c r="IC1" s="30" t="s">
        <v>554</v>
      </c>
      <c r="ID1" s="30" t="s">
        <v>555</v>
      </c>
      <c r="IE1" s="30" t="s">
        <v>556</v>
      </c>
      <c r="IF1" s="30" t="s">
        <v>557</v>
      </c>
      <c r="IG1" s="30" t="s">
        <v>558</v>
      </c>
      <c r="IH1" s="30" t="s">
        <v>559</v>
      </c>
      <c r="II1" s="30" t="s">
        <v>560</v>
      </c>
      <c r="IJ1" s="30" t="s">
        <v>561</v>
      </c>
      <c r="IK1" s="30" t="s">
        <v>562</v>
      </c>
      <c r="IL1" s="30" t="s">
        <v>563</v>
      </c>
      <c r="IM1" s="30" t="s">
        <v>564</v>
      </c>
      <c r="IN1" s="30" t="s">
        <v>565</v>
      </c>
      <c r="IO1" s="30" t="s">
        <v>566</v>
      </c>
      <c r="IP1" s="30" t="s">
        <v>567</v>
      </c>
      <c r="IQ1" s="30" t="s">
        <v>568</v>
      </c>
      <c r="IR1" s="30" t="s">
        <v>569</v>
      </c>
      <c r="IS1" s="30" t="s">
        <v>570</v>
      </c>
      <c r="IT1" s="30" t="s">
        <v>571</v>
      </c>
      <c r="IU1" s="30" t="s">
        <v>572</v>
      </c>
      <c r="IV1" s="30" t="s">
        <v>573</v>
      </c>
      <c r="IW1" s="30" t="s">
        <v>574</v>
      </c>
      <c r="IX1" s="30" t="s">
        <v>575</v>
      </c>
      <c r="IY1" s="30" t="s">
        <v>576</v>
      </c>
      <c r="IZ1" s="30" t="s">
        <v>577</v>
      </c>
      <c r="JA1" s="30" t="s">
        <v>578</v>
      </c>
      <c r="JB1" s="30" t="s">
        <v>579</v>
      </c>
      <c r="JC1" s="30" t="s">
        <v>580</v>
      </c>
      <c r="JD1" s="30" t="s">
        <v>581</v>
      </c>
      <c r="JE1" s="30" t="s">
        <v>582</v>
      </c>
      <c r="JF1" s="30" t="s">
        <v>583</v>
      </c>
      <c r="JG1" s="30" t="s">
        <v>584</v>
      </c>
      <c r="JH1" s="30" t="s">
        <v>585</v>
      </c>
      <c r="JI1" s="30" t="s">
        <v>586</v>
      </c>
      <c r="JJ1" s="30" t="s">
        <v>587</v>
      </c>
      <c r="JK1" s="30" t="s">
        <v>588</v>
      </c>
      <c r="JL1" s="30" t="s">
        <v>589</v>
      </c>
      <c r="JM1" s="30" t="s">
        <v>590</v>
      </c>
      <c r="JN1" s="30" t="s">
        <v>591</v>
      </c>
      <c r="JO1" s="30" t="s">
        <v>592</v>
      </c>
      <c r="JP1" s="30" t="s">
        <v>593</v>
      </c>
      <c r="JQ1" s="30" t="s">
        <v>594</v>
      </c>
      <c r="JR1" s="30" t="s">
        <v>595</v>
      </c>
      <c r="JS1" s="30" t="s">
        <v>596</v>
      </c>
      <c r="JT1" s="30" t="s">
        <v>597</v>
      </c>
      <c r="JU1" s="30" t="s">
        <v>598</v>
      </c>
      <c r="JV1" s="30" t="s">
        <v>599</v>
      </c>
      <c r="JW1" s="30" t="s">
        <v>600</v>
      </c>
      <c r="JX1" s="30" t="s">
        <v>601</v>
      </c>
      <c r="JY1" s="30" t="s">
        <v>602</v>
      </c>
      <c r="JZ1" s="30" t="s">
        <v>603</v>
      </c>
      <c r="KA1" s="30" t="s">
        <v>604</v>
      </c>
      <c r="KB1" s="30" t="s">
        <v>605</v>
      </c>
      <c r="KC1" s="30" t="s">
        <v>606</v>
      </c>
      <c r="KD1" s="30" t="s">
        <v>607</v>
      </c>
      <c r="KE1" s="30" t="s">
        <v>608</v>
      </c>
      <c r="KF1" s="30" t="s">
        <v>609</v>
      </c>
      <c r="KG1" s="30" t="s">
        <v>610</v>
      </c>
      <c r="KH1" s="30" t="s">
        <v>611</v>
      </c>
      <c r="KI1" s="30" t="s">
        <v>612</v>
      </c>
      <c r="KJ1" s="30" t="s">
        <v>613</v>
      </c>
      <c r="KK1" s="30" t="s">
        <v>614</v>
      </c>
      <c r="KL1" s="30" t="s">
        <v>615</v>
      </c>
      <c r="KM1" s="30" t="s">
        <v>616</v>
      </c>
      <c r="KN1" s="30" t="s">
        <v>617</v>
      </c>
      <c r="KO1" s="30" t="s">
        <v>618</v>
      </c>
      <c r="KP1" s="30" t="s">
        <v>619</v>
      </c>
      <c r="KQ1" s="30" t="s">
        <v>620</v>
      </c>
      <c r="KR1" s="30" t="s">
        <v>621</v>
      </c>
      <c r="KS1" s="30" t="s">
        <v>622</v>
      </c>
      <c r="KT1" s="30" t="s">
        <v>623</v>
      </c>
      <c r="KU1" s="30" t="s">
        <v>624</v>
      </c>
      <c r="KV1" s="30" t="s">
        <v>625</v>
      </c>
      <c r="KW1" s="30" t="s">
        <v>626</v>
      </c>
      <c r="KX1" s="30" t="s">
        <v>627</v>
      </c>
      <c r="KY1" s="30" t="s">
        <v>628</v>
      </c>
      <c r="KZ1" s="30" t="s">
        <v>629</v>
      </c>
      <c r="LA1" s="30" t="s">
        <v>630</v>
      </c>
      <c r="LB1" s="30" t="s">
        <v>631</v>
      </c>
      <c r="LC1" s="30" t="s">
        <v>632</v>
      </c>
      <c r="LD1" s="30" t="s">
        <v>633</v>
      </c>
      <c r="LE1" s="30" t="s">
        <v>634</v>
      </c>
      <c r="LF1" s="30" t="s">
        <v>635</v>
      </c>
      <c r="LG1" s="30" t="s">
        <v>636</v>
      </c>
      <c r="LH1" s="30" t="s">
        <v>637</v>
      </c>
      <c r="LI1" s="30" t="s">
        <v>638</v>
      </c>
      <c r="LJ1" s="30" t="s">
        <v>639</v>
      </c>
      <c r="LK1" s="30" t="s">
        <v>640</v>
      </c>
      <c r="LL1" s="30" t="s">
        <v>641</v>
      </c>
      <c r="LM1" s="30" t="s">
        <v>642</v>
      </c>
      <c r="LN1" s="30" t="s">
        <v>643</v>
      </c>
      <c r="LO1" s="30" t="s">
        <v>644</v>
      </c>
      <c r="LP1" s="30" t="s">
        <v>645</v>
      </c>
      <c r="LQ1" s="30" t="s">
        <v>646</v>
      </c>
      <c r="LR1" s="30" t="s">
        <v>647</v>
      </c>
      <c r="LS1" s="30" t="s">
        <v>648</v>
      </c>
      <c r="LT1" s="30" t="s">
        <v>649</v>
      </c>
      <c r="LU1" s="30" t="s">
        <v>650</v>
      </c>
      <c r="LV1" s="30" t="s">
        <v>651</v>
      </c>
      <c r="LW1" s="30" t="s">
        <v>652</v>
      </c>
      <c r="LX1" s="30" t="s">
        <v>653</v>
      </c>
      <c r="LY1" s="30" t="s">
        <v>654</v>
      </c>
      <c r="LZ1" s="30" t="s">
        <v>655</v>
      </c>
      <c r="MA1" s="30" t="s">
        <v>656</v>
      </c>
      <c r="MB1" s="30" t="s">
        <v>657</v>
      </c>
      <c r="MC1" s="30" t="s">
        <v>658</v>
      </c>
      <c r="MD1" s="30" t="s">
        <v>659</v>
      </c>
      <c r="ME1" s="30" t="s">
        <v>660</v>
      </c>
      <c r="MF1" s="30" t="s">
        <v>661</v>
      </c>
      <c r="MG1" s="30" t="s">
        <v>662</v>
      </c>
      <c r="MH1" s="30" t="s">
        <v>663</v>
      </c>
      <c r="MI1" s="30" t="s">
        <v>664</v>
      </c>
      <c r="MJ1" s="30" t="s">
        <v>665</v>
      </c>
      <c r="MK1" s="30" t="s">
        <v>666</v>
      </c>
      <c r="ML1" s="30" t="s">
        <v>667</v>
      </c>
      <c r="MM1" s="30" t="s">
        <v>668</v>
      </c>
      <c r="MN1" s="30" t="s">
        <v>669</v>
      </c>
      <c r="MO1" s="30" t="s">
        <v>670</v>
      </c>
      <c r="MP1" s="30" t="s">
        <v>671</v>
      </c>
      <c r="MQ1" s="30" t="s">
        <v>672</v>
      </c>
      <c r="MR1" s="30" t="s">
        <v>673</v>
      </c>
      <c r="MS1" s="30" t="s">
        <v>674</v>
      </c>
      <c r="MT1" s="30" t="s">
        <v>675</v>
      </c>
      <c r="MU1" s="30" t="s">
        <v>676</v>
      </c>
      <c r="MV1" s="30" t="s">
        <v>677</v>
      </c>
      <c r="MW1" s="30" t="s">
        <v>678</v>
      </c>
      <c r="MX1" s="30" t="s">
        <v>679</v>
      </c>
      <c r="MY1" s="30" t="s">
        <v>680</v>
      </c>
      <c r="MZ1" s="30" t="s">
        <v>681</v>
      </c>
      <c r="NA1" s="30" t="s">
        <v>682</v>
      </c>
      <c r="NB1" s="30" t="s">
        <v>683</v>
      </c>
      <c r="NC1" s="30" t="s">
        <v>684</v>
      </c>
      <c r="ND1" s="30" t="s">
        <v>685</v>
      </c>
      <c r="NE1" s="30" t="s">
        <v>686</v>
      </c>
      <c r="NF1" s="30" t="s">
        <v>687</v>
      </c>
      <c r="NG1" s="30" t="s">
        <v>688</v>
      </c>
      <c r="NH1" s="30" t="s">
        <v>689</v>
      </c>
      <c r="NI1" s="30" t="s">
        <v>690</v>
      </c>
      <c r="NJ1" s="30" t="s">
        <v>691</v>
      </c>
      <c r="NK1" s="30" t="s">
        <v>692</v>
      </c>
      <c r="NL1" s="30" t="s">
        <v>693</v>
      </c>
      <c r="NM1" s="30" t="s">
        <v>694</v>
      </c>
      <c r="NN1" s="30" t="s">
        <v>695</v>
      </c>
      <c r="NO1" s="30" t="s">
        <v>696</v>
      </c>
      <c r="NP1" s="30" t="s">
        <v>697</v>
      </c>
      <c r="NQ1" s="30" t="s">
        <v>698</v>
      </c>
      <c r="NR1" s="30" t="s">
        <v>699</v>
      </c>
      <c r="NS1" s="30" t="s">
        <v>700</v>
      </c>
      <c r="NT1" s="30" t="s">
        <v>701</v>
      </c>
      <c r="NU1" s="30" t="s">
        <v>702</v>
      </c>
      <c r="NV1" s="30" t="s">
        <v>703</v>
      </c>
      <c r="NW1" s="30" t="s">
        <v>704</v>
      </c>
      <c r="NX1" s="30" t="s">
        <v>705</v>
      </c>
      <c r="NY1" s="30" t="s">
        <v>706</v>
      </c>
      <c r="NZ1" s="30" t="s">
        <v>707</v>
      </c>
      <c r="OA1" s="30" t="s">
        <v>708</v>
      </c>
      <c r="OB1" s="30" t="s">
        <v>709</v>
      </c>
      <c r="OC1" s="30" t="s">
        <v>710</v>
      </c>
      <c r="OD1" s="30" t="s">
        <v>711</v>
      </c>
      <c r="OE1" s="30" t="s">
        <v>712</v>
      </c>
      <c r="OF1" s="30" t="s">
        <v>713</v>
      </c>
      <c r="OG1" s="30" t="s">
        <v>714</v>
      </c>
      <c r="OH1" s="30" t="s">
        <v>715</v>
      </c>
      <c r="OI1" s="30" t="s">
        <v>716</v>
      </c>
      <c r="OJ1" s="30" t="s">
        <v>717</v>
      </c>
      <c r="OK1" s="30" t="s">
        <v>718</v>
      </c>
      <c r="OL1" s="30" t="s">
        <v>719</v>
      </c>
      <c r="OM1" s="30" t="s">
        <v>720</v>
      </c>
      <c r="ON1" s="30" t="s">
        <v>721</v>
      </c>
      <c r="OO1" s="30" t="s">
        <v>722</v>
      </c>
      <c r="OP1" s="30" t="s">
        <v>723</v>
      </c>
      <c r="OQ1" s="30" t="s">
        <v>724</v>
      </c>
      <c r="OR1" s="30" t="s">
        <v>725</v>
      </c>
      <c r="OS1" s="30" t="s">
        <v>726</v>
      </c>
      <c r="OT1" s="30" t="s">
        <v>727</v>
      </c>
      <c r="OU1" s="30" t="s">
        <v>728</v>
      </c>
      <c r="OV1" s="30" t="s">
        <v>729</v>
      </c>
      <c r="OW1" s="30" t="s">
        <v>730</v>
      </c>
      <c r="OX1" s="30" t="s">
        <v>731</v>
      </c>
      <c r="OY1" s="30" t="s">
        <v>732</v>
      </c>
      <c r="OZ1" s="30" t="s">
        <v>733</v>
      </c>
      <c r="PA1" s="30" t="s">
        <v>734</v>
      </c>
      <c r="PB1" s="30" t="s">
        <v>735</v>
      </c>
      <c r="PC1" s="30" t="s">
        <v>736</v>
      </c>
      <c r="PD1" s="30" t="s">
        <v>737</v>
      </c>
      <c r="PE1" s="30" t="s">
        <v>738</v>
      </c>
      <c r="PF1" s="30" t="s">
        <v>739</v>
      </c>
      <c r="PG1" s="30" t="s">
        <v>740</v>
      </c>
      <c r="PH1" s="30" t="s">
        <v>741</v>
      </c>
      <c r="PI1" s="30" t="s">
        <v>742</v>
      </c>
      <c r="PJ1" s="30" t="s">
        <v>743</v>
      </c>
      <c r="PK1" s="30" t="s">
        <v>744</v>
      </c>
      <c r="PL1" s="30" t="s">
        <v>745</v>
      </c>
      <c r="PM1" s="30" t="s">
        <v>746</v>
      </c>
      <c r="PN1" s="30" t="s">
        <v>747</v>
      </c>
      <c r="PO1" s="30" t="s">
        <v>748</v>
      </c>
      <c r="PP1" s="30" t="s">
        <v>749</v>
      </c>
      <c r="PQ1" s="30" t="s">
        <v>750</v>
      </c>
      <c r="PR1" s="30" t="s">
        <v>751</v>
      </c>
      <c r="PS1" s="30" t="s">
        <v>752</v>
      </c>
      <c r="PT1" s="30" t="s">
        <v>753</v>
      </c>
      <c r="PU1" s="30" t="s">
        <v>754</v>
      </c>
      <c r="PV1" s="30" t="s">
        <v>755</v>
      </c>
      <c r="PW1" s="30" t="s">
        <v>756</v>
      </c>
      <c r="PX1" s="30" t="s">
        <v>757</v>
      </c>
      <c r="PY1" s="30" t="s">
        <v>758</v>
      </c>
      <c r="PZ1" s="30" t="s">
        <v>759</v>
      </c>
      <c r="QA1" s="30" t="s">
        <v>760</v>
      </c>
      <c r="QB1" s="30" t="s">
        <v>761</v>
      </c>
      <c r="QC1" s="30" t="s">
        <v>762</v>
      </c>
      <c r="QD1" s="30" t="s">
        <v>763</v>
      </c>
      <c r="QE1" s="30" t="s">
        <v>764</v>
      </c>
      <c r="QF1" s="30" t="s">
        <v>765</v>
      </c>
      <c r="QG1" s="30" t="s">
        <v>766</v>
      </c>
      <c r="QH1" s="30" t="s">
        <v>767</v>
      </c>
      <c r="QI1" s="30" t="s">
        <v>768</v>
      </c>
      <c r="QJ1" s="30" t="s">
        <v>769</v>
      </c>
      <c r="QK1" s="30" t="s">
        <v>770</v>
      </c>
      <c r="QL1" s="30" t="s">
        <v>771</v>
      </c>
      <c r="QM1" s="30" t="s">
        <v>772</v>
      </c>
      <c r="QN1" s="30" t="s">
        <v>773</v>
      </c>
      <c r="QO1" s="30" t="s">
        <v>774</v>
      </c>
      <c r="QP1" s="30" t="s">
        <v>775</v>
      </c>
      <c r="QQ1" s="30" t="s">
        <v>776</v>
      </c>
      <c r="QR1" s="30" t="s">
        <v>777</v>
      </c>
      <c r="QS1" s="30" t="s">
        <v>778</v>
      </c>
      <c r="QT1" s="30" t="s">
        <v>779</v>
      </c>
      <c r="QU1" s="30" t="s">
        <v>780</v>
      </c>
      <c r="QV1" s="30" t="s">
        <v>781</v>
      </c>
      <c r="QW1" s="30" t="s">
        <v>782</v>
      </c>
      <c r="QX1" s="30" t="s">
        <v>783</v>
      </c>
      <c r="QY1" s="30" t="s">
        <v>784</v>
      </c>
      <c r="QZ1" s="30" t="s">
        <v>785</v>
      </c>
      <c r="RA1" s="30" t="s">
        <v>786</v>
      </c>
      <c r="RB1" s="30" t="s">
        <v>787</v>
      </c>
      <c r="RC1" s="30" t="s">
        <v>788</v>
      </c>
      <c r="RD1" s="30" t="s">
        <v>789</v>
      </c>
      <c r="RE1" s="30" t="s">
        <v>790</v>
      </c>
      <c r="RF1" s="30" t="s">
        <v>791</v>
      </c>
      <c r="RG1" s="30" t="s">
        <v>792</v>
      </c>
      <c r="RH1" s="30" t="s">
        <v>793</v>
      </c>
      <c r="RI1" s="30" t="s">
        <v>794</v>
      </c>
      <c r="RJ1" s="30" t="s">
        <v>795</v>
      </c>
      <c r="RK1" s="30" t="s">
        <v>796</v>
      </c>
      <c r="RL1" s="30" t="s">
        <v>797</v>
      </c>
      <c r="RM1" s="30" t="s">
        <v>798</v>
      </c>
      <c r="RN1" s="30" t="s">
        <v>799</v>
      </c>
      <c r="RO1" s="30" t="s">
        <v>800</v>
      </c>
      <c r="RP1" s="30" t="s">
        <v>801</v>
      </c>
      <c r="RQ1" s="30" t="s">
        <v>802</v>
      </c>
      <c r="RR1" s="30" t="s">
        <v>803</v>
      </c>
      <c r="RS1" s="30" t="s">
        <v>804</v>
      </c>
      <c r="RT1" s="30" t="s">
        <v>805</v>
      </c>
      <c r="RU1" s="30" t="s">
        <v>806</v>
      </c>
      <c r="RV1" s="30" t="s">
        <v>807</v>
      </c>
      <c r="RW1" s="30" t="s">
        <v>808</v>
      </c>
      <c r="RX1" s="30" t="s">
        <v>809</v>
      </c>
      <c r="RY1" s="30" t="s">
        <v>810</v>
      </c>
      <c r="RZ1" s="30" t="s">
        <v>811</v>
      </c>
      <c r="SA1" s="30" t="s">
        <v>812</v>
      </c>
      <c r="SB1" s="30" t="s">
        <v>813</v>
      </c>
      <c r="SC1" s="30" t="s">
        <v>814</v>
      </c>
      <c r="SD1" s="30" t="s">
        <v>815</v>
      </c>
      <c r="SE1" s="30" t="s">
        <v>816</v>
      </c>
      <c r="SF1" s="30" t="s">
        <v>817</v>
      </c>
      <c r="SG1" s="30" t="s">
        <v>818</v>
      </c>
      <c r="SH1" s="30" t="s">
        <v>819</v>
      </c>
      <c r="SI1" s="30" t="s">
        <v>820</v>
      </c>
      <c r="SJ1" s="30" t="s">
        <v>821</v>
      </c>
      <c r="SK1" s="30" t="s">
        <v>822</v>
      </c>
      <c r="SL1" s="30" t="s">
        <v>823</v>
      </c>
      <c r="SM1" s="30" t="s">
        <v>824</v>
      </c>
      <c r="SN1" s="30" t="s">
        <v>825</v>
      </c>
      <c r="SO1" s="30" t="s">
        <v>826</v>
      </c>
      <c r="SP1" s="30" t="s">
        <v>827</v>
      </c>
      <c r="SQ1" s="30" t="s">
        <v>828</v>
      </c>
      <c r="SR1" s="30" t="s">
        <v>829</v>
      </c>
      <c r="SS1" s="30" t="s">
        <v>830</v>
      </c>
      <c r="ST1" s="30" t="s">
        <v>831</v>
      </c>
      <c r="SU1" s="30" t="s">
        <v>832</v>
      </c>
      <c r="SV1" s="30" t="s">
        <v>833</v>
      </c>
      <c r="SW1" s="30" t="s">
        <v>834</v>
      </c>
      <c r="SX1" s="30" t="s">
        <v>835</v>
      </c>
      <c r="SY1" s="30" t="s">
        <v>836</v>
      </c>
      <c r="SZ1" s="30" t="s">
        <v>837</v>
      </c>
      <c r="TA1" s="30" t="s">
        <v>838</v>
      </c>
      <c r="TB1" s="30" t="s">
        <v>839</v>
      </c>
      <c r="TC1" s="30" t="s">
        <v>840</v>
      </c>
      <c r="TD1" s="30" t="s">
        <v>841</v>
      </c>
      <c r="TE1" s="30" t="s">
        <v>842</v>
      </c>
      <c r="TF1" s="30" t="s">
        <v>843</v>
      </c>
      <c r="TG1" s="30" t="s">
        <v>844</v>
      </c>
      <c r="TH1" s="30" t="s">
        <v>845</v>
      </c>
      <c r="TI1" s="30" t="s">
        <v>846</v>
      </c>
      <c r="TJ1" s="30" t="s">
        <v>847</v>
      </c>
      <c r="TK1" s="30" t="s">
        <v>848</v>
      </c>
      <c r="TL1" s="30" t="s">
        <v>849</v>
      </c>
      <c r="TM1" s="30" t="s">
        <v>850</v>
      </c>
      <c r="TN1" s="30" t="s">
        <v>851</v>
      </c>
      <c r="TO1" s="30" t="s">
        <v>852</v>
      </c>
      <c r="TP1" s="30" t="s">
        <v>853</v>
      </c>
      <c r="TQ1" s="30" t="s">
        <v>854</v>
      </c>
      <c r="TR1" s="30" t="s">
        <v>855</v>
      </c>
      <c r="TS1" s="30" t="s">
        <v>856</v>
      </c>
      <c r="TT1" s="30" t="s">
        <v>857</v>
      </c>
      <c r="TU1" s="30" t="s">
        <v>858</v>
      </c>
      <c r="TV1" s="30" t="s">
        <v>859</v>
      </c>
      <c r="TW1" s="30" t="s">
        <v>860</v>
      </c>
      <c r="TX1" s="30" t="s">
        <v>861</v>
      </c>
      <c r="TY1" s="30" t="s">
        <v>862</v>
      </c>
      <c r="TZ1" s="30" t="s">
        <v>863</v>
      </c>
      <c r="UA1" s="30" t="s">
        <v>864</v>
      </c>
      <c r="UB1" s="30" t="s">
        <v>865</v>
      </c>
      <c r="UC1" s="30" t="s">
        <v>866</v>
      </c>
      <c r="UD1" s="30" t="s">
        <v>867</v>
      </c>
      <c r="UE1" s="30" t="s">
        <v>868</v>
      </c>
      <c r="UF1" s="30" t="s">
        <v>869</v>
      </c>
      <c r="UG1" s="30" t="s">
        <v>870</v>
      </c>
      <c r="UH1" s="30" t="s">
        <v>871</v>
      </c>
      <c r="UI1" s="30" t="s">
        <v>872</v>
      </c>
      <c r="UJ1" s="30" t="s">
        <v>873</v>
      </c>
      <c r="UK1" s="30" t="s">
        <v>874</v>
      </c>
      <c r="UL1" s="30" t="s">
        <v>875</v>
      </c>
      <c r="UM1" s="30" t="s">
        <v>876</v>
      </c>
      <c r="UN1" s="30" t="s">
        <v>877</v>
      </c>
      <c r="UO1" s="30" t="s">
        <v>878</v>
      </c>
      <c r="UP1" s="30" t="s">
        <v>879</v>
      </c>
      <c r="UQ1" s="30" t="s">
        <v>880</v>
      </c>
      <c r="UR1" s="30" t="s">
        <v>881</v>
      </c>
      <c r="US1" s="30" t="s">
        <v>882</v>
      </c>
      <c r="UT1" s="30" t="s">
        <v>883</v>
      </c>
      <c r="UU1" s="30" t="s">
        <v>884</v>
      </c>
      <c r="UV1" s="30" t="s">
        <v>885</v>
      </c>
      <c r="UW1" s="30" t="s">
        <v>886</v>
      </c>
      <c r="UX1" s="30" t="s">
        <v>887</v>
      </c>
      <c r="UY1" s="30" t="s">
        <v>888</v>
      </c>
      <c r="UZ1" s="30" t="s">
        <v>889</v>
      </c>
      <c r="VA1" s="30" t="s">
        <v>890</v>
      </c>
      <c r="VB1" s="30" t="s">
        <v>891</v>
      </c>
      <c r="VC1" s="30" t="s">
        <v>892</v>
      </c>
      <c r="VD1" s="30" t="s">
        <v>893</v>
      </c>
      <c r="VE1" s="30" t="s">
        <v>894</v>
      </c>
      <c r="VF1" s="30" t="s">
        <v>895</v>
      </c>
      <c r="VG1" s="30" t="s">
        <v>896</v>
      </c>
      <c r="VH1" s="30" t="s">
        <v>897</v>
      </c>
      <c r="VI1" s="30" t="s">
        <v>898</v>
      </c>
      <c r="VJ1" s="30" t="s">
        <v>899</v>
      </c>
      <c r="VK1" s="30" t="s">
        <v>900</v>
      </c>
      <c r="VL1" s="30" t="s">
        <v>901</v>
      </c>
      <c r="VM1" s="30" t="s">
        <v>902</v>
      </c>
      <c r="VN1" s="30" t="s">
        <v>903</v>
      </c>
      <c r="VO1" s="30" t="s">
        <v>904</v>
      </c>
      <c r="VP1" s="30" t="s">
        <v>905</v>
      </c>
      <c r="VQ1" s="30" t="s">
        <v>906</v>
      </c>
      <c r="VR1" s="30" t="s">
        <v>907</v>
      </c>
      <c r="VS1" s="30" t="s">
        <v>908</v>
      </c>
      <c r="VT1" s="30" t="s">
        <v>909</v>
      </c>
      <c r="VU1" s="30" t="s">
        <v>910</v>
      </c>
      <c r="VV1" s="30" t="s">
        <v>911</v>
      </c>
      <c r="VW1" s="30" t="s">
        <v>912</v>
      </c>
      <c r="VX1" s="30" t="s">
        <v>913</v>
      </c>
      <c r="VY1" s="30" t="s">
        <v>914</v>
      </c>
      <c r="VZ1" s="30" t="s">
        <v>915</v>
      </c>
      <c r="WA1" s="30" t="s">
        <v>916</v>
      </c>
      <c r="WB1" s="30" t="s">
        <v>917</v>
      </c>
      <c r="WC1" s="30" t="s">
        <v>918</v>
      </c>
      <c r="WD1" s="30" t="s">
        <v>919</v>
      </c>
      <c r="WE1" s="30" t="s">
        <v>920</v>
      </c>
      <c r="WF1" s="30" t="s">
        <v>921</v>
      </c>
      <c r="WG1" s="30" t="s">
        <v>922</v>
      </c>
      <c r="WH1" s="30" t="s">
        <v>923</v>
      </c>
      <c r="WI1" s="30" t="s">
        <v>924</v>
      </c>
      <c r="WJ1" s="30" t="s">
        <v>925</v>
      </c>
      <c r="WK1" s="30" t="s">
        <v>926</v>
      </c>
      <c r="WL1" s="30" t="s">
        <v>927</v>
      </c>
      <c r="WM1" s="30" t="s">
        <v>928</v>
      </c>
      <c r="WN1" s="30" t="s">
        <v>929</v>
      </c>
      <c r="WO1" s="30" t="s">
        <v>930</v>
      </c>
      <c r="WP1" s="30" t="s">
        <v>931</v>
      </c>
      <c r="WQ1" s="30" t="s">
        <v>932</v>
      </c>
      <c r="WR1" s="30" t="s">
        <v>933</v>
      </c>
      <c r="WS1" s="30" t="s">
        <v>934</v>
      </c>
      <c r="WT1" s="30" t="s">
        <v>935</v>
      </c>
      <c r="WU1" s="30" t="s">
        <v>936</v>
      </c>
      <c r="WV1" s="30" t="s">
        <v>937</v>
      </c>
      <c r="WW1" s="30" t="s">
        <v>938</v>
      </c>
      <c r="WX1" s="30" t="s">
        <v>939</v>
      </c>
      <c r="WY1" s="30" t="s">
        <v>940</v>
      </c>
      <c r="WZ1" s="30" t="s">
        <v>941</v>
      </c>
      <c r="XA1" s="30" t="s">
        <v>942</v>
      </c>
      <c r="XB1" s="30" t="s">
        <v>943</v>
      </c>
      <c r="XC1" s="30" t="s">
        <v>944</v>
      </c>
      <c r="XD1" s="30" t="s">
        <v>945</v>
      </c>
      <c r="XE1" s="30" t="s">
        <v>946</v>
      </c>
      <c r="XF1" s="30" t="s">
        <v>947</v>
      </c>
      <c r="XG1" s="30" t="s">
        <v>948</v>
      </c>
      <c r="XH1" s="30" t="s">
        <v>949</v>
      </c>
      <c r="XI1" s="30" t="s">
        <v>950</v>
      </c>
      <c r="XJ1" s="30" t="s">
        <v>951</v>
      </c>
      <c r="XK1" s="30" t="s">
        <v>952</v>
      </c>
      <c r="XL1" s="30" t="s">
        <v>953</v>
      </c>
      <c r="XM1" s="30" t="s">
        <v>954</v>
      </c>
      <c r="XN1" s="30" t="s">
        <v>955</v>
      </c>
      <c r="XO1" s="30" t="s">
        <v>956</v>
      </c>
      <c r="XP1" s="30" t="s">
        <v>957</v>
      </c>
      <c r="XQ1" s="30" t="s">
        <v>958</v>
      </c>
      <c r="XR1" s="30" t="s">
        <v>959</v>
      </c>
      <c r="XS1" s="30" t="s">
        <v>960</v>
      </c>
      <c r="XT1" s="30" t="s">
        <v>961</v>
      </c>
      <c r="XU1" s="30" t="s">
        <v>962</v>
      </c>
      <c r="XV1" s="30" t="s">
        <v>963</v>
      </c>
      <c r="XW1" s="30" t="s">
        <v>964</v>
      </c>
      <c r="XX1" s="30" t="s">
        <v>965</v>
      </c>
      <c r="XY1" s="30" t="s">
        <v>966</v>
      </c>
      <c r="XZ1" s="30" t="s">
        <v>967</v>
      </c>
      <c r="YA1" s="30" t="s">
        <v>968</v>
      </c>
      <c r="YB1" s="30" t="s">
        <v>969</v>
      </c>
      <c r="YC1" s="30" t="s">
        <v>970</v>
      </c>
      <c r="YD1" s="30" t="s">
        <v>971</v>
      </c>
      <c r="YE1" s="30" t="s">
        <v>972</v>
      </c>
      <c r="YF1" s="30" t="s">
        <v>973</v>
      </c>
      <c r="YG1" s="30" t="s">
        <v>974</v>
      </c>
      <c r="YH1" s="30" t="s">
        <v>975</v>
      </c>
      <c r="YI1" s="30" t="s">
        <v>976</v>
      </c>
      <c r="YJ1" s="30" t="s">
        <v>977</v>
      </c>
      <c r="YK1" s="30" t="s">
        <v>978</v>
      </c>
      <c r="YL1" s="30" t="s">
        <v>979</v>
      </c>
      <c r="YM1" s="30" t="s">
        <v>980</v>
      </c>
      <c r="YN1" s="30" t="s">
        <v>981</v>
      </c>
      <c r="YO1" s="30" t="s">
        <v>982</v>
      </c>
      <c r="YP1" s="30" t="s">
        <v>983</v>
      </c>
      <c r="YQ1" s="30" t="s">
        <v>984</v>
      </c>
      <c r="YR1" s="30" t="s">
        <v>985</v>
      </c>
      <c r="YS1" s="30" t="s">
        <v>986</v>
      </c>
      <c r="YT1" s="30" t="s">
        <v>987</v>
      </c>
      <c r="YU1" s="30" t="s">
        <v>988</v>
      </c>
      <c r="YV1" s="30" t="s">
        <v>989</v>
      </c>
      <c r="YW1" s="30" t="s">
        <v>990</v>
      </c>
      <c r="YX1" s="30" t="s">
        <v>991</v>
      </c>
      <c r="YY1" s="30" t="s">
        <v>992</v>
      </c>
      <c r="YZ1" s="30" t="s">
        <v>993</v>
      </c>
      <c r="ZA1" s="30" t="s">
        <v>994</v>
      </c>
      <c r="ZB1" s="30" t="s">
        <v>995</v>
      </c>
      <c r="ZC1" s="30" t="s">
        <v>996</v>
      </c>
      <c r="ZD1" s="30" t="s">
        <v>997</v>
      </c>
      <c r="ZE1" s="30" t="s">
        <v>998</v>
      </c>
      <c r="ZF1" s="30" t="s">
        <v>999</v>
      </c>
      <c r="ZG1" s="30" t="s">
        <v>1000</v>
      </c>
      <c r="ZH1" s="30" t="s">
        <v>1001</v>
      </c>
      <c r="ZI1" s="30" t="s">
        <v>1002</v>
      </c>
      <c r="ZJ1" s="30" t="s">
        <v>1003</v>
      </c>
      <c r="ZK1" s="30" t="s">
        <v>1004</v>
      </c>
      <c r="ZL1" s="30" t="s">
        <v>1005</v>
      </c>
      <c r="ZM1" s="30" t="s">
        <v>1006</v>
      </c>
      <c r="ZN1" s="30" t="s">
        <v>1007</v>
      </c>
      <c r="ZO1" s="30" t="s">
        <v>1008</v>
      </c>
      <c r="ZP1" s="30" t="s">
        <v>1009</v>
      </c>
      <c r="ZQ1" s="30" t="s">
        <v>1010</v>
      </c>
      <c r="ZR1" s="30" t="s">
        <v>1011</v>
      </c>
      <c r="ZS1" s="30" t="s">
        <v>1012</v>
      </c>
      <c r="ZT1" s="30" t="s">
        <v>1013</v>
      </c>
      <c r="ZU1" s="30" t="s">
        <v>1014</v>
      </c>
      <c r="ZV1" s="30" t="s">
        <v>1015</v>
      </c>
      <c r="ZW1" s="30" t="s">
        <v>1016</v>
      </c>
      <c r="ZX1" s="30" t="s">
        <v>1017</v>
      </c>
      <c r="ZY1" s="30" t="s">
        <v>1018</v>
      </c>
      <c r="ZZ1" s="30" t="s">
        <v>1019</v>
      </c>
      <c r="AAA1" s="30" t="s">
        <v>1020</v>
      </c>
      <c r="AAB1" s="30" t="s">
        <v>1021</v>
      </c>
      <c r="AAC1" s="30" t="s">
        <v>1022</v>
      </c>
      <c r="AAD1" s="30" t="s">
        <v>1023</v>
      </c>
      <c r="AAE1" s="30" t="s">
        <v>1024</v>
      </c>
      <c r="AAF1" s="30" t="s">
        <v>1025</v>
      </c>
      <c r="AAG1" s="30" t="s">
        <v>1026</v>
      </c>
      <c r="AAH1" s="30" t="s">
        <v>1027</v>
      </c>
      <c r="AAI1" s="30" t="s">
        <v>1028</v>
      </c>
      <c r="AAJ1" s="30" t="s">
        <v>1029</v>
      </c>
      <c r="AAK1" s="30" t="s">
        <v>1030</v>
      </c>
      <c r="AAL1" s="30" t="s">
        <v>1031</v>
      </c>
      <c r="AAM1" s="30" t="s">
        <v>1032</v>
      </c>
      <c r="AAN1" s="30" t="s">
        <v>1033</v>
      </c>
      <c r="AAO1" s="30" t="s">
        <v>1034</v>
      </c>
      <c r="AAP1" s="30" t="s">
        <v>1035</v>
      </c>
      <c r="AAQ1" s="30" t="s">
        <v>1036</v>
      </c>
      <c r="AAR1" s="30" t="s">
        <v>1037</v>
      </c>
      <c r="AAS1" s="30" t="s">
        <v>1038</v>
      </c>
      <c r="AAT1" s="30" t="s">
        <v>1039</v>
      </c>
      <c r="AAU1" s="30" t="s">
        <v>1040</v>
      </c>
      <c r="AAV1" s="30" t="s">
        <v>1041</v>
      </c>
      <c r="AAW1" s="30" t="s">
        <v>1042</v>
      </c>
      <c r="AAX1" s="30" t="s">
        <v>1043</v>
      </c>
      <c r="AAY1" s="30" t="s">
        <v>1044</v>
      </c>
      <c r="AAZ1" s="30" t="s">
        <v>1045</v>
      </c>
      <c r="ABA1" s="30" t="s">
        <v>1046</v>
      </c>
      <c r="ABB1" s="30" t="s">
        <v>1047</v>
      </c>
      <c r="ABC1" s="30" t="s">
        <v>1048</v>
      </c>
      <c r="ABD1" s="30" t="s">
        <v>1049</v>
      </c>
      <c r="ABE1" s="30" t="s">
        <v>1050</v>
      </c>
      <c r="ABF1" s="30" t="s">
        <v>1051</v>
      </c>
      <c r="ABG1" s="30" t="s">
        <v>1052</v>
      </c>
      <c r="ABH1" s="30" t="s">
        <v>1053</v>
      </c>
      <c r="ABI1" s="30" t="s">
        <v>1054</v>
      </c>
      <c r="ABJ1" s="30" t="s">
        <v>1055</v>
      </c>
      <c r="ABK1" s="30" t="s">
        <v>1056</v>
      </c>
      <c r="ABL1" s="30" t="s">
        <v>1057</v>
      </c>
      <c r="ABM1" s="30" t="s">
        <v>1058</v>
      </c>
      <c r="ABN1" s="30" t="s">
        <v>1059</v>
      </c>
      <c r="ABO1" s="30" t="s">
        <v>1060</v>
      </c>
      <c r="ABP1" s="30" t="s">
        <v>1061</v>
      </c>
      <c r="ABQ1" s="30" t="s">
        <v>1062</v>
      </c>
      <c r="ABR1" s="30" t="s">
        <v>1063</v>
      </c>
      <c r="ABS1" s="30" t="s">
        <v>1064</v>
      </c>
      <c r="ABT1" s="30" t="s">
        <v>1065</v>
      </c>
      <c r="ABU1" s="30" t="s">
        <v>1066</v>
      </c>
      <c r="ABV1" s="30" t="s">
        <v>1067</v>
      </c>
      <c r="ABW1" s="30" t="s">
        <v>1068</v>
      </c>
      <c r="ABX1" s="30" t="s">
        <v>1069</v>
      </c>
      <c r="ABY1" s="30" t="s">
        <v>1070</v>
      </c>
      <c r="ABZ1" s="30" t="s">
        <v>1071</v>
      </c>
      <c r="ACA1" s="30" t="s">
        <v>1072</v>
      </c>
      <c r="ACB1" s="30" t="s">
        <v>1073</v>
      </c>
      <c r="ACC1" s="30" t="s">
        <v>1074</v>
      </c>
      <c r="ACD1" s="30" t="s">
        <v>1075</v>
      </c>
      <c r="ACE1" s="30" t="s">
        <v>1076</v>
      </c>
      <c r="ACF1" s="30" t="s">
        <v>1077</v>
      </c>
      <c r="ACG1" s="30" t="s">
        <v>1078</v>
      </c>
      <c r="ACH1" s="30" t="s">
        <v>1079</v>
      </c>
      <c r="ACI1" s="30" t="s">
        <v>1080</v>
      </c>
      <c r="ACJ1" s="30" t="s">
        <v>1081</v>
      </c>
      <c r="ACK1" s="30" t="s">
        <v>1082</v>
      </c>
      <c r="ACL1" s="30" t="s">
        <v>1083</v>
      </c>
      <c r="ACM1" s="30" t="s">
        <v>1084</v>
      </c>
      <c r="ACN1" s="30" t="s">
        <v>1085</v>
      </c>
      <c r="ACO1" s="30" t="s">
        <v>1086</v>
      </c>
      <c r="ACP1" s="30" t="s">
        <v>1087</v>
      </c>
      <c r="ACQ1" s="30" t="s">
        <v>1088</v>
      </c>
      <c r="ACR1" s="30" t="s">
        <v>1089</v>
      </c>
      <c r="ACS1" s="30" t="s">
        <v>1090</v>
      </c>
      <c r="ACT1" s="30" t="s">
        <v>1091</v>
      </c>
      <c r="ACU1" s="30" t="s">
        <v>1092</v>
      </c>
      <c r="ACV1" s="30" t="s">
        <v>1093</v>
      </c>
      <c r="ACW1" s="30" t="s">
        <v>1094</v>
      </c>
      <c r="ACX1" s="30" t="s">
        <v>1095</v>
      </c>
      <c r="ACY1" s="30" t="s">
        <v>1096</v>
      </c>
      <c r="ACZ1" s="30" t="s">
        <v>1097</v>
      </c>
      <c r="ADA1" s="30" t="s">
        <v>1098</v>
      </c>
      <c r="ADB1" s="30" t="s">
        <v>1099</v>
      </c>
      <c r="ADC1" s="30" t="s">
        <v>1100</v>
      </c>
      <c r="ADD1" s="30" t="s">
        <v>1101</v>
      </c>
      <c r="ADE1" s="30" t="s">
        <v>1102</v>
      </c>
      <c r="ADF1" s="30" t="s">
        <v>1103</v>
      </c>
      <c r="ADG1" s="30" t="s">
        <v>1104</v>
      </c>
      <c r="ADH1" s="30" t="s">
        <v>1105</v>
      </c>
      <c r="ADI1" s="30" t="s">
        <v>1106</v>
      </c>
      <c r="ADJ1" s="30" t="s">
        <v>1107</v>
      </c>
      <c r="ADK1" s="30" t="s">
        <v>1108</v>
      </c>
      <c r="ADL1" s="30" t="s">
        <v>1109</v>
      </c>
      <c r="ADM1" s="30" t="s">
        <v>1110</v>
      </c>
      <c r="ADN1" s="30" t="s">
        <v>1111</v>
      </c>
      <c r="ADO1" s="30" t="s">
        <v>1112</v>
      </c>
      <c r="ADP1" s="30" t="s">
        <v>1113</v>
      </c>
      <c r="ADQ1" s="30" t="s">
        <v>1114</v>
      </c>
      <c r="ADR1" s="30" t="s">
        <v>1115</v>
      </c>
      <c r="ADS1" s="30" t="s">
        <v>1116</v>
      </c>
      <c r="ADT1" s="30" t="s">
        <v>1117</v>
      </c>
      <c r="ADU1" s="30" t="s">
        <v>1118</v>
      </c>
      <c r="ADV1" s="30" t="s">
        <v>1119</v>
      </c>
      <c r="ADW1" s="30" t="s">
        <v>1120</v>
      </c>
      <c r="ADX1" s="30" t="s">
        <v>1121</v>
      </c>
      <c r="ADY1" s="30" t="s">
        <v>1122</v>
      </c>
      <c r="ADZ1" s="30" t="s">
        <v>1123</v>
      </c>
      <c r="AEA1" s="30" t="s">
        <v>1124</v>
      </c>
      <c r="AEB1" s="30" t="s">
        <v>1125</v>
      </c>
      <c r="AEC1" s="30" t="s">
        <v>1126</v>
      </c>
      <c r="AED1" s="30" t="s">
        <v>1127</v>
      </c>
      <c r="AEE1" s="30" t="s">
        <v>1128</v>
      </c>
      <c r="AEF1" s="30" t="s">
        <v>1129</v>
      </c>
      <c r="AEG1" s="30" t="s">
        <v>1130</v>
      </c>
      <c r="AEH1" s="30" t="s">
        <v>1131</v>
      </c>
      <c r="AEI1" s="30" t="s">
        <v>1132</v>
      </c>
      <c r="AEJ1" s="30" t="s">
        <v>1133</v>
      </c>
      <c r="AEK1" s="30" t="s">
        <v>1134</v>
      </c>
      <c r="AEL1" s="30" t="s">
        <v>1135</v>
      </c>
      <c r="AEM1" s="30" t="s">
        <v>1136</v>
      </c>
      <c r="AEN1" s="30" t="s">
        <v>1137</v>
      </c>
      <c r="AEO1" s="30" t="s">
        <v>1138</v>
      </c>
      <c r="AEP1" s="30" t="s">
        <v>1139</v>
      </c>
      <c r="AEQ1" s="30" t="s">
        <v>1140</v>
      </c>
      <c r="AER1" s="30" t="s">
        <v>1141</v>
      </c>
      <c r="AES1" s="30" t="s">
        <v>1142</v>
      </c>
      <c r="AET1" s="30" t="s">
        <v>1143</v>
      </c>
      <c r="AEU1" s="30" t="s">
        <v>1144</v>
      </c>
      <c r="AEV1" s="30" t="s">
        <v>1145</v>
      </c>
      <c r="AEW1" s="30" t="s">
        <v>1146</v>
      </c>
      <c r="AEX1" s="30" t="s">
        <v>1147</v>
      </c>
      <c r="AEY1" s="30" t="s">
        <v>1148</v>
      </c>
      <c r="AEZ1" s="30" t="s">
        <v>1149</v>
      </c>
      <c r="AFA1" s="30" t="s">
        <v>1150</v>
      </c>
      <c r="AFB1" s="30" t="s">
        <v>1151</v>
      </c>
      <c r="AFC1" s="30" t="s">
        <v>1152</v>
      </c>
      <c r="AFD1" s="30" t="s">
        <v>1153</v>
      </c>
      <c r="AFE1" s="30" t="s">
        <v>1154</v>
      </c>
      <c r="AFF1" s="30" t="s">
        <v>1155</v>
      </c>
      <c r="AFG1" s="30" t="s">
        <v>1156</v>
      </c>
      <c r="AFH1" s="30" t="s">
        <v>1157</v>
      </c>
      <c r="AFI1" s="30" t="s">
        <v>1158</v>
      </c>
      <c r="AFJ1" s="30" t="s">
        <v>1159</v>
      </c>
      <c r="AFK1" s="30" t="s">
        <v>1160</v>
      </c>
      <c r="AFL1" s="30" t="s">
        <v>1161</v>
      </c>
      <c r="AFM1" s="30" t="s">
        <v>1162</v>
      </c>
      <c r="AFN1" s="30" t="s">
        <v>1163</v>
      </c>
      <c r="AFO1" s="30" t="s">
        <v>1164</v>
      </c>
      <c r="AFP1" s="30" t="s">
        <v>1165</v>
      </c>
      <c r="AFQ1" s="30" t="s">
        <v>1166</v>
      </c>
      <c r="AFR1" s="30" t="s">
        <v>1167</v>
      </c>
      <c r="AFS1" s="30" t="s">
        <v>1168</v>
      </c>
      <c r="AFT1" s="30" t="s">
        <v>1169</v>
      </c>
      <c r="AFU1" s="30" t="s">
        <v>1170</v>
      </c>
      <c r="AFV1" s="30" t="s">
        <v>1171</v>
      </c>
      <c r="AFW1" s="30" t="s">
        <v>1172</v>
      </c>
      <c r="AFX1" s="30" t="s">
        <v>1173</v>
      </c>
      <c r="AFY1" s="30" t="s">
        <v>1174</v>
      </c>
      <c r="AFZ1" s="30" t="s">
        <v>1175</v>
      </c>
      <c r="AGA1" s="30" t="s">
        <v>1176</v>
      </c>
      <c r="AGB1" s="30" t="s">
        <v>1177</v>
      </c>
      <c r="AGC1" s="30" t="s">
        <v>1178</v>
      </c>
      <c r="AGD1" s="30" t="s">
        <v>1179</v>
      </c>
      <c r="AGE1" s="30" t="s">
        <v>1180</v>
      </c>
      <c r="AGF1" s="30" t="s">
        <v>1181</v>
      </c>
      <c r="AGG1" s="30" t="s">
        <v>1182</v>
      </c>
      <c r="AGH1" s="30" t="s">
        <v>1183</v>
      </c>
      <c r="AGI1" s="30" t="s">
        <v>1184</v>
      </c>
      <c r="AGJ1" s="30" t="s">
        <v>1185</v>
      </c>
      <c r="AGK1" s="30" t="s">
        <v>1186</v>
      </c>
      <c r="AGL1" s="30" t="s">
        <v>1187</v>
      </c>
      <c r="AGM1" s="30" t="s">
        <v>1188</v>
      </c>
      <c r="AGN1" s="30" t="s">
        <v>1189</v>
      </c>
      <c r="AGO1" s="30" t="s">
        <v>1190</v>
      </c>
      <c r="AGP1" s="30" t="s">
        <v>1191</v>
      </c>
      <c r="AGQ1" s="30" t="s">
        <v>1192</v>
      </c>
      <c r="AGR1" s="30" t="s">
        <v>1193</v>
      </c>
      <c r="AGS1" s="30" t="s">
        <v>1194</v>
      </c>
      <c r="AGT1" s="30" t="s">
        <v>1195</v>
      </c>
      <c r="AGU1" s="30" t="s">
        <v>1196</v>
      </c>
      <c r="AGV1" s="30" t="s">
        <v>1197</v>
      </c>
      <c r="AGW1" s="30" t="s">
        <v>1198</v>
      </c>
      <c r="AGX1" s="30" t="s">
        <v>1199</v>
      </c>
      <c r="AGY1" s="30" t="s">
        <v>1200</v>
      </c>
      <c r="AGZ1" s="30" t="s">
        <v>1201</v>
      </c>
      <c r="AHA1" s="30" t="s">
        <v>1202</v>
      </c>
      <c r="AHB1" s="30" t="s">
        <v>1203</v>
      </c>
      <c r="AHC1" s="30" t="s">
        <v>1204</v>
      </c>
      <c r="AHD1" s="30" t="s">
        <v>1205</v>
      </c>
      <c r="AHE1" s="30" t="s">
        <v>1206</v>
      </c>
      <c r="AHF1" s="30" t="s">
        <v>1207</v>
      </c>
      <c r="AHG1" s="30" t="s">
        <v>1208</v>
      </c>
      <c r="AHH1" s="30" t="s">
        <v>1209</v>
      </c>
      <c r="AHI1" s="30" t="s">
        <v>1210</v>
      </c>
      <c r="AHJ1" s="30" t="s">
        <v>1211</v>
      </c>
      <c r="AHK1" s="30" t="s">
        <v>1212</v>
      </c>
      <c r="AHL1" s="30" t="s">
        <v>1213</v>
      </c>
      <c r="AHM1" s="30" t="s">
        <v>1214</v>
      </c>
      <c r="AHN1" s="30" t="s">
        <v>1215</v>
      </c>
      <c r="AHO1" s="30" t="s">
        <v>1216</v>
      </c>
      <c r="AHP1" s="30" t="s">
        <v>1217</v>
      </c>
      <c r="AHQ1" s="30" t="s">
        <v>1218</v>
      </c>
      <c r="AHR1" s="30" t="s">
        <v>1219</v>
      </c>
      <c r="AHS1" s="30" t="s">
        <v>1220</v>
      </c>
      <c r="AHT1" s="30" t="s">
        <v>1221</v>
      </c>
      <c r="AHU1" s="30" t="s">
        <v>1222</v>
      </c>
      <c r="AHV1" s="30" t="s">
        <v>1223</v>
      </c>
      <c r="AHW1" s="30" t="s">
        <v>1224</v>
      </c>
      <c r="AHX1" s="30" t="s">
        <v>1225</v>
      </c>
      <c r="AHY1" s="30" t="s">
        <v>1226</v>
      </c>
      <c r="AHZ1" s="30" t="s">
        <v>1227</v>
      </c>
      <c r="AIA1" s="30" t="s">
        <v>1228</v>
      </c>
      <c r="AIB1" s="30" t="s">
        <v>1229</v>
      </c>
      <c r="AIC1" s="30" t="s">
        <v>1230</v>
      </c>
      <c r="AID1" s="30" t="s">
        <v>1231</v>
      </c>
      <c r="AIE1" s="30" t="s">
        <v>1232</v>
      </c>
      <c r="AIF1" s="30" t="s">
        <v>1233</v>
      </c>
      <c r="AIG1" s="30" t="s">
        <v>1234</v>
      </c>
      <c r="AIH1" s="30" t="s">
        <v>1235</v>
      </c>
      <c r="AII1" s="30" t="s">
        <v>1236</v>
      </c>
      <c r="AIJ1" s="30" t="s">
        <v>1237</v>
      </c>
      <c r="AIK1" s="30" t="s">
        <v>1238</v>
      </c>
      <c r="AIL1" s="30" t="s">
        <v>1239</v>
      </c>
      <c r="AIM1" s="30" t="s">
        <v>1240</v>
      </c>
      <c r="AIN1" s="30" t="s">
        <v>1241</v>
      </c>
      <c r="AIO1" s="30" t="s">
        <v>1242</v>
      </c>
      <c r="AIP1" s="30" t="s">
        <v>1243</v>
      </c>
      <c r="AIQ1" s="30" t="s">
        <v>1244</v>
      </c>
      <c r="AIR1" s="30" t="s">
        <v>1245</v>
      </c>
      <c r="AIS1" s="30" t="s">
        <v>1246</v>
      </c>
      <c r="AIT1" s="30" t="s">
        <v>1247</v>
      </c>
      <c r="AIU1" s="30" t="s">
        <v>1248</v>
      </c>
      <c r="AIV1" s="30" t="s">
        <v>1249</v>
      </c>
      <c r="AIW1" s="30" t="s">
        <v>1250</v>
      </c>
      <c r="AIX1" s="30" t="s">
        <v>1251</v>
      </c>
      <c r="AIY1" s="30" t="s">
        <v>1252</v>
      </c>
      <c r="AIZ1" s="30" t="s">
        <v>1253</v>
      </c>
      <c r="AJA1" s="30" t="s">
        <v>1254</v>
      </c>
      <c r="AJB1" s="30" t="s">
        <v>1255</v>
      </c>
      <c r="AJC1" s="30" t="s">
        <v>1256</v>
      </c>
      <c r="AJD1" s="30" t="s">
        <v>1257</v>
      </c>
      <c r="AJE1" s="30" t="s">
        <v>1258</v>
      </c>
      <c r="AJF1" s="30" t="s">
        <v>1259</v>
      </c>
      <c r="AJG1" s="30" t="s">
        <v>1260</v>
      </c>
      <c r="AJH1" s="30" t="s">
        <v>1261</v>
      </c>
      <c r="AJI1" s="30" t="s">
        <v>1262</v>
      </c>
      <c r="AJJ1" s="30" t="s">
        <v>1263</v>
      </c>
      <c r="AJK1" s="30" t="s">
        <v>1264</v>
      </c>
      <c r="AJL1" s="30" t="s">
        <v>1265</v>
      </c>
      <c r="AJM1" s="30" t="s">
        <v>1266</v>
      </c>
      <c r="AJN1" s="30" t="s">
        <v>1267</v>
      </c>
      <c r="AJO1" s="30" t="s">
        <v>1268</v>
      </c>
      <c r="AJP1" s="30" t="s">
        <v>1269</v>
      </c>
      <c r="AJQ1" s="30" t="s">
        <v>1270</v>
      </c>
      <c r="AJR1" s="30" t="s">
        <v>1271</v>
      </c>
      <c r="AJS1" s="30" t="s">
        <v>1272</v>
      </c>
      <c r="AJT1" s="30" t="s">
        <v>1273</v>
      </c>
      <c r="AJU1" s="30" t="s">
        <v>1274</v>
      </c>
      <c r="AJV1" s="30" t="s">
        <v>1275</v>
      </c>
      <c r="AJW1" s="30" t="s">
        <v>1276</v>
      </c>
      <c r="AJX1" s="30" t="s">
        <v>1277</v>
      </c>
      <c r="AJY1" s="30" t="s">
        <v>1278</v>
      </c>
      <c r="AJZ1" s="30" t="s">
        <v>1279</v>
      </c>
      <c r="AKA1" s="30" t="s">
        <v>1280</v>
      </c>
      <c r="AKB1" s="30" t="s">
        <v>1281</v>
      </c>
      <c r="AKC1" s="30" t="s">
        <v>1282</v>
      </c>
      <c r="AKD1" s="30" t="s">
        <v>1283</v>
      </c>
      <c r="AKE1" s="30" t="s">
        <v>1284</v>
      </c>
      <c r="AKF1" s="30" t="s">
        <v>1285</v>
      </c>
      <c r="AKG1" s="30" t="s">
        <v>1286</v>
      </c>
      <c r="AKH1" s="30" t="s">
        <v>1287</v>
      </c>
      <c r="AKI1" s="30" t="s">
        <v>1288</v>
      </c>
      <c r="AKJ1" s="30" t="s">
        <v>1289</v>
      </c>
      <c r="AKK1" s="30" t="s">
        <v>1290</v>
      </c>
      <c r="AKL1" s="30" t="s">
        <v>1291</v>
      </c>
      <c r="AKM1" s="30" t="s">
        <v>1292</v>
      </c>
      <c r="AKN1" s="30" t="s">
        <v>1293</v>
      </c>
      <c r="AKO1" s="30" t="s">
        <v>1294</v>
      </c>
      <c r="AKP1" s="30" t="s">
        <v>1295</v>
      </c>
      <c r="AKQ1" s="30" t="s">
        <v>1296</v>
      </c>
      <c r="AKR1" s="30" t="s">
        <v>1297</v>
      </c>
      <c r="AKS1" s="30" t="s">
        <v>1298</v>
      </c>
      <c r="AKT1" s="30" t="s">
        <v>1299</v>
      </c>
      <c r="AKU1" s="30" t="s">
        <v>1300</v>
      </c>
      <c r="AKV1" s="30" t="s">
        <v>1301</v>
      </c>
      <c r="AKW1" s="30" t="s">
        <v>1302</v>
      </c>
      <c r="AKX1" s="30" t="s">
        <v>1303</v>
      </c>
      <c r="AKY1" s="30" t="s">
        <v>1304</v>
      </c>
      <c r="AKZ1" s="30" t="s">
        <v>1305</v>
      </c>
      <c r="ALA1" s="30" t="s">
        <v>1306</v>
      </c>
      <c r="ALB1" s="30" t="s">
        <v>1307</v>
      </c>
      <c r="ALC1" s="30" t="s">
        <v>1308</v>
      </c>
      <c r="ALD1" s="30" t="s">
        <v>1309</v>
      </c>
      <c r="ALE1" s="30" t="s">
        <v>1310</v>
      </c>
      <c r="ALF1" s="30" t="s">
        <v>1311</v>
      </c>
      <c r="ALG1" s="30" t="s">
        <v>1312</v>
      </c>
      <c r="ALH1" s="30" t="s">
        <v>1313</v>
      </c>
      <c r="ALI1" s="30" t="s">
        <v>1314</v>
      </c>
      <c r="ALJ1" s="30" t="s">
        <v>1315</v>
      </c>
      <c r="ALK1" s="30" t="s">
        <v>1316</v>
      </c>
      <c r="ALL1" s="30" t="s">
        <v>1317</v>
      </c>
      <c r="ALM1" s="30" t="s">
        <v>1318</v>
      </c>
      <c r="ALN1" s="30" t="s">
        <v>1319</v>
      </c>
      <c r="ALO1" s="30" t="s">
        <v>1320</v>
      </c>
      <c r="ALP1" s="30" t="s">
        <v>1321</v>
      </c>
      <c r="ALQ1" s="30" t="s">
        <v>1322</v>
      </c>
      <c r="ALR1" s="30" t="s">
        <v>1323</v>
      </c>
      <c r="ALS1" s="30" t="s">
        <v>1324</v>
      </c>
      <c r="ALT1" s="30" t="s">
        <v>1325</v>
      </c>
      <c r="ALU1" s="30" t="s">
        <v>1326</v>
      </c>
      <c r="ALV1" s="30" t="s">
        <v>1327</v>
      </c>
      <c r="ALW1" s="30" t="s">
        <v>1328</v>
      </c>
      <c r="ALX1" s="30" t="s">
        <v>1329</v>
      </c>
      <c r="ALY1" s="30" t="s">
        <v>1330</v>
      </c>
      <c r="ALZ1" s="30" t="s">
        <v>1331</v>
      </c>
      <c r="AMA1" s="30" t="s">
        <v>1332</v>
      </c>
      <c r="AMB1" s="30" t="s">
        <v>1333</v>
      </c>
      <c r="AMC1" s="30" t="s">
        <v>1334</v>
      </c>
      <c r="AMD1" s="30" t="s">
        <v>1335</v>
      </c>
      <c r="AME1" s="30" t="s">
        <v>1336</v>
      </c>
      <c r="AMF1" s="30" t="s">
        <v>1337</v>
      </c>
      <c r="AMG1" s="30" t="s">
        <v>1338</v>
      </c>
      <c r="AMH1" s="30" t="s">
        <v>1339</v>
      </c>
      <c r="AMI1" s="30" t="s">
        <v>1340</v>
      </c>
      <c r="AMJ1" s="30" t="s">
        <v>1341</v>
      </c>
      <c r="AMK1" s="30" t="s">
        <v>1342</v>
      </c>
      <c r="AML1" s="30" t="s">
        <v>1343</v>
      </c>
      <c r="AMM1" s="30" t="s">
        <v>1344</v>
      </c>
      <c r="AMN1" s="30" t="s">
        <v>1345</v>
      </c>
      <c r="AMO1" s="30" t="s">
        <v>1346</v>
      </c>
      <c r="AMP1" s="30" t="s">
        <v>1347</v>
      </c>
      <c r="AMQ1" s="30" t="s">
        <v>1348</v>
      </c>
      <c r="AMR1" s="30" t="s">
        <v>1349</v>
      </c>
      <c r="AMS1" s="30" t="s">
        <v>1350</v>
      </c>
      <c r="AMT1" s="30" t="s">
        <v>1351</v>
      </c>
      <c r="AMU1" s="30" t="s">
        <v>1352</v>
      </c>
      <c r="AMV1" s="30" t="s">
        <v>1353</v>
      </c>
      <c r="AMW1" s="30" t="s">
        <v>1354</v>
      </c>
      <c r="AMX1" s="30" t="s">
        <v>1355</v>
      </c>
      <c r="AMY1" s="30" t="s">
        <v>1356</v>
      </c>
      <c r="AMZ1" s="30" t="s">
        <v>1357</v>
      </c>
      <c r="ANA1" s="30" t="s">
        <v>1358</v>
      </c>
      <c r="ANB1" s="30" t="s">
        <v>1359</v>
      </c>
      <c r="ANC1" s="30" t="s">
        <v>1360</v>
      </c>
      <c r="AND1" s="30" t="s">
        <v>1361</v>
      </c>
      <c r="ANE1" s="30" t="s">
        <v>1362</v>
      </c>
      <c r="ANF1" s="30" t="s">
        <v>1363</v>
      </c>
      <c r="ANG1" s="30" t="s">
        <v>1364</v>
      </c>
      <c r="ANH1" s="30" t="s">
        <v>1365</v>
      </c>
      <c r="ANI1" s="30" t="s">
        <v>1366</v>
      </c>
      <c r="ANJ1" s="30" t="s">
        <v>1367</v>
      </c>
      <c r="ANK1" s="30" t="s">
        <v>1368</v>
      </c>
      <c r="ANL1" s="30" t="s">
        <v>1369</v>
      </c>
      <c r="ANM1" s="30" t="s">
        <v>1370</v>
      </c>
      <c r="ANN1" s="30" t="s">
        <v>1371</v>
      </c>
      <c r="ANO1" s="30" t="s">
        <v>1372</v>
      </c>
      <c r="ANP1" s="30" t="s">
        <v>1373</v>
      </c>
      <c r="ANQ1" s="30" t="s">
        <v>1374</v>
      </c>
      <c r="ANR1" s="30" t="s">
        <v>1375</v>
      </c>
      <c r="ANS1" s="30" t="s">
        <v>1376</v>
      </c>
      <c r="ANT1" s="30" t="s">
        <v>1377</v>
      </c>
      <c r="ANU1" s="30" t="s">
        <v>1378</v>
      </c>
      <c r="ANV1" s="30" t="s">
        <v>1379</v>
      </c>
      <c r="ANW1" s="30" t="s">
        <v>1380</v>
      </c>
      <c r="ANX1" s="30" t="s">
        <v>1381</v>
      </c>
      <c r="ANY1" s="30" t="s">
        <v>1382</v>
      </c>
      <c r="ANZ1" s="30" t="s">
        <v>1383</v>
      </c>
      <c r="AOA1" s="30" t="s">
        <v>1384</v>
      </c>
      <c r="AOB1" s="30" t="s">
        <v>1385</v>
      </c>
      <c r="AOC1" s="30" t="s">
        <v>1386</v>
      </c>
      <c r="AOD1" s="30" t="s">
        <v>1387</v>
      </c>
      <c r="AOE1" s="30" t="s">
        <v>1388</v>
      </c>
      <c r="AOF1" s="30" t="s">
        <v>1389</v>
      </c>
      <c r="AOG1" s="30" t="s">
        <v>1390</v>
      </c>
      <c r="AOH1" s="30" t="s">
        <v>1391</v>
      </c>
      <c r="AOI1" s="30" t="s">
        <v>1392</v>
      </c>
      <c r="AOJ1" s="30" t="s">
        <v>1393</v>
      </c>
      <c r="AOK1" s="30" t="s">
        <v>1394</v>
      </c>
      <c r="AOL1" s="30" t="s">
        <v>1395</v>
      </c>
      <c r="AOM1" s="30" t="s">
        <v>1396</v>
      </c>
      <c r="AON1" s="30" t="s">
        <v>1397</v>
      </c>
      <c r="AOO1" s="30" t="s">
        <v>1398</v>
      </c>
      <c r="AOP1" s="30" t="s">
        <v>1399</v>
      </c>
      <c r="AOQ1" s="30" t="s">
        <v>1400</v>
      </c>
      <c r="AOR1" s="30" t="s">
        <v>1401</v>
      </c>
      <c r="AOS1" s="30" t="s">
        <v>1402</v>
      </c>
      <c r="AOT1" s="30" t="s">
        <v>1403</v>
      </c>
      <c r="AOU1" s="30" t="s">
        <v>1404</v>
      </c>
      <c r="AOV1" s="30" t="s">
        <v>1405</v>
      </c>
      <c r="AOW1" s="30" t="s">
        <v>1406</v>
      </c>
      <c r="AOX1" s="30" t="s">
        <v>1407</v>
      </c>
      <c r="AOY1" s="30" t="s">
        <v>1408</v>
      </c>
      <c r="AOZ1" s="30" t="s">
        <v>1409</v>
      </c>
      <c r="APA1" s="30" t="s">
        <v>1410</v>
      </c>
      <c r="APB1" s="30" t="s">
        <v>1411</v>
      </c>
      <c r="APC1" s="30" t="s">
        <v>1412</v>
      </c>
      <c r="APD1" s="30" t="s">
        <v>1413</v>
      </c>
      <c r="APE1" s="30" t="s">
        <v>1414</v>
      </c>
      <c r="APF1" s="30" t="s">
        <v>1415</v>
      </c>
      <c r="APG1" s="30" t="s">
        <v>1416</v>
      </c>
      <c r="APH1" s="30" t="s">
        <v>1417</v>
      </c>
      <c r="API1" s="30" t="s">
        <v>1418</v>
      </c>
      <c r="APJ1" s="30" t="s">
        <v>1419</v>
      </c>
      <c r="APK1" s="30" t="s">
        <v>1420</v>
      </c>
      <c r="APL1" s="30" t="s">
        <v>1421</v>
      </c>
      <c r="APM1" s="30" t="s">
        <v>1422</v>
      </c>
      <c r="APN1" s="30" t="s">
        <v>1423</v>
      </c>
      <c r="APO1" s="30" t="s">
        <v>1424</v>
      </c>
      <c r="APP1" s="30" t="s">
        <v>1425</v>
      </c>
      <c r="APQ1" s="30" t="s">
        <v>1426</v>
      </c>
      <c r="APR1" s="30" t="s">
        <v>1427</v>
      </c>
      <c r="APS1" s="30" t="s">
        <v>1428</v>
      </c>
      <c r="APT1" s="30" t="s">
        <v>1429</v>
      </c>
      <c r="APU1" s="30" t="s">
        <v>1430</v>
      </c>
      <c r="APV1" s="30" t="s">
        <v>1431</v>
      </c>
      <c r="APW1" s="30" t="s">
        <v>1432</v>
      </c>
      <c r="APX1" s="30" t="s">
        <v>1433</v>
      </c>
      <c r="APY1" s="30" t="s">
        <v>1434</v>
      </c>
      <c r="APZ1" s="30" t="s">
        <v>1435</v>
      </c>
      <c r="AQA1" s="30" t="s">
        <v>1436</v>
      </c>
      <c r="AQB1" s="30" t="s">
        <v>1437</v>
      </c>
      <c r="AQC1" s="30" t="s">
        <v>1438</v>
      </c>
      <c r="AQD1" s="30" t="s">
        <v>1439</v>
      </c>
      <c r="AQE1" s="30" t="s">
        <v>1440</v>
      </c>
      <c r="AQF1" s="30" t="s">
        <v>1441</v>
      </c>
      <c r="AQG1" s="30" t="s">
        <v>1442</v>
      </c>
      <c r="AQH1" s="30" t="s">
        <v>1443</v>
      </c>
      <c r="AQI1" s="30" t="s">
        <v>1444</v>
      </c>
      <c r="AQJ1" s="30" t="s">
        <v>1445</v>
      </c>
      <c r="AQK1" s="30" t="s">
        <v>1446</v>
      </c>
      <c r="AQL1" s="30" t="s">
        <v>1447</v>
      </c>
      <c r="AQM1" s="30" t="s">
        <v>1448</v>
      </c>
      <c r="AQN1" s="30" t="s">
        <v>1449</v>
      </c>
      <c r="AQO1" s="30" t="s">
        <v>1450</v>
      </c>
      <c r="AQP1" s="30" t="s">
        <v>1451</v>
      </c>
      <c r="AQQ1" s="30" t="s">
        <v>1452</v>
      </c>
      <c r="AQR1" s="30" t="s">
        <v>1453</v>
      </c>
      <c r="AQS1" s="30" t="s">
        <v>1454</v>
      </c>
      <c r="AQT1" s="30" t="s">
        <v>1455</v>
      </c>
      <c r="AQU1" s="30" t="s">
        <v>1456</v>
      </c>
      <c r="AQV1" s="30" t="s">
        <v>1457</v>
      </c>
      <c r="AQW1" s="30" t="s">
        <v>1458</v>
      </c>
      <c r="AQX1" s="30" t="s">
        <v>1459</v>
      </c>
      <c r="AQY1" s="30" t="s">
        <v>1460</v>
      </c>
      <c r="AQZ1" s="30" t="s">
        <v>1461</v>
      </c>
      <c r="ARA1" s="30" t="s">
        <v>1462</v>
      </c>
      <c r="ARB1" s="30" t="s">
        <v>1463</v>
      </c>
      <c r="ARC1" s="30" t="s">
        <v>1464</v>
      </c>
      <c r="ARD1" s="30" t="s">
        <v>1465</v>
      </c>
      <c r="ARE1" s="30" t="s">
        <v>1466</v>
      </c>
      <c r="ARF1" s="30" t="s">
        <v>1467</v>
      </c>
      <c r="ARG1" s="30" t="s">
        <v>1468</v>
      </c>
      <c r="ARH1" s="30" t="s">
        <v>1469</v>
      </c>
      <c r="ARI1" s="30" t="s">
        <v>1470</v>
      </c>
      <c r="ARJ1" s="30" t="s">
        <v>1471</v>
      </c>
      <c r="ARK1" s="30" t="s">
        <v>1472</v>
      </c>
      <c r="ARL1" s="30" t="s">
        <v>1473</v>
      </c>
      <c r="ARM1" s="30" t="s">
        <v>1474</v>
      </c>
      <c r="ARN1" s="30" t="s">
        <v>1475</v>
      </c>
      <c r="ARO1" s="30" t="s">
        <v>1476</v>
      </c>
      <c r="ARP1" s="30" t="s">
        <v>1477</v>
      </c>
      <c r="ARQ1" s="30" t="s">
        <v>1478</v>
      </c>
      <c r="ARR1" s="30" t="s">
        <v>1479</v>
      </c>
      <c r="ARS1" s="30" t="s">
        <v>1480</v>
      </c>
      <c r="ART1" s="30" t="s">
        <v>1481</v>
      </c>
      <c r="ARU1" s="30" t="s">
        <v>1482</v>
      </c>
      <c r="ARV1" s="30" t="s">
        <v>1483</v>
      </c>
      <c r="ARW1" s="30" t="s">
        <v>1484</v>
      </c>
      <c r="ARX1" s="30" t="s">
        <v>1485</v>
      </c>
      <c r="ARY1" s="30" t="s">
        <v>1486</v>
      </c>
      <c r="ARZ1" s="30" t="s">
        <v>1487</v>
      </c>
      <c r="ASA1" s="30" t="s">
        <v>1488</v>
      </c>
      <c r="ASB1" s="30" t="s">
        <v>1489</v>
      </c>
      <c r="ASC1" s="30" t="s">
        <v>1490</v>
      </c>
      <c r="ASD1" s="30" t="s">
        <v>1491</v>
      </c>
      <c r="ASE1" s="30" t="s">
        <v>1492</v>
      </c>
      <c r="ASF1" s="30" t="s">
        <v>1493</v>
      </c>
      <c r="ASG1" s="30" t="s">
        <v>1494</v>
      </c>
      <c r="ASH1" s="30" t="s">
        <v>1495</v>
      </c>
      <c r="ASI1" s="30" t="s">
        <v>1496</v>
      </c>
      <c r="ASJ1" s="30" t="s">
        <v>1497</v>
      </c>
      <c r="ASK1" s="30" t="s">
        <v>1498</v>
      </c>
      <c r="ASL1" s="30" t="s">
        <v>1499</v>
      </c>
      <c r="ASM1" s="30" t="s">
        <v>1500</v>
      </c>
      <c r="ASN1" s="30" t="s">
        <v>1501</v>
      </c>
      <c r="ASO1" s="30" t="s">
        <v>1502</v>
      </c>
      <c r="ASP1" s="30" t="s">
        <v>1503</v>
      </c>
      <c r="ASQ1" s="30" t="s">
        <v>1504</v>
      </c>
      <c r="ASR1" s="30" t="s">
        <v>1505</v>
      </c>
      <c r="ASS1" s="30" t="s">
        <v>1506</v>
      </c>
      <c r="AST1" s="30" t="s">
        <v>1507</v>
      </c>
      <c r="ASU1" s="30" t="s">
        <v>1508</v>
      </c>
      <c r="ASV1" s="30" t="s">
        <v>1509</v>
      </c>
      <c r="ASW1" s="30" t="s">
        <v>1510</v>
      </c>
      <c r="ASX1" s="30" t="s">
        <v>1511</v>
      </c>
      <c r="ASY1" s="30" t="s">
        <v>1512</v>
      </c>
      <c r="ASZ1" s="30" t="s">
        <v>1513</v>
      </c>
      <c r="ATA1" s="30" t="s">
        <v>1514</v>
      </c>
      <c r="ATB1" s="30" t="s">
        <v>1515</v>
      </c>
      <c r="ATC1" s="30" t="s">
        <v>1516</v>
      </c>
      <c r="ATD1" s="30" t="s">
        <v>1517</v>
      </c>
      <c r="ATE1" s="30" t="s">
        <v>1518</v>
      </c>
      <c r="ATF1" s="30" t="s">
        <v>1519</v>
      </c>
      <c r="ATG1" s="30" t="s">
        <v>1520</v>
      </c>
      <c r="ATH1" s="30" t="s">
        <v>1521</v>
      </c>
      <c r="ATI1" s="30" t="s">
        <v>1522</v>
      </c>
      <c r="ATJ1" s="30" t="s">
        <v>1523</v>
      </c>
      <c r="ATK1" s="30" t="s">
        <v>1524</v>
      </c>
      <c r="ATL1" s="30" t="s">
        <v>1525</v>
      </c>
      <c r="ATM1" s="30" t="s">
        <v>1526</v>
      </c>
      <c r="ATN1" s="30" t="s">
        <v>1527</v>
      </c>
      <c r="ATO1" s="30" t="s">
        <v>1528</v>
      </c>
      <c r="ATP1" s="30" t="s">
        <v>1529</v>
      </c>
      <c r="ATQ1" s="30" t="s">
        <v>1530</v>
      </c>
      <c r="ATR1" s="30" t="s">
        <v>1531</v>
      </c>
      <c r="ATS1" s="30" t="s">
        <v>1532</v>
      </c>
      <c r="ATT1" s="30" t="s">
        <v>1533</v>
      </c>
      <c r="ATU1" s="30" t="s">
        <v>1534</v>
      </c>
      <c r="ATV1" s="30" t="s">
        <v>1535</v>
      </c>
      <c r="ATW1" s="30" t="s">
        <v>1536</v>
      </c>
      <c r="ATX1" s="30" t="s">
        <v>1537</v>
      </c>
      <c r="ATY1" s="30" t="s">
        <v>1538</v>
      </c>
      <c r="ATZ1" s="30" t="s">
        <v>1539</v>
      </c>
      <c r="AUA1" s="30" t="s">
        <v>1540</v>
      </c>
      <c r="AUB1" s="30" t="s">
        <v>1541</v>
      </c>
      <c r="AUC1" s="30" t="s">
        <v>1542</v>
      </c>
      <c r="AUD1" s="30" t="s">
        <v>1543</v>
      </c>
      <c r="AUE1" s="30" t="s">
        <v>1544</v>
      </c>
      <c r="AUF1" s="30" t="s">
        <v>1545</v>
      </c>
      <c r="AUG1" s="30" t="s">
        <v>1546</v>
      </c>
      <c r="AUH1" s="30" t="s">
        <v>1547</v>
      </c>
      <c r="AUI1" s="30" t="s">
        <v>1548</v>
      </c>
      <c r="AUJ1" s="30" t="s">
        <v>1549</v>
      </c>
      <c r="AUK1" s="30" t="s">
        <v>1550</v>
      </c>
      <c r="AUL1" s="30" t="s">
        <v>1551</v>
      </c>
      <c r="AUM1" s="30" t="s">
        <v>1552</v>
      </c>
      <c r="AUN1" s="30" t="s">
        <v>1553</v>
      </c>
      <c r="AUO1" s="30" t="s">
        <v>1554</v>
      </c>
      <c r="AUP1" s="30" t="s">
        <v>1555</v>
      </c>
      <c r="AUQ1" s="30" t="s">
        <v>1556</v>
      </c>
      <c r="AUR1" s="30" t="s">
        <v>1557</v>
      </c>
      <c r="AUS1" s="30" t="s">
        <v>1558</v>
      </c>
      <c r="AUT1" s="30" t="s">
        <v>1559</v>
      </c>
      <c r="AUU1" s="30" t="s">
        <v>1560</v>
      </c>
      <c r="AUV1" s="30" t="s">
        <v>1561</v>
      </c>
      <c r="AUW1" s="30" t="s">
        <v>1562</v>
      </c>
      <c r="AUX1" s="30" t="s">
        <v>1563</v>
      </c>
      <c r="AUY1" s="30" t="s">
        <v>1564</v>
      </c>
      <c r="AUZ1" s="30" t="s">
        <v>1565</v>
      </c>
      <c r="AVA1" s="30" t="s">
        <v>1566</v>
      </c>
      <c r="AVB1" s="30" t="s">
        <v>1567</v>
      </c>
      <c r="AVC1" s="30" t="s">
        <v>1568</v>
      </c>
      <c r="AVD1" s="30" t="s">
        <v>1569</v>
      </c>
      <c r="AVE1" s="30" t="s">
        <v>1570</v>
      </c>
      <c r="AVF1" s="30" t="s">
        <v>1571</v>
      </c>
      <c r="AVG1" s="30" t="s">
        <v>1572</v>
      </c>
      <c r="AVH1" s="30" t="s">
        <v>1573</v>
      </c>
      <c r="AVI1" s="30" t="s">
        <v>1574</v>
      </c>
      <c r="AVJ1" s="30" t="s">
        <v>1575</v>
      </c>
      <c r="AVK1" s="30" t="s">
        <v>1576</v>
      </c>
      <c r="AVL1" s="30" t="s">
        <v>1577</v>
      </c>
      <c r="AVM1" s="30" t="s">
        <v>1578</v>
      </c>
      <c r="AVN1" s="30" t="s">
        <v>1579</v>
      </c>
      <c r="AVO1" s="30" t="s">
        <v>1580</v>
      </c>
      <c r="AVP1" s="30" t="s">
        <v>1581</v>
      </c>
      <c r="AVQ1" s="30" t="s">
        <v>1582</v>
      </c>
      <c r="AVR1" s="30" t="s">
        <v>1583</v>
      </c>
      <c r="AVS1" s="30" t="s">
        <v>1584</v>
      </c>
      <c r="AVT1" s="30" t="s">
        <v>1585</v>
      </c>
      <c r="AVU1" s="30" t="s">
        <v>1586</v>
      </c>
      <c r="AVV1" s="30" t="s">
        <v>1587</v>
      </c>
      <c r="AVW1" s="30" t="s">
        <v>1588</v>
      </c>
      <c r="AVX1" s="30" t="s">
        <v>1589</v>
      </c>
      <c r="AVY1" s="30" t="s">
        <v>1590</v>
      </c>
      <c r="AVZ1" s="30" t="s">
        <v>1591</v>
      </c>
      <c r="AWA1" s="30" t="s">
        <v>1592</v>
      </c>
      <c r="AWB1" s="30" t="s">
        <v>1593</v>
      </c>
      <c r="AWC1" s="30" t="s">
        <v>1594</v>
      </c>
      <c r="AWD1" s="30" t="s">
        <v>1595</v>
      </c>
      <c r="AWE1" s="30" t="s">
        <v>1596</v>
      </c>
      <c r="AWF1" s="30" t="s">
        <v>1597</v>
      </c>
      <c r="AWG1" s="30" t="s">
        <v>1598</v>
      </c>
      <c r="AWH1" s="30" t="s">
        <v>1599</v>
      </c>
      <c r="AWI1" s="30" t="s">
        <v>1600</v>
      </c>
      <c r="AWJ1" s="30" t="s">
        <v>1601</v>
      </c>
      <c r="AWK1" s="30" t="s">
        <v>1602</v>
      </c>
      <c r="AWL1" s="30" t="s">
        <v>1603</v>
      </c>
      <c r="AWM1" s="30" t="s">
        <v>1604</v>
      </c>
      <c r="AWN1" s="30" t="s">
        <v>1605</v>
      </c>
      <c r="AWO1" s="30" t="s">
        <v>1606</v>
      </c>
      <c r="AWP1" s="30" t="s">
        <v>1607</v>
      </c>
      <c r="AWQ1" s="30" t="s">
        <v>1608</v>
      </c>
      <c r="AWR1" s="30" t="s">
        <v>1609</v>
      </c>
      <c r="AWS1" s="30" t="s">
        <v>1610</v>
      </c>
      <c r="AWT1" s="30" t="s">
        <v>1611</v>
      </c>
      <c r="AWU1" s="30" t="s">
        <v>1612</v>
      </c>
      <c r="AWV1" s="30" t="s">
        <v>1613</v>
      </c>
      <c r="AWW1" s="30" t="s">
        <v>1614</v>
      </c>
      <c r="AWX1" s="30" t="s">
        <v>1615</v>
      </c>
      <c r="AWY1" s="30" t="s">
        <v>1616</v>
      </c>
      <c r="AWZ1" s="30" t="s">
        <v>1617</v>
      </c>
      <c r="AXA1" s="30" t="s">
        <v>1618</v>
      </c>
      <c r="AXB1" s="30" t="s">
        <v>1619</v>
      </c>
      <c r="AXC1" s="30" t="s">
        <v>1620</v>
      </c>
      <c r="AXD1" s="30" t="s">
        <v>1621</v>
      </c>
      <c r="AXE1" s="30" t="s">
        <v>1622</v>
      </c>
      <c r="AXF1" s="30" t="s">
        <v>1623</v>
      </c>
      <c r="AXG1" s="30" t="s">
        <v>1624</v>
      </c>
      <c r="AXH1" s="30" t="s">
        <v>1625</v>
      </c>
      <c r="AXI1" s="30" t="s">
        <v>1626</v>
      </c>
      <c r="AXJ1" s="30" t="s">
        <v>1627</v>
      </c>
      <c r="AXK1" s="30" t="s">
        <v>1628</v>
      </c>
      <c r="AXL1" s="30" t="s">
        <v>1629</v>
      </c>
      <c r="AXM1" s="30" t="s">
        <v>1630</v>
      </c>
      <c r="AXN1" s="30" t="s">
        <v>1631</v>
      </c>
      <c r="AXO1" s="30" t="s">
        <v>1632</v>
      </c>
      <c r="AXP1" s="30" t="s">
        <v>1633</v>
      </c>
      <c r="AXQ1" s="30" t="s">
        <v>1634</v>
      </c>
      <c r="AXR1" s="30" t="s">
        <v>1635</v>
      </c>
      <c r="AXS1" s="30" t="s">
        <v>1636</v>
      </c>
      <c r="AXT1" s="30" t="s">
        <v>1637</v>
      </c>
      <c r="AXU1" s="30" t="s">
        <v>1638</v>
      </c>
      <c r="AXV1" s="30" t="s">
        <v>1639</v>
      </c>
      <c r="AXW1" s="30" t="s">
        <v>1640</v>
      </c>
      <c r="AXX1" s="30" t="s">
        <v>1641</v>
      </c>
      <c r="AXY1" s="30" t="s">
        <v>1642</v>
      </c>
      <c r="AXZ1" s="30" t="s">
        <v>1643</v>
      </c>
      <c r="AYA1" s="30" t="s">
        <v>1644</v>
      </c>
      <c r="AYB1" s="30" t="s">
        <v>1645</v>
      </c>
      <c r="AYC1" s="30" t="s">
        <v>1646</v>
      </c>
      <c r="AYD1" s="30" t="s">
        <v>1647</v>
      </c>
      <c r="AYE1" s="30" t="s">
        <v>1648</v>
      </c>
      <c r="AYF1" s="30" t="s">
        <v>1649</v>
      </c>
      <c r="AYG1" s="30" t="s">
        <v>1650</v>
      </c>
      <c r="AYH1" s="30" t="s">
        <v>1651</v>
      </c>
      <c r="AYI1" s="30" t="s">
        <v>1652</v>
      </c>
      <c r="AYJ1" s="30" t="s">
        <v>1653</v>
      </c>
      <c r="AYK1" s="30" t="s">
        <v>1654</v>
      </c>
      <c r="AYL1" s="30" t="s">
        <v>1655</v>
      </c>
      <c r="AYM1" s="30" t="s">
        <v>1656</v>
      </c>
      <c r="AYN1" s="30" t="s">
        <v>1657</v>
      </c>
      <c r="AYO1" s="30" t="s">
        <v>1658</v>
      </c>
      <c r="AYP1" s="30" t="s">
        <v>1659</v>
      </c>
      <c r="AYQ1" s="30" t="s">
        <v>1660</v>
      </c>
      <c r="AYR1" s="30" t="s">
        <v>1661</v>
      </c>
      <c r="AYS1" s="30" t="s">
        <v>1662</v>
      </c>
      <c r="AYT1" s="30" t="s">
        <v>1663</v>
      </c>
      <c r="AYU1" s="30" t="s">
        <v>1664</v>
      </c>
      <c r="AYV1" s="30" t="s">
        <v>1665</v>
      </c>
      <c r="AYW1" s="30" t="s">
        <v>1666</v>
      </c>
      <c r="AYX1" s="30" t="s">
        <v>1667</v>
      </c>
      <c r="AYY1" s="30" t="s">
        <v>1668</v>
      </c>
      <c r="AYZ1" s="30" t="s">
        <v>1669</v>
      </c>
      <c r="AZA1" s="30" t="s">
        <v>1670</v>
      </c>
      <c r="AZB1" s="30" t="s">
        <v>1671</v>
      </c>
      <c r="AZC1" s="30" t="s">
        <v>1672</v>
      </c>
      <c r="AZD1" s="30" t="s">
        <v>1673</v>
      </c>
      <c r="AZE1" s="30" t="s">
        <v>1674</v>
      </c>
      <c r="AZF1" s="30" t="s">
        <v>1675</v>
      </c>
      <c r="AZG1" s="30" t="s">
        <v>1676</v>
      </c>
      <c r="AZH1" s="30" t="s">
        <v>1677</v>
      </c>
      <c r="AZI1" s="30" t="s">
        <v>1678</v>
      </c>
      <c r="AZJ1" s="30" t="s">
        <v>1679</v>
      </c>
      <c r="AZK1" s="30" t="s">
        <v>1680</v>
      </c>
      <c r="AZL1" s="30" t="s">
        <v>1681</v>
      </c>
      <c r="AZM1" s="30" t="s">
        <v>1682</v>
      </c>
      <c r="AZN1" s="30" t="s">
        <v>1683</v>
      </c>
      <c r="AZO1" s="30" t="s">
        <v>1684</v>
      </c>
      <c r="AZP1" s="30" t="s">
        <v>1685</v>
      </c>
      <c r="AZQ1" s="30" t="s">
        <v>1686</v>
      </c>
      <c r="AZR1" s="30" t="s">
        <v>1687</v>
      </c>
      <c r="AZS1" s="30" t="s">
        <v>1688</v>
      </c>
      <c r="AZT1" s="30" t="s">
        <v>1689</v>
      </c>
      <c r="AZU1" s="30" t="s">
        <v>1690</v>
      </c>
      <c r="AZV1" s="30" t="s">
        <v>1691</v>
      </c>
      <c r="AZW1" s="30" t="s">
        <v>1692</v>
      </c>
      <c r="AZX1" s="30" t="s">
        <v>1693</v>
      </c>
      <c r="AZY1" s="30" t="s">
        <v>1694</v>
      </c>
      <c r="AZZ1" s="30" t="s">
        <v>1695</v>
      </c>
      <c r="BAA1" s="30" t="s">
        <v>1696</v>
      </c>
      <c r="BAB1" s="30" t="s">
        <v>1697</v>
      </c>
      <c r="BAC1" s="30" t="s">
        <v>1698</v>
      </c>
      <c r="BAD1" s="30" t="s">
        <v>1699</v>
      </c>
      <c r="BAE1" s="30" t="s">
        <v>1700</v>
      </c>
      <c r="BAF1" s="30" t="s">
        <v>1701</v>
      </c>
      <c r="BAG1" s="30" t="s">
        <v>1702</v>
      </c>
      <c r="BAH1" s="30" t="s">
        <v>1703</v>
      </c>
      <c r="BAI1" s="30" t="s">
        <v>1704</v>
      </c>
      <c r="BAJ1" s="30" t="s">
        <v>1705</v>
      </c>
      <c r="BAK1" s="30" t="s">
        <v>1706</v>
      </c>
      <c r="BAL1" s="30" t="s">
        <v>1707</v>
      </c>
      <c r="BAM1" s="30" t="s">
        <v>1708</v>
      </c>
      <c r="BAN1" s="30" t="s">
        <v>1709</v>
      </c>
      <c r="BAO1" s="30" t="s">
        <v>1710</v>
      </c>
      <c r="BAP1" s="30" t="s">
        <v>1711</v>
      </c>
      <c r="BAQ1" s="30" t="s">
        <v>1712</v>
      </c>
      <c r="BAR1" s="30" t="s">
        <v>1713</v>
      </c>
      <c r="BAS1" s="30" t="s">
        <v>1714</v>
      </c>
      <c r="BAT1" s="30" t="s">
        <v>1715</v>
      </c>
      <c r="BAU1" s="30" t="s">
        <v>1716</v>
      </c>
      <c r="BAV1" s="30" t="s">
        <v>1717</v>
      </c>
      <c r="BAW1" s="30" t="s">
        <v>1718</v>
      </c>
      <c r="BAX1" s="30" t="s">
        <v>1719</v>
      </c>
      <c r="BAY1" s="30" t="s">
        <v>1720</v>
      </c>
      <c r="BAZ1" s="30" t="s">
        <v>1721</v>
      </c>
      <c r="BBA1" s="30" t="s">
        <v>1722</v>
      </c>
      <c r="BBB1" s="30" t="s">
        <v>1723</v>
      </c>
      <c r="BBC1" s="30" t="s">
        <v>1724</v>
      </c>
      <c r="BBD1" s="30" t="s">
        <v>1725</v>
      </c>
      <c r="BBE1" s="30" t="s">
        <v>1726</v>
      </c>
      <c r="BBF1" s="30" t="s">
        <v>1727</v>
      </c>
      <c r="BBG1" s="30" t="s">
        <v>1728</v>
      </c>
      <c r="BBH1" s="30" t="s">
        <v>1729</v>
      </c>
      <c r="BBI1" s="30" t="s">
        <v>1730</v>
      </c>
      <c r="BBJ1" s="30" t="s">
        <v>1731</v>
      </c>
      <c r="BBK1" s="30" t="s">
        <v>1732</v>
      </c>
      <c r="BBL1" s="30" t="s">
        <v>1733</v>
      </c>
      <c r="BBM1" s="30" t="s">
        <v>1734</v>
      </c>
      <c r="BBN1" s="30" t="s">
        <v>1735</v>
      </c>
      <c r="BBO1" s="30" t="s">
        <v>1736</v>
      </c>
      <c r="BBP1" s="30" t="s">
        <v>1737</v>
      </c>
      <c r="BBQ1" s="30" t="s">
        <v>1738</v>
      </c>
      <c r="BBR1" s="30" t="s">
        <v>1739</v>
      </c>
      <c r="BBS1" s="30" t="s">
        <v>1740</v>
      </c>
      <c r="BBT1" s="30" t="s">
        <v>1741</v>
      </c>
      <c r="BBU1" s="30" t="s">
        <v>1742</v>
      </c>
      <c r="BBV1" s="30" t="s">
        <v>1743</v>
      </c>
      <c r="BBW1" s="30" t="s">
        <v>1744</v>
      </c>
      <c r="BBX1" s="30" t="s">
        <v>1745</v>
      </c>
      <c r="BBY1" s="30" t="s">
        <v>1746</v>
      </c>
      <c r="BBZ1" s="30" t="s">
        <v>1747</v>
      </c>
      <c r="BCA1" s="30" t="s">
        <v>1748</v>
      </c>
      <c r="BCB1" s="30" t="s">
        <v>1749</v>
      </c>
      <c r="BCC1" s="30" t="s">
        <v>1750</v>
      </c>
      <c r="BCD1" s="30" t="s">
        <v>1751</v>
      </c>
      <c r="BCE1" s="30" t="s">
        <v>1752</v>
      </c>
      <c r="BCF1" s="30" t="s">
        <v>1753</v>
      </c>
      <c r="BCG1" s="30" t="s">
        <v>1754</v>
      </c>
      <c r="BCH1" s="30" t="s">
        <v>1755</v>
      </c>
      <c r="BCI1" s="30" t="s">
        <v>1756</v>
      </c>
      <c r="BCJ1" s="30" t="s">
        <v>1757</v>
      </c>
      <c r="BCK1" s="30" t="s">
        <v>1758</v>
      </c>
      <c r="BCL1" s="30" t="s">
        <v>1759</v>
      </c>
      <c r="BCM1" s="30" t="s">
        <v>1760</v>
      </c>
      <c r="BCN1" s="30" t="s">
        <v>1761</v>
      </c>
      <c r="BCO1" s="30" t="s">
        <v>1762</v>
      </c>
      <c r="BCP1" s="30" t="s">
        <v>1763</v>
      </c>
      <c r="BCQ1" s="30" t="s">
        <v>1764</v>
      </c>
      <c r="BCR1" s="30" t="s">
        <v>1765</v>
      </c>
      <c r="BCS1" s="30" t="s">
        <v>1766</v>
      </c>
      <c r="BCT1" s="30" t="s">
        <v>1767</v>
      </c>
      <c r="BCU1" s="30" t="s">
        <v>1768</v>
      </c>
      <c r="BCV1" s="30" t="s">
        <v>1769</v>
      </c>
      <c r="BCW1" s="30" t="s">
        <v>1770</v>
      </c>
      <c r="BCX1" s="30" t="s">
        <v>1771</v>
      </c>
      <c r="BCY1" s="30" t="s">
        <v>1772</v>
      </c>
      <c r="BCZ1" s="30" t="s">
        <v>1773</v>
      </c>
      <c r="BDA1" s="30" t="s">
        <v>1774</v>
      </c>
      <c r="BDB1" s="30" t="s">
        <v>1775</v>
      </c>
      <c r="BDC1" s="30" t="s">
        <v>1776</v>
      </c>
      <c r="BDD1" s="30" t="s">
        <v>1777</v>
      </c>
      <c r="BDE1" s="30" t="s">
        <v>1778</v>
      </c>
      <c r="BDF1" s="30" t="s">
        <v>1779</v>
      </c>
      <c r="BDG1" s="30" t="s">
        <v>1780</v>
      </c>
      <c r="BDH1" s="30" t="s">
        <v>1781</v>
      </c>
      <c r="BDI1" s="30" t="s">
        <v>1782</v>
      </c>
      <c r="BDJ1" s="30" t="s">
        <v>1783</v>
      </c>
      <c r="BDK1" s="30" t="s">
        <v>1784</v>
      </c>
      <c r="BDL1" s="30" t="s">
        <v>1785</v>
      </c>
      <c r="BDM1" s="30" t="s">
        <v>1786</v>
      </c>
      <c r="BDN1" s="30" t="s">
        <v>1787</v>
      </c>
      <c r="BDO1" s="30" t="s">
        <v>1788</v>
      </c>
      <c r="BDP1" s="30" t="s">
        <v>1789</v>
      </c>
      <c r="BDQ1" s="30" t="s">
        <v>1790</v>
      </c>
      <c r="BDR1" s="30" t="s">
        <v>1791</v>
      </c>
      <c r="BDS1" s="30" t="s">
        <v>1792</v>
      </c>
      <c r="BDT1" s="30" t="s">
        <v>1793</v>
      </c>
      <c r="BDU1" s="30" t="s">
        <v>1794</v>
      </c>
      <c r="BDV1" s="30" t="s">
        <v>1795</v>
      </c>
      <c r="BDW1" s="30" t="s">
        <v>1796</v>
      </c>
      <c r="BDX1" s="30" t="s">
        <v>1797</v>
      </c>
      <c r="BDY1" s="30" t="s">
        <v>1798</v>
      </c>
      <c r="BDZ1" s="30" t="s">
        <v>1799</v>
      </c>
      <c r="BEA1" s="30" t="s">
        <v>1800</v>
      </c>
      <c r="BEB1" s="30" t="s">
        <v>1801</v>
      </c>
      <c r="BEC1" s="30" t="s">
        <v>1802</v>
      </c>
      <c r="BED1" s="30" t="s">
        <v>1803</v>
      </c>
      <c r="BEE1" s="30" t="s">
        <v>1804</v>
      </c>
      <c r="BEF1" s="30" t="s">
        <v>1805</v>
      </c>
      <c r="BEG1" s="30" t="s">
        <v>1806</v>
      </c>
      <c r="BEH1" s="30" t="s">
        <v>1807</v>
      </c>
      <c r="BEI1" s="30" t="s">
        <v>1808</v>
      </c>
      <c r="BEJ1" s="30" t="s">
        <v>1809</v>
      </c>
      <c r="BEK1" s="30" t="s">
        <v>1810</v>
      </c>
      <c r="BEL1" s="30" t="s">
        <v>1811</v>
      </c>
      <c r="BEM1" s="30" t="s">
        <v>1812</v>
      </c>
      <c r="BEN1" s="30" t="s">
        <v>1813</v>
      </c>
      <c r="BEO1" s="30" t="s">
        <v>1814</v>
      </c>
      <c r="BEP1" s="30" t="s">
        <v>1815</v>
      </c>
      <c r="BEQ1" s="30" t="s">
        <v>1816</v>
      </c>
      <c r="BER1" s="30" t="s">
        <v>1817</v>
      </c>
      <c r="BES1" s="30" t="s">
        <v>1818</v>
      </c>
      <c r="BET1" s="30" t="s">
        <v>1819</v>
      </c>
      <c r="BEU1" s="30" t="s">
        <v>1820</v>
      </c>
      <c r="BEV1" s="30" t="s">
        <v>1821</v>
      </c>
      <c r="BEW1" s="30" t="s">
        <v>1822</v>
      </c>
      <c r="BEX1" s="30" t="s">
        <v>1823</v>
      </c>
      <c r="BEY1" s="30" t="s">
        <v>1824</v>
      </c>
      <c r="BEZ1" s="30" t="s">
        <v>1825</v>
      </c>
      <c r="BFA1" s="30" t="s">
        <v>1826</v>
      </c>
      <c r="BFB1" s="30" t="s">
        <v>1827</v>
      </c>
      <c r="BFC1" s="30" t="s">
        <v>1828</v>
      </c>
      <c r="BFD1" s="30" t="s">
        <v>1829</v>
      </c>
      <c r="BFE1" s="30" t="s">
        <v>1830</v>
      </c>
      <c r="BFF1" s="30" t="s">
        <v>1831</v>
      </c>
      <c r="BFG1" s="30" t="s">
        <v>1832</v>
      </c>
      <c r="BFH1" s="30" t="s">
        <v>1833</v>
      </c>
      <c r="BFI1" s="30" t="s">
        <v>1834</v>
      </c>
      <c r="BFJ1" s="30" t="s">
        <v>1835</v>
      </c>
      <c r="BFK1" s="30" t="s">
        <v>1836</v>
      </c>
      <c r="BFL1" s="30" t="s">
        <v>1837</v>
      </c>
      <c r="BFM1" s="30" t="s">
        <v>1838</v>
      </c>
      <c r="BFN1" s="30" t="s">
        <v>1839</v>
      </c>
      <c r="BFO1" s="30" t="s">
        <v>1840</v>
      </c>
      <c r="BFP1" s="30" t="s">
        <v>1841</v>
      </c>
      <c r="BFQ1" s="30" t="s">
        <v>1842</v>
      </c>
      <c r="BFR1" s="30" t="s">
        <v>1843</v>
      </c>
      <c r="BFS1" s="30" t="s">
        <v>1844</v>
      </c>
      <c r="BFT1" s="30" t="s">
        <v>1845</v>
      </c>
      <c r="BFU1" s="30" t="s">
        <v>1846</v>
      </c>
      <c r="BFV1" s="30" t="s">
        <v>1847</v>
      </c>
      <c r="BFW1" s="30" t="s">
        <v>1848</v>
      </c>
      <c r="BFX1" s="30" t="s">
        <v>1849</v>
      </c>
      <c r="BFY1" s="30" t="s">
        <v>1850</v>
      </c>
      <c r="BFZ1" s="30" t="s">
        <v>1851</v>
      </c>
      <c r="BGA1" s="30" t="s">
        <v>1852</v>
      </c>
      <c r="BGB1" s="30" t="s">
        <v>1853</v>
      </c>
      <c r="BGC1" s="30" t="s">
        <v>1854</v>
      </c>
      <c r="BGD1" s="30" t="s">
        <v>1855</v>
      </c>
      <c r="BGE1" s="30" t="s">
        <v>1856</v>
      </c>
      <c r="BGF1" s="30" t="s">
        <v>1857</v>
      </c>
      <c r="BGG1" s="30" t="s">
        <v>1858</v>
      </c>
      <c r="BGH1" s="30" t="s">
        <v>1859</v>
      </c>
      <c r="BGI1" s="30" t="s">
        <v>1860</v>
      </c>
      <c r="BGJ1" s="30" t="s">
        <v>1861</v>
      </c>
      <c r="BGK1" s="30" t="s">
        <v>1862</v>
      </c>
      <c r="BGL1" s="30" t="s">
        <v>1863</v>
      </c>
      <c r="BGM1" s="30" t="s">
        <v>1864</v>
      </c>
      <c r="BGN1" s="30" t="s">
        <v>1865</v>
      </c>
      <c r="BGO1" s="30" t="s">
        <v>1866</v>
      </c>
      <c r="BGP1" s="30" t="s">
        <v>1867</v>
      </c>
      <c r="BGQ1" s="30" t="s">
        <v>1868</v>
      </c>
      <c r="BGR1" s="30" t="s">
        <v>1869</v>
      </c>
      <c r="BGS1" s="30" t="s">
        <v>1870</v>
      </c>
      <c r="BGT1" s="30" t="s">
        <v>1871</v>
      </c>
      <c r="BGU1" s="30" t="s">
        <v>1872</v>
      </c>
      <c r="BGV1" s="30" t="s">
        <v>1873</v>
      </c>
      <c r="BGW1" s="30" t="s">
        <v>1874</v>
      </c>
      <c r="BGX1" s="30" t="s">
        <v>1875</v>
      </c>
      <c r="BGY1" s="30" t="s">
        <v>1876</v>
      </c>
      <c r="BGZ1" s="30" t="s">
        <v>1877</v>
      </c>
      <c r="BHA1" s="30" t="s">
        <v>1878</v>
      </c>
      <c r="BHB1" s="30" t="s">
        <v>1879</v>
      </c>
      <c r="BHC1" s="30" t="s">
        <v>1880</v>
      </c>
      <c r="BHD1" s="30" t="s">
        <v>1881</v>
      </c>
      <c r="BHE1" s="30" t="s">
        <v>1882</v>
      </c>
      <c r="BHF1" s="30" t="s">
        <v>1883</v>
      </c>
      <c r="BHG1" s="30" t="s">
        <v>1884</v>
      </c>
      <c r="BHH1" s="30" t="s">
        <v>1885</v>
      </c>
      <c r="BHI1" s="30" t="s">
        <v>1886</v>
      </c>
      <c r="BHJ1" s="30" t="s">
        <v>1887</v>
      </c>
      <c r="BHK1" s="30" t="s">
        <v>1888</v>
      </c>
      <c r="BHL1" s="30" t="s">
        <v>1889</v>
      </c>
      <c r="BHM1" s="30" t="s">
        <v>1890</v>
      </c>
      <c r="BHN1" s="30" t="s">
        <v>1891</v>
      </c>
      <c r="BHO1" s="30" t="s">
        <v>1892</v>
      </c>
      <c r="BHP1" s="30" t="s">
        <v>1893</v>
      </c>
      <c r="BHQ1" s="30" t="s">
        <v>1894</v>
      </c>
      <c r="BHR1" s="30" t="s">
        <v>1895</v>
      </c>
      <c r="BHS1" s="30" t="s">
        <v>1896</v>
      </c>
      <c r="BHT1" s="30" t="s">
        <v>1897</v>
      </c>
      <c r="BHU1" s="30" t="s">
        <v>1898</v>
      </c>
      <c r="BHV1" s="30" t="s">
        <v>1899</v>
      </c>
      <c r="BHW1" s="30" t="s">
        <v>1900</v>
      </c>
      <c r="BHX1" s="30" t="s">
        <v>1901</v>
      </c>
      <c r="BHY1" s="30" t="s">
        <v>1902</v>
      </c>
      <c r="BHZ1" s="30" t="s">
        <v>1903</v>
      </c>
      <c r="BIA1" s="30" t="s">
        <v>1904</v>
      </c>
      <c r="BIB1" s="30" t="s">
        <v>1905</v>
      </c>
      <c r="BIC1" s="30" t="s">
        <v>1906</v>
      </c>
      <c r="BID1" s="30" t="s">
        <v>1907</v>
      </c>
      <c r="BIE1" s="30" t="s">
        <v>1908</v>
      </c>
      <c r="BIF1" s="30" t="s">
        <v>1909</v>
      </c>
      <c r="BIG1" s="30" t="s">
        <v>1910</v>
      </c>
      <c r="BIH1" s="30" t="s">
        <v>1911</v>
      </c>
      <c r="BII1" s="30" t="s">
        <v>1912</v>
      </c>
      <c r="BIJ1" s="30" t="s">
        <v>1913</v>
      </c>
      <c r="BIK1" s="30" t="s">
        <v>1914</v>
      </c>
      <c r="BIL1" s="30" t="s">
        <v>1915</v>
      </c>
      <c r="BIM1" s="30" t="s">
        <v>1916</v>
      </c>
      <c r="BIN1" s="30" t="s">
        <v>1917</v>
      </c>
      <c r="BIO1" s="30" t="s">
        <v>1918</v>
      </c>
      <c r="BIP1" s="30" t="s">
        <v>1919</v>
      </c>
      <c r="BIQ1" s="30" t="s">
        <v>1920</v>
      </c>
      <c r="BIR1" s="30" t="s">
        <v>1921</v>
      </c>
      <c r="BIS1" s="30" t="s">
        <v>1922</v>
      </c>
      <c r="BIT1" s="30" t="s">
        <v>1923</v>
      </c>
      <c r="BIU1" s="30" t="s">
        <v>1924</v>
      </c>
      <c r="BIV1" s="30" t="s">
        <v>1925</v>
      </c>
      <c r="BIW1" s="30" t="s">
        <v>1926</v>
      </c>
      <c r="BIX1" s="30" t="s">
        <v>1927</v>
      </c>
      <c r="BIY1" s="30" t="s">
        <v>1928</v>
      </c>
      <c r="BIZ1" s="30" t="s">
        <v>1929</v>
      </c>
      <c r="BJA1" s="30" t="s">
        <v>1930</v>
      </c>
      <c r="BJB1" s="30" t="s">
        <v>1931</v>
      </c>
      <c r="BJC1" s="30" t="s">
        <v>1932</v>
      </c>
      <c r="BJD1" s="30" t="s">
        <v>1933</v>
      </c>
      <c r="BJE1" s="30" t="s">
        <v>1934</v>
      </c>
      <c r="BJF1" s="30" t="s">
        <v>1935</v>
      </c>
      <c r="BJG1" s="30" t="s">
        <v>1936</v>
      </c>
      <c r="BJH1" s="30" t="s">
        <v>1937</v>
      </c>
      <c r="BJI1" s="30" t="s">
        <v>1938</v>
      </c>
      <c r="BJJ1" s="30" t="s">
        <v>1939</v>
      </c>
      <c r="BJK1" s="30" t="s">
        <v>1940</v>
      </c>
      <c r="BJL1" s="30" t="s">
        <v>1941</v>
      </c>
      <c r="BJM1" s="30" t="s">
        <v>1942</v>
      </c>
      <c r="BJN1" s="30" t="s">
        <v>1943</v>
      </c>
      <c r="BJO1" s="30" t="s">
        <v>1944</v>
      </c>
      <c r="BJP1" s="30" t="s">
        <v>1945</v>
      </c>
      <c r="BJQ1" s="30" t="s">
        <v>1946</v>
      </c>
      <c r="BJR1" s="30" t="s">
        <v>1947</v>
      </c>
      <c r="BJS1" s="30" t="s">
        <v>1948</v>
      </c>
      <c r="BJT1" s="30" t="s">
        <v>1949</v>
      </c>
      <c r="BJU1" s="30" t="s">
        <v>1950</v>
      </c>
      <c r="BJV1" s="30" t="s">
        <v>1951</v>
      </c>
      <c r="BJW1" s="30" t="s">
        <v>1952</v>
      </c>
      <c r="BJX1" s="30" t="s">
        <v>1953</v>
      </c>
      <c r="BJY1" s="30" t="s">
        <v>1954</v>
      </c>
      <c r="BJZ1" s="30" t="s">
        <v>1955</v>
      </c>
      <c r="BKA1" s="30" t="s">
        <v>1956</v>
      </c>
      <c r="BKB1" s="30" t="s">
        <v>1957</v>
      </c>
      <c r="BKC1" s="30" t="s">
        <v>1958</v>
      </c>
      <c r="BKD1" s="30" t="s">
        <v>1959</v>
      </c>
      <c r="BKE1" s="30" t="s">
        <v>1960</v>
      </c>
      <c r="BKF1" s="30" t="s">
        <v>1961</v>
      </c>
      <c r="BKG1" s="30" t="s">
        <v>1962</v>
      </c>
      <c r="BKH1" s="30" t="s">
        <v>1963</v>
      </c>
      <c r="BKI1" s="30" t="s">
        <v>1964</v>
      </c>
      <c r="BKJ1" s="30" t="s">
        <v>1965</v>
      </c>
      <c r="BKK1" s="30" t="s">
        <v>1966</v>
      </c>
      <c r="BKL1" s="30" t="s">
        <v>1967</v>
      </c>
      <c r="BKM1" s="30" t="s">
        <v>1968</v>
      </c>
      <c r="BKN1" s="30" t="s">
        <v>1969</v>
      </c>
      <c r="BKO1" s="30" t="s">
        <v>1970</v>
      </c>
      <c r="BKP1" s="30" t="s">
        <v>1971</v>
      </c>
      <c r="BKQ1" s="30" t="s">
        <v>1972</v>
      </c>
      <c r="BKR1" s="30" t="s">
        <v>1973</v>
      </c>
      <c r="BKS1" s="30" t="s">
        <v>1974</v>
      </c>
      <c r="BKT1" s="30" t="s">
        <v>1975</v>
      </c>
      <c r="BKU1" s="30" t="s">
        <v>1976</v>
      </c>
      <c r="BKV1" s="30" t="s">
        <v>1977</v>
      </c>
      <c r="BKW1" s="30" t="s">
        <v>1978</v>
      </c>
      <c r="BKX1" s="30" t="s">
        <v>1979</v>
      </c>
      <c r="BKY1" s="30" t="s">
        <v>1980</v>
      </c>
      <c r="BKZ1" s="30" t="s">
        <v>1981</v>
      </c>
      <c r="BLA1" s="30" t="s">
        <v>1982</v>
      </c>
      <c r="BLB1" s="30" t="s">
        <v>1983</v>
      </c>
      <c r="BLC1" s="30" t="s">
        <v>1984</v>
      </c>
      <c r="BLD1" s="30" t="s">
        <v>1985</v>
      </c>
      <c r="BLE1" s="30" t="s">
        <v>1986</v>
      </c>
      <c r="BLF1" s="30" t="s">
        <v>1987</v>
      </c>
      <c r="BLG1" s="30" t="s">
        <v>1988</v>
      </c>
      <c r="BLH1" s="30" t="s">
        <v>1989</v>
      </c>
      <c r="BLI1" s="30" t="s">
        <v>1990</v>
      </c>
      <c r="BLJ1" s="30" t="s">
        <v>1991</v>
      </c>
      <c r="BLK1" s="30" t="s">
        <v>1992</v>
      </c>
      <c r="BLL1" s="30" t="s">
        <v>1993</v>
      </c>
      <c r="BLM1" s="30" t="s">
        <v>1994</v>
      </c>
      <c r="BLN1" s="30" t="s">
        <v>1995</v>
      </c>
      <c r="BLO1" s="30" t="s">
        <v>1996</v>
      </c>
      <c r="BLP1" s="30" t="s">
        <v>1997</v>
      </c>
      <c r="BLQ1" s="30" t="s">
        <v>1998</v>
      </c>
      <c r="BLR1" s="30" t="s">
        <v>1999</v>
      </c>
      <c r="BLS1" s="30" t="s">
        <v>2000</v>
      </c>
      <c r="BLT1" s="30" t="s">
        <v>2001</v>
      </c>
      <c r="BLU1" s="30" t="s">
        <v>2002</v>
      </c>
      <c r="BLV1" s="30" t="s">
        <v>2003</v>
      </c>
      <c r="BLW1" s="30" t="s">
        <v>2004</v>
      </c>
      <c r="BLX1" s="30" t="s">
        <v>2005</v>
      </c>
      <c r="BLY1" s="30" t="s">
        <v>2006</v>
      </c>
      <c r="BLZ1" s="30" t="s">
        <v>2007</v>
      </c>
      <c r="BMA1" s="30" t="s">
        <v>2008</v>
      </c>
      <c r="BMB1" s="30" t="s">
        <v>2009</v>
      </c>
      <c r="BMC1" s="30" t="s">
        <v>2010</v>
      </c>
      <c r="BMD1" s="30" t="s">
        <v>2011</v>
      </c>
      <c r="BME1" s="30" t="s">
        <v>2012</v>
      </c>
      <c r="BMF1" s="30" t="s">
        <v>2013</v>
      </c>
      <c r="BMG1" s="30" t="s">
        <v>2014</v>
      </c>
      <c r="BMH1" s="30" t="s">
        <v>2015</v>
      </c>
      <c r="BMI1" s="30" t="s">
        <v>2016</v>
      </c>
      <c r="BMJ1" s="30" t="s">
        <v>2017</v>
      </c>
      <c r="BMK1" s="30" t="s">
        <v>2018</v>
      </c>
      <c r="BML1" s="30" t="s">
        <v>2019</v>
      </c>
      <c r="BMM1" s="30" t="s">
        <v>2020</v>
      </c>
      <c r="BMN1" s="30" t="s">
        <v>2021</v>
      </c>
      <c r="BMO1" s="30" t="s">
        <v>2022</v>
      </c>
      <c r="BMP1" s="30" t="s">
        <v>2023</v>
      </c>
      <c r="BMQ1" s="30" t="s">
        <v>2024</v>
      </c>
      <c r="BMR1" s="30" t="s">
        <v>2025</v>
      </c>
      <c r="BMS1" s="30" t="s">
        <v>2026</v>
      </c>
      <c r="BMT1" s="30" t="s">
        <v>2027</v>
      </c>
      <c r="BMU1" s="30" t="s">
        <v>2028</v>
      </c>
      <c r="BMV1" s="30" t="s">
        <v>2029</v>
      </c>
      <c r="BMW1" s="30" t="s">
        <v>2030</v>
      </c>
      <c r="BMX1" s="30" t="s">
        <v>2031</v>
      </c>
      <c r="BMY1" s="30" t="s">
        <v>2032</v>
      </c>
      <c r="BMZ1" s="30" t="s">
        <v>2033</v>
      </c>
      <c r="BNA1" s="30" t="s">
        <v>2034</v>
      </c>
      <c r="BNB1" s="30" t="s">
        <v>2035</v>
      </c>
      <c r="BNC1" s="30" t="s">
        <v>2036</v>
      </c>
      <c r="BND1" s="30" t="s">
        <v>2037</v>
      </c>
      <c r="BNE1" s="30" t="s">
        <v>2038</v>
      </c>
      <c r="BNF1" s="30" t="s">
        <v>2039</v>
      </c>
      <c r="BNG1" s="30" t="s">
        <v>2040</v>
      </c>
      <c r="BNH1" s="30" t="s">
        <v>2041</v>
      </c>
      <c r="BNI1" s="30" t="s">
        <v>2042</v>
      </c>
      <c r="BNJ1" s="30" t="s">
        <v>2043</v>
      </c>
      <c r="BNK1" s="30" t="s">
        <v>2044</v>
      </c>
      <c r="BNL1" s="30" t="s">
        <v>2045</v>
      </c>
      <c r="BNM1" s="30" t="s">
        <v>2046</v>
      </c>
      <c r="BNN1" s="30" t="s">
        <v>2047</v>
      </c>
      <c r="BNO1" s="30" t="s">
        <v>2048</v>
      </c>
      <c r="BNP1" s="30" t="s">
        <v>2049</v>
      </c>
      <c r="BNQ1" s="30" t="s">
        <v>2050</v>
      </c>
      <c r="BNR1" s="30" t="s">
        <v>2051</v>
      </c>
      <c r="BNS1" s="30" t="s">
        <v>2052</v>
      </c>
      <c r="BNT1" s="30" t="s">
        <v>2053</v>
      </c>
      <c r="BNU1" s="30" t="s">
        <v>2054</v>
      </c>
      <c r="BNV1" s="30" t="s">
        <v>2055</v>
      </c>
      <c r="BNW1" s="30" t="s">
        <v>2056</v>
      </c>
      <c r="BNX1" s="30" t="s">
        <v>2057</v>
      </c>
      <c r="BNY1" s="30" t="s">
        <v>2058</v>
      </c>
      <c r="BNZ1" s="30" t="s">
        <v>2059</v>
      </c>
      <c r="BOA1" s="30" t="s">
        <v>2060</v>
      </c>
      <c r="BOB1" s="30" t="s">
        <v>2061</v>
      </c>
      <c r="BOC1" s="30" t="s">
        <v>2062</v>
      </c>
      <c r="BOD1" s="30" t="s">
        <v>2063</v>
      </c>
      <c r="BOE1" s="30" t="s">
        <v>2064</v>
      </c>
      <c r="BOF1" s="30" t="s">
        <v>2065</v>
      </c>
      <c r="BOG1" s="30" t="s">
        <v>2066</v>
      </c>
      <c r="BOH1" s="30" t="s">
        <v>2067</v>
      </c>
      <c r="BOI1" s="30" t="s">
        <v>2068</v>
      </c>
      <c r="BOJ1" s="30" t="s">
        <v>2069</v>
      </c>
      <c r="BOK1" s="30" t="s">
        <v>2070</v>
      </c>
      <c r="BOL1" s="30" t="s">
        <v>2071</v>
      </c>
      <c r="BOM1" s="30" t="s">
        <v>2072</v>
      </c>
      <c r="BON1" s="30" t="s">
        <v>2073</v>
      </c>
      <c r="BOO1" s="30" t="s">
        <v>2074</v>
      </c>
      <c r="BOP1" s="30" t="s">
        <v>2075</v>
      </c>
      <c r="BOQ1" s="30" t="s">
        <v>2076</v>
      </c>
      <c r="BOR1" s="30" t="s">
        <v>2077</v>
      </c>
      <c r="BOS1" s="30" t="s">
        <v>2078</v>
      </c>
      <c r="BOT1" s="30" t="s">
        <v>2079</v>
      </c>
      <c r="BOU1" s="30" t="s">
        <v>2080</v>
      </c>
      <c r="BOV1" s="30" t="s">
        <v>2081</v>
      </c>
      <c r="BOW1" s="30" t="s">
        <v>2082</v>
      </c>
      <c r="BOX1" s="30" t="s">
        <v>2083</v>
      </c>
      <c r="BOY1" s="30" t="s">
        <v>2084</v>
      </c>
      <c r="BOZ1" s="30" t="s">
        <v>2085</v>
      </c>
      <c r="BPA1" s="30" t="s">
        <v>2086</v>
      </c>
      <c r="BPB1" s="30" t="s">
        <v>2087</v>
      </c>
      <c r="BPC1" s="30" t="s">
        <v>2088</v>
      </c>
      <c r="BPD1" s="30" t="s">
        <v>2089</v>
      </c>
      <c r="BPE1" s="30" t="s">
        <v>2090</v>
      </c>
      <c r="BPF1" s="30" t="s">
        <v>2091</v>
      </c>
      <c r="BPG1" s="30" t="s">
        <v>2092</v>
      </c>
      <c r="BPH1" s="30" t="s">
        <v>2093</v>
      </c>
      <c r="BPI1" s="30" t="s">
        <v>2094</v>
      </c>
      <c r="BPJ1" s="30" t="s">
        <v>2095</v>
      </c>
      <c r="BPK1" s="30" t="s">
        <v>2096</v>
      </c>
      <c r="BPL1" s="30" t="s">
        <v>2097</v>
      </c>
      <c r="BPM1" s="30" t="s">
        <v>2098</v>
      </c>
      <c r="BPN1" s="30" t="s">
        <v>2099</v>
      </c>
      <c r="BPO1" s="30" t="s">
        <v>2100</v>
      </c>
      <c r="BPP1" s="30" t="s">
        <v>2101</v>
      </c>
      <c r="BPQ1" s="30" t="s">
        <v>2102</v>
      </c>
      <c r="BPR1" s="30" t="s">
        <v>2103</v>
      </c>
      <c r="BPS1" s="30" t="s">
        <v>2104</v>
      </c>
      <c r="BPT1" s="30" t="s">
        <v>2105</v>
      </c>
      <c r="BPU1" s="30" t="s">
        <v>2106</v>
      </c>
      <c r="BPV1" s="30" t="s">
        <v>2107</v>
      </c>
      <c r="BPW1" s="30" t="s">
        <v>2108</v>
      </c>
      <c r="BPX1" s="30" t="s">
        <v>2109</v>
      </c>
      <c r="BPY1" s="30" t="s">
        <v>2110</v>
      </c>
      <c r="BPZ1" s="30" t="s">
        <v>2111</v>
      </c>
      <c r="BQA1" s="30" t="s">
        <v>2112</v>
      </c>
      <c r="BQB1" s="30" t="s">
        <v>2113</v>
      </c>
      <c r="BQC1" s="30" t="s">
        <v>2114</v>
      </c>
      <c r="BQD1" s="30" t="s">
        <v>2115</v>
      </c>
      <c r="BQE1" s="30" t="s">
        <v>2116</v>
      </c>
      <c r="BQF1" s="30" t="s">
        <v>2117</v>
      </c>
      <c r="BQG1" s="30" t="s">
        <v>2118</v>
      </c>
      <c r="BQH1" s="30" t="s">
        <v>2119</v>
      </c>
      <c r="BQI1" s="30" t="s">
        <v>2120</v>
      </c>
      <c r="BQJ1" s="30" t="s">
        <v>2121</v>
      </c>
      <c r="BQK1" s="30" t="s">
        <v>2122</v>
      </c>
      <c r="BQL1" s="30" t="s">
        <v>2123</v>
      </c>
      <c r="BQM1" s="30" t="s">
        <v>2124</v>
      </c>
      <c r="BQN1" s="30" t="s">
        <v>2125</v>
      </c>
      <c r="BQO1" s="30" t="s">
        <v>2126</v>
      </c>
      <c r="BQP1" s="30" t="s">
        <v>2127</v>
      </c>
      <c r="BQQ1" s="30" t="s">
        <v>2128</v>
      </c>
      <c r="BQR1" s="30" t="s">
        <v>2129</v>
      </c>
      <c r="BQS1" s="30" t="s">
        <v>2130</v>
      </c>
      <c r="BQT1" s="30" t="s">
        <v>2131</v>
      </c>
      <c r="BQU1" s="30" t="s">
        <v>2132</v>
      </c>
      <c r="BQV1" s="30" t="s">
        <v>2133</v>
      </c>
      <c r="BQW1" s="30" t="s">
        <v>2134</v>
      </c>
      <c r="BQX1" s="30" t="s">
        <v>2135</v>
      </c>
      <c r="BQY1" s="30" t="s">
        <v>2136</v>
      </c>
      <c r="BQZ1" s="30" t="s">
        <v>2137</v>
      </c>
      <c r="BRA1" s="30" t="s">
        <v>2138</v>
      </c>
      <c r="BRB1" s="30" t="s">
        <v>2139</v>
      </c>
      <c r="BRC1" s="30" t="s">
        <v>2140</v>
      </c>
      <c r="BRD1" s="30" t="s">
        <v>2141</v>
      </c>
      <c r="BRE1" s="30" t="s">
        <v>2142</v>
      </c>
      <c r="BRF1" s="30" t="s">
        <v>2143</v>
      </c>
      <c r="BRG1" s="30" t="s">
        <v>2144</v>
      </c>
      <c r="BRH1" s="30" t="s">
        <v>2145</v>
      </c>
      <c r="BRI1" s="30" t="s">
        <v>2146</v>
      </c>
      <c r="BRJ1" s="30" t="s">
        <v>2147</v>
      </c>
      <c r="BRK1" s="30" t="s">
        <v>2148</v>
      </c>
      <c r="BRL1" s="30" t="s">
        <v>2149</v>
      </c>
      <c r="BRM1" s="30" t="s">
        <v>2150</v>
      </c>
      <c r="BRN1" s="30" t="s">
        <v>2151</v>
      </c>
      <c r="BRO1" s="30" t="s">
        <v>2152</v>
      </c>
      <c r="BRP1" s="30" t="s">
        <v>2153</v>
      </c>
      <c r="BRQ1" s="30" t="s">
        <v>2154</v>
      </c>
      <c r="BRR1" s="30" t="s">
        <v>2155</v>
      </c>
      <c r="BRS1" s="30" t="s">
        <v>2156</v>
      </c>
      <c r="BRT1" s="30" t="s">
        <v>2157</v>
      </c>
      <c r="BRU1" s="30" t="s">
        <v>2158</v>
      </c>
      <c r="BRV1" s="30" t="s">
        <v>2159</v>
      </c>
      <c r="BRW1" s="30" t="s">
        <v>2160</v>
      </c>
      <c r="BRX1" s="30" t="s">
        <v>2161</v>
      </c>
      <c r="BRY1" s="30" t="s">
        <v>2162</v>
      </c>
      <c r="BRZ1" s="30" t="s">
        <v>2163</v>
      </c>
      <c r="BSA1" s="30" t="s">
        <v>2164</v>
      </c>
      <c r="BSB1" s="30" t="s">
        <v>2165</v>
      </c>
      <c r="BSC1" s="30" t="s">
        <v>2166</v>
      </c>
      <c r="BSD1" s="30" t="s">
        <v>2167</v>
      </c>
      <c r="BSE1" s="30" t="s">
        <v>2168</v>
      </c>
      <c r="BSF1" s="30" t="s">
        <v>2169</v>
      </c>
      <c r="BSG1" s="30" t="s">
        <v>2170</v>
      </c>
      <c r="BSH1" s="30" t="s">
        <v>2171</v>
      </c>
      <c r="BSI1" s="30" t="s">
        <v>2172</v>
      </c>
      <c r="BSJ1" s="30" t="s">
        <v>2173</v>
      </c>
      <c r="BSK1" s="30" t="s">
        <v>2174</v>
      </c>
      <c r="BSL1" s="30" t="s">
        <v>2175</v>
      </c>
      <c r="BSM1" s="30" t="s">
        <v>2176</v>
      </c>
      <c r="BSN1" s="30" t="s">
        <v>2177</v>
      </c>
      <c r="BSO1" s="30" t="s">
        <v>2178</v>
      </c>
      <c r="BSP1" s="30" t="s">
        <v>2179</v>
      </c>
      <c r="BSQ1" s="30" t="s">
        <v>2180</v>
      </c>
      <c r="BSR1" s="30" t="s">
        <v>2181</v>
      </c>
      <c r="BSS1" s="30" t="s">
        <v>2182</v>
      </c>
      <c r="BST1" s="30" t="s">
        <v>2183</v>
      </c>
      <c r="BSU1" s="30" t="s">
        <v>2184</v>
      </c>
      <c r="BSV1" s="30" t="s">
        <v>2185</v>
      </c>
      <c r="BSW1" s="30" t="s">
        <v>2186</v>
      </c>
      <c r="BSX1" s="30" t="s">
        <v>2187</v>
      </c>
      <c r="BSY1" s="30" t="s">
        <v>2188</v>
      </c>
      <c r="BSZ1" s="30" t="s">
        <v>2189</v>
      </c>
      <c r="BTA1" s="30" t="s">
        <v>2190</v>
      </c>
      <c r="BTB1" s="30" t="s">
        <v>2191</v>
      </c>
      <c r="BTC1" s="30" t="s">
        <v>2192</v>
      </c>
      <c r="BTD1" s="30" t="s">
        <v>2193</v>
      </c>
      <c r="BTE1" s="30" t="s">
        <v>2194</v>
      </c>
      <c r="BTF1" s="30" t="s">
        <v>2195</v>
      </c>
      <c r="BTG1" s="30" t="s">
        <v>2196</v>
      </c>
      <c r="BTH1" s="30" t="s">
        <v>2197</v>
      </c>
      <c r="BTI1" s="30" t="s">
        <v>2198</v>
      </c>
      <c r="BTJ1" s="30" t="s">
        <v>2199</v>
      </c>
      <c r="BTK1" s="30" t="s">
        <v>2200</v>
      </c>
      <c r="BTL1" s="30" t="s">
        <v>2201</v>
      </c>
      <c r="BTM1" s="30" t="s">
        <v>2202</v>
      </c>
      <c r="BTN1" s="30" t="s">
        <v>2203</v>
      </c>
      <c r="BTO1" s="30" t="s">
        <v>2204</v>
      </c>
      <c r="BTP1" s="30" t="s">
        <v>2205</v>
      </c>
      <c r="BTQ1" s="30" t="s">
        <v>2206</v>
      </c>
      <c r="BTR1" s="30" t="s">
        <v>2207</v>
      </c>
      <c r="BTS1" s="30" t="s">
        <v>2208</v>
      </c>
      <c r="BTT1" s="30" t="s">
        <v>2209</v>
      </c>
      <c r="BTU1" s="30" t="s">
        <v>2210</v>
      </c>
      <c r="BTV1" s="30" t="s">
        <v>2211</v>
      </c>
      <c r="BTW1" s="30" t="s">
        <v>2212</v>
      </c>
      <c r="BTX1" s="30" t="s">
        <v>2213</v>
      </c>
      <c r="BTY1" s="30" t="s">
        <v>2214</v>
      </c>
      <c r="BTZ1" s="30" t="s">
        <v>2215</v>
      </c>
      <c r="BUA1" s="30" t="s">
        <v>2216</v>
      </c>
      <c r="BUB1" s="30" t="s">
        <v>2217</v>
      </c>
      <c r="BUC1" s="30" t="s">
        <v>2218</v>
      </c>
      <c r="BUD1" s="30" t="s">
        <v>2219</v>
      </c>
      <c r="BUE1" s="30" t="s">
        <v>2220</v>
      </c>
      <c r="BUF1" s="30" t="s">
        <v>2221</v>
      </c>
      <c r="BUG1" s="30" t="s">
        <v>2222</v>
      </c>
      <c r="BUH1" s="30" t="s">
        <v>2223</v>
      </c>
      <c r="BUI1" s="30" t="s">
        <v>2224</v>
      </c>
      <c r="BUJ1" s="30" t="s">
        <v>2225</v>
      </c>
      <c r="BUK1" s="30" t="s">
        <v>2226</v>
      </c>
      <c r="BUL1" s="30" t="s">
        <v>2227</v>
      </c>
      <c r="BUM1" s="30" t="s">
        <v>2228</v>
      </c>
      <c r="BUN1" s="30" t="s">
        <v>2229</v>
      </c>
      <c r="BUO1" s="30" t="s">
        <v>2230</v>
      </c>
      <c r="BUP1" s="30" t="s">
        <v>2231</v>
      </c>
      <c r="BUQ1" s="30" t="s">
        <v>2232</v>
      </c>
      <c r="BUR1" s="30" t="s">
        <v>2233</v>
      </c>
      <c r="BUS1" s="30" t="s">
        <v>2234</v>
      </c>
      <c r="BUT1" s="30" t="s">
        <v>2235</v>
      </c>
      <c r="BUU1" s="30" t="s">
        <v>2236</v>
      </c>
      <c r="BUV1" s="30" t="s">
        <v>2237</v>
      </c>
      <c r="BUW1" s="30" t="s">
        <v>2238</v>
      </c>
      <c r="BUX1" s="30" t="s">
        <v>2239</v>
      </c>
      <c r="BUY1" s="30" t="s">
        <v>2240</v>
      </c>
      <c r="BUZ1" s="30" t="s">
        <v>2241</v>
      </c>
      <c r="BVA1" s="30" t="s">
        <v>2242</v>
      </c>
      <c r="BVB1" s="30" t="s">
        <v>2243</v>
      </c>
      <c r="BVC1" s="30" t="s">
        <v>2244</v>
      </c>
      <c r="BVD1" s="30" t="s">
        <v>2245</v>
      </c>
      <c r="BVE1" s="30" t="s">
        <v>2246</v>
      </c>
      <c r="BVF1" s="30" t="s">
        <v>2247</v>
      </c>
      <c r="BVG1" s="30" t="s">
        <v>2248</v>
      </c>
      <c r="BVH1" s="30" t="s">
        <v>2249</v>
      </c>
      <c r="BVI1" s="30" t="s">
        <v>2250</v>
      </c>
      <c r="BVJ1" s="30" t="s">
        <v>2251</v>
      </c>
      <c r="BVK1" s="30" t="s">
        <v>2252</v>
      </c>
      <c r="BVL1" s="30" t="s">
        <v>2253</v>
      </c>
      <c r="BVM1" s="30" t="s">
        <v>2254</v>
      </c>
      <c r="BVN1" s="30" t="s">
        <v>2255</v>
      </c>
      <c r="BVO1" s="30" t="s">
        <v>2256</v>
      </c>
      <c r="BVP1" s="30" t="s">
        <v>2257</v>
      </c>
      <c r="BVQ1" s="30" t="s">
        <v>2258</v>
      </c>
      <c r="BVR1" s="30" t="s">
        <v>2259</v>
      </c>
      <c r="BVS1" s="30" t="s">
        <v>2260</v>
      </c>
      <c r="BVT1" s="30" t="s">
        <v>2261</v>
      </c>
      <c r="BVU1" s="30" t="s">
        <v>2262</v>
      </c>
      <c r="BVV1" s="30" t="s">
        <v>2263</v>
      </c>
      <c r="BVW1" s="30" t="s">
        <v>2264</v>
      </c>
      <c r="BVX1" s="30" t="s">
        <v>2265</v>
      </c>
      <c r="BVY1" s="30" t="s">
        <v>2266</v>
      </c>
      <c r="BVZ1" s="30" t="s">
        <v>2267</v>
      </c>
      <c r="BWA1" s="30" t="s">
        <v>2268</v>
      </c>
      <c r="BWB1" s="30" t="s">
        <v>2269</v>
      </c>
      <c r="BWC1" s="30" t="s">
        <v>2270</v>
      </c>
      <c r="BWD1" s="30" t="s">
        <v>2271</v>
      </c>
      <c r="BWE1" s="30" t="s">
        <v>2272</v>
      </c>
      <c r="BWF1" s="30" t="s">
        <v>2273</v>
      </c>
      <c r="BWG1" s="30" t="s">
        <v>2274</v>
      </c>
      <c r="BWH1" s="30" t="s">
        <v>2275</v>
      </c>
      <c r="BWI1" s="30" t="s">
        <v>2276</v>
      </c>
      <c r="BWJ1" s="30" t="s">
        <v>2277</v>
      </c>
      <c r="BWK1" s="30" t="s">
        <v>2278</v>
      </c>
      <c r="BWL1" s="30" t="s">
        <v>2279</v>
      </c>
      <c r="BWM1" s="30" t="s">
        <v>2280</v>
      </c>
      <c r="BWN1" s="30" t="s">
        <v>2281</v>
      </c>
      <c r="BWO1" s="30" t="s">
        <v>2282</v>
      </c>
      <c r="BWP1" s="30" t="s">
        <v>2283</v>
      </c>
      <c r="BWQ1" s="30" t="s">
        <v>2284</v>
      </c>
      <c r="BWR1" s="30" t="s">
        <v>2285</v>
      </c>
      <c r="BWS1" s="30" t="s">
        <v>2286</v>
      </c>
      <c r="BWT1" s="30" t="s">
        <v>2287</v>
      </c>
      <c r="BWU1" s="30" t="s">
        <v>2288</v>
      </c>
      <c r="BWV1" s="30" t="s">
        <v>2289</v>
      </c>
      <c r="BWW1" s="30" t="s">
        <v>2290</v>
      </c>
      <c r="BWX1" s="30" t="s">
        <v>2291</v>
      </c>
      <c r="BWY1" s="30" t="s">
        <v>2292</v>
      </c>
      <c r="BWZ1" s="30" t="s">
        <v>2293</v>
      </c>
      <c r="BXA1" s="30" t="s">
        <v>2294</v>
      </c>
      <c r="BXB1" s="30" t="s">
        <v>2295</v>
      </c>
      <c r="BXC1" s="30" t="s">
        <v>2296</v>
      </c>
      <c r="BXD1" s="30" t="s">
        <v>2297</v>
      </c>
      <c r="BXE1" s="30" t="s">
        <v>2298</v>
      </c>
      <c r="BXF1" s="30" t="s">
        <v>2299</v>
      </c>
      <c r="BXG1" s="30" t="s">
        <v>2300</v>
      </c>
      <c r="BXH1" s="30" t="s">
        <v>2301</v>
      </c>
      <c r="BXI1" s="30" t="s">
        <v>2302</v>
      </c>
      <c r="BXJ1" s="30" t="s">
        <v>2303</v>
      </c>
      <c r="BXK1" s="30" t="s">
        <v>2304</v>
      </c>
      <c r="BXL1" s="30" t="s">
        <v>2305</v>
      </c>
      <c r="BXM1" s="30" t="s">
        <v>2306</v>
      </c>
      <c r="BXN1" s="30" t="s">
        <v>2307</v>
      </c>
      <c r="BXO1" s="30" t="s">
        <v>2308</v>
      </c>
      <c r="BXP1" s="30" t="s">
        <v>2309</v>
      </c>
      <c r="BXQ1" s="30" t="s">
        <v>2310</v>
      </c>
      <c r="BXR1" s="30" t="s">
        <v>2311</v>
      </c>
      <c r="BXS1" s="30" t="s">
        <v>2312</v>
      </c>
      <c r="BXT1" s="30" t="s">
        <v>2313</v>
      </c>
      <c r="BXU1" s="30" t="s">
        <v>2314</v>
      </c>
      <c r="BXV1" s="30" t="s">
        <v>2315</v>
      </c>
      <c r="BXW1" s="30" t="s">
        <v>2316</v>
      </c>
      <c r="BXX1" s="30" t="s">
        <v>2317</v>
      </c>
      <c r="BXY1" s="30" t="s">
        <v>2318</v>
      </c>
      <c r="BXZ1" s="30" t="s">
        <v>2319</v>
      </c>
      <c r="BYA1" s="30" t="s">
        <v>2320</v>
      </c>
      <c r="BYB1" s="30" t="s">
        <v>2321</v>
      </c>
      <c r="BYC1" s="30" t="s">
        <v>2322</v>
      </c>
      <c r="BYD1" s="30" t="s">
        <v>2323</v>
      </c>
      <c r="BYE1" s="30" t="s">
        <v>2324</v>
      </c>
      <c r="BYF1" s="30" t="s">
        <v>2325</v>
      </c>
      <c r="BYG1" s="30" t="s">
        <v>2326</v>
      </c>
      <c r="BYH1" s="30" t="s">
        <v>2327</v>
      </c>
      <c r="BYI1" s="30" t="s">
        <v>2328</v>
      </c>
      <c r="BYJ1" s="30" t="s">
        <v>2329</v>
      </c>
      <c r="BYK1" s="30" t="s">
        <v>2330</v>
      </c>
      <c r="BYL1" s="30" t="s">
        <v>2331</v>
      </c>
      <c r="BYM1" s="30" t="s">
        <v>2332</v>
      </c>
      <c r="BYN1" s="30" t="s">
        <v>2333</v>
      </c>
      <c r="BYO1" s="30" t="s">
        <v>2334</v>
      </c>
      <c r="BYP1" s="30" t="s">
        <v>2335</v>
      </c>
      <c r="BYQ1" s="30" t="s">
        <v>2336</v>
      </c>
      <c r="BYR1" s="30" t="s">
        <v>2337</v>
      </c>
      <c r="BYS1" s="30" t="s">
        <v>2338</v>
      </c>
      <c r="BYT1" s="30" t="s">
        <v>2339</v>
      </c>
      <c r="BYU1" s="30" t="s">
        <v>2340</v>
      </c>
      <c r="BYV1" s="30" t="s">
        <v>2341</v>
      </c>
      <c r="BYW1" s="30" t="s">
        <v>2342</v>
      </c>
      <c r="BYX1" s="30" t="s">
        <v>2343</v>
      </c>
      <c r="BYY1" s="30" t="s">
        <v>2344</v>
      </c>
      <c r="BYZ1" s="30" t="s">
        <v>2345</v>
      </c>
      <c r="BZA1" s="30" t="s">
        <v>2346</v>
      </c>
      <c r="BZB1" s="30" t="s">
        <v>2347</v>
      </c>
      <c r="BZC1" s="30" t="s">
        <v>2348</v>
      </c>
      <c r="BZD1" s="30" t="s">
        <v>2349</v>
      </c>
      <c r="BZE1" s="30" t="s">
        <v>2350</v>
      </c>
      <c r="BZF1" s="30" t="s">
        <v>2351</v>
      </c>
      <c r="BZG1" s="30" t="s">
        <v>2352</v>
      </c>
      <c r="BZH1" s="30" t="s">
        <v>2353</v>
      </c>
      <c r="BZI1" s="30" t="s">
        <v>2354</v>
      </c>
      <c r="BZJ1" s="30" t="s">
        <v>2355</v>
      </c>
      <c r="BZK1" s="30" t="s">
        <v>2356</v>
      </c>
      <c r="BZL1" s="30" t="s">
        <v>2357</v>
      </c>
      <c r="BZM1" s="30" t="s">
        <v>2358</v>
      </c>
      <c r="BZN1" s="30" t="s">
        <v>2359</v>
      </c>
      <c r="BZO1" s="30" t="s">
        <v>2360</v>
      </c>
      <c r="BZP1" s="30" t="s">
        <v>2361</v>
      </c>
      <c r="BZQ1" s="30" t="s">
        <v>2362</v>
      </c>
      <c r="BZR1" s="30" t="s">
        <v>2363</v>
      </c>
      <c r="BZS1" s="30" t="s">
        <v>2364</v>
      </c>
      <c r="BZT1" s="30" t="s">
        <v>2365</v>
      </c>
      <c r="BZU1" s="30" t="s">
        <v>2366</v>
      </c>
      <c r="BZV1" s="30" t="s">
        <v>2367</v>
      </c>
      <c r="BZW1" s="30" t="s">
        <v>2368</v>
      </c>
      <c r="BZX1" s="30" t="s">
        <v>2369</v>
      </c>
      <c r="BZY1" s="30" t="s">
        <v>2370</v>
      </c>
      <c r="BZZ1" s="30" t="s">
        <v>2371</v>
      </c>
      <c r="CAA1" s="30" t="s">
        <v>2372</v>
      </c>
      <c r="CAB1" s="30" t="s">
        <v>2373</v>
      </c>
      <c r="CAC1" s="30" t="s">
        <v>2374</v>
      </c>
      <c r="CAD1" s="30" t="s">
        <v>2375</v>
      </c>
      <c r="CAE1" s="30" t="s">
        <v>2376</v>
      </c>
      <c r="CAF1" s="30" t="s">
        <v>2377</v>
      </c>
      <c r="CAG1" s="30" t="s">
        <v>2378</v>
      </c>
      <c r="CAH1" s="30" t="s">
        <v>2379</v>
      </c>
      <c r="CAI1" s="30" t="s">
        <v>2380</v>
      </c>
      <c r="CAJ1" s="30" t="s">
        <v>2381</v>
      </c>
      <c r="CAK1" s="30" t="s">
        <v>2382</v>
      </c>
      <c r="CAL1" s="30" t="s">
        <v>2383</v>
      </c>
      <c r="CAM1" s="30" t="s">
        <v>2384</v>
      </c>
      <c r="CAN1" s="30" t="s">
        <v>2385</v>
      </c>
      <c r="CAO1" s="30" t="s">
        <v>2386</v>
      </c>
      <c r="CAP1" s="30" t="s">
        <v>2387</v>
      </c>
      <c r="CAQ1" s="30" t="s">
        <v>2388</v>
      </c>
      <c r="CAR1" s="30" t="s">
        <v>2389</v>
      </c>
      <c r="CAS1" s="30" t="s">
        <v>2390</v>
      </c>
      <c r="CAT1" s="30" t="s">
        <v>2391</v>
      </c>
      <c r="CAU1" s="30" t="s">
        <v>2392</v>
      </c>
      <c r="CAV1" s="30" t="s">
        <v>2393</v>
      </c>
      <c r="CAW1" s="30" t="s">
        <v>2394</v>
      </c>
      <c r="CAX1" s="30" t="s">
        <v>2395</v>
      </c>
      <c r="CAY1" s="30" t="s">
        <v>2396</v>
      </c>
      <c r="CAZ1" s="30" t="s">
        <v>2397</v>
      </c>
      <c r="CBA1" s="30" t="s">
        <v>2398</v>
      </c>
      <c r="CBB1" s="30" t="s">
        <v>2399</v>
      </c>
      <c r="CBC1" s="30" t="s">
        <v>2400</v>
      </c>
      <c r="CBD1" s="30" t="s">
        <v>2401</v>
      </c>
      <c r="CBE1" s="30" t="s">
        <v>2402</v>
      </c>
      <c r="CBF1" s="30" t="s">
        <v>2403</v>
      </c>
      <c r="CBG1" s="30" t="s">
        <v>2404</v>
      </c>
      <c r="CBH1" s="30" t="s">
        <v>2405</v>
      </c>
      <c r="CBI1" s="30" t="s">
        <v>2406</v>
      </c>
      <c r="CBJ1" s="30" t="s">
        <v>2407</v>
      </c>
      <c r="CBK1" s="30" t="s">
        <v>2408</v>
      </c>
      <c r="CBL1" s="30" t="s">
        <v>2409</v>
      </c>
      <c r="CBM1" s="30" t="s">
        <v>2410</v>
      </c>
      <c r="CBN1" s="30" t="s">
        <v>2411</v>
      </c>
      <c r="CBO1" s="30" t="s">
        <v>2412</v>
      </c>
      <c r="CBP1" s="30" t="s">
        <v>2413</v>
      </c>
      <c r="CBQ1" s="30" t="s">
        <v>2414</v>
      </c>
      <c r="CBR1" s="30" t="s">
        <v>2415</v>
      </c>
      <c r="CBS1" s="30" t="s">
        <v>2416</v>
      </c>
      <c r="CBT1" s="30" t="s">
        <v>2417</v>
      </c>
      <c r="CBU1" s="30" t="s">
        <v>2418</v>
      </c>
      <c r="CBV1" s="30" t="s">
        <v>2419</v>
      </c>
      <c r="CBW1" s="30" t="s">
        <v>2420</v>
      </c>
      <c r="CBX1" s="30" t="s">
        <v>2421</v>
      </c>
      <c r="CBY1" s="30" t="s">
        <v>2422</v>
      </c>
      <c r="CBZ1" s="30" t="s">
        <v>2423</v>
      </c>
      <c r="CCA1" s="30" t="s">
        <v>2424</v>
      </c>
      <c r="CCB1" s="30" t="s">
        <v>2425</v>
      </c>
      <c r="CCC1" s="30" t="s">
        <v>2426</v>
      </c>
      <c r="CCD1" s="30" t="s">
        <v>2427</v>
      </c>
      <c r="CCE1" s="30" t="s">
        <v>2428</v>
      </c>
      <c r="CCF1" s="30" t="s">
        <v>2429</v>
      </c>
      <c r="CCG1" s="30" t="s">
        <v>2430</v>
      </c>
      <c r="CCH1" s="30" t="s">
        <v>2431</v>
      </c>
      <c r="CCI1" s="30" t="s">
        <v>2432</v>
      </c>
      <c r="CCJ1" s="30" t="s">
        <v>2433</v>
      </c>
      <c r="CCK1" s="30" t="s">
        <v>2434</v>
      </c>
      <c r="CCL1" s="30" t="s">
        <v>2435</v>
      </c>
      <c r="CCM1" s="30" t="s">
        <v>2436</v>
      </c>
      <c r="CCN1" s="30" t="s">
        <v>2437</v>
      </c>
      <c r="CCO1" s="30" t="s">
        <v>2438</v>
      </c>
      <c r="CCP1" s="30" t="s">
        <v>2439</v>
      </c>
      <c r="CCQ1" s="30" t="s">
        <v>2440</v>
      </c>
      <c r="CCR1" s="30" t="s">
        <v>2441</v>
      </c>
      <c r="CCS1" s="30" t="s">
        <v>2442</v>
      </c>
      <c r="CCT1" s="30" t="s">
        <v>2443</v>
      </c>
      <c r="CCU1" s="30" t="s">
        <v>2444</v>
      </c>
      <c r="CCV1" s="30" t="s">
        <v>2445</v>
      </c>
      <c r="CCW1" s="30" t="s">
        <v>2446</v>
      </c>
      <c r="CCX1" s="30" t="s">
        <v>2447</v>
      </c>
      <c r="CCY1" s="30" t="s">
        <v>2448</v>
      </c>
      <c r="CCZ1" s="30" t="s">
        <v>2449</v>
      </c>
      <c r="CDA1" s="30" t="s">
        <v>2450</v>
      </c>
      <c r="CDB1" s="30" t="s">
        <v>2451</v>
      </c>
      <c r="CDC1" s="30" t="s">
        <v>2452</v>
      </c>
      <c r="CDD1" s="30" t="s">
        <v>2453</v>
      </c>
      <c r="CDE1" s="30" t="s">
        <v>2454</v>
      </c>
      <c r="CDF1" s="30" t="s">
        <v>2455</v>
      </c>
      <c r="CDG1" s="30" t="s">
        <v>2456</v>
      </c>
      <c r="CDH1" s="30" t="s">
        <v>2457</v>
      </c>
      <c r="CDI1" s="30" t="s">
        <v>2458</v>
      </c>
      <c r="CDJ1" s="30" t="s">
        <v>2459</v>
      </c>
      <c r="CDK1" s="30" t="s">
        <v>2460</v>
      </c>
      <c r="CDL1" s="30" t="s">
        <v>2461</v>
      </c>
      <c r="CDM1" s="30" t="s">
        <v>2462</v>
      </c>
      <c r="CDN1" s="30" t="s">
        <v>2463</v>
      </c>
      <c r="CDO1" s="30" t="s">
        <v>2464</v>
      </c>
      <c r="CDP1" s="30" t="s">
        <v>2465</v>
      </c>
      <c r="CDQ1" s="30" t="s">
        <v>2466</v>
      </c>
      <c r="CDR1" s="30" t="s">
        <v>2467</v>
      </c>
      <c r="CDS1" s="30" t="s">
        <v>2468</v>
      </c>
      <c r="CDT1" s="30" t="s">
        <v>2469</v>
      </c>
      <c r="CDU1" s="30" t="s">
        <v>2470</v>
      </c>
      <c r="CDV1" s="30" t="s">
        <v>2471</v>
      </c>
      <c r="CDW1" s="30" t="s">
        <v>2472</v>
      </c>
      <c r="CDX1" s="30" t="s">
        <v>2473</v>
      </c>
      <c r="CDY1" s="30" t="s">
        <v>2474</v>
      </c>
      <c r="CDZ1" s="30" t="s">
        <v>2475</v>
      </c>
      <c r="CEA1" s="30" t="s">
        <v>2476</v>
      </c>
      <c r="CEB1" s="30" t="s">
        <v>2477</v>
      </c>
      <c r="CEC1" s="30" t="s">
        <v>2478</v>
      </c>
      <c r="CED1" s="30" t="s">
        <v>2479</v>
      </c>
      <c r="CEE1" s="30" t="s">
        <v>2480</v>
      </c>
      <c r="CEF1" s="30" t="s">
        <v>2481</v>
      </c>
      <c r="CEG1" s="30" t="s">
        <v>2482</v>
      </c>
      <c r="CEH1" s="30" t="s">
        <v>2483</v>
      </c>
      <c r="CEI1" s="30" t="s">
        <v>2484</v>
      </c>
      <c r="CEJ1" s="30" t="s">
        <v>2485</v>
      </c>
      <c r="CEK1" s="30" t="s">
        <v>2486</v>
      </c>
      <c r="CEL1" s="30" t="s">
        <v>2487</v>
      </c>
      <c r="CEM1" s="30" t="s">
        <v>2488</v>
      </c>
      <c r="CEN1" s="30" t="s">
        <v>2489</v>
      </c>
      <c r="CEO1" s="30" t="s">
        <v>2490</v>
      </c>
      <c r="CEP1" s="30" t="s">
        <v>2491</v>
      </c>
      <c r="CEQ1" s="30" t="s">
        <v>2492</v>
      </c>
      <c r="CER1" s="30" t="s">
        <v>2493</v>
      </c>
      <c r="CES1" s="30" t="s">
        <v>2494</v>
      </c>
      <c r="CET1" s="30" t="s">
        <v>2495</v>
      </c>
      <c r="CEU1" s="30" t="s">
        <v>2496</v>
      </c>
      <c r="CEV1" s="30" t="s">
        <v>2497</v>
      </c>
      <c r="CEW1" s="30" t="s">
        <v>2498</v>
      </c>
      <c r="CEX1" s="30" t="s">
        <v>2499</v>
      </c>
      <c r="CEY1" s="30" t="s">
        <v>2500</v>
      </c>
      <c r="CEZ1" s="30" t="s">
        <v>2501</v>
      </c>
      <c r="CFA1" s="30" t="s">
        <v>2502</v>
      </c>
      <c r="CFB1" s="30" t="s">
        <v>2503</v>
      </c>
      <c r="CFC1" s="30" t="s">
        <v>2504</v>
      </c>
      <c r="CFD1" s="30" t="s">
        <v>2505</v>
      </c>
      <c r="CFE1" s="30" t="s">
        <v>2506</v>
      </c>
      <c r="CFF1" s="30" t="s">
        <v>2507</v>
      </c>
      <c r="CFG1" s="30" t="s">
        <v>2508</v>
      </c>
      <c r="CFH1" s="30" t="s">
        <v>2509</v>
      </c>
      <c r="CFI1" s="30" t="s">
        <v>2510</v>
      </c>
      <c r="CFJ1" s="30" t="s">
        <v>2511</v>
      </c>
      <c r="CFK1" s="30" t="s">
        <v>2512</v>
      </c>
      <c r="CFL1" s="30" t="s">
        <v>2513</v>
      </c>
      <c r="CFM1" s="30" t="s">
        <v>2514</v>
      </c>
      <c r="CFN1" s="30" t="s">
        <v>2515</v>
      </c>
      <c r="CFO1" s="30" t="s">
        <v>2516</v>
      </c>
      <c r="CFP1" s="30" t="s">
        <v>2517</v>
      </c>
      <c r="CFQ1" s="30" t="s">
        <v>2518</v>
      </c>
      <c r="CFR1" s="30" t="s">
        <v>2519</v>
      </c>
      <c r="CFS1" s="30" t="s">
        <v>2520</v>
      </c>
      <c r="CFT1" s="30" t="s">
        <v>2521</v>
      </c>
      <c r="CFU1" s="30" t="s">
        <v>2522</v>
      </c>
      <c r="CFV1" s="30" t="s">
        <v>2523</v>
      </c>
      <c r="CFW1" s="30" t="s">
        <v>2524</v>
      </c>
      <c r="CFX1" s="30" t="s">
        <v>2525</v>
      </c>
      <c r="CFY1" s="30" t="s">
        <v>2526</v>
      </c>
      <c r="CFZ1" s="30" t="s">
        <v>2527</v>
      </c>
      <c r="CGA1" s="30" t="s">
        <v>2528</v>
      </c>
      <c r="CGB1" s="30" t="s">
        <v>2529</v>
      </c>
      <c r="CGC1" s="30" t="s">
        <v>2530</v>
      </c>
      <c r="CGD1" s="30" t="s">
        <v>2531</v>
      </c>
      <c r="CGE1" s="30" t="s">
        <v>2532</v>
      </c>
      <c r="CGF1" s="30" t="s">
        <v>2533</v>
      </c>
      <c r="CGG1" s="30" t="s">
        <v>2534</v>
      </c>
      <c r="CGH1" s="30" t="s">
        <v>2535</v>
      </c>
      <c r="CGI1" s="30" t="s">
        <v>2536</v>
      </c>
      <c r="CGJ1" s="30" t="s">
        <v>2537</v>
      </c>
      <c r="CGK1" s="30" t="s">
        <v>2538</v>
      </c>
      <c r="CGL1" s="30" t="s">
        <v>2539</v>
      </c>
      <c r="CGM1" s="30" t="s">
        <v>2540</v>
      </c>
      <c r="CGN1" s="30" t="s">
        <v>2541</v>
      </c>
      <c r="CGO1" s="30" t="s">
        <v>2542</v>
      </c>
      <c r="CGP1" s="30" t="s">
        <v>2543</v>
      </c>
      <c r="CGQ1" s="30" t="s">
        <v>2544</v>
      </c>
      <c r="CGR1" s="30" t="s">
        <v>2545</v>
      </c>
      <c r="CGS1" s="30" t="s">
        <v>2546</v>
      </c>
      <c r="CGT1" s="30" t="s">
        <v>2547</v>
      </c>
      <c r="CGU1" s="30" t="s">
        <v>2548</v>
      </c>
      <c r="CGV1" s="30" t="s">
        <v>2549</v>
      </c>
      <c r="CGW1" s="30" t="s">
        <v>2550</v>
      </c>
      <c r="CGX1" s="30" t="s">
        <v>2551</v>
      </c>
      <c r="CGY1" s="30" t="s">
        <v>2552</v>
      </c>
      <c r="CGZ1" s="30" t="s">
        <v>2553</v>
      </c>
      <c r="CHA1" s="30" t="s">
        <v>2554</v>
      </c>
      <c r="CHB1" s="30" t="s">
        <v>2555</v>
      </c>
      <c r="CHC1" s="30" t="s">
        <v>2556</v>
      </c>
      <c r="CHD1" s="30" t="s">
        <v>2557</v>
      </c>
      <c r="CHE1" s="30" t="s">
        <v>2558</v>
      </c>
      <c r="CHF1" s="30" t="s">
        <v>2559</v>
      </c>
      <c r="CHG1" s="30" t="s">
        <v>2560</v>
      </c>
      <c r="CHH1" s="30" t="s">
        <v>2561</v>
      </c>
      <c r="CHI1" s="30" t="s">
        <v>2562</v>
      </c>
      <c r="CHJ1" s="30" t="s">
        <v>2563</v>
      </c>
      <c r="CHK1" s="30" t="s">
        <v>2564</v>
      </c>
      <c r="CHL1" s="30" t="s">
        <v>2565</v>
      </c>
      <c r="CHM1" s="30" t="s">
        <v>2566</v>
      </c>
      <c r="CHN1" s="30" t="s">
        <v>2567</v>
      </c>
      <c r="CHO1" s="30" t="s">
        <v>2568</v>
      </c>
      <c r="CHP1" s="30" t="s">
        <v>2569</v>
      </c>
      <c r="CHQ1" s="30" t="s">
        <v>2570</v>
      </c>
      <c r="CHR1" s="30" t="s">
        <v>2571</v>
      </c>
      <c r="CHS1" s="30" t="s">
        <v>2572</v>
      </c>
      <c r="CHT1" s="30" t="s">
        <v>2573</v>
      </c>
      <c r="CHU1" s="30" t="s">
        <v>2574</v>
      </c>
      <c r="CHV1" s="30" t="s">
        <v>2575</v>
      </c>
      <c r="CHW1" s="30" t="s">
        <v>2576</v>
      </c>
      <c r="CHX1" s="30" t="s">
        <v>2577</v>
      </c>
      <c r="CHY1" s="30" t="s">
        <v>2578</v>
      </c>
      <c r="CHZ1" s="30" t="s">
        <v>2579</v>
      </c>
      <c r="CIA1" s="30" t="s">
        <v>2580</v>
      </c>
      <c r="CIB1" s="30" t="s">
        <v>2581</v>
      </c>
      <c r="CIC1" s="30" t="s">
        <v>2582</v>
      </c>
      <c r="CID1" s="30" t="s">
        <v>2583</v>
      </c>
      <c r="CIE1" s="30" t="s">
        <v>2584</v>
      </c>
      <c r="CIF1" s="30" t="s">
        <v>2585</v>
      </c>
      <c r="CIG1" s="30" t="s">
        <v>2586</v>
      </c>
      <c r="CIH1" s="30" t="s">
        <v>2587</v>
      </c>
      <c r="CII1" s="30" t="s">
        <v>2588</v>
      </c>
      <c r="CIJ1" s="30" t="s">
        <v>2589</v>
      </c>
      <c r="CIK1" s="30" t="s">
        <v>2590</v>
      </c>
      <c r="CIL1" s="30" t="s">
        <v>2591</v>
      </c>
      <c r="CIM1" s="30" t="s">
        <v>2592</v>
      </c>
      <c r="CIN1" s="30" t="s">
        <v>2593</v>
      </c>
      <c r="CIO1" s="30" t="s">
        <v>2594</v>
      </c>
      <c r="CIP1" s="30" t="s">
        <v>2595</v>
      </c>
      <c r="CIQ1" s="30" t="s">
        <v>2596</v>
      </c>
      <c r="CIR1" s="30" t="s">
        <v>2597</v>
      </c>
      <c r="CIS1" s="30" t="s">
        <v>2598</v>
      </c>
      <c r="CIT1" s="30" t="s">
        <v>2599</v>
      </c>
      <c r="CIU1" s="30" t="s">
        <v>2600</v>
      </c>
      <c r="CIV1" s="30" t="s">
        <v>2601</v>
      </c>
      <c r="CIW1" s="30" t="s">
        <v>2602</v>
      </c>
      <c r="CIX1" s="30" t="s">
        <v>2603</v>
      </c>
      <c r="CIY1" s="30" t="s">
        <v>2604</v>
      </c>
      <c r="CIZ1" s="30" t="s">
        <v>2605</v>
      </c>
      <c r="CJA1" s="30" t="s">
        <v>2606</v>
      </c>
      <c r="CJB1" s="30" t="s">
        <v>2607</v>
      </c>
      <c r="CJC1" s="30" t="s">
        <v>2608</v>
      </c>
      <c r="CJD1" s="30" t="s">
        <v>2609</v>
      </c>
      <c r="CJE1" s="30" t="s">
        <v>2610</v>
      </c>
      <c r="CJF1" s="30" t="s">
        <v>2611</v>
      </c>
      <c r="CJG1" s="30" t="s">
        <v>2612</v>
      </c>
      <c r="CJH1" s="30" t="s">
        <v>2613</v>
      </c>
      <c r="CJI1" s="30" t="s">
        <v>2614</v>
      </c>
      <c r="CJJ1" s="30" t="s">
        <v>2615</v>
      </c>
      <c r="CJK1" s="30" t="s">
        <v>2616</v>
      </c>
      <c r="CJL1" s="30" t="s">
        <v>2617</v>
      </c>
      <c r="CJM1" s="30" t="s">
        <v>2618</v>
      </c>
      <c r="CJN1" s="30" t="s">
        <v>2619</v>
      </c>
      <c r="CJO1" s="30" t="s">
        <v>2620</v>
      </c>
      <c r="CJP1" s="30" t="s">
        <v>2621</v>
      </c>
      <c r="CJQ1" s="30" t="s">
        <v>2622</v>
      </c>
      <c r="CJR1" s="30" t="s">
        <v>2623</v>
      </c>
      <c r="CJS1" s="30" t="s">
        <v>2624</v>
      </c>
      <c r="CJT1" s="30" t="s">
        <v>2625</v>
      </c>
      <c r="CJU1" s="30" t="s">
        <v>2626</v>
      </c>
      <c r="CJV1" s="30" t="s">
        <v>2627</v>
      </c>
      <c r="CJW1" s="30" t="s">
        <v>2628</v>
      </c>
      <c r="CJX1" s="30" t="s">
        <v>2629</v>
      </c>
      <c r="CJY1" s="30" t="s">
        <v>2630</v>
      </c>
      <c r="CJZ1" s="30" t="s">
        <v>2631</v>
      </c>
      <c r="CKA1" s="30" t="s">
        <v>2632</v>
      </c>
      <c r="CKB1" s="30" t="s">
        <v>2633</v>
      </c>
      <c r="CKC1" s="30" t="s">
        <v>2634</v>
      </c>
      <c r="CKD1" s="30" t="s">
        <v>2635</v>
      </c>
      <c r="CKE1" s="30" t="s">
        <v>2636</v>
      </c>
      <c r="CKF1" s="30" t="s">
        <v>2637</v>
      </c>
      <c r="CKG1" s="30" t="s">
        <v>2638</v>
      </c>
      <c r="CKH1" s="30" t="s">
        <v>2639</v>
      </c>
      <c r="CKI1" s="30" t="s">
        <v>2640</v>
      </c>
      <c r="CKJ1" s="30" t="s">
        <v>2641</v>
      </c>
      <c r="CKK1" s="30" t="s">
        <v>2642</v>
      </c>
      <c r="CKL1" s="30" t="s">
        <v>2643</v>
      </c>
      <c r="CKM1" s="30" t="s">
        <v>2644</v>
      </c>
      <c r="CKN1" s="30" t="s">
        <v>2645</v>
      </c>
      <c r="CKO1" s="30" t="s">
        <v>2646</v>
      </c>
      <c r="CKP1" s="30" t="s">
        <v>2647</v>
      </c>
      <c r="CKQ1" s="30" t="s">
        <v>2648</v>
      </c>
      <c r="CKR1" s="30" t="s">
        <v>2649</v>
      </c>
      <c r="CKS1" s="30" t="s">
        <v>2650</v>
      </c>
      <c r="CKT1" s="30" t="s">
        <v>2651</v>
      </c>
      <c r="CKU1" s="30" t="s">
        <v>2652</v>
      </c>
      <c r="CKV1" s="30" t="s">
        <v>2653</v>
      </c>
      <c r="CKW1" s="30" t="s">
        <v>2654</v>
      </c>
      <c r="CKX1" s="30" t="s">
        <v>2655</v>
      </c>
      <c r="CKY1" s="30" t="s">
        <v>2656</v>
      </c>
      <c r="CKZ1" s="30" t="s">
        <v>2657</v>
      </c>
      <c r="CLA1" s="30" t="s">
        <v>2658</v>
      </c>
      <c r="CLB1" s="30" t="s">
        <v>2659</v>
      </c>
      <c r="CLC1" s="30" t="s">
        <v>2660</v>
      </c>
      <c r="CLD1" s="30" t="s">
        <v>2661</v>
      </c>
      <c r="CLE1" s="30" t="s">
        <v>2662</v>
      </c>
      <c r="CLF1" s="30" t="s">
        <v>2663</v>
      </c>
      <c r="CLG1" s="30" t="s">
        <v>2664</v>
      </c>
      <c r="CLH1" s="30" t="s">
        <v>2665</v>
      </c>
      <c r="CLI1" s="30" t="s">
        <v>2666</v>
      </c>
      <c r="CLJ1" s="30" t="s">
        <v>2667</v>
      </c>
      <c r="CLK1" s="30" t="s">
        <v>2668</v>
      </c>
      <c r="CLL1" s="30" t="s">
        <v>2669</v>
      </c>
      <c r="CLM1" s="30" t="s">
        <v>2670</v>
      </c>
      <c r="CLN1" s="30" t="s">
        <v>2671</v>
      </c>
      <c r="CLO1" s="30" t="s">
        <v>2672</v>
      </c>
      <c r="CLP1" s="30" t="s">
        <v>2673</v>
      </c>
      <c r="CLQ1" s="30" t="s">
        <v>2674</v>
      </c>
      <c r="CLR1" s="30" t="s">
        <v>2675</v>
      </c>
      <c r="CLS1" s="30" t="s">
        <v>2676</v>
      </c>
      <c r="CLT1" s="30" t="s">
        <v>2677</v>
      </c>
      <c r="CLU1" s="30" t="s">
        <v>2678</v>
      </c>
      <c r="CLV1" s="30" t="s">
        <v>2679</v>
      </c>
      <c r="CLW1" s="30" t="s">
        <v>2680</v>
      </c>
      <c r="CLX1" s="30" t="s">
        <v>2681</v>
      </c>
      <c r="CLY1" s="30" t="s">
        <v>2682</v>
      </c>
      <c r="CLZ1" s="30" t="s">
        <v>2683</v>
      </c>
      <c r="CMA1" s="30" t="s">
        <v>2684</v>
      </c>
      <c r="CMB1" s="30" t="s">
        <v>2685</v>
      </c>
      <c r="CMC1" s="30" t="s">
        <v>2686</v>
      </c>
      <c r="CMD1" s="30" t="s">
        <v>2687</v>
      </c>
      <c r="CME1" s="30" t="s">
        <v>2688</v>
      </c>
      <c r="CMF1" s="30" t="s">
        <v>2689</v>
      </c>
      <c r="CMG1" s="30" t="s">
        <v>2690</v>
      </c>
      <c r="CMH1" s="30" t="s">
        <v>2691</v>
      </c>
      <c r="CMI1" s="30" t="s">
        <v>2692</v>
      </c>
      <c r="CMJ1" s="30" t="s">
        <v>2693</v>
      </c>
      <c r="CMK1" s="30" t="s">
        <v>2694</v>
      </c>
      <c r="CML1" s="30" t="s">
        <v>2695</v>
      </c>
      <c r="CMM1" s="30" t="s">
        <v>2696</v>
      </c>
      <c r="CMN1" s="30" t="s">
        <v>2697</v>
      </c>
      <c r="CMO1" s="30" t="s">
        <v>2698</v>
      </c>
      <c r="CMP1" s="30" t="s">
        <v>2699</v>
      </c>
      <c r="CMQ1" s="30" t="s">
        <v>2700</v>
      </c>
      <c r="CMR1" s="30" t="s">
        <v>2701</v>
      </c>
      <c r="CMS1" s="30" t="s">
        <v>2702</v>
      </c>
      <c r="CMT1" s="30" t="s">
        <v>2703</v>
      </c>
      <c r="CMU1" s="30" t="s">
        <v>2704</v>
      </c>
      <c r="CMV1" s="30" t="s">
        <v>2705</v>
      </c>
      <c r="CMW1" s="30" t="s">
        <v>2706</v>
      </c>
      <c r="CMX1" s="30" t="s">
        <v>2707</v>
      </c>
      <c r="CMY1" s="30" t="s">
        <v>2708</v>
      </c>
      <c r="CMZ1" s="30" t="s">
        <v>2709</v>
      </c>
      <c r="CNA1" s="30" t="s">
        <v>2710</v>
      </c>
      <c r="CNB1" s="30" t="s">
        <v>2711</v>
      </c>
      <c r="CNC1" s="30" t="s">
        <v>2712</v>
      </c>
      <c r="CND1" s="30" t="s">
        <v>2713</v>
      </c>
      <c r="CNE1" s="30" t="s">
        <v>2714</v>
      </c>
      <c r="CNF1" s="30" t="s">
        <v>2715</v>
      </c>
      <c r="CNG1" s="30" t="s">
        <v>2716</v>
      </c>
      <c r="CNH1" s="30" t="s">
        <v>2717</v>
      </c>
      <c r="CNI1" s="30" t="s">
        <v>2718</v>
      </c>
      <c r="CNJ1" s="30" t="s">
        <v>2719</v>
      </c>
      <c r="CNK1" s="30" t="s">
        <v>2720</v>
      </c>
      <c r="CNL1" s="30" t="s">
        <v>2721</v>
      </c>
      <c r="CNM1" s="30" t="s">
        <v>2722</v>
      </c>
      <c r="CNN1" s="30" t="s">
        <v>2723</v>
      </c>
      <c r="CNO1" s="30" t="s">
        <v>2724</v>
      </c>
      <c r="CNP1" s="30" t="s">
        <v>2725</v>
      </c>
      <c r="CNQ1" s="30" t="s">
        <v>2726</v>
      </c>
      <c r="CNR1" s="30" t="s">
        <v>2727</v>
      </c>
      <c r="CNS1" s="30" t="s">
        <v>2728</v>
      </c>
      <c r="CNT1" s="30" t="s">
        <v>2729</v>
      </c>
      <c r="CNU1" s="30" t="s">
        <v>2730</v>
      </c>
      <c r="CNV1" s="30" t="s">
        <v>2731</v>
      </c>
      <c r="CNW1" s="30" t="s">
        <v>2732</v>
      </c>
      <c r="CNX1" s="30" t="s">
        <v>2733</v>
      </c>
      <c r="CNY1" s="30" t="s">
        <v>2734</v>
      </c>
      <c r="CNZ1" s="30" t="s">
        <v>2735</v>
      </c>
      <c r="COA1" s="30" t="s">
        <v>2736</v>
      </c>
      <c r="COB1" s="30" t="s">
        <v>2737</v>
      </c>
      <c r="COC1" s="30" t="s">
        <v>2738</v>
      </c>
      <c r="COD1" s="30" t="s">
        <v>2739</v>
      </c>
      <c r="COE1" s="30" t="s">
        <v>2740</v>
      </c>
      <c r="COF1" s="30" t="s">
        <v>2741</v>
      </c>
      <c r="COG1" s="30" t="s">
        <v>2742</v>
      </c>
      <c r="COH1" s="30" t="s">
        <v>2743</v>
      </c>
      <c r="COI1" s="30" t="s">
        <v>2744</v>
      </c>
      <c r="COJ1" s="30" t="s">
        <v>2745</v>
      </c>
      <c r="COK1" s="30" t="s">
        <v>2746</v>
      </c>
      <c r="COL1" s="30" t="s">
        <v>2747</v>
      </c>
      <c r="COM1" s="30" t="s">
        <v>2748</v>
      </c>
      <c r="CON1" s="30" t="s">
        <v>2749</v>
      </c>
      <c r="COO1" s="30" t="s">
        <v>2750</v>
      </c>
      <c r="COP1" s="30" t="s">
        <v>2751</v>
      </c>
      <c r="COQ1" s="30" t="s">
        <v>2752</v>
      </c>
      <c r="COR1" s="30" t="s">
        <v>2753</v>
      </c>
      <c r="COS1" s="30" t="s">
        <v>2754</v>
      </c>
      <c r="COT1" s="30" t="s">
        <v>2755</v>
      </c>
      <c r="COU1" s="30" t="s">
        <v>2756</v>
      </c>
      <c r="COV1" s="30" t="s">
        <v>2757</v>
      </c>
      <c r="COW1" s="30" t="s">
        <v>2758</v>
      </c>
      <c r="COX1" s="30" t="s">
        <v>2759</v>
      </c>
      <c r="COY1" s="30" t="s">
        <v>2760</v>
      </c>
      <c r="COZ1" s="30" t="s">
        <v>2761</v>
      </c>
      <c r="CPA1" s="30" t="s">
        <v>2762</v>
      </c>
      <c r="CPB1" s="30" t="s">
        <v>2763</v>
      </c>
      <c r="CPC1" s="30" t="s">
        <v>2764</v>
      </c>
      <c r="CPD1" s="30" t="s">
        <v>2765</v>
      </c>
      <c r="CPE1" s="30" t="s">
        <v>2766</v>
      </c>
      <c r="CPF1" s="30" t="s">
        <v>2767</v>
      </c>
      <c r="CPG1" s="30" t="s">
        <v>2768</v>
      </c>
      <c r="CPH1" s="30" t="s">
        <v>2769</v>
      </c>
      <c r="CPI1" s="30" t="s">
        <v>2770</v>
      </c>
      <c r="CPJ1" s="30" t="s">
        <v>2771</v>
      </c>
      <c r="CPK1" s="30" t="s">
        <v>2772</v>
      </c>
      <c r="CPL1" s="30" t="s">
        <v>2773</v>
      </c>
      <c r="CPM1" s="30" t="s">
        <v>2774</v>
      </c>
      <c r="CPN1" s="30" t="s">
        <v>2775</v>
      </c>
      <c r="CPO1" s="30" t="s">
        <v>2776</v>
      </c>
      <c r="CPP1" s="30" t="s">
        <v>2777</v>
      </c>
      <c r="CPQ1" s="30" t="s">
        <v>2778</v>
      </c>
      <c r="CPR1" s="30" t="s">
        <v>2779</v>
      </c>
      <c r="CPS1" s="30" t="s">
        <v>2780</v>
      </c>
      <c r="CPT1" s="30" t="s">
        <v>2781</v>
      </c>
      <c r="CPU1" s="30" t="s">
        <v>2782</v>
      </c>
      <c r="CPV1" s="30" t="s">
        <v>2783</v>
      </c>
      <c r="CPW1" s="30" t="s">
        <v>2784</v>
      </c>
      <c r="CPX1" s="30" t="s">
        <v>2785</v>
      </c>
      <c r="CPY1" s="30" t="s">
        <v>2786</v>
      </c>
      <c r="CPZ1" s="30" t="s">
        <v>2787</v>
      </c>
      <c r="CQA1" s="30" t="s">
        <v>2788</v>
      </c>
      <c r="CQB1" s="30" t="s">
        <v>2789</v>
      </c>
      <c r="CQC1" s="30" t="s">
        <v>2790</v>
      </c>
      <c r="CQD1" s="30" t="s">
        <v>2791</v>
      </c>
      <c r="CQE1" s="30" t="s">
        <v>2792</v>
      </c>
      <c r="CQF1" s="30" t="s">
        <v>2793</v>
      </c>
      <c r="CQG1" s="30" t="s">
        <v>2794</v>
      </c>
      <c r="CQH1" s="30" t="s">
        <v>2795</v>
      </c>
      <c r="CQI1" s="30" t="s">
        <v>2796</v>
      </c>
      <c r="CQJ1" s="30" t="s">
        <v>2797</v>
      </c>
      <c r="CQK1" s="30" t="s">
        <v>2798</v>
      </c>
      <c r="CQL1" s="30" t="s">
        <v>2799</v>
      </c>
      <c r="CQM1" s="30" t="s">
        <v>2800</v>
      </c>
      <c r="CQN1" s="30" t="s">
        <v>2801</v>
      </c>
      <c r="CQO1" s="30" t="s">
        <v>2802</v>
      </c>
      <c r="CQP1" s="30" t="s">
        <v>2803</v>
      </c>
      <c r="CQQ1" s="30" t="s">
        <v>2804</v>
      </c>
      <c r="CQR1" s="30" t="s">
        <v>2805</v>
      </c>
      <c r="CQS1" s="30" t="s">
        <v>2806</v>
      </c>
      <c r="CQT1" s="30" t="s">
        <v>2807</v>
      </c>
      <c r="CQU1" s="30" t="s">
        <v>2808</v>
      </c>
      <c r="CQV1" s="30" t="s">
        <v>2809</v>
      </c>
      <c r="CQW1" s="30" t="s">
        <v>2810</v>
      </c>
      <c r="CQX1" s="30" t="s">
        <v>2811</v>
      </c>
      <c r="CQY1" s="30" t="s">
        <v>2812</v>
      </c>
      <c r="CQZ1" s="30" t="s">
        <v>2813</v>
      </c>
      <c r="CRA1" s="30" t="s">
        <v>2814</v>
      </c>
      <c r="CRB1" s="30" t="s">
        <v>2815</v>
      </c>
      <c r="CRC1" s="30" t="s">
        <v>2816</v>
      </c>
      <c r="CRD1" s="30" t="s">
        <v>2817</v>
      </c>
      <c r="CRE1" s="30" t="s">
        <v>2818</v>
      </c>
      <c r="CRF1" s="30" t="s">
        <v>2819</v>
      </c>
      <c r="CRG1" s="30" t="s">
        <v>2820</v>
      </c>
      <c r="CRH1" s="30" t="s">
        <v>2821</v>
      </c>
      <c r="CRI1" s="30" t="s">
        <v>2822</v>
      </c>
      <c r="CRJ1" s="30" t="s">
        <v>2823</v>
      </c>
      <c r="CRK1" s="30" t="s">
        <v>2824</v>
      </c>
      <c r="CRL1" s="30" t="s">
        <v>2825</v>
      </c>
      <c r="CRM1" s="30" t="s">
        <v>2826</v>
      </c>
      <c r="CRN1" s="30" t="s">
        <v>2827</v>
      </c>
      <c r="CRO1" s="30" t="s">
        <v>2828</v>
      </c>
      <c r="CRP1" s="30" t="s">
        <v>2829</v>
      </c>
      <c r="CRQ1" s="30" t="s">
        <v>2830</v>
      </c>
      <c r="CRR1" s="30" t="s">
        <v>2831</v>
      </c>
      <c r="CRS1" s="30" t="s">
        <v>2832</v>
      </c>
      <c r="CRT1" s="30" t="s">
        <v>2833</v>
      </c>
      <c r="CRU1" s="30" t="s">
        <v>2834</v>
      </c>
      <c r="CRV1" s="30" t="s">
        <v>2835</v>
      </c>
      <c r="CRW1" s="30" t="s">
        <v>2836</v>
      </c>
      <c r="CRX1" s="30" t="s">
        <v>2837</v>
      </c>
      <c r="CRY1" s="30" t="s">
        <v>2838</v>
      </c>
      <c r="CRZ1" s="30" t="s">
        <v>2839</v>
      </c>
      <c r="CSA1" s="30" t="s">
        <v>2840</v>
      </c>
      <c r="CSB1" s="30" t="s">
        <v>2841</v>
      </c>
      <c r="CSC1" s="30" t="s">
        <v>2842</v>
      </c>
      <c r="CSD1" s="30" t="s">
        <v>2843</v>
      </c>
      <c r="CSE1" s="30" t="s">
        <v>2844</v>
      </c>
      <c r="CSF1" s="30" t="s">
        <v>2845</v>
      </c>
      <c r="CSG1" s="30" t="s">
        <v>2846</v>
      </c>
      <c r="CSH1" s="30" t="s">
        <v>2847</v>
      </c>
      <c r="CSI1" s="30" t="s">
        <v>2848</v>
      </c>
      <c r="CSJ1" s="30" t="s">
        <v>2849</v>
      </c>
      <c r="CSK1" s="30" t="s">
        <v>2850</v>
      </c>
      <c r="CSL1" s="30" t="s">
        <v>2851</v>
      </c>
      <c r="CSM1" s="30" t="s">
        <v>2852</v>
      </c>
      <c r="CSN1" s="30" t="s">
        <v>2853</v>
      </c>
      <c r="CSO1" s="30" t="s">
        <v>2854</v>
      </c>
      <c r="CSP1" s="30" t="s">
        <v>2855</v>
      </c>
      <c r="CSQ1" s="30" t="s">
        <v>2856</v>
      </c>
      <c r="CSR1" s="30" t="s">
        <v>2857</v>
      </c>
      <c r="CSS1" s="30" t="s">
        <v>2858</v>
      </c>
      <c r="CST1" s="30" t="s">
        <v>2859</v>
      </c>
      <c r="CSU1" s="30" t="s">
        <v>2860</v>
      </c>
      <c r="CSV1" s="30" t="s">
        <v>2861</v>
      </c>
      <c r="CSW1" s="30" t="s">
        <v>2862</v>
      </c>
      <c r="CSX1" s="30" t="s">
        <v>2863</v>
      </c>
      <c r="CSY1" s="30" t="s">
        <v>2864</v>
      </c>
      <c r="CSZ1" s="30" t="s">
        <v>2865</v>
      </c>
      <c r="CTA1" s="30" t="s">
        <v>2866</v>
      </c>
      <c r="CTB1" s="30" t="s">
        <v>2867</v>
      </c>
      <c r="CTC1" s="30" t="s">
        <v>2868</v>
      </c>
      <c r="CTD1" s="30" t="s">
        <v>2869</v>
      </c>
      <c r="CTE1" s="30" t="s">
        <v>2870</v>
      </c>
      <c r="CTF1" s="30" t="s">
        <v>2871</v>
      </c>
      <c r="CTG1" s="30" t="s">
        <v>2872</v>
      </c>
      <c r="CTH1" s="30" t="s">
        <v>2873</v>
      </c>
      <c r="CTI1" s="30" t="s">
        <v>2874</v>
      </c>
      <c r="CTJ1" s="30" t="s">
        <v>2875</v>
      </c>
      <c r="CTK1" s="30" t="s">
        <v>2876</v>
      </c>
      <c r="CTL1" s="30" t="s">
        <v>2877</v>
      </c>
      <c r="CTM1" s="30" t="s">
        <v>2878</v>
      </c>
      <c r="CTN1" s="30" t="s">
        <v>2879</v>
      </c>
      <c r="CTO1" s="30" t="s">
        <v>2880</v>
      </c>
      <c r="CTP1" s="30" t="s">
        <v>2881</v>
      </c>
      <c r="CTQ1" s="30" t="s">
        <v>2882</v>
      </c>
      <c r="CTR1" s="30" t="s">
        <v>2883</v>
      </c>
      <c r="CTS1" s="30" t="s">
        <v>2884</v>
      </c>
      <c r="CTT1" s="30" t="s">
        <v>2885</v>
      </c>
      <c r="CTU1" s="30" t="s">
        <v>2886</v>
      </c>
      <c r="CTV1" s="30" t="s">
        <v>2887</v>
      </c>
      <c r="CTW1" s="30" t="s">
        <v>2888</v>
      </c>
      <c r="CTX1" s="30" t="s">
        <v>2889</v>
      </c>
      <c r="CTY1" s="30" t="s">
        <v>2890</v>
      </c>
      <c r="CTZ1" s="30" t="s">
        <v>2891</v>
      </c>
      <c r="CUA1" s="30" t="s">
        <v>2892</v>
      </c>
      <c r="CUB1" s="30" t="s">
        <v>2893</v>
      </c>
      <c r="CUC1" s="30" t="s">
        <v>2894</v>
      </c>
      <c r="CUD1" s="30" t="s">
        <v>2895</v>
      </c>
      <c r="CUE1" s="30" t="s">
        <v>2896</v>
      </c>
      <c r="CUF1" s="30" t="s">
        <v>2897</v>
      </c>
      <c r="CUG1" s="30" t="s">
        <v>2898</v>
      </c>
      <c r="CUH1" s="30" t="s">
        <v>2899</v>
      </c>
      <c r="CUI1" s="30" t="s">
        <v>2900</v>
      </c>
      <c r="CUJ1" s="30" t="s">
        <v>2901</v>
      </c>
      <c r="CUK1" s="30" t="s">
        <v>2902</v>
      </c>
      <c r="CUL1" s="30" t="s">
        <v>2903</v>
      </c>
      <c r="CUM1" s="30" t="s">
        <v>2904</v>
      </c>
      <c r="CUN1" s="30" t="s">
        <v>2905</v>
      </c>
      <c r="CUO1" s="30" t="s">
        <v>2906</v>
      </c>
      <c r="CUP1" s="30" t="s">
        <v>2907</v>
      </c>
      <c r="CUQ1" s="30" t="s">
        <v>2908</v>
      </c>
      <c r="CUR1" s="30" t="s">
        <v>2909</v>
      </c>
      <c r="CUS1" s="30" t="s">
        <v>2910</v>
      </c>
      <c r="CUT1" s="30" t="s">
        <v>2911</v>
      </c>
      <c r="CUU1" s="30" t="s">
        <v>2912</v>
      </c>
      <c r="CUV1" s="30" t="s">
        <v>2913</v>
      </c>
      <c r="CUW1" s="30" t="s">
        <v>2914</v>
      </c>
      <c r="CUX1" s="30" t="s">
        <v>2915</v>
      </c>
      <c r="CUY1" s="30" t="s">
        <v>2916</v>
      </c>
      <c r="CUZ1" s="30" t="s">
        <v>2917</v>
      </c>
      <c r="CVA1" s="30" t="s">
        <v>2918</v>
      </c>
      <c r="CVB1" s="30" t="s">
        <v>2919</v>
      </c>
      <c r="CVC1" s="30" t="s">
        <v>2920</v>
      </c>
      <c r="CVD1" s="30" t="s">
        <v>2921</v>
      </c>
      <c r="CVE1" s="30" t="s">
        <v>2922</v>
      </c>
      <c r="CVF1" s="30" t="s">
        <v>2923</v>
      </c>
      <c r="CVG1" s="30" t="s">
        <v>2924</v>
      </c>
      <c r="CVH1" s="30" t="s">
        <v>2925</v>
      </c>
      <c r="CVI1" s="30" t="s">
        <v>2926</v>
      </c>
      <c r="CVJ1" s="30" t="s">
        <v>2927</v>
      </c>
      <c r="CVK1" s="30" t="s">
        <v>2928</v>
      </c>
      <c r="CVL1" s="30" t="s">
        <v>2929</v>
      </c>
      <c r="CVM1" s="30" t="s">
        <v>2930</v>
      </c>
      <c r="CVN1" s="30" t="s">
        <v>2931</v>
      </c>
      <c r="CVO1" s="30" t="s">
        <v>2932</v>
      </c>
      <c r="CVP1" s="30" t="s">
        <v>2933</v>
      </c>
      <c r="CVQ1" s="30" t="s">
        <v>2934</v>
      </c>
      <c r="CVR1" s="30" t="s">
        <v>2935</v>
      </c>
      <c r="CVS1" s="30" t="s">
        <v>2936</v>
      </c>
      <c r="CVT1" s="30" t="s">
        <v>2937</v>
      </c>
      <c r="CVU1" s="30" t="s">
        <v>2938</v>
      </c>
      <c r="CVV1" s="30" t="s">
        <v>2939</v>
      </c>
      <c r="CVW1" s="30" t="s">
        <v>2940</v>
      </c>
      <c r="CVX1" s="30" t="s">
        <v>2941</v>
      </c>
      <c r="CVY1" s="30" t="s">
        <v>2942</v>
      </c>
      <c r="CVZ1" s="30" t="s">
        <v>2943</v>
      </c>
      <c r="CWA1" s="30" t="s">
        <v>2944</v>
      </c>
      <c r="CWB1" s="30" t="s">
        <v>2945</v>
      </c>
      <c r="CWC1" s="30" t="s">
        <v>2946</v>
      </c>
      <c r="CWD1" s="30" t="s">
        <v>2947</v>
      </c>
      <c r="CWE1" s="30" t="s">
        <v>2948</v>
      </c>
      <c r="CWF1" s="30" t="s">
        <v>2949</v>
      </c>
      <c r="CWG1" s="30" t="s">
        <v>2950</v>
      </c>
      <c r="CWH1" s="30" t="s">
        <v>2951</v>
      </c>
      <c r="CWI1" s="30" t="s">
        <v>2952</v>
      </c>
      <c r="CWJ1" s="30" t="s">
        <v>2953</v>
      </c>
      <c r="CWK1" s="30" t="s">
        <v>2954</v>
      </c>
      <c r="CWL1" s="30" t="s">
        <v>2955</v>
      </c>
      <c r="CWM1" s="30" t="s">
        <v>2956</v>
      </c>
      <c r="CWN1" s="30" t="s">
        <v>2957</v>
      </c>
      <c r="CWO1" s="30" t="s">
        <v>2958</v>
      </c>
      <c r="CWP1" s="30" t="s">
        <v>2959</v>
      </c>
      <c r="CWQ1" s="30" t="s">
        <v>2960</v>
      </c>
      <c r="CWR1" s="30" t="s">
        <v>2961</v>
      </c>
      <c r="CWS1" s="30" t="s">
        <v>2962</v>
      </c>
      <c r="CWT1" s="30" t="s">
        <v>2963</v>
      </c>
      <c r="CWU1" s="30" t="s">
        <v>2964</v>
      </c>
      <c r="CWV1" s="30" t="s">
        <v>2965</v>
      </c>
      <c r="CWW1" s="30" t="s">
        <v>2966</v>
      </c>
      <c r="CWX1" s="30" t="s">
        <v>2967</v>
      </c>
      <c r="CWY1" s="30" t="s">
        <v>2968</v>
      </c>
      <c r="CWZ1" s="30" t="s">
        <v>2969</v>
      </c>
      <c r="CXA1" s="30" t="s">
        <v>2970</v>
      </c>
      <c r="CXB1" s="30" t="s">
        <v>2971</v>
      </c>
      <c r="CXC1" s="30" t="s">
        <v>2972</v>
      </c>
      <c r="CXD1" s="30" t="s">
        <v>2973</v>
      </c>
      <c r="CXE1" s="30" t="s">
        <v>2974</v>
      </c>
      <c r="CXF1" s="30" t="s">
        <v>2975</v>
      </c>
      <c r="CXG1" s="30" t="s">
        <v>2976</v>
      </c>
      <c r="CXH1" s="30" t="s">
        <v>2977</v>
      </c>
      <c r="CXI1" s="30" t="s">
        <v>2978</v>
      </c>
      <c r="CXJ1" s="30" t="s">
        <v>2979</v>
      </c>
      <c r="CXK1" s="30" t="s">
        <v>2980</v>
      </c>
      <c r="CXL1" s="30" t="s">
        <v>2981</v>
      </c>
      <c r="CXM1" s="30" t="s">
        <v>2982</v>
      </c>
      <c r="CXN1" s="30" t="s">
        <v>2983</v>
      </c>
      <c r="CXO1" s="30" t="s">
        <v>2984</v>
      </c>
      <c r="CXP1" s="30" t="s">
        <v>2985</v>
      </c>
      <c r="CXQ1" s="30" t="s">
        <v>2986</v>
      </c>
      <c r="CXR1" s="30" t="s">
        <v>2987</v>
      </c>
      <c r="CXS1" s="30" t="s">
        <v>2988</v>
      </c>
      <c r="CXT1" s="30" t="s">
        <v>2989</v>
      </c>
      <c r="CXU1" s="30" t="s">
        <v>2990</v>
      </c>
      <c r="CXV1" s="30" t="s">
        <v>2991</v>
      </c>
      <c r="CXW1" s="30" t="s">
        <v>2992</v>
      </c>
      <c r="CXX1" s="30" t="s">
        <v>2993</v>
      </c>
      <c r="CXY1" s="30" t="s">
        <v>2994</v>
      </c>
      <c r="CXZ1" s="30" t="s">
        <v>2995</v>
      </c>
      <c r="CYA1" s="30" t="s">
        <v>2996</v>
      </c>
      <c r="CYB1" s="30" t="s">
        <v>2997</v>
      </c>
      <c r="CYC1" s="30" t="s">
        <v>2998</v>
      </c>
      <c r="CYD1" s="30" t="s">
        <v>2999</v>
      </c>
      <c r="CYE1" s="30" t="s">
        <v>3000</v>
      </c>
      <c r="CYF1" s="30" t="s">
        <v>3001</v>
      </c>
      <c r="CYG1" s="30" t="s">
        <v>3002</v>
      </c>
      <c r="CYH1" s="30" t="s">
        <v>3003</v>
      </c>
      <c r="CYI1" s="30" t="s">
        <v>3004</v>
      </c>
      <c r="CYJ1" s="30" t="s">
        <v>3005</v>
      </c>
      <c r="CYK1" s="30" t="s">
        <v>3006</v>
      </c>
      <c r="CYL1" s="30" t="s">
        <v>3007</v>
      </c>
      <c r="CYM1" s="30" t="s">
        <v>3008</v>
      </c>
      <c r="CYN1" s="30" t="s">
        <v>3009</v>
      </c>
      <c r="CYO1" s="30" t="s">
        <v>3010</v>
      </c>
      <c r="CYP1" s="30" t="s">
        <v>3011</v>
      </c>
      <c r="CYQ1" s="30" t="s">
        <v>3012</v>
      </c>
      <c r="CYR1" s="30" t="s">
        <v>3013</v>
      </c>
      <c r="CYS1" s="30" t="s">
        <v>3014</v>
      </c>
      <c r="CYT1" s="30" t="s">
        <v>3015</v>
      </c>
      <c r="CYU1" s="30" t="s">
        <v>3016</v>
      </c>
      <c r="CYV1" s="30" t="s">
        <v>3017</v>
      </c>
      <c r="CYW1" s="30" t="s">
        <v>3018</v>
      </c>
      <c r="CYX1" s="30" t="s">
        <v>3019</v>
      </c>
      <c r="CYY1" s="30" t="s">
        <v>3020</v>
      </c>
      <c r="CYZ1" s="30" t="s">
        <v>3021</v>
      </c>
      <c r="CZA1" s="30" t="s">
        <v>3022</v>
      </c>
      <c r="CZB1" s="30" t="s">
        <v>3023</v>
      </c>
      <c r="CZC1" s="30" t="s">
        <v>3024</v>
      </c>
      <c r="CZD1" s="30" t="s">
        <v>3025</v>
      </c>
      <c r="CZE1" s="30" t="s">
        <v>3026</v>
      </c>
      <c r="CZF1" s="30" t="s">
        <v>3027</v>
      </c>
      <c r="CZG1" s="30" t="s">
        <v>3028</v>
      </c>
      <c r="CZH1" s="30" t="s">
        <v>3029</v>
      </c>
      <c r="CZI1" s="30" t="s">
        <v>3030</v>
      </c>
      <c r="CZJ1" s="30" t="s">
        <v>3031</v>
      </c>
      <c r="CZK1" s="30" t="s">
        <v>3032</v>
      </c>
      <c r="CZL1" s="30" t="s">
        <v>3033</v>
      </c>
      <c r="CZM1" s="30" t="s">
        <v>3034</v>
      </c>
      <c r="CZN1" s="30" t="s">
        <v>3035</v>
      </c>
      <c r="CZO1" s="30" t="s">
        <v>3036</v>
      </c>
      <c r="CZP1" s="30" t="s">
        <v>3037</v>
      </c>
      <c r="CZQ1" s="30" t="s">
        <v>3038</v>
      </c>
      <c r="CZR1" s="30" t="s">
        <v>3039</v>
      </c>
      <c r="CZS1" s="30" t="s">
        <v>3040</v>
      </c>
      <c r="CZT1" s="30" t="s">
        <v>3041</v>
      </c>
      <c r="CZU1" s="30" t="s">
        <v>3042</v>
      </c>
      <c r="CZV1" s="30" t="s">
        <v>3043</v>
      </c>
      <c r="CZW1" s="30" t="s">
        <v>3044</v>
      </c>
      <c r="CZX1" s="30" t="s">
        <v>3045</v>
      </c>
      <c r="CZY1" s="30" t="s">
        <v>3046</v>
      </c>
      <c r="CZZ1" s="30" t="s">
        <v>3047</v>
      </c>
      <c r="DAA1" s="30" t="s">
        <v>3048</v>
      </c>
      <c r="DAB1" s="30" t="s">
        <v>3049</v>
      </c>
      <c r="DAC1" s="30" t="s">
        <v>3050</v>
      </c>
      <c r="DAD1" s="30" t="s">
        <v>3051</v>
      </c>
      <c r="DAE1" s="30" t="s">
        <v>3052</v>
      </c>
      <c r="DAF1" s="30" t="s">
        <v>3053</v>
      </c>
      <c r="DAG1" s="30" t="s">
        <v>3054</v>
      </c>
      <c r="DAH1" s="30" t="s">
        <v>3055</v>
      </c>
      <c r="DAI1" s="30" t="s">
        <v>3056</v>
      </c>
      <c r="DAJ1" s="30" t="s">
        <v>3057</v>
      </c>
      <c r="DAK1" s="30" t="s">
        <v>3058</v>
      </c>
      <c r="DAL1" s="30" t="s">
        <v>3059</v>
      </c>
      <c r="DAM1" s="30" t="s">
        <v>3060</v>
      </c>
      <c r="DAN1" s="30" t="s">
        <v>3061</v>
      </c>
      <c r="DAO1" s="30" t="s">
        <v>3062</v>
      </c>
      <c r="DAP1" s="30" t="s">
        <v>3063</v>
      </c>
      <c r="DAQ1" s="30" t="s">
        <v>3064</v>
      </c>
      <c r="DAR1" s="30" t="s">
        <v>3065</v>
      </c>
      <c r="DAS1" s="30" t="s">
        <v>3066</v>
      </c>
      <c r="DAT1" s="30" t="s">
        <v>3067</v>
      </c>
      <c r="DAU1" s="30" t="s">
        <v>3068</v>
      </c>
      <c r="DAV1" s="30" t="s">
        <v>3069</v>
      </c>
      <c r="DAW1" s="30" t="s">
        <v>3070</v>
      </c>
      <c r="DAX1" s="30" t="s">
        <v>3071</v>
      </c>
      <c r="DAY1" s="30" t="s">
        <v>3072</v>
      </c>
      <c r="DAZ1" s="30" t="s">
        <v>3073</v>
      </c>
      <c r="DBA1" s="30" t="s">
        <v>3074</v>
      </c>
      <c r="DBB1" s="30" t="s">
        <v>3075</v>
      </c>
      <c r="DBC1" s="30" t="s">
        <v>3076</v>
      </c>
      <c r="DBD1" s="30" t="s">
        <v>3077</v>
      </c>
      <c r="DBE1" s="30" t="s">
        <v>3078</v>
      </c>
      <c r="DBF1" s="30" t="s">
        <v>3079</v>
      </c>
      <c r="DBG1" s="30" t="s">
        <v>3080</v>
      </c>
      <c r="DBH1" s="30" t="s">
        <v>3081</v>
      </c>
      <c r="DBI1" s="30" t="s">
        <v>3082</v>
      </c>
      <c r="DBJ1" s="30" t="s">
        <v>3083</v>
      </c>
      <c r="DBK1" s="30" t="s">
        <v>3084</v>
      </c>
      <c r="DBL1" s="30" t="s">
        <v>3085</v>
      </c>
      <c r="DBM1" s="30" t="s">
        <v>3086</v>
      </c>
      <c r="DBN1" s="30" t="s">
        <v>3087</v>
      </c>
      <c r="DBO1" s="30" t="s">
        <v>3088</v>
      </c>
      <c r="DBP1" s="30" t="s">
        <v>3089</v>
      </c>
      <c r="DBQ1" s="30" t="s">
        <v>3090</v>
      </c>
      <c r="DBR1" s="30" t="s">
        <v>3091</v>
      </c>
      <c r="DBS1" s="30" t="s">
        <v>3092</v>
      </c>
      <c r="DBT1" s="30" t="s">
        <v>3093</v>
      </c>
      <c r="DBU1" s="30" t="s">
        <v>3094</v>
      </c>
      <c r="DBV1" s="30" t="s">
        <v>3095</v>
      </c>
      <c r="DBW1" s="30" t="s">
        <v>3096</v>
      </c>
      <c r="DBX1" s="30" t="s">
        <v>3097</v>
      </c>
      <c r="DBY1" s="30" t="s">
        <v>3098</v>
      </c>
      <c r="DBZ1" s="30" t="s">
        <v>3099</v>
      </c>
      <c r="DCA1" s="30" t="s">
        <v>3100</v>
      </c>
      <c r="DCB1" s="30" t="s">
        <v>3101</v>
      </c>
      <c r="DCC1" s="30" t="s">
        <v>3102</v>
      </c>
      <c r="DCD1" s="30" t="s">
        <v>3103</v>
      </c>
      <c r="DCE1" s="30" t="s">
        <v>3104</v>
      </c>
      <c r="DCF1" s="30" t="s">
        <v>3105</v>
      </c>
      <c r="DCG1" s="30" t="s">
        <v>3106</v>
      </c>
      <c r="DCH1" s="30" t="s">
        <v>3107</v>
      </c>
      <c r="DCI1" s="30" t="s">
        <v>3108</v>
      </c>
      <c r="DCJ1" s="30" t="s">
        <v>3109</v>
      </c>
      <c r="DCK1" s="30" t="s">
        <v>3110</v>
      </c>
      <c r="DCL1" s="30" t="s">
        <v>3111</v>
      </c>
      <c r="DCM1" s="30" t="s">
        <v>3112</v>
      </c>
      <c r="DCN1" s="30" t="s">
        <v>3113</v>
      </c>
      <c r="DCO1" s="30" t="s">
        <v>3114</v>
      </c>
      <c r="DCP1" s="30" t="s">
        <v>3115</v>
      </c>
      <c r="DCQ1" s="30" t="s">
        <v>3116</v>
      </c>
      <c r="DCR1" s="30" t="s">
        <v>3117</v>
      </c>
      <c r="DCS1" s="30" t="s">
        <v>3118</v>
      </c>
      <c r="DCT1" s="30" t="s">
        <v>3119</v>
      </c>
      <c r="DCU1" s="30" t="s">
        <v>3120</v>
      </c>
      <c r="DCV1" s="30" t="s">
        <v>3121</v>
      </c>
      <c r="DCW1" s="30" t="s">
        <v>3122</v>
      </c>
      <c r="DCX1" s="30" t="s">
        <v>3123</v>
      </c>
      <c r="DCY1" s="30" t="s">
        <v>3124</v>
      </c>
      <c r="DCZ1" s="30" t="s">
        <v>3125</v>
      </c>
      <c r="DDA1" s="30" t="s">
        <v>3126</v>
      </c>
      <c r="DDB1" s="30" t="s">
        <v>3127</v>
      </c>
      <c r="DDC1" s="30" t="s">
        <v>3128</v>
      </c>
      <c r="DDD1" s="30" t="s">
        <v>3129</v>
      </c>
      <c r="DDE1" s="30" t="s">
        <v>3130</v>
      </c>
      <c r="DDF1" s="30" t="s">
        <v>3131</v>
      </c>
      <c r="DDG1" s="30" t="s">
        <v>3132</v>
      </c>
      <c r="DDH1" s="30" t="s">
        <v>3133</v>
      </c>
      <c r="DDI1" s="30" t="s">
        <v>3134</v>
      </c>
      <c r="DDJ1" s="30" t="s">
        <v>3135</v>
      </c>
      <c r="DDK1" s="30" t="s">
        <v>3136</v>
      </c>
      <c r="DDL1" s="30" t="s">
        <v>3137</v>
      </c>
      <c r="DDM1" s="30" t="s">
        <v>3138</v>
      </c>
      <c r="DDN1" s="30" t="s">
        <v>3139</v>
      </c>
      <c r="DDO1" s="30" t="s">
        <v>3140</v>
      </c>
      <c r="DDP1" s="30" t="s">
        <v>3141</v>
      </c>
      <c r="DDQ1" s="30" t="s">
        <v>3142</v>
      </c>
      <c r="DDR1" s="30" t="s">
        <v>3143</v>
      </c>
      <c r="DDS1" s="30" t="s">
        <v>3144</v>
      </c>
      <c r="DDT1" s="30" t="s">
        <v>3145</v>
      </c>
      <c r="DDU1" s="30" t="s">
        <v>3146</v>
      </c>
      <c r="DDV1" s="30" t="s">
        <v>3147</v>
      </c>
      <c r="DDW1" s="30" t="s">
        <v>3148</v>
      </c>
      <c r="DDX1" s="30" t="s">
        <v>3149</v>
      </c>
      <c r="DDY1" s="30" t="s">
        <v>3150</v>
      </c>
      <c r="DDZ1" s="30" t="s">
        <v>3151</v>
      </c>
      <c r="DEA1" s="30" t="s">
        <v>3152</v>
      </c>
      <c r="DEB1" s="30" t="s">
        <v>3153</v>
      </c>
      <c r="DEC1" s="30" t="s">
        <v>3154</v>
      </c>
      <c r="DED1" s="30" t="s">
        <v>3155</v>
      </c>
      <c r="DEE1" s="30" t="s">
        <v>3156</v>
      </c>
      <c r="DEF1" s="30" t="s">
        <v>3157</v>
      </c>
      <c r="DEG1" s="30" t="s">
        <v>3158</v>
      </c>
      <c r="DEH1" s="30" t="s">
        <v>3159</v>
      </c>
      <c r="DEI1" s="30" t="s">
        <v>3160</v>
      </c>
      <c r="DEJ1" s="30" t="s">
        <v>3161</v>
      </c>
      <c r="DEK1" s="30" t="s">
        <v>3162</v>
      </c>
      <c r="DEL1" s="30" t="s">
        <v>3163</v>
      </c>
      <c r="DEM1" s="30" t="s">
        <v>3164</v>
      </c>
      <c r="DEN1" s="30" t="s">
        <v>3165</v>
      </c>
      <c r="DEO1" s="30" t="s">
        <v>3166</v>
      </c>
      <c r="DEP1" s="30" t="s">
        <v>3167</v>
      </c>
      <c r="DEQ1" s="30" t="s">
        <v>3168</v>
      </c>
      <c r="DER1" s="30" t="s">
        <v>3169</v>
      </c>
      <c r="DES1" s="30" t="s">
        <v>3170</v>
      </c>
      <c r="DET1" s="30" t="s">
        <v>3171</v>
      </c>
      <c r="DEU1" s="30" t="s">
        <v>3172</v>
      </c>
      <c r="DEV1" s="30" t="s">
        <v>3173</v>
      </c>
      <c r="DEW1" s="30" t="s">
        <v>3174</v>
      </c>
      <c r="DEX1" s="30" t="s">
        <v>3175</v>
      </c>
      <c r="DEY1" s="30" t="s">
        <v>3176</v>
      </c>
      <c r="DEZ1" s="30" t="s">
        <v>3177</v>
      </c>
      <c r="DFA1" s="30" t="s">
        <v>3178</v>
      </c>
      <c r="DFB1" s="30" t="s">
        <v>3179</v>
      </c>
      <c r="DFC1" s="30" t="s">
        <v>3180</v>
      </c>
      <c r="DFD1" s="30" t="s">
        <v>3181</v>
      </c>
      <c r="DFE1" s="30" t="s">
        <v>3182</v>
      </c>
      <c r="DFF1" s="30" t="s">
        <v>3183</v>
      </c>
      <c r="DFG1" s="30" t="s">
        <v>3184</v>
      </c>
      <c r="DFH1" s="30" t="s">
        <v>3185</v>
      </c>
      <c r="DFI1" s="30" t="s">
        <v>3186</v>
      </c>
      <c r="DFJ1" s="30" t="s">
        <v>3187</v>
      </c>
      <c r="DFK1" s="30" t="s">
        <v>3188</v>
      </c>
      <c r="DFL1" s="30" t="s">
        <v>3189</v>
      </c>
      <c r="DFM1" s="30" t="s">
        <v>3190</v>
      </c>
      <c r="DFN1" s="30" t="s">
        <v>3191</v>
      </c>
      <c r="DFO1" s="30" t="s">
        <v>3192</v>
      </c>
      <c r="DFP1" s="30" t="s">
        <v>3193</v>
      </c>
      <c r="DFQ1" s="30" t="s">
        <v>3194</v>
      </c>
      <c r="DFR1" s="30" t="s">
        <v>3195</v>
      </c>
      <c r="DFS1" s="30" t="s">
        <v>3196</v>
      </c>
      <c r="DFT1" s="30" t="s">
        <v>3197</v>
      </c>
      <c r="DFU1" s="30" t="s">
        <v>3198</v>
      </c>
      <c r="DFV1" s="30" t="s">
        <v>3199</v>
      </c>
      <c r="DFW1" s="30" t="s">
        <v>3200</v>
      </c>
      <c r="DFX1" s="30" t="s">
        <v>3201</v>
      </c>
      <c r="DFY1" s="30" t="s">
        <v>3202</v>
      </c>
      <c r="DFZ1" s="30" t="s">
        <v>3203</v>
      </c>
      <c r="DGA1" s="30" t="s">
        <v>3204</v>
      </c>
      <c r="DGB1" s="30" t="s">
        <v>3205</v>
      </c>
      <c r="DGC1" s="30" t="s">
        <v>3206</v>
      </c>
      <c r="DGD1" s="30" t="s">
        <v>3207</v>
      </c>
      <c r="DGE1" s="30" t="s">
        <v>3208</v>
      </c>
      <c r="DGF1" s="30" t="s">
        <v>3209</v>
      </c>
      <c r="DGG1" s="30" t="s">
        <v>3210</v>
      </c>
      <c r="DGH1" s="30" t="s">
        <v>3211</v>
      </c>
      <c r="DGI1" s="30" t="s">
        <v>3212</v>
      </c>
      <c r="DGJ1" s="30" t="s">
        <v>3213</v>
      </c>
      <c r="DGK1" s="30" t="s">
        <v>3214</v>
      </c>
      <c r="DGL1" s="30" t="s">
        <v>3215</v>
      </c>
      <c r="DGM1" s="30" t="s">
        <v>3216</v>
      </c>
      <c r="DGN1" s="30" t="s">
        <v>3217</v>
      </c>
      <c r="DGO1" s="30" t="s">
        <v>3218</v>
      </c>
      <c r="DGP1" s="30" t="s">
        <v>3219</v>
      </c>
      <c r="DGQ1" s="30" t="s">
        <v>3220</v>
      </c>
      <c r="DGR1" s="30" t="s">
        <v>3221</v>
      </c>
      <c r="DGS1" s="30" t="s">
        <v>3222</v>
      </c>
      <c r="DGT1" s="30" t="s">
        <v>3223</v>
      </c>
      <c r="DGU1" s="30" t="s">
        <v>3224</v>
      </c>
      <c r="DGV1" s="30" t="s">
        <v>3225</v>
      </c>
      <c r="DGW1" s="30" t="s">
        <v>3226</v>
      </c>
      <c r="DGX1" s="30" t="s">
        <v>3227</v>
      </c>
      <c r="DGY1" s="30" t="s">
        <v>3228</v>
      </c>
      <c r="DGZ1" s="30" t="s">
        <v>3229</v>
      </c>
      <c r="DHA1" s="30" t="s">
        <v>3230</v>
      </c>
      <c r="DHB1" s="30" t="s">
        <v>3231</v>
      </c>
      <c r="DHC1" s="30" t="s">
        <v>3232</v>
      </c>
      <c r="DHD1" s="30" t="s">
        <v>3233</v>
      </c>
      <c r="DHE1" s="30" t="s">
        <v>3234</v>
      </c>
      <c r="DHF1" s="30" t="s">
        <v>3235</v>
      </c>
      <c r="DHG1" s="30" t="s">
        <v>3236</v>
      </c>
      <c r="DHH1" s="30" t="s">
        <v>3237</v>
      </c>
      <c r="DHI1" s="30" t="s">
        <v>3238</v>
      </c>
      <c r="DHJ1" s="30" t="s">
        <v>3239</v>
      </c>
      <c r="DHK1" s="30" t="s">
        <v>3240</v>
      </c>
      <c r="DHL1" s="30" t="s">
        <v>3241</v>
      </c>
      <c r="DHM1" s="30" t="s">
        <v>3242</v>
      </c>
      <c r="DHN1" s="30" t="s">
        <v>3243</v>
      </c>
      <c r="DHO1" s="30" t="s">
        <v>3244</v>
      </c>
      <c r="DHP1" s="30" t="s">
        <v>3245</v>
      </c>
      <c r="DHQ1" s="30" t="s">
        <v>3246</v>
      </c>
      <c r="DHR1" s="30" t="s">
        <v>3247</v>
      </c>
      <c r="DHS1" s="30" t="s">
        <v>3248</v>
      </c>
      <c r="DHT1" s="30" t="s">
        <v>3249</v>
      </c>
      <c r="DHU1" s="30" t="s">
        <v>3250</v>
      </c>
      <c r="DHV1" s="30" t="s">
        <v>3251</v>
      </c>
      <c r="DHW1" s="30" t="s">
        <v>3252</v>
      </c>
      <c r="DHX1" s="30" t="s">
        <v>3253</v>
      </c>
      <c r="DHY1" s="30" t="s">
        <v>3254</v>
      </c>
      <c r="DHZ1" s="30" t="s">
        <v>3255</v>
      </c>
      <c r="DIA1" s="30" t="s">
        <v>3256</v>
      </c>
      <c r="DIB1" s="30" t="s">
        <v>3257</v>
      </c>
      <c r="DIC1" s="30" t="s">
        <v>3258</v>
      </c>
      <c r="DID1" s="30" t="s">
        <v>3259</v>
      </c>
      <c r="DIE1" s="30" t="s">
        <v>3260</v>
      </c>
      <c r="DIF1" s="30" t="s">
        <v>3261</v>
      </c>
      <c r="DIG1" s="30" t="s">
        <v>3262</v>
      </c>
      <c r="DIH1" s="30" t="s">
        <v>3263</v>
      </c>
      <c r="DII1" s="30" t="s">
        <v>3264</v>
      </c>
      <c r="DIJ1" s="30" t="s">
        <v>3265</v>
      </c>
      <c r="DIK1" s="30" t="s">
        <v>3266</v>
      </c>
      <c r="DIL1" s="30" t="s">
        <v>3267</v>
      </c>
      <c r="DIM1" s="30" t="s">
        <v>3268</v>
      </c>
      <c r="DIN1" s="30" t="s">
        <v>3269</v>
      </c>
      <c r="DIO1" s="30" t="s">
        <v>3270</v>
      </c>
      <c r="DIP1" s="30" t="s">
        <v>3271</v>
      </c>
      <c r="DIQ1" s="30" t="s">
        <v>3272</v>
      </c>
      <c r="DIR1" s="30" t="s">
        <v>3273</v>
      </c>
      <c r="DIS1" s="30" t="s">
        <v>3274</v>
      </c>
      <c r="DIT1" s="30" t="s">
        <v>3275</v>
      </c>
      <c r="DIU1" s="30" t="s">
        <v>3276</v>
      </c>
      <c r="DIV1" s="30" t="s">
        <v>3277</v>
      </c>
      <c r="DIW1" s="30" t="s">
        <v>3278</v>
      </c>
      <c r="DIX1" s="30" t="s">
        <v>3279</v>
      </c>
      <c r="DIY1" s="30" t="s">
        <v>3280</v>
      </c>
      <c r="DIZ1" s="30" t="s">
        <v>3281</v>
      </c>
      <c r="DJA1" s="30" t="s">
        <v>3282</v>
      </c>
      <c r="DJB1" s="30" t="s">
        <v>3283</v>
      </c>
      <c r="DJC1" s="30" t="s">
        <v>3284</v>
      </c>
      <c r="DJD1" s="30" t="s">
        <v>3285</v>
      </c>
      <c r="DJE1" s="30" t="s">
        <v>3286</v>
      </c>
      <c r="DJF1" s="30" t="s">
        <v>3287</v>
      </c>
      <c r="DJG1" s="30" t="s">
        <v>3288</v>
      </c>
      <c r="DJH1" s="30" t="s">
        <v>3289</v>
      </c>
      <c r="DJI1" s="30" t="s">
        <v>3290</v>
      </c>
      <c r="DJJ1" s="30" t="s">
        <v>3291</v>
      </c>
      <c r="DJK1" s="30" t="s">
        <v>3292</v>
      </c>
      <c r="DJL1" s="30" t="s">
        <v>3293</v>
      </c>
      <c r="DJM1" s="30" t="s">
        <v>3294</v>
      </c>
      <c r="DJN1" s="30" t="s">
        <v>3295</v>
      </c>
      <c r="DJO1" s="30" t="s">
        <v>3296</v>
      </c>
      <c r="DJP1" s="30" t="s">
        <v>3297</v>
      </c>
      <c r="DJQ1" s="30" t="s">
        <v>3298</v>
      </c>
      <c r="DJR1" s="30" t="s">
        <v>3299</v>
      </c>
      <c r="DJS1" s="30" t="s">
        <v>3300</v>
      </c>
      <c r="DJT1" s="30" t="s">
        <v>3301</v>
      </c>
      <c r="DJU1" s="30" t="s">
        <v>3302</v>
      </c>
      <c r="DJV1" s="30" t="s">
        <v>3303</v>
      </c>
      <c r="DJW1" s="30" t="s">
        <v>3304</v>
      </c>
      <c r="DJX1" s="30" t="s">
        <v>3305</v>
      </c>
      <c r="DJY1" s="30" t="s">
        <v>3306</v>
      </c>
      <c r="DJZ1" s="30" t="s">
        <v>3307</v>
      </c>
      <c r="DKA1" s="30" t="s">
        <v>3308</v>
      </c>
      <c r="DKB1" s="30" t="s">
        <v>3309</v>
      </c>
      <c r="DKC1" s="30" t="s">
        <v>3310</v>
      </c>
      <c r="DKD1" s="30" t="s">
        <v>3311</v>
      </c>
      <c r="DKE1" s="30" t="s">
        <v>3312</v>
      </c>
      <c r="DKF1" s="30" t="s">
        <v>3313</v>
      </c>
      <c r="DKG1" s="30" t="s">
        <v>3314</v>
      </c>
      <c r="DKH1" s="30" t="s">
        <v>3315</v>
      </c>
      <c r="DKI1" s="30" t="s">
        <v>3316</v>
      </c>
      <c r="DKJ1" s="30" t="s">
        <v>3317</v>
      </c>
      <c r="DKK1" s="30" t="s">
        <v>3318</v>
      </c>
      <c r="DKL1" s="30" t="s">
        <v>3319</v>
      </c>
      <c r="DKM1" s="30" t="s">
        <v>3320</v>
      </c>
      <c r="DKN1" s="30" t="s">
        <v>3321</v>
      </c>
      <c r="DKO1" s="30" t="s">
        <v>3322</v>
      </c>
      <c r="DKP1" s="30" t="s">
        <v>3323</v>
      </c>
      <c r="DKQ1" s="30" t="s">
        <v>3324</v>
      </c>
      <c r="DKR1" s="30" t="s">
        <v>3325</v>
      </c>
      <c r="DKS1" s="30" t="s">
        <v>3326</v>
      </c>
      <c r="DKT1" s="30" t="s">
        <v>3327</v>
      </c>
      <c r="DKU1" s="30" t="s">
        <v>3328</v>
      </c>
      <c r="DKV1" s="30" t="s">
        <v>3329</v>
      </c>
      <c r="DKW1" s="30" t="s">
        <v>3330</v>
      </c>
      <c r="DKX1" s="30" t="s">
        <v>3331</v>
      </c>
      <c r="DKY1" s="30" t="s">
        <v>3332</v>
      </c>
      <c r="DKZ1" s="30" t="s">
        <v>3333</v>
      </c>
      <c r="DLA1" s="30" t="s">
        <v>3334</v>
      </c>
      <c r="DLB1" s="30" t="s">
        <v>3335</v>
      </c>
      <c r="DLC1" s="30" t="s">
        <v>3336</v>
      </c>
      <c r="DLD1" s="30" t="s">
        <v>3337</v>
      </c>
      <c r="DLE1" s="30" t="s">
        <v>3338</v>
      </c>
      <c r="DLF1" s="30" t="s">
        <v>3339</v>
      </c>
      <c r="DLG1" s="30" t="s">
        <v>3340</v>
      </c>
      <c r="DLH1" s="30" t="s">
        <v>3341</v>
      </c>
      <c r="DLI1" s="30" t="s">
        <v>3342</v>
      </c>
      <c r="DLJ1" s="30" t="s">
        <v>3343</v>
      </c>
      <c r="DLK1" s="30" t="s">
        <v>3344</v>
      </c>
      <c r="DLL1" s="30" t="s">
        <v>3345</v>
      </c>
      <c r="DLM1" s="30" t="s">
        <v>3346</v>
      </c>
      <c r="DLN1" s="30" t="s">
        <v>3347</v>
      </c>
      <c r="DLO1" s="30" t="s">
        <v>3348</v>
      </c>
      <c r="DLP1" s="30" t="s">
        <v>3349</v>
      </c>
      <c r="DLQ1" s="30" t="s">
        <v>3350</v>
      </c>
      <c r="DLR1" s="30" t="s">
        <v>3351</v>
      </c>
      <c r="DLS1" s="30" t="s">
        <v>3352</v>
      </c>
      <c r="DLT1" s="30" t="s">
        <v>3353</v>
      </c>
      <c r="DLU1" s="30" t="s">
        <v>3354</v>
      </c>
      <c r="DLV1" s="30" t="s">
        <v>3355</v>
      </c>
      <c r="DLW1" s="30" t="s">
        <v>3356</v>
      </c>
      <c r="DLX1" s="30" t="s">
        <v>3357</v>
      </c>
      <c r="DLY1" s="30" t="s">
        <v>3358</v>
      </c>
      <c r="DLZ1" s="30" t="s">
        <v>3359</v>
      </c>
      <c r="DMA1" s="30" t="s">
        <v>3360</v>
      </c>
      <c r="DMB1" s="30" t="s">
        <v>3361</v>
      </c>
      <c r="DMC1" s="30" t="s">
        <v>3362</v>
      </c>
      <c r="DMD1" s="30" t="s">
        <v>3363</v>
      </c>
      <c r="DME1" s="30" t="s">
        <v>3364</v>
      </c>
      <c r="DMF1" s="30" t="s">
        <v>3365</v>
      </c>
      <c r="DMG1" s="30" t="s">
        <v>3366</v>
      </c>
      <c r="DMH1" s="30" t="s">
        <v>3367</v>
      </c>
      <c r="DMI1" s="30" t="s">
        <v>3368</v>
      </c>
      <c r="DMJ1" s="30" t="s">
        <v>3369</v>
      </c>
      <c r="DMK1" s="30" t="s">
        <v>3370</v>
      </c>
      <c r="DML1" s="30" t="s">
        <v>3371</v>
      </c>
      <c r="DMM1" s="30" t="s">
        <v>3372</v>
      </c>
      <c r="DMN1" s="30" t="s">
        <v>3373</v>
      </c>
      <c r="DMO1" s="30" t="s">
        <v>3374</v>
      </c>
      <c r="DMP1" s="30" t="s">
        <v>3375</v>
      </c>
      <c r="DMQ1" s="30" t="s">
        <v>3376</v>
      </c>
      <c r="DMR1" s="30" t="s">
        <v>3377</v>
      </c>
      <c r="DMS1" s="30" t="s">
        <v>3378</v>
      </c>
      <c r="DMT1" s="30" t="s">
        <v>3379</v>
      </c>
      <c r="DMU1" s="30" t="s">
        <v>3380</v>
      </c>
      <c r="DMV1" s="30" t="s">
        <v>3381</v>
      </c>
      <c r="DMW1" s="30" t="s">
        <v>3382</v>
      </c>
      <c r="DMX1" s="30" t="s">
        <v>3383</v>
      </c>
      <c r="DMY1" s="30" t="s">
        <v>3384</v>
      </c>
      <c r="DMZ1" s="30" t="s">
        <v>3385</v>
      </c>
      <c r="DNA1" s="30" t="s">
        <v>3386</v>
      </c>
      <c r="DNB1" s="30" t="s">
        <v>3387</v>
      </c>
      <c r="DNC1" s="30" t="s">
        <v>3388</v>
      </c>
      <c r="DND1" s="30" t="s">
        <v>3389</v>
      </c>
      <c r="DNE1" s="30" t="s">
        <v>3390</v>
      </c>
      <c r="DNF1" s="30" t="s">
        <v>3391</v>
      </c>
      <c r="DNG1" s="30" t="s">
        <v>3392</v>
      </c>
      <c r="DNH1" s="30" t="s">
        <v>3393</v>
      </c>
      <c r="DNI1" s="30" t="s">
        <v>3394</v>
      </c>
      <c r="DNJ1" s="30" t="s">
        <v>3395</v>
      </c>
      <c r="DNK1" s="30" t="s">
        <v>3396</v>
      </c>
      <c r="DNL1" s="30" t="s">
        <v>3397</v>
      </c>
      <c r="DNM1" s="30" t="s">
        <v>3398</v>
      </c>
      <c r="DNN1" s="30" t="s">
        <v>3399</v>
      </c>
      <c r="DNO1" s="30" t="s">
        <v>3400</v>
      </c>
      <c r="DNP1" s="30" t="s">
        <v>3401</v>
      </c>
      <c r="DNQ1" s="30" t="s">
        <v>3402</v>
      </c>
      <c r="DNR1" s="30" t="s">
        <v>3403</v>
      </c>
      <c r="DNS1" s="30" t="s">
        <v>3404</v>
      </c>
      <c r="DNT1" s="30" t="s">
        <v>3405</v>
      </c>
      <c r="DNU1" s="30" t="s">
        <v>3406</v>
      </c>
      <c r="DNV1" s="30" t="s">
        <v>3407</v>
      </c>
      <c r="DNW1" s="30" t="s">
        <v>3408</v>
      </c>
      <c r="DNX1" s="30" t="s">
        <v>3409</v>
      </c>
      <c r="DNY1" s="30" t="s">
        <v>3410</v>
      </c>
      <c r="DNZ1" s="30" t="s">
        <v>3411</v>
      </c>
      <c r="DOA1" s="30" t="s">
        <v>3412</v>
      </c>
      <c r="DOB1" s="30" t="s">
        <v>3413</v>
      </c>
      <c r="DOC1" s="30" t="s">
        <v>3414</v>
      </c>
      <c r="DOD1" s="30" t="s">
        <v>3415</v>
      </c>
      <c r="DOE1" s="30" t="s">
        <v>3416</v>
      </c>
      <c r="DOF1" s="30" t="s">
        <v>3417</v>
      </c>
      <c r="DOG1" s="30" t="s">
        <v>3418</v>
      </c>
      <c r="DOH1" s="30" t="s">
        <v>3419</v>
      </c>
      <c r="DOI1" s="30" t="s">
        <v>3420</v>
      </c>
      <c r="DOJ1" s="30" t="s">
        <v>3421</v>
      </c>
      <c r="DOK1" s="30" t="s">
        <v>3422</v>
      </c>
      <c r="DOL1" s="30" t="s">
        <v>3423</v>
      </c>
      <c r="DOM1" s="30" t="s">
        <v>3424</v>
      </c>
      <c r="DON1" s="30" t="s">
        <v>3425</v>
      </c>
      <c r="DOO1" s="30" t="s">
        <v>3426</v>
      </c>
      <c r="DOP1" s="30" t="s">
        <v>3427</v>
      </c>
      <c r="DOQ1" s="30" t="s">
        <v>3428</v>
      </c>
      <c r="DOR1" s="30" t="s">
        <v>3429</v>
      </c>
      <c r="DOS1" s="30" t="s">
        <v>3430</v>
      </c>
      <c r="DOT1" s="30" t="s">
        <v>3431</v>
      </c>
      <c r="DOU1" s="30" t="s">
        <v>3432</v>
      </c>
      <c r="DOV1" s="30" t="s">
        <v>3433</v>
      </c>
      <c r="DOW1" s="30" t="s">
        <v>3434</v>
      </c>
      <c r="DOX1" s="30" t="s">
        <v>3435</v>
      </c>
      <c r="DOY1" s="30" t="s">
        <v>3436</v>
      </c>
      <c r="DOZ1" s="30" t="s">
        <v>3437</v>
      </c>
      <c r="DPA1" s="30" t="s">
        <v>3438</v>
      </c>
      <c r="DPB1" s="30" t="s">
        <v>3439</v>
      </c>
      <c r="DPC1" s="30" t="s">
        <v>3440</v>
      </c>
      <c r="DPD1" s="30" t="s">
        <v>3441</v>
      </c>
      <c r="DPE1" s="30" t="s">
        <v>3442</v>
      </c>
      <c r="DPF1" s="30" t="s">
        <v>3443</v>
      </c>
      <c r="DPG1" s="30" t="s">
        <v>3444</v>
      </c>
      <c r="DPH1" s="30" t="s">
        <v>3445</v>
      </c>
      <c r="DPI1" s="30" t="s">
        <v>3446</v>
      </c>
      <c r="DPJ1" s="30" t="s">
        <v>3447</v>
      </c>
      <c r="DPK1" s="30" t="s">
        <v>3448</v>
      </c>
      <c r="DPL1" s="30" t="s">
        <v>3449</v>
      </c>
      <c r="DPM1" s="30" t="s">
        <v>3450</v>
      </c>
      <c r="DPN1" s="30" t="s">
        <v>3451</v>
      </c>
      <c r="DPO1" s="30" t="s">
        <v>3452</v>
      </c>
      <c r="DPP1" s="30" t="s">
        <v>3453</v>
      </c>
      <c r="DPQ1" s="30" t="s">
        <v>3454</v>
      </c>
      <c r="DPR1" s="30" t="s">
        <v>3455</v>
      </c>
      <c r="DPS1" s="30" t="s">
        <v>3456</v>
      </c>
      <c r="DPT1" s="30" t="s">
        <v>3457</v>
      </c>
      <c r="DPU1" s="30" t="s">
        <v>3458</v>
      </c>
      <c r="DPV1" s="30" t="s">
        <v>3459</v>
      </c>
      <c r="DPW1" s="30" t="s">
        <v>3460</v>
      </c>
      <c r="DPX1" s="30" t="s">
        <v>3461</v>
      </c>
      <c r="DPY1" s="30" t="s">
        <v>3462</v>
      </c>
      <c r="DPZ1" s="30" t="s">
        <v>3463</v>
      </c>
      <c r="DQA1" s="30" t="s">
        <v>3464</v>
      </c>
      <c r="DQB1" s="30" t="s">
        <v>3465</v>
      </c>
      <c r="DQC1" s="30" t="s">
        <v>3466</v>
      </c>
      <c r="DQD1" s="30" t="s">
        <v>3467</v>
      </c>
      <c r="DQE1" s="30" t="s">
        <v>3468</v>
      </c>
      <c r="DQF1" s="30" t="s">
        <v>3469</v>
      </c>
      <c r="DQG1" s="30" t="s">
        <v>3470</v>
      </c>
      <c r="DQH1" s="30" t="s">
        <v>3471</v>
      </c>
      <c r="DQI1" s="30" t="s">
        <v>3472</v>
      </c>
      <c r="DQJ1" s="30" t="s">
        <v>3473</v>
      </c>
      <c r="DQK1" s="30" t="s">
        <v>3474</v>
      </c>
      <c r="DQL1" s="30" t="s">
        <v>3475</v>
      </c>
      <c r="DQM1" s="30" t="s">
        <v>3476</v>
      </c>
      <c r="DQN1" s="30" t="s">
        <v>3477</v>
      </c>
      <c r="DQO1" s="30" t="s">
        <v>3478</v>
      </c>
      <c r="DQP1" s="30" t="s">
        <v>3479</v>
      </c>
      <c r="DQQ1" s="30" t="s">
        <v>3480</v>
      </c>
      <c r="DQR1" s="30" t="s">
        <v>3481</v>
      </c>
      <c r="DQS1" s="30" t="s">
        <v>3482</v>
      </c>
      <c r="DQT1" s="30" t="s">
        <v>3483</v>
      </c>
      <c r="DQU1" s="30" t="s">
        <v>3484</v>
      </c>
      <c r="DQV1" s="30" t="s">
        <v>3485</v>
      </c>
      <c r="DQW1" s="30" t="s">
        <v>3486</v>
      </c>
      <c r="DQX1" s="30" t="s">
        <v>3487</v>
      </c>
      <c r="DQY1" s="30" t="s">
        <v>3488</v>
      </c>
      <c r="DQZ1" s="30" t="s">
        <v>3489</v>
      </c>
      <c r="DRA1" s="30" t="s">
        <v>3490</v>
      </c>
      <c r="DRB1" s="30" t="s">
        <v>3491</v>
      </c>
      <c r="DRC1" s="30" t="s">
        <v>3492</v>
      </c>
      <c r="DRD1" s="30" t="s">
        <v>3493</v>
      </c>
      <c r="DRE1" s="30" t="s">
        <v>3494</v>
      </c>
      <c r="DRF1" s="30" t="s">
        <v>3495</v>
      </c>
      <c r="DRG1" s="30" t="s">
        <v>3496</v>
      </c>
      <c r="DRH1" s="30" t="s">
        <v>3497</v>
      </c>
      <c r="DRI1" s="30" t="s">
        <v>3498</v>
      </c>
      <c r="DRJ1" s="30" t="s">
        <v>3499</v>
      </c>
      <c r="DRK1" s="30" t="s">
        <v>3500</v>
      </c>
      <c r="DRL1" s="30" t="s">
        <v>3501</v>
      </c>
      <c r="DRM1" s="30" t="s">
        <v>3502</v>
      </c>
      <c r="DRN1" s="30" t="s">
        <v>3503</v>
      </c>
      <c r="DRO1" s="30" t="s">
        <v>3504</v>
      </c>
      <c r="DRP1" s="30" t="s">
        <v>3505</v>
      </c>
      <c r="DRQ1" s="30" t="s">
        <v>3506</v>
      </c>
      <c r="DRR1" s="30" t="s">
        <v>3507</v>
      </c>
      <c r="DRS1" s="30" t="s">
        <v>3508</v>
      </c>
      <c r="DRT1" s="30" t="s">
        <v>3509</v>
      </c>
      <c r="DRU1" s="30" t="s">
        <v>3510</v>
      </c>
      <c r="DRV1" s="30" t="s">
        <v>3511</v>
      </c>
      <c r="DRW1" s="30" t="s">
        <v>3512</v>
      </c>
      <c r="DRX1" s="30" t="s">
        <v>3513</v>
      </c>
      <c r="DRY1" s="30" t="s">
        <v>3514</v>
      </c>
      <c r="DRZ1" s="30" t="s">
        <v>3515</v>
      </c>
      <c r="DSA1" s="30" t="s">
        <v>3516</v>
      </c>
      <c r="DSB1" s="30" t="s">
        <v>3517</v>
      </c>
      <c r="DSC1" s="30" t="s">
        <v>3518</v>
      </c>
      <c r="DSD1" s="30" t="s">
        <v>3519</v>
      </c>
      <c r="DSE1" s="30" t="s">
        <v>3520</v>
      </c>
      <c r="DSF1" s="30" t="s">
        <v>3521</v>
      </c>
      <c r="DSG1" s="30" t="s">
        <v>3522</v>
      </c>
      <c r="DSH1" s="30" t="s">
        <v>3523</v>
      </c>
      <c r="DSI1" s="30" t="s">
        <v>3524</v>
      </c>
      <c r="DSJ1" s="30" t="s">
        <v>3525</v>
      </c>
      <c r="DSK1" s="30" t="s">
        <v>3526</v>
      </c>
      <c r="DSL1" s="30" t="s">
        <v>3527</v>
      </c>
      <c r="DSM1" s="30" t="s">
        <v>3528</v>
      </c>
      <c r="DSN1" s="30" t="s">
        <v>3529</v>
      </c>
      <c r="DSO1" s="30" t="s">
        <v>3530</v>
      </c>
      <c r="DSP1" s="30" t="s">
        <v>3531</v>
      </c>
      <c r="DSQ1" s="30" t="s">
        <v>3532</v>
      </c>
      <c r="DSR1" s="30" t="s">
        <v>3533</v>
      </c>
      <c r="DSS1" s="30" t="s">
        <v>3534</v>
      </c>
      <c r="DST1" s="30" t="s">
        <v>3535</v>
      </c>
      <c r="DSU1" s="30" t="s">
        <v>3536</v>
      </c>
      <c r="DSV1" s="30" t="s">
        <v>3537</v>
      </c>
      <c r="DSW1" s="30" t="s">
        <v>3538</v>
      </c>
      <c r="DSX1" s="30" t="s">
        <v>3539</v>
      </c>
      <c r="DSY1" s="30" t="s">
        <v>3540</v>
      </c>
      <c r="DSZ1" s="30" t="s">
        <v>3541</v>
      </c>
      <c r="DTA1" s="30" t="s">
        <v>3542</v>
      </c>
      <c r="DTB1" s="30" t="s">
        <v>3543</v>
      </c>
      <c r="DTC1" s="30" t="s">
        <v>3544</v>
      </c>
      <c r="DTD1" s="30" t="s">
        <v>3545</v>
      </c>
      <c r="DTE1" s="30" t="s">
        <v>3546</v>
      </c>
      <c r="DTF1" s="30" t="s">
        <v>3547</v>
      </c>
      <c r="DTG1" s="30" t="s">
        <v>3548</v>
      </c>
      <c r="DTH1" s="30" t="s">
        <v>3549</v>
      </c>
      <c r="DTI1" s="30" t="s">
        <v>3550</v>
      </c>
      <c r="DTJ1" s="30" t="s">
        <v>3551</v>
      </c>
      <c r="DTK1" s="30" t="s">
        <v>3552</v>
      </c>
      <c r="DTL1" s="30" t="s">
        <v>3553</v>
      </c>
      <c r="DTM1" s="30" t="s">
        <v>3554</v>
      </c>
      <c r="DTN1" s="30" t="s">
        <v>3555</v>
      </c>
      <c r="DTO1" s="30" t="s">
        <v>3556</v>
      </c>
      <c r="DTP1" s="30" t="s">
        <v>3557</v>
      </c>
      <c r="DTQ1" s="30" t="s">
        <v>3558</v>
      </c>
      <c r="DTR1" s="30" t="s">
        <v>3559</v>
      </c>
      <c r="DTS1" s="30" t="s">
        <v>3560</v>
      </c>
      <c r="DTT1" s="30" t="s">
        <v>3561</v>
      </c>
      <c r="DTU1" s="30" t="s">
        <v>3562</v>
      </c>
      <c r="DTV1" s="30" t="s">
        <v>3563</v>
      </c>
      <c r="DTW1" s="30" t="s">
        <v>3564</v>
      </c>
      <c r="DTX1" s="30" t="s">
        <v>3565</v>
      </c>
      <c r="DTY1" s="30" t="s">
        <v>3566</v>
      </c>
      <c r="DTZ1" s="30" t="s">
        <v>3567</v>
      </c>
      <c r="DUA1" s="30" t="s">
        <v>3568</v>
      </c>
      <c r="DUB1" s="30" t="s">
        <v>3569</v>
      </c>
      <c r="DUC1" s="30" t="s">
        <v>3570</v>
      </c>
      <c r="DUD1" s="30" t="s">
        <v>3571</v>
      </c>
      <c r="DUE1" s="30" t="s">
        <v>3572</v>
      </c>
      <c r="DUF1" s="30" t="s">
        <v>3573</v>
      </c>
      <c r="DUG1" s="30" t="s">
        <v>3574</v>
      </c>
      <c r="DUH1" s="30" t="s">
        <v>3575</v>
      </c>
      <c r="DUI1" s="30" t="s">
        <v>3576</v>
      </c>
      <c r="DUJ1" s="30" t="s">
        <v>3577</v>
      </c>
      <c r="DUK1" s="30" t="s">
        <v>3578</v>
      </c>
      <c r="DUL1" s="30" t="s">
        <v>3579</v>
      </c>
      <c r="DUM1" s="30" t="s">
        <v>3580</v>
      </c>
      <c r="DUN1" s="30" t="s">
        <v>3581</v>
      </c>
      <c r="DUO1" s="30" t="s">
        <v>3582</v>
      </c>
      <c r="DUP1" s="30" t="s">
        <v>3583</v>
      </c>
      <c r="DUQ1" s="30" t="s">
        <v>3584</v>
      </c>
      <c r="DUR1" s="30" t="s">
        <v>3585</v>
      </c>
      <c r="DUS1" s="30" t="s">
        <v>3586</v>
      </c>
      <c r="DUT1" s="30" t="s">
        <v>3587</v>
      </c>
      <c r="DUU1" s="30" t="s">
        <v>3588</v>
      </c>
      <c r="DUV1" s="30" t="s">
        <v>3589</v>
      </c>
      <c r="DUW1" s="30" t="s">
        <v>3590</v>
      </c>
      <c r="DUX1" s="30" t="s">
        <v>3591</v>
      </c>
      <c r="DUY1" s="30" t="s">
        <v>3592</v>
      </c>
      <c r="DUZ1" s="30" t="s">
        <v>3593</v>
      </c>
      <c r="DVA1" s="30" t="s">
        <v>3594</v>
      </c>
      <c r="DVB1" s="30" t="s">
        <v>3595</v>
      </c>
      <c r="DVC1" s="30" t="s">
        <v>3596</v>
      </c>
      <c r="DVD1" s="30" t="s">
        <v>3597</v>
      </c>
      <c r="DVE1" s="30" t="s">
        <v>3598</v>
      </c>
      <c r="DVF1" s="30" t="s">
        <v>3599</v>
      </c>
      <c r="DVG1" s="30" t="s">
        <v>3600</v>
      </c>
      <c r="DVH1" s="30" t="s">
        <v>3601</v>
      </c>
      <c r="DVI1" s="30" t="s">
        <v>3602</v>
      </c>
      <c r="DVJ1" s="30" t="s">
        <v>3603</v>
      </c>
      <c r="DVK1" s="30" t="s">
        <v>3604</v>
      </c>
      <c r="DVL1" s="30" t="s">
        <v>3605</v>
      </c>
      <c r="DVM1" s="30" t="s">
        <v>3606</v>
      </c>
      <c r="DVN1" s="30" t="s">
        <v>3607</v>
      </c>
      <c r="DVO1" s="30" t="s">
        <v>3608</v>
      </c>
      <c r="DVP1" s="30" t="s">
        <v>3609</v>
      </c>
      <c r="DVQ1" s="30" t="s">
        <v>3610</v>
      </c>
      <c r="DVR1" s="30" t="s">
        <v>3611</v>
      </c>
      <c r="DVS1" s="30" t="s">
        <v>3612</v>
      </c>
      <c r="DVT1" s="30" t="s">
        <v>3613</v>
      </c>
      <c r="DVU1" s="30" t="s">
        <v>3614</v>
      </c>
      <c r="DVV1" s="30" t="s">
        <v>3615</v>
      </c>
      <c r="DVW1" s="30" t="s">
        <v>3616</v>
      </c>
      <c r="DVX1" s="30" t="s">
        <v>3617</v>
      </c>
      <c r="DVY1" s="30" t="s">
        <v>3618</v>
      </c>
      <c r="DVZ1" s="30" t="s">
        <v>3619</v>
      </c>
      <c r="DWA1" s="30" t="s">
        <v>3620</v>
      </c>
      <c r="DWB1" s="30" t="s">
        <v>3621</v>
      </c>
      <c r="DWC1" s="30" t="s">
        <v>3622</v>
      </c>
      <c r="DWD1" s="30" t="s">
        <v>3623</v>
      </c>
      <c r="DWE1" s="30" t="s">
        <v>3624</v>
      </c>
      <c r="DWF1" s="30" t="s">
        <v>3625</v>
      </c>
      <c r="DWG1" s="30" t="s">
        <v>3626</v>
      </c>
      <c r="DWH1" s="30" t="s">
        <v>3627</v>
      </c>
      <c r="DWI1" s="30" t="s">
        <v>3628</v>
      </c>
      <c r="DWJ1" s="30" t="s">
        <v>3629</v>
      </c>
      <c r="DWK1" s="30" t="s">
        <v>3630</v>
      </c>
      <c r="DWL1" s="30" t="s">
        <v>3631</v>
      </c>
      <c r="DWM1" s="30" t="s">
        <v>3632</v>
      </c>
      <c r="DWN1" s="30" t="s">
        <v>3633</v>
      </c>
      <c r="DWO1" s="30" t="s">
        <v>3634</v>
      </c>
      <c r="DWP1" s="30" t="s">
        <v>3635</v>
      </c>
      <c r="DWQ1" s="30" t="s">
        <v>3636</v>
      </c>
      <c r="DWR1" s="30" t="s">
        <v>3637</v>
      </c>
      <c r="DWS1" s="30" t="s">
        <v>3638</v>
      </c>
      <c r="DWT1" s="30" t="s">
        <v>3639</v>
      </c>
      <c r="DWU1" s="30" t="s">
        <v>3640</v>
      </c>
      <c r="DWV1" s="30" t="s">
        <v>3641</v>
      </c>
      <c r="DWW1" s="30" t="s">
        <v>3642</v>
      </c>
      <c r="DWX1" s="30" t="s">
        <v>3643</v>
      </c>
      <c r="DWY1" s="30" t="s">
        <v>3644</v>
      </c>
      <c r="DWZ1" s="30" t="s">
        <v>3645</v>
      </c>
      <c r="DXA1" s="30" t="s">
        <v>3646</v>
      </c>
      <c r="DXB1" s="30" t="s">
        <v>3647</v>
      </c>
      <c r="DXC1" s="30" t="s">
        <v>3648</v>
      </c>
      <c r="DXD1" s="30" t="s">
        <v>3649</v>
      </c>
      <c r="DXE1" s="30" t="s">
        <v>3650</v>
      </c>
      <c r="DXF1" s="30" t="s">
        <v>3651</v>
      </c>
      <c r="DXG1" s="30" t="s">
        <v>3652</v>
      </c>
      <c r="DXH1" s="30" t="s">
        <v>3653</v>
      </c>
      <c r="DXI1" s="30" t="s">
        <v>3654</v>
      </c>
      <c r="DXJ1" s="30" t="s">
        <v>3655</v>
      </c>
      <c r="DXK1" s="30" t="s">
        <v>3656</v>
      </c>
      <c r="DXL1" s="30" t="s">
        <v>3657</v>
      </c>
      <c r="DXM1" s="30" t="s">
        <v>3658</v>
      </c>
      <c r="DXN1" s="30" t="s">
        <v>3659</v>
      </c>
      <c r="DXO1" s="30" t="s">
        <v>3660</v>
      </c>
      <c r="DXP1" s="30" t="s">
        <v>3661</v>
      </c>
      <c r="DXQ1" s="30" t="s">
        <v>3662</v>
      </c>
      <c r="DXR1" s="30" t="s">
        <v>3663</v>
      </c>
      <c r="DXS1" s="30" t="s">
        <v>3664</v>
      </c>
      <c r="DXT1" s="30" t="s">
        <v>3665</v>
      </c>
      <c r="DXU1" s="30" t="s">
        <v>3666</v>
      </c>
      <c r="DXV1" s="30" t="s">
        <v>3667</v>
      </c>
      <c r="DXW1" s="30" t="s">
        <v>3668</v>
      </c>
      <c r="DXX1" s="30" t="s">
        <v>3669</v>
      </c>
      <c r="DXY1" s="30" t="s">
        <v>3670</v>
      </c>
      <c r="DXZ1" s="30" t="s">
        <v>3671</v>
      </c>
      <c r="DYA1" s="30" t="s">
        <v>3672</v>
      </c>
      <c r="DYB1" s="30" t="s">
        <v>3673</v>
      </c>
      <c r="DYC1" s="30" t="s">
        <v>3674</v>
      </c>
      <c r="DYD1" s="30" t="s">
        <v>3675</v>
      </c>
      <c r="DYE1" s="30" t="s">
        <v>3676</v>
      </c>
      <c r="DYF1" s="30" t="s">
        <v>3677</v>
      </c>
      <c r="DYG1" s="30" t="s">
        <v>3678</v>
      </c>
      <c r="DYH1" s="30" t="s">
        <v>3679</v>
      </c>
      <c r="DYI1" s="30" t="s">
        <v>3680</v>
      </c>
      <c r="DYJ1" s="30" t="s">
        <v>3681</v>
      </c>
      <c r="DYK1" s="30" t="s">
        <v>3682</v>
      </c>
      <c r="DYL1" s="30" t="s">
        <v>3683</v>
      </c>
      <c r="DYM1" s="30" t="s">
        <v>3684</v>
      </c>
      <c r="DYN1" s="30" t="s">
        <v>3685</v>
      </c>
      <c r="DYO1" s="30" t="s">
        <v>3686</v>
      </c>
      <c r="DYP1" s="30" t="s">
        <v>3687</v>
      </c>
      <c r="DYQ1" s="30" t="s">
        <v>3688</v>
      </c>
      <c r="DYR1" s="30" t="s">
        <v>3689</v>
      </c>
      <c r="DYS1" s="30" t="s">
        <v>3690</v>
      </c>
      <c r="DYT1" s="30" t="s">
        <v>3691</v>
      </c>
      <c r="DYU1" s="30" t="s">
        <v>3692</v>
      </c>
      <c r="DYV1" s="30" t="s">
        <v>3693</v>
      </c>
      <c r="DYW1" s="30" t="s">
        <v>3694</v>
      </c>
      <c r="DYX1" s="30" t="s">
        <v>3695</v>
      </c>
      <c r="DYY1" s="30" t="s">
        <v>3696</v>
      </c>
      <c r="DYZ1" s="30" t="s">
        <v>3697</v>
      </c>
      <c r="DZA1" s="30" t="s">
        <v>3698</v>
      </c>
      <c r="DZB1" s="30" t="s">
        <v>3699</v>
      </c>
      <c r="DZC1" s="30" t="s">
        <v>3700</v>
      </c>
      <c r="DZD1" s="30" t="s">
        <v>3701</v>
      </c>
      <c r="DZE1" s="30" t="s">
        <v>3702</v>
      </c>
      <c r="DZF1" s="30" t="s">
        <v>3703</v>
      </c>
      <c r="DZG1" s="30" t="s">
        <v>3704</v>
      </c>
      <c r="DZH1" s="30" t="s">
        <v>3705</v>
      </c>
      <c r="DZI1" s="30" t="s">
        <v>3706</v>
      </c>
      <c r="DZJ1" s="30" t="s">
        <v>3707</v>
      </c>
      <c r="DZK1" s="30" t="s">
        <v>3708</v>
      </c>
      <c r="DZL1" s="30" t="s">
        <v>3709</v>
      </c>
      <c r="DZM1" s="30" t="s">
        <v>3710</v>
      </c>
      <c r="DZN1" s="30" t="s">
        <v>3711</v>
      </c>
      <c r="DZO1" s="30" t="s">
        <v>3712</v>
      </c>
      <c r="DZP1" s="30" t="s">
        <v>3713</v>
      </c>
      <c r="DZQ1" s="30" t="s">
        <v>3714</v>
      </c>
      <c r="DZR1" s="30" t="s">
        <v>3715</v>
      </c>
      <c r="DZS1" s="30" t="s">
        <v>3716</v>
      </c>
      <c r="DZT1" s="30" t="s">
        <v>3717</v>
      </c>
      <c r="DZU1" s="30" t="s">
        <v>3718</v>
      </c>
      <c r="DZV1" s="30" t="s">
        <v>3719</v>
      </c>
      <c r="DZW1" s="30" t="s">
        <v>3720</v>
      </c>
      <c r="DZX1" s="30" t="s">
        <v>3721</v>
      </c>
      <c r="DZY1" s="30" t="s">
        <v>3722</v>
      </c>
      <c r="DZZ1" s="30" t="s">
        <v>3723</v>
      </c>
      <c r="EAA1" s="30" t="s">
        <v>3724</v>
      </c>
      <c r="EAB1" s="30" t="s">
        <v>3725</v>
      </c>
      <c r="EAC1" s="30" t="s">
        <v>3726</v>
      </c>
      <c r="EAD1" s="30" t="s">
        <v>3727</v>
      </c>
      <c r="EAE1" s="30" t="s">
        <v>3728</v>
      </c>
      <c r="EAF1" s="30" t="s">
        <v>3729</v>
      </c>
      <c r="EAG1" s="30" t="s">
        <v>3730</v>
      </c>
      <c r="EAH1" s="30" t="s">
        <v>3731</v>
      </c>
      <c r="EAI1" s="30" t="s">
        <v>3732</v>
      </c>
      <c r="EAJ1" s="30" t="s">
        <v>3733</v>
      </c>
      <c r="EAK1" s="30" t="s">
        <v>3734</v>
      </c>
      <c r="EAL1" s="30" t="s">
        <v>3735</v>
      </c>
      <c r="EAM1" s="30" t="s">
        <v>3736</v>
      </c>
      <c r="EAN1" s="30" t="s">
        <v>3737</v>
      </c>
      <c r="EAO1" s="30" t="s">
        <v>3738</v>
      </c>
      <c r="EAP1" s="30" t="s">
        <v>3739</v>
      </c>
      <c r="EAQ1" s="30" t="s">
        <v>3740</v>
      </c>
      <c r="EAR1" s="30" t="s">
        <v>3741</v>
      </c>
      <c r="EAS1" s="30" t="s">
        <v>3742</v>
      </c>
      <c r="EAT1" s="30" t="s">
        <v>3743</v>
      </c>
      <c r="EAU1" s="30" t="s">
        <v>3744</v>
      </c>
      <c r="EAV1" s="30" t="s">
        <v>3745</v>
      </c>
      <c r="EAW1" s="30" t="s">
        <v>3746</v>
      </c>
      <c r="EAX1" s="30" t="s">
        <v>3747</v>
      </c>
      <c r="EAY1" s="30" t="s">
        <v>3748</v>
      </c>
      <c r="EAZ1" s="30" t="s">
        <v>3749</v>
      </c>
      <c r="EBA1" s="30" t="s">
        <v>3750</v>
      </c>
      <c r="EBB1" s="30" t="s">
        <v>3751</v>
      </c>
      <c r="EBC1" s="30" t="s">
        <v>3752</v>
      </c>
      <c r="EBD1" s="30" t="s">
        <v>3753</v>
      </c>
      <c r="EBE1" s="30" t="s">
        <v>3754</v>
      </c>
      <c r="EBF1" s="30" t="s">
        <v>3755</v>
      </c>
      <c r="EBG1" s="30" t="s">
        <v>3756</v>
      </c>
      <c r="EBH1" s="30" t="s">
        <v>3757</v>
      </c>
      <c r="EBI1" s="30" t="s">
        <v>3758</v>
      </c>
      <c r="EBJ1" s="30" t="s">
        <v>3759</v>
      </c>
      <c r="EBK1" s="30" t="s">
        <v>3760</v>
      </c>
      <c r="EBL1" s="30" t="s">
        <v>3761</v>
      </c>
      <c r="EBM1" s="30" t="s">
        <v>3762</v>
      </c>
      <c r="EBN1" s="30" t="s">
        <v>3763</v>
      </c>
      <c r="EBO1" s="30" t="s">
        <v>3764</v>
      </c>
      <c r="EBP1" s="30" t="s">
        <v>3765</v>
      </c>
      <c r="EBQ1" s="30" t="s">
        <v>3766</v>
      </c>
      <c r="EBR1" s="30" t="s">
        <v>3767</v>
      </c>
      <c r="EBS1" s="30" t="s">
        <v>3768</v>
      </c>
      <c r="EBT1" s="30" t="s">
        <v>3769</v>
      </c>
      <c r="EBU1" s="30" t="s">
        <v>3770</v>
      </c>
      <c r="EBV1" s="30" t="s">
        <v>3771</v>
      </c>
      <c r="EBW1" s="30" t="s">
        <v>3772</v>
      </c>
      <c r="EBX1" s="30" t="s">
        <v>3773</v>
      </c>
      <c r="EBY1" s="30" t="s">
        <v>3774</v>
      </c>
      <c r="EBZ1" s="30" t="s">
        <v>3775</v>
      </c>
      <c r="ECA1" s="30" t="s">
        <v>3776</v>
      </c>
      <c r="ECB1" s="30" t="s">
        <v>3777</v>
      </c>
      <c r="ECC1" s="30" t="s">
        <v>3778</v>
      </c>
      <c r="ECD1" s="30" t="s">
        <v>3779</v>
      </c>
      <c r="ECE1" s="30" t="s">
        <v>3780</v>
      </c>
      <c r="ECF1" s="30" t="s">
        <v>3781</v>
      </c>
      <c r="ECG1" s="30" t="s">
        <v>3782</v>
      </c>
      <c r="ECH1" s="30" t="s">
        <v>3783</v>
      </c>
      <c r="ECI1" s="30" t="s">
        <v>3784</v>
      </c>
      <c r="ECJ1" s="30" t="s">
        <v>3785</v>
      </c>
      <c r="ECK1" s="30" t="s">
        <v>3786</v>
      </c>
      <c r="ECL1" s="30" t="s">
        <v>3787</v>
      </c>
      <c r="ECM1" s="30" t="s">
        <v>3788</v>
      </c>
      <c r="ECN1" s="30" t="s">
        <v>3789</v>
      </c>
      <c r="ECO1" s="30" t="s">
        <v>3790</v>
      </c>
      <c r="ECP1" s="30" t="s">
        <v>3791</v>
      </c>
      <c r="ECQ1" s="30" t="s">
        <v>3792</v>
      </c>
      <c r="ECR1" s="30" t="s">
        <v>3793</v>
      </c>
      <c r="ECS1" s="30" t="s">
        <v>3794</v>
      </c>
      <c r="ECT1" s="30" t="s">
        <v>3795</v>
      </c>
      <c r="ECU1" s="30" t="s">
        <v>3796</v>
      </c>
      <c r="ECV1" s="30" t="s">
        <v>3797</v>
      </c>
      <c r="ECW1" s="30" t="s">
        <v>3798</v>
      </c>
      <c r="ECX1" s="30" t="s">
        <v>3799</v>
      </c>
      <c r="ECY1" s="30" t="s">
        <v>3800</v>
      </c>
      <c r="ECZ1" s="30" t="s">
        <v>3801</v>
      </c>
      <c r="EDA1" s="30" t="s">
        <v>3802</v>
      </c>
      <c r="EDB1" s="30" t="s">
        <v>3803</v>
      </c>
      <c r="EDC1" s="30" t="s">
        <v>3804</v>
      </c>
      <c r="EDD1" s="30" t="s">
        <v>3805</v>
      </c>
      <c r="EDE1" s="30" t="s">
        <v>3806</v>
      </c>
      <c r="EDF1" s="30" t="s">
        <v>3807</v>
      </c>
      <c r="EDG1" s="30" t="s">
        <v>3808</v>
      </c>
      <c r="EDH1" s="30" t="s">
        <v>3809</v>
      </c>
      <c r="EDI1" s="30" t="s">
        <v>3810</v>
      </c>
      <c r="EDJ1" s="30" t="s">
        <v>3811</v>
      </c>
      <c r="EDK1" s="30" t="s">
        <v>3812</v>
      </c>
      <c r="EDL1" s="30" t="s">
        <v>3813</v>
      </c>
      <c r="EDM1" s="30" t="s">
        <v>3814</v>
      </c>
      <c r="EDN1" s="30" t="s">
        <v>3815</v>
      </c>
      <c r="EDO1" s="30" t="s">
        <v>3816</v>
      </c>
      <c r="EDP1" s="30" t="s">
        <v>3817</v>
      </c>
      <c r="EDQ1" s="30" t="s">
        <v>3818</v>
      </c>
      <c r="EDR1" s="30" t="s">
        <v>3819</v>
      </c>
      <c r="EDS1" s="30" t="s">
        <v>3820</v>
      </c>
      <c r="EDT1" s="30" t="s">
        <v>3821</v>
      </c>
      <c r="EDU1" s="30" t="s">
        <v>3822</v>
      </c>
      <c r="EDV1" s="30" t="s">
        <v>3823</v>
      </c>
      <c r="EDW1" s="30" t="s">
        <v>3824</v>
      </c>
      <c r="EDX1" s="30" t="s">
        <v>3825</v>
      </c>
      <c r="EDY1" s="30" t="s">
        <v>3826</v>
      </c>
      <c r="EDZ1" s="30" t="s">
        <v>3827</v>
      </c>
      <c r="EEA1" s="30" t="s">
        <v>3828</v>
      </c>
      <c r="EEB1" s="30" t="s">
        <v>3829</v>
      </c>
      <c r="EEC1" s="30" t="s">
        <v>3830</v>
      </c>
      <c r="EED1" s="30" t="s">
        <v>3831</v>
      </c>
      <c r="EEE1" s="30" t="s">
        <v>3832</v>
      </c>
      <c r="EEF1" s="30" t="s">
        <v>3833</v>
      </c>
      <c r="EEG1" s="30" t="s">
        <v>3834</v>
      </c>
      <c r="EEH1" s="30" t="s">
        <v>3835</v>
      </c>
      <c r="EEI1" s="30" t="s">
        <v>3836</v>
      </c>
      <c r="EEJ1" s="30" t="s">
        <v>3837</v>
      </c>
      <c r="EEK1" s="30" t="s">
        <v>3838</v>
      </c>
      <c r="EEL1" s="30" t="s">
        <v>3839</v>
      </c>
      <c r="EEM1" s="30" t="s">
        <v>3840</v>
      </c>
      <c r="EEN1" s="30" t="s">
        <v>3841</v>
      </c>
      <c r="EEO1" s="30" t="s">
        <v>3842</v>
      </c>
      <c r="EEP1" s="30" t="s">
        <v>3843</v>
      </c>
      <c r="EEQ1" s="30" t="s">
        <v>3844</v>
      </c>
      <c r="EER1" s="30" t="s">
        <v>3845</v>
      </c>
      <c r="EES1" s="30" t="s">
        <v>3846</v>
      </c>
      <c r="EET1" s="30" t="s">
        <v>3847</v>
      </c>
      <c r="EEU1" s="30" t="s">
        <v>3848</v>
      </c>
      <c r="EEV1" s="30" t="s">
        <v>3849</v>
      </c>
      <c r="EEW1" s="30" t="s">
        <v>3850</v>
      </c>
      <c r="EEX1" s="30" t="s">
        <v>3851</v>
      </c>
      <c r="EEY1" s="30" t="s">
        <v>3852</v>
      </c>
      <c r="EEZ1" s="30" t="s">
        <v>3853</v>
      </c>
      <c r="EFA1" s="30" t="s">
        <v>3854</v>
      </c>
      <c r="EFB1" s="30" t="s">
        <v>3855</v>
      </c>
      <c r="EFC1" s="30" t="s">
        <v>3856</v>
      </c>
      <c r="EFD1" s="30" t="s">
        <v>3857</v>
      </c>
      <c r="EFE1" s="30" t="s">
        <v>3858</v>
      </c>
      <c r="EFF1" s="30" t="s">
        <v>3859</v>
      </c>
      <c r="EFG1" s="30" t="s">
        <v>3860</v>
      </c>
      <c r="EFH1" s="30" t="s">
        <v>3861</v>
      </c>
      <c r="EFI1" s="30" t="s">
        <v>3862</v>
      </c>
      <c r="EFJ1" s="30" t="s">
        <v>3863</v>
      </c>
      <c r="EFK1" s="30" t="s">
        <v>3864</v>
      </c>
      <c r="EFL1" s="30" t="s">
        <v>3865</v>
      </c>
      <c r="EFM1" s="30" t="s">
        <v>3866</v>
      </c>
      <c r="EFN1" s="30" t="s">
        <v>3867</v>
      </c>
      <c r="EFO1" s="30" t="s">
        <v>3868</v>
      </c>
      <c r="EFP1" s="30" t="s">
        <v>3869</v>
      </c>
      <c r="EFQ1" s="30" t="s">
        <v>3870</v>
      </c>
      <c r="EFR1" s="30" t="s">
        <v>3871</v>
      </c>
      <c r="EFS1" s="30" t="s">
        <v>3872</v>
      </c>
      <c r="EFT1" s="30" t="s">
        <v>3873</v>
      </c>
      <c r="EFU1" s="30" t="s">
        <v>3874</v>
      </c>
      <c r="EFV1" s="30" t="s">
        <v>3875</v>
      </c>
      <c r="EFW1" s="30" t="s">
        <v>3876</v>
      </c>
      <c r="EFX1" s="30" t="s">
        <v>3877</v>
      </c>
      <c r="EFY1" s="30" t="s">
        <v>3878</v>
      </c>
      <c r="EFZ1" s="30" t="s">
        <v>3879</v>
      </c>
      <c r="EGA1" s="30" t="s">
        <v>3880</v>
      </c>
      <c r="EGB1" s="30" t="s">
        <v>3881</v>
      </c>
      <c r="EGC1" s="30" t="s">
        <v>3882</v>
      </c>
      <c r="EGD1" s="30" t="s">
        <v>3883</v>
      </c>
      <c r="EGE1" s="30" t="s">
        <v>3884</v>
      </c>
      <c r="EGF1" s="30" t="s">
        <v>3885</v>
      </c>
      <c r="EGG1" s="30" t="s">
        <v>3886</v>
      </c>
      <c r="EGH1" s="30" t="s">
        <v>3887</v>
      </c>
      <c r="EGI1" s="30" t="s">
        <v>3888</v>
      </c>
      <c r="EGJ1" s="30" t="s">
        <v>3889</v>
      </c>
      <c r="EGK1" s="30" t="s">
        <v>3890</v>
      </c>
      <c r="EGL1" s="30" t="s">
        <v>3891</v>
      </c>
      <c r="EGM1" s="30" t="s">
        <v>3892</v>
      </c>
      <c r="EGN1" s="30" t="s">
        <v>3893</v>
      </c>
      <c r="EGO1" s="30" t="s">
        <v>3894</v>
      </c>
      <c r="EGP1" s="30" t="s">
        <v>3895</v>
      </c>
      <c r="EGQ1" s="30" t="s">
        <v>3896</v>
      </c>
      <c r="EGR1" s="30" t="s">
        <v>3897</v>
      </c>
      <c r="EGS1" s="30" t="s">
        <v>3898</v>
      </c>
      <c r="EGT1" s="30" t="s">
        <v>3899</v>
      </c>
      <c r="EGU1" s="30" t="s">
        <v>3900</v>
      </c>
      <c r="EGV1" s="30" t="s">
        <v>3901</v>
      </c>
      <c r="EGW1" s="30" t="s">
        <v>3902</v>
      </c>
      <c r="EGX1" s="30" t="s">
        <v>3903</v>
      </c>
      <c r="EGY1" s="30" t="s">
        <v>3904</v>
      </c>
      <c r="EGZ1" s="30" t="s">
        <v>3905</v>
      </c>
      <c r="EHA1" s="30" t="s">
        <v>3906</v>
      </c>
      <c r="EHB1" s="30" t="s">
        <v>3907</v>
      </c>
      <c r="EHC1" s="30" t="s">
        <v>3908</v>
      </c>
      <c r="EHD1" s="30" t="s">
        <v>3909</v>
      </c>
      <c r="EHE1" s="30" t="s">
        <v>3910</v>
      </c>
      <c r="EHF1" s="30" t="s">
        <v>3911</v>
      </c>
      <c r="EHG1" s="30" t="s">
        <v>3912</v>
      </c>
      <c r="EHH1" s="30" t="s">
        <v>3913</v>
      </c>
      <c r="EHI1" s="30" t="s">
        <v>3914</v>
      </c>
      <c r="EHJ1" s="30" t="s">
        <v>3915</v>
      </c>
      <c r="EHK1" s="30" t="s">
        <v>3916</v>
      </c>
      <c r="EHL1" s="30" t="s">
        <v>3917</v>
      </c>
      <c r="EHM1" s="30" t="s">
        <v>3918</v>
      </c>
      <c r="EHN1" s="30" t="s">
        <v>3919</v>
      </c>
      <c r="EHO1" s="30" t="s">
        <v>3920</v>
      </c>
      <c r="EHP1" s="30" t="s">
        <v>3921</v>
      </c>
      <c r="EHQ1" s="30" t="s">
        <v>3922</v>
      </c>
      <c r="EHR1" s="30" t="s">
        <v>3923</v>
      </c>
      <c r="EHS1" s="30" t="s">
        <v>3924</v>
      </c>
      <c r="EHT1" s="30" t="s">
        <v>3925</v>
      </c>
      <c r="EHU1" s="30" t="s">
        <v>3926</v>
      </c>
      <c r="EHV1" s="30" t="s">
        <v>3927</v>
      </c>
      <c r="EHW1" s="30" t="s">
        <v>3928</v>
      </c>
      <c r="EHX1" s="30" t="s">
        <v>3929</v>
      </c>
      <c r="EHY1" s="30" t="s">
        <v>3930</v>
      </c>
      <c r="EHZ1" s="30" t="s">
        <v>3931</v>
      </c>
      <c r="EIA1" s="30" t="s">
        <v>3932</v>
      </c>
      <c r="EIB1" s="30" t="s">
        <v>3933</v>
      </c>
      <c r="EIC1" s="30" t="s">
        <v>3934</v>
      </c>
      <c r="EID1" s="30" t="s">
        <v>3935</v>
      </c>
      <c r="EIE1" s="30" t="s">
        <v>3936</v>
      </c>
      <c r="EIF1" s="30" t="s">
        <v>3937</v>
      </c>
      <c r="EIG1" s="30" t="s">
        <v>3938</v>
      </c>
      <c r="EIH1" s="30" t="s">
        <v>3939</v>
      </c>
      <c r="EII1" s="30" t="s">
        <v>3940</v>
      </c>
      <c r="EIJ1" s="30" t="s">
        <v>3941</v>
      </c>
      <c r="EIK1" s="30" t="s">
        <v>3942</v>
      </c>
      <c r="EIL1" s="30" t="s">
        <v>3943</v>
      </c>
      <c r="EIM1" s="30" t="s">
        <v>3944</v>
      </c>
      <c r="EIN1" s="30" t="s">
        <v>3945</v>
      </c>
      <c r="EIO1" s="30" t="s">
        <v>3946</v>
      </c>
      <c r="EIP1" s="30" t="s">
        <v>3947</v>
      </c>
      <c r="EIQ1" s="30" t="s">
        <v>3948</v>
      </c>
      <c r="EIR1" s="30" t="s">
        <v>3949</v>
      </c>
      <c r="EIS1" s="30" t="s">
        <v>3950</v>
      </c>
      <c r="EIT1" s="30" t="s">
        <v>3951</v>
      </c>
      <c r="EIU1" s="30" t="s">
        <v>3952</v>
      </c>
      <c r="EIV1" s="30" t="s">
        <v>3953</v>
      </c>
      <c r="EIW1" s="30" t="s">
        <v>3954</v>
      </c>
      <c r="EIX1" s="30" t="s">
        <v>3955</v>
      </c>
      <c r="EIY1" s="30" t="s">
        <v>3956</v>
      </c>
      <c r="EIZ1" s="30" t="s">
        <v>3957</v>
      </c>
      <c r="EJA1" s="30" t="s">
        <v>3958</v>
      </c>
      <c r="EJB1" s="30" t="s">
        <v>3959</v>
      </c>
      <c r="EJC1" s="30" t="s">
        <v>3960</v>
      </c>
      <c r="EJD1" s="30" t="s">
        <v>3961</v>
      </c>
      <c r="EJE1" s="30" t="s">
        <v>3962</v>
      </c>
      <c r="EJF1" s="30" t="s">
        <v>3963</v>
      </c>
      <c r="EJG1" s="30" t="s">
        <v>3964</v>
      </c>
      <c r="EJH1" s="30" t="s">
        <v>3965</v>
      </c>
      <c r="EJI1" s="30" t="s">
        <v>3966</v>
      </c>
      <c r="EJJ1" s="30" t="s">
        <v>3967</v>
      </c>
      <c r="EJK1" s="30" t="s">
        <v>3968</v>
      </c>
      <c r="EJL1" s="30" t="s">
        <v>3969</v>
      </c>
      <c r="EJM1" s="30" t="s">
        <v>3970</v>
      </c>
      <c r="EJN1" s="30" t="s">
        <v>3971</v>
      </c>
      <c r="EJO1" s="30" t="s">
        <v>3972</v>
      </c>
      <c r="EJP1" s="30" t="s">
        <v>3973</v>
      </c>
      <c r="EJQ1" s="30" t="s">
        <v>3974</v>
      </c>
      <c r="EJR1" s="30" t="s">
        <v>3975</v>
      </c>
      <c r="EJS1" s="30" t="s">
        <v>3976</v>
      </c>
      <c r="EJT1" s="30" t="s">
        <v>3977</v>
      </c>
      <c r="EJU1" s="30" t="s">
        <v>3978</v>
      </c>
      <c r="EJV1" s="30" t="s">
        <v>3979</v>
      </c>
      <c r="EJW1" s="30" t="s">
        <v>3980</v>
      </c>
      <c r="EJX1" s="30" t="s">
        <v>3981</v>
      </c>
      <c r="EJY1" s="30" t="s">
        <v>3982</v>
      </c>
      <c r="EJZ1" s="30" t="s">
        <v>3983</v>
      </c>
      <c r="EKA1" s="30" t="s">
        <v>3984</v>
      </c>
      <c r="EKB1" s="30" t="s">
        <v>3985</v>
      </c>
      <c r="EKC1" s="30" t="s">
        <v>3986</v>
      </c>
      <c r="EKD1" s="30" t="s">
        <v>3987</v>
      </c>
      <c r="EKE1" s="30" t="s">
        <v>3988</v>
      </c>
      <c r="EKF1" s="30" t="s">
        <v>3989</v>
      </c>
      <c r="EKG1" s="30" t="s">
        <v>3990</v>
      </c>
      <c r="EKH1" s="30" t="s">
        <v>3991</v>
      </c>
      <c r="EKI1" s="30" t="s">
        <v>3992</v>
      </c>
      <c r="EKJ1" s="30" t="s">
        <v>3993</v>
      </c>
      <c r="EKK1" s="30" t="s">
        <v>3994</v>
      </c>
      <c r="EKL1" s="30" t="s">
        <v>3995</v>
      </c>
      <c r="EKM1" s="30" t="s">
        <v>3996</v>
      </c>
      <c r="EKN1" s="30" t="s">
        <v>3997</v>
      </c>
      <c r="EKO1" s="30" t="s">
        <v>3998</v>
      </c>
      <c r="EKP1" s="30" t="s">
        <v>3999</v>
      </c>
      <c r="EKQ1" s="30" t="s">
        <v>4000</v>
      </c>
      <c r="EKR1" s="30" t="s">
        <v>4001</v>
      </c>
      <c r="EKS1" s="30" t="s">
        <v>4002</v>
      </c>
      <c r="EKT1" s="30" t="s">
        <v>4003</v>
      </c>
      <c r="EKU1" s="30" t="s">
        <v>4004</v>
      </c>
      <c r="EKV1" s="30" t="s">
        <v>4005</v>
      </c>
      <c r="EKW1" s="30" t="s">
        <v>4006</v>
      </c>
      <c r="EKX1" s="30" t="s">
        <v>4007</v>
      </c>
      <c r="EKY1" s="30" t="s">
        <v>4008</v>
      </c>
      <c r="EKZ1" s="30" t="s">
        <v>4009</v>
      </c>
      <c r="ELA1" s="30" t="s">
        <v>4010</v>
      </c>
      <c r="ELB1" s="30" t="s">
        <v>4011</v>
      </c>
      <c r="ELC1" s="30" t="s">
        <v>4012</v>
      </c>
      <c r="ELD1" s="30" t="s">
        <v>4013</v>
      </c>
      <c r="ELE1" s="30" t="s">
        <v>4014</v>
      </c>
      <c r="ELF1" s="30" t="s">
        <v>4015</v>
      </c>
      <c r="ELG1" s="30" t="s">
        <v>4016</v>
      </c>
      <c r="ELH1" s="30" t="s">
        <v>4017</v>
      </c>
      <c r="ELI1" s="30" t="s">
        <v>4018</v>
      </c>
      <c r="ELJ1" s="30" t="s">
        <v>4019</v>
      </c>
      <c r="ELK1" s="30" t="s">
        <v>4020</v>
      </c>
      <c r="ELL1" s="30" t="s">
        <v>4021</v>
      </c>
      <c r="ELM1" s="30" t="s">
        <v>4022</v>
      </c>
      <c r="ELN1" s="30" t="s">
        <v>4023</v>
      </c>
      <c r="ELO1" s="30" t="s">
        <v>4024</v>
      </c>
      <c r="ELP1" s="30" t="s">
        <v>4025</v>
      </c>
      <c r="ELQ1" s="30" t="s">
        <v>4026</v>
      </c>
      <c r="ELR1" s="30" t="s">
        <v>4027</v>
      </c>
      <c r="ELS1" s="30" t="s">
        <v>4028</v>
      </c>
      <c r="ELT1" s="30" t="s">
        <v>4029</v>
      </c>
      <c r="ELU1" s="30" t="s">
        <v>4030</v>
      </c>
      <c r="ELV1" s="30" t="s">
        <v>4031</v>
      </c>
      <c r="ELW1" s="30" t="s">
        <v>4032</v>
      </c>
      <c r="ELX1" s="30" t="s">
        <v>4033</v>
      </c>
      <c r="ELY1" s="30" t="s">
        <v>4034</v>
      </c>
      <c r="ELZ1" s="30" t="s">
        <v>4035</v>
      </c>
      <c r="EMA1" s="30" t="s">
        <v>4036</v>
      </c>
      <c r="EMB1" s="30" t="s">
        <v>4037</v>
      </c>
      <c r="EMC1" s="30" t="s">
        <v>4038</v>
      </c>
      <c r="EMD1" s="30" t="s">
        <v>4039</v>
      </c>
      <c r="EME1" s="30" t="s">
        <v>4040</v>
      </c>
      <c r="EMF1" s="30" t="s">
        <v>4041</v>
      </c>
      <c r="EMG1" s="30" t="s">
        <v>4042</v>
      </c>
      <c r="EMH1" s="30" t="s">
        <v>4043</v>
      </c>
      <c r="EMI1" s="30" t="s">
        <v>4044</v>
      </c>
      <c r="EMJ1" s="30" t="s">
        <v>4045</v>
      </c>
      <c r="EMK1" s="30" t="s">
        <v>4046</v>
      </c>
      <c r="EML1" s="30" t="s">
        <v>4047</v>
      </c>
      <c r="EMM1" s="30" t="s">
        <v>4048</v>
      </c>
      <c r="EMN1" s="30" t="s">
        <v>4049</v>
      </c>
      <c r="EMO1" s="30" t="s">
        <v>4050</v>
      </c>
      <c r="EMP1" s="30" t="s">
        <v>4051</v>
      </c>
      <c r="EMQ1" s="30" t="s">
        <v>4052</v>
      </c>
      <c r="EMR1" s="30" t="s">
        <v>4053</v>
      </c>
      <c r="EMS1" s="30" t="s">
        <v>4054</v>
      </c>
      <c r="EMT1" s="30" t="s">
        <v>4055</v>
      </c>
      <c r="EMU1" s="30" t="s">
        <v>4056</v>
      </c>
      <c r="EMV1" s="30" t="s">
        <v>4057</v>
      </c>
      <c r="EMW1" s="30" t="s">
        <v>4058</v>
      </c>
      <c r="EMX1" s="30" t="s">
        <v>4059</v>
      </c>
      <c r="EMY1" s="30" t="s">
        <v>4060</v>
      </c>
      <c r="EMZ1" s="30" t="s">
        <v>4061</v>
      </c>
      <c r="ENA1" s="30" t="s">
        <v>4062</v>
      </c>
      <c r="ENB1" s="30" t="s">
        <v>4063</v>
      </c>
      <c r="ENC1" s="30" t="s">
        <v>4064</v>
      </c>
      <c r="END1" s="30" t="s">
        <v>4065</v>
      </c>
      <c r="ENE1" s="30" t="s">
        <v>4066</v>
      </c>
      <c r="ENF1" s="30" t="s">
        <v>4067</v>
      </c>
      <c r="ENG1" s="30" t="s">
        <v>4068</v>
      </c>
      <c r="ENH1" s="30" t="s">
        <v>4069</v>
      </c>
      <c r="ENI1" s="30" t="s">
        <v>4070</v>
      </c>
      <c r="ENJ1" s="30" t="s">
        <v>4071</v>
      </c>
      <c r="ENK1" s="30" t="s">
        <v>4072</v>
      </c>
      <c r="ENL1" s="30" t="s">
        <v>4073</v>
      </c>
      <c r="ENM1" s="30" t="s">
        <v>4074</v>
      </c>
      <c r="ENN1" s="30" t="s">
        <v>4075</v>
      </c>
      <c r="ENO1" s="30" t="s">
        <v>4076</v>
      </c>
      <c r="ENP1" s="30" t="s">
        <v>4077</v>
      </c>
      <c r="ENQ1" s="30" t="s">
        <v>4078</v>
      </c>
      <c r="ENR1" s="30" t="s">
        <v>4079</v>
      </c>
      <c r="ENS1" s="30" t="s">
        <v>4080</v>
      </c>
      <c r="ENT1" s="30" t="s">
        <v>4081</v>
      </c>
      <c r="ENU1" s="30" t="s">
        <v>4082</v>
      </c>
      <c r="ENV1" s="30" t="s">
        <v>4083</v>
      </c>
      <c r="ENW1" s="30" t="s">
        <v>4084</v>
      </c>
      <c r="ENX1" s="30" t="s">
        <v>4085</v>
      </c>
      <c r="ENY1" s="30" t="s">
        <v>4086</v>
      </c>
      <c r="ENZ1" s="30" t="s">
        <v>4087</v>
      </c>
      <c r="EOA1" s="30" t="s">
        <v>4088</v>
      </c>
      <c r="EOB1" s="30" t="s">
        <v>4089</v>
      </c>
      <c r="EOC1" s="30" t="s">
        <v>4090</v>
      </c>
      <c r="EOD1" s="30" t="s">
        <v>4091</v>
      </c>
      <c r="EOE1" s="30" t="s">
        <v>4092</v>
      </c>
      <c r="EOF1" s="30" t="s">
        <v>4093</v>
      </c>
      <c r="EOG1" s="30" t="s">
        <v>4094</v>
      </c>
      <c r="EOH1" s="30" t="s">
        <v>4095</v>
      </c>
      <c r="EOI1" s="30" t="s">
        <v>4096</v>
      </c>
      <c r="EOJ1" s="30" t="s">
        <v>4097</v>
      </c>
      <c r="EOK1" s="30" t="s">
        <v>4098</v>
      </c>
      <c r="EOL1" s="30" t="s">
        <v>4099</v>
      </c>
      <c r="EOM1" s="30" t="s">
        <v>4100</v>
      </c>
      <c r="EON1" s="30" t="s">
        <v>4101</v>
      </c>
      <c r="EOO1" s="30" t="s">
        <v>4102</v>
      </c>
      <c r="EOP1" s="30" t="s">
        <v>4103</v>
      </c>
      <c r="EOQ1" s="30" t="s">
        <v>4104</v>
      </c>
      <c r="EOR1" s="30" t="s">
        <v>4105</v>
      </c>
      <c r="EOS1" s="30" t="s">
        <v>4106</v>
      </c>
      <c r="EOT1" s="30" t="s">
        <v>4107</v>
      </c>
      <c r="EOU1" s="30" t="s">
        <v>4108</v>
      </c>
      <c r="EOV1" s="30" t="s">
        <v>4109</v>
      </c>
      <c r="EOW1" s="30" t="s">
        <v>4110</v>
      </c>
      <c r="EOX1" s="30" t="s">
        <v>4111</v>
      </c>
      <c r="EOY1" s="30" t="s">
        <v>4112</v>
      </c>
      <c r="EOZ1" s="30" t="s">
        <v>4113</v>
      </c>
      <c r="EPA1" s="30" t="s">
        <v>4114</v>
      </c>
      <c r="EPB1" s="30" t="s">
        <v>4115</v>
      </c>
      <c r="EPC1" s="30" t="s">
        <v>4116</v>
      </c>
      <c r="EPD1" s="30" t="s">
        <v>4117</v>
      </c>
      <c r="EPE1" s="30" t="s">
        <v>4118</v>
      </c>
      <c r="EPF1" s="30" t="s">
        <v>4119</v>
      </c>
      <c r="EPG1" s="30" t="s">
        <v>4120</v>
      </c>
      <c r="EPH1" s="30" t="s">
        <v>4121</v>
      </c>
      <c r="EPI1" s="30" t="s">
        <v>4122</v>
      </c>
      <c r="EPJ1" s="30" t="s">
        <v>4123</v>
      </c>
      <c r="EPK1" s="30" t="s">
        <v>4124</v>
      </c>
      <c r="EPL1" s="30" t="s">
        <v>4125</v>
      </c>
      <c r="EPM1" s="30" t="s">
        <v>4126</v>
      </c>
      <c r="EPN1" s="30" t="s">
        <v>4127</v>
      </c>
      <c r="EPO1" s="30" t="s">
        <v>4128</v>
      </c>
      <c r="EPP1" s="30" t="s">
        <v>4129</v>
      </c>
      <c r="EPQ1" s="30" t="s">
        <v>4130</v>
      </c>
      <c r="EPR1" s="30" t="s">
        <v>4131</v>
      </c>
      <c r="EPS1" s="30" t="s">
        <v>4132</v>
      </c>
      <c r="EPT1" s="30" t="s">
        <v>4133</v>
      </c>
      <c r="EPU1" s="30" t="s">
        <v>4134</v>
      </c>
      <c r="EPV1" s="30" t="s">
        <v>4135</v>
      </c>
      <c r="EPW1" s="30" t="s">
        <v>4136</v>
      </c>
      <c r="EPX1" s="30" t="s">
        <v>4137</v>
      </c>
      <c r="EPY1" s="30" t="s">
        <v>4138</v>
      </c>
      <c r="EPZ1" s="30" t="s">
        <v>4139</v>
      </c>
      <c r="EQA1" s="30" t="s">
        <v>4140</v>
      </c>
      <c r="EQB1" s="30" t="s">
        <v>4141</v>
      </c>
      <c r="EQC1" s="30" t="s">
        <v>4142</v>
      </c>
      <c r="EQD1" s="30" t="s">
        <v>4143</v>
      </c>
      <c r="EQE1" s="30" t="s">
        <v>4144</v>
      </c>
      <c r="EQF1" s="30" t="s">
        <v>4145</v>
      </c>
      <c r="EQG1" s="30" t="s">
        <v>4146</v>
      </c>
      <c r="EQH1" s="30" t="s">
        <v>4147</v>
      </c>
      <c r="EQI1" s="30" t="s">
        <v>4148</v>
      </c>
      <c r="EQJ1" s="30" t="s">
        <v>4149</v>
      </c>
      <c r="EQK1" s="30" t="s">
        <v>4150</v>
      </c>
      <c r="EQL1" s="30" t="s">
        <v>4151</v>
      </c>
      <c r="EQM1" s="30" t="s">
        <v>4152</v>
      </c>
      <c r="EQN1" s="30" t="s">
        <v>4153</v>
      </c>
      <c r="EQO1" s="30" t="s">
        <v>4154</v>
      </c>
      <c r="EQP1" s="30" t="s">
        <v>4155</v>
      </c>
      <c r="EQQ1" s="30" t="s">
        <v>4156</v>
      </c>
      <c r="EQR1" s="30" t="s">
        <v>4157</v>
      </c>
      <c r="EQS1" s="30" t="s">
        <v>4158</v>
      </c>
      <c r="EQT1" s="30" t="s">
        <v>4159</v>
      </c>
      <c r="EQU1" s="30" t="s">
        <v>4160</v>
      </c>
      <c r="EQV1" s="30" t="s">
        <v>4161</v>
      </c>
      <c r="EQW1" s="30" t="s">
        <v>4162</v>
      </c>
      <c r="EQX1" s="30" t="s">
        <v>4163</v>
      </c>
      <c r="EQY1" s="30" t="s">
        <v>4164</v>
      </c>
      <c r="EQZ1" s="30" t="s">
        <v>4165</v>
      </c>
      <c r="ERA1" s="30" t="s">
        <v>4166</v>
      </c>
      <c r="ERB1" s="30" t="s">
        <v>4167</v>
      </c>
      <c r="ERC1" s="30" t="s">
        <v>4168</v>
      </c>
      <c r="ERD1" s="30" t="s">
        <v>4169</v>
      </c>
      <c r="ERE1" s="30" t="s">
        <v>4170</v>
      </c>
      <c r="ERF1" s="30" t="s">
        <v>4171</v>
      </c>
      <c r="ERG1" s="30" t="s">
        <v>4172</v>
      </c>
      <c r="ERH1" s="30" t="s">
        <v>4173</v>
      </c>
      <c r="ERI1" s="30" t="s">
        <v>4174</v>
      </c>
      <c r="ERJ1" s="30" t="s">
        <v>4175</v>
      </c>
      <c r="ERK1" s="30" t="s">
        <v>4176</v>
      </c>
      <c r="ERL1" s="30" t="s">
        <v>4177</v>
      </c>
      <c r="ERM1" s="30" t="s">
        <v>4178</v>
      </c>
      <c r="ERN1" s="30" t="s">
        <v>4179</v>
      </c>
      <c r="ERO1" s="30" t="s">
        <v>4180</v>
      </c>
      <c r="ERP1" s="30" t="s">
        <v>4181</v>
      </c>
      <c r="ERQ1" s="30" t="s">
        <v>4182</v>
      </c>
      <c r="ERR1" s="30" t="s">
        <v>4183</v>
      </c>
      <c r="ERS1" s="30" t="s">
        <v>4184</v>
      </c>
      <c r="ERT1" s="30" t="s">
        <v>4185</v>
      </c>
      <c r="ERU1" s="30" t="s">
        <v>4186</v>
      </c>
      <c r="ERV1" s="30" t="s">
        <v>4187</v>
      </c>
      <c r="ERW1" s="30" t="s">
        <v>4188</v>
      </c>
      <c r="ERX1" s="30" t="s">
        <v>4189</v>
      </c>
      <c r="ERY1" s="30" t="s">
        <v>4190</v>
      </c>
      <c r="ERZ1" s="30" t="s">
        <v>4191</v>
      </c>
      <c r="ESA1" s="30" t="s">
        <v>4192</v>
      </c>
      <c r="ESB1" s="30" t="s">
        <v>4193</v>
      </c>
      <c r="ESC1" s="30" t="s">
        <v>4194</v>
      </c>
      <c r="ESD1" s="30" t="s">
        <v>4195</v>
      </c>
      <c r="ESE1" s="30" t="s">
        <v>4196</v>
      </c>
      <c r="ESF1" s="30" t="s">
        <v>4197</v>
      </c>
      <c r="ESG1" s="30" t="s">
        <v>4198</v>
      </c>
      <c r="ESH1" s="30" t="s">
        <v>4199</v>
      </c>
      <c r="ESI1" s="30" t="s">
        <v>4200</v>
      </c>
      <c r="ESJ1" s="30" t="s">
        <v>4201</v>
      </c>
      <c r="ESK1" s="30" t="s">
        <v>4202</v>
      </c>
      <c r="ESL1" s="30" t="s">
        <v>4203</v>
      </c>
      <c r="ESM1" s="30" t="s">
        <v>4204</v>
      </c>
      <c r="ESN1" s="30" t="s">
        <v>4205</v>
      </c>
      <c r="ESO1" s="30" t="s">
        <v>4206</v>
      </c>
      <c r="ESP1" s="30" t="s">
        <v>4207</v>
      </c>
      <c r="ESQ1" s="30" t="s">
        <v>4208</v>
      </c>
      <c r="ESR1" s="30" t="s">
        <v>4209</v>
      </c>
      <c r="ESS1" s="30" t="s">
        <v>4210</v>
      </c>
      <c r="EST1" s="30" t="s">
        <v>4211</v>
      </c>
      <c r="ESU1" s="30" t="s">
        <v>4212</v>
      </c>
      <c r="ESV1" s="30" t="s">
        <v>4213</v>
      </c>
      <c r="ESW1" s="30" t="s">
        <v>4214</v>
      </c>
      <c r="ESX1" s="30" t="s">
        <v>4215</v>
      </c>
      <c r="ESY1" s="30" t="s">
        <v>4216</v>
      </c>
      <c r="ESZ1" s="30" t="s">
        <v>4217</v>
      </c>
      <c r="ETA1" s="30" t="s">
        <v>4218</v>
      </c>
      <c r="ETB1" s="30" t="s">
        <v>4219</v>
      </c>
      <c r="ETC1" s="30" t="s">
        <v>4220</v>
      </c>
      <c r="ETD1" s="30" t="s">
        <v>4221</v>
      </c>
      <c r="ETE1" s="30" t="s">
        <v>4222</v>
      </c>
      <c r="ETF1" s="30" t="s">
        <v>4223</v>
      </c>
      <c r="ETG1" s="30" t="s">
        <v>4224</v>
      </c>
      <c r="ETH1" s="30" t="s">
        <v>4225</v>
      </c>
      <c r="ETI1" s="30" t="s">
        <v>4226</v>
      </c>
      <c r="ETJ1" s="30" t="s">
        <v>4227</v>
      </c>
      <c r="ETK1" s="30" t="s">
        <v>4228</v>
      </c>
      <c r="ETL1" s="30" t="s">
        <v>4229</v>
      </c>
      <c r="ETM1" s="30" t="s">
        <v>4230</v>
      </c>
      <c r="ETN1" s="30" t="s">
        <v>4231</v>
      </c>
      <c r="ETO1" s="30" t="s">
        <v>4232</v>
      </c>
      <c r="ETP1" s="30" t="s">
        <v>4233</v>
      </c>
      <c r="ETQ1" s="30" t="s">
        <v>4234</v>
      </c>
      <c r="ETR1" s="30" t="s">
        <v>4235</v>
      </c>
      <c r="ETS1" s="30" t="s">
        <v>4236</v>
      </c>
      <c r="ETT1" s="30" t="s">
        <v>4237</v>
      </c>
      <c r="ETU1" s="30" t="s">
        <v>4238</v>
      </c>
      <c r="ETV1" s="30" t="s">
        <v>4239</v>
      </c>
      <c r="ETW1" s="30" t="s">
        <v>4240</v>
      </c>
      <c r="ETX1" s="30" t="s">
        <v>4241</v>
      </c>
      <c r="ETY1" s="30" t="s">
        <v>4242</v>
      </c>
      <c r="ETZ1" s="30" t="s">
        <v>4243</v>
      </c>
      <c r="EUA1" s="30" t="s">
        <v>4244</v>
      </c>
      <c r="EUB1" s="30" t="s">
        <v>4245</v>
      </c>
      <c r="EUC1" s="30" t="s">
        <v>4246</v>
      </c>
      <c r="EUD1" s="30" t="s">
        <v>4247</v>
      </c>
      <c r="EUE1" s="30" t="s">
        <v>4248</v>
      </c>
      <c r="EUF1" s="30" t="s">
        <v>4249</v>
      </c>
      <c r="EUG1" s="30" t="s">
        <v>4250</v>
      </c>
      <c r="EUH1" s="30" t="s">
        <v>4251</v>
      </c>
      <c r="EUI1" s="30" t="s">
        <v>4252</v>
      </c>
      <c r="EUJ1" s="30" t="s">
        <v>4253</v>
      </c>
      <c r="EUK1" s="30" t="s">
        <v>4254</v>
      </c>
      <c r="EUL1" s="30" t="s">
        <v>4255</v>
      </c>
      <c r="EUM1" s="30" t="s">
        <v>4256</v>
      </c>
      <c r="EUN1" s="30" t="s">
        <v>4257</v>
      </c>
      <c r="EUO1" s="30" t="s">
        <v>4258</v>
      </c>
      <c r="EUP1" s="30" t="s">
        <v>4259</v>
      </c>
      <c r="EUQ1" s="30" t="s">
        <v>4260</v>
      </c>
      <c r="EUR1" s="30" t="s">
        <v>4261</v>
      </c>
      <c r="EUS1" s="30" t="s">
        <v>4262</v>
      </c>
      <c r="EUT1" s="30" t="s">
        <v>4263</v>
      </c>
      <c r="EUU1" s="30" t="s">
        <v>4264</v>
      </c>
      <c r="EUV1" s="30" t="s">
        <v>4265</v>
      </c>
      <c r="EUW1" s="30" t="s">
        <v>4266</v>
      </c>
      <c r="EUX1" s="30" t="s">
        <v>4267</v>
      </c>
      <c r="EUY1" s="30" t="s">
        <v>4268</v>
      </c>
      <c r="EUZ1" s="30" t="s">
        <v>4269</v>
      </c>
      <c r="EVA1" s="30" t="s">
        <v>4270</v>
      </c>
      <c r="EVB1" s="30" t="s">
        <v>4271</v>
      </c>
      <c r="EVC1" s="30" t="s">
        <v>4272</v>
      </c>
      <c r="EVD1" s="30" t="s">
        <v>4273</v>
      </c>
      <c r="EVE1" s="30" t="s">
        <v>4274</v>
      </c>
      <c r="EVF1" s="30" t="s">
        <v>4275</v>
      </c>
      <c r="EVG1" s="30" t="s">
        <v>4276</v>
      </c>
      <c r="EVH1" s="30" t="s">
        <v>4277</v>
      </c>
      <c r="EVI1" s="30" t="s">
        <v>4278</v>
      </c>
      <c r="EVJ1" s="30" t="s">
        <v>4279</v>
      </c>
      <c r="EVK1" s="30" t="s">
        <v>4280</v>
      </c>
      <c r="EVL1" s="30" t="s">
        <v>4281</v>
      </c>
      <c r="EVM1" s="30" t="s">
        <v>4282</v>
      </c>
      <c r="EVN1" s="30" t="s">
        <v>4283</v>
      </c>
      <c r="EVO1" s="30" t="s">
        <v>4284</v>
      </c>
      <c r="EVP1" s="30" t="s">
        <v>4285</v>
      </c>
      <c r="EVQ1" s="30" t="s">
        <v>4286</v>
      </c>
      <c r="EVR1" s="30" t="s">
        <v>4287</v>
      </c>
      <c r="EVS1" s="30" t="s">
        <v>4288</v>
      </c>
      <c r="EVT1" s="30" t="s">
        <v>4289</v>
      </c>
      <c r="EVU1" s="30" t="s">
        <v>4290</v>
      </c>
      <c r="EVV1" s="30" t="s">
        <v>4291</v>
      </c>
      <c r="EVW1" s="30" t="s">
        <v>4292</v>
      </c>
      <c r="EVX1" s="30" t="s">
        <v>4293</v>
      </c>
      <c r="EVY1" s="30" t="s">
        <v>4294</v>
      </c>
      <c r="EVZ1" s="30" t="s">
        <v>4295</v>
      </c>
      <c r="EWA1" s="30" t="s">
        <v>4296</v>
      </c>
      <c r="EWB1" s="30" t="s">
        <v>4297</v>
      </c>
      <c r="EWC1" s="30" t="s">
        <v>4298</v>
      </c>
      <c r="EWD1" s="30" t="s">
        <v>4299</v>
      </c>
      <c r="EWE1" s="30" t="s">
        <v>4300</v>
      </c>
      <c r="EWF1" s="30" t="s">
        <v>4301</v>
      </c>
      <c r="EWG1" s="30" t="s">
        <v>4302</v>
      </c>
      <c r="EWH1" s="30" t="s">
        <v>4303</v>
      </c>
      <c r="EWI1" s="30" t="s">
        <v>4304</v>
      </c>
      <c r="EWJ1" s="30" t="s">
        <v>4305</v>
      </c>
      <c r="EWK1" s="30" t="s">
        <v>4306</v>
      </c>
      <c r="EWL1" s="30" t="s">
        <v>4307</v>
      </c>
      <c r="EWM1" s="30" t="s">
        <v>4308</v>
      </c>
      <c r="EWN1" s="30" t="s">
        <v>4309</v>
      </c>
      <c r="EWO1" s="30" t="s">
        <v>4310</v>
      </c>
      <c r="EWP1" s="30" t="s">
        <v>4311</v>
      </c>
      <c r="EWQ1" s="30" t="s">
        <v>4312</v>
      </c>
      <c r="EWR1" s="30" t="s">
        <v>4313</v>
      </c>
      <c r="EWS1" s="30" t="s">
        <v>4314</v>
      </c>
      <c r="EWT1" s="30" t="s">
        <v>4315</v>
      </c>
      <c r="EWU1" s="30" t="s">
        <v>4316</v>
      </c>
      <c r="EWV1" s="30" t="s">
        <v>4317</v>
      </c>
      <c r="EWW1" s="30" t="s">
        <v>4318</v>
      </c>
      <c r="EWX1" s="30" t="s">
        <v>4319</v>
      </c>
      <c r="EWY1" s="30" t="s">
        <v>4320</v>
      </c>
      <c r="EWZ1" s="30" t="s">
        <v>4321</v>
      </c>
      <c r="EXA1" s="30" t="s">
        <v>4322</v>
      </c>
      <c r="EXB1" s="30" t="s">
        <v>4323</v>
      </c>
      <c r="EXC1" s="30" t="s">
        <v>4324</v>
      </c>
      <c r="EXD1" s="30" t="s">
        <v>4325</v>
      </c>
      <c r="EXE1" s="30" t="s">
        <v>4326</v>
      </c>
      <c r="EXF1" s="30" t="s">
        <v>4327</v>
      </c>
      <c r="EXG1" s="30" t="s">
        <v>4328</v>
      </c>
      <c r="EXH1" s="30" t="s">
        <v>4329</v>
      </c>
      <c r="EXI1" s="30" t="s">
        <v>4330</v>
      </c>
      <c r="EXJ1" s="30" t="s">
        <v>4331</v>
      </c>
      <c r="EXK1" s="30" t="s">
        <v>4332</v>
      </c>
      <c r="EXL1" s="30" t="s">
        <v>4333</v>
      </c>
      <c r="EXM1" s="30" t="s">
        <v>4334</v>
      </c>
      <c r="EXN1" s="30" t="s">
        <v>4335</v>
      </c>
      <c r="EXO1" s="30" t="s">
        <v>4336</v>
      </c>
      <c r="EXP1" s="30" t="s">
        <v>4337</v>
      </c>
      <c r="EXQ1" s="30" t="s">
        <v>4338</v>
      </c>
      <c r="EXR1" s="30" t="s">
        <v>4339</v>
      </c>
      <c r="EXS1" s="30" t="s">
        <v>4340</v>
      </c>
      <c r="EXT1" s="30" t="s">
        <v>4341</v>
      </c>
      <c r="EXU1" s="30" t="s">
        <v>4342</v>
      </c>
      <c r="EXV1" s="30" t="s">
        <v>4343</v>
      </c>
      <c r="EXW1" s="30" t="s">
        <v>4344</v>
      </c>
      <c r="EXX1" s="30" t="s">
        <v>4345</v>
      </c>
      <c r="EXY1" s="30" t="s">
        <v>4346</v>
      </c>
      <c r="EXZ1" s="30" t="s">
        <v>4347</v>
      </c>
      <c r="EYA1" s="30" t="s">
        <v>4348</v>
      </c>
      <c r="EYB1" s="30" t="s">
        <v>4349</v>
      </c>
      <c r="EYC1" s="30" t="s">
        <v>4350</v>
      </c>
      <c r="EYD1" s="30" t="s">
        <v>4351</v>
      </c>
      <c r="EYE1" s="30" t="s">
        <v>4352</v>
      </c>
      <c r="EYF1" s="30" t="s">
        <v>4353</v>
      </c>
      <c r="EYG1" s="30" t="s">
        <v>4354</v>
      </c>
      <c r="EYH1" s="30" t="s">
        <v>4355</v>
      </c>
      <c r="EYI1" s="30" t="s">
        <v>4356</v>
      </c>
      <c r="EYJ1" s="30" t="s">
        <v>4357</v>
      </c>
      <c r="EYK1" s="30" t="s">
        <v>4358</v>
      </c>
      <c r="EYL1" s="30" t="s">
        <v>4359</v>
      </c>
      <c r="EYM1" s="30" t="s">
        <v>4360</v>
      </c>
      <c r="EYN1" s="30" t="s">
        <v>4361</v>
      </c>
      <c r="EYO1" s="30" t="s">
        <v>4362</v>
      </c>
      <c r="EYP1" s="30" t="s">
        <v>4363</v>
      </c>
      <c r="EYQ1" s="30" t="s">
        <v>4364</v>
      </c>
      <c r="EYR1" s="30" t="s">
        <v>4365</v>
      </c>
      <c r="EYS1" s="30" t="s">
        <v>4366</v>
      </c>
      <c r="EYT1" s="30" t="s">
        <v>4367</v>
      </c>
      <c r="EYU1" s="30" t="s">
        <v>4368</v>
      </c>
      <c r="EYV1" s="30" t="s">
        <v>4369</v>
      </c>
      <c r="EYW1" s="30" t="s">
        <v>4370</v>
      </c>
      <c r="EYX1" s="30" t="s">
        <v>4371</v>
      </c>
      <c r="EYY1" s="30" t="s">
        <v>4372</v>
      </c>
      <c r="EYZ1" s="30" t="s">
        <v>4373</v>
      </c>
      <c r="EZA1" s="30" t="s">
        <v>4374</v>
      </c>
      <c r="EZB1" s="30" t="s">
        <v>4375</v>
      </c>
      <c r="EZC1" s="30" t="s">
        <v>4376</v>
      </c>
      <c r="EZD1" s="30" t="s">
        <v>4377</v>
      </c>
      <c r="EZE1" s="30" t="s">
        <v>4378</v>
      </c>
      <c r="EZF1" s="30" t="s">
        <v>4379</v>
      </c>
      <c r="EZG1" s="30" t="s">
        <v>4380</v>
      </c>
      <c r="EZH1" s="30" t="s">
        <v>4381</v>
      </c>
      <c r="EZI1" s="30" t="s">
        <v>4382</v>
      </c>
      <c r="EZJ1" s="30" t="s">
        <v>4383</v>
      </c>
      <c r="EZK1" s="30" t="s">
        <v>4384</v>
      </c>
      <c r="EZL1" s="30" t="s">
        <v>4385</v>
      </c>
      <c r="EZM1" s="30" t="s">
        <v>4386</v>
      </c>
      <c r="EZN1" s="30" t="s">
        <v>4387</v>
      </c>
      <c r="EZO1" s="30" t="s">
        <v>4388</v>
      </c>
      <c r="EZP1" s="30" t="s">
        <v>4389</v>
      </c>
      <c r="EZQ1" s="30" t="s">
        <v>4390</v>
      </c>
      <c r="EZR1" s="30" t="s">
        <v>4391</v>
      </c>
      <c r="EZS1" s="30" t="s">
        <v>4392</v>
      </c>
      <c r="EZT1" s="30" t="s">
        <v>4393</v>
      </c>
      <c r="EZU1" s="30" t="s">
        <v>4394</v>
      </c>
      <c r="EZV1" s="30" t="s">
        <v>4395</v>
      </c>
      <c r="EZW1" s="30" t="s">
        <v>4396</v>
      </c>
      <c r="EZX1" s="30" t="s">
        <v>4397</v>
      </c>
      <c r="EZY1" s="30" t="s">
        <v>4398</v>
      </c>
      <c r="EZZ1" s="30" t="s">
        <v>4399</v>
      </c>
      <c r="FAA1" s="30" t="s">
        <v>4400</v>
      </c>
      <c r="FAB1" s="30" t="s">
        <v>4401</v>
      </c>
      <c r="FAC1" s="30" t="s">
        <v>4402</v>
      </c>
      <c r="FAD1" s="30" t="s">
        <v>4403</v>
      </c>
      <c r="FAE1" s="30" t="s">
        <v>4404</v>
      </c>
      <c r="FAF1" s="30" t="s">
        <v>4405</v>
      </c>
      <c r="FAG1" s="30" t="s">
        <v>4406</v>
      </c>
      <c r="FAH1" s="30" t="s">
        <v>4407</v>
      </c>
      <c r="FAI1" s="30" t="s">
        <v>4408</v>
      </c>
      <c r="FAJ1" s="30" t="s">
        <v>4409</v>
      </c>
      <c r="FAK1" s="30" t="s">
        <v>4410</v>
      </c>
      <c r="FAL1" s="30" t="s">
        <v>4411</v>
      </c>
      <c r="FAM1" s="30" t="s">
        <v>4412</v>
      </c>
      <c r="FAN1" s="30" t="s">
        <v>4413</v>
      </c>
      <c r="FAO1" s="30" t="s">
        <v>4414</v>
      </c>
      <c r="FAP1" s="30" t="s">
        <v>4415</v>
      </c>
      <c r="FAQ1" s="30" t="s">
        <v>4416</v>
      </c>
      <c r="FAR1" s="30" t="s">
        <v>4417</v>
      </c>
      <c r="FAS1" s="30" t="s">
        <v>4418</v>
      </c>
      <c r="FAT1" s="30" t="s">
        <v>4419</v>
      </c>
      <c r="FAU1" s="30" t="s">
        <v>4420</v>
      </c>
      <c r="FAV1" s="30" t="s">
        <v>4421</v>
      </c>
      <c r="FAW1" s="30" t="s">
        <v>4422</v>
      </c>
      <c r="FAX1" s="30" t="s">
        <v>4423</v>
      </c>
      <c r="FAY1" s="30" t="s">
        <v>4424</v>
      </c>
      <c r="FAZ1" s="30" t="s">
        <v>4425</v>
      </c>
      <c r="FBA1" s="30" t="s">
        <v>4426</v>
      </c>
      <c r="FBB1" s="30" t="s">
        <v>4427</v>
      </c>
      <c r="FBC1" s="30" t="s">
        <v>4428</v>
      </c>
      <c r="FBD1" s="30" t="s">
        <v>4429</v>
      </c>
      <c r="FBE1" s="30" t="s">
        <v>4430</v>
      </c>
      <c r="FBF1" s="30" t="s">
        <v>4431</v>
      </c>
      <c r="FBG1" s="30" t="s">
        <v>4432</v>
      </c>
      <c r="FBH1" s="30" t="s">
        <v>4433</v>
      </c>
      <c r="FBI1" s="30" t="s">
        <v>4434</v>
      </c>
      <c r="FBJ1" s="30" t="s">
        <v>4435</v>
      </c>
      <c r="FBK1" s="30" t="s">
        <v>4436</v>
      </c>
      <c r="FBL1" s="30" t="s">
        <v>4437</v>
      </c>
      <c r="FBM1" s="30" t="s">
        <v>4438</v>
      </c>
      <c r="FBN1" s="30" t="s">
        <v>4439</v>
      </c>
      <c r="FBO1" s="30" t="s">
        <v>4440</v>
      </c>
      <c r="FBP1" s="30" t="s">
        <v>4441</v>
      </c>
      <c r="FBQ1" s="30" t="s">
        <v>4442</v>
      </c>
      <c r="FBR1" s="30" t="s">
        <v>4443</v>
      </c>
      <c r="FBS1" s="30" t="s">
        <v>4444</v>
      </c>
      <c r="FBT1" s="30" t="s">
        <v>4445</v>
      </c>
      <c r="FBU1" s="30" t="s">
        <v>4446</v>
      </c>
      <c r="FBV1" s="30" t="s">
        <v>4447</v>
      </c>
      <c r="FBW1" s="30" t="s">
        <v>4448</v>
      </c>
      <c r="FBX1" s="30" t="s">
        <v>4449</v>
      </c>
      <c r="FBY1" s="30" t="s">
        <v>4450</v>
      </c>
      <c r="FBZ1" s="30" t="s">
        <v>4451</v>
      </c>
      <c r="FCA1" s="30" t="s">
        <v>4452</v>
      </c>
      <c r="FCB1" s="30" t="s">
        <v>4453</v>
      </c>
      <c r="FCC1" s="30" t="s">
        <v>4454</v>
      </c>
      <c r="FCD1" s="30" t="s">
        <v>4455</v>
      </c>
      <c r="FCE1" s="30" t="s">
        <v>4456</v>
      </c>
      <c r="FCF1" s="30" t="s">
        <v>4457</v>
      </c>
      <c r="FCG1" s="30" t="s">
        <v>4458</v>
      </c>
      <c r="FCH1" s="30" t="s">
        <v>4459</v>
      </c>
      <c r="FCI1" s="30" t="s">
        <v>4460</v>
      </c>
      <c r="FCJ1" s="30" t="s">
        <v>4461</v>
      </c>
      <c r="FCK1" s="30" t="s">
        <v>4462</v>
      </c>
      <c r="FCL1" s="30" t="s">
        <v>4463</v>
      </c>
      <c r="FCM1" s="30" t="s">
        <v>4464</v>
      </c>
      <c r="FCN1" s="30" t="s">
        <v>4465</v>
      </c>
      <c r="FCO1" s="30" t="s">
        <v>4466</v>
      </c>
      <c r="FCP1" s="30" t="s">
        <v>4467</v>
      </c>
      <c r="FCQ1" s="30" t="s">
        <v>4468</v>
      </c>
      <c r="FCR1" s="30" t="s">
        <v>4469</v>
      </c>
      <c r="FCS1" s="30" t="s">
        <v>4470</v>
      </c>
      <c r="FCT1" s="30" t="s">
        <v>4471</v>
      </c>
      <c r="FCU1" s="30" t="s">
        <v>4472</v>
      </c>
      <c r="FCV1" s="30" t="s">
        <v>4473</v>
      </c>
      <c r="FCW1" s="30" t="s">
        <v>4474</v>
      </c>
      <c r="FCX1" s="30" t="s">
        <v>4475</v>
      </c>
      <c r="FCY1" s="30" t="s">
        <v>4476</v>
      </c>
      <c r="FCZ1" s="30" t="s">
        <v>4477</v>
      </c>
      <c r="FDA1" s="30" t="s">
        <v>4478</v>
      </c>
      <c r="FDB1" s="30" t="s">
        <v>4479</v>
      </c>
      <c r="FDC1" s="30" t="s">
        <v>4480</v>
      </c>
      <c r="FDD1" s="30" t="s">
        <v>4481</v>
      </c>
      <c r="FDE1" s="30" t="s">
        <v>4482</v>
      </c>
      <c r="FDF1" s="30" t="s">
        <v>4483</v>
      </c>
      <c r="FDG1" s="30" t="s">
        <v>4484</v>
      </c>
      <c r="FDH1" s="30" t="s">
        <v>4485</v>
      </c>
      <c r="FDI1" s="30" t="s">
        <v>4486</v>
      </c>
      <c r="FDJ1" s="30" t="s">
        <v>4487</v>
      </c>
      <c r="FDK1" s="30" t="s">
        <v>4488</v>
      </c>
      <c r="FDL1" s="30" t="s">
        <v>4489</v>
      </c>
      <c r="FDM1" s="30" t="s">
        <v>4490</v>
      </c>
      <c r="FDN1" s="30" t="s">
        <v>4491</v>
      </c>
      <c r="FDO1" s="30" t="s">
        <v>4492</v>
      </c>
      <c r="FDP1" s="30" t="s">
        <v>4493</v>
      </c>
      <c r="FDQ1" s="30" t="s">
        <v>4494</v>
      </c>
      <c r="FDR1" s="30" t="s">
        <v>4495</v>
      </c>
      <c r="FDS1" s="30" t="s">
        <v>4496</v>
      </c>
      <c r="FDT1" s="30" t="s">
        <v>4497</v>
      </c>
      <c r="FDU1" s="30" t="s">
        <v>4498</v>
      </c>
      <c r="FDV1" s="30" t="s">
        <v>4499</v>
      </c>
      <c r="FDW1" s="30" t="s">
        <v>4500</v>
      </c>
      <c r="FDX1" s="30" t="s">
        <v>4501</v>
      </c>
      <c r="FDY1" s="30" t="s">
        <v>4502</v>
      </c>
      <c r="FDZ1" s="30" t="s">
        <v>4503</v>
      </c>
      <c r="FEA1" s="30" t="s">
        <v>4504</v>
      </c>
      <c r="FEB1" s="30" t="s">
        <v>4505</v>
      </c>
      <c r="FEC1" s="30" t="s">
        <v>4506</v>
      </c>
      <c r="FED1" s="30" t="s">
        <v>4507</v>
      </c>
      <c r="FEE1" s="30" t="s">
        <v>4508</v>
      </c>
      <c r="FEF1" s="30" t="s">
        <v>4509</v>
      </c>
      <c r="FEG1" s="30" t="s">
        <v>4510</v>
      </c>
      <c r="FEH1" s="30" t="s">
        <v>4511</v>
      </c>
      <c r="FEI1" s="30" t="s">
        <v>4512</v>
      </c>
      <c r="FEJ1" s="30" t="s">
        <v>4513</v>
      </c>
      <c r="FEK1" s="30" t="s">
        <v>4514</v>
      </c>
      <c r="FEL1" s="30" t="s">
        <v>4515</v>
      </c>
      <c r="FEM1" s="30" t="s">
        <v>4516</v>
      </c>
      <c r="FEN1" s="30" t="s">
        <v>4517</v>
      </c>
      <c r="FEO1" s="30" t="s">
        <v>4518</v>
      </c>
      <c r="FEP1" s="30" t="s">
        <v>4519</v>
      </c>
      <c r="FEQ1" s="30" t="s">
        <v>4520</v>
      </c>
      <c r="FER1" s="30" t="s">
        <v>4521</v>
      </c>
      <c r="FES1" s="30" t="s">
        <v>4522</v>
      </c>
      <c r="FET1" s="30" t="s">
        <v>4523</v>
      </c>
      <c r="FEU1" s="30" t="s">
        <v>4524</v>
      </c>
      <c r="FEV1" s="30" t="s">
        <v>4525</v>
      </c>
      <c r="FEW1" s="30" t="s">
        <v>4526</v>
      </c>
      <c r="FEX1" s="30" t="s">
        <v>4527</v>
      </c>
      <c r="FEY1" s="30" t="s">
        <v>4528</v>
      </c>
      <c r="FEZ1" s="30" t="s">
        <v>4529</v>
      </c>
      <c r="FFA1" s="30" t="s">
        <v>4530</v>
      </c>
      <c r="FFB1" s="30" t="s">
        <v>4531</v>
      </c>
      <c r="FFC1" s="30" t="s">
        <v>4532</v>
      </c>
      <c r="FFD1" s="30" t="s">
        <v>4533</v>
      </c>
      <c r="FFE1" s="30" t="s">
        <v>4534</v>
      </c>
      <c r="FFF1" s="30" t="s">
        <v>4535</v>
      </c>
      <c r="FFG1" s="30" t="s">
        <v>4536</v>
      </c>
      <c r="FFH1" s="30" t="s">
        <v>4537</v>
      </c>
      <c r="FFI1" s="30" t="s">
        <v>4538</v>
      </c>
      <c r="FFJ1" s="30" t="s">
        <v>4539</v>
      </c>
      <c r="FFK1" s="30" t="s">
        <v>4540</v>
      </c>
      <c r="FFL1" s="30" t="s">
        <v>4541</v>
      </c>
      <c r="FFM1" s="30" t="s">
        <v>4542</v>
      </c>
      <c r="FFN1" s="30" t="s">
        <v>4543</v>
      </c>
      <c r="FFO1" s="30" t="s">
        <v>4544</v>
      </c>
      <c r="FFP1" s="30" t="s">
        <v>4545</v>
      </c>
      <c r="FFQ1" s="30" t="s">
        <v>4546</v>
      </c>
      <c r="FFR1" s="30" t="s">
        <v>4547</v>
      </c>
      <c r="FFS1" s="30" t="s">
        <v>4548</v>
      </c>
      <c r="FFT1" s="30" t="s">
        <v>4549</v>
      </c>
      <c r="FFU1" s="30" t="s">
        <v>4550</v>
      </c>
      <c r="FFV1" s="30" t="s">
        <v>4551</v>
      </c>
      <c r="FFW1" s="30" t="s">
        <v>4552</v>
      </c>
      <c r="FFX1" s="30" t="s">
        <v>4553</v>
      </c>
      <c r="FFY1" s="30" t="s">
        <v>4554</v>
      </c>
      <c r="FFZ1" s="30" t="s">
        <v>4555</v>
      </c>
      <c r="FGA1" s="30" t="s">
        <v>4556</v>
      </c>
      <c r="FGB1" s="30" t="s">
        <v>4557</v>
      </c>
      <c r="FGC1" s="30" t="s">
        <v>4558</v>
      </c>
      <c r="FGD1" s="30" t="s">
        <v>4559</v>
      </c>
      <c r="FGE1" s="30" t="s">
        <v>4560</v>
      </c>
      <c r="FGF1" s="30" t="s">
        <v>4561</v>
      </c>
      <c r="FGG1" s="30" t="s">
        <v>4562</v>
      </c>
      <c r="FGH1" s="30" t="s">
        <v>4563</v>
      </c>
      <c r="FGI1" s="30" t="s">
        <v>4564</v>
      </c>
      <c r="FGJ1" s="30" t="s">
        <v>4565</v>
      </c>
      <c r="FGK1" s="30" t="s">
        <v>4566</v>
      </c>
      <c r="FGL1" s="30" t="s">
        <v>4567</v>
      </c>
      <c r="FGM1" s="30" t="s">
        <v>4568</v>
      </c>
      <c r="FGN1" s="30" t="s">
        <v>4569</v>
      </c>
      <c r="FGO1" s="30" t="s">
        <v>4570</v>
      </c>
      <c r="FGP1" s="30" t="s">
        <v>4571</v>
      </c>
      <c r="FGQ1" s="30" t="s">
        <v>4572</v>
      </c>
      <c r="FGR1" s="30" t="s">
        <v>4573</v>
      </c>
      <c r="FGS1" s="30" t="s">
        <v>4574</v>
      </c>
      <c r="FGT1" s="30" t="s">
        <v>4575</v>
      </c>
      <c r="FGU1" s="30" t="s">
        <v>4576</v>
      </c>
      <c r="FGV1" s="30" t="s">
        <v>4577</v>
      </c>
      <c r="FGW1" s="30" t="s">
        <v>4578</v>
      </c>
      <c r="FGX1" s="30" t="s">
        <v>4579</v>
      </c>
      <c r="FGY1" s="30" t="s">
        <v>4580</v>
      </c>
      <c r="FGZ1" s="30" t="s">
        <v>4581</v>
      </c>
      <c r="FHA1" s="30" t="s">
        <v>4582</v>
      </c>
      <c r="FHB1" s="30" t="s">
        <v>4583</v>
      </c>
      <c r="FHC1" s="30" t="s">
        <v>4584</v>
      </c>
      <c r="FHD1" s="30" t="s">
        <v>4585</v>
      </c>
      <c r="FHE1" s="30" t="s">
        <v>4586</v>
      </c>
      <c r="FHF1" s="30" t="s">
        <v>4587</v>
      </c>
      <c r="FHG1" s="30" t="s">
        <v>4588</v>
      </c>
      <c r="FHH1" s="30" t="s">
        <v>4589</v>
      </c>
      <c r="FHI1" s="30" t="s">
        <v>4590</v>
      </c>
      <c r="FHJ1" s="30" t="s">
        <v>4591</v>
      </c>
      <c r="FHK1" s="30" t="s">
        <v>4592</v>
      </c>
      <c r="FHL1" s="30" t="s">
        <v>4593</v>
      </c>
      <c r="FHM1" s="30" t="s">
        <v>4594</v>
      </c>
      <c r="FHN1" s="30" t="s">
        <v>4595</v>
      </c>
      <c r="FHO1" s="30" t="s">
        <v>4596</v>
      </c>
      <c r="FHP1" s="30" t="s">
        <v>4597</v>
      </c>
      <c r="FHQ1" s="30" t="s">
        <v>4598</v>
      </c>
      <c r="FHR1" s="30" t="s">
        <v>4599</v>
      </c>
      <c r="FHS1" s="30" t="s">
        <v>4600</v>
      </c>
      <c r="FHT1" s="30" t="s">
        <v>4601</v>
      </c>
      <c r="FHU1" s="30" t="s">
        <v>4602</v>
      </c>
      <c r="FHV1" s="30" t="s">
        <v>4603</v>
      </c>
      <c r="FHW1" s="30" t="s">
        <v>4604</v>
      </c>
      <c r="FHX1" s="30" t="s">
        <v>4605</v>
      </c>
      <c r="FHY1" s="30" t="s">
        <v>4606</v>
      </c>
      <c r="FHZ1" s="30" t="s">
        <v>4607</v>
      </c>
      <c r="FIA1" s="30" t="s">
        <v>4608</v>
      </c>
      <c r="FIB1" s="30" t="s">
        <v>4609</v>
      </c>
      <c r="FIC1" s="30" t="s">
        <v>4610</v>
      </c>
      <c r="FID1" s="30" t="s">
        <v>4611</v>
      </c>
      <c r="FIE1" s="30" t="s">
        <v>4612</v>
      </c>
      <c r="FIF1" s="30" t="s">
        <v>4613</v>
      </c>
      <c r="FIG1" s="30" t="s">
        <v>4614</v>
      </c>
      <c r="FIH1" s="30" t="s">
        <v>4615</v>
      </c>
      <c r="FII1" s="30" t="s">
        <v>4616</v>
      </c>
      <c r="FIJ1" s="30" t="s">
        <v>4617</v>
      </c>
      <c r="FIK1" s="30" t="s">
        <v>4618</v>
      </c>
      <c r="FIL1" s="30" t="s">
        <v>4619</v>
      </c>
      <c r="FIM1" s="30" t="s">
        <v>4620</v>
      </c>
      <c r="FIN1" s="30" t="s">
        <v>4621</v>
      </c>
      <c r="FIO1" s="30" t="s">
        <v>4622</v>
      </c>
      <c r="FIP1" s="30" t="s">
        <v>4623</v>
      </c>
      <c r="FIQ1" s="30" t="s">
        <v>4624</v>
      </c>
      <c r="FIR1" s="30" t="s">
        <v>4625</v>
      </c>
      <c r="FIS1" s="30" t="s">
        <v>4626</v>
      </c>
      <c r="FIT1" s="30" t="s">
        <v>4627</v>
      </c>
      <c r="FIU1" s="30" t="s">
        <v>4628</v>
      </c>
      <c r="FIV1" s="30" t="s">
        <v>4629</v>
      </c>
      <c r="FIW1" s="30" t="s">
        <v>4630</v>
      </c>
      <c r="FIX1" s="30" t="s">
        <v>4631</v>
      </c>
      <c r="FIY1" s="30" t="s">
        <v>4632</v>
      </c>
      <c r="FIZ1" s="30" t="s">
        <v>4633</v>
      </c>
      <c r="FJA1" s="30" t="s">
        <v>4634</v>
      </c>
      <c r="FJB1" s="30" t="s">
        <v>4635</v>
      </c>
      <c r="FJC1" s="30" t="s">
        <v>4636</v>
      </c>
      <c r="FJD1" s="30" t="s">
        <v>4637</v>
      </c>
      <c r="FJE1" s="30" t="s">
        <v>4638</v>
      </c>
      <c r="FJF1" s="30" t="s">
        <v>4639</v>
      </c>
      <c r="FJG1" s="30" t="s">
        <v>4640</v>
      </c>
      <c r="FJH1" s="30" t="s">
        <v>4641</v>
      </c>
      <c r="FJI1" s="30" t="s">
        <v>4642</v>
      </c>
      <c r="FJJ1" s="30" t="s">
        <v>4643</v>
      </c>
      <c r="FJK1" s="30" t="s">
        <v>4644</v>
      </c>
      <c r="FJL1" s="30" t="s">
        <v>4645</v>
      </c>
      <c r="FJM1" s="30" t="s">
        <v>4646</v>
      </c>
      <c r="FJN1" s="30" t="s">
        <v>4647</v>
      </c>
      <c r="FJO1" s="30" t="s">
        <v>4648</v>
      </c>
      <c r="FJP1" s="30" t="s">
        <v>4649</v>
      </c>
      <c r="FJQ1" s="30" t="s">
        <v>4650</v>
      </c>
      <c r="FJR1" s="30" t="s">
        <v>4651</v>
      </c>
      <c r="FJS1" s="30" t="s">
        <v>4652</v>
      </c>
      <c r="FJT1" s="30" t="s">
        <v>4653</v>
      </c>
      <c r="FJU1" s="30" t="s">
        <v>4654</v>
      </c>
      <c r="FJV1" s="30" t="s">
        <v>4655</v>
      </c>
      <c r="FJW1" s="30" t="s">
        <v>4656</v>
      </c>
      <c r="FJX1" s="30" t="s">
        <v>4657</v>
      </c>
      <c r="FJY1" s="30" t="s">
        <v>4658</v>
      </c>
      <c r="FJZ1" s="30" t="s">
        <v>4659</v>
      </c>
      <c r="FKA1" s="30" t="s">
        <v>4660</v>
      </c>
      <c r="FKB1" s="30" t="s">
        <v>4661</v>
      </c>
      <c r="FKC1" s="30" t="s">
        <v>4662</v>
      </c>
      <c r="FKD1" s="30" t="s">
        <v>4663</v>
      </c>
      <c r="FKE1" s="30" t="s">
        <v>4664</v>
      </c>
      <c r="FKF1" s="30" t="s">
        <v>4665</v>
      </c>
      <c r="FKG1" s="30" t="s">
        <v>4666</v>
      </c>
      <c r="FKH1" s="30" t="s">
        <v>4667</v>
      </c>
      <c r="FKI1" s="30" t="s">
        <v>4668</v>
      </c>
      <c r="FKJ1" s="30" t="s">
        <v>4669</v>
      </c>
      <c r="FKK1" s="30" t="s">
        <v>4670</v>
      </c>
      <c r="FKL1" s="30" t="s">
        <v>4671</v>
      </c>
      <c r="FKM1" s="30" t="s">
        <v>4672</v>
      </c>
      <c r="FKN1" s="30" t="s">
        <v>4673</v>
      </c>
      <c r="FKO1" s="30" t="s">
        <v>4674</v>
      </c>
      <c r="FKP1" s="30" t="s">
        <v>4675</v>
      </c>
      <c r="FKQ1" s="30" t="s">
        <v>4676</v>
      </c>
      <c r="FKR1" s="30" t="s">
        <v>4677</v>
      </c>
      <c r="FKS1" s="30" t="s">
        <v>4678</v>
      </c>
      <c r="FKT1" s="30" t="s">
        <v>4679</v>
      </c>
      <c r="FKU1" s="30" t="s">
        <v>4680</v>
      </c>
      <c r="FKV1" s="30" t="s">
        <v>4681</v>
      </c>
      <c r="FKW1" s="30" t="s">
        <v>4682</v>
      </c>
      <c r="FKX1" s="30" t="s">
        <v>4683</v>
      </c>
      <c r="FKY1" s="30" t="s">
        <v>4684</v>
      </c>
      <c r="FKZ1" s="30" t="s">
        <v>4685</v>
      </c>
      <c r="FLA1" s="30" t="s">
        <v>4686</v>
      </c>
      <c r="FLB1" s="30" t="s">
        <v>4687</v>
      </c>
      <c r="FLC1" s="30" t="s">
        <v>4688</v>
      </c>
      <c r="FLD1" s="30" t="s">
        <v>4689</v>
      </c>
      <c r="FLE1" s="30" t="s">
        <v>4690</v>
      </c>
      <c r="FLF1" s="30" t="s">
        <v>4691</v>
      </c>
      <c r="FLG1" s="30" t="s">
        <v>4692</v>
      </c>
      <c r="FLH1" s="30" t="s">
        <v>4693</v>
      </c>
      <c r="FLI1" s="30" t="s">
        <v>4694</v>
      </c>
      <c r="FLJ1" s="30" t="s">
        <v>4695</v>
      </c>
      <c r="FLK1" s="30" t="s">
        <v>4696</v>
      </c>
      <c r="FLL1" s="30" t="s">
        <v>4697</v>
      </c>
      <c r="FLM1" s="30" t="s">
        <v>4698</v>
      </c>
      <c r="FLN1" s="30" t="s">
        <v>4699</v>
      </c>
      <c r="FLO1" s="30" t="s">
        <v>4700</v>
      </c>
      <c r="FLP1" s="30" t="s">
        <v>4701</v>
      </c>
      <c r="FLQ1" s="30" t="s">
        <v>4702</v>
      </c>
      <c r="FLR1" s="30" t="s">
        <v>4703</v>
      </c>
      <c r="FLS1" s="30" t="s">
        <v>4704</v>
      </c>
      <c r="FLT1" s="30" t="s">
        <v>4705</v>
      </c>
      <c r="FLU1" s="30" t="s">
        <v>4706</v>
      </c>
      <c r="FLV1" s="30" t="s">
        <v>4707</v>
      </c>
      <c r="FLW1" s="30" t="s">
        <v>4708</v>
      </c>
      <c r="FLX1" s="30" t="s">
        <v>4709</v>
      </c>
      <c r="FLY1" s="30" t="s">
        <v>4710</v>
      </c>
      <c r="FLZ1" s="30" t="s">
        <v>4711</v>
      </c>
      <c r="FMA1" s="30" t="s">
        <v>4712</v>
      </c>
      <c r="FMB1" s="30" t="s">
        <v>4713</v>
      </c>
      <c r="FMC1" s="30" t="s">
        <v>4714</v>
      </c>
      <c r="FMD1" s="30" t="s">
        <v>4715</v>
      </c>
      <c r="FME1" s="30" t="s">
        <v>4716</v>
      </c>
      <c r="FMF1" s="30" t="s">
        <v>4717</v>
      </c>
      <c r="FMG1" s="30" t="s">
        <v>4718</v>
      </c>
      <c r="FMH1" s="30" t="s">
        <v>4719</v>
      </c>
      <c r="FMI1" s="30" t="s">
        <v>4720</v>
      </c>
      <c r="FMJ1" s="30" t="s">
        <v>4721</v>
      </c>
      <c r="FMK1" s="30" t="s">
        <v>4722</v>
      </c>
      <c r="FML1" s="30" t="s">
        <v>4723</v>
      </c>
      <c r="FMM1" s="30" t="s">
        <v>4724</v>
      </c>
      <c r="FMN1" s="30" t="s">
        <v>4725</v>
      </c>
      <c r="FMO1" s="30" t="s">
        <v>4726</v>
      </c>
      <c r="FMP1" s="30" t="s">
        <v>4727</v>
      </c>
      <c r="FMQ1" s="30" t="s">
        <v>4728</v>
      </c>
      <c r="FMR1" s="30" t="s">
        <v>4729</v>
      </c>
      <c r="FMS1" s="30" t="s">
        <v>4730</v>
      </c>
      <c r="FMT1" s="30" t="s">
        <v>4731</v>
      </c>
      <c r="FMU1" s="30" t="s">
        <v>4732</v>
      </c>
      <c r="FMV1" s="30" t="s">
        <v>4733</v>
      </c>
      <c r="FMW1" s="30" t="s">
        <v>4734</v>
      </c>
      <c r="FMX1" s="30" t="s">
        <v>4735</v>
      </c>
      <c r="FMY1" s="30" t="s">
        <v>4736</v>
      </c>
      <c r="FMZ1" s="30" t="s">
        <v>4737</v>
      </c>
      <c r="FNA1" s="30" t="s">
        <v>4738</v>
      </c>
      <c r="FNB1" s="30" t="s">
        <v>4739</v>
      </c>
      <c r="FNC1" s="30" t="s">
        <v>4740</v>
      </c>
      <c r="FND1" s="30" t="s">
        <v>4741</v>
      </c>
      <c r="FNE1" s="30" t="s">
        <v>4742</v>
      </c>
      <c r="FNF1" s="30" t="s">
        <v>4743</v>
      </c>
      <c r="FNG1" s="30" t="s">
        <v>4744</v>
      </c>
      <c r="FNH1" s="30" t="s">
        <v>4745</v>
      </c>
      <c r="FNI1" s="30" t="s">
        <v>4746</v>
      </c>
      <c r="FNJ1" s="30" t="s">
        <v>4747</v>
      </c>
      <c r="FNK1" s="30" t="s">
        <v>4748</v>
      </c>
      <c r="FNL1" s="30" t="s">
        <v>4749</v>
      </c>
      <c r="FNM1" s="30" t="s">
        <v>4750</v>
      </c>
      <c r="FNN1" s="30" t="s">
        <v>4751</v>
      </c>
      <c r="FNO1" s="30" t="s">
        <v>4752</v>
      </c>
      <c r="FNP1" s="30" t="s">
        <v>4753</v>
      </c>
      <c r="FNQ1" s="30" t="s">
        <v>4754</v>
      </c>
      <c r="FNR1" s="30" t="s">
        <v>4755</v>
      </c>
      <c r="FNS1" s="30" t="s">
        <v>4756</v>
      </c>
      <c r="FNT1" s="30" t="s">
        <v>4757</v>
      </c>
      <c r="FNU1" s="30" t="s">
        <v>4758</v>
      </c>
      <c r="FNV1" s="30" t="s">
        <v>4759</v>
      </c>
      <c r="FNW1" s="30" t="s">
        <v>4760</v>
      </c>
      <c r="FNX1" s="30" t="s">
        <v>4761</v>
      </c>
      <c r="FNY1" s="30" t="s">
        <v>4762</v>
      </c>
      <c r="FNZ1" s="30" t="s">
        <v>4763</v>
      </c>
      <c r="FOA1" s="30" t="s">
        <v>4764</v>
      </c>
      <c r="FOB1" s="30" t="s">
        <v>4765</v>
      </c>
      <c r="FOC1" s="30" t="s">
        <v>4766</v>
      </c>
      <c r="FOD1" s="30" t="s">
        <v>4767</v>
      </c>
      <c r="FOE1" s="30" t="s">
        <v>4768</v>
      </c>
      <c r="FOF1" s="30" t="s">
        <v>4769</v>
      </c>
      <c r="FOG1" s="30" t="s">
        <v>4770</v>
      </c>
      <c r="FOH1" s="30" t="s">
        <v>4771</v>
      </c>
      <c r="FOI1" s="30" t="s">
        <v>4772</v>
      </c>
      <c r="FOJ1" s="30" t="s">
        <v>4773</v>
      </c>
      <c r="FOK1" s="30" t="s">
        <v>4774</v>
      </c>
      <c r="FOL1" s="30" t="s">
        <v>4775</v>
      </c>
      <c r="FOM1" s="30" t="s">
        <v>4776</v>
      </c>
      <c r="FON1" s="30" t="s">
        <v>4777</v>
      </c>
      <c r="FOO1" s="30" t="s">
        <v>4778</v>
      </c>
      <c r="FOP1" s="30" t="s">
        <v>4779</v>
      </c>
      <c r="FOQ1" s="30" t="s">
        <v>4780</v>
      </c>
      <c r="FOR1" s="30" t="s">
        <v>4781</v>
      </c>
      <c r="FOS1" s="30" t="s">
        <v>4782</v>
      </c>
      <c r="FOT1" s="30" t="s">
        <v>4783</v>
      </c>
      <c r="FOU1" s="30" t="s">
        <v>4784</v>
      </c>
      <c r="FOV1" s="30" t="s">
        <v>4785</v>
      </c>
      <c r="FOW1" s="30" t="s">
        <v>4786</v>
      </c>
      <c r="FOX1" s="30" t="s">
        <v>4787</v>
      </c>
      <c r="FOY1" s="30" t="s">
        <v>4788</v>
      </c>
      <c r="FOZ1" s="30" t="s">
        <v>4789</v>
      </c>
      <c r="FPA1" s="30" t="s">
        <v>4790</v>
      </c>
      <c r="FPB1" s="30" t="s">
        <v>4791</v>
      </c>
      <c r="FPC1" s="30" t="s">
        <v>4792</v>
      </c>
      <c r="FPD1" s="30" t="s">
        <v>4793</v>
      </c>
      <c r="FPE1" s="30" t="s">
        <v>4794</v>
      </c>
      <c r="FPF1" s="30" t="s">
        <v>4795</v>
      </c>
      <c r="FPG1" s="30" t="s">
        <v>4796</v>
      </c>
      <c r="FPH1" s="30" t="s">
        <v>4797</v>
      </c>
      <c r="FPI1" s="30" t="s">
        <v>4798</v>
      </c>
      <c r="FPJ1" s="30" t="s">
        <v>4799</v>
      </c>
      <c r="FPK1" s="30" t="s">
        <v>4800</v>
      </c>
      <c r="FPL1" s="30" t="s">
        <v>4801</v>
      </c>
      <c r="FPM1" s="30" t="s">
        <v>4802</v>
      </c>
      <c r="FPN1" s="30" t="s">
        <v>4803</v>
      </c>
      <c r="FPO1" s="30" t="s">
        <v>4804</v>
      </c>
      <c r="FPP1" s="30" t="s">
        <v>4805</v>
      </c>
      <c r="FPQ1" s="30" t="s">
        <v>4806</v>
      </c>
      <c r="FPR1" s="30" t="s">
        <v>4807</v>
      </c>
      <c r="FPS1" s="30" t="s">
        <v>4808</v>
      </c>
      <c r="FPT1" s="30" t="s">
        <v>4809</v>
      </c>
      <c r="FPU1" s="30" t="s">
        <v>4810</v>
      </c>
      <c r="FPV1" s="30" t="s">
        <v>4811</v>
      </c>
      <c r="FPW1" s="30" t="s">
        <v>4812</v>
      </c>
      <c r="FPX1" s="30" t="s">
        <v>4813</v>
      </c>
      <c r="FPY1" s="30" t="s">
        <v>4814</v>
      </c>
      <c r="FPZ1" s="30" t="s">
        <v>4815</v>
      </c>
      <c r="FQA1" s="30" t="s">
        <v>4816</v>
      </c>
      <c r="FQB1" s="30" t="s">
        <v>4817</v>
      </c>
      <c r="FQC1" s="30" t="s">
        <v>4818</v>
      </c>
      <c r="FQD1" s="30" t="s">
        <v>4819</v>
      </c>
      <c r="FQE1" s="30" t="s">
        <v>4820</v>
      </c>
      <c r="FQF1" s="30" t="s">
        <v>4821</v>
      </c>
      <c r="FQG1" s="30" t="s">
        <v>4822</v>
      </c>
      <c r="FQH1" s="30" t="s">
        <v>4823</v>
      </c>
      <c r="FQI1" s="30" t="s">
        <v>4824</v>
      </c>
      <c r="FQJ1" s="30" t="s">
        <v>4825</v>
      </c>
      <c r="FQK1" s="30" t="s">
        <v>4826</v>
      </c>
      <c r="FQL1" s="30" t="s">
        <v>4827</v>
      </c>
      <c r="FQM1" s="30" t="s">
        <v>4828</v>
      </c>
      <c r="FQN1" s="30" t="s">
        <v>4829</v>
      </c>
      <c r="FQO1" s="30" t="s">
        <v>4830</v>
      </c>
      <c r="FQP1" s="30" t="s">
        <v>4831</v>
      </c>
      <c r="FQQ1" s="30" t="s">
        <v>4832</v>
      </c>
      <c r="FQR1" s="30" t="s">
        <v>4833</v>
      </c>
      <c r="FQS1" s="30" t="s">
        <v>4834</v>
      </c>
      <c r="FQT1" s="30" t="s">
        <v>4835</v>
      </c>
      <c r="FQU1" s="30" t="s">
        <v>4836</v>
      </c>
      <c r="FQV1" s="30" t="s">
        <v>4837</v>
      </c>
      <c r="FQW1" s="30" t="s">
        <v>4838</v>
      </c>
      <c r="FQX1" s="30" t="s">
        <v>4839</v>
      </c>
      <c r="FQY1" s="30" t="s">
        <v>4840</v>
      </c>
      <c r="FQZ1" s="30" t="s">
        <v>4841</v>
      </c>
      <c r="FRA1" s="30" t="s">
        <v>4842</v>
      </c>
      <c r="FRB1" s="30" t="s">
        <v>4843</v>
      </c>
      <c r="FRC1" s="30" t="s">
        <v>4844</v>
      </c>
      <c r="FRD1" s="30" t="s">
        <v>4845</v>
      </c>
      <c r="FRE1" s="30" t="s">
        <v>4846</v>
      </c>
      <c r="FRF1" s="30" t="s">
        <v>4847</v>
      </c>
      <c r="FRG1" s="30" t="s">
        <v>4848</v>
      </c>
      <c r="FRH1" s="30" t="s">
        <v>4849</v>
      </c>
      <c r="FRI1" s="30" t="s">
        <v>4850</v>
      </c>
      <c r="FRJ1" s="30" t="s">
        <v>4851</v>
      </c>
      <c r="FRK1" s="30" t="s">
        <v>4852</v>
      </c>
      <c r="FRL1" s="30" t="s">
        <v>4853</v>
      </c>
      <c r="FRM1" s="30" t="s">
        <v>4854</v>
      </c>
      <c r="FRN1" s="30" t="s">
        <v>4855</v>
      </c>
      <c r="FRO1" s="30" t="s">
        <v>4856</v>
      </c>
      <c r="FRP1" s="30" t="s">
        <v>4857</v>
      </c>
      <c r="FRQ1" s="30" t="s">
        <v>4858</v>
      </c>
      <c r="FRR1" s="30" t="s">
        <v>4859</v>
      </c>
      <c r="FRS1" s="30" t="s">
        <v>4860</v>
      </c>
      <c r="FRT1" s="30" t="s">
        <v>4861</v>
      </c>
      <c r="FRU1" s="30" t="s">
        <v>4862</v>
      </c>
      <c r="FRV1" s="30" t="s">
        <v>4863</v>
      </c>
      <c r="FRW1" s="30" t="s">
        <v>4864</v>
      </c>
      <c r="FRX1" s="30" t="s">
        <v>4865</v>
      </c>
      <c r="FRY1" s="30" t="s">
        <v>4866</v>
      </c>
      <c r="FRZ1" s="30" t="s">
        <v>4867</v>
      </c>
      <c r="FSA1" s="30" t="s">
        <v>4868</v>
      </c>
      <c r="FSB1" s="30" t="s">
        <v>4869</v>
      </c>
      <c r="FSC1" s="30" t="s">
        <v>4870</v>
      </c>
      <c r="FSD1" s="30" t="s">
        <v>4871</v>
      </c>
      <c r="FSE1" s="30" t="s">
        <v>4872</v>
      </c>
      <c r="FSF1" s="30" t="s">
        <v>4873</v>
      </c>
      <c r="FSG1" s="30" t="s">
        <v>4874</v>
      </c>
      <c r="FSH1" s="30" t="s">
        <v>4875</v>
      </c>
      <c r="FSI1" s="30" t="s">
        <v>4876</v>
      </c>
      <c r="FSJ1" s="30" t="s">
        <v>4877</v>
      </c>
      <c r="FSK1" s="30" t="s">
        <v>4878</v>
      </c>
      <c r="FSL1" s="30" t="s">
        <v>4879</v>
      </c>
      <c r="FSM1" s="30" t="s">
        <v>4880</v>
      </c>
      <c r="FSN1" s="30" t="s">
        <v>4881</v>
      </c>
      <c r="FSO1" s="30" t="s">
        <v>4882</v>
      </c>
      <c r="FSP1" s="30" t="s">
        <v>4883</v>
      </c>
      <c r="FSQ1" s="30" t="s">
        <v>4884</v>
      </c>
      <c r="FSR1" s="30" t="s">
        <v>4885</v>
      </c>
      <c r="FSS1" s="30" t="s">
        <v>4886</v>
      </c>
      <c r="FST1" s="30" t="s">
        <v>4887</v>
      </c>
      <c r="FSU1" s="30" t="s">
        <v>4888</v>
      </c>
      <c r="FSV1" s="30" t="s">
        <v>4889</v>
      </c>
      <c r="FSW1" s="30" t="s">
        <v>4890</v>
      </c>
      <c r="FSX1" s="30" t="s">
        <v>4891</v>
      </c>
      <c r="FSY1" s="30" t="s">
        <v>4892</v>
      </c>
      <c r="FSZ1" s="30" t="s">
        <v>4893</v>
      </c>
      <c r="FTA1" s="30" t="s">
        <v>4894</v>
      </c>
      <c r="FTB1" s="30" t="s">
        <v>4895</v>
      </c>
      <c r="FTC1" s="30" t="s">
        <v>4896</v>
      </c>
      <c r="FTD1" s="30" t="s">
        <v>4897</v>
      </c>
      <c r="FTE1" s="30" t="s">
        <v>4898</v>
      </c>
      <c r="FTF1" s="30" t="s">
        <v>4899</v>
      </c>
      <c r="FTG1" s="30" t="s">
        <v>4900</v>
      </c>
      <c r="FTH1" s="30" t="s">
        <v>4901</v>
      </c>
      <c r="FTI1" s="30" t="s">
        <v>4902</v>
      </c>
      <c r="FTJ1" s="30" t="s">
        <v>4903</v>
      </c>
      <c r="FTK1" s="30" t="s">
        <v>4904</v>
      </c>
      <c r="FTL1" s="30" t="s">
        <v>4905</v>
      </c>
      <c r="FTM1" s="30" t="s">
        <v>4906</v>
      </c>
      <c r="FTN1" s="30" t="s">
        <v>4907</v>
      </c>
      <c r="FTO1" s="30" t="s">
        <v>4908</v>
      </c>
      <c r="FTP1" s="30" t="s">
        <v>4909</v>
      </c>
      <c r="FTQ1" s="30" t="s">
        <v>4910</v>
      </c>
      <c r="FTR1" s="30" t="s">
        <v>4911</v>
      </c>
      <c r="FTS1" s="30" t="s">
        <v>4912</v>
      </c>
      <c r="FTT1" s="30" t="s">
        <v>4913</v>
      </c>
      <c r="FTU1" s="30" t="s">
        <v>4914</v>
      </c>
      <c r="FTV1" s="30" t="s">
        <v>4915</v>
      </c>
      <c r="FTW1" s="30" t="s">
        <v>4916</v>
      </c>
      <c r="FTX1" s="30" t="s">
        <v>4917</v>
      </c>
      <c r="FTY1" s="30" t="s">
        <v>4918</v>
      </c>
      <c r="FTZ1" s="30" t="s">
        <v>4919</v>
      </c>
      <c r="FUA1" s="30" t="s">
        <v>4920</v>
      </c>
      <c r="FUB1" s="30" t="s">
        <v>4921</v>
      </c>
      <c r="FUC1" s="30" t="s">
        <v>4922</v>
      </c>
      <c r="FUD1" s="30" t="s">
        <v>4923</v>
      </c>
      <c r="FUE1" s="30" t="s">
        <v>4924</v>
      </c>
      <c r="FUF1" s="30" t="s">
        <v>4925</v>
      </c>
      <c r="FUG1" s="30" t="s">
        <v>4926</v>
      </c>
      <c r="FUH1" s="30" t="s">
        <v>4927</v>
      </c>
      <c r="FUI1" s="30" t="s">
        <v>4928</v>
      </c>
      <c r="FUJ1" s="30" t="s">
        <v>4929</v>
      </c>
      <c r="FUK1" s="30" t="s">
        <v>4930</v>
      </c>
      <c r="FUL1" s="30" t="s">
        <v>4931</v>
      </c>
      <c r="FUM1" s="30" t="s">
        <v>4932</v>
      </c>
      <c r="FUN1" s="30" t="s">
        <v>4933</v>
      </c>
      <c r="FUO1" s="30" t="s">
        <v>4934</v>
      </c>
      <c r="FUP1" s="30" t="s">
        <v>4935</v>
      </c>
      <c r="FUQ1" s="30" t="s">
        <v>4936</v>
      </c>
      <c r="FUR1" s="30" t="s">
        <v>4937</v>
      </c>
      <c r="FUS1" s="30" t="s">
        <v>4938</v>
      </c>
      <c r="FUT1" s="30" t="s">
        <v>4939</v>
      </c>
      <c r="FUU1" s="30" t="s">
        <v>4940</v>
      </c>
      <c r="FUV1" s="30" t="s">
        <v>4941</v>
      </c>
      <c r="FUW1" s="30" t="s">
        <v>4942</v>
      </c>
      <c r="FUX1" s="30" t="s">
        <v>4943</v>
      </c>
      <c r="FUY1" s="30" t="s">
        <v>4944</v>
      </c>
      <c r="FUZ1" s="30" t="s">
        <v>4945</v>
      </c>
      <c r="FVA1" s="30" t="s">
        <v>4946</v>
      </c>
      <c r="FVB1" s="30" t="s">
        <v>4947</v>
      </c>
      <c r="FVC1" s="30" t="s">
        <v>4948</v>
      </c>
      <c r="FVD1" s="30" t="s">
        <v>4949</v>
      </c>
      <c r="FVE1" s="30" t="s">
        <v>4950</v>
      </c>
      <c r="FVF1" s="30" t="s">
        <v>4951</v>
      </c>
      <c r="FVG1" s="30" t="s">
        <v>4952</v>
      </c>
      <c r="FVH1" s="30" t="s">
        <v>4953</v>
      </c>
      <c r="FVI1" s="30" t="s">
        <v>4954</v>
      </c>
      <c r="FVJ1" s="30" t="s">
        <v>4955</v>
      </c>
      <c r="FVK1" s="30" t="s">
        <v>4956</v>
      </c>
      <c r="FVL1" s="30" t="s">
        <v>4957</v>
      </c>
      <c r="FVM1" s="30" t="s">
        <v>4958</v>
      </c>
      <c r="FVN1" s="30" t="s">
        <v>4959</v>
      </c>
      <c r="FVO1" s="30" t="s">
        <v>4960</v>
      </c>
      <c r="FVP1" s="30" t="s">
        <v>4961</v>
      </c>
      <c r="FVQ1" s="30" t="s">
        <v>4962</v>
      </c>
      <c r="FVR1" s="30" t="s">
        <v>4963</v>
      </c>
      <c r="FVS1" s="30" t="s">
        <v>4964</v>
      </c>
      <c r="FVT1" s="30" t="s">
        <v>4965</v>
      </c>
      <c r="FVU1" s="30" t="s">
        <v>4966</v>
      </c>
      <c r="FVV1" s="30" t="s">
        <v>4967</v>
      </c>
      <c r="FVW1" s="30" t="s">
        <v>4968</v>
      </c>
      <c r="FVX1" s="30" t="s">
        <v>4969</v>
      </c>
      <c r="FVY1" s="30" t="s">
        <v>4970</v>
      </c>
      <c r="FVZ1" s="30" t="s">
        <v>4971</v>
      </c>
      <c r="FWA1" s="30" t="s">
        <v>4972</v>
      </c>
      <c r="FWB1" s="30" t="s">
        <v>4973</v>
      </c>
      <c r="FWC1" s="30" t="s">
        <v>4974</v>
      </c>
      <c r="FWD1" s="30" t="s">
        <v>4975</v>
      </c>
      <c r="FWE1" s="30" t="s">
        <v>4976</v>
      </c>
      <c r="FWF1" s="30" t="s">
        <v>4977</v>
      </c>
      <c r="FWG1" s="30" t="s">
        <v>4978</v>
      </c>
      <c r="FWH1" s="30" t="s">
        <v>4979</v>
      </c>
      <c r="FWI1" s="30" t="s">
        <v>4980</v>
      </c>
      <c r="FWJ1" s="30" t="s">
        <v>4981</v>
      </c>
      <c r="FWK1" s="30" t="s">
        <v>4982</v>
      </c>
      <c r="FWL1" s="30" t="s">
        <v>4983</v>
      </c>
      <c r="FWM1" s="30" t="s">
        <v>4984</v>
      </c>
      <c r="FWN1" s="30" t="s">
        <v>4985</v>
      </c>
      <c r="FWO1" s="30" t="s">
        <v>4986</v>
      </c>
      <c r="FWP1" s="30" t="s">
        <v>4987</v>
      </c>
      <c r="FWQ1" s="30" t="s">
        <v>4988</v>
      </c>
      <c r="FWR1" s="30" t="s">
        <v>4989</v>
      </c>
      <c r="FWS1" s="30" t="s">
        <v>4990</v>
      </c>
      <c r="FWT1" s="30" t="s">
        <v>4991</v>
      </c>
      <c r="FWU1" s="30" t="s">
        <v>4992</v>
      </c>
      <c r="FWV1" s="30" t="s">
        <v>4993</v>
      </c>
      <c r="FWW1" s="30" t="s">
        <v>4994</v>
      </c>
      <c r="FWX1" s="30" t="s">
        <v>4995</v>
      </c>
      <c r="FWY1" s="30" t="s">
        <v>4996</v>
      </c>
      <c r="FWZ1" s="30" t="s">
        <v>4997</v>
      </c>
      <c r="FXA1" s="30" t="s">
        <v>4998</v>
      </c>
      <c r="FXB1" s="30" t="s">
        <v>4999</v>
      </c>
      <c r="FXC1" s="30" t="s">
        <v>5000</v>
      </c>
      <c r="FXD1" s="30" t="s">
        <v>5001</v>
      </c>
      <c r="FXE1" s="30" t="s">
        <v>5002</v>
      </c>
      <c r="FXF1" s="30" t="s">
        <v>5003</v>
      </c>
      <c r="FXG1" s="30" t="s">
        <v>5004</v>
      </c>
      <c r="FXH1" s="30" t="s">
        <v>5005</v>
      </c>
      <c r="FXI1" s="30" t="s">
        <v>5006</v>
      </c>
      <c r="FXJ1" s="30" t="s">
        <v>5007</v>
      </c>
      <c r="FXK1" s="30" t="s">
        <v>5008</v>
      </c>
      <c r="FXL1" s="30" t="s">
        <v>5009</v>
      </c>
      <c r="FXM1" s="30" t="s">
        <v>5010</v>
      </c>
      <c r="FXN1" s="30" t="s">
        <v>5011</v>
      </c>
      <c r="FXO1" s="30" t="s">
        <v>5012</v>
      </c>
      <c r="FXP1" s="30" t="s">
        <v>5013</v>
      </c>
      <c r="FXQ1" s="30" t="s">
        <v>5014</v>
      </c>
      <c r="FXR1" s="30" t="s">
        <v>5015</v>
      </c>
      <c r="FXS1" s="30" t="s">
        <v>5016</v>
      </c>
      <c r="FXT1" s="30" t="s">
        <v>5017</v>
      </c>
      <c r="FXU1" s="30" t="s">
        <v>5018</v>
      </c>
      <c r="FXV1" s="30" t="s">
        <v>5019</v>
      </c>
      <c r="FXW1" s="30" t="s">
        <v>5020</v>
      </c>
      <c r="FXX1" s="30" t="s">
        <v>5021</v>
      </c>
      <c r="FXY1" s="30" t="s">
        <v>5022</v>
      </c>
      <c r="FXZ1" s="30" t="s">
        <v>5023</v>
      </c>
      <c r="FYA1" s="30" t="s">
        <v>5024</v>
      </c>
      <c r="FYB1" s="30" t="s">
        <v>5025</v>
      </c>
      <c r="FYC1" s="30" t="s">
        <v>5026</v>
      </c>
      <c r="FYD1" s="30" t="s">
        <v>5027</v>
      </c>
      <c r="FYE1" s="30" t="s">
        <v>5028</v>
      </c>
      <c r="FYF1" s="30" t="s">
        <v>5029</v>
      </c>
      <c r="FYG1" s="30" t="s">
        <v>5030</v>
      </c>
      <c r="FYH1" s="30" t="s">
        <v>5031</v>
      </c>
      <c r="FYI1" s="30" t="s">
        <v>5032</v>
      </c>
      <c r="FYJ1" s="30" t="s">
        <v>5033</v>
      </c>
      <c r="FYK1" s="30" t="s">
        <v>5034</v>
      </c>
      <c r="FYL1" s="30" t="s">
        <v>5035</v>
      </c>
      <c r="FYM1" s="30" t="s">
        <v>5036</v>
      </c>
      <c r="FYN1" s="30" t="s">
        <v>5037</v>
      </c>
      <c r="FYO1" s="30" t="s">
        <v>5038</v>
      </c>
      <c r="FYP1" s="30" t="s">
        <v>5039</v>
      </c>
      <c r="FYQ1" s="30" t="s">
        <v>5040</v>
      </c>
      <c r="FYR1" s="30" t="s">
        <v>5041</v>
      </c>
      <c r="FYS1" s="30" t="s">
        <v>5042</v>
      </c>
      <c r="FYT1" s="30" t="s">
        <v>5043</v>
      </c>
      <c r="FYU1" s="30" t="s">
        <v>5044</v>
      </c>
      <c r="FYV1" s="30" t="s">
        <v>5045</v>
      </c>
      <c r="FYW1" s="30" t="s">
        <v>5046</v>
      </c>
      <c r="FYX1" s="30" t="s">
        <v>5047</v>
      </c>
      <c r="FYY1" s="30" t="s">
        <v>5048</v>
      </c>
      <c r="FYZ1" s="30" t="s">
        <v>5049</v>
      </c>
      <c r="FZA1" s="30" t="s">
        <v>5050</v>
      </c>
      <c r="FZB1" s="30" t="s">
        <v>5051</v>
      </c>
      <c r="FZC1" s="30" t="s">
        <v>5052</v>
      </c>
      <c r="FZD1" s="30" t="s">
        <v>5053</v>
      </c>
      <c r="FZE1" s="30" t="s">
        <v>5054</v>
      </c>
      <c r="FZF1" s="30" t="s">
        <v>5055</v>
      </c>
      <c r="FZG1" s="30" t="s">
        <v>5056</v>
      </c>
      <c r="FZH1" s="30" t="s">
        <v>5057</v>
      </c>
      <c r="FZI1" s="30" t="s">
        <v>5058</v>
      </c>
      <c r="FZJ1" s="30" t="s">
        <v>5059</v>
      </c>
      <c r="FZK1" s="30" t="s">
        <v>5060</v>
      </c>
      <c r="FZL1" s="30" t="s">
        <v>5061</v>
      </c>
      <c r="FZM1" s="30" t="s">
        <v>5062</v>
      </c>
      <c r="FZN1" s="30" t="s">
        <v>5063</v>
      </c>
      <c r="FZO1" s="30" t="s">
        <v>5064</v>
      </c>
      <c r="FZP1" s="30" t="s">
        <v>5065</v>
      </c>
      <c r="FZQ1" s="30" t="s">
        <v>5066</v>
      </c>
      <c r="FZR1" s="30" t="s">
        <v>5067</v>
      </c>
      <c r="FZS1" s="30" t="s">
        <v>5068</v>
      </c>
      <c r="FZT1" s="30" t="s">
        <v>5069</v>
      </c>
      <c r="FZU1" s="30" t="s">
        <v>5070</v>
      </c>
      <c r="FZV1" s="30" t="s">
        <v>5071</v>
      </c>
      <c r="FZW1" s="30" t="s">
        <v>5072</v>
      </c>
      <c r="FZX1" s="30" t="s">
        <v>5073</v>
      </c>
      <c r="FZY1" s="30" t="s">
        <v>5074</v>
      </c>
      <c r="FZZ1" s="30" t="s">
        <v>5075</v>
      </c>
      <c r="GAA1" s="30" t="s">
        <v>5076</v>
      </c>
      <c r="GAB1" s="30" t="s">
        <v>5077</v>
      </c>
      <c r="GAC1" s="30" t="s">
        <v>5078</v>
      </c>
      <c r="GAD1" s="30" t="s">
        <v>5079</v>
      </c>
      <c r="GAE1" s="30" t="s">
        <v>5080</v>
      </c>
      <c r="GAF1" s="30" t="s">
        <v>5081</v>
      </c>
      <c r="GAG1" s="30" t="s">
        <v>5082</v>
      </c>
      <c r="GAH1" s="30" t="s">
        <v>5083</v>
      </c>
      <c r="GAI1" s="30" t="s">
        <v>5084</v>
      </c>
      <c r="GAJ1" s="30" t="s">
        <v>5085</v>
      </c>
      <c r="GAK1" s="30" t="s">
        <v>5086</v>
      </c>
      <c r="GAL1" s="30" t="s">
        <v>5087</v>
      </c>
      <c r="GAM1" s="30" t="s">
        <v>5088</v>
      </c>
      <c r="GAN1" s="30" t="s">
        <v>5089</v>
      </c>
      <c r="GAO1" s="30" t="s">
        <v>5090</v>
      </c>
      <c r="GAP1" s="30" t="s">
        <v>5091</v>
      </c>
      <c r="GAQ1" s="30" t="s">
        <v>5092</v>
      </c>
      <c r="GAR1" s="30" t="s">
        <v>5093</v>
      </c>
      <c r="GAS1" s="30" t="s">
        <v>5094</v>
      </c>
      <c r="GAT1" s="30" t="s">
        <v>5095</v>
      </c>
      <c r="GAU1" s="30" t="s">
        <v>5096</v>
      </c>
      <c r="GAV1" s="30" t="s">
        <v>5097</v>
      </c>
      <c r="GAW1" s="30" t="s">
        <v>5098</v>
      </c>
      <c r="GAX1" s="30" t="s">
        <v>5099</v>
      </c>
      <c r="GAY1" s="30" t="s">
        <v>5100</v>
      </c>
      <c r="GAZ1" s="30" t="s">
        <v>5101</v>
      </c>
      <c r="GBA1" s="30" t="s">
        <v>5102</v>
      </c>
      <c r="GBB1" s="30" t="s">
        <v>5103</v>
      </c>
      <c r="GBC1" s="30" t="s">
        <v>5104</v>
      </c>
      <c r="GBD1" s="30" t="s">
        <v>5105</v>
      </c>
      <c r="GBE1" s="30" t="s">
        <v>5106</v>
      </c>
      <c r="GBF1" s="30" t="s">
        <v>5107</v>
      </c>
      <c r="GBG1" s="30" t="s">
        <v>5108</v>
      </c>
      <c r="GBH1" s="30" t="s">
        <v>5109</v>
      </c>
      <c r="GBI1" s="30" t="s">
        <v>5110</v>
      </c>
      <c r="GBJ1" s="30" t="s">
        <v>5111</v>
      </c>
      <c r="GBK1" s="30" t="s">
        <v>5112</v>
      </c>
      <c r="GBL1" s="30" t="s">
        <v>5113</v>
      </c>
      <c r="GBM1" s="30" t="s">
        <v>5114</v>
      </c>
      <c r="GBN1" s="30" t="s">
        <v>5115</v>
      </c>
      <c r="GBO1" s="30" t="s">
        <v>5116</v>
      </c>
      <c r="GBP1" s="30" t="s">
        <v>5117</v>
      </c>
      <c r="GBQ1" s="30" t="s">
        <v>5118</v>
      </c>
      <c r="GBR1" s="30" t="s">
        <v>5119</v>
      </c>
      <c r="GBS1" s="30" t="s">
        <v>5120</v>
      </c>
      <c r="GBT1" s="30" t="s">
        <v>5121</v>
      </c>
      <c r="GBU1" s="30" t="s">
        <v>5122</v>
      </c>
      <c r="GBV1" s="30" t="s">
        <v>5123</v>
      </c>
      <c r="GBW1" s="30" t="s">
        <v>5124</v>
      </c>
      <c r="GBX1" s="30" t="s">
        <v>5125</v>
      </c>
      <c r="GBY1" s="30" t="s">
        <v>5126</v>
      </c>
      <c r="GBZ1" s="30" t="s">
        <v>5127</v>
      </c>
      <c r="GCA1" s="30" t="s">
        <v>5128</v>
      </c>
      <c r="GCB1" s="30" t="s">
        <v>5129</v>
      </c>
      <c r="GCC1" s="30" t="s">
        <v>5130</v>
      </c>
      <c r="GCD1" s="30" t="s">
        <v>5131</v>
      </c>
      <c r="GCE1" s="30" t="s">
        <v>5132</v>
      </c>
      <c r="GCF1" s="30" t="s">
        <v>5133</v>
      </c>
      <c r="GCG1" s="30" t="s">
        <v>5134</v>
      </c>
      <c r="GCH1" s="30" t="s">
        <v>5135</v>
      </c>
      <c r="GCI1" s="30" t="s">
        <v>5136</v>
      </c>
      <c r="GCJ1" s="30" t="s">
        <v>5137</v>
      </c>
      <c r="GCK1" s="30" t="s">
        <v>5138</v>
      </c>
      <c r="GCL1" s="30" t="s">
        <v>5139</v>
      </c>
      <c r="GCM1" s="30" t="s">
        <v>5140</v>
      </c>
      <c r="GCN1" s="30" t="s">
        <v>5141</v>
      </c>
      <c r="GCO1" s="30" t="s">
        <v>5142</v>
      </c>
      <c r="GCP1" s="30" t="s">
        <v>5143</v>
      </c>
      <c r="GCQ1" s="30" t="s">
        <v>5144</v>
      </c>
      <c r="GCR1" s="30" t="s">
        <v>5145</v>
      </c>
      <c r="GCS1" s="30" t="s">
        <v>5146</v>
      </c>
      <c r="GCT1" s="30" t="s">
        <v>5147</v>
      </c>
      <c r="GCU1" s="30" t="s">
        <v>5148</v>
      </c>
      <c r="GCV1" s="30" t="s">
        <v>5149</v>
      </c>
      <c r="GCW1" s="30" t="s">
        <v>5150</v>
      </c>
      <c r="GCX1" s="30" t="s">
        <v>5151</v>
      </c>
      <c r="GCY1" s="30" t="s">
        <v>5152</v>
      </c>
      <c r="GCZ1" s="30" t="s">
        <v>5153</v>
      </c>
      <c r="GDA1" s="30" t="s">
        <v>5154</v>
      </c>
      <c r="GDB1" s="30" t="s">
        <v>5155</v>
      </c>
      <c r="GDC1" s="30" t="s">
        <v>5156</v>
      </c>
      <c r="GDD1" s="30" t="s">
        <v>5157</v>
      </c>
      <c r="GDE1" s="30" t="s">
        <v>5158</v>
      </c>
      <c r="GDF1" s="30" t="s">
        <v>5159</v>
      </c>
      <c r="GDG1" s="30" t="s">
        <v>5160</v>
      </c>
      <c r="GDH1" s="30" t="s">
        <v>5161</v>
      </c>
      <c r="GDI1" s="30" t="s">
        <v>5162</v>
      </c>
      <c r="GDJ1" s="30" t="s">
        <v>5163</v>
      </c>
      <c r="GDK1" s="30" t="s">
        <v>5164</v>
      </c>
      <c r="GDL1" s="30" t="s">
        <v>5165</v>
      </c>
      <c r="GDM1" s="30" t="s">
        <v>5166</v>
      </c>
      <c r="GDN1" s="30" t="s">
        <v>5167</v>
      </c>
      <c r="GDO1" s="30" t="s">
        <v>5168</v>
      </c>
      <c r="GDP1" s="30" t="s">
        <v>5169</v>
      </c>
      <c r="GDQ1" s="30" t="s">
        <v>5170</v>
      </c>
      <c r="GDR1" s="30" t="s">
        <v>5171</v>
      </c>
      <c r="GDS1" s="30" t="s">
        <v>5172</v>
      </c>
      <c r="GDT1" s="30" t="s">
        <v>5173</v>
      </c>
      <c r="GDU1" s="30" t="s">
        <v>5174</v>
      </c>
      <c r="GDV1" s="30" t="s">
        <v>5175</v>
      </c>
      <c r="GDW1" s="30" t="s">
        <v>5176</v>
      </c>
      <c r="GDX1" s="30" t="s">
        <v>5177</v>
      </c>
      <c r="GDY1" s="30" t="s">
        <v>5178</v>
      </c>
      <c r="GDZ1" s="30" t="s">
        <v>5179</v>
      </c>
      <c r="GEA1" s="30" t="s">
        <v>5180</v>
      </c>
      <c r="GEB1" s="30" t="s">
        <v>5181</v>
      </c>
      <c r="GEC1" s="30" t="s">
        <v>5182</v>
      </c>
      <c r="GED1" s="30" t="s">
        <v>5183</v>
      </c>
      <c r="GEE1" s="30" t="s">
        <v>5184</v>
      </c>
      <c r="GEF1" s="30" t="s">
        <v>5185</v>
      </c>
      <c r="GEG1" s="30" t="s">
        <v>5186</v>
      </c>
      <c r="GEH1" s="30" t="s">
        <v>5187</v>
      </c>
      <c r="GEI1" s="30" t="s">
        <v>5188</v>
      </c>
      <c r="GEJ1" s="30" t="s">
        <v>5189</v>
      </c>
      <c r="GEK1" s="30" t="s">
        <v>5190</v>
      </c>
      <c r="GEL1" s="30" t="s">
        <v>5191</v>
      </c>
      <c r="GEM1" s="30" t="s">
        <v>5192</v>
      </c>
      <c r="GEN1" s="30" t="s">
        <v>5193</v>
      </c>
      <c r="GEO1" s="30" t="s">
        <v>5194</v>
      </c>
      <c r="GEP1" s="30" t="s">
        <v>5195</v>
      </c>
      <c r="GEQ1" s="30" t="s">
        <v>5196</v>
      </c>
      <c r="GER1" s="30" t="s">
        <v>5197</v>
      </c>
      <c r="GES1" s="30" t="s">
        <v>5198</v>
      </c>
      <c r="GET1" s="30" t="s">
        <v>5199</v>
      </c>
      <c r="GEU1" s="30" t="s">
        <v>5200</v>
      </c>
      <c r="GEV1" s="30" t="s">
        <v>5201</v>
      </c>
      <c r="GEW1" s="30" t="s">
        <v>5202</v>
      </c>
      <c r="GEX1" s="30" t="s">
        <v>5203</v>
      </c>
      <c r="GEY1" s="30" t="s">
        <v>5204</v>
      </c>
      <c r="GEZ1" s="30" t="s">
        <v>5205</v>
      </c>
      <c r="GFA1" s="30" t="s">
        <v>5206</v>
      </c>
      <c r="GFB1" s="30" t="s">
        <v>5207</v>
      </c>
      <c r="GFC1" s="30" t="s">
        <v>5208</v>
      </c>
      <c r="GFD1" s="30" t="s">
        <v>5209</v>
      </c>
      <c r="GFE1" s="30" t="s">
        <v>5210</v>
      </c>
      <c r="GFF1" s="30" t="s">
        <v>5211</v>
      </c>
      <c r="GFG1" s="30" t="s">
        <v>5212</v>
      </c>
      <c r="GFH1" s="30" t="s">
        <v>5213</v>
      </c>
      <c r="GFI1" s="30" t="s">
        <v>5214</v>
      </c>
      <c r="GFJ1" s="30" t="s">
        <v>5215</v>
      </c>
      <c r="GFK1" s="30" t="s">
        <v>5216</v>
      </c>
      <c r="GFL1" s="30" t="s">
        <v>5217</v>
      </c>
      <c r="GFM1" s="30" t="s">
        <v>5218</v>
      </c>
      <c r="GFN1" s="30" t="s">
        <v>5219</v>
      </c>
      <c r="GFO1" s="30" t="s">
        <v>5220</v>
      </c>
      <c r="GFP1" s="30" t="s">
        <v>5221</v>
      </c>
      <c r="GFQ1" s="30" t="s">
        <v>5222</v>
      </c>
      <c r="GFR1" s="30" t="s">
        <v>5223</v>
      </c>
      <c r="GFS1" s="30" t="s">
        <v>5224</v>
      </c>
      <c r="GFT1" s="30" t="s">
        <v>5225</v>
      </c>
      <c r="GFU1" s="30" t="s">
        <v>5226</v>
      </c>
      <c r="GFV1" s="30" t="s">
        <v>5227</v>
      </c>
      <c r="GFW1" s="30" t="s">
        <v>5228</v>
      </c>
      <c r="GFX1" s="30" t="s">
        <v>5229</v>
      </c>
      <c r="GFY1" s="30" t="s">
        <v>5230</v>
      </c>
      <c r="GFZ1" s="30" t="s">
        <v>5231</v>
      </c>
      <c r="GGA1" s="30" t="s">
        <v>5232</v>
      </c>
      <c r="GGB1" s="30" t="s">
        <v>5233</v>
      </c>
      <c r="GGC1" s="30" t="s">
        <v>5234</v>
      </c>
      <c r="GGD1" s="30" t="s">
        <v>5235</v>
      </c>
      <c r="GGE1" s="30" t="s">
        <v>5236</v>
      </c>
      <c r="GGF1" s="30" t="s">
        <v>5237</v>
      </c>
      <c r="GGG1" s="30" t="s">
        <v>5238</v>
      </c>
      <c r="GGH1" s="30" t="s">
        <v>5239</v>
      </c>
      <c r="GGI1" s="30" t="s">
        <v>5240</v>
      </c>
      <c r="GGJ1" s="30" t="s">
        <v>5241</v>
      </c>
      <c r="GGK1" s="30" t="s">
        <v>5242</v>
      </c>
      <c r="GGL1" s="30" t="s">
        <v>5243</v>
      </c>
      <c r="GGM1" s="30" t="s">
        <v>5244</v>
      </c>
      <c r="GGN1" s="30" t="s">
        <v>5245</v>
      </c>
      <c r="GGO1" s="30" t="s">
        <v>5246</v>
      </c>
      <c r="GGP1" s="30" t="s">
        <v>5247</v>
      </c>
      <c r="GGQ1" s="30" t="s">
        <v>5248</v>
      </c>
      <c r="GGR1" s="30" t="s">
        <v>5249</v>
      </c>
      <c r="GGS1" s="30" t="s">
        <v>5250</v>
      </c>
      <c r="GGT1" s="30" t="s">
        <v>5251</v>
      </c>
      <c r="GGU1" s="30" t="s">
        <v>5252</v>
      </c>
      <c r="GGV1" s="30" t="s">
        <v>5253</v>
      </c>
      <c r="GGW1" s="30" t="s">
        <v>5254</v>
      </c>
      <c r="GGX1" s="30" t="s">
        <v>5255</v>
      </c>
      <c r="GGY1" s="30" t="s">
        <v>5256</v>
      </c>
      <c r="GGZ1" s="30" t="s">
        <v>5257</v>
      </c>
      <c r="GHA1" s="30" t="s">
        <v>5258</v>
      </c>
      <c r="GHB1" s="30" t="s">
        <v>5259</v>
      </c>
      <c r="GHC1" s="30" t="s">
        <v>5260</v>
      </c>
      <c r="GHD1" s="30" t="s">
        <v>5261</v>
      </c>
      <c r="GHE1" s="30" t="s">
        <v>5262</v>
      </c>
      <c r="GHF1" s="30" t="s">
        <v>5263</v>
      </c>
      <c r="GHG1" s="30" t="s">
        <v>5264</v>
      </c>
      <c r="GHH1" s="30" t="s">
        <v>5265</v>
      </c>
      <c r="GHI1" s="30" t="s">
        <v>5266</v>
      </c>
      <c r="GHJ1" s="30" t="s">
        <v>5267</v>
      </c>
      <c r="GHK1" s="30" t="s">
        <v>5268</v>
      </c>
      <c r="GHL1" s="30" t="s">
        <v>5269</v>
      </c>
      <c r="GHM1" s="30" t="s">
        <v>5270</v>
      </c>
      <c r="GHN1" s="30" t="s">
        <v>5271</v>
      </c>
      <c r="GHO1" s="30" t="s">
        <v>5272</v>
      </c>
      <c r="GHP1" s="30" t="s">
        <v>5273</v>
      </c>
      <c r="GHQ1" s="30" t="s">
        <v>5274</v>
      </c>
      <c r="GHR1" s="30" t="s">
        <v>5275</v>
      </c>
      <c r="GHS1" s="30" t="s">
        <v>5276</v>
      </c>
      <c r="GHT1" s="30" t="s">
        <v>5277</v>
      </c>
      <c r="GHU1" s="30" t="s">
        <v>5278</v>
      </c>
      <c r="GHV1" s="30" t="s">
        <v>5279</v>
      </c>
      <c r="GHW1" s="30" t="s">
        <v>5280</v>
      </c>
      <c r="GHX1" s="30" t="s">
        <v>5281</v>
      </c>
      <c r="GHY1" s="30" t="s">
        <v>5282</v>
      </c>
      <c r="GHZ1" s="30" t="s">
        <v>5283</v>
      </c>
      <c r="GIA1" s="30" t="s">
        <v>5284</v>
      </c>
      <c r="GIB1" s="30" t="s">
        <v>5285</v>
      </c>
      <c r="GIC1" s="30" t="s">
        <v>5286</v>
      </c>
      <c r="GID1" s="30" t="s">
        <v>5287</v>
      </c>
      <c r="GIE1" s="30" t="s">
        <v>5288</v>
      </c>
      <c r="GIF1" s="30" t="s">
        <v>5289</v>
      </c>
      <c r="GIG1" s="30" t="s">
        <v>5290</v>
      </c>
      <c r="GIH1" s="30" t="s">
        <v>5291</v>
      </c>
      <c r="GII1" s="30" t="s">
        <v>5292</v>
      </c>
      <c r="GIJ1" s="30" t="s">
        <v>5293</v>
      </c>
      <c r="GIK1" s="30" t="s">
        <v>5294</v>
      </c>
      <c r="GIL1" s="30" t="s">
        <v>5295</v>
      </c>
      <c r="GIM1" s="30" t="s">
        <v>5296</v>
      </c>
      <c r="GIN1" s="30" t="s">
        <v>5297</v>
      </c>
      <c r="GIO1" s="30" t="s">
        <v>5298</v>
      </c>
      <c r="GIP1" s="30" t="s">
        <v>5299</v>
      </c>
      <c r="GIQ1" s="30" t="s">
        <v>5300</v>
      </c>
      <c r="GIR1" s="30" t="s">
        <v>5301</v>
      </c>
      <c r="GIS1" s="30" t="s">
        <v>5302</v>
      </c>
      <c r="GIT1" s="30" t="s">
        <v>5303</v>
      </c>
      <c r="GIU1" s="30" t="s">
        <v>5304</v>
      </c>
      <c r="GIV1" s="30" t="s">
        <v>5305</v>
      </c>
      <c r="GIW1" s="30" t="s">
        <v>5306</v>
      </c>
      <c r="GIX1" s="30" t="s">
        <v>5307</v>
      </c>
      <c r="GIY1" s="30" t="s">
        <v>5308</v>
      </c>
      <c r="GIZ1" s="30" t="s">
        <v>5309</v>
      </c>
      <c r="GJA1" s="30" t="s">
        <v>5310</v>
      </c>
      <c r="GJB1" s="30" t="s">
        <v>5311</v>
      </c>
      <c r="GJC1" s="30" t="s">
        <v>5312</v>
      </c>
      <c r="GJD1" s="30" t="s">
        <v>5313</v>
      </c>
      <c r="GJE1" s="30" t="s">
        <v>5314</v>
      </c>
      <c r="GJF1" s="30" t="s">
        <v>5315</v>
      </c>
      <c r="GJG1" s="30" t="s">
        <v>5316</v>
      </c>
      <c r="GJH1" s="30" t="s">
        <v>5317</v>
      </c>
      <c r="GJI1" s="30" t="s">
        <v>5318</v>
      </c>
      <c r="GJJ1" s="30" t="s">
        <v>5319</v>
      </c>
      <c r="GJK1" s="30" t="s">
        <v>5320</v>
      </c>
      <c r="GJL1" s="30" t="s">
        <v>5321</v>
      </c>
      <c r="GJM1" s="30" t="s">
        <v>5322</v>
      </c>
      <c r="GJN1" s="30" t="s">
        <v>5323</v>
      </c>
      <c r="GJO1" s="30" t="s">
        <v>5324</v>
      </c>
      <c r="GJP1" s="30" t="s">
        <v>5325</v>
      </c>
      <c r="GJQ1" s="30" t="s">
        <v>5326</v>
      </c>
      <c r="GJR1" s="30" t="s">
        <v>5327</v>
      </c>
      <c r="GJS1" s="30" t="s">
        <v>5328</v>
      </c>
      <c r="GJT1" s="30" t="s">
        <v>5329</v>
      </c>
      <c r="GJU1" s="30" t="s">
        <v>5330</v>
      </c>
      <c r="GJV1" s="30" t="s">
        <v>5331</v>
      </c>
      <c r="GJW1" s="30" t="s">
        <v>5332</v>
      </c>
      <c r="GJX1" s="30" t="s">
        <v>5333</v>
      </c>
      <c r="GJY1" s="30" t="s">
        <v>5334</v>
      </c>
      <c r="GJZ1" s="30" t="s">
        <v>5335</v>
      </c>
      <c r="GKA1" s="30" t="s">
        <v>5336</v>
      </c>
      <c r="GKB1" s="30" t="s">
        <v>5337</v>
      </c>
      <c r="GKC1" s="30" t="s">
        <v>5338</v>
      </c>
      <c r="GKD1" s="30" t="s">
        <v>5339</v>
      </c>
      <c r="GKE1" s="30" t="s">
        <v>5340</v>
      </c>
      <c r="GKF1" s="30" t="s">
        <v>5341</v>
      </c>
      <c r="GKG1" s="30" t="s">
        <v>5342</v>
      </c>
      <c r="GKH1" s="30" t="s">
        <v>5343</v>
      </c>
      <c r="GKI1" s="30" t="s">
        <v>5344</v>
      </c>
      <c r="GKJ1" s="30" t="s">
        <v>5345</v>
      </c>
      <c r="GKK1" s="30" t="s">
        <v>5346</v>
      </c>
      <c r="GKL1" s="30" t="s">
        <v>5347</v>
      </c>
      <c r="GKM1" s="30" t="s">
        <v>5348</v>
      </c>
      <c r="GKN1" s="30" t="s">
        <v>5349</v>
      </c>
      <c r="GKO1" s="30" t="s">
        <v>5350</v>
      </c>
      <c r="GKP1" s="30" t="s">
        <v>5351</v>
      </c>
      <c r="GKQ1" s="30" t="s">
        <v>5352</v>
      </c>
      <c r="GKR1" s="30" t="s">
        <v>5353</v>
      </c>
      <c r="GKS1" s="30" t="s">
        <v>5354</v>
      </c>
      <c r="GKT1" s="30" t="s">
        <v>5355</v>
      </c>
      <c r="GKU1" s="30" t="s">
        <v>5356</v>
      </c>
      <c r="GKV1" s="30" t="s">
        <v>5357</v>
      </c>
      <c r="GKW1" s="30" t="s">
        <v>5358</v>
      </c>
      <c r="GKX1" s="30" t="s">
        <v>5359</v>
      </c>
      <c r="GKY1" s="30" t="s">
        <v>5360</v>
      </c>
      <c r="GKZ1" s="30" t="s">
        <v>5361</v>
      </c>
      <c r="GLA1" s="30" t="s">
        <v>5362</v>
      </c>
      <c r="GLB1" s="30" t="s">
        <v>5363</v>
      </c>
      <c r="GLC1" s="30" t="s">
        <v>5364</v>
      </c>
      <c r="GLD1" s="30" t="s">
        <v>5365</v>
      </c>
      <c r="GLE1" s="30" t="s">
        <v>5366</v>
      </c>
      <c r="GLF1" s="30" t="s">
        <v>5367</v>
      </c>
      <c r="GLG1" s="30" t="s">
        <v>5368</v>
      </c>
      <c r="GLH1" s="30" t="s">
        <v>5369</v>
      </c>
      <c r="GLI1" s="30" t="s">
        <v>5370</v>
      </c>
      <c r="GLJ1" s="30" t="s">
        <v>5371</v>
      </c>
      <c r="GLK1" s="30" t="s">
        <v>5372</v>
      </c>
      <c r="GLL1" s="30" t="s">
        <v>5373</v>
      </c>
      <c r="GLM1" s="30" t="s">
        <v>5374</v>
      </c>
      <c r="GLN1" s="30" t="s">
        <v>5375</v>
      </c>
      <c r="GLO1" s="30" t="s">
        <v>5376</v>
      </c>
      <c r="GLP1" s="30" t="s">
        <v>5377</v>
      </c>
      <c r="GLQ1" s="30" t="s">
        <v>5378</v>
      </c>
      <c r="GLR1" s="30" t="s">
        <v>5379</v>
      </c>
      <c r="GLS1" s="30" t="s">
        <v>5380</v>
      </c>
      <c r="GLT1" s="30" t="s">
        <v>5381</v>
      </c>
      <c r="GLU1" s="30" t="s">
        <v>5382</v>
      </c>
      <c r="GLV1" s="30" t="s">
        <v>5383</v>
      </c>
      <c r="GLW1" s="30" t="s">
        <v>5384</v>
      </c>
      <c r="GLX1" s="30" t="s">
        <v>5385</v>
      </c>
      <c r="GLY1" s="30" t="s">
        <v>5386</v>
      </c>
      <c r="GLZ1" s="30" t="s">
        <v>5387</v>
      </c>
      <c r="GMA1" s="30" t="s">
        <v>5388</v>
      </c>
      <c r="GMB1" s="30" t="s">
        <v>5389</v>
      </c>
      <c r="GMC1" s="30" t="s">
        <v>5390</v>
      </c>
      <c r="GMD1" s="30" t="s">
        <v>5391</v>
      </c>
      <c r="GME1" s="30" t="s">
        <v>5392</v>
      </c>
      <c r="GMF1" s="30" t="s">
        <v>5393</v>
      </c>
      <c r="GMG1" s="30" t="s">
        <v>5394</v>
      </c>
      <c r="GMH1" s="30" t="s">
        <v>5395</v>
      </c>
      <c r="GMI1" s="30" t="s">
        <v>5396</v>
      </c>
      <c r="GMJ1" s="30" t="s">
        <v>5397</v>
      </c>
      <c r="GMK1" s="30" t="s">
        <v>5398</v>
      </c>
      <c r="GML1" s="30" t="s">
        <v>5399</v>
      </c>
      <c r="GMM1" s="30" t="s">
        <v>5400</v>
      </c>
      <c r="GMN1" s="30" t="s">
        <v>5401</v>
      </c>
      <c r="GMO1" s="30" t="s">
        <v>5402</v>
      </c>
      <c r="GMP1" s="30" t="s">
        <v>5403</v>
      </c>
      <c r="GMQ1" s="30" t="s">
        <v>5404</v>
      </c>
      <c r="GMR1" s="30" t="s">
        <v>5405</v>
      </c>
      <c r="GMS1" s="30" t="s">
        <v>5406</v>
      </c>
      <c r="GMT1" s="30" t="s">
        <v>5407</v>
      </c>
      <c r="GMU1" s="30" t="s">
        <v>5408</v>
      </c>
      <c r="GMV1" s="30" t="s">
        <v>5409</v>
      </c>
      <c r="GMW1" s="30" t="s">
        <v>5410</v>
      </c>
      <c r="GMX1" s="30" t="s">
        <v>5411</v>
      </c>
      <c r="GMY1" s="30" t="s">
        <v>5412</v>
      </c>
      <c r="GMZ1" s="30" t="s">
        <v>5413</v>
      </c>
      <c r="GNA1" s="30" t="s">
        <v>5414</v>
      </c>
      <c r="GNB1" s="30" t="s">
        <v>5415</v>
      </c>
      <c r="GNC1" s="30" t="s">
        <v>5416</v>
      </c>
      <c r="GND1" s="30" t="s">
        <v>5417</v>
      </c>
      <c r="GNE1" s="30" t="s">
        <v>5418</v>
      </c>
      <c r="GNF1" s="30" t="s">
        <v>5419</v>
      </c>
      <c r="GNG1" s="30" t="s">
        <v>5420</v>
      </c>
      <c r="GNH1" s="30" t="s">
        <v>5421</v>
      </c>
      <c r="GNI1" s="30" t="s">
        <v>5422</v>
      </c>
      <c r="GNJ1" s="30" t="s">
        <v>5423</v>
      </c>
      <c r="GNK1" s="30" t="s">
        <v>5424</v>
      </c>
      <c r="GNL1" s="30" t="s">
        <v>5425</v>
      </c>
      <c r="GNM1" s="30" t="s">
        <v>5426</v>
      </c>
      <c r="GNN1" s="30" t="s">
        <v>5427</v>
      </c>
      <c r="GNO1" s="30" t="s">
        <v>5428</v>
      </c>
      <c r="GNP1" s="30" t="s">
        <v>5429</v>
      </c>
      <c r="GNQ1" s="30" t="s">
        <v>5430</v>
      </c>
      <c r="GNR1" s="30" t="s">
        <v>5431</v>
      </c>
      <c r="GNS1" s="30" t="s">
        <v>5432</v>
      </c>
      <c r="GNT1" s="30" t="s">
        <v>5433</v>
      </c>
      <c r="GNU1" s="30" t="s">
        <v>5434</v>
      </c>
      <c r="GNV1" s="30" t="s">
        <v>5435</v>
      </c>
      <c r="GNW1" s="30" t="s">
        <v>5436</v>
      </c>
      <c r="GNX1" s="30" t="s">
        <v>5437</v>
      </c>
      <c r="GNY1" s="30" t="s">
        <v>5438</v>
      </c>
      <c r="GNZ1" s="30" t="s">
        <v>5439</v>
      </c>
      <c r="GOA1" s="30" t="s">
        <v>5440</v>
      </c>
      <c r="GOB1" s="30" t="s">
        <v>5441</v>
      </c>
      <c r="GOC1" s="30" t="s">
        <v>5442</v>
      </c>
      <c r="GOD1" s="30" t="s">
        <v>5443</v>
      </c>
      <c r="GOE1" s="30" t="s">
        <v>5444</v>
      </c>
      <c r="GOF1" s="30" t="s">
        <v>5445</v>
      </c>
      <c r="GOG1" s="30" t="s">
        <v>5446</v>
      </c>
      <c r="GOH1" s="30" t="s">
        <v>5447</v>
      </c>
      <c r="GOI1" s="30" t="s">
        <v>5448</v>
      </c>
      <c r="GOJ1" s="30" t="s">
        <v>5449</v>
      </c>
      <c r="GOK1" s="30" t="s">
        <v>5450</v>
      </c>
      <c r="GOL1" s="30" t="s">
        <v>5451</v>
      </c>
      <c r="GOM1" s="30" t="s">
        <v>5452</v>
      </c>
      <c r="GON1" s="30" t="s">
        <v>5453</v>
      </c>
      <c r="GOO1" s="30" t="s">
        <v>5454</v>
      </c>
      <c r="GOP1" s="30" t="s">
        <v>5455</v>
      </c>
      <c r="GOQ1" s="30" t="s">
        <v>5456</v>
      </c>
      <c r="GOR1" s="30" t="s">
        <v>5457</v>
      </c>
      <c r="GOS1" s="30" t="s">
        <v>5458</v>
      </c>
      <c r="GOT1" s="30" t="s">
        <v>5459</v>
      </c>
      <c r="GOU1" s="30" t="s">
        <v>5460</v>
      </c>
      <c r="GOV1" s="30" t="s">
        <v>5461</v>
      </c>
      <c r="GOW1" s="30" t="s">
        <v>5462</v>
      </c>
      <c r="GOX1" s="30" t="s">
        <v>5463</v>
      </c>
      <c r="GOY1" s="30" t="s">
        <v>5464</v>
      </c>
      <c r="GOZ1" s="30" t="s">
        <v>5465</v>
      </c>
      <c r="GPA1" s="30" t="s">
        <v>5466</v>
      </c>
      <c r="GPB1" s="30" t="s">
        <v>5467</v>
      </c>
      <c r="GPC1" s="30" t="s">
        <v>5468</v>
      </c>
      <c r="GPD1" s="30" t="s">
        <v>5469</v>
      </c>
      <c r="GPE1" s="30" t="s">
        <v>5470</v>
      </c>
      <c r="GPF1" s="30" t="s">
        <v>5471</v>
      </c>
      <c r="GPG1" s="30" t="s">
        <v>5472</v>
      </c>
      <c r="GPH1" s="30" t="s">
        <v>5473</v>
      </c>
      <c r="GPI1" s="30" t="s">
        <v>5474</v>
      </c>
      <c r="GPJ1" s="30" t="s">
        <v>5475</v>
      </c>
      <c r="GPK1" s="30" t="s">
        <v>5476</v>
      </c>
      <c r="GPL1" s="30" t="s">
        <v>5477</v>
      </c>
      <c r="GPM1" s="30" t="s">
        <v>5478</v>
      </c>
      <c r="GPN1" s="30" t="s">
        <v>5479</v>
      </c>
      <c r="GPO1" s="30" t="s">
        <v>5480</v>
      </c>
      <c r="GPP1" s="30" t="s">
        <v>5481</v>
      </c>
      <c r="GPQ1" s="30" t="s">
        <v>5482</v>
      </c>
      <c r="GPR1" s="30" t="s">
        <v>5483</v>
      </c>
      <c r="GPS1" s="30" t="s">
        <v>5484</v>
      </c>
      <c r="GPT1" s="30" t="s">
        <v>5485</v>
      </c>
      <c r="GPU1" s="30" t="s">
        <v>5486</v>
      </c>
      <c r="GPV1" s="30" t="s">
        <v>5487</v>
      </c>
      <c r="GPW1" s="30" t="s">
        <v>5488</v>
      </c>
      <c r="GPX1" s="30" t="s">
        <v>5489</v>
      </c>
      <c r="GPY1" s="30" t="s">
        <v>5490</v>
      </c>
      <c r="GPZ1" s="30" t="s">
        <v>5491</v>
      </c>
      <c r="GQA1" s="30" t="s">
        <v>5492</v>
      </c>
      <c r="GQB1" s="30" t="s">
        <v>5493</v>
      </c>
      <c r="GQC1" s="30" t="s">
        <v>5494</v>
      </c>
      <c r="GQD1" s="30" t="s">
        <v>5495</v>
      </c>
      <c r="GQE1" s="30" t="s">
        <v>5496</v>
      </c>
      <c r="GQF1" s="30" t="s">
        <v>5497</v>
      </c>
      <c r="GQG1" s="30" t="s">
        <v>5498</v>
      </c>
      <c r="GQH1" s="30" t="s">
        <v>5499</v>
      </c>
      <c r="GQI1" s="30" t="s">
        <v>5500</v>
      </c>
      <c r="GQJ1" s="30" t="s">
        <v>5501</v>
      </c>
      <c r="GQK1" s="30" t="s">
        <v>5502</v>
      </c>
      <c r="GQL1" s="30" t="s">
        <v>5503</v>
      </c>
      <c r="GQM1" s="30" t="s">
        <v>5504</v>
      </c>
      <c r="GQN1" s="30" t="s">
        <v>5505</v>
      </c>
      <c r="GQO1" s="30" t="s">
        <v>5506</v>
      </c>
      <c r="GQP1" s="30" t="s">
        <v>5507</v>
      </c>
      <c r="GQQ1" s="30" t="s">
        <v>5508</v>
      </c>
      <c r="GQR1" s="30" t="s">
        <v>5509</v>
      </c>
      <c r="GQS1" s="30" t="s">
        <v>5510</v>
      </c>
      <c r="GQT1" s="30" t="s">
        <v>5511</v>
      </c>
      <c r="GQU1" s="30" t="s">
        <v>5512</v>
      </c>
      <c r="GQV1" s="30" t="s">
        <v>5513</v>
      </c>
      <c r="GQW1" s="30" t="s">
        <v>5514</v>
      </c>
      <c r="GQX1" s="30" t="s">
        <v>5515</v>
      </c>
      <c r="GQY1" s="30" t="s">
        <v>5516</v>
      </c>
      <c r="GQZ1" s="30" t="s">
        <v>5517</v>
      </c>
      <c r="GRA1" s="30" t="s">
        <v>5518</v>
      </c>
      <c r="GRB1" s="30" t="s">
        <v>5519</v>
      </c>
      <c r="GRC1" s="30" t="s">
        <v>5520</v>
      </c>
      <c r="GRD1" s="30" t="s">
        <v>5521</v>
      </c>
      <c r="GRE1" s="30" t="s">
        <v>5522</v>
      </c>
      <c r="GRF1" s="30" t="s">
        <v>5523</v>
      </c>
      <c r="GRG1" s="30" t="s">
        <v>5524</v>
      </c>
      <c r="GRH1" s="30" t="s">
        <v>5525</v>
      </c>
      <c r="GRI1" s="30" t="s">
        <v>5526</v>
      </c>
      <c r="GRJ1" s="30" t="s">
        <v>5527</v>
      </c>
      <c r="GRK1" s="30" t="s">
        <v>5528</v>
      </c>
      <c r="GRL1" s="30" t="s">
        <v>5529</v>
      </c>
      <c r="GRM1" s="30" t="s">
        <v>5530</v>
      </c>
      <c r="GRN1" s="30" t="s">
        <v>5531</v>
      </c>
      <c r="GRO1" s="30" t="s">
        <v>5532</v>
      </c>
      <c r="GRP1" s="30" t="s">
        <v>5533</v>
      </c>
      <c r="GRQ1" s="30" t="s">
        <v>5534</v>
      </c>
      <c r="GRR1" s="30" t="s">
        <v>5535</v>
      </c>
      <c r="GRS1" s="30" t="s">
        <v>5536</v>
      </c>
      <c r="GRT1" s="30" t="s">
        <v>5537</v>
      </c>
      <c r="GRU1" s="30" t="s">
        <v>5538</v>
      </c>
      <c r="GRV1" s="30" t="s">
        <v>5539</v>
      </c>
      <c r="GRW1" s="30" t="s">
        <v>5540</v>
      </c>
      <c r="GRX1" s="30" t="s">
        <v>5541</v>
      </c>
      <c r="GRY1" s="30" t="s">
        <v>5542</v>
      </c>
      <c r="GRZ1" s="30" t="s">
        <v>5543</v>
      </c>
      <c r="GSA1" s="30" t="s">
        <v>5544</v>
      </c>
      <c r="GSB1" s="30" t="s">
        <v>5545</v>
      </c>
      <c r="GSC1" s="30" t="s">
        <v>5546</v>
      </c>
      <c r="GSD1" s="30" t="s">
        <v>5547</v>
      </c>
      <c r="GSE1" s="30" t="s">
        <v>5548</v>
      </c>
      <c r="GSF1" s="30" t="s">
        <v>5549</v>
      </c>
      <c r="GSG1" s="30" t="s">
        <v>5550</v>
      </c>
      <c r="GSH1" s="30" t="s">
        <v>5551</v>
      </c>
      <c r="GSI1" s="30" t="s">
        <v>5552</v>
      </c>
      <c r="GSJ1" s="30" t="s">
        <v>5553</v>
      </c>
      <c r="GSK1" s="30" t="s">
        <v>5554</v>
      </c>
      <c r="GSL1" s="30" t="s">
        <v>5555</v>
      </c>
      <c r="GSM1" s="30" t="s">
        <v>5556</v>
      </c>
      <c r="GSN1" s="30" t="s">
        <v>5557</v>
      </c>
      <c r="GSO1" s="30" t="s">
        <v>5558</v>
      </c>
      <c r="GSP1" s="30" t="s">
        <v>5559</v>
      </c>
      <c r="GSQ1" s="30" t="s">
        <v>5560</v>
      </c>
      <c r="GSR1" s="30" t="s">
        <v>5561</v>
      </c>
      <c r="GSS1" s="30" t="s">
        <v>5562</v>
      </c>
      <c r="GST1" s="30" t="s">
        <v>5563</v>
      </c>
      <c r="GSU1" s="30" t="s">
        <v>5564</v>
      </c>
      <c r="GSV1" s="30" t="s">
        <v>5565</v>
      </c>
      <c r="GSW1" s="30" t="s">
        <v>5566</v>
      </c>
      <c r="GSX1" s="30" t="s">
        <v>5567</v>
      </c>
      <c r="GSY1" s="30" t="s">
        <v>5568</v>
      </c>
      <c r="GSZ1" s="30" t="s">
        <v>5569</v>
      </c>
      <c r="GTA1" s="30" t="s">
        <v>5570</v>
      </c>
      <c r="GTB1" s="30" t="s">
        <v>5571</v>
      </c>
      <c r="GTC1" s="30" t="s">
        <v>5572</v>
      </c>
      <c r="GTD1" s="30" t="s">
        <v>5573</v>
      </c>
      <c r="GTE1" s="30" t="s">
        <v>5574</v>
      </c>
      <c r="GTF1" s="30" t="s">
        <v>5575</v>
      </c>
      <c r="GTG1" s="30" t="s">
        <v>5576</v>
      </c>
      <c r="GTH1" s="30" t="s">
        <v>5577</v>
      </c>
      <c r="GTI1" s="30" t="s">
        <v>5578</v>
      </c>
      <c r="GTJ1" s="30" t="s">
        <v>5579</v>
      </c>
      <c r="GTK1" s="30" t="s">
        <v>5580</v>
      </c>
      <c r="GTL1" s="30" t="s">
        <v>5581</v>
      </c>
      <c r="GTM1" s="30" t="s">
        <v>5582</v>
      </c>
      <c r="GTN1" s="30" t="s">
        <v>5583</v>
      </c>
      <c r="GTO1" s="30" t="s">
        <v>5584</v>
      </c>
      <c r="GTP1" s="30" t="s">
        <v>5585</v>
      </c>
      <c r="GTQ1" s="30" t="s">
        <v>5586</v>
      </c>
      <c r="GTR1" s="30" t="s">
        <v>5587</v>
      </c>
      <c r="GTS1" s="30" t="s">
        <v>5588</v>
      </c>
      <c r="GTT1" s="30" t="s">
        <v>5589</v>
      </c>
      <c r="GTU1" s="30" t="s">
        <v>5590</v>
      </c>
      <c r="GTV1" s="30" t="s">
        <v>5591</v>
      </c>
      <c r="GTW1" s="30" t="s">
        <v>5592</v>
      </c>
      <c r="GTX1" s="30" t="s">
        <v>5593</v>
      </c>
      <c r="GTY1" s="30" t="s">
        <v>5594</v>
      </c>
      <c r="GTZ1" s="30" t="s">
        <v>5595</v>
      </c>
      <c r="GUA1" s="30" t="s">
        <v>5596</v>
      </c>
      <c r="GUB1" s="30" t="s">
        <v>5597</v>
      </c>
      <c r="GUC1" s="30" t="s">
        <v>5598</v>
      </c>
      <c r="GUD1" s="30" t="s">
        <v>5599</v>
      </c>
      <c r="GUE1" s="30" t="s">
        <v>5600</v>
      </c>
      <c r="GUF1" s="30" t="s">
        <v>5601</v>
      </c>
      <c r="GUG1" s="30" t="s">
        <v>5602</v>
      </c>
      <c r="GUH1" s="30" t="s">
        <v>5603</v>
      </c>
      <c r="GUI1" s="30" t="s">
        <v>5604</v>
      </c>
      <c r="GUJ1" s="30" t="s">
        <v>5605</v>
      </c>
      <c r="GUK1" s="30" t="s">
        <v>5606</v>
      </c>
      <c r="GUL1" s="30" t="s">
        <v>5607</v>
      </c>
      <c r="GUM1" s="30" t="s">
        <v>5608</v>
      </c>
      <c r="GUN1" s="30" t="s">
        <v>5609</v>
      </c>
      <c r="GUO1" s="30" t="s">
        <v>5610</v>
      </c>
      <c r="GUP1" s="30" t="s">
        <v>5611</v>
      </c>
      <c r="GUQ1" s="30" t="s">
        <v>5612</v>
      </c>
      <c r="GUR1" s="30" t="s">
        <v>5613</v>
      </c>
      <c r="GUS1" s="30" t="s">
        <v>5614</v>
      </c>
      <c r="GUT1" s="30" t="s">
        <v>5615</v>
      </c>
      <c r="GUU1" s="30" t="s">
        <v>5616</v>
      </c>
      <c r="GUV1" s="30" t="s">
        <v>5617</v>
      </c>
      <c r="GUW1" s="30" t="s">
        <v>5618</v>
      </c>
      <c r="GUX1" s="30" t="s">
        <v>5619</v>
      </c>
      <c r="GUY1" s="30" t="s">
        <v>5620</v>
      </c>
      <c r="GUZ1" s="30" t="s">
        <v>5621</v>
      </c>
      <c r="GVA1" s="30" t="s">
        <v>5622</v>
      </c>
      <c r="GVB1" s="30" t="s">
        <v>5623</v>
      </c>
      <c r="GVC1" s="30" t="s">
        <v>5624</v>
      </c>
      <c r="GVD1" s="30" t="s">
        <v>5625</v>
      </c>
      <c r="GVE1" s="30" t="s">
        <v>5626</v>
      </c>
      <c r="GVF1" s="30" t="s">
        <v>5627</v>
      </c>
      <c r="GVG1" s="30" t="s">
        <v>5628</v>
      </c>
      <c r="GVH1" s="30" t="s">
        <v>5629</v>
      </c>
      <c r="GVI1" s="30" t="s">
        <v>5630</v>
      </c>
      <c r="GVJ1" s="30" t="s">
        <v>5631</v>
      </c>
      <c r="GVK1" s="30" t="s">
        <v>5632</v>
      </c>
      <c r="GVL1" s="30" t="s">
        <v>5633</v>
      </c>
      <c r="GVM1" s="30" t="s">
        <v>5634</v>
      </c>
      <c r="GVN1" s="30" t="s">
        <v>5635</v>
      </c>
      <c r="GVO1" s="30" t="s">
        <v>5636</v>
      </c>
      <c r="GVP1" s="30" t="s">
        <v>5637</v>
      </c>
      <c r="GVQ1" s="30" t="s">
        <v>5638</v>
      </c>
      <c r="GVR1" s="30" t="s">
        <v>5639</v>
      </c>
      <c r="GVS1" s="30" t="s">
        <v>5640</v>
      </c>
      <c r="GVT1" s="30" t="s">
        <v>5641</v>
      </c>
      <c r="GVU1" s="30" t="s">
        <v>5642</v>
      </c>
      <c r="GVV1" s="30" t="s">
        <v>5643</v>
      </c>
      <c r="GVW1" s="30" t="s">
        <v>5644</v>
      </c>
      <c r="GVX1" s="30" t="s">
        <v>5645</v>
      </c>
      <c r="GVY1" s="30" t="s">
        <v>5646</v>
      </c>
      <c r="GVZ1" s="30" t="s">
        <v>5647</v>
      </c>
      <c r="GWA1" s="30" t="s">
        <v>5648</v>
      </c>
      <c r="GWB1" s="30" t="s">
        <v>5649</v>
      </c>
      <c r="GWC1" s="30" t="s">
        <v>5650</v>
      </c>
      <c r="GWD1" s="30" t="s">
        <v>5651</v>
      </c>
      <c r="GWE1" s="30" t="s">
        <v>5652</v>
      </c>
      <c r="GWF1" s="30" t="s">
        <v>5653</v>
      </c>
      <c r="GWG1" s="30" t="s">
        <v>5654</v>
      </c>
      <c r="GWH1" s="30" t="s">
        <v>5655</v>
      </c>
      <c r="GWI1" s="30" t="s">
        <v>5656</v>
      </c>
      <c r="GWJ1" s="30" t="s">
        <v>5657</v>
      </c>
      <c r="GWK1" s="30" t="s">
        <v>5658</v>
      </c>
      <c r="GWL1" s="30" t="s">
        <v>5659</v>
      </c>
      <c r="GWM1" s="30" t="s">
        <v>5660</v>
      </c>
      <c r="GWN1" s="30" t="s">
        <v>5661</v>
      </c>
      <c r="GWO1" s="30" t="s">
        <v>5662</v>
      </c>
      <c r="GWP1" s="30" t="s">
        <v>5663</v>
      </c>
      <c r="GWQ1" s="30" t="s">
        <v>5664</v>
      </c>
      <c r="GWR1" s="30" t="s">
        <v>5665</v>
      </c>
      <c r="GWS1" s="30" t="s">
        <v>5666</v>
      </c>
      <c r="GWT1" s="30" t="s">
        <v>5667</v>
      </c>
      <c r="GWU1" s="30" t="s">
        <v>5668</v>
      </c>
      <c r="GWV1" s="30" t="s">
        <v>5669</v>
      </c>
      <c r="GWW1" s="30" t="s">
        <v>5670</v>
      </c>
      <c r="GWX1" s="30" t="s">
        <v>5671</v>
      </c>
      <c r="GWY1" s="30" t="s">
        <v>5672</v>
      </c>
      <c r="GWZ1" s="30" t="s">
        <v>5673</v>
      </c>
      <c r="GXA1" s="30" t="s">
        <v>5674</v>
      </c>
      <c r="GXB1" s="30" t="s">
        <v>5675</v>
      </c>
      <c r="GXC1" s="30" t="s">
        <v>5676</v>
      </c>
      <c r="GXD1" s="30" t="s">
        <v>5677</v>
      </c>
      <c r="GXE1" s="30" t="s">
        <v>5678</v>
      </c>
      <c r="GXF1" s="30" t="s">
        <v>5679</v>
      </c>
      <c r="GXG1" s="30" t="s">
        <v>5680</v>
      </c>
      <c r="GXH1" s="30" t="s">
        <v>5681</v>
      </c>
      <c r="GXI1" s="30" t="s">
        <v>5682</v>
      </c>
      <c r="GXJ1" s="30" t="s">
        <v>5683</v>
      </c>
      <c r="GXK1" s="30" t="s">
        <v>5684</v>
      </c>
      <c r="GXL1" s="30" t="s">
        <v>5685</v>
      </c>
      <c r="GXM1" s="30" t="s">
        <v>5686</v>
      </c>
      <c r="GXN1" s="30" t="s">
        <v>5687</v>
      </c>
      <c r="GXO1" s="30" t="s">
        <v>5688</v>
      </c>
      <c r="GXP1" s="30" t="s">
        <v>5689</v>
      </c>
      <c r="GXQ1" s="30" t="s">
        <v>5690</v>
      </c>
      <c r="GXR1" s="30" t="s">
        <v>5691</v>
      </c>
      <c r="GXS1" s="30" t="s">
        <v>5692</v>
      </c>
      <c r="GXT1" s="30" t="s">
        <v>5693</v>
      </c>
      <c r="GXU1" s="30" t="s">
        <v>5694</v>
      </c>
      <c r="GXV1" s="30" t="s">
        <v>5695</v>
      </c>
      <c r="GXW1" s="30" t="s">
        <v>5696</v>
      </c>
      <c r="GXX1" s="30" t="s">
        <v>5697</v>
      </c>
      <c r="GXY1" s="30" t="s">
        <v>5698</v>
      </c>
      <c r="GXZ1" s="30" t="s">
        <v>5699</v>
      </c>
      <c r="GYA1" s="30" t="s">
        <v>5700</v>
      </c>
      <c r="GYB1" s="30" t="s">
        <v>5701</v>
      </c>
      <c r="GYC1" s="30" t="s">
        <v>5702</v>
      </c>
      <c r="GYD1" s="30" t="s">
        <v>5703</v>
      </c>
      <c r="GYE1" s="30" t="s">
        <v>5704</v>
      </c>
      <c r="GYF1" s="30" t="s">
        <v>5705</v>
      </c>
      <c r="GYG1" s="30" t="s">
        <v>5706</v>
      </c>
      <c r="GYH1" s="30" t="s">
        <v>5707</v>
      </c>
      <c r="GYI1" s="30" t="s">
        <v>5708</v>
      </c>
      <c r="GYJ1" s="30" t="s">
        <v>5709</v>
      </c>
      <c r="GYK1" s="30" t="s">
        <v>5710</v>
      </c>
      <c r="GYL1" s="30" t="s">
        <v>5711</v>
      </c>
      <c r="GYM1" s="30" t="s">
        <v>5712</v>
      </c>
      <c r="GYN1" s="30" t="s">
        <v>5713</v>
      </c>
      <c r="GYO1" s="30" t="s">
        <v>5714</v>
      </c>
      <c r="GYP1" s="30" t="s">
        <v>5715</v>
      </c>
      <c r="GYQ1" s="30" t="s">
        <v>5716</v>
      </c>
      <c r="GYR1" s="30" t="s">
        <v>5717</v>
      </c>
      <c r="GYS1" s="30" t="s">
        <v>5718</v>
      </c>
      <c r="GYT1" s="30" t="s">
        <v>5719</v>
      </c>
      <c r="GYU1" s="30" t="s">
        <v>5720</v>
      </c>
      <c r="GYV1" s="30" t="s">
        <v>5721</v>
      </c>
      <c r="GYW1" s="30" t="s">
        <v>5722</v>
      </c>
      <c r="GYX1" s="30" t="s">
        <v>5723</v>
      </c>
      <c r="GYY1" s="30" t="s">
        <v>5724</v>
      </c>
      <c r="GYZ1" s="30" t="s">
        <v>5725</v>
      </c>
      <c r="GZA1" s="30" t="s">
        <v>5726</v>
      </c>
      <c r="GZB1" s="30" t="s">
        <v>5727</v>
      </c>
      <c r="GZC1" s="30" t="s">
        <v>5728</v>
      </c>
      <c r="GZD1" s="30" t="s">
        <v>5729</v>
      </c>
      <c r="GZE1" s="30" t="s">
        <v>5730</v>
      </c>
      <c r="GZF1" s="30" t="s">
        <v>5731</v>
      </c>
      <c r="GZG1" s="30" t="s">
        <v>5732</v>
      </c>
      <c r="GZH1" s="30" t="s">
        <v>5733</v>
      </c>
      <c r="GZI1" s="30" t="s">
        <v>5734</v>
      </c>
      <c r="GZJ1" s="30" t="s">
        <v>5735</v>
      </c>
      <c r="GZK1" s="30" t="s">
        <v>5736</v>
      </c>
      <c r="GZL1" s="30" t="s">
        <v>5737</v>
      </c>
      <c r="GZM1" s="30" t="s">
        <v>5738</v>
      </c>
      <c r="GZN1" s="30" t="s">
        <v>5739</v>
      </c>
      <c r="GZO1" s="30" t="s">
        <v>5740</v>
      </c>
      <c r="GZP1" s="30" t="s">
        <v>5741</v>
      </c>
      <c r="GZQ1" s="30" t="s">
        <v>5742</v>
      </c>
      <c r="GZR1" s="30" t="s">
        <v>5743</v>
      </c>
      <c r="GZS1" s="30" t="s">
        <v>5744</v>
      </c>
      <c r="GZT1" s="30" t="s">
        <v>5745</v>
      </c>
      <c r="GZU1" s="30" t="s">
        <v>5746</v>
      </c>
      <c r="GZV1" s="30" t="s">
        <v>5747</v>
      </c>
      <c r="GZW1" s="30" t="s">
        <v>5748</v>
      </c>
      <c r="GZX1" s="30" t="s">
        <v>5749</v>
      </c>
      <c r="GZY1" s="30" t="s">
        <v>5750</v>
      </c>
      <c r="GZZ1" s="30" t="s">
        <v>5751</v>
      </c>
      <c r="HAA1" s="30" t="s">
        <v>5752</v>
      </c>
      <c r="HAB1" s="30" t="s">
        <v>5753</v>
      </c>
      <c r="HAC1" s="30" t="s">
        <v>5754</v>
      </c>
      <c r="HAD1" s="30" t="s">
        <v>5755</v>
      </c>
      <c r="HAE1" s="30" t="s">
        <v>5756</v>
      </c>
      <c r="HAF1" s="30" t="s">
        <v>5757</v>
      </c>
      <c r="HAG1" s="30" t="s">
        <v>5758</v>
      </c>
      <c r="HAH1" s="30" t="s">
        <v>5759</v>
      </c>
      <c r="HAI1" s="30" t="s">
        <v>5760</v>
      </c>
      <c r="HAJ1" s="30" t="s">
        <v>5761</v>
      </c>
      <c r="HAK1" s="30" t="s">
        <v>5762</v>
      </c>
      <c r="HAL1" s="30" t="s">
        <v>5763</v>
      </c>
      <c r="HAM1" s="30" t="s">
        <v>5764</v>
      </c>
      <c r="HAN1" s="30" t="s">
        <v>5765</v>
      </c>
      <c r="HAO1" s="30" t="s">
        <v>5766</v>
      </c>
      <c r="HAP1" s="30" t="s">
        <v>5767</v>
      </c>
      <c r="HAQ1" s="30" t="s">
        <v>5768</v>
      </c>
      <c r="HAR1" s="30" t="s">
        <v>5769</v>
      </c>
      <c r="HAS1" s="30" t="s">
        <v>5770</v>
      </c>
      <c r="HAT1" s="30" t="s">
        <v>5771</v>
      </c>
      <c r="HAU1" s="30" t="s">
        <v>5772</v>
      </c>
      <c r="HAV1" s="30" t="s">
        <v>5773</v>
      </c>
      <c r="HAW1" s="30" t="s">
        <v>5774</v>
      </c>
      <c r="HAX1" s="30" t="s">
        <v>5775</v>
      </c>
      <c r="HAY1" s="30" t="s">
        <v>5776</v>
      </c>
      <c r="HAZ1" s="30" t="s">
        <v>5777</v>
      </c>
      <c r="HBA1" s="30" t="s">
        <v>5778</v>
      </c>
      <c r="HBB1" s="30" t="s">
        <v>5779</v>
      </c>
      <c r="HBC1" s="30" t="s">
        <v>5780</v>
      </c>
      <c r="HBD1" s="30" t="s">
        <v>5781</v>
      </c>
      <c r="HBE1" s="30" t="s">
        <v>5782</v>
      </c>
      <c r="HBF1" s="30" t="s">
        <v>5783</v>
      </c>
      <c r="HBG1" s="30" t="s">
        <v>5784</v>
      </c>
      <c r="HBH1" s="30" t="s">
        <v>5785</v>
      </c>
      <c r="HBI1" s="30" t="s">
        <v>5786</v>
      </c>
      <c r="HBJ1" s="30" t="s">
        <v>5787</v>
      </c>
      <c r="HBK1" s="30" t="s">
        <v>5788</v>
      </c>
      <c r="HBL1" s="30" t="s">
        <v>5789</v>
      </c>
      <c r="HBM1" s="30" t="s">
        <v>5790</v>
      </c>
      <c r="HBN1" s="30" t="s">
        <v>5791</v>
      </c>
      <c r="HBO1" s="30" t="s">
        <v>5792</v>
      </c>
      <c r="HBP1" s="30" t="s">
        <v>5793</v>
      </c>
      <c r="HBQ1" s="30" t="s">
        <v>5794</v>
      </c>
      <c r="HBR1" s="30" t="s">
        <v>5795</v>
      </c>
      <c r="HBS1" s="30" t="s">
        <v>5796</v>
      </c>
      <c r="HBT1" s="30" t="s">
        <v>5797</v>
      </c>
      <c r="HBU1" s="30" t="s">
        <v>5798</v>
      </c>
      <c r="HBV1" s="30" t="s">
        <v>5799</v>
      </c>
      <c r="HBW1" s="30" t="s">
        <v>5800</v>
      </c>
      <c r="HBX1" s="30" t="s">
        <v>5801</v>
      </c>
      <c r="HBY1" s="30" t="s">
        <v>5802</v>
      </c>
      <c r="HBZ1" s="30" t="s">
        <v>5803</v>
      </c>
      <c r="HCA1" s="30" t="s">
        <v>5804</v>
      </c>
      <c r="HCB1" s="30" t="s">
        <v>5805</v>
      </c>
      <c r="HCC1" s="30" t="s">
        <v>5806</v>
      </c>
      <c r="HCD1" s="30" t="s">
        <v>5807</v>
      </c>
      <c r="HCE1" s="30" t="s">
        <v>5808</v>
      </c>
      <c r="HCF1" s="30" t="s">
        <v>5809</v>
      </c>
      <c r="HCG1" s="30" t="s">
        <v>5810</v>
      </c>
      <c r="HCH1" s="30" t="s">
        <v>5811</v>
      </c>
      <c r="HCI1" s="30" t="s">
        <v>5812</v>
      </c>
      <c r="HCJ1" s="30" t="s">
        <v>5813</v>
      </c>
      <c r="HCK1" s="30" t="s">
        <v>5814</v>
      </c>
      <c r="HCL1" s="30" t="s">
        <v>5815</v>
      </c>
      <c r="HCM1" s="30" t="s">
        <v>5816</v>
      </c>
      <c r="HCN1" s="30" t="s">
        <v>5817</v>
      </c>
      <c r="HCO1" s="30" t="s">
        <v>5818</v>
      </c>
      <c r="HCP1" s="30" t="s">
        <v>5819</v>
      </c>
      <c r="HCQ1" s="30" t="s">
        <v>5820</v>
      </c>
      <c r="HCR1" s="30" t="s">
        <v>5821</v>
      </c>
      <c r="HCS1" s="30" t="s">
        <v>5822</v>
      </c>
      <c r="HCT1" s="30" t="s">
        <v>5823</v>
      </c>
      <c r="HCU1" s="30" t="s">
        <v>5824</v>
      </c>
      <c r="HCV1" s="30" t="s">
        <v>5825</v>
      </c>
      <c r="HCW1" s="30" t="s">
        <v>5826</v>
      </c>
      <c r="HCX1" s="30" t="s">
        <v>5827</v>
      </c>
      <c r="HCY1" s="30" t="s">
        <v>5828</v>
      </c>
      <c r="HCZ1" s="30" t="s">
        <v>5829</v>
      </c>
      <c r="HDA1" s="30" t="s">
        <v>5830</v>
      </c>
      <c r="HDB1" s="30" t="s">
        <v>5831</v>
      </c>
      <c r="HDC1" s="30" t="s">
        <v>5832</v>
      </c>
      <c r="HDD1" s="30" t="s">
        <v>5833</v>
      </c>
      <c r="HDE1" s="30" t="s">
        <v>5834</v>
      </c>
      <c r="HDF1" s="30" t="s">
        <v>5835</v>
      </c>
      <c r="HDG1" s="30" t="s">
        <v>5836</v>
      </c>
      <c r="HDH1" s="30" t="s">
        <v>5837</v>
      </c>
      <c r="HDI1" s="30" t="s">
        <v>5838</v>
      </c>
      <c r="HDJ1" s="30" t="s">
        <v>5839</v>
      </c>
      <c r="HDK1" s="30" t="s">
        <v>5840</v>
      </c>
      <c r="HDL1" s="30" t="s">
        <v>5841</v>
      </c>
      <c r="HDM1" s="30" t="s">
        <v>5842</v>
      </c>
      <c r="HDN1" s="30" t="s">
        <v>5843</v>
      </c>
      <c r="HDO1" s="30" t="s">
        <v>5844</v>
      </c>
      <c r="HDP1" s="30" t="s">
        <v>5845</v>
      </c>
      <c r="HDQ1" s="30" t="s">
        <v>5846</v>
      </c>
      <c r="HDR1" s="30" t="s">
        <v>5847</v>
      </c>
      <c r="HDS1" s="30" t="s">
        <v>5848</v>
      </c>
      <c r="HDT1" s="30" t="s">
        <v>5849</v>
      </c>
      <c r="HDU1" s="30" t="s">
        <v>5850</v>
      </c>
      <c r="HDV1" s="30" t="s">
        <v>5851</v>
      </c>
      <c r="HDW1" s="30" t="s">
        <v>5852</v>
      </c>
      <c r="HDX1" s="30" t="s">
        <v>5853</v>
      </c>
      <c r="HDY1" s="30" t="s">
        <v>5854</v>
      </c>
      <c r="HDZ1" s="30" t="s">
        <v>5855</v>
      </c>
      <c r="HEA1" s="30" t="s">
        <v>5856</v>
      </c>
      <c r="HEB1" s="30" t="s">
        <v>5857</v>
      </c>
      <c r="HEC1" s="30" t="s">
        <v>5858</v>
      </c>
      <c r="HED1" s="30" t="s">
        <v>5859</v>
      </c>
      <c r="HEE1" s="30" t="s">
        <v>5860</v>
      </c>
      <c r="HEF1" s="30" t="s">
        <v>5861</v>
      </c>
      <c r="HEG1" s="30" t="s">
        <v>5862</v>
      </c>
      <c r="HEH1" s="30" t="s">
        <v>5863</v>
      </c>
      <c r="HEI1" s="30" t="s">
        <v>5864</v>
      </c>
      <c r="HEJ1" s="30" t="s">
        <v>5865</v>
      </c>
      <c r="HEK1" s="30" t="s">
        <v>5866</v>
      </c>
      <c r="HEL1" s="30" t="s">
        <v>5867</v>
      </c>
      <c r="HEM1" s="30" t="s">
        <v>5868</v>
      </c>
      <c r="HEN1" s="30" t="s">
        <v>5869</v>
      </c>
      <c r="HEO1" s="30" t="s">
        <v>5870</v>
      </c>
      <c r="HEP1" s="30" t="s">
        <v>5871</v>
      </c>
      <c r="HEQ1" s="30" t="s">
        <v>5872</v>
      </c>
      <c r="HER1" s="30" t="s">
        <v>5873</v>
      </c>
      <c r="HES1" s="30" t="s">
        <v>5874</v>
      </c>
      <c r="HET1" s="30" t="s">
        <v>5875</v>
      </c>
      <c r="HEU1" s="30" t="s">
        <v>5876</v>
      </c>
      <c r="HEV1" s="30" t="s">
        <v>5877</v>
      </c>
      <c r="HEW1" s="30" t="s">
        <v>5878</v>
      </c>
      <c r="HEX1" s="30" t="s">
        <v>5879</v>
      </c>
      <c r="HEY1" s="30" t="s">
        <v>5880</v>
      </c>
      <c r="HEZ1" s="30" t="s">
        <v>5881</v>
      </c>
      <c r="HFA1" s="30" t="s">
        <v>5882</v>
      </c>
      <c r="HFB1" s="30" t="s">
        <v>5883</v>
      </c>
      <c r="HFC1" s="30" t="s">
        <v>5884</v>
      </c>
      <c r="HFD1" s="30" t="s">
        <v>5885</v>
      </c>
      <c r="HFE1" s="30" t="s">
        <v>5886</v>
      </c>
      <c r="HFF1" s="30" t="s">
        <v>5887</v>
      </c>
      <c r="HFG1" s="30" t="s">
        <v>5888</v>
      </c>
      <c r="HFH1" s="30" t="s">
        <v>5889</v>
      </c>
      <c r="HFI1" s="30" t="s">
        <v>5890</v>
      </c>
      <c r="HFJ1" s="30" t="s">
        <v>5891</v>
      </c>
      <c r="HFK1" s="30" t="s">
        <v>5892</v>
      </c>
      <c r="HFL1" s="30" t="s">
        <v>5893</v>
      </c>
      <c r="HFM1" s="30" t="s">
        <v>5894</v>
      </c>
      <c r="HFN1" s="30" t="s">
        <v>5895</v>
      </c>
      <c r="HFO1" s="30" t="s">
        <v>5896</v>
      </c>
      <c r="HFP1" s="30" t="s">
        <v>5897</v>
      </c>
      <c r="HFQ1" s="30" t="s">
        <v>5898</v>
      </c>
      <c r="HFR1" s="30" t="s">
        <v>5899</v>
      </c>
      <c r="HFS1" s="30" t="s">
        <v>5900</v>
      </c>
      <c r="HFT1" s="30" t="s">
        <v>5901</v>
      </c>
      <c r="HFU1" s="30" t="s">
        <v>5902</v>
      </c>
      <c r="HFV1" s="30" t="s">
        <v>5903</v>
      </c>
      <c r="HFW1" s="30" t="s">
        <v>5904</v>
      </c>
      <c r="HFX1" s="30" t="s">
        <v>5905</v>
      </c>
      <c r="HFY1" s="30" t="s">
        <v>5906</v>
      </c>
      <c r="HFZ1" s="30" t="s">
        <v>5907</v>
      </c>
      <c r="HGA1" s="30" t="s">
        <v>5908</v>
      </c>
      <c r="HGB1" s="30" t="s">
        <v>5909</v>
      </c>
      <c r="HGC1" s="30" t="s">
        <v>5910</v>
      </c>
      <c r="HGD1" s="30" t="s">
        <v>5911</v>
      </c>
      <c r="HGE1" s="30" t="s">
        <v>5912</v>
      </c>
      <c r="HGF1" s="30" t="s">
        <v>5913</v>
      </c>
      <c r="HGG1" s="30" t="s">
        <v>5914</v>
      </c>
      <c r="HGH1" s="30" t="s">
        <v>5915</v>
      </c>
      <c r="HGI1" s="30" t="s">
        <v>5916</v>
      </c>
      <c r="HGJ1" s="30" t="s">
        <v>5917</v>
      </c>
      <c r="HGK1" s="30" t="s">
        <v>5918</v>
      </c>
      <c r="HGL1" s="30" t="s">
        <v>5919</v>
      </c>
      <c r="HGM1" s="30" t="s">
        <v>5920</v>
      </c>
      <c r="HGN1" s="30" t="s">
        <v>5921</v>
      </c>
      <c r="HGO1" s="30" t="s">
        <v>5922</v>
      </c>
      <c r="HGP1" s="30" t="s">
        <v>5923</v>
      </c>
      <c r="HGQ1" s="30" t="s">
        <v>5924</v>
      </c>
      <c r="HGR1" s="30" t="s">
        <v>5925</v>
      </c>
      <c r="HGS1" s="30" t="s">
        <v>5926</v>
      </c>
      <c r="HGT1" s="30" t="s">
        <v>5927</v>
      </c>
      <c r="HGU1" s="30" t="s">
        <v>5928</v>
      </c>
      <c r="HGV1" s="30" t="s">
        <v>5929</v>
      </c>
      <c r="HGW1" s="30" t="s">
        <v>5930</v>
      </c>
      <c r="HGX1" s="30" t="s">
        <v>5931</v>
      </c>
      <c r="HGY1" s="30" t="s">
        <v>5932</v>
      </c>
      <c r="HGZ1" s="30" t="s">
        <v>5933</v>
      </c>
      <c r="HHA1" s="30" t="s">
        <v>5934</v>
      </c>
      <c r="HHB1" s="30" t="s">
        <v>5935</v>
      </c>
      <c r="HHC1" s="30" t="s">
        <v>5936</v>
      </c>
      <c r="HHD1" s="30" t="s">
        <v>5937</v>
      </c>
      <c r="HHE1" s="30" t="s">
        <v>5938</v>
      </c>
      <c r="HHF1" s="30" t="s">
        <v>5939</v>
      </c>
      <c r="HHG1" s="30" t="s">
        <v>5940</v>
      </c>
      <c r="HHH1" s="30" t="s">
        <v>5941</v>
      </c>
      <c r="HHI1" s="30" t="s">
        <v>5942</v>
      </c>
      <c r="HHJ1" s="30" t="s">
        <v>5943</v>
      </c>
      <c r="HHK1" s="30" t="s">
        <v>5944</v>
      </c>
      <c r="HHL1" s="30" t="s">
        <v>5945</v>
      </c>
      <c r="HHM1" s="30" t="s">
        <v>5946</v>
      </c>
      <c r="HHN1" s="30" t="s">
        <v>5947</v>
      </c>
      <c r="HHO1" s="30" t="s">
        <v>5948</v>
      </c>
      <c r="HHP1" s="30" t="s">
        <v>5949</v>
      </c>
      <c r="HHQ1" s="30" t="s">
        <v>5950</v>
      </c>
      <c r="HHR1" s="30" t="s">
        <v>5951</v>
      </c>
      <c r="HHS1" s="30" t="s">
        <v>5952</v>
      </c>
      <c r="HHT1" s="30" t="s">
        <v>5953</v>
      </c>
      <c r="HHU1" s="30" t="s">
        <v>5954</v>
      </c>
      <c r="HHV1" s="30" t="s">
        <v>5955</v>
      </c>
      <c r="HHW1" s="30" t="s">
        <v>5956</v>
      </c>
      <c r="HHX1" s="30" t="s">
        <v>5957</v>
      </c>
      <c r="HHY1" s="30" t="s">
        <v>5958</v>
      </c>
      <c r="HHZ1" s="30" t="s">
        <v>5959</v>
      </c>
      <c r="HIA1" s="30" t="s">
        <v>5960</v>
      </c>
      <c r="HIB1" s="30" t="s">
        <v>5961</v>
      </c>
      <c r="HIC1" s="30" t="s">
        <v>5962</v>
      </c>
      <c r="HID1" s="30" t="s">
        <v>5963</v>
      </c>
      <c r="HIE1" s="30" t="s">
        <v>5964</v>
      </c>
      <c r="HIF1" s="30" t="s">
        <v>5965</v>
      </c>
      <c r="HIG1" s="30" t="s">
        <v>5966</v>
      </c>
      <c r="HIH1" s="30" t="s">
        <v>5967</v>
      </c>
      <c r="HII1" s="30" t="s">
        <v>5968</v>
      </c>
      <c r="HIJ1" s="30" t="s">
        <v>5969</v>
      </c>
      <c r="HIK1" s="30" t="s">
        <v>5970</v>
      </c>
      <c r="HIL1" s="30" t="s">
        <v>5971</v>
      </c>
      <c r="HIM1" s="30" t="s">
        <v>5972</v>
      </c>
      <c r="HIN1" s="30" t="s">
        <v>5973</v>
      </c>
      <c r="HIO1" s="30" t="s">
        <v>5974</v>
      </c>
      <c r="HIP1" s="30" t="s">
        <v>5975</v>
      </c>
      <c r="HIQ1" s="30" t="s">
        <v>5976</v>
      </c>
      <c r="HIR1" s="30" t="s">
        <v>5977</v>
      </c>
      <c r="HIS1" s="30" t="s">
        <v>5978</v>
      </c>
      <c r="HIT1" s="30" t="s">
        <v>5979</v>
      </c>
      <c r="HIU1" s="30" t="s">
        <v>5980</v>
      </c>
      <c r="HIV1" s="30" t="s">
        <v>5981</v>
      </c>
      <c r="HIW1" s="30" t="s">
        <v>5982</v>
      </c>
      <c r="HIX1" s="30" t="s">
        <v>5983</v>
      </c>
      <c r="HIY1" s="30" t="s">
        <v>5984</v>
      </c>
      <c r="HIZ1" s="30" t="s">
        <v>5985</v>
      </c>
      <c r="HJA1" s="30" t="s">
        <v>5986</v>
      </c>
      <c r="HJB1" s="30" t="s">
        <v>5987</v>
      </c>
      <c r="HJC1" s="30" t="s">
        <v>5988</v>
      </c>
      <c r="HJD1" s="30" t="s">
        <v>5989</v>
      </c>
      <c r="HJE1" s="30" t="s">
        <v>5990</v>
      </c>
      <c r="HJF1" s="30" t="s">
        <v>5991</v>
      </c>
      <c r="HJG1" s="30" t="s">
        <v>5992</v>
      </c>
      <c r="HJH1" s="30" t="s">
        <v>5993</v>
      </c>
      <c r="HJI1" s="30" t="s">
        <v>5994</v>
      </c>
      <c r="HJJ1" s="30" t="s">
        <v>5995</v>
      </c>
      <c r="HJK1" s="30" t="s">
        <v>5996</v>
      </c>
      <c r="HJL1" s="30" t="s">
        <v>5997</v>
      </c>
      <c r="HJM1" s="30" t="s">
        <v>5998</v>
      </c>
      <c r="HJN1" s="30" t="s">
        <v>5999</v>
      </c>
      <c r="HJO1" s="30" t="s">
        <v>6000</v>
      </c>
      <c r="HJP1" s="30" t="s">
        <v>6001</v>
      </c>
      <c r="HJQ1" s="30" t="s">
        <v>6002</v>
      </c>
      <c r="HJR1" s="30" t="s">
        <v>6003</v>
      </c>
      <c r="HJS1" s="30" t="s">
        <v>6004</v>
      </c>
      <c r="HJT1" s="30" t="s">
        <v>6005</v>
      </c>
      <c r="HJU1" s="30" t="s">
        <v>6006</v>
      </c>
      <c r="HJV1" s="30" t="s">
        <v>6007</v>
      </c>
      <c r="HJW1" s="30" t="s">
        <v>6008</v>
      </c>
      <c r="HJX1" s="30" t="s">
        <v>6009</v>
      </c>
      <c r="HJY1" s="30" t="s">
        <v>6010</v>
      </c>
      <c r="HJZ1" s="30" t="s">
        <v>6011</v>
      </c>
      <c r="HKA1" s="30" t="s">
        <v>6012</v>
      </c>
      <c r="HKB1" s="30" t="s">
        <v>6013</v>
      </c>
      <c r="HKC1" s="30" t="s">
        <v>6014</v>
      </c>
      <c r="HKD1" s="30" t="s">
        <v>6015</v>
      </c>
      <c r="HKE1" s="30" t="s">
        <v>6016</v>
      </c>
      <c r="HKF1" s="30" t="s">
        <v>6017</v>
      </c>
      <c r="HKG1" s="30" t="s">
        <v>6018</v>
      </c>
      <c r="HKH1" s="30" t="s">
        <v>6019</v>
      </c>
      <c r="HKI1" s="30" t="s">
        <v>6020</v>
      </c>
      <c r="HKJ1" s="30" t="s">
        <v>6021</v>
      </c>
      <c r="HKK1" s="30" t="s">
        <v>6022</v>
      </c>
      <c r="HKL1" s="30" t="s">
        <v>6023</v>
      </c>
      <c r="HKM1" s="30" t="s">
        <v>6024</v>
      </c>
      <c r="HKN1" s="30" t="s">
        <v>6025</v>
      </c>
      <c r="HKO1" s="30" t="s">
        <v>6026</v>
      </c>
      <c r="HKP1" s="30" t="s">
        <v>6027</v>
      </c>
      <c r="HKQ1" s="30" t="s">
        <v>6028</v>
      </c>
      <c r="HKR1" s="30" t="s">
        <v>6029</v>
      </c>
      <c r="HKS1" s="30" t="s">
        <v>6030</v>
      </c>
      <c r="HKT1" s="30" t="s">
        <v>6031</v>
      </c>
      <c r="HKU1" s="30" t="s">
        <v>6032</v>
      </c>
      <c r="HKV1" s="30" t="s">
        <v>6033</v>
      </c>
      <c r="HKW1" s="30" t="s">
        <v>6034</v>
      </c>
      <c r="HKX1" s="30" t="s">
        <v>6035</v>
      </c>
      <c r="HKY1" s="30" t="s">
        <v>6036</v>
      </c>
      <c r="HKZ1" s="30" t="s">
        <v>6037</v>
      </c>
      <c r="HLA1" s="30" t="s">
        <v>6038</v>
      </c>
      <c r="HLB1" s="30" t="s">
        <v>6039</v>
      </c>
      <c r="HLC1" s="30" t="s">
        <v>6040</v>
      </c>
      <c r="HLD1" s="30" t="s">
        <v>6041</v>
      </c>
      <c r="HLE1" s="30" t="s">
        <v>6042</v>
      </c>
      <c r="HLF1" s="30" t="s">
        <v>6043</v>
      </c>
      <c r="HLG1" s="30" t="s">
        <v>6044</v>
      </c>
      <c r="HLH1" s="30" t="s">
        <v>6045</v>
      </c>
      <c r="HLI1" s="30" t="s">
        <v>6046</v>
      </c>
      <c r="HLJ1" s="30" t="s">
        <v>6047</v>
      </c>
      <c r="HLK1" s="30" t="s">
        <v>6048</v>
      </c>
      <c r="HLL1" s="30" t="s">
        <v>6049</v>
      </c>
      <c r="HLM1" s="30" t="s">
        <v>6050</v>
      </c>
      <c r="HLN1" s="30" t="s">
        <v>6051</v>
      </c>
      <c r="HLO1" s="30" t="s">
        <v>6052</v>
      </c>
      <c r="HLP1" s="30" t="s">
        <v>6053</v>
      </c>
      <c r="HLQ1" s="30" t="s">
        <v>6054</v>
      </c>
      <c r="HLR1" s="30" t="s">
        <v>6055</v>
      </c>
      <c r="HLS1" s="30" t="s">
        <v>6056</v>
      </c>
      <c r="HLT1" s="30" t="s">
        <v>6057</v>
      </c>
      <c r="HLU1" s="30" t="s">
        <v>6058</v>
      </c>
      <c r="HLV1" s="30" t="s">
        <v>6059</v>
      </c>
      <c r="HLW1" s="30" t="s">
        <v>6060</v>
      </c>
      <c r="HLX1" s="30" t="s">
        <v>6061</v>
      </c>
      <c r="HLY1" s="30" t="s">
        <v>6062</v>
      </c>
      <c r="HLZ1" s="30" t="s">
        <v>6063</v>
      </c>
      <c r="HMA1" s="30" t="s">
        <v>6064</v>
      </c>
      <c r="HMB1" s="30" t="s">
        <v>6065</v>
      </c>
      <c r="HMC1" s="30" t="s">
        <v>6066</v>
      </c>
      <c r="HMD1" s="30" t="s">
        <v>6067</v>
      </c>
      <c r="HME1" s="30" t="s">
        <v>6068</v>
      </c>
      <c r="HMF1" s="30" t="s">
        <v>6069</v>
      </c>
      <c r="HMG1" s="30" t="s">
        <v>6070</v>
      </c>
      <c r="HMH1" s="30" t="s">
        <v>6071</v>
      </c>
      <c r="HMI1" s="30" t="s">
        <v>6072</v>
      </c>
      <c r="HMJ1" s="30" t="s">
        <v>6073</v>
      </c>
      <c r="HMK1" s="30" t="s">
        <v>6074</v>
      </c>
      <c r="HML1" s="30" t="s">
        <v>6075</v>
      </c>
      <c r="HMM1" s="30" t="s">
        <v>6076</v>
      </c>
      <c r="HMN1" s="30" t="s">
        <v>6077</v>
      </c>
      <c r="HMO1" s="30" t="s">
        <v>6078</v>
      </c>
      <c r="HMP1" s="30" t="s">
        <v>6079</v>
      </c>
      <c r="HMQ1" s="30" t="s">
        <v>6080</v>
      </c>
      <c r="HMR1" s="30" t="s">
        <v>6081</v>
      </c>
      <c r="HMS1" s="30" t="s">
        <v>6082</v>
      </c>
      <c r="HMT1" s="30" t="s">
        <v>6083</v>
      </c>
      <c r="HMU1" s="30" t="s">
        <v>6084</v>
      </c>
      <c r="HMV1" s="30" t="s">
        <v>6085</v>
      </c>
      <c r="HMW1" s="30" t="s">
        <v>6086</v>
      </c>
      <c r="HMX1" s="30" t="s">
        <v>6087</v>
      </c>
      <c r="HMY1" s="30" t="s">
        <v>6088</v>
      </c>
      <c r="HMZ1" s="30" t="s">
        <v>6089</v>
      </c>
      <c r="HNA1" s="30" t="s">
        <v>6090</v>
      </c>
      <c r="HNB1" s="30" t="s">
        <v>6091</v>
      </c>
      <c r="HNC1" s="30" t="s">
        <v>6092</v>
      </c>
      <c r="HND1" s="30" t="s">
        <v>6093</v>
      </c>
      <c r="HNE1" s="30" t="s">
        <v>6094</v>
      </c>
      <c r="HNF1" s="30" t="s">
        <v>6095</v>
      </c>
      <c r="HNG1" s="30" t="s">
        <v>6096</v>
      </c>
      <c r="HNH1" s="30" t="s">
        <v>6097</v>
      </c>
      <c r="HNI1" s="30" t="s">
        <v>6098</v>
      </c>
      <c r="HNJ1" s="30" t="s">
        <v>6099</v>
      </c>
      <c r="HNK1" s="30" t="s">
        <v>6100</v>
      </c>
      <c r="HNL1" s="30" t="s">
        <v>6101</v>
      </c>
      <c r="HNM1" s="30" t="s">
        <v>6102</v>
      </c>
      <c r="HNN1" s="30" t="s">
        <v>6103</v>
      </c>
      <c r="HNO1" s="30" t="s">
        <v>6104</v>
      </c>
      <c r="HNP1" s="30" t="s">
        <v>6105</v>
      </c>
      <c r="HNQ1" s="30" t="s">
        <v>6106</v>
      </c>
      <c r="HNR1" s="30" t="s">
        <v>6107</v>
      </c>
      <c r="HNS1" s="30" t="s">
        <v>6108</v>
      </c>
      <c r="HNT1" s="30" t="s">
        <v>6109</v>
      </c>
      <c r="HNU1" s="30" t="s">
        <v>6110</v>
      </c>
      <c r="HNV1" s="30" t="s">
        <v>6111</v>
      </c>
      <c r="HNW1" s="30" t="s">
        <v>6112</v>
      </c>
      <c r="HNX1" s="30" t="s">
        <v>6113</v>
      </c>
      <c r="HNY1" s="30" t="s">
        <v>6114</v>
      </c>
      <c r="HNZ1" s="30" t="s">
        <v>6115</v>
      </c>
      <c r="HOA1" s="30" t="s">
        <v>6116</v>
      </c>
      <c r="HOB1" s="30" t="s">
        <v>6117</v>
      </c>
      <c r="HOC1" s="30" t="s">
        <v>6118</v>
      </c>
      <c r="HOD1" s="30" t="s">
        <v>6119</v>
      </c>
      <c r="HOE1" s="30" t="s">
        <v>6120</v>
      </c>
      <c r="HOF1" s="30" t="s">
        <v>6121</v>
      </c>
      <c r="HOG1" s="30" t="s">
        <v>6122</v>
      </c>
      <c r="HOH1" s="30" t="s">
        <v>6123</v>
      </c>
      <c r="HOI1" s="30" t="s">
        <v>6124</v>
      </c>
      <c r="HOJ1" s="30" t="s">
        <v>6125</v>
      </c>
      <c r="HOK1" s="30" t="s">
        <v>6126</v>
      </c>
      <c r="HOL1" s="30" t="s">
        <v>6127</v>
      </c>
      <c r="HOM1" s="30" t="s">
        <v>6128</v>
      </c>
      <c r="HON1" s="30" t="s">
        <v>6129</v>
      </c>
      <c r="HOO1" s="30" t="s">
        <v>6130</v>
      </c>
      <c r="HOP1" s="30" t="s">
        <v>6131</v>
      </c>
      <c r="HOQ1" s="30" t="s">
        <v>6132</v>
      </c>
      <c r="HOR1" s="30" t="s">
        <v>6133</v>
      </c>
      <c r="HOS1" s="30" t="s">
        <v>6134</v>
      </c>
      <c r="HOT1" s="30" t="s">
        <v>6135</v>
      </c>
      <c r="HOU1" s="30" t="s">
        <v>6136</v>
      </c>
      <c r="HOV1" s="30" t="s">
        <v>6137</v>
      </c>
      <c r="HOW1" s="30" t="s">
        <v>6138</v>
      </c>
      <c r="HOX1" s="30" t="s">
        <v>6139</v>
      </c>
      <c r="HOY1" s="30" t="s">
        <v>6140</v>
      </c>
      <c r="HOZ1" s="30" t="s">
        <v>6141</v>
      </c>
      <c r="HPA1" s="30" t="s">
        <v>6142</v>
      </c>
      <c r="HPB1" s="30" t="s">
        <v>6143</v>
      </c>
      <c r="HPC1" s="30" t="s">
        <v>6144</v>
      </c>
      <c r="HPD1" s="30" t="s">
        <v>6145</v>
      </c>
      <c r="HPE1" s="30" t="s">
        <v>6146</v>
      </c>
      <c r="HPF1" s="30" t="s">
        <v>6147</v>
      </c>
      <c r="HPG1" s="30" t="s">
        <v>6148</v>
      </c>
      <c r="HPH1" s="30" t="s">
        <v>6149</v>
      </c>
      <c r="HPI1" s="30" t="s">
        <v>6150</v>
      </c>
      <c r="HPJ1" s="30" t="s">
        <v>6151</v>
      </c>
      <c r="HPK1" s="30" t="s">
        <v>6152</v>
      </c>
      <c r="HPL1" s="30" t="s">
        <v>6153</v>
      </c>
      <c r="HPM1" s="30" t="s">
        <v>6154</v>
      </c>
      <c r="HPN1" s="30" t="s">
        <v>6155</v>
      </c>
      <c r="HPO1" s="30" t="s">
        <v>6156</v>
      </c>
      <c r="HPP1" s="30" t="s">
        <v>6157</v>
      </c>
      <c r="HPQ1" s="30" t="s">
        <v>6158</v>
      </c>
      <c r="HPR1" s="30" t="s">
        <v>6159</v>
      </c>
      <c r="HPS1" s="30" t="s">
        <v>6160</v>
      </c>
      <c r="HPT1" s="30" t="s">
        <v>6161</v>
      </c>
      <c r="HPU1" s="30" t="s">
        <v>6162</v>
      </c>
      <c r="HPV1" s="30" t="s">
        <v>6163</v>
      </c>
      <c r="HPW1" s="30" t="s">
        <v>6164</v>
      </c>
      <c r="HPX1" s="30" t="s">
        <v>6165</v>
      </c>
      <c r="HPY1" s="30" t="s">
        <v>6166</v>
      </c>
      <c r="HPZ1" s="30" t="s">
        <v>6167</v>
      </c>
      <c r="HQA1" s="30" t="s">
        <v>6168</v>
      </c>
      <c r="HQB1" s="30" t="s">
        <v>6169</v>
      </c>
      <c r="HQC1" s="30" t="s">
        <v>6170</v>
      </c>
      <c r="HQD1" s="30" t="s">
        <v>6171</v>
      </c>
      <c r="HQE1" s="30" t="s">
        <v>6172</v>
      </c>
      <c r="HQF1" s="30" t="s">
        <v>6173</v>
      </c>
      <c r="HQG1" s="30" t="s">
        <v>6174</v>
      </c>
      <c r="HQH1" s="30" t="s">
        <v>6175</v>
      </c>
      <c r="HQI1" s="30" t="s">
        <v>6176</v>
      </c>
      <c r="HQJ1" s="30" t="s">
        <v>6177</v>
      </c>
      <c r="HQK1" s="30" t="s">
        <v>6178</v>
      </c>
      <c r="HQL1" s="30" t="s">
        <v>6179</v>
      </c>
      <c r="HQM1" s="30" t="s">
        <v>6180</v>
      </c>
      <c r="HQN1" s="30" t="s">
        <v>6181</v>
      </c>
      <c r="HQO1" s="30" t="s">
        <v>6182</v>
      </c>
      <c r="HQP1" s="30" t="s">
        <v>6183</v>
      </c>
      <c r="HQQ1" s="30" t="s">
        <v>6184</v>
      </c>
      <c r="HQR1" s="30" t="s">
        <v>6185</v>
      </c>
      <c r="HQS1" s="30" t="s">
        <v>6186</v>
      </c>
      <c r="HQT1" s="30" t="s">
        <v>6187</v>
      </c>
      <c r="HQU1" s="30" t="s">
        <v>6188</v>
      </c>
      <c r="HQV1" s="30" t="s">
        <v>6189</v>
      </c>
      <c r="HQW1" s="30" t="s">
        <v>6190</v>
      </c>
      <c r="HQX1" s="30" t="s">
        <v>6191</v>
      </c>
      <c r="HQY1" s="30" t="s">
        <v>6192</v>
      </c>
      <c r="HQZ1" s="30" t="s">
        <v>6193</v>
      </c>
      <c r="HRA1" s="30" t="s">
        <v>6194</v>
      </c>
      <c r="HRB1" s="30" t="s">
        <v>6195</v>
      </c>
      <c r="HRC1" s="30" t="s">
        <v>6196</v>
      </c>
      <c r="HRD1" s="30" t="s">
        <v>6197</v>
      </c>
      <c r="HRE1" s="30" t="s">
        <v>6198</v>
      </c>
      <c r="HRF1" s="30" t="s">
        <v>6199</v>
      </c>
      <c r="HRG1" s="30" t="s">
        <v>6200</v>
      </c>
      <c r="HRH1" s="30" t="s">
        <v>6201</v>
      </c>
      <c r="HRI1" s="30" t="s">
        <v>6202</v>
      </c>
      <c r="HRJ1" s="30" t="s">
        <v>6203</v>
      </c>
      <c r="HRK1" s="30" t="s">
        <v>6204</v>
      </c>
      <c r="HRL1" s="30" t="s">
        <v>6205</v>
      </c>
      <c r="HRM1" s="30" t="s">
        <v>6206</v>
      </c>
      <c r="HRN1" s="30" t="s">
        <v>6207</v>
      </c>
      <c r="HRO1" s="30" t="s">
        <v>6208</v>
      </c>
      <c r="HRP1" s="30" t="s">
        <v>6209</v>
      </c>
      <c r="HRQ1" s="30" t="s">
        <v>6210</v>
      </c>
      <c r="HRR1" s="30" t="s">
        <v>6211</v>
      </c>
      <c r="HRS1" s="30" t="s">
        <v>6212</v>
      </c>
      <c r="HRT1" s="30" t="s">
        <v>6213</v>
      </c>
      <c r="HRU1" s="30" t="s">
        <v>6214</v>
      </c>
      <c r="HRV1" s="30" t="s">
        <v>6215</v>
      </c>
      <c r="HRW1" s="30" t="s">
        <v>6216</v>
      </c>
      <c r="HRX1" s="30" t="s">
        <v>6217</v>
      </c>
      <c r="HRY1" s="30" t="s">
        <v>6218</v>
      </c>
      <c r="HRZ1" s="30" t="s">
        <v>6219</v>
      </c>
      <c r="HSA1" s="30" t="s">
        <v>6220</v>
      </c>
      <c r="HSB1" s="30" t="s">
        <v>6221</v>
      </c>
      <c r="HSC1" s="30" t="s">
        <v>6222</v>
      </c>
      <c r="HSD1" s="30" t="s">
        <v>6223</v>
      </c>
      <c r="HSE1" s="30" t="s">
        <v>6224</v>
      </c>
      <c r="HSF1" s="30" t="s">
        <v>6225</v>
      </c>
      <c r="HSG1" s="30" t="s">
        <v>6226</v>
      </c>
      <c r="HSH1" s="30" t="s">
        <v>6227</v>
      </c>
      <c r="HSI1" s="30" t="s">
        <v>6228</v>
      </c>
      <c r="HSJ1" s="30" t="s">
        <v>6229</v>
      </c>
      <c r="HSK1" s="30" t="s">
        <v>6230</v>
      </c>
      <c r="HSL1" s="30" t="s">
        <v>6231</v>
      </c>
      <c r="HSM1" s="30" t="s">
        <v>6232</v>
      </c>
      <c r="HSN1" s="30" t="s">
        <v>6233</v>
      </c>
      <c r="HSO1" s="30" t="s">
        <v>6234</v>
      </c>
      <c r="HSP1" s="30" t="s">
        <v>6235</v>
      </c>
      <c r="HSQ1" s="30" t="s">
        <v>6236</v>
      </c>
      <c r="HSR1" s="30" t="s">
        <v>6237</v>
      </c>
      <c r="HSS1" s="30" t="s">
        <v>6238</v>
      </c>
      <c r="HST1" s="30" t="s">
        <v>6239</v>
      </c>
      <c r="HSU1" s="30" t="s">
        <v>6240</v>
      </c>
      <c r="HSV1" s="30" t="s">
        <v>6241</v>
      </c>
      <c r="HSW1" s="30" t="s">
        <v>6242</v>
      </c>
      <c r="HSX1" s="30" t="s">
        <v>6243</v>
      </c>
      <c r="HSY1" s="30" t="s">
        <v>6244</v>
      </c>
      <c r="HSZ1" s="30" t="s">
        <v>6245</v>
      </c>
      <c r="HTA1" s="30" t="s">
        <v>6246</v>
      </c>
      <c r="HTB1" s="30" t="s">
        <v>6247</v>
      </c>
      <c r="HTC1" s="30" t="s">
        <v>6248</v>
      </c>
      <c r="HTD1" s="30" t="s">
        <v>6249</v>
      </c>
      <c r="HTE1" s="30" t="s">
        <v>6250</v>
      </c>
      <c r="HTF1" s="30" t="s">
        <v>6251</v>
      </c>
      <c r="HTG1" s="30" t="s">
        <v>6252</v>
      </c>
      <c r="HTH1" s="30" t="s">
        <v>6253</v>
      </c>
      <c r="HTI1" s="30" t="s">
        <v>6254</v>
      </c>
      <c r="HTJ1" s="30" t="s">
        <v>6255</v>
      </c>
      <c r="HTK1" s="30" t="s">
        <v>6256</v>
      </c>
      <c r="HTL1" s="30" t="s">
        <v>6257</v>
      </c>
      <c r="HTM1" s="30" t="s">
        <v>6258</v>
      </c>
      <c r="HTN1" s="30" t="s">
        <v>6259</v>
      </c>
      <c r="HTO1" s="30" t="s">
        <v>6260</v>
      </c>
      <c r="HTP1" s="30" t="s">
        <v>6261</v>
      </c>
      <c r="HTQ1" s="30" t="s">
        <v>6262</v>
      </c>
      <c r="HTR1" s="30" t="s">
        <v>6263</v>
      </c>
      <c r="HTS1" s="30" t="s">
        <v>6264</v>
      </c>
      <c r="HTT1" s="30" t="s">
        <v>6265</v>
      </c>
      <c r="HTU1" s="30" t="s">
        <v>6266</v>
      </c>
      <c r="HTV1" s="30" t="s">
        <v>6267</v>
      </c>
      <c r="HTW1" s="30" t="s">
        <v>6268</v>
      </c>
      <c r="HTX1" s="30" t="s">
        <v>6269</v>
      </c>
      <c r="HTY1" s="30" t="s">
        <v>6270</v>
      </c>
      <c r="HTZ1" s="30" t="s">
        <v>6271</v>
      </c>
      <c r="HUA1" s="30" t="s">
        <v>6272</v>
      </c>
      <c r="HUB1" s="30" t="s">
        <v>6273</v>
      </c>
      <c r="HUC1" s="30" t="s">
        <v>6274</v>
      </c>
      <c r="HUD1" s="30" t="s">
        <v>6275</v>
      </c>
      <c r="HUE1" s="30" t="s">
        <v>6276</v>
      </c>
      <c r="HUF1" s="30" t="s">
        <v>6277</v>
      </c>
      <c r="HUG1" s="30" t="s">
        <v>6278</v>
      </c>
      <c r="HUH1" s="30" t="s">
        <v>6279</v>
      </c>
      <c r="HUI1" s="30" t="s">
        <v>6280</v>
      </c>
      <c r="HUJ1" s="30" t="s">
        <v>6281</v>
      </c>
      <c r="HUK1" s="30" t="s">
        <v>6282</v>
      </c>
      <c r="HUL1" s="30" t="s">
        <v>6283</v>
      </c>
      <c r="HUM1" s="30" t="s">
        <v>6284</v>
      </c>
      <c r="HUN1" s="30" t="s">
        <v>6285</v>
      </c>
      <c r="HUO1" s="30" t="s">
        <v>6286</v>
      </c>
      <c r="HUP1" s="30" t="s">
        <v>6287</v>
      </c>
      <c r="HUQ1" s="30" t="s">
        <v>6288</v>
      </c>
      <c r="HUR1" s="30" t="s">
        <v>6289</v>
      </c>
      <c r="HUS1" s="30" t="s">
        <v>6290</v>
      </c>
      <c r="HUT1" s="30" t="s">
        <v>6291</v>
      </c>
      <c r="HUU1" s="30" t="s">
        <v>6292</v>
      </c>
      <c r="HUV1" s="30" t="s">
        <v>6293</v>
      </c>
      <c r="HUW1" s="30" t="s">
        <v>6294</v>
      </c>
      <c r="HUX1" s="30" t="s">
        <v>6295</v>
      </c>
      <c r="HUY1" s="30" t="s">
        <v>6296</v>
      </c>
      <c r="HUZ1" s="30" t="s">
        <v>6297</v>
      </c>
      <c r="HVA1" s="30" t="s">
        <v>6298</v>
      </c>
      <c r="HVB1" s="30" t="s">
        <v>6299</v>
      </c>
      <c r="HVC1" s="30" t="s">
        <v>6300</v>
      </c>
      <c r="HVD1" s="30" t="s">
        <v>6301</v>
      </c>
      <c r="HVE1" s="30" t="s">
        <v>6302</v>
      </c>
      <c r="HVF1" s="30" t="s">
        <v>6303</v>
      </c>
      <c r="HVG1" s="30" t="s">
        <v>6304</v>
      </c>
      <c r="HVH1" s="30" t="s">
        <v>6305</v>
      </c>
      <c r="HVI1" s="30" t="s">
        <v>6306</v>
      </c>
      <c r="HVJ1" s="30" t="s">
        <v>6307</v>
      </c>
      <c r="HVK1" s="30" t="s">
        <v>6308</v>
      </c>
      <c r="HVL1" s="30" t="s">
        <v>6309</v>
      </c>
      <c r="HVM1" s="30" t="s">
        <v>6310</v>
      </c>
      <c r="HVN1" s="30" t="s">
        <v>6311</v>
      </c>
      <c r="HVO1" s="30" t="s">
        <v>6312</v>
      </c>
      <c r="HVP1" s="30" t="s">
        <v>6313</v>
      </c>
      <c r="HVQ1" s="30" t="s">
        <v>6314</v>
      </c>
      <c r="HVR1" s="30" t="s">
        <v>6315</v>
      </c>
      <c r="HVS1" s="30" t="s">
        <v>6316</v>
      </c>
      <c r="HVT1" s="30" t="s">
        <v>6317</v>
      </c>
      <c r="HVU1" s="30" t="s">
        <v>6318</v>
      </c>
      <c r="HVV1" s="30" t="s">
        <v>6319</v>
      </c>
      <c r="HVW1" s="30" t="s">
        <v>6320</v>
      </c>
      <c r="HVX1" s="30" t="s">
        <v>6321</v>
      </c>
      <c r="HVY1" s="30" t="s">
        <v>6322</v>
      </c>
      <c r="HVZ1" s="30" t="s">
        <v>6323</v>
      </c>
      <c r="HWA1" s="30" t="s">
        <v>6324</v>
      </c>
      <c r="HWB1" s="30" t="s">
        <v>6325</v>
      </c>
      <c r="HWC1" s="30" t="s">
        <v>6326</v>
      </c>
      <c r="HWD1" s="30" t="s">
        <v>6327</v>
      </c>
      <c r="HWE1" s="30" t="s">
        <v>6328</v>
      </c>
      <c r="HWF1" s="30" t="s">
        <v>6329</v>
      </c>
      <c r="HWG1" s="30" t="s">
        <v>6330</v>
      </c>
      <c r="HWH1" s="30" t="s">
        <v>6331</v>
      </c>
      <c r="HWI1" s="30" t="s">
        <v>6332</v>
      </c>
      <c r="HWJ1" s="30" t="s">
        <v>6333</v>
      </c>
      <c r="HWK1" s="30" t="s">
        <v>6334</v>
      </c>
      <c r="HWL1" s="30" t="s">
        <v>6335</v>
      </c>
      <c r="HWM1" s="30" t="s">
        <v>6336</v>
      </c>
      <c r="HWN1" s="30" t="s">
        <v>6337</v>
      </c>
      <c r="HWO1" s="30" t="s">
        <v>6338</v>
      </c>
      <c r="HWP1" s="30" t="s">
        <v>6339</v>
      </c>
      <c r="HWQ1" s="30" t="s">
        <v>6340</v>
      </c>
      <c r="HWR1" s="30" t="s">
        <v>6341</v>
      </c>
      <c r="HWS1" s="30" t="s">
        <v>6342</v>
      </c>
      <c r="HWT1" s="30" t="s">
        <v>6343</v>
      </c>
      <c r="HWU1" s="30" t="s">
        <v>6344</v>
      </c>
      <c r="HWV1" s="30" t="s">
        <v>6345</v>
      </c>
      <c r="HWW1" s="30" t="s">
        <v>6346</v>
      </c>
      <c r="HWX1" s="30" t="s">
        <v>6347</v>
      </c>
      <c r="HWY1" s="30" t="s">
        <v>6348</v>
      </c>
      <c r="HWZ1" s="30" t="s">
        <v>6349</v>
      </c>
      <c r="HXA1" s="30" t="s">
        <v>6350</v>
      </c>
      <c r="HXB1" s="30" t="s">
        <v>6351</v>
      </c>
      <c r="HXC1" s="30" t="s">
        <v>6352</v>
      </c>
      <c r="HXD1" s="30" t="s">
        <v>6353</v>
      </c>
      <c r="HXE1" s="30" t="s">
        <v>6354</v>
      </c>
      <c r="HXF1" s="30" t="s">
        <v>6355</v>
      </c>
      <c r="HXG1" s="30" t="s">
        <v>6356</v>
      </c>
      <c r="HXH1" s="30" t="s">
        <v>6357</v>
      </c>
      <c r="HXI1" s="30" t="s">
        <v>6358</v>
      </c>
      <c r="HXJ1" s="30" t="s">
        <v>6359</v>
      </c>
      <c r="HXK1" s="30" t="s">
        <v>6360</v>
      </c>
      <c r="HXL1" s="30" t="s">
        <v>6361</v>
      </c>
      <c r="HXM1" s="30" t="s">
        <v>6362</v>
      </c>
      <c r="HXN1" s="30" t="s">
        <v>6363</v>
      </c>
      <c r="HXO1" s="30" t="s">
        <v>6364</v>
      </c>
      <c r="HXP1" s="30" t="s">
        <v>6365</v>
      </c>
      <c r="HXQ1" s="30" t="s">
        <v>6366</v>
      </c>
      <c r="HXR1" s="30" t="s">
        <v>6367</v>
      </c>
      <c r="HXS1" s="30" t="s">
        <v>6368</v>
      </c>
      <c r="HXT1" s="30" t="s">
        <v>6369</v>
      </c>
      <c r="HXU1" s="30" t="s">
        <v>6370</v>
      </c>
      <c r="HXV1" s="30" t="s">
        <v>6371</v>
      </c>
      <c r="HXW1" s="30" t="s">
        <v>6372</v>
      </c>
      <c r="HXX1" s="30" t="s">
        <v>6373</v>
      </c>
      <c r="HXY1" s="30" t="s">
        <v>6374</v>
      </c>
      <c r="HXZ1" s="30" t="s">
        <v>6375</v>
      </c>
      <c r="HYA1" s="30" t="s">
        <v>6376</v>
      </c>
      <c r="HYB1" s="30" t="s">
        <v>6377</v>
      </c>
      <c r="HYC1" s="30" t="s">
        <v>6378</v>
      </c>
      <c r="HYD1" s="30" t="s">
        <v>6379</v>
      </c>
      <c r="HYE1" s="30" t="s">
        <v>6380</v>
      </c>
      <c r="HYF1" s="30" t="s">
        <v>6381</v>
      </c>
      <c r="HYG1" s="30" t="s">
        <v>6382</v>
      </c>
      <c r="HYH1" s="30" t="s">
        <v>6383</v>
      </c>
      <c r="HYI1" s="30" t="s">
        <v>6384</v>
      </c>
      <c r="HYJ1" s="30" t="s">
        <v>6385</v>
      </c>
      <c r="HYK1" s="30" t="s">
        <v>6386</v>
      </c>
      <c r="HYL1" s="30" t="s">
        <v>6387</v>
      </c>
      <c r="HYM1" s="30" t="s">
        <v>6388</v>
      </c>
      <c r="HYN1" s="30" t="s">
        <v>6389</v>
      </c>
      <c r="HYO1" s="30" t="s">
        <v>6390</v>
      </c>
      <c r="HYP1" s="30" t="s">
        <v>6391</v>
      </c>
      <c r="HYQ1" s="30" t="s">
        <v>6392</v>
      </c>
      <c r="HYR1" s="30" t="s">
        <v>6393</v>
      </c>
      <c r="HYS1" s="30" t="s">
        <v>6394</v>
      </c>
      <c r="HYT1" s="30" t="s">
        <v>6395</v>
      </c>
      <c r="HYU1" s="30" t="s">
        <v>6396</v>
      </c>
      <c r="HYV1" s="30" t="s">
        <v>6397</v>
      </c>
      <c r="HYW1" s="30" t="s">
        <v>6398</v>
      </c>
      <c r="HYX1" s="30" t="s">
        <v>6399</v>
      </c>
      <c r="HYY1" s="30" t="s">
        <v>6400</v>
      </c>
      <c r="HYZ1" s="30" t="s">
        <v>6401</v>
      </c>
      <c r="HZA1" s="30" t="s">
        <v>6402</v>
      </c>
      <c r="HZB1" s="30" t="s">
        <v>6403</v>
      </c>
      <c r="HZC1" s="30" t="s">
        <v>6404</v>
      </c>
      <c r="HZD1" s="30" t="s">
        <v>6405</v>
      </c>
      <c r="HZE1" s="30" t="s">
        <v>6406</v>
      </c>
      <c r="HZF1" s="30" t="s">
        <v>6407</v>
      </c>
      <c r="HZG1" s="30" t="s">
        <v>6408</v>
      </c>
      <c r="HZH1" s="30" t="s">
        <v>6409</v>
      </c>
      <c r="HZI1" s="30" t="s">
        <v>6410</v>
      </c>
      <c r="HZJ1" s="30" t="s">
        <v>6411</v>
      </c>
      <c r="HZK1" s="30" t="s">
        <v>6412</v>
      </c>
      <c r="HZL1" s="30" t="s">
        <v>6413</v>
      </c>
      <c r="HZM1" s="30" t="s">
        <v>6414</v>
      </c>
      <c r="HZN1" s="30" t="s">
        <v>6415</v>
      </c>
      <c r="HZO1" s="30" t="s">
        <v>6416</v>
      </c>
      <c r="HZP1" s="30" t="s">
        <v>6417</v>
      </c>
      <c r="HZQ1" s="30" t="s">
        <v>6418</v>
      </c>
      <c r="HZR1" s="30" t="s">
        <v>6419</v>
      </c>
      <c r="HZS1" s="30" t="s">
        <v>6420</v>
      </c>
      <c r="HZT1" s="30" t="s">
        <v>6421</v>
      </c>
      <c r="HZU1" s="30" t="s">
        <v>6422</v>
      </c>
      <c r="HZV1" s="30" t="s">
        <v>6423</v>
      </c>
      <c r="HZW1" s="30" t="s">
        <v>6424</v>
      </c>
      <c r="HZX1" s="30" t="s">
        <v>6425</v>
      </c>
      <c r="HZY1" s="30" t="s">
        <v>6426</v>
      </c>
      <c r="HZZ1" s="30" t="s">
        <v>6427</v>
      </c>
      <c r="IAA1" s="30" t="s">
        <v>6428</v>
      </c>
      <c r="IAB1" s="30" t="s">
        <v>6429</v>
      </c>
      <c r="IAC1" s="30" t="s">
        <v>6430</v>
      </c>
      <c r="IAD1" s="30" t="s">
        <v>6431</v>
      </c>
      <c r="IAE1" s="30" t="s">
        <v>6432</v>
      </c>
      <c r="IAF1" s="30" t="s">
        <v>6433</v>
      </c>
      <c r="IAG1" s="30" t="s">
        <v>6434</v>
      </c>
      <c r="IAH1" s="30" t="s">
        <v>6435</v>
      </c>
      <c r="IAI1" s="30" t="s">
        <v>6436</v>
      </c>
      <c r="IAJ1" s="30" t="s">
        <v>6437</v>
      </c>
      <c r="IAK1" s="30" t="s">
        <v>6438</v>
      </c>
      <c r="IAL1" s="30" t="s">
        <v>6439</v>
      </c>
      <c r="IAM1" s="30" t="s">
        <v>6440</v>
      </c>
      <c r="IAN1" s="30" t="s">
        <v>6441</v>
      </c>
      <c r="IAO1" s="30" t="s">
        <v>6442</v>
      </c>
      <c r="IAP1" s="30" t="s">
        <v>6443</v>
      </c>
      <c r="IAQ1" s="30" t="s">
        <v>6444</v>
      </c>
      <c r="IAR1" s="30" t="s">
        <v>6445</v>
      </c>
      <c r="IAS1" s="30" t="s">
        <v>6446</v>
      </c>
      <c r="IAT1" s="30" t="s">
        <v>6447</v>
      </c>
      <c r="IAU1" s="30" t="s">
        <v>6448</v>
      </c>
      <c r="IAV1" s="30" t="s">
        <v>6449</v>
      </c>
      <c r="IAW1" s="30" t="s">
        <v>6450</v>
      </c>
      <c r="IAX1" s="30" t="s">
        <v>6451</v>
      </c>
      <c r="IAY1" s="30" t="s">
        <v>6452</v>
      </c>
      <c r="IAZ1" s="30" t="s">
        <v>6453</v>
      </c>
      <c r="IBA1" s="30" t="s">
        <v>6454</v>
      </c>
      <c r="IBB1" s="30" t="s">
        <v>6455</v>
      </c>
      <c r="IBC1" s="30" t="s">
        <v>6456</v>
      </c>
      <c r="IBD1" s="30" t="s">
        <v>6457</v>
      </c>
      <c r="IBE1" s="30" t="s">
        <v>6458</v>
      </c>
      <c r="IBF1" s="30" t="s">
        <v>6459</v>
      </c>
      <c r="IBG1" s="30" t="s">
        <v>6460</v>
      </c>
      <c r="IBH1" s="30" t="s">
        <v>6461</v>
      </c>
      <c r="IBI1" s="30" t="s">
        <v>6462</v>
      </c>
      <c r="IBJ1" s="30" t="s">
        <v>6463</v>
      </c>
      <c r="IBK1" s="30" t="s">
        <v>6464</v>
      </c>
      <c r="IBL1" s="30" t="s">
        <v>6465</v>
      </c>
      <c r="IBM1" s="30" t="s">
        <v>6466</v>
      </c>
      <c r="IBN1" s="30" t="s">
        <v>6467</v>
      </c>
      <c r="IBO1" s="30" t="s">
        <v>6468</v>
      </c>
      <c r="IBP1" s="30" t="s">
        <v>6469</v>
      </c>
      <c r="IBQ1" s="30" t="s">
        <v>6470</v>
      </c>
      <c r="IBR1" s="30" t="s">
        <v>6471</v>
      </c>
      <c r="IBS1" s="30" t="s">
        <v>6472</v>
      </c>
      <c r="IBT1" s="30" t="s">
        <v>6473</v>
      </c>
      <c r="IBU1" s="30" t="s">
        <v>6474</v>
      </c>
      <c r="IBV1" s="30" t="s">
        <v>6475</v>
      </c>
      <c r="IBW1" s="30" t="s">
        <v>6476</v>
      </c>
      <c r="IBX1" s="30" t="s">
        <v>6477</v>
      </c>
      <c r="IBY1" s="30" t="s">
        <v>6478</v>
      </c>
      <c r="IBZ1" s="30" t="s">
        <v>6479</v>
      </c>
      <c r="ICA1" s="30" t="s">
        <v>6480</v>
      </c>
      <c r="ICB1" s="30" t="s">
        <v>6481</v>
      </c>
      <c r="ICC1" s="30" t="s">
        <v>6482</v>
      </c>
      <c r="ICD1" s="30" t="s">
        <v>6483</v>
      </c>
      <c r="ICE1" s="30" t="s">
        <v>6484</v>
      </c>
      <c r="ICF1" s="30" t="s">
        <v>6485</v>
      </c>
      <c r="ICG1" s="30" t="s">
        <v>6486</v>
      </c>
      <c r="ICH1" s="30" t="s">
        <v>6487</v>
      </c>
      <c r="ICI1" s="30" t="s">
        <v>6488</v>
      </c>
      <c r="ICJ1" s="30" t="s">
        <v>6489</v>
      </c>
      <c r="ICK1" s="30" t="s">
        <v>6490</v>
      </c>
      <c r="ICL1" s="30" t="s">
        <v>6491</v>
      </c>
      <c r="ICM1" s="30" t="s">
        <v>6492</v>
      </c>
      <c r="ICN1" s="30" t="s">
        <v>6493</v>
      </c>
      <c r="ICO1" s="30" t="s">
        <v>6494</v>
      </c>
      <c r="ICP1" s="30" t="s">
        <v>6495</v>
      </c>
      <c r="ICQ1" s="30" t="s">
        <v>6496</v>
      </c>
      <c r="ICR1" s="30" t="s">
        <v>6497</v>
      </c>
      <c r="ICS1" s="30" t="s">
        <v>6498</v>
      </c>
      <c r="ICT1" s="30" t="s">
        <v>6499</v>
      </c>
      <c r="ICU1" s="30" t="s">
        <v>6500</v>
      </c>
      <c r="ICV1" s="30" t="s">
        <v>6501</v>
      </c>
      <c r="ICW1" s="30" t="s">
        <v>6502</v>
      </c>
      <c r="ICX1" s="30" t="s">
        <v>6503</v>
      </c>
      <c r="ICY1" s="30" t="s">
        <v>6504</v>
      </c>
      <c r="ICZ1" s="30" t="s">
        <v>6505</v>
      </c>
      <c r="IDA1" s="30" t="s">
        <v>6506</v>
      </c>
      <c r="IDB1" s="30" t="s">
        <v>6507</v>
      </c>
      <c r="IDC1" s="30" t="s">
        <v>6508</v>
      </c>
      <c r="IDD1" s="30" t="s">
        <v>6509</v>
      </c>
      <c r="IDE1" s="30" t="s">
        <v>6510</v>
      </c>
      <c r="IDF1" s="30" t="s">
        <v>6511</v>
      </c>
      <c r="IDG1" s="30" t="s">
        <v>6512</v>
      </c>
      <c r="IDH1" s="30" t="s">
        <v>6513</v>
      </c>
      <c r="IDI1" s="30" t="s">
        <v>6514</v>
      </c>
      <c r="IDJ1" s="30" t="s">
        <v>6515</v>
      </c>
      <c r="IDK1" s="30" t="s">
        <v>6516</v>
      </c>
      <c r="IDL1" s="30" t="s">
        <v>6517</v>
      </c>
      <c r="IDM1" s="30" t="s">
        <v>6518</v>
      </c>
      <c r="IDN1" s="30" t="s">
        <v>6519</v>
      </c>
      <c r="IDO1" s="30" t="s">
        <v>6520</v>
      </c>
      <c r="IDP1" s="30" t="s">
        <v>6521</v>
      </c>
      <c r="IDQ1" s="30" t="s">
        <v>6522</v>
      </c>
      <c r="IDR1" s="30" t="s">
        <v>6523</v>
      </c>
      <c r="IDS1" s="30" t="s">
        <v>6524</v>
      </c>
      <c r="IDT1" s="30" t="s">
        <v>6525</v>
      </c>
      <c r="IDU1" s="30" t="s">
        <v>6526</v>
      </c>
      <c r="IDV1" s="30" t="s">
        <v>6527</v>
      </c>
      <c r="IDW1" s="30" t="s">
        <v>6528</v>
      </c>
      <c r="IDX1" s="30" t="s">
        <v>6529</v>
      </c>
      <c r="IDY1" s="30" t="s">
        <v>6530</v>
      </c>
      <c r="IDZ1" s="30" t="s">
        <v>6531</v>
      </c>
      <c r="IEA1" s="30" t="s">
        <v>6532</v>
      </c>
      <c r="IEB1" s="30" t="s">
        <v>6533</v>
      </c>
      <c r="IEC1" s="30" t="s">
        <v>6534</v>
      </c>
      <c r="IED1" s="30" t="s">
        <v>6535</v>
      </c>
      <c r="IEE1" s="30" t="s">
        <v>6536</v>
      </c>
      <c r="IEF1" s="30" t="s">
        <v>6537</v>
      </c>
      <c r="IEG1" s="30" t="s">
        <v>6538</v>
      </c>
      <c r="IEH1" s="30" t="s">
        <v>6539</v>
      </c>
      <c r="IEI1" s="30" t="s">
        <v>6540</v>
      </c>
      <c r="IEJ1" s="30" t="s">
        <v>6541</v>
      </c>
      <c r="IEK1" s="30" t="s">
        <v>6542</v>
      </c>
      <c r="IEL1" s="30" t="s">
        <v>6543</v>
      </c>
      <c r="IEM1" s="30" t="s">
        <v>6544</v>
      </c>
      <c r="IEN1" s="30" t="s">
        <v>6545</v>
      </c>
      <c r="IEO1" s="30" t="s">
        <v>6546</v>
      </c>
      <c r="IEP1" s="30" t="s">
        <v>6547</v>
      </c>
      <c r="IEQ1" s="30" t="s">
        <v>6548</v>
      </c>
      <c r="IER1" s="30" t="s">
        <v>6549</v>
      </c>
      <c r="IES1" s="30" t="s">
        <v>6550</v>
      </c>
      <c r="IET1" s="30" t="s">
        <v>6551</v>
      </c>
      <c r="IEU1" s="30" t="s">
        <v>6552</v>
      </c>
      <c r="IEV1" s="30" t="s">
        <v>6553</v>
      </c>
      <c r="IEW1" s="30" t="s">
        <v>6554</v>
      </c>
      <c r="IEX1" s="30" t="s">
        <v>6555</v>
      </c>
      <c r="IEY1" s="30" t="s">
        <v>6556</v>
      </c>
      <c r="IEZ1" s="30" t="s">
        <v>6557</v>
      </c>
      <c r="IFA1" s="30" t="s">
        <v>6558</v>
      </c>
      <c r="IFB1" s="30" t="s">
        <v>6559</v>
      </c>
      <c r="IFC1" s="30" t="s">
        <v>6560</v>
      </c>
      <c r="IFD1" s="30" t="s">
        <v>6561</v>
      </c>
      <c r="IFE1" s="30" t="s">
        <v>6562</v>
      </c>
      <c r="IFF1" s="30" t="s">
        <v>6563</v>
      </c>
      <c r="IFG1" s="30" t="s">
        <v>6564</v>
      </c>
      <c r="IFH1" s="30" t="s">
        <v>6565</v>
      </c>
      <c r="IFI1" s="30" t="s">
        <v>6566</v>
      </c>
      <c r="IFJ1" s="30" t="s">
        <v>6567</v>
      </c>
      <c r="IFK1" s="30" t="s">
        <v>6568</v>
      </c>
      <c r="IFL1" s="30" t="s">
        <v>6569</v>
      </c>
      <c r="IFM1" s="30" t="s">
        <v>6570</v>
      </c>
      <c r="IFN1" s="30" t="s">
        <v>6571</v>
      </c>
      <c r="IFO1" s="30" t="s">
        <v>6572</v>
      </c>
      <c r="IFP1" s="30" t="s">
        <v>6573</v>
      </c>
      <c r="IFQ1" s="30" t="s">
        <v>6574</v>
      </c>
      <c r="IFR1" s="30" t="s">
        <v>6575</v>
      </c>
      <c r="IFS1" s="30" t="s">
        <v>6576</v>
      </c>
      <c r="IFT1" s="30" t="s">
        <v>6577</v>
      </c>
      <c r="IFU1" s="30" t="s">
        <v>6578</v>
      </c>
      <c r="IFV1" s="30" t="s">
        <v>6579</v>
      </c>
      <c r="IFW1" s="30" t="s">
        <v>6580</v>
      </c>
      <c r="IFX1" s="30" t="s">
        <v>6581</v>
      </c>
      <c r="IFY1" s="30" t="s">
        <v>6582</v>
      </c>
      <c r="IFZ1" s="30" t="s">
        <v>6583</v>
      </c>
      <c r="IGA1" s="30" t="s">
        <v>6584</v>
      </c>
      <c r="IGB1" s="30" t="s">
        <v>6585</v>
      </c>
      <c r="IGC1" s="30" t="s">
        <v>6586</v>
      </c>
      <c r="IGD1" s="30" t="s">
        <v>6587</v>
      </c>
      <c r="IGE1" s="30" t="s">
        <v>6588</v>
      </c>
      <c r="IGF1" s="30" t="s">
        <v>6589</v>
      </c>
      <c r="IGG1" s="30" t="s">
        <v>6590</v>
      </c>
      <c r="IGH1" s="30" t="s">
        <v>6591</v>
      </c>
      <c r="IGI1" s="30" t="s">
        <v>6592</v>
      </c>
      <c r="IGJ1" s="30" t="s">
        <v>6593</v>
      </c>
      <c r="IGK1" s="30" t="s">
        <v>6594</v>
      </c>
      <c r="IGL1" s="30" t="s">
        <v>6595</v>
      </c>
      <c r="IGM1" s="30" t="s">
        <v>6596</v>
      </c>
      <c r="IGN1" s="30" t="s">
        <v>6597</v>
      </c>
      <c r="IGO1" s="30" t="s">
        <v>6598</v>
      </c>
      <c r="IGP1" s="30" t="s">
        <v>6599</v>
      </c>
      <c r="IGQ1" s="30" t="s">
        <v>6600</v>
      </c>
      <c r="IGR1" s="30" t="s">
        <v>6601</v>
      </c>
      <c r="IGS1" s="30" t="s">
        <v>6602</v>
      </c>
      <c r="IGT1" s="30" t="s">
        <v>6603</v>
      </c>
      <c r="IGU1" s="30" t="s">
        <v>6604</v>
      </c>
      <c r="IGV1" s="30" t="s">
        <v>6605</v>
      </c>
      <c r="IGW1" s="30" t="s">
        <v>6606</v>
      </c>
      <c r="IGX1" s="30" t="s">
        <v>6607</v>
      </c>
      <c r="IGY1" s="30" t="s">
        <v>6608</v>
      </c>
      <c r="IGZ1" s="30" t="s">
        <v>6609</v>
      </c>
      <c r="IHA1" s="30" t="s">
        <v>6610</v>
      </c>
      <c r="IHB1" s="30" t="s">
        <v>6611</v>
      </c>
      <c r="IHC1" s="30" t="s">
        <v>6612</v>
      </c>
      <c r="IHD1" s="30" t="s">
        <v>6613</v>
      </c>
      <c r="IHE1" s="30" t="s">
        <v>6614</v>
      </c>
      <c r="IHF1" s="30" t="s">
        <v>6615</v>
      </c>
      <c r="IHG1" s="30" t="s">
        <v>6616</v>
      </c>
      <c r="IHH1" s="30" t="s">
        <v>6617</v>
      </c>
      <c r="IHI1" s="30" t="s">
        <v>6618</v>
      </c>
      <c r="IHJ1" s="30" t="s">
        <v>6619</v>
      </c>
      <c r="IHK1" s="30" t="s">
        <v>6620</v>
      </c>
      <c r="IHL1" s="30" t="s">
        <v>6621</v>
      </c>
      <c r="IHM1" s="30" t="s">
        <v>6622</v>
      </c>
      <c r="IHN1" s="30" t="s">
        <v>6623</v>
      </c>
      <c r="IHO1" s="30" t="s">
        <v>6624</v>
      </c>
      <c r="IHP1" s="30" t="s">
        <v>6625</v>
      </c>
      <c r="IHQ1" s="30" t="s">
        <v>6626</v>
      </c>
      <c r="IHR1" s="30" t="s">
        <v>6627</v>
      </c>
      <c r="IHS1" s="30" t="s">
        <v>6628</v>
      </c>
      <c r="IHT1" s="30" t="s">
        <v>6629</v>
      </c>
      <c r="IHU1" s="30" t="s">
        <v>6630</v>
      </c>
      <c r="IHV1" s="30" t="s">
        <v>6631</v>
      </c>
      <c r="IHW1" s="30" t="s">
        <v>6632</v>
      </c>
      <c r="IHX1" s="30" t="s">
        <v>6633</v>
      </c>
      <c r="IHY1" s="30" t="s">
        <v>6634</v>
      </c>
      <c r="IHZ1" s="30" t="s">
        <v>6635</v>
      </c>
      <c r="IIA1" s="30" t="s">
        <v>6636</v>
      </c>
      <c r="IIB1" s="30" t="s">
        <v>6637</v>
      </c>
      <c r="IIC1" s="30" t="s">
        <v>6638</v>
      </c>
      <c r="IID1" s="30" t="s">
        <v>6639</v>
      </c>
      <c r="IIE1" s="30" t="s">
        <v>6640</v>
      </c>
      <c r="IIF1" s="30" t="s">
        <v>6641</v>
      </c>
      <c r="IIG1" s="30" t="s">
        <v>6642</v>
      </c>
      <c r="IIH1" s="30" t="s">
        <v>6643</v>
      </c>
      <c r="III1" s="30" t="s">
        <v>6644</v>
      </c>
      <c r="IIJ1" s="30" t="s">
        <v>6645</v>
      </c>
      <c r="IIK1" s="30" t="s">
        <v>6646</v>
      </c>
      <c r="IIL1" s="30" t="s">
        <v>6647</v>
      </c>
      <c r="IIM1" s="30" t="s">
        <v>6648</v>
      </c>
      <c r="IIN1" s="30" t="s">
        <v>6649</v>
      </c>
      <c r="IIO1" s="30" t="s">
        <v>6650</v>
      </c>
      <c r="IIP1" s="30" t="s">
        <v>6651</v>
      </c>
      <c r="IIQ1" s="30" t="s">
        <v>6652</v>
      </c>
      <c r="IIR1" s="30" t="s">
        <v>6653</v>
      </c>
      <c r="IIS1" s="30" t="s">
        <v>6654</v>
      </c>
      <c r="IIT1" s="30" t="s">
        <v>6655</v>
      </c>
      <c r="IIU1" s="30" t="s">
        <v>6656</v>
      </c>
      <c r="IIV1" s="30" t="s">
        <v>6657</v>
      </c>
      <c r="IIW1" s="30" t="s">
        <v>6658</v>
      </c>
      <c r="IIX1" s="30" t="s">
        <v>6659</v>
      </c>
      <c r="IIY1" s="30" t="s">
        <v>6660</v>
      </c>
      <c r="IIZ1" s="30" t="s">
        <v>6661</v>
      </c>
      <c r="IJA1" s="30" t="s">
        <v>6662</v>
      </c>
      <c r="IJB1" s="30" t="s">
        <v>6663</v>
      </c>
      <c r="IJC1" s="30" t="s">
        <v>6664</v>
      </c>
      <c r="IJD1" s="30" t="s">
        <v>6665</v>
      </c>
      <c r="IJE1" s="30" t="s">
        <v>6666</v>
      </c>
      <c r="IJF1" s="30" t="s">
        <v>6667</v>
      </c>
      <c r="IJG1" s="30" t="s">
        <v>6668</v>
      </c>
      <c r="IJH1" s="30" t="s">
        <v>6669</v>
      </c>
      <c r="IJI1" s="30" t="s">
        <v>6670</v>
      </c>
      <c r="IJJ1" s="30" t="s">
        <v>6671</v>
      </c>
      <c r="IJK1" s="30" t="s">
        <v>6672</v>
      </c>
      <c r="IJL1" s="30" t="s">
        <v>6673</v>
      </c>
      <c r="IJM1" s="30" t="s">
        <v>6674</v>
      </c>
      <c r="IJN1" s="30" t="s">
        <v>6675</v>
      </c>
      <c r="IJO1" s="30" t="s">
        <v>6676</v>
      </c>
      <c r="IJP1" s="30" t="s">
        <v>6677</v>
      </c>
      <c r="IJQ1" s="30" t="s">
        <v>6678</v>
      </c>
      <c r="IJR1" s="30" t="s">
        <v>6679</v>
      </c>
      <c r="IJS1" s="30" t="s">
        <v>6680</v>
      </c>
      <c r="IJT1" s="30" t="s">
        <v>6681</v>
      </c>
      <c r="IJU1" s="30" t="s">
        <v>6682</v>
      </c>
      <c r="IJV1" s="30" t="s">
        <v>6683</v>
      </c>
      <c r="IJW1" s="30" t="s">
        <v>6684</v>
      </c>
      <c r="IJX1" s="30" t="s">
        <v>6685</v>
      </c>
      <c r="IJY1" s="30" t="s">
        <v>6686</v>
      </c>
      <c r="IJZ1" s="30" t="s">
        <v>6687</v>
      </c>
      <c r="IKA1" s="30" t="s">
        <v>6688</v>
      </c>
      <c r="IKB1" s="30" t="s">
        <v>6689</v>
      </c>
      <c r="IKC1" s="30" t="s">
        <v>6690</v>
      </c>
      <c r="IKD1" s="30" t="s">
        <v>6691</v>
      </c>
      <c r="IKE1" s="30" t="s">
        <v>6692</v>
      </c>
      <c r="IKF1" s="30" t="s">
        <v>6693</v>
      </c>
      <c r="IKG1" s="30" t="s">
        <v>6694</v>
      </c>
      <c r="IKH1" s="30" t="s">
        <v>6695</v>
      </c>
      <c r="IKI1" s="30" t="s">
        <v>6696</v>
      </c>
      <c r="IKJ1" s="30" t="s">
        <v>6697</v>
      </c>
      <c r="IKK1" s="30" t="s">
        <v>6698</v>
      </c>
      <c r="IKL1" s="30" t="s">
        <v>6699</v>
      </c>
      <c r="IKM1" s="30" t="s">
        <v>6700</v>
      </c>
      <c r="IKN1" s="30" t="s">
        <v>6701</v>
      </c>
      <c r="IKO1" s="30" t="s">
        <v>6702</v>
      </c>
      <c r="IKP1" s="30" t="s">
        <v>6703</v>
      </c>
      <c r="IKQ1" s="30" t="s">
        <v>6704</v>
      </c>
      <c r="IKR1" s="30" t="s">
        <v>6705</v>
      </c>
      <c r="IKS1" s="30" t="s">
        <v>6706</v>
      </c>
      <c r="IKT1" s="30" t="s">
        <v>6707</v>
      </c>
      <c r="IKU1" s="30" t="s">
        <v>6708</v>
      </c>
      <c r="IKV1" s="30" t="s">
        <v>6709</v>
      </c>
      <c r="IKW1" s="30" t="s">
        <v>6710</v>
      </c>
      <c r="IKX1" s="30" t="s">
        <v>6711</v>
      </c>
      <c r="IKY1" s="30" t="s">
        <v>6712</v>
      </c>
      <c r="IKZ1" s="30" t="s">
        <v>6713</v>
      </c>
      <c r="ILA1" s="30" t="s">
        <v>6714</v>
      </c>
      <c r="ILB1" s="30" t="s">
        <v>6715</v>
      </c>
      <c r="ILC1" s="30" t="s">
        <v>6716</v>
      </c>
      <c r="ILD1" s="30" t="s">
        <v>6717</v>
      </c>
      <c r="ILE1" s="30" t="s">
        <v>6718</v>
      </c>
      <c r="ILF1" s="30" t="s">
        <v>6719</v>
      </c>
      <c r="ILG1" s="30" t="s">
        <v>6720</v>
      </c>
      <c r="ILH1" s="30" t="s">
        <v>6721</v>
      </c>
      <c r="ILI1" s="30" t="s">
        <v>6722</v>
      </c>
      <c r="ILJ1" s="30" t="s">
        <v>6723</v>
      </c>
      <c r="ILK1" s="30" t="s">
        <v>6724</v>
      </c>
      <c r="ILL1" s="30" t="s">
        <v>6725</v>
      </c>
      <c r="ILM1" s="30" t="s">
        <v>6726</v>
      </c>
      <c r="ILN1" s="30" t="s">
        <v>6727</v>
      </c>
      <c r="ILO1" s="30" t="s">
        <v>6728</v>
      </c>
      <c r="ILP1" s="30" t="s">
        <v>6729</v>
      </c>
      <c r="ILQ1" s="30" t="s">
        <v>6730</v>
      </c>
      <c r="ILR1" s="30" t="s">
        <v>6731</v>
      </c>
      <c r="ILS1" s="30" t="s">
        <v>6732</v>
      </c>
      <c r="ILT1" s="30" t="s">
        <v>6733</v>
      </c>
      <c r="ILU1" s="30" t="s">
        <v>6734</v>
      </c>
      <c r="ILV1" s="30" t="s">
        <v>6735</v>
      </c>
      <c r="ILW1" s="30" t="s">
        <v>6736</v>
      </c>
      <c r="ILX1" s="30" t="s">
        <v>6737</v>
      </c>
      <c r="ILY1" s="30" t="s">
        <v>6738</v>
      </c>
      <c r="ILZ1" s="30" t="s">
        <v>6739</v>
      </c>
      <c r="IMA1" s="30" t="s">
        <v>6740</v>
      </c>
      <c r="IMB1" s="30" t="s">
        <v>6741</v>
      </c>
      <c r="IMC1" s="30" t="s">
        <v>6742</v>
      </c>
      <c r="IMD1" s="30" t="s">
        <v>6743</v>
      </c>
      <c r="IME1" s="30" t="s">
        <v>6744</v>
      </c>
      <c r="IMF1" s="30" t="s">
        <v>6745</v>
      </c>
      <c r="IMG1" s="30" t="s">
        <v>6746</v>
      </c>
      <c r="IMH1" s="30" t="s">
        <v>6747</v>
      </c>
      <c r="IMI1" s="30" t="s">
        <v>6748</v>
      </c>
      <c r="IMJ1" s="30" t="s">
        <v>6749</v>
      </c>
      <c r="IMK1" s="30" t="s">
        <v>6750</v>
      </c>
      <c r="IML1" s="30" t="s">
        <v>6751</v>
      </c>
      <c r="IMM1" s="30" t="s">
        <v>6752</v>
      </c>
      <c r="IMN1" s="30" t="s">
        <v>6753</v>
      </c>
      <c r="IMO1" s="30" t="s">
        <v>6754</v>
      </c>
      <c r="IMP1" s="30" t="s">
        <v>6755</v>
      </c>
      <c r="IMQ1" s="30" t="s">
        <v>6756</v>
      </c>
      <c r="IMR1" s="30" t="s">
        <v>6757</v>
      </c>
      <c r="IMS1" s="30" t="s">
        <v>6758</v>
      </c>
      <c r="IMT1" s="30" t="s">
        <v>6759</v>
      </c>
      <c r="IMU1" s="30" t="s">
        <v>6760</v>
      </c>
      <c r="IMV1" s="30" t="s">
        <v>6761</v>
      </c>
      <c r="IMW1" s="30" t="s">
        <v>6762</v>
      </c>
      <c r="IMX1" s="30" t="s">
        <v>6763</v>
      </c>
      <c r="IMY1" s="30" t="s">
        <v>6764</v>
      </c>
      <c r="IMZ1" s="30" t="s">
        <v>6765</v>
      </c>
      <c r="INA1" s="30" t="s">
        <v>6766</v>
      </c>
      <c r="INB1" s="30" t="s">
        <v>6767</v>
      </c>
      <c r="INC1" s="30" t="s">
        <v>6768</v>
      </c>
      <c r="IND1" s="30" t="s">
        <v>6769</v>
      </c>
      <c r="INE1" s="30" t="s">
        <v>6770</v>
      </c>
      <c r="INF1" s="30" t="s">
        <v>6771</v>
      </c>
      <c r="ING1" s="30" t="s">
        <v>6772</v>
      </c>
      <c r="INH1" s="30" t="s">
        <v>6773</v>
      </c>
      <c r="INI1" s="30" t="s">
        <v>6774</v>
      </c>
      <c r="INJ1" s="30" t="s">
        <v>6775</v>
      </c>
      <c r="INK1" s="30" t="s">
        <v>6776</v>
      </c>
      <c r="INL1" s="30" t="s">
        <v>6777</v>
      </c>
      <c r="INM1" s="30" t="s">
        <v>6778</v>
      </c>
      <c r="INN1" s="30" t="s">
        <v>6779</v>
      </c>
      <c r="INO1" s="30" t="s">
        <v>6780</v>
      </c>
      <c r="INP1" s="30" t="s">
        <v>6781</v>
      </c>
      <c r="INQ1" s="30" t="s">
        <v>6782</v>
      </c>
      <c r="INR1" s="30" t="s">
        <v>6783</v>
      </c>
      <c r="INS1" s="30" t="s">
        <v>6784</v>
      </c>
      <c r="INT1" s="30" t="s">
        <v>6785</v>
      </c>
      <c r="INU1" s="30" t="s">
        <v>6786</v>
      </c>
      <c r="INV1" s="30" t="s">
        <v>6787</v>
      </c>
      <c r="INW1" s="30" t="s">
        <v>6788</v>
      </c>
      <c r="INX1" s="30" t="s">
        <v>6789</v>
      </c>
      <c r="INY1" s="30" t="s">
        <v>6790</v>
      </c>
      <c r="INZ1" s="30" t="s">
        <v>6791</v>
      </c>
      <c r="IOA1" s="30" t="s">
        <v>6792</v>
      </c>
      <c r="IOB1" s="30" t="s">
        <v>6793</v>
      </c>
      <c r="IOC1" s="30" t="s">
        <v>6794</v>
      </c>
      <c r="IOD1" s="30" t="s">
        <v>6795</v>
      </c>
      <c r="IOE1" s="30" t="s">
        <v>6796</v>
      </c>
      <c r="IOF1" s="30" t="s">
        <v>6797</v>
      </c>
      <c r="IOG1" s="30" t="s">
        <v>6798</v>
      </c>
      <c r="IOH1" s="30" t="s">
        <v>6799</v>
      </c>
      <c r="IOI1" s="30" t="s">
        <v>6800</v>
      </c>
      <c r="IOJ1" s="30" t="s">
        <v>6801</v>
      </c>
      <c r="IOK1" s="30" t="s">
        <v>6802</v>
      </c>
      <c r="IOL1" s="30" t="s">
        <v>6803</v>
      </c>
      <c r="IOM1" s="30" t="s">
        <v>6804</v>
      </c>
      <c r="ION1" s="30" t="s">
        <v>6805</v>
      </c>
      <c r="IOO1" s="30" t="s">
        <v>6806</v>
      </c>
      <c r="IOP1" s="30" t="s">
        <v>6807</v>
      </c>
      <c r="IOQ1" s="30" t="s">
        <v>6808</v>
      </c>
      <c r="IOR1" s="30" t="s">
        <v>6809</v>
      </c>
      <c r="IOS1" s="30" t="s">
        <v>6810</v>
      </c>
      <c r="IOT1" s="30" t="s">
        <v>6811</v>
      </c>
      <c r="IOU1" s="30" t="s">
        <v>6812</v>
      </c>
      <c r="IOV1" s="30" t="s">
        <v>6813</v>
      </c>
      <c r="IOW1" s="30" t="s">
        <v>6814</v>
      </c>
      <c r="IOX1" s="30" t="s">
        <v>6815</v>
      </c>
      <c r="IOY1" s="30" t="s">
        <v>6816</v>
      </c>
      <c r="IOZ1" s="30" t="s">
        <v>6817</v>
      </c>
      <c r="IPA1" s="30" t="s">
        <v>6818</v>
      </c>
      <c r="IPB1" s="30" t="s">
        <v>6819</v>
      </c>
      <c r="IPC1" s="30" t="s">
        <v>6820</v>
      </c>
      <c r="IPD1" s="30" t="s">
        <v>6821</v>
      </c>
      <c r="IPE1" s="30" t="s">
        <v>6822</v>
      </c>
      <c r="IPF1" s="30" t="s">
        <v>6823</v>
      </c>
      <c r="IPG1" s="30" t="s">
        <v>6824</v>
      </c>
      <c r="IPH1" s="30" t="s">
        <v>6825</v>
      </c>
      <c r="IPI1" s="30" t="s">
        <v>6826</v>
      </c>
      <c r="IPJ1" s="30" t="s">
        <v>6827</v>
      </c>
      <c r="IPK1" s="30" t="s">
        <v>6828</v>
      </c>
      <c r="IPL1" s="30" t="s">
        <v>6829</v>
      </c>
      <c r="IPM1" s="30" t="s">
        <v>6830</v>
      </c>
      <c r="IPN1" s="30" t="s">
        <v>6831</v>
      </c>
      <c r="IPO1" s="30" t="s">
        <v>6832</v>
      </c>
      <c r="IPP1" s="30" t="s">
        <v>6833</v>
      </c>
      <c r="IPQ1" s="30" t="s">
        <v>6834</v>
      </c>
      <c r="IPR1" s="30" t="s">
        <v>6835</v>
      </c>
      <c r="IPS1" s="30" t="s">
        <v>6836</v>
      </c>
      <c r="IPT1" s="30" t="s">
        <v>6837</v>
      </c>
      <c r="IPU1" s="30" t="s">
        <v>6838</v>
      </c>
      <c r="IPV1" s="30" t="s">
        <v>6839</v>
      </c>
      <c r="IPW1" s="30" t="s">
        <v>6840</v>
      </c>
      <c r="IPX1" s="30" t="s">
        <v>6841</v>
      </c>
      <c r="IPY1" s="30" t="s">
        <v>6842</v>
      </c>
      <c r="IPZ1" s="30" t="s">
        <v>6843</v>
      </c>
      <c r="IQA1" s="30" t="s">
        <v>6844</v>
      </c>
      <c r="IQB1" s="30" t="s">
        <v>6845</v>
      </c>
      <c r="IQC1" s="30" t="s">
        <v>6846</v>
      </c>
      <c r="IQD1" s="30" t="s">
        <v>6847</v>
      </c>
      <c r="IQE1" s="30" t="s">
        <v>6848</v>
      </c>
      <c r="IQF1" s="30" t="s">
        <v>6849</v>
      </c>
      <c r="IQG1" s="30" t="s">
        <v>6850</v>
      </c>
      <c r="IQH1" s="30" t="s">
        <v>6851</v>
      </c>
      <c r="IQI1" s="30" t="s">
        <v>6852</v>
      </c>
      <c r="IQJ1" s="30" t="s">
        <v>6853</v>
      </c>
      <c r="IQK1" s="30" t="s">
        <v>6854</v>
      </c>
      <c r="IQL1" s="30" t="s">
        <v>6855</v>
      </c>
      <c r="IQM1" s="30" t="s">
        <v>6856</v>
      </c>
      <c r="IQN1" s="30" t="s">
        <v>6857</v>
      </c>
      <c r="IQO1" s="30" t="s">
        <v>6858</v>
      </c>
      <c r="IQP1" s="30" t="s">
        <v>6859</v>
      </c>
      <c r="IQQ1" s="30" t="s">
        <v>6860</v>
      </c>
      <c r="IQR1" s="30" t="s">
        <v>6861</v>
      </c>
      <c r="IQS1" s="30" t="s">
        <v>6862</v>
      </c>
      <c r="IQT1" s="30" t="s">
        <v>6863</v>
      </c>
      <c r="IQU1" s="30" t="s">
        <v>6864</v>
      </c>
      <c r="IQV1" s="30" t="s">
        <v>6865</v>
      </c>
      <c r="IQW1" s="30" t="s">
        <v>6866</v>
      </c>
      <c r="IQX1" s="30" t="s">
        <v>6867</v>
      </c>
      <c r="IQY1" s="30" t="s">
        <v>6868</v>
      </c>
      <c r="IQZ1" s="30" t="s">
        <v>6869</v>
      </c>
      <c r="IRA1" s="30" t="s">
        <v>6870</v>
      </c>
      <c r="IRB1" s="30" t="s">
        <v>6871</v>
      </c>
      <c r="IRC1" s="30" t="s">
        <v>6872</v>
      </c>
      <c r="IRD1" s="30" t="s">
        <v>6873</v>
      </c>
      <c r="IRE1" s="30" t="s">
        <v>6874</v>
      </c>
      <c r="IRF1" s="30" t="s">
        <v>6875</v>
      </c>
      <c r="IRG1" s="30" t="s">
        <v>6876</v>
      </c>
      <c r="IRH1" s="30" t="s">
        <v>6877</v>
      </c>
      <c r="IRI1" s="30" t="s">
        <v>6878</v>
      </c>
      <c r="IRJ1" s="30" t="s">
        <v>6879</v>
      </c>
      <c r="IRK1" s="30" t="s">
        <v>6880</v>
      </c>
      <c r="IRL1" s="30" t="s">
        <v>6881</v>
      </c>
      <c r="IRM1" s="30" t="s">
        <v>6882</v>
      </c>
      <c r="IRN1" s="30" t="s">
        <v>6883</v>
      </c>
      <c r="IRO1" s="30" t="s">
        <v>6884</v>
      </c>
      <c r="IRP1" s="30" t="s">
        <v>6885</v>
      </c>
      <c r="IRQ1" s="30" t="s">
        <v>6886</v>
      </c>
      <c r="IRR1" s="30" t="s">
        <v>6887</v>
      </c>
      <c r="IRS1" s="30" t="s">
        <v>6888</v>
      </c>
      <c r="IRT1" s="30" t="s">
        <v>6889</v>
      </c>
      <c r="IRU1" s="30" t="s">
        <v>6890</v>
      </c>
      <c r="IRV1" s="30" t="s">
        <v>6891</v>
      </c>
      <c r="IRW1" s="30" t="s">
        <v>6892</v>
      </c>
      <c r="IRX1" s="30" t="s">
        <v>6893</v>
      </c>
      <c r="IRY1" s="30" t="s">
        <v>6894</v>
      </c>
      <c r="IRZ1" s="30" t="s">
        <v>6895</v>
      </c>
      <c r="ISA1" s="30" t="s">
        <v>6896</v>
      </c>
      <c r="ISB1" s="30" t="s">
        <v>6897</v>
      </c>
      <c r="ISC1" s="30" t="s">
        <v>6898</v>
      </c>
      <c r="ISD1" s="30" t="s">
        <v>6899</v>
      </c>
      <c r="ISE1" s="30" t="s">
        <v>6900</v>
      </c>
      <c r="ISF1" s="30" t="s">
        <v>6901</v>
      </c>
      <c r="ISG1" s="30" t="s">
        <v>6902</v>
      </c>
      <c r="ISH1" s="30" t="s">
        <v>6903</v>
      </c>
      <c r="ISI1" s="30" t="s">
        <v>6904</v>
      </c>
      <c r="ISJ1" s="30" t="s">
        <v>6905</v>
      </c>
      <c r="ISK1" s="30" t="s">
        <v>6906</v>
      </c>
      <c r="ISL1" s="30" t="s">
        <v>6907</v>
      </c>
      <c r="ISM1" s="30" t="s">
        <v>6908</v>
      </c>
      <c r="ISN1" s="30" t="s">
        <v>6909</v>
      </c>
      <c r="ISO1" s="30" t="s">
        <v>6910</v>
      </c>
      <c r="ISP1" s="30" t="s">
        <v>6911</v>
      </c>
      <c r="ISQ1" s="30" t="s">
        <v>6912</v>
      </c>
      <c r="ISR1" s="30" t="s">
        <v>6913</v>
      </c>
      <c r="ISS1" s="30" t="s">
        <v>6914</v>
      </c>
      <c r="IST1" s="30" t="s">
        <v>6915</v>
      </c>
      <c r="ISU1" s="30" t="s">
        <v>6916</v>
      </c>
      <c r="ISV1" s="30" t="s">
        <v>6917</v>
      </c>
      <c r="ISW1" s="30" t="s">
        <v>6918</v>
      </c>
      <c r="ISX1" s="30" t="s">
        <v>6919</v>
      </c>
      <c r="ISY1" s="30" t="s">
        <v>6920</v>
      </c>
      <c r="ISZ1" s="30" t="s">
        <v>6921</v>
      </c>
      <c r="ITA1" s="30" t="s">
        <v>6922</v>
      </c>
      <c r="ITB1" s="30" t="s">
        <v>6923</v>
      </c>
      <c r="ITC1" s="30" t="s">
        <v>6924</v>
      </c>
      <c r="ITD1" s="30" t="s">
        <v>6925</v>
      </c>
      <c r="ITE1" s="30" t="s">
        <v>6926</v>
      </c>
      <c r="ITF1" s="30" t="s">
        <v>6927</v>
      </c>
      <c r="ITG1" s="30" t="s">
        <v>6928</v>
      </c>
      <c r="ITH1" s="30" t="s">
        <v>6929</v>
      </c>
      <c r="ITI1" s="30" t="s">
        <v>6930</v>
      </c>
      <c r="ITJ1" s="30" t="s">
        <v>6931</v>
      </c>
      <c r="ITK1" s="30" t="s">
        <v>6932</v>
      </c>
      <c r="ITL1" s="30" t="s">
        <v>6933</v>
      </c>
      <c r="ITM1" s="30" t="s">
        <v>6934</v>
      </c>
      <c r="ITN1" s="30" t="s">
        <v>6935</v>
      </c>
      <c r="ITO1" s="30" t="s">
        <v>6936</v>
      </c>
      <c r="ITP1" s="30" t="s">
        <v>6937</v>
      </c>
      <c r="ITQ1" s="30" t="s">
        <v>6938</v>
      </c>
      <c r="ITR1" s="30" t="s">
        <v>6939</v>
      </c>
      <c r="ITS1" s="30" t="s">
        <v>6940</v>
      </c>
      <c r="ITT1" s="30" t="s">
        <v>6941</v>
      </c>
      <c r="ITU1" s="30" t="s">
        <v>6942</v>
      </c>
      <c r="ITV1" s="30" t="s">
        <v>6943</v>
      </c>
      <c r="ITW1" s="30" t="s">
        <v>6944</v>
      </c>
      <c r="ITX1" s="30" t="s">
        <v>6945</v>
      </c>
      <c r="ITY1" s="30" t="s">
        <v>6946</v>
      </c>
      <c r="ITZ1" s="30" t="s">
        <v>6947</v>
      </c>
      <c r="IUA1" s="30" t="s">
        <v>6948</v>
      </c>
      <c r="IUB1" s="30" t="s">
        <v>6949</v>
      </c>
      <c r="IUC1" s="30" t="s">
        <v>6950</v>
      </c>
      <c r="IUD1" s="30" t="s">
        <v>6951</v>
      </c>
      <c r="IUE1" s="30" t="s">
        <v>6952</v>
      </c>
      <c r="IUF1" s="30" t="s">
        <v>6953</v>
      </c>
      <c r="IUG1" s="30" t="s">
        <v>6954</v>
      </c>
      <c r="IUH1" s="30" t="s">
        <v>6955</v>
      </c>
      <c r="IUI1" s="30" t="s">
        <v>6956</v>
      </c>
      <c r="IUJ1" s="30" t="s">
        <v>6957</v>
      </c>
      <c r="IUK1" s="30" t="s">
        <v>6958</v>
      </c>
      <c r="IUL1" s="30" t="s">
        <v>6959</v>
      </c>
      <c r="IUM1" s="30" t="s">
        <v>6960</v>
      </c>
      <c r="IUN1" s="30" t="s">
        <v>6961</v>
      </c>
      <c r="IUO1" s="30" t="s">
        <v>6962</v>
      </c>
      <c r="IUP1" s="30" t="s">
        <v>6963</v>
      </c>
      <c r="IUQ1" s="30" t="s">
        <v>6964</v>
      </c>
      <c r="IUR1" s="30" t="s">
        <v>6965</v>
      </c>
      <c r="IUS1" s="30" t="s">
        <v>6966</v>
      </c>
      <c r="IUT1" s="30" t="s">
        <v>6967</v>
      </c>
      <c r="IUU1" s="30" t="s">
        <v>6968</v>
      </c>
      <c r="IUV1" s="30" t="s">
        <v>6969</v>
      </c>
      <c r="IUW1" s="30" t="s">
        <v>6970</v>
      </c>
      <c r="IUX1" s="30" t="s">
        <v>6971</v>
      </c>
      <c r="IUY1" s="30" t="s">
        <v>6972</v>
      </c>
      <c r="IUZ1" s="30" t="s">
        <v>6973</v>
      </c>
      <c r="IVA1" s="30" t="s">
        <v>6974</v>
      </c>
      <c r="IVB1" s="30" t="s">
        <v>6975</v>
      </c>
      <c r="IVC1" s="30" t="s">
        <v>6976</v>
      </c>
      <c r="IVD1" s="30" t="s">
        <v>6977</v>
      </c>
      <c r="IVE1" s="30" t="s">
        <v>6978</v>
      </c>
      <c r="IVF1" s="30" t="s">
        <v>6979</v>
      </c>
      <c r="IVG1" s="30" t="s">
        <v>6980</v>
      </c>
      <c r="IVH1" s="30" t="s">
        <v>6981</v>
      </c>
      <c r="IVI1" s="30" t="s">
        <v>6982</v>
      </c>
      <c r="IVJ1" s="30" t="s">
        <v>6983</v>
      </c>
      <c r="IVK1" s="30" t="s">
        <v>6984</v>
      </c>
      <c r="IVL1" s="30" t="s">
        <v>6985</v>
      </c>
      <c r="IVM1" s="30" t="s">
        <v>6986</v>
      </c>
      <c r="IVN1" s="30" t="s">
        <v>6987</v>
      </c>
      <c r="IVO1" s="30" t="s">
        <v>6988</v>
      </c>
      <c r="IVP1" s="30" t="s">
        <v>6989</v>
      </c>
      <c r="IVQ1" s="30" t="s">
        <v>6990</v>
      </c>
      <c r="IVR1" s="30" t="s">
        <v>6991</v>
      </c>
      <c r="IVS1" s="30" t="s">
        <v>6992</v>
      </c>
      <c r="IVT1" s="30" t="s">
        <v>6993</v>
      </c>
      <c r="IVU1" s="30" t="s">
        <v>6994</v>
      </c>
      <c r="IVV1" s="30" t="s">
        <v>6995</v>
      </c>
      <c r="IVW1" s="30" t="s">
        <v>6996</v>
      </c>
      <c r="IVX1" s="30" t="s">
        <v>6997</v>
      </c>
      <c r="IVY1" s="30" t="s">
        <v>6998</v>
      </c>
      <c r="IVZ1" s="30" t="s">
        <v>6999</v>
      </c>
      <c r="IWA1" s="30" t="s">
        <v>7000</v>
      </c>
      <c r="IWB1" s="30" t="s">
        <v>7001</v>
      </c>
      <c r="IWC1" s="30" t="s">
        <v>7002</v>
      </c>
      <c r="IWD1" s="30" t="s">
        <v>7003</v>
      </c>
      <c r="IWE1" s="30" t="s">
        <v>7004</v>
      </c>
      <c r="IWF1" s="30" t="s">
        <v>7005</v>
      </c>
      <c r="IWG1" s="30" t="s">
        <v>7006</v>
      </c>
      <c r="IWH1" s="30" t="s">
        <v>7007</v>
      </c>
      <c r="IWI1" s="30" t="s">
        <v>7008</v>
      </c>
      <c r="IWJ1" s="30" t="s">
        <v>7009</v>
      </c>
      <c r="IWK1" s="30" t="s">
        <v>7010</v>
      </c>
      <c r="IWL1" s="30" t="s">
        <v>7011</v>
      </c>
      <c r="IWM1" s="30" t="s">
        <v>7012</v>
      </c>
      <c r="IWN1" s="30" t="s">
        <v>7013</v>
      </c>
      <c r="IWO1" s="30" t="s">
        <v>7014</v>
      </c>
      <c r="IWP1" s="30" t="s">
        <v>7015</v>
      </c>
      <c r="IWQ1" s="30" t="s">
        <v>7016</v>
      </c>
      <c r="IWR1" s="30" t="s">
        <v>7017</v>
      </c>
      <c r="IWS1" s="30" t="s">
        <v>7018</v>
      </c>
      <c r="IWT1" s="30" t="s">
        <v>7019</v>
      </c>
      <c r="IWU1" s="30" t="s">
        <v>7020</v>
      </c>
      <c r="IWV1" s="30" t="s">
        <v>7021</v>
      </c>
      <c r="IWW1" s="30" t="s">
        <v>7022</v>
      </c>
      <c r="IWX1" s="30" t="s">
        <v>7023</v>
      </c>
      <c r="IWY1" s="30" t="s">
        <v>7024</v>
      </c>
      <c r="IWZ1" s="30" t="s">
        <v>7025</v>
      </c>
      <c r="IXA1" s="30" t="s">
        <v>7026</v>
      </c>
      <c r="IXB1" s="30" t="s">
        <v>7027</v>
      </c>
      <c r="IXC1" s="30" t="s">
        <v>7028</v>
      </c>
      <c r="IXD1" s="30" t="s">
        <v>7029</v>
      </c>
      <c r="IXE1" s="30" t="s">
        <v>7030</v>
      </c>
      <c r="IXF1" s="30" t="s">
        <v>7031</v>
      </c>
      <c r="IXG1" s="30" t="s">
        <v>7032</v>
      </c>
      <c r="IXH1" s="30" t="s">
        <v>7033</v>
      </c>
      <c r="IXI1" s="30" t="s">
        <v>7034</v>
      </c>
      <c r="IXJ1" s="30" t="s">
        <v>7035</v>
      </c>
      <c r="IXK1" s="30" t="s">
        <v>7036</v>
      </c>
      <c r="IXL1" s="30" t="s">
        <v>7037</v>
      </c>
      <c r="IXM1" s="30" t="s">
        <v>7038</v>
      </c>
      <c r="IXN1" s="30" t="s">
        <v>7039</v>
      </c>
      <c r="IXO1" s="30" t="s">
        <v>7040</v>
      </c>
      <c r="IXP1" s="30" t="s">
        <v>7041</v>
      </c>
      <c r="IXQ1" s="30" t="s">
        <v>7042</v>
      </c>
      <c r="IXR1" s="30" t="s">
        <v>7043</v>
      </c>
      <c r="IXS1" s="30" t="s">
        <v>7044</v>
      </c>
      <c r="IXT1" s="30" t="s">
        <v>7045</v>
      </c>
      <c r="IXU1" s="30" t="s">
        <v>7046</v>
      </c>
      <c r="IXV1" s="30" t="s">
        <v>7047</v>
      </c>
      <c r="IXW1" s="30" t="s">
        <v>7048</v>
      </c>
      <c r="IXX1" s="30" t="s">
        <v>7049</v>
      </c>
      <c r="IXY1" s="30" t="s">
        <v>7050</v>
      </c>
      <c r="IXZ1" s="30" t="s">
        <v>7051</v>
      </c>
      <c r="IYA1" s="30" t="s">
        <v>7052</v>
      </c>
      <c r="IYB1" s="30" t="s">
        <v>7053</v>
      </c>
      <c r="IYC1" s="30" t="s">
        <v>7054</v>
      </c>
      <c r="IYD1" s="30" t="s">
        <v>7055</v>
      </c>
      <c r="IYE1" s="30" t="s">
        <v>7056</v>
      </c>
      <c r="IYF1" s="30" t="s">
        <v>7057</v>
      </c>
      <c r="IYG1" s="30" t="s">
        <v>7058</v>
      </c>
      <c r="IYH1" s="30" t="s">
        <v>7059</v>
      </c>
      <c r="IYI1" s="30" t="s">
        <v>7060</v>
      </c>
      <c r="IYJ1" s="30" t="s">
        <v>7061</v>
      </c>
      <c r="IYK1" s="30" t="s">
        <v>7062</v>
      </c>
      <c r="IYL1" s="30" t="s">
        <v>7063</v>
      </c>
      <c r="IYM1" s="30" t="s">
        <v>7064</v>
      </c>
      <c r="IYN1" s="30" t="s">
        <v>7065</v>
      </c>
      <c r="IYO1" s="30" t="s">
        <v>7066</v>
      </c>
      <c r="IYP1" s="30" t="s">
        <v>7067</v>
      </c>
      <c r="IYQ1" s="30" t="s">
        <v>7068</v>
      </c>
      <c r="IYR1" s="30" t="s">
        <v>7069</v>
      </c>
      <c r="IYS1" s="30" t="s">
        <v>7070</v>
      </c>
      <c r="IYT1" s="30" t="s">
        <v>7071</v>
      </c>
      <c r="IYU1" s="30" t="s">
        <v>7072</v>
      </c>
      <c r="IYV1" s="30" t="s">
        <v>7073</v>
      </c>
      <c r="IYW1" s="30" t="s">
        <v>7074</v>
      </c>
      <c r="IYX1" s="30" t="s">
        <v>7075</v>
      </c>
      <c r="IYY1" s="30" t="s">
        <v>7076</v>
      </c>
      <c r="IYZ1" s="30" t="s">
        <v>7077</v>
      </c>
      <c r="IZA1" s="30" t="s">
        <v>7078</v>
      </c>
      <c r="IZB1" s="30" t="s">
        <v>7079</v>
      </c>
      <c r="IZC1" s="30" t="s">
        <v>7080</v>
      </c>
      <c r="IZD1" s="30" t="s">
        <v>7081</v>
      </c>
      <c r="IZE1" s="30" t="s">
        <v>7082</v>
      </c>
      <c r="IZF1" s="30" t="s">
        <v>7083</v>
      </c>
      <c r="IZG1" s="30" t="s">
        <v>7084</v>
      </c>
      <c r="IZH1" s="30" t="s">
        <v>7085</v>
      </c>
      <c r="IZI1" s="30" t="s">
        <v>7086</v>
      </c>
      <c r="IZJ1" s="30" t="s">
        <v>7087</v>
      </c>
      <c r="IZK1" s="30" t="s">
        <v>7088</v>
      </c>
      <c r="IZL1" s="30" t="s">
        <v>7089</v>
      </c>
      <c r="IZM1" s="30" t="s">
        <v>7090</v>
      </c>
      <c r="IZN1" s="30" t="s">
        <v>7091</v>
      </c>
      <c r="IZO1" s="30" t="s">
        <v>7092</v>
      </c>
      <c r="IZP1" s="30" t="s">
        <v>7093</v>
      </c>
      <c r="IZQ1" s="30" t="s">
        <v>7094</v>
      </c>
      <c r="IZR1" s="30" t="s">
        <v>7095</v>
      </c>
      <c r="IZS1" s="30" t="s">
        <v>7096</v>
      </c>
      <c r="IZT1" s="30" t="s">
        <v>7097</v>
      </c>
      <c r="IZU1" s="30" t="s">
        <v>7098</v>
      </c>
      <c r="IZV1" s="30" t="s">
        <v>7099</v>
      </c>
      <c r="IZW1" s="30" t="s">
        <v>7100</v>
      </c>
      <c r="IZX1" s="30" t="s">
        <v>7101</v>
      </c>
      <c r="IZY1" s="30" t="s">
        <v>7102</v>
      </c>
      <c r="IZZ1" s="30" t="s">
        <v>7103</v>
      </c>
      <c r="JAA1" s="30" t="s">
        <v>7104</v>
      </c>
      <c r="JAB1" s="30" t="s">
        <v>7105</v>
      </c>
      <c r="JAC1" s="30" t="s">
        <v>7106</v>
      </c>
      <c r="JAD1" s="30" t="s">
        <v>7107</v>
      </c>
      <c r="JAE1" s="30" t="s">
        <v>7108</v>
      </c>
      <c r="JAF1" s="30" t="s">
        <v>7109</v>
      </c>
      <c r="JAG1" s="30" t="s">
        <v>7110</v>
      </c>
      <c r="JAH1" s="30" t="s">
        <v>7111</v>
      </c>
      <c r="JAI1" s="30" t="s">
        <v>7112</v>
      </c>
      <c r="JAJ1" s="30" t="s">
        <v>7113</v>
      </c>
      <c r="JAK1" s="30" t="s">
        <v>7114</v>
      </c>
      <c r="JAL1" s="30" t="s">
        <v>7115</v>
      </c>
      <c r="JAM1" s="30" t="s">
        <v>7116</v>
      </c>
      <c r="JAN1" s="30" t="s">
        <v>7117</v>
      </c>
      <c r="JAO1" s="30" t="s">
        <v>7118</v>
      </c>
      <c r="JAP1" s="30" t="s">
        <v>7119</v>
      </c>
      <c r="JAQ1" s="30" t="s">
        <v>7120</v>
      </c>
      <c r="JAR1" s="30" t="s">
        <v>7121</v>
      </c>
      <c r="JAS1" s="30" t="s">
        <v>7122</v>
      </c>
      <c r="JAT1" s="30" t="s">
        <v>7123</v>
      </c>
      <c r="JAU1" s="30" t="s">
        <v>7124</v>
      </c>
      <c r="JAV1" s="30" t="s">
        <v>7125</v>
      </c>
      <c r="JAW1" s="30" t="s">
        <v>7126</v>
      </c>
      <c r="JAX1" s="30" t="s">
        <v>7127</v>
      </c>
      <c r="JAY1" s="30" t="s">
        <v>7128</v>
      </c>
      <c r="JAZ1" s="30" t="s">
        <v>7129</v>
      </c>
      <c r="JBA1" s="30" t="s">
        <v>7130</v>
      </c>
      <c r="JBB1" s="30" t="s">
        <v>7131</v>
      </c>
      <c r="JBC1" s="30" t="s">
        <v>7132</v>
      </c>
      <c r="JBD1" s="30" t="s">
        <v>7133</v>
      </c>
      <c r="JBE1" s="30" t="s">
        <v>7134</v>
      </c>
      <c r="JBF1" s="30" t="s">
        <v>7135</v>
      </c>
      <c r="JBG1" s="30" t="s">
        <v>7136</v>
      </c>
      <c r="JBH1" s="30" t="s">
        <v>7137</v>
      </c>
      <c r="JBI1" s="30" t="s">
        <v>7138</v>
      </c>
      <c r="JBJ1" s="30" t="s">
        <v>7139</v>
      </c>
      <c r="JBK1" s="30" t="s">
        <v>7140</v>
      </c>
      <c r="JBL1" s="30" t="s">
        <v>7141</v>
      </c>
      <c r="JBM1" s="30" t="s">
        <v>7142</v>
      </c>
      <c r="JBN1" s="30" t="s">
        <v>7143</v>
      </c>
      <c r="JBO1" s="30" t="s">
        <v>7144</v>
      </c>
      <c r="JBP1" s="30" t="s">
        <v>7145</v>
      </c>
      <c r="JBQ1" s="30" t="s">
        <v>7146</v>
      </c>
      <c r="JBR1" s="30" t="s">
        <v>7147</v>
      </c>
      <c r="JBS1" s="30" t="s">
        <v>7148</v>
      </c>
      <c r="JBT1" s="30" t="s">
        <v>7149</v>
      </c>
      <c r="JBU1" s="30" t="s">
        <v>7150</v>
      </c>
      <c r="JBV1" s="30" t="s">
        <v>7151</v>
      </c>
      <c r="JBW1" s="30" t="s">
        <v>7152</v>
      </c>
      <c r="JBX1" s="30" t="s">
        <v>7153</v>
      </c>
      <c r="JBY1" s="30" t="s">
        <v>7154</v>
      </c>
      <c r="JBZ1" s="30" t="s">
        <v>7155</v>
      </c>
      <c r="JCA1" s="30" t="s">
        <v>7156</v>
      </c>
      <c r="JCB1" s="30" t="s">
        <v>7157</v>
      </c>
      <c r="JCC1" s="30" t="s">
        <v>7158</v>
      </c>
      <c r="JCD1" s="30" t="s">
        <v>7159</v>
      </c>
      <c r="JCE1" s="30" t="s">
        <v>7160</v>
      </c>
      <c r="JCF1" s="30" t="s">
        <v>7161</v>
      </c>
      <c r="JCG1" s="30" t="s">
        <v>7162</v>
      </c>
      <c r="JCH1" s="30" t="s">
        <v>7163</v>
      </c>
      <c r="JCI1" s="30" t="s">
        <v>7164</v>
      </c>
      <c r="JCJ1" s="30" t="s">
        <v>7165</v>
      </c>
      <c r="JCK1" s="30" t="s">
        <v>7166</v>
      </c>
      <c r="JCL1" s="30" t="s">
        <v>7167</v>
      </c>
      <c r="JCM1" s="30" t="s">
        <v>7168</v>
      </c>
      <c r="JCN1" s="30" t="s">
        <v>7169</v>
      </c>
      <c r="JCO1" s="30" t="s">
        <v>7170</v>
      </c>
      <c r="JCP1" s="30" t="s">
        <v>7171</v>
      </c>
      <c r="JCQ1" s="30" t="s">
        <v>7172</v>
      </c>
      <c r="JCR1" s="30" t="s">
        <v>7173</v>
      </c>
      <c r="JCS1" s="30" t="s">
        <v>7174</v>
      </c>
      <c r="JCT1" s="30" t="s">
        <v>7175</v>
      </c>
      <c r="JCU1" s="30" t="s">
        <v>7176</v>
      </c>
      <c r="JCV1" s="30" t="s">
        <v>7177</v>
      </c>
      <c r="JCW1" s="30" t="s">
        <v>7178</v>
      </c>
      <c r="JCX1" s="30" t="s">
        <v>7179</v>
      </c>
      <c r="JCY1" s="30" t="s">
        <v>7180</v>
      </c>
      <c r="JCZ1" s="30" t="s">
        <v>7181</v>
      </c>
      <c r="JDA1" s="30" t="s">
        <v>7182</v>
      </c>
      <c r="JDB1" s="30" t="s">
        <v>7183</v>
      </c>
      <c r="JDC1" s="30" t="s">
        <v>7184</v>
      </c>
      <c r="JDD1" s="30" t="s">
        <v>7185</v>
      </c>
      <c r="JDE1" s="30" t="s">
        <v>7186</v>
      </c>
      <c r="JDF1" s="30" t="s">
        <v>7187</v>
      </c>
      <c r="JDG1" s="30" t="s">
        <v>7188</v>
      </c>
      <c r="JDH1" s="30" t="s">
        <v>7189</v>
      </c>
      <c r="JDI1" s="30" t="s">
        <v>7190</v>
      </c>
      <c r="JDJ1" s="30" t="s">
        <v>7191</v>
      </c>
      <c r="JDK1" s="30" t="s">
        <v>7192</v>
      </c>
      <c r="JDL1" s="30" t="s">
        <v>7193</v>
      </c>
      <c r="JDM1" s="30" t="s">
        <v>7194</v>
      </c>
      <c r="JDN1" s="30" t="s">
        <v>7195</v>
      </c>
      <c r="JDO1" s="30" t="s">
        <v>7196</v>
      </c>
      <c r="JDP1" s="30" t="s">
        <v>7197</v>
      </c>
      <c r="JDQ1" s="30" t="s">
        <v>7198</v>
      </c>
      <c r="JDR1" s="30" t="s">
        <v>7199</v>
      </c>
      <c r="JDS1" s="30" t="s">
        <v>7200</v>
      </c>
      <c r="JDT1" s="30" t="s">
        <v>7201</v>
      </c>
      <c r="JDU1" s="30" t="s">
        <v>7202</v>
      </c>
      <c r="JDV1" s="30" t="s">
        <v>7203</v>
      </c>
      <c r="JDW1" s="30" t="s">
        <v>7204</v>
      </c>
      <c r="JDX1" s="30" t="s">
        <v>7205</v>
      </c>
      <c r="JDY1" s="30" t="s">
        <v>7206</v>
      </c>
      <c r="JDZ1" s="30" t="s">
        <v>7207</v>
      </c>
      <c r="JEA1" s="30" t="s">
        <v>7208</v>
      </c>
      <c r="JEB1" s="30" t="s">
        <v>7209</v>
      </c>
      <c r="JEC1" s="30" t="s">
        <v>7210</v>
      </c>
      <c r="JED1" s="30" t="s">
        <v>7211</v>
      </c>
      <c r="JEE1" s="30" t="s">
        <v>7212</v>
      </c>
      <c r="JEF1" s="30" t="s">
        <v>7213</v>
      </c>
      <c r="JEG1" s="30" t="s">
        <v>7214</v>
      </c>
      <c r="JEH1" s="30" t="s">
        <v>7215</v>
      </c>
      <c r="JEI1" s="30" t="s">
        <v>7216</v>
      </c>
      <c r="JEJ1" s="30" t="s">
        <v>7217</v>
      </c>
      <c r="JEK1" s="30" t="s">
        <v>7218</v>
      </c>
      <c r="JEL1" s="30" t="s">
        <v>7219</v>
      </c>
      <c r="JEM1" s="30" t="s">
        <v>7220</v>
      </c>
      <c r="JEN1" s="30" t="s">
        <v>7221</v>
      </c>
      <c r="JEO1" s="30" t="s">
        <v>7222</v>
      </c>
      <c r="JEP1" s="30" t="s">
        <v>7223</v>
      </c>
      <c r="JEQ1" s="30" t="s">
        <v>7224</v>
      </c>
      <c r="JER1" s="30" t="s">
        <v>7225</v>
      </c>
      <c r="JES1" s="30" t="s">
        <v>7226</v>
      </c>
      <c r="JET1" s="30" t="s">
        <v>7227</v>
      </c>
      <c r="JEU1" s="30" t="s">
        <v>7228</v>
      </c>
      <c r="JEV1" s="30" t="s">
        <v>7229</v>
      </c>
      <c r="JEW1" s="30" t="s">
        <v>7230</v>
      </c>
      <c r="JEX1" s="30" t="s">
        <v>7231</v>
      </c>
      <c r="JEY1" s="30" t="s">
        <v>7232</v>
      </c>
      <c r="JEZ1" s="30" t="s">
        <v>7233</v>
      </c>
      <c r="JFA1" s="30" t="s">
        <v>7234</v>
      </c>
      <c r="JFB1" s="30" t="s">
        <v>7235</v>
      </c>
      <c r="JFC1" s="30" t="s">
        <v>7236</v>
      </c>
      <c r="JFD1" s="30" t="s">
        <v>7237</v>
      </c>
      <c r="JFE1" s="30" t="s">
        <v>7238</v>
      </c>
      <c r="JFF1" s="30" t="s">
        <v>7239</v>
      </c>
      <c r="JFG1" s="30" t="s">
        <v>7240</v>
      </c>
      <c r="JFH1" s="30" t="s">
        <v>7241</v>
      </c>
      <c r="JFI1" s="30" t="s">
        <v>7242</v>
      </c>
      <c r="JFJ1" s="30" t="s">
        <v>7243</v>
      </c>
      <c r="JFK1" s="30" t="s">
        <v>7244</v>
      </c>
      <c r="JFL1" s="30" t="s">
        <v>7245</v>
      </c>
      <c r="JFM1" s="30" t="s">
        <v>7246</v>
      </c>
      <c r="JFN1" s="30" t="s">
        <v>7247</v>
      </c>
      <c r="JFO1" s="30" t="s">
        <v>7248</v>
      </c>
      <c r="JFP1" s="30" t="s">
        <v>7249</v>
      </c>
      <c r="JFQ1" s="30" t="s">
        <v>7250</v>
      </c>
      <c r="JFR1" s="30" t="s">
        <v>7251</v>
      </c>
      <c r="JFS1" s="30" t="s">
        <v>7252</v>
      </c>
      <c r="JFT1" s="30" t="s">
        <v>7253</v>
      </c>
      <c r="JFU1" s="30" t="s">
        <v>7254</v>
      </c>
      <c r="JFV1" s="30" t="s">
        <v>7255</v>
      </c>
      <c r="JFW1" s="30" t="s">
        <v>7256</v>
      </c>
      <c r="JFX1" s="30" t="s">
        <v>7257</v>
      </c>
      <c r="JFY1" s="30" t="s">
        <v>7258</v>
      </c>
      <c r="JFZ1" s="30" t="s">
        <v>7259</v>
      </c>
      <c r="JGA1" s="30" t="s">
        <v>7260</v>
      </c>
      <c r="JGB1" s="30" t="s">
        <v>7261</v>
      </c>
      <c r="JGC1" s="30" t="s">
        <v>7262</v>
      </c>
      <c r="JGD1" s="30" t="s">
        <v>7263</v>
      </c>
      <c r="JGE1" s="30" t="s">
        <v>7264</v>
      </c>
      <c r="JGF1" s="30" t="s">
        <v>7265</v>
      </c>
      <c r="JGG1" s="30" t="s">
        <v>7266</v>
      </c>
      <c r="JGH1" s="30" t="s">
        <v>7267</v>
      </c>
      <c r="JGI1" s="30" t="s">
        <v>7268</v>
      </c>
      <c r="JGJ1" s="30" t="s">
        <v>7269</v>
      </c>
      <c r="JGK1" s="30" t="s">
        <v>7270</v>
      </c>
      <c r="JGL1" s="30" t="s">
        <v>7271</v>
      </c>
      <c r="JGM1" s="30" t="s">
        <v>7272</v>
      </c>
      <c r="JGN1" s="30" t="s">
        <v>7273</v>
      </c>
      <c r="JGO1" s="30" t="s">
        <v>7274</v>
      </c>
      <c r="JGP1" s="30" t="s">
        <v>7275</v>
      </c>
      <c r="JGQ1" s="30" t="s">
        <v>7276</v>
      </c>
      <c r="JGR1" s="30" t="s">
        <v>7277</v>
      </c>
      <c r="JGS1" s="30" t="s">
        <v>7278</v>
      </c>
      <c r="JGT1" s="30" t="s">
        <v>7279</v>
      </c>
      <c r="JGU1" s="30" t="s">
        <v>7280</v>
      </c>
      <c r="JGV1" s="30" t="s">
        <v>7281</v>
      </c>
      <c r="JGW1" s="30" t="s">
        <v>7282</v>
      </c>
      <c r="JGX1" s="30" t="s">
        <v>7283</v>
      </c>
      <c r="JGY1" s="30" t="s">
        <v>7284</v>
      </c>
      <c r="JGZ1" s="30" t="s">
        <v>7285</v>
      </c>
      <c r="JHA1" s="30" t="s">
        <v>7286</v>
      </c>
      <c r="JHB1" s="30" t="s">
        <v>7287</v>
      </c>
      <c r="JHC1" s="30" t="s">
        <v>7288</v>
      </c>
      <c r="JHD1" s="30" t="s">
        <v>7289</v>
      </c>
      <c r="JHE1" s="30" t="s">
        <v>7290</v>
      </c>
      <c r="JHF1" s="30" t="s">
        <v>7291</v>
      </c>
      <c r="JHG1" s="30" t="s">
        <v>7292</v>
      </c>
      <c r="JHH1" s="30" t="s">
        <v>7293</v>
      </c>
      <c r="JHI1" s="30" t="s">
        <v>7294</v>
      </c>
      <c r="JHJ1" s="30" t="s">
        <v>7295</v>
      </c>
      <c r="JHK1" s="30" t="s">
        <v>7296</v>
      </c>
      <c r="JHL1" s="30" t="s">
        <v>7297</v>
      </c>
      <c r="JHM1" s="30" t="s">
        <v>7298</v>
      </c>
      <c r="JHN1" s="30" t="s">
        <v>7299</v>
      </c>
      <c r="JHO1" s="30" t="s">
        <v>7300</v>
      </c>
      <c r="JHP1" s="30" t="s">
        <v>7301</v>
      </c>
      <c r="JHQ1" s="30" t="s">
        <v>7302</v>
      </c>
      <c r="JHR1" s="30" t="s">
        <v>7303</v>
      </c>
      <c r="JHS1" s="30" t="s">
        <v>7304</v>
      </c>
      <c r="JHT1" s="30" t="s">
        <v>7305</v>
      </c>
      <c r="JHU1" s="30" t="s">
        <v>7306</v>
      </c>
      <c r="JHV1" s="30" t="s">
        <v>7307</v>
      </c>
      <c r="JHW1" s="30" t="s">
        <v>7308</v>
      </c>
      <c r="JHX1" s="30" t="s">
        <v>7309</v>
      </c>
      <c r="JHY1" s="30" t="s">
        <v>7310</v>
      </c>
      <c r="JHZ1" s="30" t="s">
        <v>7311</v>
      </c>
      <c r="JIA1" s="30" t="s">
        <v>7312</v>
      </c>
      <c r="JIB1" s="30" t="s">
        <v>7313</v>
      </c>
      <c r="JIC1" s="30" t="s">
        <v>7314</v>
      </c>
      <c r="JID1" s="30" t="s">
        <v>7315</v>
      </c>
      <c r="JIE1" s="30" t="s">
        <v>7316</v>
      </c>
      <c r="JIF1" s="30" t="s">
        <v>7317</v>
      </c>
      <c r="JIG1" s="30" t="s">
        <v>7318</v>
      </c>
      <c r="JIH1" s="30" t="s">
        <v>7319</v>
      </c>
      <c r="JII1" s="30" t="s">
        <v>7320</v>
      </c>
      <c r="JIJ1" s="30" t="s">
        <v>7321</v>
      </c>
      <c r="JIK1" s="30" t="s">
        <v>7322</v>
      </c>
      <c r="JIL1" s="30" t="s">
        <v>7323</v>
      </c>
      <c r="JIM1" s="30" t="s">
        <v>7324</v>
      </c>
      <c r="JIN1" s="30" t="s">
        <v>7325</v>
      </c>
      <c r="JIO1" s="30" t="s">
        <v>7326</v>
      </c>
      <c r="JIP1" s="30" t="s">
        <v>7327</v>
      </c>
      <c r="JIQ1" s="30" t="s">
        <v>7328</v>
      </c>
      <c r="JIR1" s="30" t="s">
        <v>7329</v>
      </c>
      <c r="JIS1" s="30" t="s">
        <v>7330</v>
      </c>
      <c r="JIT1" s="30" t="s">
        <v>7331</v>
      </c>
      <c r="JIU1" s="30" t="s">
        <v>7332</v>
      </c>
      <c r="JIV1" s="30" t="s">
        <v>7333</v>
      </c>
      <c r="JIW1" s="30" t="s">
        <v>7334</v>
      </c>
      <c r="JIX1" s="30" t="s">
        <v>7335</v>
      </c>
      <c r="JIY1" s="30" t="s">
        <v>7336</v>
      </c>
      <c r="JIZ1" s="30" t="s">
        <v>7337</v>
      </c>
      <c r="JJA1" s="30" t="s">
        <v>7338</v>
      </c>
      <c r="JJB1" s="30" t="s">
        <v>7339</v>
      </c>
      <c r="JJC1" s="30" t="s">
        <v>7340</v>
      </c>
      <c r="JJD1" s="30" t="s">
        <v>7341</v>
      </c>
      <c r="JJE1" s="30" t="s">
        <v>7342</v>
      </c>
      <c r="JJF1" s="30" t="s">
        <v>7343</v>
      </c>
      <c r="JJG1" s="30" t="s">
        <v>7344</v>
      </c>
      <c r="JJH1" s="30" t="s">
        <v>7345</v>
      </c>
      <c r="JJI1" s="30" t="s">
        <v>7346</v>
      </c>
      <c r="JJJ1" s="30" t="s">
        <v>7347</v>
      </c>
      <c r="JJK1" s="30" t="s">
        <v>7348</v>
      </c>
      <c r="JJL1" s="30" t="s">
        <v>7349</v>
      </c>
      <c r="JJM1" s="30" t="s">
        <v>7350</v>
      </c>
      <c r="JJN1" s="30" t="s">
        <v>7351</v>
      </c>
      <c r="JJO1" s="30" t="s">
        <v>7352</v>
      </c>
      <c r="JJP1" s="30" t="s">
        <v>7353</v>
      </c>
      <c r="JJQ1" s="30" t="s">
        <v>7354</v>
      </c>
      <c r="JJR1" s="30" t="s">
        <v>7355</v>
      </c>
      <c r="JJS1" s="30" t="s">
        <v>7356</v>
      </c>
      <c r="JJT1" s="30" t="s">
        <v>7357</v>
      </c>
      <c r="JJU1" s="30" t="s">
        <v>7358</v>
      </c>
      <c r="JJV1" s="30" t="s">
        <v>7359</v>
      </c>
      <c r="JJW1" s="30" t="s">
        <v>7360</v>
      </c>
      <c r="JJX1" s="30" t="s">
        <v>7361</v>
      </c>
      <c r="JJY1" s="30" t="s">
        <v>7362</v>
      </c>
      <c r="JJZ1" s="30" t="s">
        <v>7363</v>
      </c>
      <c r="JKA1" s="30" t="s">
        <v>7364</v>
      </c>
      <c r="JKB1" s="30" t="s">
        <v>7365</v>
      </c>
      <c r="JKC1" s="30" t="s">
        <v>7366</v>
      </c>
      <c r="JKD1" s="30" t="s">
        <v>7367</v>
      </c>
      <c r="JKE1" s="30" t="s">
        <v>7368</v>
      </c>
      <c r="JKF1" s="30" t="s">
        <v>7369</v>
      </c>
      <c r="JKG1" s="30" t="s">
        <v>7370</v>
      </c>
      <c r="JKH1" s="30" t="s">
        <v>7371</v>
      </c>
      <c r="JKI1" s="30" t="s">
        <v>7372</v>
      </c>
      <c r="JKJ1" s="30" t="s">
        <v>7373</v>
      </c>
      <c r="JKK1" s="30" t="s">
        <v>7374</v>
      </c>
      <c r="JKL1" s="30" t="s">
        <v>7375</v>
      </c>
      <c r="JKM1" s="30" t="s">
        <v>7376</v>
      </c>
      <c r="JKN1" s="30" t="s">
        <v>7377</v>
      </c>
      <c r="JKO1" s="30" t="s">
        <v>7378</v>
      </c>
      <c r="JKP1" s="30" t="s">
        <v>7379</v>
      </c>
      <c r="JKQ1" s="30" t="s">
        <v>7380</v>
      </c>
      <c r="JKR1" s="30" t="s">
        <v>7381</v>
      </c>
      <c r="JKS1" s="30" t="s">
        <v>7382</v>
      </c>
      <c r="JKT1" s="30" t="s">
        <v>7383</v>
      </c>
      <c r="JKU1" s="30" t="s">
        <v>7384</v>
      </c>
      <c r="JKV1" s="30" t="s">
        <v>7385</v>
      </c>
      <c r="JKW1" s="30" t="s">
        <v>7386</v>
      </c>
      <c r="JKX1" s="30" t="s">
        <v>7387</v>
      </c>
      <c r="JKY1" s="30" t="s">
        <v>7388</v>
      </c>
      <c r="JKZ1" s="30" t="s">
        <v>7389</v>
      </c>
      <c r="JLA1" s="30" t="s">
        <v>7390</v>
      </c>
      <c r="JLB1" s="30" t="s">
        <v>7391</v>
      </c>
      <c r="JLC1" s="30" t="s">
        <v>7392</v>
      </c>
      <c r="JLD1" s="30" t="s">
        <v>7393</v>
      </c>
      <c r="JLE1" s="30" t="s">
        <v>7394</v>
      </c>
      <c r="JLF1" s="30" t="s">
        <v>7395</v>
      </c>
      <c r="JLG1" s="30" t="s">
        <v>7396</v>
      </c>
      <c r="JLH1" s="30" t="s">
        <v>7397</v>
      </c>
      <c r="JLI1" s="30" t="s">
        <v>7398</v>
      </c>
      <c r="JLJ1" s="30" t="s">
        <v>7399</v>
      </c>
      <c r="JLK1" s="30" t="s">
        <v>7400</v>
      </c>
      <c r="JLL1" s="30" t="s">
        <v>7401</v>
      </c>
      <c r="JLM1" s="30" t="s">
        <v>7402</v>
      </c>
      <c r="JLN1" s="30" t="s">
        <v>7403</v>
      </c>
      <c r="JLO1" s="30" t="s">
        <v>7404</v>
      </c>
      <c r="JLP1" s="30" t="s">
        <v>7405</v>
      </c>
      <c r="JLQ1" s="30" t="s">
        <v>7406</v>
      </c>
      <c r="JLR1" s="30" t="s">
        <v>7407</v>
      </c>
      <c r="JLS1" s="30" t="s">
        <v>7408</v>
      </c>
      <c r="JLT1" s="30" t="s">
        <v>7409</v>
      </c>
      <c r="JLU1" s="30" t="s">
        <v>7410</v>
      </c>
      <c r="JLV1" s="30" t="s">
        <v>7411</v>
      </c>
      <c r="JLW1" s="30" t="s">
        <v>7412</v>
      </c>
      <c r="JLX1" s="30" t="s">
        <v>7413</v>
      </c>
      <c r="JLY1" s="30" t="s">
        <v>7414</v>
      </c>
      <c r="JLZ1" s="30" t="s">
        <v>7415</v>
      </c>
      <c r="JMA1" s="30" t="s">
        <v>7416</v>
      </c>
      <c r="JMB1" s="30" t="s">
        <v>7417</v>
      </c>
      <c r="JMC1" s="30" t="s">
        <v>7418</v>
      </c>
      <c r="JMD1" s="30" t="s">
        <v>7419</v>
      </c>
      <c r="JME1" s="30" t="s">
        <v>7420</v>
      </c>
      <c r="JMF1" s="30" t="s">
        <v>7421</v>
      </c>
      <c r="JMG1" s="30" t="s">
        <v>7422</v>
      </c>
      <c r="JMH1" s="30" t="s">
        <v>7423</v>
      </c>
      <c r="JMI1" s="30" t="s">
        <v>7424</v>
      </c>
      <c r="JMJ1" s="30" t="s">
        <v>7425</v>
      </c>
      <c r="JMK1" s="30" t="s">
        <v>7426</v>
      </c>
      <c r="JML1" s="30" t="s">
        <v>7427</v>
      </c>
      <c r="JMM1" s="30" t="s">
        <v>7428</v>
      </c>
      <c r="JMN1" s="30" t="s">
        <v>7429</v>
      </c>
      <c r="JMO1" s="30" t="s">
        <v>7430</v>
      </c>
      <c r="JMP1" s="30" t="s">
        <v>7431</v>
      </c>
      <c r="JMQ1" s="30" t="s">
        <v>7432</v>
      </c>
      <c r="JMR1" s="30" t="s">
        <v>7433</v>
      </c>
      <c r="JMS1" s="30" t="s">
        <v>7434</v>
      </c>
      <c r="JMT1" s="30" t="s">
        <v>7435</v>
      </c>
      <c r="JMU1" s="30" t="s">
        <v>7436</v>
      </c>
      <c r="JMV1" s="30" t="s">
        <v>7437</v>
      </c>
      <c r="JMW1" s="30" t="s">
        <v>7438</v>
      </c>
      <c r="JMX1" s="30" t="s">
        <v>7439</v>
      </c>
      <c r="JMY1" s="30" t="s">
        <v>7440</v>
      </c>
      <c r="JMZ1" s="30" t="s">
        <v>7441</v>
      </c>
      <c r="JNA1" s="30" t="s">
        <v>7442</v>
      </c>
      <c r="JNB1" s="30" t="s">
        <v>7443</v>
      </c>
      <c r="JNC1" s="30" t="s">
        <v>7444</v>
      </c>
      <c r="JND1" s="30" t="s">
        <v>7445</v>
      </c>
      <c r="JNE1" s="30" t="s">
        <v>7446</v>
      </c>
      <c r="JNF1" s="30" t="s">
        <v>7447</v>
      </c>
      <c r="JNG1" s="30" t="s">
        <v>7448</v>
      </c>
      <c r="JNH1" s="30" t="s">
        <v>7449</v>
      </c>
      <c r="JNI1" s="30" t="s">
        <v>7450</v>
      </c>
      <c r="JNJ1" s="30" t="s">
        <v>7451</v>
      </c>
      <c r="JNK1" s="30" t="s">
        <v>7452</v>
      </c>
      <c r="JNL1" s="30" t="s">
        <v>7453</v>
      </c>
      <c r="JNM1" s="30" t="s">
        <v>7454</v>
      </c>
      <c r="JNN1" s="30" t="s">
        <v>7455</v>
      </c>
      <c r="JNO1" s="30" t="s">
        <v>7456</v>
      </c>
      <c r="JNP1" s="30" t="s">
        <v>7457</v>
      </c>
      <c r="JNQ1" s="30" t="s">
        <v>7458</v>
      </c>
      <c r="JNR1" s="30" t="s">
        <v>7459</v>
      </c>
      <c r="JNS1" s="30" t="s">
        <v>7460</v>
      </c>
      <c r="JNT1" s="30" t="s">
        <v>7461</v>
      </c>
      <c r="JNU1" s="30" t="s">
        <v>7462</v>
      </c>
      <c r="JNV1" s="30" t="s">
        <v>7463</v>
      </c>
      <c r="JNW1" s="30" t="s">
        <v>7464</v>
      </c>
      <c r="JNX1" s="30" t="s">
        <v>7465</v>
      </c>
      <c r="JNY1" s="30" t="s">
        <v>7466</v>
      </c>
      <c r="JNZ1" s="30" t="s">
        <v>7467</v>
      </c>
      <c r="JOA1" s="30" t="s">
        <v>7468</v>
      </c>
      <c r="JOB1" s="30" t="s">
        <v>7469</v>
      </c>
      <c r="JOC1" s="30" t="s">
        <v>7470</v>
      </c>
      <c r="JOD1" s="30" t="s">
        <v>7471</v>
      </c>
      <c r="JOE1" s="30" t="s">
        <v>7472</v>
      </c>
      <c r="JOF1" s="30" t="s">
        <v>7473</v>
      </c>
      <c r="JOG1" s="30" t="s">
        <v>7474</v>
      </c>
      <c r="JOH1" s="30" t="s">
        <v>7475</v>
      </c>
      <c r="JOI1" s="30" t="s">
        <v>7476</v>
      </c>
      <c r="JOJ1" s="30" t="s">
        <v>7477</v>
      </c>
      <c r="JOK1" s="30" t="s">
        <v>7478</v>
      </c>
      <c r="JOL1" s="30" t="s">
        <v>7479</v>
      </c>
      <c r="JOM1" s="30" t="s">
        <v>7480</v>
      </c>
      <c r="JON1" s="30" t="s">
        <v>7481</v>
      </c>
      <c r="JOO1" s="30" t="s">
        <v>7482</v>
      </c>
      <c r="JOP1" s="30" t="s">
        <v>7483</v>
      </c>
      <c r="JOQ1" s="30" t="s">
        <v>7484</v>
      </c>
      <c r="JOR1" s="30" t="s">
        <v>7485</v>
      </c>
      <c r="JOS1" s="30" t="s">
        <v>7486</v>
      </c>
      <c r="JOT1" s="30" t="s">
        <v>7487</v>
      </c>
      <c r="JOU1" s="30" t="s">
        <v>7488</v>
      </c>
      <c r="JOV1" s="30" t="s">
        <v>7489</v>
      </c>
      <c r="JOW1" s="30" t="s">
        <v>7490</v>
      </c>
      <c r="JOX1" s="30" t="s">
        <v>7491</v>
      </c>
      <c r="JOY1" s="30" t="s">
        <v>7492</v>
      </c>
      <c r="JOZ1" s="30" t="s">
        <v>7493</v>
      </c>
      <c r="JPA1" s="30" t="s">
        <v>7494</v>
      </c>
      <c r="JPB1" s="30" t="s">
        <v>7495</v>
      </c>
      <c r="JPC1" s="30" t="s">
        <v>7496</v>
      </c>
      <c r="JPD1" s="30" t="s">
        <v>7497</v>
      </c>
      <c r="JPE1" s="30" t="s">
        <v>7498</v>
      </c>
      <c r="JPF1" s="30" t="s">
        <v>7499</v>
      </c>
      <c r="JPG1" s="30" t="s">
        <v>7500</v>
      </c>
      <c r="JPH1" s="30" t="s">
        <v>7501</v>
      </c>
      <c r="JPI1" s="30" t="s">
        <v>7502</v>
      </c>
      <c r="JPJ1" s="30" t="s">
        <v>7503</v>
      </c>
      <c r="JPK1" s="30" t="s">
        <v>7504</v>
      </c>
      <c r="JPL1" s="30" t="s">
        <v>7505</v>
      </c>
      <c r="JPM1" s="30" t="s">
        <v>7506</v>
      </c>
      <c r="JPN1" s="30" t="s">
        <v>7507</v>
      </c>
      <c r="JPO1" s="30" t="s">
        <v>7508</v>
      </c>
      <c r="JPP1" s="30" t="s">
        <v>7509</v>
      </c>
      <c r="JPQ1" s="30" t="s">
        <v>7510</v>
      </c>
      <c r="JPR1" s="30" t="s">
        <v>7511</v>
      </c>
      <c r="JPS1" s="30" t="s">
        <v>7512</v>
      </c>
      <c r="JPT1" s="30" t="s">
        <v>7513</v>
      </c>
      <c r="JPU1" s="30" t="s">
        <v>7514</v>
      </c>
      <c r="JPV1" s="30" t="s">
        <v>7515</v>
      </c>
      <c r="JPW1" s="30" t="s">
        <v>7516</v>
      </c>
      <c r="JPX1" s="30" t="s">
        <v>7517</v>
      </c>
      <c r="JPY1" s="30" t="s">
        <v>7518</v>
      </c>
      <c r="JPZ1" s="30" t="s">
        <v>7519</v>
      </c>
      <c r="JQA1" s="30" t="s">
        <v>7520</v>
      </c>
      <c r="JQB1" s="30" t="s">
        <v>7521</v>
      </c>
      <c r="JQC1" s="30" t="s">
        <v>7522</v>
      </c>
      <c r="JQD1" s="30" t="s">
        <v>7523</v>
      </c>
      <c r="JQE1" s="30" t="s">
        <v>7524</v>
      </c>
      <c r="JQF1" s="30" t="s">
        <v>7525</v>
      </c>
      <c r="JQG1" s="30" t="s">
        <v>7526</v>
      </c>
      <c r="JQH1" s="30" t="s">
        <v>7527</v>
      </c>
      <c r="JQI1" s="30" t="s">
        <v>7528</v>
      </c>
      <c r="JQJ1" s="30" t="s">
        <v>7529</v>
      </c>
      <c r="JQK1" s="30" t="s">
        <v>7530</v>
      </c>
      <c r="JQL1" s="30" t="s">
        <v>7531</v>
      </c>
      <c r="JQM1" s="30" t="s">
        <v>7532</v>
      </c>
      <c r="JQN1" s="30" t="s">
        <v>7533</v>
      </c>
      <c r="JQO1" s="30" t="s">
        <v>7534</v>
      </c>
      <c r="JQP1" s="30" t="s">
        <v>7535</v>
      </c>
      <c r="JQQ1" s="30" t="s">
        <v>7536</v>
      </c>
      <c r="JQR1" s="30" t="s">
        <v>7537</v>
      </c>
      <c r="JQS1" s="30" t="s">
        <v>7538</v>
      </c>
      <c r="JQT1" s="30" t="s">
        <v>7539</v>
      </c>
      <c r="JQU1" s="30" t="s">
        <v>7540</v>
      </c>
      <c r="JQV1" s="30" t="s">
        <v>7541</v>
      </c>
      <c r="JQW1" s="30" t="s">
        <v>7542</v>
      </c>
      <c r="JQX1" s="30" t="s">
        <v>7543</v>
      </c>
      <c r="JQY1" s="30" t="s">
        <v>7544</v>
      </c>
      <c r="JQZ1" s="30" t="s">
        <v>7545</v>
      </c>
      <c r="JRA1" s="30" t="s">
        <v>7546</v>
      </c>
      <c r="JRB1" s="30" t="s">
        <v>7547</v>
      </c>
      <c r="JRC1" s="30" t="s">
        <v>7548</v>
      </c>
      <c r="JRD1" s="30" t="s">
        <v>7549</v>
      </c>
      <c r="JRE1" s="30" t="s">
        <v>7550</v>
      </c>
      <c r="JRF1" s="30" t="s">
        <v>7551</v>
      </c>
      <c r="JRG1" s="30" t="s">
        <v>7552</v>
      </c>
      <c r="JRH1" s="30" t="s">
        <v>7553</v>
      </c>
      <c r="JRI1" s="30" t="s">
        <v>7554</v>
      </c>
      <c r="JRJ1" s="30" t="s">
        <v>7555</v>
      </c>
      <c r="JRK1" s="30" t="s">
        <v>7556</v>
      </c>
      <c r="JRL1" s="30" t="s">
        <v>7557</v>
      </c>
      <c r="JRM1" s="30" t="s">
        <v>7558</v>
      </c>
      <c r="JRN1" s="30" t="s">
        <v>7559</v>
      </c>
      <c r="JRO1" s="30" t="s">
        <v>7560</v>
      </c>
      <c r="JRP1" s="30" t="s">
        <v>7561</v>
      </c>
      <c r="JRQ1" s="30" t="s">
        <v>7562</v>
      </c>
      <c r="JRR1" s="30" t="s">
        <v>7563</v>
      </c>
      <c r="JRS1" s="30" t="s">
        <v>7564</v>
      </c>
      <c r="JRT1" s="30" t="s">
        <v>7565</v>
      </c>
      <c r="JRU1" s="30" t="s">
        <v>7566</v>
      </c>
      <c r="JRV1" s="30" t="s">
        <v>7567</v>
      </c>
      <c r="JRW1" s="30" t="s">
        <v>7568</v>
      </c>
      <c r="JRX1" s="30" t="s">
        <v>7569</v>
      </c>
      <c r="JRY1" s="30" t="s">
        <v>7570</v>
      </c>
      <c r="JRZ1" s="30" t="s">
        <v>7571</v>
      </c>
      <c r="JSA1" s="30" t="s">
        <v>7572</v>
      </c>
      <c r="JSB1" s="30" t="s">
        <v>7573</v>
      </c>
      <c r="JSC1" s="30" t="s">
        <v>7574</v>
      </c>
      <c r="JSD1" s="30" t="s">
        <v>7575</v>
      </c>
      <c r="JSE1" s="30" t="s">
        <v>7576</v>
      </c>
      <c r="JSF1" s="30" t="s">
        <v>7577</v>
      </c>
      <c r="JSG1" s="30" t="s">
        <v>7578</v>
      </c>
      <c r="JSH1" s="30" t="s">
        <v>7579</v>
      </c>
      <c r="JSI1" s="30" t="s">
        <v>7580</v>
      </c>
      <c r="JSJ1" s="30" t="s">
        <v>7581</v>
      </c>
      <c r="JSK1" s="30" t="s">
        <v>7582</v>
      </c>
      <c r="JSL1" s="30" t="s">
        <v>7583</v>
      </c>
      <c r="JSM1" s="30" t="s">
        <v>7584</v>
      </c>
      <c r="JSN1" s="30" t="s">
        <v>7585</v>
      </c>
      <c r="JSO1" s="30" t="s">
        <v>7586</v>
      </c>
      <c r="JSP1" s="30" t="s">
        <v>7587</v>
      </c>
      <c r="JSQ1" s="30" t="s">
        <v>7588</v>
      </c>
      <c r="JSR1" s="30" t="s">
        <v>7589</v>
      </c>
      <c r="JSS1" s="30" t="s">
        <v>7590</v>
      </c>
      <c r="JST1" s="30" t="s">
        <v>7591</v>
      </c>
      <c r="JSU1" s="30" t="s">
        <v>7592</v>
      </c>
      <c r="JSV1" s="30" t="s">
        <v>7593</v>
      </c>
      <c r="JSW1" s="30" t="s">
        <v>7594</v>
      </c>
      <c r="JSX1" s="30" t="s">
        <v>7595</v>
      </c>
      <c r="JSY1" s="30" t="s">
        <v>7596</v>
      </c>
      <c r="JSZ1" s="30" t="s">
        <v>7597</v>
      </c>
      <c r="JTA1" s="30" t="s">
        <v>7598</v>
      </c>
      <c r="JTB1" s="30" t="s">
        <v>7599</v>
      </c>
      <c r="JTC1" s="30" t="s">
        <v>7600</v>
      </c>
      <c r="JTD1" s="30" t="s">
        <v>7601</v>
      </c>
      <c r="JTE1" s="30" t="s">
        <v>7602</v>
      </c>
      <c r="JTF1" s="30" t="s">
        <v>7603</v>
      </c>
      <c r="JTG1" s="30" t="s">
        <v>7604</v>
      </c>
      <c r="JTH1" s="30" t="s">
        <v>7605</v>
      </c>
      <c r="JTI1" s="30" t="s">
        <v>7606</v>
      </c>
      <c r="JTJ1" s="30" t="s">
        <v>7607</v>
      </c>
      <c r="JTK1" s="30" t="s">
        <v>7608</v>
      </c>
      <c r="JTL1" s="30" t="s">
        <v>7609</v>
      </c>
      <c r="JTM1" s="30" t="s">
        <v>7610</v>
      </c>
      <c r="JTN1" s="30" t="s">
        <v>7611</v>
      </c>
      <c r="JTO1" s="30" t="s">
        <v>7612</v>
      </c>
      <c r="JTP1" s="30" t="s">
        <v>7613</v>
      </c>
      <c r="JTQ1" s="30" t="s">
        <v>7614</v>
      </c>
      <c r="JTR1" s="30" t="s">
        <v>7615</v>
      </c>
      <c r="JTS1" s="30" t="s">
        <v>7616</v>
      </c>
      <c r="JTT1" s="30" t="s">
        <v>7617</v>
      </c>
      <c r="JTU1" s="30" t="s">
        <v>7618</v>
      </c>
      <c r="JTV1" s="30" t="s">
        <v>7619</v>
      </c>
      <c r="JTW1" s="30" t="s">
        <v>7620</v>
      </c>
      <c r="JTX1" s="30" t="s">
        <v>7621</v>
      </c>
      <c r="JTY1" s="30" t="s">
        <v>7622</v>
      </c>
      <c r="JTZ1" s="30" t="s">
        <v>7623</v>
      </c>
      <c r="JUA1" s="30" t="s">
        <v>7624</v>
      </c>
      <c r="JUB1" s="30" t="s">
        <v>7625</v>
      </c>
      <c r="JUC1" s="30" t="s">
        <v>7626</v>
      </c>
      <c r="JUD1" s="30" t="s">
        <v>7627</v>
      </c>
      <c r="JUE1" s="30" t="s">
        <v>7628</v>
      </c>
      <c r="JUF1" s="30" t="s">
        <v>7629</v>
      </c>
      <c r="JUG1" s="30" t="s">
        <v>7630</v>
      </c>
      <c r="JUH1" s="30" t="s">
        <v>7631</v>
      </c>
      <c r="JUI1" s="30" t="s">
        <v>7632</v>
      </c>
      <c r="JUJ1" s="30" t="s">
        <v>7633</v>
      </c>
      <c r="JUK1" s="30" t="s">
        <v>7634</v>
      </c>
      <c r="JUL1" s="30" t="s">
        <v>7635</v>
      </c>
      <c r="JUM1" s="30" t="s">
        <v>7636</v>
      </c>
      <c r="JUN1" s="30" t="s">
        <v>7637</v>
      </c>
      <c r="JUO1" s="30" t="s">
        <v>7638</v>
      </c>
      <c r="JUP1" s="30" t="s">
        <v>7639</v>
      </c>
      <c r="JUQ1" s="30" t="s">
        <v>7640</v>
      </c>
      <c r="JUR1" s="30" t="s">
        <v>7641</v>
      </c>
      <c r="JUS1" s="30" t="s">
        <v>7642</v>
      </c>
      <c r="JUT1" s="30" t="s">
        <v>7643</v>
      </c>
      <c r="JUU1" s="30" t="s">
        <v>7644</v>
      </c>
      <c r="JUV1" s="30" t="s">
        <v>7645</v>
      </c>
      <c r="JUW1" s="30" t="s">
        <v>7646</v>
      </c>
      <c r="JUX1" s="30" t="s">
        <v>7647</v>
      </c>
      <c r="JUY1" s="30" t="s">
        <v>7648</v>
      </c>
      <c r="JUZ1" s="30" t="s">
        <v>7649</v>
      </c>
      <c r="JVA1" s="30" t="s">
        <v>7650</v>
      </c>
      <c r="JVB1" s="30" t="s">
        <v>7651</v>
      </c>
      <c r="JVC1" s="30" t="s">
        <v>7652</v>
      </c>
      <c r="JVD1" s="30" t="s">
        <v>7653</v>
      </c>
      <c r="JVE1" s="30" t="s">
        <v>7654</v>
      </c>
      <c r="JVF1" s="30" t="s">
        <v>7655</v>
      </c>
      <c r="JVG1" s="30" t="s">
        <v>7656</v>
      </c>
      <c r="JVH1" s="30" t="s">
        <v>7657</v>
      </c>
      <c r="JVI1" s="30" t="s">
        <v>7658</v>
      </c>
      <c r="JVJ1" s="30" t="s">
        <v>7659</v>
      </c>
      <c r="JVK1" s="30" t="s">
        <v>7660</v>
      </c>
      <c r="JVL1" s="30" t="s">
        <v>7661</v>
      </c>
      <c r="JVM1" s="30" t="s">
        <v>7662</v>
      </c>
      <c r="JVN1" s="30" t="s">
        <v>7663</v>
      </c>
      <c r="JVO1" s="30" t="s">
        <v>7664</v>
      </c>
      <c r="JVP1" s="30" t="s">
        <v>7665</v>
      </c>
      <c r="JVQ1" s="30" t="s">
        <v>7666</v>
      </c>
      <c r="JVR1" s="30" t="s">
        <v>7667</v>
      </c>
      <c r="JVS1" s="30" t="s">
        <v>7668</v>
      </c>
      <c r="JVT1" s="30" t="s">
        <v>7669</v>
      </c>
      <c r="JVU1" s="30" t="s">
        <v>7670</v>
      </c>
      <c r="JVV1" s="30" t="s">
        <v>7671</v>
      </c>
      <c r="JVW1" s="30" t="s">
        <v>7672</v>
      </c>
      <c r="JVX1" s="30" t="s">
        <v>7673</v>
      </c>
      <c r="JVY1" s="30" t="s">
        <v>7674</v>
      </c>
      <c r="JVZ1" s="30" t="s">
        <v>7675</v>
      </c>
      <c r="JWA1" s="30" t="s">
        <v>7676</v>
      </c>
      <c r="JWB1" s="30" t="s">
        <v>7677</v>
      </c>
      <c r="JWC1" s="30" t="s">
        <v>7678</v>
      </c>
      <c r="JWD1" s="30" t="s">
        <v>7679</v>
      </c>
      <c r="JWE1" s="30" t="s">
        <v>7680</v>
      </c>
      <c r="JWF1" s="30" t="s">
        <v>7681</v>
      </c>
      <c r="JWG1" s="30" t="s">
        <v>7682</v>
      </c>
      <c r="JWH1" s="30" t="s">
        <v>7683</v>
      </c>
      <c r="JWI1" s="30" t="s">
        <v>7684</v>
      </c>
      <c r="JWJ1" s="30" t="s">
        <v>7685</v>
      </c>
      <c r="JWK1" s="30" t="s">
        <v>7686</v>
      </c>
      <c r="JWL1" s="30" t="s">
        <v>7687</v>
      </c>
      <c r="JWM1" s="30" t="s">
        <v>7688</v>
      </c>
      <c r="JWN1" s="30" t="s">
        <v>7689</v>
      </c>
      <c r="JWO1" s="30" t="s">
        <v>7690</v>
      </c>
      <c r="JWP1" s="30" t="s">
        <v>7691</v>
      </c>
      <c r="JWQ1" s="30" t="s">
        <v>7692</v>
      </c>
      <c r="JWR1" s="30" t="s">
        <v>7693</v>
      </c>
      <c r="JWS1" s="30" t="s">
        <v>7694</v>
      </c>
      <c r="JWT1" s="30" t="s">
        <v>7695</v>
      </c>
      <c r="JWU1" s="30" t="s">
        <v>7696</v>
      </c>
      <c r="JWV1" s="30" t="s">
        <v>7697</v>
      </c>
      <c r="JWW1" s="30" t="s">
        <v>7698</v>
      </c>
      <c r="JWX1" s="30" t="s">
        <v>7699</v>
      </c>
      <c r="JWY1" s="30" t="s">
        <v>7700</v>
      </c>
      <c r="JWZ1" s="30" t="s">
        <v>7701</v>
      </c>
      <c r="JXA1" s="30" t="s">
        <v>7702</v>
      </c>
      <c r="JXB1" s="30" t="s">
        <v>7703</v>
      </c>
      <c r="JXC1" s="30" t="s">
        <v>7704</v>
      </c>
      <c r="JXD1" s="30" t="s">
        <v>7705</v>
      </c>
      <c r="JXE1" s="30" t="s">
        <v>7706</v>
      </c>
      <c r="JXF1" s="30" t="s">
        <v>7707</v>
      </c>
      <c r="JXG1" s="30" t="s">
        <v>7708</v>
      </c>
      <c r="JXH1" s="30" t="s">
        <v>7709</v>
      </c>
      <c r="JXI1" s="30" t="s">
        <v>7710</v>
      </c>
      <c r="JXJ1" s="30" t="s">
        <v>7711</v>
      </c>
      <c r="JXK1" s="30" t="s">
        <v>7712</v>
      </c>
      <c r="JXL1" s="30" t="s">
        <v>7713</v>
      </c>
      <c r="JXM1" s="30" t="s">
        <v>7714</v>
      </c>
      <c r="JXN1" s="30" t="s">
        <v>7715</v>
      </c>
      <c r="JXO1" s="30" t="s">
        <v>7716</v>
      </c>
      <c r="JXP1" s="30" t="s">
        <v>7717</v>
      </c>
      <c r="JXQ1" s="30" t="s">
        <v>7718</v>
      </c>
      <c r="JXR1" s="30" t="s">
        <v>7719</v>
      </c>
      <c r="JXS1" s="30" t="s">
        <v>7720</v>
      </c>
      <c r="JXT1" s="30" t="s">
        <v>7721</v>
      </c>
      <c r="JXU1" s="30" t="s">
        <v>7722</v>
      </c>
      <c r="JXV1" s="30" t="s">
        <v>7723</v>
      </c>
      <c r="JXW1" s="30" t="s">
        <v>7724</v>
      </c>
      <c r="JXX1" s="30" t="s">
        <v>7725</v>
      </c>
      <c r="JXY1" s="30" t="s">
        <v>7726</v>
      </c>
      <c r="JXZ1" s="30" t="s">
        <v>7727</v>
      </c>
      <c r="JYA1" s="30" t="s">
        <v>7728</v>
      </c>
      <c r="JYB1" s="30" t="s">
        <v>7729</v>
      </c>
      <c r="JYC1" s="30" t="s">
        <v>7730</v>
      </c>
      <c r="JYD1" s="30" t="s">
        <v>7731</v>
      </c>
      <c r="JYE1" s="30" t="s">
        <v>7732</v>
      </c>
      <c r="JYF1" s="30" t="s">
        <v>7733</v>
      </c>
      <c r="JYG1" s="30" t="s">
        <v>7734</v>
      </c>
      <c r="JYH1" s="30" t="s">
        <v>7735</v>
      </c>
      <c r="JYI1" s="30" t="s">
        <v>7736</v>
      </c>
      <c r="JYJ1" s="30" t="s">
        <v>7737</v>
      </c>
      <c r="JYK1" s="30" t="s">
        <v>7738</v>
      </c>
      <c r="JYL1" s="30" t="s">
        <v>7739</v>
      </c>
      <c r="JYM1" s="30" t="s">
        <v>7740</v>
      </c>
      <c r="JYN1" s="30" t="s">
        <v>7741</v>
      </c>
      <c r="JYO1" s="30" t="s">
        <v>7742</v>
      </c>
      <c r="JYP1" s="30" t="s">
        <v>7743</v>
      </c>
      <c r="JYQ1" s="30" t="s">
        <v>7744</v>
      </c>
      <c r="JYR1" s="30" t="s">
        <v>7745</v>
      </c>
      <c r="JYS1" s="30" t="s">
        <v>7746</v>
      </c>
      <c r="JYT1" s="30" t="s">
        <v>7747</v>
      </c>
      <c r="JYU1" s="30" t="s">
        <v>7748</v>
      </c>
      <c r="JYV1" s="30" t="s">
        <v>7749</v>
      </c>
      <c r="JYW1" s="30" t="s">
        <v>7750</v>
      </c>
      <c r="JYX1" s="30" t="s">
        <v>7751</v>
      </c>
      <c r="JYY1" s="30" t="s">
        <v>7752</v>
      </c>
      <c r="JYZ1" s="30" t="s">
        <v>7753</v>
      </c>
      <c r="JZA1" s="30" t="s">
        <v>7754</v>
      </c>
      <c r="JZB1" s="30" t="s">
        <v>7755</v>
      </c>
      <c r="JZC1" s="30" t="s">
        <v>7756</v>
      </c>
      <c r="JZD1" s="30" t="s">
        <v>7757</v>
      </c>
      <c r="JZE1" s="30" t="s">
        <v>7758</v>
      </c>
      <c r="JZF1" s="30" t="s">
        <v>7759</v>
      </c>
      <c r="JZG1" s="30" t="s">
        <v>7760</v>
      </c>
      <c r="JZH1" s="30" t="s">
        <v>7761</v>
      </c>
      <c r="JZI1" s="30" t="s">
        <v>7762</v>
      </c>
      <c r="JZJ1" s="30" t="s">
        <v>7763</v>
      </c>
      <c r="JZK1" s="30" t="s">
        <v>7764</v>
      </c>
      <c r="JZL1" s="30" t="s">
        <v>7765</v>
      </c>
      <c r="JZM1" s="30" t="s">
        <v>7766</v>
      </c>
      <c r="JZN1" s="30" t="s">
        <v>7767</v>
      </c>
      <c r="JZO1" s="30" t="s">
        <v>7768</v>
      </c>
      <c r="JZP1" s="30" t="s">
        <v>7769</v>
      </c>
      <c r="JZQ1" s="30" t="s">
        <v>7770</v>
      </c>
      <c r="JZR1" s="30" t="s">
        <v>7771</v>
      </c>
      <c r="JZS1" s="30" t="s">
        <v>7772</v>
      </c>
      <c r="JZT1" s="30" t="s">
        <v>7773</v>
      </c>
      <c r="JZU1" s="30" t="s">
        <v>7774</v>
      </c>
      <c r="JZV1" s="30" t="s">
        <v>7775</v>
      </c>
      <c r="JZW1" s="30" t="s">
        <v>7776</v>
      </c>
      <c r="JZX1" s="30" t="s">
        <v>7777</v>
      </c>
      <c r="JZY1" s="30" t="s">
        <v>7778</v>
      </c>
      <c r="JZZ1" s="30" t="s">
        <v>7779</v>
      </c>
      <c r="KAA1" s="30" t="s">
        <v>7780</v>
      </c>
      <c r="KAB1" s="30" t="s">
        <v>7781</v>
      </c>
      <c r="KAC1" s="30" t="s">
        <v>7782</v>
      </c>
      <c r="KAD1" s="30" t="s">
        <v>7783</v>
      </c>
      <c r="KAE1" s="30" t="s">
        <v>7784</v>
      </c>
      <c r="KAF1" s="30" t="s">
        <v>7785</v>
      </c>
      <c r="KAG1" s="30" t="s">
        <v>7786</v>
      </c>
      <c r="KAH1" s="30" t="s">
        <v>7787</v>
      </c>
      <c r="KAI1" s="30" t="s">
        <v>7788</v>
      </c>
      <c r="KAJ1" s="30" t="s">
        <v>7789</v>
      </c>
      <c r="KAK1" s="30" t="s">
        <v>7790</v>
      </c>
      <c r="KAL1" s="30" t="s">
        <v>7791</v>
      </c>
      <c r="KAM1" s="30" t="s">
        <v>7792</v>
      </c>
      <c r="KAN1" s="30" t="s">
        <v>7793</v>
      </c>
      <c r="KAO1" s="30" t="s">
        <v>7794</v>
      </c>
      <c r="KAP1" s="30" t="s">
        <v>7795</v>
      </c>
      <c r="KAQ1" s="30" t="s">
        <v>7796</v>
      </c>
      <c r="KAR1" s="30" t="s">
        <v>7797</v>
      </c>
      <c r="KAS1" s="30" t="s">
        <v>7798</v>
      </c>
      <c r="KAT1" s="30" t="s">
        <v>7799</v>
      </c>
      <c r="KAU1" s="30" t="s">
        <v>7800</v>
      </c>
      <c r="KAV1" s="30" t="s">
        <v>7801</v>
      </c>
      <c r="KAW1" s="30" t="s">
        <v>7802</v>
      </c>
      <c r="KAX1" s="30" t="s">
        <v>7803</v>
      </c>
      <c r="KAY1" s="30" t="s">
        <v>7804</v>
      </c>
      <c r="KAZ1" s="30" t="s">
        <v>7805</v>
      </c>
      <c r="KBA1" s="30" t="s">
        <v>7806</v>
      </c>
      <c r="KBB1" s="30" t="s">
        <v>7807</v>
      </c>
      <c r="KBC1" s="30" t="s">
        <v>7808</v>
      </c>
      <c r="KBD1" s="30" t="s">
        <v>7809</v>
      </c>
      <c r="KBE1" s="30" t="s">
        <v>7810</v>
      </c>
      <c r="KBF1" s="30" t="s">
        <v>7811</v>
      </c>
      <c r="KBG1" s="30" t="s">
        <v>7812</v>
      </c>
      <c r="KBH1" s="30" t="s">
        <v>7813</v>
      </c>
      <c r="KBI1" s="30" t="s">
        <v>7814</v>
      </c>
      <c r="KBJ1" s="30" t="s">
        <v>7815</v>
      </c>
      <c r="KBK1" s="30" t="s">
        <v>7816</v>
      </c>
      <c r="KBL1" s="30" t="s">
        <v>7817</v>
      </c>
      <c r="KBM1" s="30" t="s">
        <v>7818</v>
      </c>
      <c r="KBN1" s="30" t="s">
        <v>7819</v>
      </c>
      <c r="KBO1" s="30" t="s">
        <v>7820</v>
      </c>
      <c r="KBP1" s="30" t="s">
        <v>7821</v>
      </c>
      <c r="KBQ1" s="30" t="s">
        <v>7822</v>
      </c>
      <c r="KBR1" s="30" t="s">
        <v>7823</v>
      </c>
      <c r="KBS1" s="30" t="s">
        <v>7824</v>
      </c>
      <c r="KBT1" s="30" t="s">
        <v>7825</v>
      </c>
      <c r="KBU1" s="30" t="s">
        <v>7826</v>
      </c>
      <c r="KBV1" s="30" t="s">
        <v>7827</v>
      </c>
      <c r="KBW1" s="30" t="s">
        <v>7828</v>
      </c>
      <c r="KBX1" s="30" t="s">
        <v>7829</v>
      </c>
      <c r="KBY1" s="30" t="s">
        <v>7830</v>
      </c>
      <c r="KBZ1" s="30" t="s">
        <v>7831</v>
      </c>
      <c r="KCA1" s="30" t="s">
        <v>7832</v>
      </c>
      <c r="KCB1" s="30" t="s">
        <v>7833</v>
      </c>
      <c r="KCC1" s="30" t="s">
        <v>7834</v>
      </c>
      <c r="KCD1" s="30" t="s">
        <v>7835</v>
      </c>
      <c r="KCE1" s="30" t="s">
        <v>7836</v>
      </c>
      <c r="KCF1" s="30" t="s">
        <v>7837</v>
      </c>
      <c r="KCG1" s="30" t="s">
        <v>7838</v>
      </c>
      <c r="KCH1" s="30" t="s">
        <v>7839</v>
      </c>
      <c r="KCI1" s="30" t="s">
        <v>7840</v>
      </c>
      <c r="KCJ1" s="30" t="s">
        <v>7841</v>
      </c>
      <c r="KCK1" s="30" t="s">
        <v>7842</v>
      </c>
      <c r="KCL1" s="30" t="s">
        <v>7843</v>
      </c>
      <c r="KCM1" s="30" t="s">
        <v>7844</v>
      </c>
      <c r="KCN1" s="30" t="s">
        <v>7845</v>
      </c>
      <c r="KCO1" s="30" t="s">
        <v>7846</v>
      </c>
      <c r="KCP1" s="30" t="s">
        <v>7847</v>
      </c>
      <c r="KCQ1" s="30" t="s">
        <v>7848</v>
      </c>
      <c r="KCR1" s="30" t="s">
        <v>7849</v>
      </c>
      <c r="KCS1" s="30" t="s">
        <v>7850</v>
      </c>
      <c r="KCT1" s="30" t="s">
        <v>7851</v>
      </c>
      <c r="KCU1" s="30" t="s">
        <v>7852</v>
      </c>
      <c r="KCV1" s="30" t="s">
        <v>7853</v>
      </c>
      <c r="KCW1" s="30" t="s">
        <v>7854</v>
      </c>
      <c r="KCX1" s="30" t="s">
        <v>7855</v>
      </c>
      <c r="KCY1" s="30" t="s">
        <v>7856</v>
      </c>
      <c r="KCZ1" s="30" t="s">
        <v>7857</v>
      </c>
      <c r="KDA1" s="30" t="s">
        <v>7858</v>
      </c>
      <c r="KDB1" s="30" t="s">
        <v>7859</v>
      </c>
      <c r="KDC1" s="30" t="s">
        <v>7860</v>
      </c>
      <c r="KDD1" s="30" t="s">
        <v>7861</v>
      </c>
      <c r="KDE1" s="30" t="s">
        <v>7862</v>
      </c>
      <c r="KDF1" s="30" t="s">
        <v>7863</v>
      </c>
      <c r="KDG1" s="30" t="s">
        <v>7864</v>
      </c>
      <c r="KDH1" s="30" t="s">
        <v>7865</v>
      </c>
      <c r="KDI1" s="30" t="s">
        <v>7866</v>
      </c>
      <c r="KDJ1" s="30" t="s">
        <v>7867</v>
      </c>
      <c r="KDK1" s="30" t="s">
        <v>7868</v>
      </c>
      <c r="KDL1" s="30" t="s">
        <v>7869</v>
      </c>
      <c r="KDM1" s="30" t="s">
        <v>7870</v>
      </c>
      <c r="KDN1" s="30" t="s">
        <v>7871</v>
      </c>
      <c r="KDO1" s="30" t="s">
        <v>7872</v>
      </c>
      <c r="KDP1" s="30" t="s">
        <v>7873</v>
      </c>
      <c r="KDQ1" s="30" t="s">
        <v>7874</v>
      </c>
      <c r="KDR1" s="30" t="s">
        <v>7875</v>
      </c>
      <c r="KDS1" s="30" t="s">
        <v>7876</v>
      </c>
      <c r="KDT1" s="30" t="s">
        <v>7877</v>
      </c>
      <c r="KDU1" s="30" t="s">
        <v>7878</v>
      </c>
      <c r="KDV1" s="30" t="s">
        <v>7879</v>
      </c>
      <c r="KDW1" s="30" t="s">
        <v>7880</v>
      </c>
      <c r="KDX1" s="30" t="s">
        <v>7881</v>
      </c>
      <c r="KDY1" s="30" t="s">
        <v>7882</v>
      </c>
      <c r="KDZ1" s="30" t="s">
        <v>7883</v>
      </c>
      <c r="KEA1" s="30" t="s">
        <v>7884</v>
      </c>
      <c r="KEB1" s="30" t="s">
        <v>7885</v>
      </c>
      <c r="KEC1" s="30" t="s">
        <v>7886</v>
      </c>
      <c r="KED1" s="30" t="s">
        <v>7887</v>
      </c>
      <c r="KEE1" s="30" t="s">
        <v>7888</v>
      </c>
      <c r="KEF1" s="30" t="s">
        <v>7889</v>
      </c>
      <c r="KEG1" s="30" t="s">
        <v>7890</v>
      </c>
      <c r="KEH1" s="30" t="s">
        <v>7891</v>
      </c>
      <c r="KEI1" s="30" t="s">
        <v>7892</v>
      </c>
      <c r="KEJ1" s="30" t="s">
        <v>7893</v>
      </c>
      <c r="KEK1" s="30" t="s">
        <v>7894</v>
      </c>
      <c r="KEL1" s="30" t="s">
        <v>7895</v>
      </c>
      <c r="KEM1" s="30" t="s">
        <v>7896</v>
      </c>
      <c r="KEN1" s="30" t="s">
        <v>7897</v>
      </c>
      <c r="KEO1" s="30" t="s">
        <v>7898</v>
      </c>
      <c r="KEP1" s="30" t="s">
        <v>7899</v>
      </c>
      <c r="KEQ1" s="30" t="s">
        <v>7900</v>
      </c>
      <c r="KER1" s="30" t="s">
        <v>7901</v>
      </c>
      <c r="KES1" s="30" t="s">
        <v>7902</v>
      </c>
      <c r="KET1" s="30" t="s">
        <v>7903</v>
      </c>
      <c r="KEU1" s="30" t="s">
        <v>7904</v>
      </c>
      <c r="KEV1" s="30" t="s">
        <v>7905</v>
      </c>
      <c r="KEW1" s="30" t="s">
        <v>7906</v>
      </c>
      <c r="KEX1" s="30" t="s">
        <v>7907</v>
      </c>
      <c r="KEY1" s="30" t="s">
        <v>7908</v>
      </c>
      <c r="KEZ1" s="30" t="s">
        <v>7909</v>
      </c>
      <c r="KFA1" s="30" t="s">
        <v>7910</v>
      </c>
      <c r="KFB1" s="30" t="s">
        <v>7911</v>
      </c>
      <c r="KFC1" s="30" t="s">
        <v>7912</v>
      </c>
      <c r="KFD1" s="30" t="s">
        <v>7913</v>
      </c>
      <c r="KFE1" s="30" t="s">
        <v>7914</v>
      </c>
      <c r="KFF1" s="30" t="s">
        <v>7915</v>
      </c>
      <c r="KFG1" s="30" t="s">
        <v>7916</v>
      </c>
      <c r="KFH1" s="30" t="s">
        <v>7917</v>
      </c>
      <c r="KFI1" s="30" t="s">
        <v>7918</v>
      </c>
      <c r="KFJ1" s="30" t="s">
        <v>7919</v>
      </c>
      <c r="KFK1" s="30" t="s">
        <v>7920</v>
      </c>
      <c r="KFL1" s="30" t="s">
        <v>7921</v>
      </c>
      <c r="KFM1" s="30" t="s">
        <v>7922</v>
      </c>
      <c r="KFN1" s="30" t="s">
        <v>7923</v>
      </c>
      <c r="KFO1" s="30" t="s">
        <v>7924</v>
      </c>
      <c r="KFP1" s="30" t="s">
        <v>7925</v>
      </c>
      <c r="KFQ1" s="30" t="s">
        <v>7926</v>
      </c>
      <c r="KFR1" s="30" t="s">
        <v>7927</v>
      </c>
      <c r="KFS1" s="30" t="s">
        <v>7928</v>
      </c>
      <c r="KFT1" s="30" t="s">
        <v>7929</v>
      </c>
      <c r="KFU1" s="30" t="s">
        <v>7930</v>
      </c>
      <c r="KFV1" s="30" t="s">
        <v>7931</v>
      </c>
      <c r="KFW1" s="30" t="s">
        <v>7932</v>
      </c>
      <c r="KFX1" s="30" t="s">
        <v>7933</v>
      </c>
      <c r="KFY1" s="30" t="s">
        <v>7934</v>
      </c>
      <c r="KFZ1" s="30" t="s">
        <v>7935</v>
      </c>
      <c r="KGA1" s="30" t="s">
        <v>7936</v>
      </c>
      <c r="KGB1" s="30" t="s">
        <v>7937</v>
      </c>
      <c r="KGC1" s="30" t="s">
        <v>7938</v>
      </c>
      <c r="KGD1" s="30" t="s">
        <v>7939</v>
      </c>
      <c r="KGE1" s="30" t="s">
        <v>7940</v>
      </c>
      <c r="KGF1" s="30" t="s">
        <v>7941</v>
      </c>
      <c r="KGG1" s="30" t="s">
        <v>7942</v>
      </c>
      <c r="KGH1" s="30" t="s">
        <v>7943</v>
      </c>
      <c r="KGI1" s="30" t="s">
        <v>7944</v>
      </c>
      <c r="KGJ1" s="30" t="s">
        <v>7945</v>
      </c>
      <c r="KGK1" s="30" t="s">
        <v>7946</v>
      </c>
      <c r="KGL1" s="30" t="s">
        <v>7947</v>
      </c>
      <c r="KGM1" s="30" t="s">
        <v>7948</v>
      </c>
      <c r="KGN1" s="30" t="s">
        <v>7949</v>
      </c>
      <c r="KGO1" s="30" t="s">
        <v>7950</v>
      </c>
      <c r="KGP1" s="30" t="s">
        <v>7951</v>
      </c>
      <c r="KGQ1" s="30" t="s">
        <v>7952</v>
      </c>
      <c r="KGR1" s="30" t="s">
        <v>7953</v>
      </c>
      <c r="KGS1" s="30" t="s">
        <v>7954</v>
      </c>
      <c r="KGT1" s="30" t="s">
        <v>7955</v>
      </c>
      <c r="KGU1" s="30" t="s">
        <v>7956</v>
      </c>
      <c r="KGV1" s="30" t="s">
        <v>7957</v>
      </c>
      <c r="KGW1" s="30" t="s">
        <v>7958</v>
      </c>
      <c r="KGX1" s="30" t="s">
        <v>7959</v>
      </c>
      <c r="KGY1" s="30" t="s">
        <v>7960</v>
      </c>
      <c r="KGZ1" s="30" t="s">
        <v>7961</v>
      </c>
      <c r="KHA1" s="30" t="s">
        <v>7962</v>
      </c>
      <c r="KHB1" s="30" t="s">
        <v>7963</v>
      </c>
      <c r="KHC1" s="30" t="s">
        <v>7964</v>
      </c>
      <c r="KHD1" s="30" t="s">
        <v>7965</v>
      </c>
      <c r="KHE1" s="30" t="s">
        <v>7966</v>
      </c>
      <c r="KHF1" s="30" t="s">
        <v>7967</v>
      </c>
      <c r="KHG1" s="30" t="s">
        <v>7968</v>
      </c>
      <c r="KHH1" s="30" t="s">
        <v>7969</v>
      </c>
      <c r="KHI1" s="30" t="s">
        <v>7970</v>
      </c>
      <c r="KHJ1" s="30" t="s">
        <v>7971</v>
      </c>
      <c r="KHK1" s="30" t="s">
        <v>7972</v>
      </c>
      <c r="KHL1" s="30" t="s">
        <v>7973</v>
      </c>
      <c r="KHM1" s="30" t="s">
        <v>7974</v>
      </c>
      <c r="KHN1" s="30" t="s">
        <v>7975</v>
      </c>
      <c r="KHO1" s="30" t="s">
        <v>7976</v>
      </c>
      <c r="KHP1" s="30" t="s">
        <v>7977</v>
      </c>
      <c r="KHQ1" s="30" t="s">
        <v>7978</v>
      </c>
      <c r="KHR1" s="30" t="s">
        <v>7979</v>
      </c>
      <c r="KHS1" s="30" t="s">
        <v>7980</v>
      </c>
      <c r="KHT1" s="30" t="s">
        <v>7981</v>
      </c>
      <c r="KHU1" s="30" t="s">
        <v>7982</v>
      </c>
      <c r="KHV1" s="30" t="s">
        <v>7983</v>
      </c>
      <c r="KHW1" s="30" t="s">
        <v>7984</v>
      </c>
      <c r="KHX1" s="30" t="s">
        <v>7985</v>
      </c>
      <c r="KHY1" s="30" t="s">
        <v>7986</v>
      </c>
      <c r="KHZ1" s="30" t="s">
        <v>7987</v>
      </c>
      <c r="KIA1" s="30" t="s">
        <v>7988</v>
      </c>
      <c r="KIB1" s="30" t="s">
        <v>7989</v>
      </c>
      <c r="KIC1" s="30" t="s">
        <v>7990</v>
      </c>
      <c r="KID1" s="30" t="s">
        <v>7991</v>
      </c>
      <c r="KIE1" s="30" t="s">
        <v>7992</v>
      </c>
      <c r="KIF1" s="30" t="s">
        <v>7993</v>
      </c>
      <c r="KIG1" s="30" t="s">
        <v>7994</v>
      </c>
      <c r="KIH1" s="30" t="s">
        <v>7995</v>
      </c>
      <c r="KII1" s="30" t="s">
        <v>7996</v>
      </c>
      <c r="KIJ1" s="30" t="s">
        <v>7997</v>
      </c>
      <c r="KIK1" s="30" t="s">
        <v>7998</v>
      </c>
      <c r="KIL1" s="30" t="s">
        <v>7999</v>
      </c>
      <c r="KIM1" s="30" t="s">
        <v>8000</v>
      </c>
      <c r="KIN1" s="30" t="s">
        <v>8001</v>
      </c>
      <c r="KIO1" s="30" t="s">
        <v>8002</v>
      </c>
      <c r="KIP1" s="30" t="s">
        <v>8003</v>
      </c>
      <c r="KIQ1" s="30" t="s">
        <v>8004</v>
      </c>
      <c r="KIR1" s="30" t="s">
        <v>8005</v>
      </c>
      <c r="KIS1" s="30" t="s">
        <v>8006</v>
      </c>
      <c r="KIT1" s="30" t="s">
        <v>8007</v>
      </c>
      <c r="KIU1" s="30" t="s">
        <v>8008</v>
      </c>
      <c r="KIV1" s="30" t="s">
        <v>8009</v>
      </c>
      <c r="KIW1" s="30" t="s">
        <v>8010</v>
      </c>
      <c r="KIX1" s="30" t="s">
        <v>8011</v>
      </c>
      <c r="KIY1" s="30" t="s">
        <v>8012</v>
      </c>
      <c r="KIZ1" s="30" t="s">
        <v>8013</v>
      </c>
      <c r="KJA1" s="30" t="s">
        <v>8014</v>
      </c>
      <c r="KJB1" s="30" t="s">
        <v>8015</v>
      </c>
      <c r="KJC1" s="30" t="s">
        <v>8016</v>
      </c>
      <c r="KJD1" s="30" t="s">
        <v>8017</v>
      </c>
      <c r="KJE1" s="30" t="s">
        <v>8018</v>
      </c>
      <c r="KJF1" s="30" t="s">
        <v>8019</v>
      </c>
      <c r="KJG1" s="30" t="s">
        <v>8020</v>
      </c>
      <c r="KJH1" s="30" t="s">
        <v>8021</v>
      </c>
      <c r="KJI1" s="30" t="s">
        <v>8022</v>
      </c>
      <c r="KJJ1" s="30" t="s">
        <v>8023</v>
      </c>
      <c r="KJK1" s="30" t="s">
        <v>8024</v>
      </c>
      <c r="KJL1" s="30" t="s">
        <v>8025</v>
      </c>
      <c r="KJM1" s="30" t="s">
        <v>8026</v>
      </c>
      <c r="KJN1" s="30" t="s">
        <v>8027</v>
      </c>
      <c r="KJO1" s="30" t="s">
        <v>8028</v>
      </c>
      <c r="KJP1" s="30" t="s">
        <v>8029</v>
      </c>
      <c r="KJQ1" s="30" t="s">
        <v>8030</v>
      </c>
      <c r="KJR1" s="30" t="s">
        <v>8031</v>
      </c>
      <c r="KJS1" s="30" t="s">
        <v>8032</v>
      </c>
      <c r="KJT1" s="30" t="s">
        <v>8033</v>
      </c>
      <c r="KJU1" s="30" t="s">
        <v>8034</v>
      </c>
      <c r="KJV1" s="30" t="s">
        <v>8035</v>
      </c>
      <c r="KJW1" s="30" t="s">
        <v>8036</v>
      </c>
      <c r="KJX1" s="30" t="s">
        <v>8037</v>
      </c>
      <c r="KJY1" s="30" t="s">
        <v>8038</v>
      </c>
      <c r="KJZ1" s="30" t="s">
        <v>8039</v>
      </c>
      <c r="KKA1" s="30" t="s">
        <v>8040</v>
      </c>
      <c r="KKB1" s="30" t="s">
        <v>8041</v>
      </c>
      <c r="KKC1" s="30" t="s">
        <v>8042</v>
      </c>
      <c r="KKD1" s="30" t="s">
        <v>8043</v>
      </c>
      <c r="KKE1" s="30" t="s">
        <v>8044</v>
      </c>
      <c r="KKF1" s="30" t="s">
        <v>8045</v>
      </c>
      <c r="KKG1" s="30" t="s">
        <v>8046</v>
      </c>
      <c r="KKH1" s="30" t="s">
        <v>8047</v>
      </c>
      <c r="KKI1" s="30" t="s">
        <v>8048</v>
      </c>
      <c r="KKJ1" s="30" t="s">
        <v>8049</v>
      </c>
      <c r="KKK1" s="30" t="s">
        <v>8050</v>
      </c>
      <c r="KKL1" s="30" t="s">
        <v>8051</v>
      </c>
      <c r="KKM1" s="30" t="s">
        <v>8052</v>
      </c>
      <c r="KKN1" s="30" t="s">
        <v>8053</v>
      </c>
      <c r="KKO1" s="30" t="s">
        <v>8054</v>
      </c>
      <c r="KKP1" s="30" t="s">
        <v>8055</v>
      </c>
      <c r="KKQ1" s="30" t="s">
        <v>8056</v>
      </c>
      <c r="KKR1" s="30" t="s">
        <v>8057</v>
      </c>
      <c r="KKS1" s="30" t="s">
        <v>8058</v>
      </c>
      <c r="KKT1" s="30" t="s">
        <v>8059</v>
      </c>
      <c r="KKU1" s="30" t="s">
        <v>8060</v>
      </c>
      <c r="KKV1" s="30" t="s">
        <v>8061</v>
      </c>
      <c r="KKW1" s="30" t="s">
        <v>8062</v>
      </c>
      <c r="KKX1" s="30" t="s">
        <v>8063</v>
      </c>
      <c r="KKY1" s="30" t="s">
        <v>8064</v>
      </c>
      <c r="KKZ1" s="30" t="s">
        <v>8065</v>
      </c>
      <c r="KLA1" s="30" t="s">
        <v>8066</v>
      </c>
      <c r="KLB1" s="30" t="s">
        <v>8067</v>
      </c>
      <c r="KLC1" s="30" t="s">
        <v>8068</v>
      </c>
      <c r="KLD1" s="30" t="s">
        <v>8069</v>
      </c>
      <c r="KLE1" s="30" t="s">
        <v>8070</v>
      </c>
      <c r="KLF1" s="30" t="s">
        <v>8071</v>
      </c>
      <c r="KLG1" s="30" t="s">
        <v>8072</v>
      </c>
      <c r="KLH1" s="30" t="s">
        <v>8073</v>
      </c>
      <c r="KLI1" s="30" t="s">
        <v>8074</v>
      </c>
      <c r="KLJ1" s="30" t="s">
        <v>8075</v>
      </c>
      <c r="KLK1" s="30" t="s">
        <v>8076</v>
      </c>
      <c r="KLL1" s="30" t="s">
        <v>8077</v>
      </c>
      <c r="KLM1" s="30" t="s">
        <v>8078</v>
      </c>
      <c r="KLN1" s="30" t="s">
        <v>8079</v>
      </c>
      <c r="KLO1" s="30" t="s">
        <v>8080</v>
      </c>
      <c r="KLP1" s="30" t="s">
        <v>8081</v>
      </c>
      <c r="KLQ1" s="30" t="s">
        <v>8082</v>
      </c>
      <c r="KLR1" s="30" t="s">
        <v>8083</v>
      </c>
      <c r="KLS1" s="30" t="s">
        <v>8084</v>
      </c>
      <c r="KLT1" s="30" t="s">
        <v>8085</v>
      </c>
      <c r="KLU1" s="30" t="s">
        <v>8086</v>
      </c>
      <c r="KLV1" s="30" t="s">
        <v>8087</v>
      </c>
      <c r="KLW1" s="30" t="s">
        <v>8088</v>
      </c>
      <c r="KLX1" s="30" t="s">
        <v>8089</v>
      </c>
      <c r="KLY1" s="30" t="s">
        <v>8090</v>
      </c>
      <c r="KLZ1" s="30" t="s">
        <v>8091</v>
      </c>
      <c r="KMA1" s="30" t="s">
        <v>8092</v>
      </c>
      <c r="KMB1" s="30" t="s">
        <v>8093</v>
      </c>
      <c r="KMC1" s="30" t="s">
        <v>8094</v>
      </c>
      <c r="KMD1" s="30" t="s">
        <v>8095</v>
      </c>
      <c r="KME1" s="30" t="s">
        <v>8096</v>
      </c>
      <c r="KMF1" s="30" t="s">
        <v>8097</v>
      </c>
      <c r="KMG1" s="30" t="s">
        <v>8098</v>
      </c>
      <c r="KMH1" s="30" t="s">
        <v>8099</v>
      </c>
      <c r="KMI1" s="30" t="s">
        <v>8100</v>
      </c>
      <c r="KMJ1" s="30" t="s">
        <v>8101</v>
      </c>
      <c r="KMK1" s="30" t="s">
        <v>8102</v>
      </c>
      <c r="KML1" s="30" t="s">
        <v>8103</v>
      </c>
      <c r="KMM1" s="30" t="s">
        <v>8104</v>
      </c>
      <c r="KMN1" s="30" t="s">
        <v>8105</v>
      </c>
      <c r="KMO1" s="30" t="s">
        <v>8106</v>
      </c>
      <c r="KMP1" s="30" t="s">
        <v>8107</v>
      </c>
      <c r="KMQ1" s="30" t="s">
        <v>8108</v>
      </c>
      <c r="KMR1" s="30" t="s">
        <v>8109</v>
      </c>
      <c r="KMS1" s="30" t="s">
        <v>8110</v>
      </c>
      <c r="KMT1" s="30" t="s">
        <v>8111</v>
      </c>
      <c r="KMU1" s="30" t="s">
        <v>8112</v>
      </c>
      <c r="KMV1" s="30" t="s">
        <v>8113</v>
      </c>
      <c r="KMW1" s="30" t="s">
        <v>8114</v>
      </c>
      <c r="KMX1" s="30" t="s">
        <v>8115</v>
      </c>
      <c r="KMY1" s="30" t="s">
        <v>8116</v>
      </c>
      <c r="KMZ1" s="30" t="s">
        <v>8117</v>
      </c>
      <c r="KNA1" s="30" t="s">
        <v>8118</v>
      </c>
      <c r="KNB1" s="30" t="s">
        <v>8119</v>
      </c>
      <c r="KNC1" s="30" t="s">
        <v>8120</v>
      </c>
      <c r="KND1" s="30" t="s">
        <v>8121</v>
      </c>
      <c r="KNE1" s="30" t="s">
        <v>8122</v>
      </c>
      <c r="KNF1" s="30" t="s">
        <v>8123</v>
      </c>
      <c r="KNG1" s="30" t="s">
        <v>8124</v>
      </c>
      <c r="KNH1" s="30" t="s">
        <v>8125</v>
      </c>
      <c r="KNI1" s="30" t="s">
        <v>8126</v>
      </c>
      <c r="KNJ1" s="30" t="s">
        <v>8127</v>
      </c>
      <c r="KNK1" s="30" t="s">
        <v>8128</v>
      </c>
      <c r="KNL1" s="30" t="s">
        <v>8129</v>
      </c>
      <c r="KNM1" s="30" t="s">
        <v>8130</v>
      </c>
      <c r="KNN1" s="30" t="s">
        <v>8131</v>
      </c>
      <c r="KNO1" s="30" t="s">
        <v>8132</v>
      </c>
      <c r="KNP1" s="30" t="s">
        <v>8133</v>
      </c>
      <c r="KNQ1" s="30" t="s">
        <v>8134</v>
      </c>
      <c r="KNR1" s="30" t="s">
        <v>8135</v>
      </c>
      <c r="KNS1" s="30" t="s">
        <v>8136</v>
      </c>
      <c r="KNT1" s="30" t="s">
        <v>8137</v>
      </c>
      <c r="KNU1" s="30" t="s">
        <v>8138</v>
      </c>
      <c r="KNV1" s="30" t="s">
        <v>8139</v>
      </c>
      <c r="KNW1" s="30" t="s">
        <v>8140</v>
      </c>
      <c r="KNX1" s="30" t="s">
        <v>8141</v>
      </c>
      <c r="KNY1" s="30" t="s">
        <v>8142</v>
      </c>
      <c r="KNZ1" s="30" t="s">
        <v>8143</v>
      </c>
      <c r="KOA1" s="30" t="s">
        <v>8144</v>
      </c>
      <c r="KOB1" s="30" t="s">
        <v>8145</v>
      </c>
      <c r="KOC1" s="30" t="s">
        <v>8146</v>
      </c>
      <c r="KOD1" s="30" t="s">
        <v>8147</v>
      </c>
      <c r="KOE1" s="30" t="s">
        <v>8148</v>
      </c>
      <c r="KOF1" s="30" t="s">
        <v>8149</v>
      </c>
      <c r="KOG1" s="30" t="s">
        <v>8150</v>
      </c>
      <c r="KOH1" s="30" t="s">
        <v>8151</v>
      </c>
      <c r="KOI1" s="30" t="s">
        <v>8152</v>
      </c>
      <c r="KOJ1" s="30" t="s">
        <v>8153</v>
      </c>
      <c r="KOK1" s="30" t="s">
        <v>8154</v>
      </c>
      <c r="KOL1" s="30" t="s">
        <v>8155</v>
      </c>
      <c r="KOM1" s="30" t="s">
        <v>8156</v>
      </c>
      <c r="KON1" s="30" t="s">
        <v>8157</v>
      </c>
      <c r="KOO1" s="30" t="s">
        <v>8158</v>
      </c>
      <c r="KOP1" s="30" t="s">
        <v>8159</v>
      </c>
      <c r="KOQ1" s="30" t="s">
        <v>8160</v>
      </c>
      <c r="KOR1" s="30" t="s">
        <v>8161</v>
      </c>
      <c r="KOS1" s="30" t="s">
        <v>8162</v>
      </c>
      <c r="KOT1" s="30" t="s">
        <v>8163</v>
      </c>
      <c r="KOU1" s="30" t="s">
        <v>8164</v>
      </c>
      <c r="KOV1" s="30" t="s">
        <v>8165</v>
      </c>
      <c r="KOW1" s="30" t="s">
        <v>8166</v>
      </c>
      <c r="KOX1" s="30" t="s">
        <v>8167</v>
      </c>
      <c r="KOY1" s="30" t="s">
        <v>8168</v>
      </c>
      <c r="KOZ1" s="30" t="s">
        <v>8169</v>
      </c>
      <c r="KPA1" s="30" t="s">
        <v>8170</v>
      </c>
      <c r="KPB1" s="30" t="s">
        <v>8171</v>
      </c>
      <c r="KPC1" s="30" t="s">
        <v>8172</v>
      </c>
      <c r="KPD1" s="30" t="s">
        <v>8173</v>
      </c>
      <c r="KPE1" s="30" t="s">
        <v>8174</v>
      </c>
      <c r="KPF1" s="30" t="s">
        <v>8175</v>
      </c>
      <c r="KPG1" s="30" t="s">
        <v>8176</v>
      </c>
      <c r="KPH1" s="30" t="s">
        <v>8177</v>
      </c>
      <c r="KPI1" s="30" t="s">
        <v>8178</v>
      </c>
      <c r="KPJ1" s="30" t="s">
        <v>8179</v>
      </c>
      <c r="KPK1" s="30" t="s">
        <v>8180</v>
      </c>
      <c r="KPL1" s="30" t="s">
        <v>8181</v>
      </c>
      <c r="KPM1" s="30" t="s">
        <v>8182</v>
      </c>
      <c r="KPN1" s="30" t="s">
        <v>8183</v>
      </c>
      <c r="KPO1" s="30" t="s">
        <v>8184</v>
      </c>
      <c r="KPP1" s="30" t="s">
        <v>8185</v>
      </c>
      <c r="KPQ1" s="30" t="s">
        <v>8186</v>
      </c>
      <c r="KPR1" s="30" t="s">
        <v>8187</v>
      </c>
      <c r="KPS1" s="30" t="s">
        <v>8188</v>
      </c>
      <c r="KPT1" s="30" t="s">
        <v>8189</v>
      </c>
      <c r="KPU1" s="30" t="s">
        <v>8190</v>
      </c>
      <c r="KPV1" s="30" t="s">
        <v>8191</v>
      </c>
      <c r="KPW1" s="30" t="s">
        <v>8192</v>
      </c>
      <c r="KPX1" s="30" t="s">
        <v>8193</v>
      </c>
      <c r="KPY1" s="30" t="s">
        <v>8194</v>
      </c>
      <c r="KPZ1" s="30" t="s">
        <v>8195</v>
      </c>
      <c r="KQA1" s="30" t="s">
        <v>8196</v>
      </c>
      <c r="KQB1" s="30" t="s">
        <v>8197</v>
      </c>
      <c r="KQC1" s="30" t="s">
        <v>8198</v>
      </c>
      <c r="KQD1" s="30" t="s">
        <v>8199</v>
      </c>
      <c r="KQE1" s="30" t="s">
        <v>8200</v>
      </c>
      <c r="KQF1" s="30" t="s">
        <v>8201</v>
      </c>
      <c r="KQG1" s="30" t="s">
        <v>8202</v>
      </c>
      <c r="KQH1" s="30" t="s">
        <v>8203</v>
      </c>
      <c r="KQI1" s="30" t="s">
        <v>8204</v>
      </c>
      <c r="KQJ1" s="30" t="s">
        <v>8205</v>
      </c>
      <c r="KQK1" s="30" t="s">
        <v>8206</v>
      </c>
      <c r="KQL1" s="30" t="s">
        <v>8207</v>
      </c>
      <c r="KQM1" s="30" t="s">
        <v>8208</v>
      </c>
      <c r="KQN1" s="30" t="s">
        <v>8209</v>
      </c>
      <c r="KQO1" s="30" t="s">
        <v>8210</v>
      </c>
      <c r="KQP1" s="30" t="s">
        <v>8211</v>
      </c>
      <c r="KQQ1" s="30" t="s">
        <v>8212</v>
      </c>
      <c r="KQR1" s="30" t="s">
        <v>8213</v>
      </c>
      <c r="KQS1" s="30" t="s">
        <v>8214</v>
      </c>
      <c r="KQT1" s="30" t="s">
        <v>8215</v>
      </c>
      <c r="KQU1" s="30" t="s">
        <v>8216</v>
      </c>
      <c r="KQV1" s="30" t="s">
        <v>8217</v>
      </c>
      <c r="KQW1" s="30" t="s">
        <v>8218</v>
      </c>
      <c r="KQX1" s="30" t="s">
        <v>8219</v>
      </c>
      <c r="KQY1" s="30" t="s">
        <v>8220</v>
      </c>
      <c r="KQZ1" s="30" t="s">
        <v>8221</v>
      </c>
      <c r="KRA1" s="30" t="s">
        <v>8222</v>
      </c>
      <c r="KRB1" s="30" t="s">
        <v>8223</v>
      </c>
      <c r="KRC1" s="30" t="s">
        <v>8224</v>
      </c>
      <c r="KRD1" s="30" t="s">
        <v>8225</v>
      </c>
      <c r="KRE1" s="30" t="s">
        <v>8226</v>
      </c>
      <c r="KRF1" s="30" t="s">
        <v>8227</v>
      </c>
      <c r="KRG1" s="30" t="s">
        <v>8228</v>
      </c>
      <c r="KRH1" s="30" t="s">
        <v>8229</v>
      </c>
      <c r="KRI1" s="30" t="s">
        <v>8230</v>
      </c>
      <c r="KRJ1" s="30" t="s">
        <v>8231</v>
      </c>
      <c r="KRK1" s="30" t="s">
        <v>8232</v>
      </c>
      <c r="KRL1" s="30" t="s">
        <v>8233</v>
      </c>
      <c r="KRM1" s="30" t="s">
        <v>8234</v>
      </c>
      <c r="KRN1" s="30" t="s">
        <v>8235</v>
      </c>
      <c r="KRO1" s="30" t="s">
        <v>8236</v>
      </c>
      <c r="KRP1" s="30" t="s">
        <v>8237</v>
      </c>
      <c r="KRQ1" s="30" t="s">
        <v>8238</v>
      </c>
      <c r="KRR1" s="30" t="s">
        <v>8239</v>
      </c>
      <c r="KRS1" s="30" t="s">
        <v>8240</v>
      </c>
      <c r="KRT1" s="30" t="s">
        <v>8241</v>
      </c>
      <c r="KRU1" s="30" t="s">
        <v>8242</v>
      </c>
      <c r="KRV1" s="30" t="s">
        <v>8243</v>
      </c>
      <c r="KRW1" s="30" t="s">
        <v>8244</v>
      </c>
      <c r="KRX1" s="30" t="s">
        <v>8245</v>
      </c>
      <c r="KRY1" s="30" t="s">
        <v>8246</v>
      </c>
      <c r="KRZ1" s="30" t="s">
        <v>8247</v>
      </c>
      <c r="KSA1" s="30" t="s">
        <v>8248</v>
      </c>
      <c r="KSB1" s="30" t="s">
        <v>8249</v>
      </c>
      <c r="KSC1" s="30" t="s">
        <v>8250</v>
      </c>
      <c r="KSD1" s="30" t="s">
        <v>8251</v>
      </c>
      <c r="KSE1" s="30" t="s">
        <v>8252</v>
      </c>
      <c r="KSF1" s="30" t="s">
        <v>8253</v>
      </c>
      <c r="KSG1" s="30" t="s">
        <v>8254</v>
      </c>
      <c r="KSH1" s="30" t="s">
        <v>8255</v>
      </c>
      <c r="KSI1" s="30" t="s">
        <v>8256</v>
      </c>
      <c r="KSJ1" s="30" t="s">
        <v>8257</v>
      </c>
      <c r="KSK1" s="30" t="s">
        <v>8258</v>
      </c>
      <c r="KSL1" s="30" t="s">
        <v>8259</v>
      </c>
      <c r="KSM1" s="30" t="s">
        <v>8260</v>
      </c>
      <c r="KSN1" s="30" t="s">
        <v>8261</v>
      </c>
      <c r="KSO1" s="30" t="s">
        <v>8262</v>
      </c>
      <c r="KSP1" s="30" t="s">
        <v>8263</v>
      </c>
      <c r="KSQ1" s="30" t="s">
        <v>8264</v>
      </c>
      <c r="KSR1" s="30" t="s">
        <v>8265</v>
      </c>
      <c r="KSS1" s="30" t="s">
        <v>8266</v>
      </c>
      <c r="KST1" s="30" t="s">
        <v>8267</v>
      </c>
      <c r="KSU1" s="30" t="s">
        <v>8268</v>
      </c>
      <c r="KSV1" s="30" t="s">
        <v>8269</v>
      </c>
      <c r="KSW1" s="30" t="s">
        <v>8270</v>
      </c>
      <c r="KSX1" s="30" t="s">
        <v>8271</v>
      </c>
      <c r="KSY1" s="30" t="s">
        <v>8272</v>
      </c>
      <c r="KSZ1" s="30" t="s">
        <v>8273</v>
      </c>
      <c r="KTA1" s="30" t="s">
        <v>8274</v>
      </c>
      <c r="KTB1" s="30" t="s">
        <v>8275</v>
      </c>
      <c r="KTC1" s="30" t="s">
        <v>8276</v>
      </c>
      <c r="KTD1" s="30" t="s">
        <v>8277</v>
      </c>
      <c r="KTE1" s="30" t="s">
        <v>8278</v>
      </c>
      <c r="KTF1" s="30" t="s">
        <v>8279</v>
      </c>
      <c r="KTG1" s="30" t="s">
        <v>8280</v>
      </c>
      <c r="KTH1" s="30" t="s">
        <v>8281</v>
      </c>
      <c r="KTI1" s="30" t="s">
        <v>8282</v>
      </c>
      <c r="KTJ1" s="30" t="s">
        <v>8283</v>
      </c>
      <c r="KTK1" s="30" t="s">
        <v>8284</v>
      </c>
      <c r="KTL1" s="30" t="s">
        <v>8285</v>
      </c>
      <c r="KTM1" s="30" t="s">
        <v>8286</v>
      </c>
      <c r="KTN1" s="30" t="s">
        <v>8287</v>
      </c>
      <c r="KTO1" s="30" t="s">
        <v>8288</v>
      </c>
      <c r="KTP1" s="30" t="s">
        <v>8289</v>
      </c>
      <c r="KTQ1" s="30" t="s">
        <v>8290</v>
      </c>
      <c r="KTR1" s="30" t="s">
        <v>8291</v>
      </c>
      <c r="KTS1" s="30" t="s">
        <v>8292</v>
      </c>
      <c r="KTT1" s="30" t="s">
        <v>8293</v>
      </c>
      <c r="KTU1" s="30" t="s">
        <v>8294</v>
      </c>
      <c r="KTV1" s="30" t="s">
        <v>8295</v>
      </c>
      <c r="KTW1" s="30" t="s">
        <v>8296</v>
      </c>
      <c r="KTX1" s="30" t="s">
        <v>8297</v>
      </c>
      <c r="KTY1" s="30" t="s">
        <v>8298</v>
      </c>
      <c r="KTZ1" s="30" t="s">
        <v>8299</v>
      </c>
      <c r="KUA1" s="30" t="s">
        <v>8300</v>
      </c>
      <c r="KUB1" s="30" t="s">
        <v>8301</v>
      </c>
      <c r="KUC1" s="30" t="s">
        <v>8302</v>
      </c>
      <c r="KUD1" s="30" t="s">
        <v>8303</v>
      </c>
      <c r="KUE1" s="30" t="s">
        <v>8304</v>
      </c>
      <c r="KUF1" s="30" t="s">
        <v>8305</v>
      </c>
      <c r="KUG1" s="30" t="s">
        <v>8306</v>
      </c>
      <c r="KUH1" s="30" t="s">
        <v>8307</v>
      </c>
      <c r="KUI1" s="30" t="s">
        <v>8308</v>
      </c>
      <c r="KUJ1" s="30" t="s">
        <v>8309</v>
      </c>
      <c r="KUK1" s="30" t="s">
        <v>8310</v>
      </c>
      <c r="KUL1" s="30" t="s">
        <v>8311</v>
      </c>
      <c r="KUM1" s="30" t="s">
        <v>8312</v>
      </c>
      <c r="KUN1" s="30" t="s">
        <v>8313</v>
      </c>
      <c r="KUO1" s="30" t="s">
        <v>8314</v>
      </c>
      <c r="KUP1" s="30" t="s">
        <v>8315</v>
      </c>
      <c r="KUQ1" s="30" t="s">
        <v>8316</v>
      </c>
      <c r="KUR1" s="30" t="s">
        <v>8317</v>
      </c>
      <c r="KUS1" s="30" t="s">
        <v>8318</v>
      </c>
      <c r="KUT1" s="30" t="s">
        <v>8319</v>
      </c>
      <c r="KUU1" s="30" t="s">
        <v>8320</v>
      </c>
      <c r="KUV1" s="30" t="s">
        <v>8321</v>
      </c>
      <c r="KUW1" s="30" t="s">
        <v>8322</v>
      </c>
      <c r="KUX1" s="30" t="s">
        <v>8323</v>
      </c>
      <c r="KUY1" s="30" t="s">
        <v>8324</v>
      </c>
      <c r="KUZ1" s="30" t="s">
        <v>8325</v>
      </c>
      <c r="KVA1" s="30" t="s">
        <v>8326</v>
      </c>
      <c r="KVB1" s="30" t="s">
        <v>8327</v>
      </c>
      <c r="KVC1" s="30" t="s">
        <v>8328</v>
      </c>
      <c r="KVD1" s="30" t="s">
        <v>8329</v>
      </c>
      <c r="KVE1" s="30" t="s">
        <v>8330</v>
      </c>
      <c r="KVF1" s="30" t="s">
        <v>8331</v>
      </c>
      <c r="KVG1" s="30" t="s">
        <v>8332</v>
      </c>
      <c r="KVH1" s="30" t="s">
        <v>8333</v>
      </c>
      <c r="KVI1" s="30" t="s">
        <v>8334</v>
      </c>
      <c r="KVJ1" s="30" t="s">
        <v>8335</v>
      </c>
      <c r="KVK1" s="30" t="s">
        <v>8336</v>
      </c>
      <c r="KVL1" s="30" t="s">
        <v>8337</v>
      </c>
      <c r="KVM1" s="30" t="s">
        <v>8338</v>
      </c>
      <c r="KVN1" s="30" t="s">
        <v>8339</v>
      </c>
      <c r="KVO1" s="30" t="s">
        <v>8340</v>
      </c>
      <c r="KVP1" s="30" t="s">
        <v>8341</v>
      </c>
      <c r="KVQ1" s="30" t="s">
        <v>8342</v>
      </c>
      <c r="KVR1" s="30" t="s">
        <v>8343</v>
      </c>
      <c r="KVS1" s="30" t="s">
        <v>8344</v>
      </c>
      <c r="KVT1" s="30" t="s">
        <v>8345</v>
      </c>
      <c r="KVU1" s="30" t="s">
        <v>8346</v>
      </c>
      <c r="KVV1" s="30" t="s">
        <v>8347</v>
      </c>
      <c r="KVW1" s="30" t="s">
        <v>8348</v>
      </c>
      <c r="KVX1" s="30" t="s">
        <v>8349</v>
      </c>
      <c r="KVY1" s="30" t="s">
        <v>8350</v>
      </c>
      <c r="KVZ1" s="30" t="s">
        <v>8351</v>
      </c>
      <c r="KWA1" s="30" t="s">
        <v>8352</v>
      </c>
      <c r="KWB1" s="30" t="s">
        <v>8353</v>
      </c>
      <c r="KWC1" s="30" t="s">
        <v>8354</v>
      </c>
      <c r="KWD1" s="30" t="s">
        <v>8355</v>
      </c>
      <c r="KWE1" s="30" t="s">
        <v>8356</v>
      </c>
      <c r="KWF1" s="30" t="s">
        <v>8357</v>
      </c>
      <c r="KWG1" s="30" t="s">
        <v>8358</v>
      </c>
      <c r="KWH1" s="30" t="s">
        <v>8359</v>
      </c>
      <c r="KWI1" s="30" t="s">
        <v>8360</v>
      </c>
      <c r="KWJ1" s="30" t="s">
        <v>8361</v>
      </c>
      <c r="KWK1" s="30" t="s">
        <v>8362</v>
      </c>
      <c r="KWL1" s="30" t="s">
        <v>8363</v>
      </c>
      <c r="KWM1" s="30" t="s">
        <v>8364</v>
      </c>
      <c r="KWN1" s="30" t="s">
        <v>8365</v>
      </c>
      <c r="KWO1" s="30" t="s">
        <v>8366</v>
      </c>
      <c r="KWP1" s="30" t="s">
        <v>8367</v>
      </c>
      <c r="KWQ1" s="30" t="s">
        <v>8368</v>
      </c>
      <c r="KWR1" s="30" t="s">
        <v>8369</v>
      </c>
      <c r="KWS1" s="30" t="s">
        <v>8370</v>
      </c>
      <c r="KWT1" s="30" t="s">
        <v>8371</v>
      </c>
      <c r="KWU1" s="30" t="s">
        <v>8372</v>
      </c>
      <c r="KWV1" s="30" t="s">
        <v>8373</v>
      </c>
      <c r="KWW1" s="30" t="s">
        <v>8374</v>
      </c>
      <c r="KWX1" s="30" t="s">
        <v>8375</v>
      </c>
      <c r="KWY1" s="30" t="s">
        <v>8376</v>
      </c>
      <c r="KWZ1" s="30" t="s">
        <v>8377</v>
      </c>
      <c r="KXA1" s="30" t="s">
        <v>8378</v>
      </c>
      <c r="KXB1" s="30" t="s">
        <v>8379</v>
      </c>
      <c r="KXC1" s="30" t="s">
        <v>8380</v>
      </c>
      <c r="KXD1" s="30" t="s">
        <v>8381</v>
      </c>
      <c r="KXE1" s="30" t="s">
        <v>8382</v>
      </c>
      <c r="KXF1" s="30" t="s">
        <v>8383</v>
      </c>
      <c r="KXG1" s="30" t="s">
        <v>8384</v>
      </c>
      <c r="KXH1" s="30" t="s">
        <v>8385</v>
      </c>
      <c r="KXI1" s="30" t="s">
        <v>8386</v>
      </c>
      <c r="KXJ1" s="30" t="s">
        <v>8387</v>
      </c>
      <c r="KXK1" s="30" t="s">
        <v>8388</v>
      </c>
      <c r="KXL1" s="30" t="s">
        <v>8389</v>
      </c>
      <c r="KXM1" s="30" t="s">
        <v>8390</v>
      </c>
      <c r="KXN1" s="30" t="s">
        <v>8391</v>
      </c>
      <c r="KXO1" s="30" t="s">
        <v>8392</v>
      </c>
      <c r="KXP1" s="30" t="s">
        <v>8393</v>
      </c>
      <c r="KXQ1" s="30" t="s">
        <v>8394</v>
      </c>
      <c r="KXR1" s="30" t="s">
        <v>8395</v>
      </c>
      <c r="KXS1" s="30" t="s">
        <v>8396</v>
      </c>
      <c r="KXT1" s="30" t="s">
        <v>8397</v>
      </c>
      <c r="KXU1" s="30" t="s">
        <v>8398</v>
      </c>
      <c r="KXV1" s="30" t="s">
        <v>8399</v>
      </c>
      <c r="KXW1" s="30" t="s">
        <v>8400</v>
      </c>
      <c r="KXX1" s="30" t="s">
        <v>8401</v>
      </c>
      <c r="KXY1" s="30" t="s">
        <v>8402</v>
      </c>
      <c r="KXZ1" s="30" t="s">
        <v>8403</v>
      </c>
      <c r="KYA1" s="30" t="s">
        <v>8404</v>
      </c>
      <c r="KYB1" s="30" t="s">
        <v>8405</v>
      </c>
      <c r="KYC1" s="30" t="s">
        <v>8406</v>
      </c>
      <c r="KYD1" s="30" t="s">
        <v>8407</v>
      </c>
      <c r="KYE1" s="30" t="s">
        <v>8408</v>
      </c>
      <c r="KYF1" s="30" t="s">
        <v>8409</v>
      </c>
      <c r="KYG1" s="30" t="s">
        <v>8410</v>
      </c>
      <c r="KYH1" s="30" t="s">
        <v>8411</v>
      </c>
      <c r="KYI1" s="30" t="s">
        <v>8412</v>
      </c>
      <c r="KYJ1" s="30" t="s">
        <v>8413</v>
      </c>
      <c r="KYK1" s="30" t="s">
        <v>8414</v>
      </c>
      <c r="KYL1" s="30" t="s">
        <v>8415</v>
      </c>
      <c r="KYM1" s="30" t="s">
        <v>8416</v>
      </c>
      <c r="KYN1" s="30" t="s">
        <v>8417</v>
      </c>
      <c r="KYO1" s="30" t="s">
        <v>8418</v>
      </c>
      <c r="KYP1" s="30" t="s">
        <v>8419</v>
      </c>
      <c r="KYQ1" s="30" t="s">
        <v>8420</v>
      </c>
      <c r="KYR1" s="30" t="s">
        <v>8421</v>
      </c>
      <c r="KYS1" s="30" t="s">
        <v>8422</v>
      </c>
      <c r="KYT1" s="30" t="s">
        <v>8423</v>
      </c>
      <c r="KYU1" s="30" t="s">
        <v>8424</v>
      </c>
      <c r="KYV1" s="30" t="s">
        <v>8425</v>
      </c>
      <c r="KYW1" s="30" t="s">
        <v>8426</v>
      </c>
      <c r="KYX1" s="30" t="s">
        <v>8427</v>
      </c>
      <c r="KYY1" s="30" t="s">
        <v>8428</v>
      </c>
      <c r="KYZ1" s="30" t="s">
        <v>8429</v>
      </c>
      <c r="KZA1" s="30" t="s">
        <v>8430</v>
      </c>
      <c r="KZB1" s="30" t="s">
        <v>8431</v>
      </c>
      <c r="KZC1" s="30" t="s">
        <v>8432</v>
      </c>
      <c r="KZD1" s="30" t="s">
        <v>8433</v>
      </c>
      <c r="KZE1" s="30" t="s">
        <v>8434</v>
      </c>
      <c r="KZF1" s="30" t="s">
        <v>8435</v>
      </c>
      <c r="KZG1" s="30" t="s">
        <v>8436</v>
      </c>
      <c r="KZH1" s="30" t="s">
        <v>8437</v>
      </c>
      <c r="KZI1" s="30" t="s">
        <v>8438</v>
      </c>
      <c r="KZJ1" s="30" t="s">
        <v>8439</v>
      </c>
      <c r="KZK1" s="30" t="s">
        <v>8440</v>
      </c>
      <c r="KZL1" s="30" t="s">
        <v>8441</v>
      </c>
      <c r="KZM1" s="30" t="s">
        <v>8442</v>
      </c>
      <c r="KZN1" s="30" t="s">
        <v>8443</v>
      </c>
      <c r="KZO1" s="30" t="s">
        <v>8444</v>
      </c>
      <c r="KZP1" s="30" t="s">
        <v>8445</v>
      </c>
      <c r="KZQ1" s="30" t="s">
        <v>8446</v>
      </c>
      <c r="KZR1" s="30" t="s">
        <v>8447</v>
      </c>
      <c r="KZS1" s="30" t="s">
        <v>8448</v>
      </c>
      <c r="KZT1" s="30" t="s">
        <v>8449</v>
      </c>
      <c r="KZU1" s="30" t="s">
        <v>8450</v>
      </c>
      <c r="KZV1" s="30" t="s">
        <v>8451</v>
      </c>
      <c r="KZW1" s="30" t="s">
        <v>8452</v>
      </c>
      <c r="KZX1" s="30" t="s">
        <v>8453</v>
      </c>
      <c r="KZY1" s="30" t="s">
        <v>8454</v>
      </c>
      <c r="KZZ1" s="30" t="s">
        <v>8455</v>
      </c>
      <c r="LAA1" s="30" t="s">
        <v>8456</v>
      </c>
      <c r="LAB1" s="30" t="s">
        <v>8457</v>
      </c>
      <c r="LAC1" s="30" t="s">
        <v>8458</v>
      </c>
      <c r="LAD1" s="30" t="s">
        <v>8459</v>
      </c>
      <c r="LAE1" s="30" t="s">
        <v>8460</v>
      </c>
      <c r="LAF1" s="30" t="s">
        <v>8461</v>
      </c>
      <c r="LAG1" s="30" t="s">
        <v>8462</v>
      </c>
      <c r="LAH1" s="30" t="s">
        <v>8463</v>
      </c>
      <c r="LAI1" s="30" t="s">
        <v>8464</v>
      </c>
      <c r="LAJ1" s="30" t="s">
        <v>8465</v>
      </c>
      <c r="LAK1" s="30" t="s">
        <v>8466</v>
      </c>
      <c r="LAL1" s="30" t="s">
        <v>8467</v>
      </c>
      <c r="LAM1" s="30" t="s">
        <v>8468</v>
      </c>
      <c r="LAN1" s="30" t="s">
        <v>8469</v>
      </c>
      <c r="LAO1" s="30" t="s">
        <v>8470</v>
      </c>
      <c r="LAP1" s="30" t="s">
        <v>8471</v>
      </c>
      <c r="LAQ1" s="30" t="s">
        <v>8472</v>
      </c>
      <c r="LAR1" s="30" t="s">
        <v>8473</v>
      </c>
      <c r="LAS1" s="30" t="s">
        <v>8474</v>
      </c>
      <c r="LAT1" s="30" t="s">
        <v>8475</v>
      </c>
      <c r="LAU1" s="30" t="s">
        <v>8476</v>
      </c>
      <c r="LAV1" s="30" t="s">
        <v>8477</v>
      </c>
      <c r="LAW1" s="30" t="s">
        <v>8478</v>
      </c>
      <c r="LAX1" s="30" t="s">
        <v>8479</v>
      </c>
      <c r="LAY1" s="30" t="s">
        <v>8480</v>
      </c>
      <c r="LAZ1" s="30" t="s">
        <v>8481</v>
      </c>
      <c r="LBA1" s="30" t="s">
        <v>8482</v>
      </c>
      <c r="LBB1" s="30" t="s">
        <v>8483</v>
      </c>
      <c r="LBC1" s="30" t="s">
        <v>8484</v>
      </c>
      <c r="LBD1" s="30" t="s">
        <v>8485</v>
      </c>
      <c r="LBE1" s="30" t="s">
        <v>8486</v>
      </c>
      <c r="LBF1" s="30" t="s">
        <v>8487</v>
      </c>
      <c r="LBG1" s="30" t="s">
        <v>8488</v>
      </c>
      <c r="LBH1" s="30" t="s">
        <v>8489</v>
      </c>
      <c r="LBI1" s="30" t="s">
        <v>8490</v>
      </c>
      <c r="LBJ1" s="30" t="s">
        <v>8491</v>
      </c>
      <c r="LBK1" s="30" t="s">
        <v>8492</v>
      </c>
      <c r="LBL1" s="30" t="s">
        <v>8493</v>
      </c>
      <c r="LBM1" s="30" t="s">
        <v>8494</v>
      </c>
      <c r="LBN1" s="30" t="s">
        <v>8495</v>
      </c>
      <c r="LBO1" s="30" t="s">
        <v>8496</v>
      </c>
      <c r="LBP1" s="30" t="s">
        <v>8497</v>
      </c>
      <c r="LBQ1" s="30" t="s">
        <v>8498</v>
      </c>
      <c r="LBR1" s="30" t="s">
        <v>8499</v>
      </c>
      <c r="LBS1" s="30" t="s">
        <v>8500</v>
      </c>
      <c r="LBT1" s="30" t="s">
        <v>8501</v>
      </c>
      <c r="LBU1" s="30" t="s">
        <v>8502</v>
      </c>
      <c r="LBV1" s="30" t="s">
        <v>8503</v>
      </c>
      <c r="LBW1" s="30" t="s">
        <v>8504</v>
      </c>
      <c r="LBX1" s="30" t="s">
        <v>8505</v>
      </c>
      <c r="LBY1" s="30" t="s">
        <v>8506</v>
      </c>
      <c r="LBZ1" s="30" t="s">
        <v>8507</v>
      </c>
      <c r="LCA1" s="30" t="s">
        <v>8508</v>
      </c>
      <c r="LCB1" s="30" t="s">
        <v>8509</v>
      </c>
      <c r="LCC1" s="30" t="s">
        <v>8510</v>
      </c>
      <c r="LCD1" s="30" t="s">
        <v>8511</v>
      </c>
      <c r="LCE1" s="30" t="s">
        <v>8512</v>
      </c>
      <c r="LCF1" s="30" t="s">
        <v>8513</v>
      </c>
      <c r="LCG1" s="30" t="s">
        <v>8514</v>
      </c>
      <c r="LCH1" s="30" t="s">
        <v>8515</v>
      </c>
      <c r="LCI1" s="30" t="s">
        <v>8516</v>
      </c>
      <c r="LCJ1" s="30" t="s">
        <v>8517</v>
      </c>
      <c r="LCK1" s="30" t="s">
        <v>8518</v>
      </c>
      <c r="LCL1" s="30" t="s">
        <v>8519</v>
      </c>
      <c r="LCM1" s="30" t="s">
        <v>8520</v>
      </c>
      <c r="LCN1" s="30" t="s">
        <v>8521</v>
      </c>
      <c r="LCO1" s="30" t="s">
        <v>8522</v>
      </c>
      <c r="LCP1" s="30" t="s">
        <v>8523</v>
      </c>
      <c r="LCQ1" s="30" t="s">
        <v>8524</v>
      </c>
      <c r="LCR1" s="30" t="s">
        <v>8525</v>
      </c>
      <c r="LCS1" s="30" t="s">
        <v>8526</v>
      </c>
      <c r="LCT1" s="30" t="s">
        <v>8527</v>
      </c>
      <c r="LCU1" s="30" t="s">
        <v>8528</v>
      </c>
      <c r="LCV1" s="30" t="s">
        <v>8529</v>
      </c>
      <c r="LCW1" s="30" t="s">
        <v>8530</v>
      </c>
      <c r="LCX1" s="30" t="s">
        <v>8531</v>
      </c>
      <c r="LCY1" s="30" t="s">
        <v>8532</v>
      </c>
      <c r="LCZ1" s="30" t="s">
        <v>8533</v>
      </c>
      <c r="LDA1" s="30" t="s">
        <v>8534</v>
      </c>
      <c r="LDB1" s="30" t="s">
        <v>8535</v>
      </c>
      <c r="LDC1" s="30" t="s">
        <v>8536</v>
      </c>
      <c r="LDD1" s="30" t="s">
        <v>8537</v>
      </c>
      <c r="LDE1" s="30" t="s">
        <v>8538</v>
      </c>
      <c r="LDF1" s="30" t="s">
        <v>8539</v>
      </c>
      <c r="LDG1" s="30" t="s">
        <v>8540</v>
      </c>
      <c r="LDH1" s="30" t="s">
        <v>8541</v>
      </c>
      <c r="LDI1" s="30" t="s">
        <v>8542</v>
      </c>
      <c r="LDJ1" s="30" t="s">
        <v>8543</v>
      </c>
      <c r="LDK1" s="30" t="s">
        <v>8544</v>
      </c>
      <c r="LDL1" s="30" t="s">
        <v>8545</v>
      </c>
      <c r="LDM1" s="30" t="s">
        <v>8546</v>
      </c>
      <c r="LDN1" s="30" t="s">
        <v>8547</v>
      </c>
      <c r="LDO1" s="30" t="s">
        <v>8548</v>
      </c>
      <c r="LDP1" s="30" t="s">
        <v>8549</v>
      </c>
      <c r="LDQ1" s="30" t="s">
        <v>8550</v>
      </c>
      <c r="LDR1" s="30" t="s">
        <v>8551</v>
      </c>
      <c r="LDS1" s="30" t="s">
        <v>8552</v>
      </c>
      <c r="LDT1" s="30" t="s">
        <v>8553</v>
      </c>
      <c r="LDU1" s="30" t="s">
        <v>8554</v>
      </c>
      <c r="LDV1" s="30" t="s">
        <v>8555</v>
      </c>
      <c r="LDW1" s="30" t="s">
        <v>8556</v>
      </c>
      <c r="LDX1" s="30" t="s">
        <v>8557</v>
      </c>
      <c r="LDY1" s="30" t="s">
        <v>8558</v>
      </c>
      <c r="LDZ1" s="30" t="s">
        <v>8559</v>
      </c>
      <c r="LEA1" s="30" t="s">
        <v>8560</v>
      </c>
      <c r="LEB1" s="30" t="s">
        <v>8561</v>
      </c>
      <c r="LEC1" s="30" t="s">
        <v>8562</v>
      </c>
      <c r="LED1" s="30" t="s">
        <v>8563</v>
      </c>
      <c r="LEE1" s="30" t="s">
        <v>8564</v>
      </c>
      <c r="LEF1" s="30" t="s">
        <v>8565</v>
      </c>
      <c r="LEG1" s="30" t="s">
        <v>8566</v>
      </c>
      <c r="LEH1" s="30" t="s">
        <v>8567</v>
      </c>
      <c r="LEI1" s="30" t="s">
        <v>8568</v>
      </c>
      <c r="LEJ1" s="30" t="s">
        <v>8569</v>
      </c>
      <c r="LEK1" s="30" t="s">
        <v>8570</v>
      </c>
      <c r="LEL1" s="30" t="s">
        <v>8571</v>
      </c>
      <c r="LEM1" s="30" t="s">
        <v>8572</v>
      </c>
      <c r="LEN1" s="30" t="s">
        <v>8573</v>
      </c>
      <c r="LEO1" s="30" t="s">
        <v>8574</v>
      </c>
      <c r="LEP1" s="30" t="s">
        <v>8575</v>
      </c>
      <c r="LEQ1" s="30" t="s">
        <v>8576</v>
      </c>
      <c r="LER1" s="30" t="s">
        <v>8577</v>
      </c>
      <c r="LES1" s="30" t="s">
        <v>8578</v>
      </c>
      <c r="LET1" s="30" t="s">
        <v>8579</v>
      </c>
      <c r="LEU1" s="30" t="s">
        <v>8580</v>
      </c>
      <c r="LEV1" s="30" t="s">
        <v>8581</v>
      </c>
      <c r="LEW1" s="30" t="s">
        <v>8582</v>
      </c>
      <c r="LEX1" s="30" t="s">
        <v>8583</v>
      </c>
      <c r="LEY1" s="30" t="s">
        <v>8584</v>
      </c>
      <c r="LEZ1" s="30" t="s">
        <v>8585</v>
      </c>
      <c r="LFA1" s="30" t="s">
        <v>8586</v>
      </c>
      <c r="LFB1" s="30" t="s">
        <v>8587</v>
      </c>
      <c r="LFC1" s="30" t="s">
        <v>8588</v>
      </c>
      <c r="LFD1" s="30" t="s">
        <v>8589</v>
      </c>
      <c r="LFE1" s="30" t="s">
        <v>8590</v>
      </c>
      <c r="LFF1" s="30" t="s">
        <v>8591</v>
      </c>
      <c r="LFG1" s="30" t="s">
        <v>8592</v>
      </c>
      <c r="LFH1" s="30" t="s">
        <v>8593</v>
      </c>
      <c r="LFI1" s="30" t="s">
        <v>8594</v>
      </c>
      <c r="LFJ1" s="30" t="s">
        <v>8595</v>
      </c>
      <c r="LFK1" s="30" t="s">
        <v>8596</v>
      </c>
      <c r="LFL1" s="30" t="s">
        <v>8597</v>
      </c>
      <c r="LFM1" s="30" t="s">
        <v>8598</v>
      </c>
      <c r="LFN1" s="30" t="s">
        <v>8599</v>
      </c>
      <c r="LFO1" s="30" t="s">
        <v>8600</v>
      </c>
      <c r="LFP1" s="30" t="s">
        <v>8601</v>
      </c>
      <c r="LFQ1" s="30" t="s">
        <v>8602</v>
      </c>
      <c r="LFR1" s="30" t="s">
        <v>8603</v>
      </c>
      <c r="LFS1" s="30" t="s">
        <v>8604</v>
      </c>
      <c r="LFT1" s="30" t="s">
        <v>8605</v>
      </c>
      <c r="LFU1" s="30" t="s">
        <v>8606</v>
      </c>
      <c r="LFV1" s="30" t="s">
        <v>8607</v>
      </c>
      <c r="LFW1" s="30" t="s">
        <v>8608</v>
      </c>
      <c r="LFX1" s="30" t="s">
        <v>8609</v>
      </c>
      <c r="LFY1" s="30" t="s">
        <v>8610</v>
      </c>
      <c r="LFZ1" s="30" t="s">
        <v>8611</v>
      </c>
      <c r="LGA1" s="30" t="s">
        <v>8612</v>
      </c>
      <c r="LGB1" s="30" t="s">
        <v>8613</v>
      </c>
      <c r="LGC1" s="30" t="s">
        <v>8614</v>
      </c>
      <c r="LGD1" s="30" t="s">
        <v>8615</v>
      </c>
      <c r="LGE1" s="30" t="s">
        <v>8616</v>
      </c>
      <c r="LGF1" s="30" t="s">
        <v>8617</v>
      </c>
      <c r="LGG1" s="30" t="s">
        <v>8618</v>
      </c>
      <c r="LGH1" s="30" t="s">
        <v>8619</v>
      </c>
      <c r="LGI1" s="30" t="s">
        <v>8620</v>
      </c>
      <c r="LGJ1" s="30" t="s">
        <v>8621</v>
      </c>
      <c r="LGK1" s="30" t="s">
        <v>8622</v>
      </c>
      <c r="LGL1" s="30" t="s">
        <v>8623</v>
      </c>
      <c r="LGM1" s="30" t="s">
        <v>8624</v>
      </c>
      <c r="LGN1" s="30" t="s">
        <v>8625</v>
      </c>
      <c r="LGO1" s="30" t="s">
        <v>8626</v>
      </c>
      <c r="LGP1" s="30" t="s">
        <v>8627</v>
      </c>
      <c r="LGQ1" s="30" t="s">
        <v>8628</v>
      </c>
      <c r="LGR1" s="30" t="s">
        <v>8629</v>
      </c>
      <c r="LGS1" s="30" t="s">
        <v>8630</v>
      </c>
      <c r="LGT1" s="30" t="s">
        <v>8631</v>
      </c>
      <c r="LGU1" s="30" t="s">
        <v>8632</v>
      </c>
      <c r="LGV1" s="30" t="s">
        <v>8633</v>
      </c>
      <c r="LGW1" s="30" t="s">
        <v>8634</v>
      </c>
      <c r="LGX1" s="30" t="s">
        <v>8635</v>
      </c>
      <c r="LGY1" s="30" t="s">
        <v>8636</v>
      </c>
      <c r="LGZ1" s="30" t="s">
        <v>8637</v>
      </c>
      <c r="LHA1" s="30" t="s">
        <v>8638</v>
      </c>
      <c r="LHB1" s="30" t="s">
        <v>8639</v>
      </c>
      <c r="LHC1" s="30" t="s">
        <v>8640</v>
      </c>
      <c r="LHD1" s="30" t="s">
        <v>8641</v>
      </c>
      <c r="LHE1" s="30" t="s">
        <v>8642</v>
      </c>
      <c r="LHF1" s="30" t="s">
        <v>8643</v>
      </c>
      <c r="LHG1" s="30" t="s">
        <v>8644</v>
      </c>
      <c r="LHH1" s="30" t="s">
        <v>8645</v>
      </c>
      <c r="LHI1" s="30" t="s">
        <v>8646</v>
      </c>
      <c r="LHJ1" s="30" t="s">
        <v>8647</v>
      </c>
      <c r="LHK1" s="30" t="s">
        <v>8648</v>
      </c>
      <c r="LHL1" s="30" t="s">
        <v>8649</v>
      </c>
      <c r="LHM1" s="30" t="s">
        <v>8650</v>
      </c>
      <c r="LHN1" s="30" t="s">
        <v>8651</v>
      </c>
      <c r="LHO1" s="30" t="s">
        <v>8652</v>
      </c>
      <c r="LHP1" s="30" t="s">
        <v>8653</v>
      </c>
      <c r="LHQ1" s="30" t="s">
        <v>8654</v>
      </c>
      <c r="LHR1" s="30" t="s">
        <v>8655</v>
      </c>
      <c r="LHS1" s="30" t="s">
        <v>8656</v>
      </c>
      <c r="LHT1" s="30" t="s">
        <v>8657</v>
      </c>
      <c r="LHU1" s="30" t="s">
        <v>8658</v>
      </c>
      <c r="LHV1" s="30" t="s">
        <v>8659</v>
      </c>
      <c r="LHW1" s="30" t="s">
        <v>8660</v>
      </c>
      <c r="LHX1" s="30" t="s">
        <v>8661</v>
      </c>
      <c r="LHY1" s="30" t="s">
        <v>8662</v>
      </c>
      <c r="LHZ1" s="30" t="s">
        <v>8663</v>
      </c>
      <c r="LIA1" s="30" t="s">
        <v>8664</v>
      </c>
      <c r="LIB1" s="30" t="s">
        <v>8665</v>
      </c>
      <c r="LIC1" s="30" t="s">
        <v>8666</v>
      </c>
      <c r="LID1" s="30" t="s">
        <v>8667</v>
      </c>
      <c r="LIE1" s="30" t="s">
        <v>8668</v>
      </c>
      <c r="LIF1" s="30" t="s">
        <v>8669</v>
      </c>
      <c r="LIG1" s="30" t="s">
        <v>8670</v>
      </c>
      <c r="LIH1" s="30" t="s">
        <v>8671</v>
      </c>
      <c r="LII1" s="30" t="s">
        <v>8672</v>
      </c>
      <c r="LIJ1" s="30" t="s">
        <v>8673</v>
      </c>
      <c r="LIK1" s="30" t="s">
        <v>8674</v>
      </c>
      <c r="LIL1" s="30" t="s">
        <v>8675</v>
      </c>
      <c r="LIM1" s="30" t="s">
        <v>8676</v>
      </c>
      <c r="LIN1" s="30" t="s">
        <v>8677</v>
      </c>
      <c r="LIO1" s="30" t="s">
        <v>8678</v>
      </c>
      <c r="LIP1" s="30" t="s">
        <v>8679</v>
      </c>
      <c r="LIQ1" s="30" t="s">
        <v>8680</v>
      </c>
      <c r="LIR1" s="30" t="s">
        <v>8681</v>
      </c>
      <c r="LIS1" s="30" t="s">
        <v>8682</v>
      </c>
      <c r="LIT1" s="30" t="s">
        <v>8683</v>
      </c>
      <c r="LIU1" s="30" t="s">
        <v>8684</v>
      </c>
      <c r="LIV1" s="30" t="s">
        <v>8685</v>
      </c>
      <c r="LIW1" s="30" t="s">
        <v>8686</v>
      </c>
      <c r="LIX1" s="30" t="s">
        <v>8687</v>
      </c>
      <c r="LIY1" s="30" t="s">
        <v>8688</v>
      </c>
      <c r="LIZ1" s="30" t="s">
        <v>8689</v>
      </c>
      <c r="LJA1" s="30" t="s">
        <v>8690</v>
      </c>
      <c r="LJB1" s="30" t="s">
        <v>8691</v>
      </c>
      <c r="LJC1" s="30" t="s">
        <v>8692</v>
      </c>
      <c r="LJD1" s="30" t="s">
        <v>8693</v>
      </c>
      <c r="LJE1" s="30" t="s">
        <v>8694</v>
      </c>
      <c r="LJF1" s="30" t="s">
        <v>8695</v>
      </c>
      <c r="LJG1" s="30" t="s">
        <v>8696</v>
      </c>
      <c r="LJH1" s="30" t="s">
        <v>8697</v>
      </c>
      <c r="LJI1" s="30" t="s">
        <v>8698</v>
      </c>
      <c r="LJJ1" s="30" t="s">
        <v>8699</v>
      </c>
      <c r="LJK1" s="30" t="s">
        <v>8700</v>
      </c>
      <c r="LJL1" s="30" t="s">
        <v>8701</v>
      </c>
      <c r="LJM1" s="30" t="s">
        <v>8702</v>
      </c>
      <c r="LJN1" s="30" t="s">
        <v>8703</v>
      </c>
      <c r="LJO1" s="30" t="s">
        <v>8704</v>
      </c>
      <c r="LJP1" s="30" t="s">
        <v>8705</v>
      </c>
      <c r="LJQ1" s="30" t="s">
        <v>8706</v>
      </c>
      <c r="LJR1" s="30" t="s">
        <v>8707</v>
      </c>
      <c r="LJS1" s="30" t="s">
        <v>8708</v>
      </c>
      <c r="LJT1" s="30" t="s">
        <v>8709</v>
      </c>
      <c r="LJU1" s="30" t="s">
        <v>8710</v>
      </c>
      <c r="LJV1" s="30" t="s">
        <v>8711</v>
      </c>
      <c r="LJW1" s="30" t="s">
        <v>8712</v>
      </c>
      <c r="LJX1" s="30" t="s">
        <v>8713</v>
      </c>
      <c r="LJY1" s="30" t="s">
        <v>8714</v>
      </c>
      <c r="LJZ1" s="30" t="s">
        <v>8715</v>
      </c>
      <c r="LKA1" s="30" t="s">
        <v>8716</v>
      </c>
      <c r="LKB1" s="30" t="s">
        <v>8717</v>
      </c>
      <c r="LKC1" s="30" t="s">
        <v>8718</v>
      </c>
      <c r="LKD1" s="30" t="s">
        <v>8719</v>
      </c>
      <c r="LKE1" s="30" t="s">
        <v>8720</v>
      </c>
      <c r="LKF1" s="30" t="s">
        <v>8721</v>
      </c>
      <c r="LKG1" s="30" t="s">
        <v>8722</v>
      </c>
      <c r="LKH1" s="30" t="s">
        <v>8723</v>
      </c>
      <c r="LKI1" s="30" t="s">
        <v>8724</v>
      </c>
      <c r="LKJ1" s="30" t="s">
        <v>8725</v>
      </c>
      <c r="LKK1" s="30" t="s">
        <v>8726</v>
      </c>
      <c r="LKL1" s="30" t="s">
        <v>8727</v>
      </c>
      <c r="LKM1" s="30" t="s">
        <v>8728</v>
      </c>
      <c r="LKN1" s="30" t="s">
        <v>8729</v>
      </c>
      <c r="LKO1" s="30" t="s">
        <v>8730</v>
      </c>
      <c r="LKP1" s="30" t="s">
        <v>8731</v>
      </c>
      <c r="LKQ1" s="30" t="s">
        <v>8732</v>
      </c>
      <c r="LKR1" s="30" t="s">
        <v>8733</v>
      </c>
      <c r="LKS1" s="30" t="s">
        <v>8734</v>
      </c>
      <c r="LKT1" s="30" t="s">
        <v>8735</v>
      </c>
      <c r="LKU1" s="30" t="s">
        <v>8736</v>
      </c>
      <c r="LKV1" s="30" t="s">
        <v>8737</v>
      </c>
      <c r="LKW1" s="30" t="s">
        <v>8738</v>
      </c>
      <c r="LKX1" s="30" t="s">
        <v>8739</v>
      </c>
      <c r="LKY1" s="30" t="s">
        <v>8740</v>
      </c>
      <c r="LKZ1" s="30" t="s">
        <v>8741</v>
      </c>
      <c r="LLA1" s="30" t="s">
        <v>8742</v>
      </c>
      <c r="LLB1" s="30" t="s">
        <v>8743</v>
      </c>
      <c r="LLC1" s="30" t="s">
        <v>8744</v>
      </c>
      <c r="LLD1" s="30" t="s">
        <v>8745</v>
      </c>
      <c r="LLE1" s="30" t="s">
        <v>8746</v>
      </c>
      <c r="LLF1" s="30" t="s">
        <v>8747</v>
      </c>
      <c r="LLG1" s="30" t="s">
        <v>8748</v>
      </c>
      <c r="LLH1" s="30" t="s">
        <v>8749</v>
      </c>
      <c r="LLI1" s="30" t="s">
        <v>8750</v>
      </c>
      <c r="LLJ1" s="30" t="s">
        <v>8751</v>
      </c>
      <c r="LLK1" s="30" t="s">
        <v>8752</v>
      </c>
      <c r="LLL1" s="30" t="s">
        <v>8753</v>
      </c>
      <c r="LLM1" s="30" t="s">
        <v>8754</v>
      </c>
      <c r="LLN1" s="30" t="s">
        <v>8755</v>
      </c>
      <c r="LLO1" s="30" t="s">
        <v>8756</v>
      </c>
      <c r="LLP1" s="30" t="s">
        <v>8757</v>
      </c>
      <c r="LLQ1" s="30" t="s">
        <v>8758</v>
      </c>
      <c r="LLR1" s="30" t="s">
        <v>8759</v>
      </c>
      <c r="LLS1" s="30" t="s">
        <v>8760</v>
      </c>
      <c r="LLT1" s="30" t="s">
        <v>8761</v>
      </c>
      <c r="LLU1" s="30" t="s">
        <v>8762</v>
      </c>
      <c r="LLV1" s="30" t="s">
        <v>8763</v>
      </c>
      <c r="LLW1" s="30" t="s">
        <v>8764</v>
      </c>
      <c r="LLX1" s="30" t="s">
        <v>8765</v>
      </c>
      <c r="LLY1" s="30" t="s">
        <v>8766</v>
      </c>
      <c r="LLZ1" s="30" t="s">
        <v>8767</v>
      </c>
      <c r="LMA1" s="30" t="s">
        <v>8768</v>
      </c>
      <c r="LMB1" s="30" t="s">
        <v>8769</v>
      </c>
      <c r="LMC1" s="30" t="s">
        <v>8770</v>
      </c>
      <c r="LMD1" s="30" t="s">
        <v>8771</v>
      </c>
      <c r="LME1" s="30" t="s">
        <v>8772</v>
      </c>
      <c r="LMF1" s="30" t="s">
        <v>8773</v>
      </c>
      <c r="LMG1" s="30" t="s">
        <v>8774</v>
      </c>
      <c r="LMH1" s="30" t="s">
        <v>8775</v>
      </c>
      <c r="LMI1" s="30" t="s">
        <v>8776</v>
      </c>
      <c r="LMJ1" s="30" t="s">
        <v>8777</v>
      </c>
      <c r="LMK1" s="30" t="s">
        <v>8778</v>
      </c>
      <c r="LML1" s="30" t="s">
        <v>8779</v>
      </c>
      <c r="LMM1" s="30" t="s">
        <v>8780</v>
      </c>
      <c r="LMN1" s="30" t="s">
        <v>8781</v>
      </c>
      <c r="LMO1" s="30" t="s">
        <v>8782</v>
      </c>
      <c r="LMP1" s="30" t="s">
        <v>8783</v>
      </c>
      <c r="LMQ1" s="30" t="s">
        <v>8784</v>
      </c>
      <c r="LMR1" s="30" t="s">
        <v>8785</v>
      </c>
      <c r="LMS1" s="30" t="s">
        <v>8786</v>
      </c>
      <c r="LMT1" s="30" t="s">
        <v>8787</v>
      </c>
      <c r="LMU1" s="30" t="s">
        <v>8788</v>
      </c>
      <c r="LMV1" s="30" t="s">
        <v>8789</v>
      </c>
      <c r="LMW1" s="30" t="s">
        <v>8790</v>
      </c>
      <c r="LMX1" s="30" t="s">
        <v>8791</v>
      </c>
      <c r="LMY1" s="30" t="s">
        <v>8792</v>
      </c>
      <c r="LMZ1" s="30" t="s">
        <v>8793</v>
      </c>
      <c r="LNA1" s="30" t="s">
        <v>8794</v>
      </c>
      <c r="LNB1" s="30" t="s">
        <v>8795</v>
      </c>
      <c r="LNC1" s="30" t="s">
        <v>8796</v>
      </c>
      <c r="LND1" s="30" t="s">
        <v>8797</v>
      </c>
      <c r="LNE1" s="30" t="s">
        <v>8798</v>
      </c>
      <c r="LNF1" s="30" t="s">
        <v>8799</v>
      </c>
      <c r="LNG1" s="30" t="s">
        <v>8800</v>
      </c>
      <c r="LNH1" s="30" t="s">
        <v>8801</v>
      </c>
      <c r="LNI1" s="30" t="s">
        <v>8802</v>
      </c>
      <c r="LNJ1" s="30" t="s">
        <v>8803</v>
      </c>
      <c r="LNK1" s="30" t="s">
        <v>8804</v>
      </c>
      <c r="LNL1" s="30" t="s">
        <v>8805</v>
      </c>
      <c r="LNM1" s="30" t="s">
        <v>8806</v>
      </c>
      <c r="LNN1" s="30" t="s">
        <v>8807</v>
      </c>
      <c r="LNO1" s="30" t="s">
        <v>8808</v>
      </c>
      <c r="LNP1" s="30" t="s">
        <v>8809</v>
      </c>
      <c r="LNQ1" s="30" t="s">
        <v>8810</v>
      </c>
      <c r="LNR1" s="30" t="s">
        <v>8811</v>
      </c>
      <c r="LNS1" s="30" t="s">
        <v>8812</v>
      </c>
      <c r="LNT1" s="30" t="s">
        <v>8813</v>
      </c>
      <c r="LNU1" s="30" t="s">
        <v>8814</v>
      </c>
      <c r="LNV1" s="30" t="s">
        <v>8815</v>
      </c>
      <c r="LNW1" s="30" t="s">
        <v>8816</v>
      </c>
      <c r="LNX1" s="30" t="s">
        <v>8817</v>
      </c>
      <c r="LNY1" s="30" t="s">
        <v>8818</v>
      </c>
      <c r="LNZ1" s="30" t="s">
        <v>8819</v>
      </c>
      <c r="LOA1" s="30" t="s">
        <v>8820</v>
      </c>
      <c r="LOB1" s="30" t="s">
        <v>8821</v>
      </c>
      <c r="LOC1" s="30" t="s">
        <v>8822</v>
      </c>
      <c r="LOD1" s="30" t="s">
        <v>8823</v>
      </c>
      <c r="LOE1" s="30" t="s">
        <v>8824</v>
      </c>
      <c r="LOF1" s="30" t="s">
        <v>8825</v>
      </c>
      <c r="LOG1" s="30" t="s">
        <v>8826</v>
      </c>
      <c r="LOH1" s="30" t="s">
        <v>8827</v>
      </c>
      <c r="LOI1" s="30" t="s">
        <v>8828</v>
      </c>
      <c r="LOJ1" s="30" t="s">
        <v>8829</v>
      </c>
      <c r="LOK1" s="30" t="s">
        <v>8830</v>
      </c>
      <c r="LOL1" s="30" t="s">
        <v>8831</v>
      </c>
      <c r="LOM1" s="30" t="s">
        <v>8832</v>
      </c>
      <c r="LON1" s="30" t="s">
        <v>8833</v>
      </c>
      <c r="LOO1" s="30" t="s">
        <v>8834</v>
      </c>
      <c r="LOP1" s="30" t="s">
        <v>8835</v>
      </c>
      <c r="LOQ1" s="30" t="s">
        <v>8836</v>
      </c>
      <c r="LOR1" s="30" t="s">
        <v>8837</v>
      </c>
      <c r="LOS1" s="30" t="s">
        <v>8838</v>
      </c>
      <c r="LOT1" s="30" t="s">
        <v>8839</v>
      </c>
      <c r="LOU1" s="30" t="s">
        <v>8840</v>
      </c>
      <c r="LOV1" s="30" t="s">
        <v>8841</v>
      </c>
      <c r="LOW1" s="30" t="s">
        <v>8842</v>
      </c>
      <c r="LOX1" s="30" t="s">
        <v>8843</v>
      </c>
      <c r="LOY1" s="30" t="s">
        <v>8844</v>
      </c>
      <c r="LOZ1" s="30" t="s">
        <v>8845</v>
      </c>
      <c r="LPA1" s="30" t="s">
        <v>8846</v>
      </c>
      <c r="LPB1" s="30" t="s">
        <v>8847</v>
      </c>
      <c r="LPC1" s="30" t="s">
        <v>8848</v>
      </c>
      <c r="LPD1" s="30" t="s">
        <v>8849</v>
      </c>
      <c r="LPE1" s="30" t="s">
        <v>8850</v>
      </c>
      <c r="LPF1" s="30" t="s">
        <v>8851</v>
      </c>
      <c r="LPG1" s="30" t="s">
        <v>8852</v>
      </c>
      <c r="LPH1" s="30" t="s">
        <v>8853</v>
      </c>
      <c r="LPI1" s="30" t="s">
        <v>8854</v>
      </c>
      <c r="LPJ1" s="30" t="s">
        <v>8855</v>
      </c>
      <c r="LPK1" s="30" t="s">
        <v>8856</v>
      </c>
      <c r="LPL1" s="30" t="s">
        <v>8857</v>
      </c>
      <c r="LPM1" s="30" t="s">
        <v>8858</v>
      </c>
      <c r="LPN1" s="30" t="s">
        <v>8859</v>
      </c>
      <c r="LPO1" s="30" t="s">
        <v>8860</v>
      </c>
      <c r="LPP1" s="30" t="s">
        <v>8861</v>
      </c>
      <c r="LPQ1" s="30" t="s">
        <v>8862</v>
      </c>
      <c r="LPR1" s="30" t="s">
        <v>8863</v>
      </c>
      <c r="LPS1" s="30" t="s">
        <v>8864</v>
      </c>
      <c r="LPT1" s="30" t="s">
        <v>8865</v>
      </c>
      <c r="LPU1" s="30" t="s">
        <v>8866</v>
      </c>
      <c r="LPV1" s="30" t="s">
        <v>8867</v>
      </c>
      <c r="LPW1" s="30" t="s">
        <v>8868</v>
      </c>
      <c r="LPX1" s="30" t="s">
        <v>8869</v>
      </c>
      <c r="LPY1" s="30" t="s">
        <v>8870</v>
      </c>
      <c r="LPZ1" s="30" t="s">
        <v>8871</v>
      </c>
      <c r="LQA1" s="30" t="s">
        <v>8872</v>
      </c>
      <c r="LQB1" s="30" t="s">
        <v>8873</v>
      </c>
      <c r="LQC1" s="30" t="s">
        <v>8874</v>
      </c>
      <c r="LQD1" s="30" t="s">
        <v>8875</v>
      </c>
      <c r="LQE1" s="30" t="s">
        <v>8876</v>
      </c>
      <c r="LQF1" s="30" t="s">
        <v>8877</v>
      </c>
      <c r="LQG1" s="30" t="s">
        <v>8878</v>
      </c>
      <c r="LQH1" s="30" t="s">
        <v>8879</v>
      </c>
      <c r="LQI1" s="30" t="s">
        <v>8880</v>
      </c>
      <c r="LQJ1" s="30" t="s">
        <v>8881</v>
      </c>
      <c r="LQK1" s="30" t="s">
        <v>8882</v>
      </c>
      <c r="LQL1" s="30" t="s">
        <v>8883</v>
      </c>
      <c r="LQM1" s="30" t="s">
        <v>8884</v>
      </c>
      <c r="LQN1" s="30" t="s">
        <v>8885</v>
      </c>
      <c r="LQO1" s="30" t="s">
        <v>8886</v>
      </c>
      <c r="LQP1" s="30" t="s">
        <v>8887</v>
      </c>
      <c r="LQQ1" s="30" t="s">
        <v>8888</v>
      </c>
      <c r="LQR1" s="30" t="s">
        <v>8889</v>
      </c>
      <c r="LQS1" s="30" t="s">
        <v>8890</v>
      </c>
      <c r="LQT1" s="30" t="s">
        <v>8891</v>
      </c>
      <c r="LQU1" s="30" t="s">
        <v>8892</v>
      </c>
      <c r="LQV1" s="30" t="s">
        <v>8893</v>
      </c>
      <c r="LQW1" s="30" t="s">
        <v>8894</v>
      </c>
      <c r="LQX1" s="30" t="s">
        <v>8895</v>
      </c>
      <c r="LQY1" s="30" t="s">
        <v>8896</v>
      </c>
      <c r="LQZ1" s="30" t="s">
        <v>8897</v>
      </c>
      <c r="LRA1" s="30" t="s">
        <v>8898</v>
      </c>
      <c r="LRB1" s="30" t="s">
        <v>8899</v>
      </c>
      <c r="LRC1" s="30" t="s">
        <v>8900</v>
      </c>
      <c r="LRD1" s="30" t="s">
        <v>8901</v>
      </c>
      <c r="LRE1" s="30" t="s">
        <v>8902</v>
      </c>
      <c r="LRF1" s="30" t="s">
        <v>8903</v>
      </c>
      <c r="LRG1" s="30" t="s">
        <v>8904</v>
      </c>
      <c r="LRH1" s="30" t="s">
        <v>8905</v>
      </c>
      <c r="LRI1" s="30" t="s">
        <v>8906</v>
      </c>
      <c r="LRJ1" s="30" t="s">
        <v>8907</v>
      </c>
      <c r="LRK1" s="30" t="s">
        <v>8908</v>
      </c>
      <c r="LRL1" s="30" t="s">
        <v>8909</v>
      </c>
      <c r="LRM1" s="30" t="s">
        <v>8910</v>
      </c>
      <c r="LRN1" s="30" t="s">
        <v>8911</v>
      </c>
      <c r="LRO1" s="30" t="s">
        <v>8912</v>
      </c>
      <c r="LRP1" s="30" t="s">
        <v>8913</v>
      </c>
      <c r="LRQ1" s="30" t="s">
        <v>8914</v>
      </c>
      <c r="LRR1" s="30" t="s">
        <v>8915</v>
      </c>
      <c r="LRS1" s="30" t="s">
        <v>8916</v>
      </c>
      <c r="LRT1" s="30" t="s">
        <v>8917</v>
      </c>
      <c r="LRU1" s="30" t="s">
        <v>8918</v>
      </c>
      <c r="LRV1" s="30" t="s">
        <v>8919</v>
      </c>
      <c r="LRW1" s="30" t="s">
        <v>8920</v>
      </c>
      <c r="LRX1" s="30" t="s">
        <v>8921</v>
      </c>
      <c r="LRY1" s="30" t="s">
        <v>8922</v>
      </c>
      <c r="LRZ1" s="30" t="s">
        <v>8923</v>
      </c>
      <c r="LSA1" s="30" t="s">
        <v>8924</v>
      </c>
      <c r="LSB1" s="30" t="s">
        <v>8925</v>
      </c>
      <c r="LSC1" s="30" t="s">
        <v>8926</v>
      </c>
      <c r="LSD1" s="30" t="s">
        <v>8927</v>
      </c>
      <c r="LSE1" s="30" t="s">
        <v>8928</v>
      </c>
      <c r="LSF1" s="30" t="s">
        <v>8929</v>
      </c>
      <c r="LSG1" s="30" t="s">
        <v>8930</v>
      </c>
      <c r="LSH1" s="30" t="s">
        <v>8931</v>
      </c>
      <c r="LSI1" s="30" t="s">
        <v>8932</v>
      </c>
      <c r="LSJ1" s="30" t="s">
        <v>8933</v>
      </c>
      <c r="LSK1" s="30" t="s">
        <v>8934</v>
      </c>
      <c r="LSL1" s="30" t="s">
        <v>8935</v>
      </c>
      <c r="LSM1" s="30" t="s">
        <v>8936</v>
      </c>
      <c r="LSN1" s="30" t="s">
        <v>8937</v>
      </c>
      <c r="LSO1" s="30" t="s">
        <v>8938</v>
      </c>
      <c r="LSP1" s="30" t="s">
        <v>8939</v>
      </c>
      <c r="LSQ1" s="30" t="s">
        <v>8940</v>
      </c>
      <c r="LSR1" s="30" t="s">
        <v>8941</v>
      </c>
      <c r="LSS1" s="30" t="s">
        <v>8942</v>
      </c>
      <c r="LST1" s="30" t="s">
        <v>8943</v>
      </c>
      <c r="LSU1" s="30" t="s">
        <v>8944</v>
      </c>
      <c r="LSV1" s="30" t="s">
        <v>8945</v>
      </c>
      <c r="LSW1" s="30" t="s">
        <v>8946</v>
      </c>
      <c r="LSX1" s="30" t="s">
        <v>8947</v>
      </c>
      <c r="LSY1" s="30" t="s">
        <v>8948</v>
      </c>
      <c r="LSZ1" s="30" t="s">
        <v>8949</v>
      </c>
      <c r="LTA1" s="30" t="s">
        <v>8950</v>
      </c>
      <c r="LTB1" s="30" t="s">
        <v>8951</v>
      </c>
      <c r="LTC1" s="30" t="s">
        <v>8952</v>
      </c>
      <c r="LTD1" s="30" t="s">
        <v>8953</v>
      </c>
      <c r="LTE1" s="30" t="s">
        <v>8954</v>
      </c>
      <c r="LTF1" s="30" t="s">
        <v>8955</v>
      </c>
      <c r="LTG1" s="30" t="s">
        <v>8956</v>
      </c>
      <c r="LTH1" s="30" t="s">
        <v>8957</v>
      </c>
      <c r="LTI1" s="30" t="s">
        <v>8958</v>
      </c>
      <c r="LTJ1" s="30" t="s">
        <v>8959</v>
      </c>
      <c r="LTK1" s="30" t="s">
        <v>8960</v>
      </c>
      <c r="LTL1" s="30" t="s">
        <v>8961</v>
      </c>
      <c r="LTM1" s="30" t="s">
        <v>8962</v>
      </c>
      <c r="LTN1" s="30" t="s">
        <v>8963</v>
      </c>
      <c r="LTO1" s="30" t="s">
        <v>8964</v>
      </c>
      <c r="LTP1" s="30" t="s">
        <v>8965</v>
      </c>
      <c r="LTQ1" s="30" t="s">
        <v>8966</v>
      </c>
      <c r="LTR1" s="30" t="s">
        <v>8967</v>
      </c>
      <c r="LTS1" s="30" t="s">
        <v>8968</v>
      </c>
      <c r="LTT1" s="30" t="s">
        <v>8969</v>
      </c>
      <c r="LTU1" s="30" t="s">
        <v>8970</v>
      </c>
      <c r="LTV1" s="30" t="s">
        <v>8971</v>
      </c>
      <c r="LTW1" s="30" t="s">
        <v>8972</v>
      </c>
      <c r="LTX1" s="30" t="s">
        <v>8973</v>
      </c>
      <c r="LTY1" s="30" t="s">
        <v>8974</v>
      </c>
      <c r="LTZ1" s="30" t="s">
        <v>8975</v>
      </c>
      <c r="LUA1" s="30" t="s">
        <v>8976</v>
      </c>
      <c r="LUB1" s="30" t="s">
        <v>8977</v>
      </c>
      <c r="LUC1" s="30" t="s">
        <v>8978</v>
      </c>
      <c r="LUD1" s="30" t="s">
        <v>8979</v>
      </c>
      <c r="LUE1" s="30" t="s">
        <v>8980</v>
      </c>
      <c r="LUF1" s="30" t="s">
        <v>8981</v>
      </c>
      <c r="LUG1" s="30" t="s">
        <v>8982</v>
      </c>
      <c r="LUH1" s="30" t="s">
        <v>8983</v>
      </c>
      <c r="LUI1" s="30" t="s">
        <v>8984</v>
      </c>
      <c r="LUJ1" s="30" t="s">
        <v>8985</v>
      </c>
      <c r="LUK1" s="30" t="s">
        <v>8986</v>
      </c>
      <c r="LUL1" s="30" t="s">
        <v>8987</v>
      </c>
      <c r="LUM1" s="30" t="s">
        <v>8988</v>
      </c>
      <c r="LUN1" s="30" t="s">
        <v>8989</v>
      </c>
      <c r="LUO1" s="30" t="s">
        <v>8990</v>
      </c>
      <c r="LUP1" s="30" t="s">
        <v>8991</v>
      </c>
      <c r="LUQ1" s="30" t="s">
        <v>8992</v>
      </c>
      <c r="LUR1" s="30" t="s">
        <v>8993</v>
      </c>
      <c r="LUS1" s="30" t="s">
        <v>8994</v>
      </c>
      <c r="LUT1" s="30" t="s">
        <v>8995</v>
      </c>
      <c r="LUU1" s="30" t="s">
        <v>8996</v>
      </c>
      <c r="LUV1" s="30" t="s">
        <v>8997</v>
      </c>
      <c r="LUW1" s="30" t="s">
        <v>8998</v>
      </c>
      <c r="LUX1" s="30" t="s">
        <v>8999</v>
      </c>
      <c r="LUY1" s="30" t="s">
        <v>9000</v>
      </c>
      <c r="LUZ1" s="30" t="s">
        <v>9001</v>
      </c>
      <c r="LVA1" s="30" t="s">
        <v>9002</v>
      </c>
      <c r="LVB1" s="30" t="s">
        <v>9003</v>
      </c>
      <c r="LVC1" s="30" t="s">
        <v>9004</v>
      </c>
      <c r="LVD1" s="30" t="s">
        <v>9005</v>
      </c>
      <c r="LVE1" s="30" t="s">
        <v>9006</v>
      </c>
      <c r="LVF1" s="30" t="s">
        <v>9007</v>
      </c>
      <c r="LVG1" s="30" t="s">
        <v>9008</v>
      </c>
      <c r="LVH1" s="30" t="s">
        <v>9009</v>
      </c>
      <c r="LVI1" s="30" t="s">
        <v>9010</v>
      </c>
      <c r="LVJ1" s="30" t="s">
        <v>9011</v>
      </c>
      <c r="LVK1" s="30" t="s">
        <v>9012</v>
      </c>
      <c r="LVL1" s="30" t="s">
        <v>9013</v>
      </c>
      <c r="LVM1" s="30" t="s">
        <v>9014</v>
      </c>
      <c r="LVN1" s="30" t="s">
        <v>9015</v>
      </c>
      <c r="LVO1" s="30" t="s">
        <v>9016</v>
      </c>
      <c r="LVP1" s="30" t="s">
        <v>9017</v>
      </c>
      <c r="LVQ1" s="30" t="s">
        <v>9018</v>
      </c>
      <c r="LVR1" s="30" t="s">
        <v>9019</v>
      </c>
      <c r="LVS1" s="30" t="s">
        <v>9020</v>
      </c>
      <c r="LVT1" s="30" t="s">
        <v>9021</v>
      </c>
      <c r="LVU1" s="30" t="s">
        <v>9022</v>
      </c>
      <c r="LVV1" s="30" t="s">
        <v>9023</v>
      </c>
      <c r="LVW1" s="30" t="s">
        <v>9024</v>
      </c>
      <c r="LVX1" s="30" t="s">
        <v>9025</v>
      </c>
      <c r="LVY1" s="30" t="s">
        <v>9026</v>
      </c>
      <c r="LVZ1" s="30" t="s">
        <v>9027</v>
      </c>
      <c r="LWA1" s="30" t="s">
        <v>9028</v>
      </c>
      <c r="LWB1" s="30" t="s">
        <v>9029</v>
      </c>
      <c r="LWC1" s="30" t="s">
        <v>9030</v>
      </c>
      <c r="LWD1" s="30" t="s">
        <v>9031</v>
      </c>
      <c r="LWE1" s="30" t="s">
        <v>9032</v>
      </c>
      <c r="LWF1" s="30" t="s">
        <v>9033</v>
      </c>
      <c r="LWG1" s="30" t="s">
        <v>9034</v>
      </c>
      <c r="LWH1" s="30" t="s">
        <v>9035</v>
      </c>
      <c r="LWI1" s="30" t="s">
        <v>9036</v>
      </c>
      <c r="LWJ1" s="30" t="s">
        <v>9037</v>
      </c>
      <c r="LWK1" s="30" t="s">
        <v>9038</v>
      </c>
      <c r="LWL1" s="30" t="s">
        <v>9039</v>
      </c>
      <c r="LWM1" s="30" t="s">
        <v>9040</v>
      </c>
      <c r="LWN1" s="30" t="s">
        <v>9041</v>
      </c>
      <c r="LWO1" s="30" t="s">
        <v>9042</v>
      </c>
      <c r="LWP1" s="30" t="s">
        <v>9043</v>
      </c>
      <c r="LWQ1" s="30" t="s">
        <v>9044</v>
      </c>
      <c r="LWR1" s="30" t="s">
        <v>9045</v>
      </c>
      <c r="LWS1" s="30" t="s">
        <v>9046</v>
      </c>
      <c r="LWT1" s="30" t="s">
        <v>9047</v>
      </c>
      <c r="LWU1" s="30" t="s">
        <v>9048</v>
      </c>
      <c r="LWV1" s="30" t="s">
        <v>9049</v>
      </c>
      <c r="LWW1" s="30" t="s">
        <v>9050</v>
      </c>
      <c r="LWX1" s="30" t="s">
        <v>9051</v>
      </c>
      <c r="LWY1" s="30" t="s">
        <v>9052</v>
      </c>
      <c r="LWZ1" s="30" t="s">
        <v>9053</v>
      </c>
      <c r="LXA1" s="30" t="s">
        <v>9054</v>
      </c>
      <c r="LXB1" s="30" t="s">
        <v>9055</v>
      </c>
      <c r="LXC1" s="30" t="s">
        <v>9056</v>
      </c>
      <c r="LXD1" s="30" t="s">
        <v>9057</v>
      </c>
      <c r="LXE1" s="30" t="s">
        <v>9058</v>
      </c>
      <c r="LXF1" s="30" t="s">
        <v>9059</v>
      </c>
      <c r="LXG1" s="30" t="s">
        <v>9060</v>
      </c>
      <c r="LXH1" s="30" t="s">
        <v>9061</v>
      </c>
      <c r="LXI1" s="30" t="s">
        <v>9062</v>
      </c>
      <c r="LXJ1" s="30" t="s">
        <v>9063</v>
      </c>
      <c r="LXK1" s="30" t="s">
        <v>9064</v>
      </c>
      <c r="LXL1" s="30" t="s">
        <v>9065</v>
      </c>
      <c r="LXM1" s="30" t="s">
        <v>9066</v>
      </c>
      <c r="LXN1" s="30" t="s">
        <v>9067</v>
      </c>
      <c r="LXO1" s="30" t="s">
        <v>9068</v>
      </c>
      <c r="LXP1" s="30" t="s">
        <v>9069</v>
      </c>
      <c r="LXQ1" s="30" t="s">
        <v>9070</v>
      </c>
      <c r="LXR1" s="30" t="s">
        <v>9071</v>
      </c>
      <c r="LXS1" s="30" t="s">
        <v>9072</v>
      </c>
      <c r="LXT1" s="30" t="s">
        <v>9073</v>
      </c>
      <c r="LXU1" s="30" t="s">
        <v>9074</v>
      </c>
      <c r="LXV1" s="30" t="s">
        <v>9075</v>
      </c>
      <c r="LXW1" s="30" t="s">
        <v>9076</v>
      </c>
      <c r="LXX1" s="30" t="s">
        <v>9077</v>
      </c>
      <c r="LXY1" s="30" t="s">
        <v>9078</v>
      </c>
      <c r="LXZ1" s="30" t="s">
        <v>9079</v>
      </c>
      <c r="LYA1" s="30" t="s">
        <v>9080</v>
      </c>
      <c r="LYB1" s="30" t="s">
        <v>9081</v>
      </c>
      <c r="LYC1" s="30" t="s">
        <v>9082</v>
      </c>
      <c r="LYD1" s="30" t="s">
        <v>9083</v>
      </c>
      <c r="LYE1" s="30" t="s">
        <v>9084</v>
      </c>
      <c r="LYF1" s="30" t="s">
        <v>9085</v>
      </c>
      <c r="LYG1" s="30" t="s">
        <v>9086</v>
      </c>
      <c r="LYH1" s="30" t="s">
        <v>9087</v>
      </c>
      <c r="LYI1" s="30" t="s">
        <v>9088</v>
      </c>
      <c r="LYJ1" s="30" t="s">
        <v>9089</v>
      </c>
      <c r="LYK1" s="30" t="s">
        <v>9090</v>
      </c>
      <c r="LYL1" s="30" t="s">
        <v>9091</v>
      </c>
      <c r="LYM1" s="30" t="s">
        <v>9092</v>
      </c>
      <c r="LYN1" s="30" t="s">
        <v>9093</v>
      </c>
      <c r="LYO1" s="30" t="s">
        <v>9094</v>
      </c>
      <c r="LYP1" s="30" t="s">
        <v>9095</v>
      </c>
      <c r="LYQ1" s="30" t="s">
        <v>9096</v>
      </c>
      <c r="LYR1" s="30" t="s">
        <v>9097</v>
      </c>
      <c r="LYS1" s="30" t="s">
        <v>9098</v>
      </c>
      <c r="LYT1" s="30" t="s">
        <v>9099</v>
      </c>
      <c r="LYU1" s="30" t="s">
        <v>9100</v>
      </c>
      <c r="LYV1" s="30" t="s">
        <v>9101</v>
      </c>
      <c r="LYW1" s="30" t="s">
        <v>9102</v>
      </c>
      <c r="LYX1" s="30" t="s">
        <v>9103</v>
      </c>
      <c r="LYY1" s="30" t="s">
        <v>9104</v>
      </c>
      <c r="LYZ1" s="30" t="s">
        <v>9105</v>
      </c>
      <c r="LZA1" s="30" t="s">
        <v>9106</v>
      </c>
      <c r="LZB1" s="30" t="s">
        <v>9107</v>
      </c>
      <c r="LZC1" s="30" t="s">
        <v>9108</v>
      </c>
      <c r="LZD1" s="30" t="s">
        <v>9109</v>
      </c>
      <c r="LZE1" s="30" t="s">
        <v>9110</v>
      </c>
      <c r="LZF1" s="30" t="s">
        <v>9111</v>
      </c>
      <c r="LZG1" s="30" t="s">
        <v>9112</v>
      </c>
      <c r="LZH1" s="30" t="s">
        <v>9113</v>
      </c>
      <c r="LZI1" s="30" t="s">
        <v>9114</v>
      </c>
      <c r="LZJ1" s="30" t="s">
        <v>9115</v>
      </c>
      <c r="LZK1" s="30" t="s">
        <v>9116</v>
      </c>
      <c r="LZL1" s="30" t="s">
        <v>9117</v>
      </c>
      <c r="LZM1" s="30" t="s">
        <v>9118</v>
      </c>
      <c r="LZN1" s="30" t="s">
        <v>9119</v>
      </c>
      <c r="LZO1" s="30" t="s">
        <v>9120</v>
      </c>
      <c r="LZP1" s="30" t="s">
        <v>9121</v>
      </c>
      <c r="LZQ1" s="30" t="s">
        <v>9122</v>
      </c>
      <c r="LZR1" s="30" t="s">
        <v>9123</v>
      </c>
      <c r="LZS1" s="30" t="s">
        <v>9124</v>
      </c>
      <c r="LZT1" s="30" t="s">
        <v>9125</v>
      </c>
      <c r="LZU1" s="30" t="s">
        <v>9126</v>
      </c>
      <c r="LZV1" s="30" t="s">
        <v>9127</v>
      </c>
      <c r="LZW1" s="30" t="s">
        <v>9128</v>
      </c>
      <c r="LZX1" s="30" t="s">
        <v>9129</v>
      </c>
      <c r="LZY1" s="30" t="s">
        <v>9130</v>
      </c>
      <c r="LZZ1" s="30" t="s">
        <v>9131</v>
      </c>
      <c r="MAA1" s="30" t="s">
        <v>9132</v>
      </c>
      <c r="MAB1" s="30" t="s">
        <v>9133</v>
      </c>
      <c r="MAC1" s="30" t="s">
        <v>9134</v>
      </c>
      <c r="MAD1" s="30" t="s">
        <v>9135</v>
      </c>
      <c r="MAE1" s="30" t="s">
        <v>9136</v>
      </c>
      <c r="MAF1" s="30" t="s">
        <v>9137</v>
      </c>
      <c r="MAG1" s="30" t="s">
        <v>9138</v>
      </c>
      <c r="MAH1" s="30" t="s">
        <v>9139</v>
      </c>
      <c r="MAI1" s="30" t="s">
        <v>9140</v>
      </c>
      <c r="MAJ1" s="30" t="s">
        <v>9141</v>
      </c>
      <c r="MAK1" s="30" t="s">
        <v>9142</v>
      </c>
      <c r="MAL1" s="30" t="s">
        <v>9143</v>
      </c>
      <c r="MAM1" s="30" t="s">
        <v>9144</v>
      </c>
      <c r="MAN1" s="30" t="s">
        <v>9145</v>
      </c>
      <c r="MAO1" s="30" t="s">
        <v>9146</v>
      </c>
      <c r="MAP1" s="30" t="s">
        <v>9147</v>
      </c>
      <c r="MAQ1" s="30" t="s">
        <v>9148</v>
      </c>
      <c r="MAR1" s="30" t="s">
        <v>9149</v>
      </c>
      <c r="MAS1" s="30" t="s">
        <v>9150</v>
      </c>
      <c r="MAT1" s="30" t="s">
        <v>9151</v>
      </c>
      <c r="MAU1" s="30" t="s">
        <v>9152</v>
      </c>
      <c r="MAV1" s="30" t="s">
        <v>9153</v>
      </c>
      <c r="MAW1" s="30" t="s">
        <v>9154</v>
      </c>
      <c r="MAX1" s="30" t="s">
        <v>9155</v>
      </c>
      <c r="MAY1" s="30" t="s">
        <v>9156</v>
      </c>
      <c r="MAZ1" s="30" t="s">
        <v>9157</v>
      </c>
      <c r="MBA1" s="30" t="s">
        <v>9158</v>
      </c>
      <c r="MBB1" s="30" t="s">
        <v>9159</v>
      </c>
      <c r="MBC1" s="30" t="s">
        <v>9160</v>
      </c>
      <c r="MBD1" s="30" t="s">
        <v>9161</v>
      </c>
      <c r="MBE1" s="30" t="s">
        <v>9162</v>
      </c>
      <c r="MBF1" s="30" t="s">
        <v>9163</v>
      </c>
      <c r="MBG1" s="30" t="s">
        <v>9164</v>
      </c>
      <c r="MBH1" s="30" t="s">
        <v>9165</v>
      </c>
      <c r="MBI1" s="30" t="s">
        <v>9166</v>
      </c>
      <c r="MBJ1" s="30" t="s">
        <v>9167</v>
      </c>
      <c r="MBK1" s="30" t="s">
        <v>9168</v>
      </c>
      <c r="MBL1" s="30" t="s">
        <v>9169</v>
      </c>
      <c r="MBM1" s="30" t="s">
        <v>9170</v>
      </c>
      <c r="MBN1" s="30" t="s">
        <v>9171</v>
      </c>
      <c r="MBO1" s="30" t="s">
        <v>9172</v>
      </c>
      <c r="MBP1" s="30" t="s">
        <v>9173</v>
      </c>
      <c r="MBQ1" s="30" t="s">
        <v>9174</v>
      </c>
      <c r="MBR1" s="30" t="s">
        <v>9175</v>
      </c>
      <c r="MBS1" s="30" t="s">
        <v>9176</v>
      </c>
      <c r="MBT1" s="30" t="s">
        <v>9177</v>
      </c>
      <c r="MBU1" s="30" t="s">
        <v>9178</v>
      </c>
      <c r="MBV1" s="30" t="s">
        <v>9179</v>
      </c>
      <c r="MBW1" s="30" t="s">
        <v>9180</v>
      </c>
      <c r="MBX1" s="30" t="s">
        <v>9181</v>
      </c>
      <c r="MBY1" s="30" t="s">
        <v>9182</v>
      </c>
      <c r="MBZ1" s="30" t="s">
        <v>9183</v>
      </c>
      <c r="MCA1" s="30" t="s">
        <v>9184</v>
      </c>
      <c r="MCB1" s="30" t="s">
        <v>9185</v>
      </c>
      <c r="MCC1" s="30" t="s">
        <v>9186</v>
      </c>
      <c r="MCD1" s="30" t="s">
        <v>9187</v>
      </c>
      <c r="MCE1" s="30" t="s">
        <v>9188</v>
      </c>
      <c r="MCF1" s="30" t="s">
        <v>9189</v>
      </c>
      <c r="MCG1" s="30" t="s">
        <v>9190</v>
      </c>
      <c r="MCH1" s="30" t="s">
        <v>9191</v>
      </c>
      <c r="MCI1" s="30" t="s">
        <v>9192</v>
      </c>
      <c r="MCJ1" s="30" t="s">
        <v>9193</v>
      </c>
      <c r="MCK1" s="30" t="s">
        <v>9194</v>
      </c>
      <c r="MCL1" s="30" t="s">
        <v>9195</v>
      </c>
      <c r="MCM1" s="30" t="s">
        <v>9196</v>
      </c>
      <c r="MCN1" s="30" t="s">
        <v>9197</v>
      </c>
      <c r="MCO1" s="30" t="s">
        <v>9198</v>
      </c>
      <c r="MCP1" s="30" t="s">
        <v>9199</v>
      </c>
      <c r="MCQ1" s="30" t="s">
        <v>9200</v>
      </c>
      <c r="MCR1" s="30" t="s">
        <v>9201</v>
      </c>
      <c r="MCS1" s="30" t="s">
        <v>9202</v>
      </c>
      <c r="MCT1" s="30" t="s">
        <v>9203</v>
      </c>
      <c r="MCU1" s="30" t="s">
        <v>9204</v>
      </c>
      <c r="MCV1" s="30" t="s">
        <v>9205</v>
      </c>
      <c r="MCW1" s="30" t="s">
        <v>9206</v>
      </c>
      <c r="MCX1" s="30" t="s">
        <v>9207</v>
      </c>
      <c r="MCY1" s="30" t="s">
        <v>9208</v>
      </c>
      <c r="MCZ1" s="30" t="s">
        <v>9209</v>
      </c>
      <c r="MDA1" s="30" t="s">
        <v>9210</v>
      </c>
      <c r="MDB1" s="30" t="s">
        <v>9211</v>
      </c>
      <c r="MDC1" s="30" t="s">
        <v>9212</v>
      </c>
      <c r="MDD1" s="30" t="s">
        <v>9213</v>
      </c>
      <c r="MDE1" s="30" t="s">
        <v>9214</v>
      </c>
      <c r="MDF1" s="30" t="s">
        <v>9215</v>
      </c>
      <c r="MDG1" s="30" t="s">
        <v>9216</v>
      </c>
      <c r="MDH1" s="30" t="s">
        <v>9217</v>
      </c>
      <c r="MDI1" s="30" t="s">
        <v>9218</v>
      </c>
      <c r="MDJ1" s="30" t="s">
        <v>9219</v>
      </c>
      <c r="MDK1" s="30" t="s">
        <v>9220</v>
      </c>
      <c r="MDL1" s="30" t="s">
        <v>9221</v>
      </c>
      <c r="MDM1" s="30" t="s">
        <v>9222</v>
      </c>
      <c r="MDN1" s="30" t="s">
        <v>9223</v>
      </c>
      <c r="MDO1" s="30" t="s">
        <v>9224</v>
      </c>
      <c r="MDP1" s="30" t="s">
        <v>9225</v>
      </c>
      <c r="MDQ1" s="30" t="s">
        <v>9226</v>
      </c>
      <c r="MDR1" s="30" t="s">
        <v>9227</v>
      </c>
      <c r="MDS1" s="30" t="s">
        <v>9228</v>
      </c>
      <c r="MDT1" s="30" t="s">
        <v>9229</v>
      </c>
      <c r="MDU1" s="30" t="s">
        <v>9230</v>
      </c>
      <c r="MDV1" s="30" t="s">
        <v>9231</v>
      </c>
      <c r="MDW1" s="30" t="s">
        <v>9232</v>
      </c>
      <c r="MDX1" s="30" t="s">
        <v>9233</v>
      </c>
      <c r="MDY1" s="30" t="s">
        <v>9234</v>
      </c>
      <c r="MDZ1" s="30" t="s">
        <v>9235</v>
      </c>
      <c r="MEA1" s="30" t="s">
        <v>9236</v>
      </c>
      <c r="MEB1" s="30" t="s">
        <v>9237</v>
      </c>
      <c r="MEC1" s="30" t="s">
        <v>9238</v>
      </c>
      <c r="MED1" s="30" t="s">
        <v>9239</v>
      </c>
      <c r="MEE1" s="30" t="s">
        <v>9240</v>
      </c>
      <c r="MEF1" s="30" t="s">
        <v>9241</v>
      </c>
      <c r="MEG1" s="30" t="s">
        <v>9242</v>
      </c>
      <c r="MEH1" s="30" t="s">
        <v>9243</v>
      </c>
      <c r="MEI1" s="30" t="s">
        <v>9244</v>
      </c>
      <c r="MEJ1" s="30" t="s">
        <v>9245</v>
      </c>
      <c r="MEK1" s="30" t="s">
        <v>9246</v>
      </c>
      <c r="MEL1" s="30" t="s">
        <v>9247</v>
      </c>
      <c r="MEM1" s="30" t="s">
        <v>9248</v>
      </c>
      <c r="MEN1" s="30" t="s">
        <v>9249</v>
      </c>
      <c r="MEO1" s="30" t="s">
        <v>9250</v>
      </c>
      <c r="MEP1" s="30" t="s">
        <v>9251</v>
      </c>
      <c r="MEQ1" s="30" t="s">
        <v>9252</v>
      </c>
      <c r="MER1" s="30" t="s">
        <v>9253</v>
      </c>
      <c r="MES1" s="30" t="s">
        <v>9254</v>
      </c>
      <c r="MET1" s="30" t="s">
        <v>9255</v>
      </c>
      <c r="MEU1" s="30" t="s">
        <v>9256</v>
      </c>
      <c r="MEV1" s="30" t="s">
        <v>9257</v>
      </c>
      <c r="MEW1" s="30" t="s">
        <v>9258</v>
      </c>
      <c r="MEX1" s="30" t="s">
        <v>9259</v>
      </c>
      <c r="MEY1" s="30" t="s">
        <v>9260</v>
      </c>
      <c r="MEZ1" s="30" t="s">
        <v>9261</v>
      </c>
      <c r="MFA1" s="30" t="s">
        <v>9262</v>
      </c>
      <c r="MFB1" s="30" t="s">
        <v>9263</v>
      </c>
      <c r="MFC1" s="30" t="s">
        <v>9264</v>
      </c>
      <c r="MFD1" s="30" t="s">
        <v>9265</v>
      </c>
      <c r="MFE1" s="30" t="s">
        <v>9266</v>
      </c>
      <c r="MFF1" s="30" t="s">
        <v>9267</v>
      </c>
      <c r="MFG1" s="30" t="s">
        <v>9268</v>
      </c>
      <c r="MFH1" s="30" t="s">
        <v>9269</v>
      </c>
      <c r="MFI1" s="30" t="s">
        <v>9270</v>
      </c>
      <c r="MFJ1" s="30" t="s">
        <v>9271</v>
      </c>
      <c r="MFK1" s="30" t="s">
        <v>9272</v>
      </c>
      <c r="MFL1" s="30" t="s">
        <v>9273</v>
      </c>
      <c r="MFM1" s="30" t="s">
        <v>9274</v>
      </c>
      <c r="MFN1" s="30" t="s">
        <v>9275</v>
      </c>
      <c r="MFO1" s="30" t="s">
        <v>9276</v>
      </c>
      <c r="MFP1" s="30" t="s">
        <v>9277</v>
      </c>
      <c r="MFQ1" s="30" t="s">
        <v>9278</v>
      </c>
      <c r="MFR1" s="30" t="s">
        <v>9279</v>
      </c>
      <c r="MFS1" s="30" t="s">
        <v>9280</v>
      </c>
      <c r="MFT1" s="30" t="s">
        <v>9281</v>
      </c>
      <c r="MFU1" s="30" t="s">
        <v>9282</v>
      </c>
      <c r="MFV1" s="30" t="s">
        <v>9283</v>
      </c>
      <c r="MFW1" s="30" t="s">
        <v>9284</v>
      </c>
      <c r="MFX1" s="30" t="s">
        <v>9285</v>
      </c>
      <c r="MFY1" s="30" t="s">
        <v>9286</v>
      </c>
      <c r="MFZ1" s="30" t="s">
        <v>9287</v>
      </c>
      <c r="MGA1" s="30" t="s">
        <v>9288</v>
      </c>
      <c r="MGB1" s="30" t="s">
        <v>9289</v>
      </c>
      <c r="MGC1" s="30" t="s">
        <v>9290</v>
      </c>
      <c r="MGD1" s="30" t="s">
        <v>9291</v>
      </c>
      <c r="MGE1" s="30" t="s">
        <v>9292</v>
      </c>
      <c r="MGF1" s="30" t="s">
        <v>9293</v>
      </c>
      <c r="MGG1" s="30" t="s">
        <v>9294</v>
      </c>
      <c r="MGH1" s="30" t="s">
        <v>9295</v>
      </c>
      <c r="MGI1" s="30" t="s">
        <v>9296</v>
      </c>
      <c r="MGJ1" s="30" t="s">
        <v>9297</v>
      </c>
      <c r="MGK1" s="30" t="s">
        <v>9298</v>
      </c>
      <c r="MGL1" s="30" t="s">
        <v>9299</v>
      </c>
      <c r="MGM1" s="30" t="s">
        <v>9300</v>
      </c>
      <c r="MGN1" s="30" t="s">
        <v>9301</v>
      </c>
      <c r="MGO1" s="30" t="s">
        <v>9302</v>
      </c>
      <c r="MGP1" s="30" t="s">
        <v>9303</v>
      </c>
      <c r="MGQ1" s="30" t="s">
        <v>9304</v>
      </c>
      <c r="MGR1" s="30" t="s">
        <v>9305</v>
      </c>
      <c r="MGS1" s="30" t="s">
        <v>9306</v>
      </c>
      <c r="MGT1" s="30" t="s">
        <v>9307</v>
      </c>
      <c r="MGU1" s="30" t="s">
        <v>9308</v>
      </c>
      <c r="MGV1" s="30" t="s">
        <v>9309</v>
      </c>
      <c r="MGW1" s="30" t="s">
        <v>9310</v>
      </c>
      <c r="MGX1" s="30" t="s">
        <v>9311</v>
      </c>
      <c r="MGY1" s="30" t="s">
        <v>9312</v>
      </c>
      <c r="MGZ1" s="30" t="s">
        <v>9313</v>
      </c>
      <c r="MHA1" s="30" t="s">
        <v>9314</v>
      </c>
      <c r="MHB1" s="30" t="s">
        <v>9315</v>
      </c>
      <c r="MHC1" s="30" t="s">
        <v>9316</v>
      </c>
      <c r="MHD1" s="30" t="s">
        <v>9317</v>
      </c>
      <c r="MHE1" s="30" t="s">
        <v>9318</v>
      </c>
      <c r="MHF1" s="30" t="s">
        <v>9319</v>
      </c>
      <c r="MHG1" s="30" t="s">
        <v>9320</v>
      </c>
      <c r="MHH1" s="30" t="s">
        <v>9321</v>
      </c>
      <c r="MHI1" s="30" t="s">
        <v>9322</v>
      </c>
      <c r="MHJ1" s="30" t="s">
        <v>9323</v>
      </c>
      <c r="MHK1" s="30" t="s">
        <v>9324</v>
      </c>
      <c r="MHL1" s="30" t="s">
        <v>9325</v>
      </c>
      <c r="MHM1" s="30" t="s">
        <v>9326</v>
      </c>
      <c r="MHN1" s="30" t="s">
        <v>9327</v>
      </c>
      <c r="MHO1" s="30" t="s">
        <v>9328</v>
      </c>
      <c r="MHP1" s="30" t="s">
        <v>9329</v>
      </c>
      <c r="MHQ1" s="30" t="s">
        <v>9330</v>
      </c>
      <c r="MHR1" s="30" t="s">
        <v>9331</v>
      </c>
      <c r="MHS1" s="30" t="s">
        <v>9332</v>
      </c>
      <c r="MHT1" s="30" t="s">
        <v>9333</v>
      </c>
      <c r="MHU1" s="30" t="s">
        <v>9334</v>
      </c>
      <c r="MHV1" s="30" t="s">
        <v>9335</v>
      </c>
      <c r="MHW1" s="30" t="s">
        <v>9336</v>
      </c>
      <c r="MHX1" s="30" t="s">
        <v>9337</v>
      </c>
      <c r="MHY1" s="30" t="s">
        <v>9338</v>
      </c>
      <c r="MHZ1" s="30" t="s">
        <v>9339</v>
      </c>
      <c r="MIA1" s="30" t="s">
        <v>9340</v>
      </c>
      <c r="MIB1" s="30" t="s">
        <v>9341</v>
      </c>
      <c r="MIC1" s="30" t="s">
        <v>9342</v>
      </c>
      <c r="MID1" s="30" t="s">
        <v>9343</v>
      </c>
      <c r="MIE1" s="30" t="s">
        <v>9344</v>
      </c>
      <c r="MIF1" s="30" t="s">
        <v>9345</v>
      </c>
      <c r="MIG1" s="30" t="s">
        <v>9346</v>
      </c>
      <c r="MIH1" s="30" t="s">
        <v>9347</v>
      </c>
      <c r="MII1" s="30" t="s">
        <v>9348</v>
      </c>
      <c r="MIJ1" s="30" t="s">
        <v>9349</v>
      </c>
      <c r="MIK1" s="30" t="s">
        <v>9350</v>
      </c>
      <c r="MIL1" s="30" t="s">
        <v>9351</v>
      </c>
      <c r="MIM1" s="30" t="s">
        <v>9352</v>
      </c>
      <c r="MIN1" s="30" t="s">
        <v>9353</v>
      </c>
      <c r="MIO1" s="30" t="s">
        <v>9354</v>
      </c>
      <c r="MIP1" s="30" t="s">
        <v>9355</v>
      </c>
      <c r="MIQ1" s="30" t="s">
        <v>9356</v>
      </c>
      <c r="MIR1" s="30" t="s">
        <v>9357</v>
      </c>
      <c r="MIS1" s="30" t="s">
        <v>9358</v>
      </c>
      <c r="MIT1" s="30" t="s">
        <v>9359</v>
      </c>
      <c r="MIU1" s="30" t="s">
        <v>9360</v>
      </c>
      <c r="MIV1" s="30" t="s">
        <v>9361</v>
      </c>
      <c r="MIW1" s="30" t="s">
        <v>9362</v>
      </c>
      <c r="MIX1" s="30" t="s">
        <v>9363</v>
      </c>
      <c r="MIY1" s="30" t="s">
        <v>9364</v>
      </c>
      <c r="MIZ1" s="30" t="s">
        <v>9365</v>
      </c>
      <c r="MJA1" s="30" t="s">
        <v>9366</v>
      </c>
      <c r="MJB1" s="30" t="s">
        <v>9367</v>
      </c>
      <c r="MJC1" s="30" t="s">
        <v>9368</v>
      </c>
      <c r="MJD1" s="30" t="s">
        <v>9369</v>
      </c>
      <c r="MJE1" s="30" t="s">
        <v>9370</v>
      </c>
      <c r="MJF1" s="30" t="s">
        <v>9371</v>
      </c>
      <c r="MJG1" s="30" t="s">
        <v>9372</v>
      </c>
      <c r="MJH1" s="30" t="s">
        <v>9373</v>
      </c>
      <c r="MJI1" s="30" t="s">
        <v>9374</v>
      </c>
      <c r="MJJ1" s="30" t="s">
        <v>9375</v>
      </c>
      <c r="MJK1" s="30" t="s">
        <v>9376</v>
      </c>
      <c r="MJL1" s="30" t="s">
        <v>9377</v>
      </c>
      <c r="MJM1" s="30" t="s">
        <v>9378</v>
      </c>
      <c r="MJN1" s="30" t="s">
        <v>9379</v>
      </c>
      <c r="MJO1" s="30" t="s">
        <v>9380</v>
      </c>
      <c r="MJP1" s="30" t="s">
        <v>9381</v>
      </c>
      <c r="MJQ1" s="30" t="s">
        <v>9382</v>
      </c>
      <c r="MJR1" s="30" t="s">
        <v>9383</v>
      </c>
      <c r="MJS1" s="30" t="s">
        <v>9384</v>
      </c>
      <c r="MJT1" s="30" t="s">
        <v>9385</v>
      </c>
      <c r="MJU1" s="30" t="s">
        <v>9386</v>
      </c>
      <c r="MJV1" s="30" t="s">
        <v>9387</v>
      </c>
      <c r="MJW1" s="30" t="s">
        <v>9388</v>
      </c>
      <c r="MJX1" s="30" t="s">
        <v>9389</v>
      </c>
      <c r="MJY1" s="30" t="s">
        <v>9390</v>
      </c>
      <c r="MJZ1" s="30" t="s">
        <v>9391</v>
      </c>
      <c r="MKA1" s="30" t="s">
        <v>9392</v>
      </c>
      <c r="MKB1" s="30" t="s">
        <v>9393</v>
      </c>
      <c r="MKC1" s="30" t="s">
        <v>9394</v>
      </c>
      <c r="MKD1" s="30" t="s">
        <v>9395</v>
      </c>
      <c r="MKE1" s="30" t="s">
        <v>9396</v>
      </c>
      <c r="MKF1" s="30" t="s">
        <v>9397</v>
      </c>
      <c r="MKG1" s="30" t="s">
        <v>9398</v>
      </c>
      <c r="MKH1" s="30" t="s">
        <v>9399</v>
      </c>
      <c r="MKI1" s="30" t="s">
        <v>9400</v>
      </c>
      <c r="MKJ1" s="30" t="s">
        <v>9401</v>
      </c>
      <c r="MKK1" s="30" t="s">
        <v>9402</v>
      </c>
      <c r="MKL1" s="30" t="s">
        <v>9403</v>
      </c>
      <c r="MKM1" s="30" t="s">
        <v>9404</v>
      </c>
      <c r="MKN1" s="30" t="s">
        <v>9405</v>
      </c>
      <c r="MKO1" s="30" t="s">
        <v>9406</v>
      </c>
      <c r="MKP1" s="30" t="s">
        <v>9407</v>
      </c>
      <c r="MKQ1" s="30" t="s">
        <v>9408</v>
      </c>
      <c r="MKR1" s="30" t="s">
        <v>9409</v>
      </c>
      <c r="MKS1" s="30" t="s">
        <v>9410</v>
      </c>
      <c r="MKT1" s="30" t="s">
        <v>9411</v>
      </c>
      <c r="MKU1" s="30" t="s">
        <v>9412</v>
      </c>
      <c r="MKV1" s="30" t="s">
        <v>9413</v>
      </c>
      <c r="MKW1" s="30" t="s">
        <v>9414</v>
      </c>
      <c r="MKX1" s="30" t="s">
        <v>9415</v>
      </c>
      <c r="MKY1" s="30" t="s">
        <v>9416</v>
      </c>
      <c r="MKZ1" s="30" t="s">
        <v>9417</v>
      </c>
      <c r="MLA1" s="30" t="s">
        <v>9418</v>
      </c>
      <c r="MLB1" s="30" t="s">
        <v>9419</v>
      </c>
      <c r="MLC1" s="30" t="s">
        <v>9420</v>
      </c>
      <c r="MLD1" s="30" t="s">
        <v>9421</v>
      </c>
      <c r="MLE1" s="30" t="s">
        <v>9422</v>
      </c>
      <c r="MLF1" s="30" t="s">
        <v>9423</v>
      </c>
      <c r="MLG1" s="30" t="s">
        <v>9424</v>
      </c>
      <c r="MLH1" s="30" t="s">
        <v>9425</v>
      </c>
      <c r="MLI1" s="30" t="s">
        <v>9426</v>
      </c>
      <c r="MLJ1" s="30" t="s">
        <v>9427</v>
      </c>
      <c r="MLK1" s="30" t="s">
        <v>9428</v>
      </c>
      <c r="MLL1" s="30" t="s">
        <v>9429</v>
      </c>
      <c r="MLM1" s="30" t="s">
        <v>9430</v>
      </c>
      <c r="MLN1" s="30" t="s">
        <v>9431</v>
      </c>
      <c r="MLO1" s="30" t="s">
        <v>9432</v>
      </c>
      <c r="MLP1" s="30" t="s">
        <v>9433</v>
      </c>
      <c r="MLQ1" s="30" t="s">
        <v>9434</v>
      </c>
      <c r="MLR1" s="30" t="s">
        <v>9435</v>
      </c>
      <c r="MLS1" s="30" t="s">
        <v>9436</v>
      </c>
      <c r="MLT1" s="30" t="s">
        <v>9437</v>
      </c>
      <c r="MLU1" s="30" t="s">
        <v>9438</v>
      </c>
      <c r="MLV1" s="30" t="s">
        <v>9439</v>
      </c>
      <c r="MLW1" s="30" t="s">
        <v>9440</v>
      </c>
      <c r="MLX1" s="30" t="s">
        <v>9441</v>
      </c>
      <c r="MLY1" s="30" t="s">
        <v>9442</v>
      </c>
      <c r="MLZ1" s="30" t="s">
        <v>9443</v>
      </c>
      <c r="MMA1" s="30" t="s">
        <v>9444</v>
      </c>
      <c r="MMB1" s="30" t="s">
        <v>9445</v>
      </c>
      <c r="MMC1" s="30" t="s">
        <v>9446</v>
      </c>
      <c r="MMD1" s="30" t="s">
        <v>9447</v>
      </c>
      <c r="MME1" s="30" t="s">
        <v>9448</v>
      </c>
      <c r="MMF1" s="30" t="s">
        <v>9449</v>
      </c>
      <c r="MMG1" s="30" t="s">
        <v>9450</v>
      </c>
      <c r="MMH1" s="30" t="s">
        <v>9451</v>
      </c>
      <c r="MMI1" s="30" t="s">
        <v>9452</v>
      </c>
      <c r="MMJ1" s="30" t="s">
        <v>9453</v>
      </c>
      <c r="MMK1" s="30" t="s">
        <v>9454</v>
      </c>
      <c r="MML1" s="30" t="s">
        <v>9455</v>
      </c>
      <c r="MMM1" s="30" t="s">
        <v>9456</v>
      </c>
      <c r="MMN1" s="30" t="s">
        <v>9457</v>
      </c>
      <c r="MMO1" s="30" t="s">
        <v>9458</v>
      </c>
      <c r="MMP1" s="30" t="s">
        <v>9459</v>
      </c>
      <c r="MMQ1" s="30" t="s">
        <v>9460</v>
      </c>
      <c r="MMR1" s="30" t="s">
        <v>9461</v>
      </c>
      <c r="MMS1" s="30" t="s">
        <v>9462</v>
      </c>
      <c r="MMT1" s="30" t="s">
        <v>9463</v>
      </c>
      <c r="MMU1" s="30" t="s">
        <v>9464</v>
      </c>
      <c r="MMV1" s="30" t="s">
        <v>9465</v>
      </c>
      <c r="MMW1" s="30" t="s">
        <v>9466</v>
      </c>
      <c r="MMX1" s="30" t="s">
        <v>9467</v>
      </c>
      <c r="MMY1" s="30" t="s">
        <v>9468</v>
      </c>
      <c r="MMZ1" s="30" t="s">
        <v>9469</v>
      </c>
      <c r="MNA1" s="30" t="s">
        <v>9470</v>
      </c>
      <c r="MNB1" s="30" t="s">
        <v>9471</v>
      </c>
      <c r="MNC1" s="30" t="s">
        <v>9472</v>
      </c>
      <c r="MND1" s="30" t="s">
        <v>9473</v>
      </c>
      <c r="MNE1" s="30" t="s">
        <v>9474</v>
      </c>
      <c r="MNF1" s="30" t="s">
        <v>9475</v>
      </c>
      <c r="MNG1" s="30" t="s">
        <v>9476</v>
      </c>
      <c r="MNH1" s="30" t="s">
        <v>9477</v>
      </c>
      <c r="MNI1" s="30" t="s">
        <v>9478</v>
      </c>
      <c r="MNJ1" s="30" t="s">
        <v>9479</v>
      </c>
      <c r="MNK1" s="30" t="s">
        <v>9480</v>
      </c>
      <c r="MNL1" s="30" t="s">
        <v>9481</v>
      </c>
      <c r="MNM1" s="30" t="s">
        <v>9482</v>
      </c>
      <c r="MNN1" s="30" t="s">
        <v>9483</v>
      </c>
      <c r="MNO1" s="30" t="s">
        <v>9484</v>
      </c>
      <c r="MNP1" s="30" t="s">
        <v>9485</v>
      </c>
      <c r="MNQ1" s="30" t="s">
        <v>9486</v>
      </c>
      <c r="MNR1" s="30" t="s">
        <v>9487</v>
      </c>
      <c r="MNS1" s="30" t="s">
        <v>9488</v>
      </c>
      <c r="MNT1" s="30" t="s">
        <v>9489</v>
      </c>
      <c r="MNU1" s="30" t="s">
        <v>9490</v>
      </c>
      <c r="MNV1" s="30" t="s">
        <v>9491</v>
      </c>
      <c r="MNW1" s="30" t="s">
        <v>9492</v>
      </c>
      <c r="MNX1" s="30" t="s">
        <v>9493</v>
      </c>
      <c r="MNY1" s="30" t="s">
        <v>9494</v>
      </c>
      <c r="MNZ1" s="30" t="s">
        <v>9495</v>
      </c>
      <c r="MOA1" s="30" t="s">
        <v>9496</v>
      </c>
      <c r="MOB1" s="30" t="s">
        <v>9497</v>
      </c>
      <c r="MOC1" s="30" t="s">
        <v>9498</v>
      </c>
      <c r="MOD1" s="30" t="s">
        <v>9499</v>
      </c>
      <c r="MOE1" s="30" t="s">
        <v>9500</v>
      </c>
      <c r="MOF1" s="30" t="s">
        <v>9501</v>
      </c>
      <c r="MOG1" s="30" t="s">
        <v>9502</v>
      </c>
      <c r="MOH1" s="30" t="s">
        <v>9503</v>
      </c>
      <c r="MOI1" s="30" t="s">
        <v>9504</v>
      </c>
      <c r="MOJ1" s="30" t="s">
        <v>9505</v>
      </c>
      <c r="MOK1" s="30" t="s">
        <v>9506</v>
      </c>
      <c r="MOL1" s="30" t="s">
        <v>9507</v>
      </c>
      <c r="MOM1" s="30" t="s">
        <v>9508</v>
      </c>
      <c r="MON1" s="30" t="s">
        <v>9509</v>
      </c>
      <c r="MOO1" s="30" t="s">
        <v>9510</v>
      </c>
      <c r="MOP1" s="30" t="s">
        <v>9511</v>
      </c>
      <c r="MOQ1" s="30" t="s">
        <v>9512</v>
      </c>
      <c r="MOR1" s="30" t="s">
        <v>9513</v>
      </c>
      <c r="MOS1" s="30" t="s">
        <v>9514</v>
      </c>
      <c r="MOT1" s="30" t="s">
        <v>9515</v>
      </c>
      <c r="MOU1" s="30" t="s">
        <v>9516</v>
      </c>
      <c r="MOV1" s="30" t="s">
        <v>9517</v>
      </c>
      <c r="MOW1" s="30" t="s">
        <v>9518</v>
      </c>
      <c r="MOX1" s="30" t="s">
        <v>9519</v>
      </c>
      <c r="MOY1" s="30" t="s">
        <v>9520</v>
      </c>
      <c r="MOZ1" s="30" t="s">
        <v>9521</v>
      </c>
      <c r="MPA1" s="30" t="s">
        <v>9522</v>
      </c>
      <c r="MPB1" s="30" t="s">
        <v>9523</v>
      </c>
      <c r="MPC1" s="30" t="s">
        <v>9524</v>
      </c>
      <c r="MPD1" s="30" t="s">
        <v>9525</v>
      </c>
      <c r="MPE1" s="30" t="s">
        <v>9526</v>
      </c>
      <c r="MPF1" s="30" t="s">
        <v>9527</v>
      </c>
      <c r="MPG1" s="30" t="s">
        <v>9528</v>
      </c>
      <c r="MPH1" s="30" t="s">
        <v>9529</v>
      </c>
      <c r="MPI1" s="30" t="s">
        <v>9530</v>
      </c>
      <c r="MPJ1" s="30" t="s">
        <v>9531</v>
      </c>
      <c r="MPK1" s="30" t="s">
        <v>9532</v>
      </c>
      <c r="MPL1" s="30" t="s">
        <v>9533</v>
      </c>
      <c r="MPM1" s="30" t="s">
        <v>9534</v>
      </c>
      <c r="MPN1" s="30" t="s">
        <v>9535</v>
      </c>
      <c r="MPO1" s="30" t="s">
        <v>9536</v>
      </c>
      <c r="MPP1" s="30" t="s">
        <v>9537</v>
      </c>
      <c r="MPQ1" s="30" t="s">
        <v>9538</v>
      </c>
      <c r="MPR1" s="30" t="s">
        <v>9539</v>
      </c>
      <c r="MPS1" s="30" t="s">
        <v>9540</v>
      </c>
      <c r="MPT1" s="30" t="s">
        <v>9541</v>
      </c>
      <c r="MPU1" s="30" t="s">
        <v>9542</v>
      </c>
      <c r="MPV1" s="30" t="s">
        <v>9543</v>
      </c>
      <c r="MPW1" s="30" t="s">
        <v>9544</v>
      </c>
      <c r="MPX1" s="30" t="s">
        <v>9545</v>
      </c>
      <c r="MPY1" s="30" t="s">
        <v>9546</v>
      </c>
      <c r="MPZ1" s="30" t="s">
        <v>9547</v>
      </c>
      <c r="MQA1" s="30" t="s">
        <v>9548</v>
      </c>
      <c r="MQB1" s="30" t="s">
        <v>9549</v>
      </c>
      <c r="MQC1" s="30" t="s">
        <v>9550</v>
      </c>
      <c r="MQD1" s="30" t="s">
        <v>9551</v>
      </c>
      <c r="MQE1" s="30" t="s">
        <v>9552</v>
      </c>
      <c r="MQF1" s="30" t="s">
        <v>9553</v>
      </c>
      <c r="MQG1" s="30" t="s">
        <v>9554</v>
      </c>
      <c r="MQH1" s="30" t="s">
        <v>9555</v>
      </c>
      <c r="MQI1" s="30" t="s">
        <v>9556</v>
      </c>
      <c r="MQJ1" s="30" t="s">
        <v>9557</v>
      </c>
      <c r="MQK1" s="30" t="s">
        <v>9558</v>
      </c>
      <c r="MQL1" s="30" t="s">
        <v>9559</v>
      </c>
      <c r="MQM1" s="30" t="s">
        <v>9560</v>
      </c>
      <c r="MQN1" s="30" t="s">
        <v>9561</v>
      </c>
      <c r="MQO1" s="30" t="s">
        <v>9562</v>
      </c>
      <c r="MQP1" s="30" t="s">
        <v>9563</v>
      </c>
      <c r="MQQ1" s="30" t="s">
        <v>9564</v>
      </c>
      <c r="MQR1" s="30" t="s">
        <v>9565</v>
      </c>
      <c r="MQS1" s="30" t="s">
        <v>9566</v>
      </c>
      <c r="MQT1" s="30" t="s">
        <v>9567</v>
      </c>
      <c r="MQU1" s="30" t="s">
        <v>9568</v>
      </c>
      <c r="MQV1" s="30" t="s">
        <v>9569</v>
      </c>
      <c r="MQW1" s="30" t="s">
        <v>9570</v>
      </c>
      <c r="MQX1" s="30" t="s">
        <v>9571</v>
      </c>
      <c r="MQY1" s="30" t="s">
        <v>9572</v>
      </c>
      <c r="MQZ1" s="30" t="s">
        <v>9573</v>
      </c>
      <c r="MRA1" s="30" t="s">
        <v>9574</v>
      </c>
      <c r="MRB1" s="30" t="s">
        <v>9575</v>
      </c>
      <c r="MRC1" s="30" t="s">
        <v>9576</v>
      </c>
      <c r="MRD1" s="30" t="s">
        <v>9577</v>
      </c>
      <c r="MRE1" s="30" t="s">
        <v>9578</v>
      </c>
      <c r="MRF1" s="30" t="s">
        <v>9579</v>
      </c>
      <c r="MRG1" s="30" t="s">
        <v>9580</v>
      </c>
      <c r="MRH1" s="30" t="s">
        <v>9581</v>
      </c>
      <c r="MRI1" s="30" t="s">
        <v>9582</v>
      </c>
      <c r="MRJ1" s="30" t="s">
        <v>9583</v>
      </c>
      <c r="MRK1" s="30" t="s">
        <v>9584</v>
      </c>
      <c r="MRL1" s="30" t="s">
        <v>9585</v>
      </c>
      <c r="MRM1" s="30" t="s">
        <v>9586</v>
      </c>
      <c r="MRN1" s="30" t="s">
        <v>9587</v>
      </c>
      <c r="MRO1" s="30" t="s">
        <v>9588</v>
      </c>
      <c r="MRP1" s="30" t="s">
        <v>9589</v>
      </c>
      <c r="MRQ1" s="30" t="s">
        <v>9590</v>
      </c>
      <c r="MRR1" s="30" t="s">
        <v>9591</v>
      </c>
      <c r="MRS1" s="30" t="s">
        <v>9592</v>
      </c>
      <c r="MRT1" s="30" t="s">
        <v>9593</v>
      </c>
      <c r="MRU1" s="30" t="s">
        <v>9594</v>
      </c>
      <c r="MRV1" s="30" t="s">
        <v>9595</v>
      </c>
      <c r="MRW1" s="30" t="s">
        <v>9596</v>
      </c>
      <c r="MRX1" s="30" t="s">
        <v>9597</v>
      </c>
      <c r="MRY1" s="30" t="s">
        <v>9598</v>
      </c>
      <c r="MRZ1" s="30" t="s">
        <v>9599</v>
      </c>
      <c r="MSA1" s="30" t="s">
        <v>9600</v>
      </c>
      <c r="MSB1" s="30" t="s">
        <v>9601</v>
      </c>
      <c r="MSC1" s="30" t="s">
        <v>9602</v>
      </c>
      <c r="MSD1" s="30" t="s">
        <v>9603</v>
      </c>
      <c r="MSE1" s="30" t="s">
        <v>9604</v>
      </c>
      <c r="MSF1" s="30" t="s">
        <v>9605</v>
      </c>
      <c r="MSG1" s="30" t="s">
        <v>9606</v>
      </c>
      <c r="MSH1" s="30" t="s">
        <v>9607</v>
      </c>
      <c r="MSI1" s="30" t="s">
        <v>9608</v>
      </c>
      <c r="MSJ1" s="30" t="s">
        <v>9609</v>
      </c>
      <c r="MSK1" s="30" t="s">
        <v>9610</v>
      </c>
      <c r="MSL1" s="30" t="s">
        <v>9611</v>
      </c>
      <c r="MSM1" s="30" t="s">
        <v>9612</v>
      </c>
      <c r="MSN1" s="30" t="s">
        <v>9613</v>
      </c>
      <c r="MSO1" s="30" t="s">
        <v>9614</v>
      </c>
      <c r="MSP1" s="30" t="s">
        <v>9615</v>
      </c>
      <c r="MSQ1" s="30" t="s">
        <v>9616</v>
      </c>
      <c r="MSR1" s="30" t="s">
        <v>9617</v>
      </c>
      <c r="MSS1" s="30" t="s">
        <v>9618</v>
      </c>
      <c r="MST1" s="30" t="s">
        <v>9619</v>
      </c>
      <c r="MSU1" s="30" t="s">
        <v>9620</v>
      </c>
      <c r="MSV1" s="30" t="s">
        <v>9621</v>
      </c>
      <c r="MSW1" s="30" t="s">
        <v>9622</v>
      </c>
      <c r="MSX1" s="30" t="s">
        <v>9623</v>
      </c>
      <c r="MSY1" s="30" t="s">
        <v>9624</v>
      </c>
      <c r="MSZ1" s="30" t="s">
        <v>9625</v>
      </c>
      <c r="MTA1" s="30" t="s">
        <v>9626</v>
      </c>
      <c r="MTB1" s="30" t="s">
        <v>9627</v>
      </c>
      <c r="MTC1" s="30" t="s">
        <v>9628</v>
      </c>
      <c r="MTD1" s="30" t="s">
        <v>9629</v>
      </c>
      <c r="MTE1" s="30" t="s">
        <v>9630</v>
      </c>
      <c r="MTF1" s="30" t="s">
        <v>9631</v>
      </c>
      <c r="MTG1" s="30" t="s">
        <v>9632</v>
      </c>
      <c r="MTH1" s="30" t="s">
        <v>9633</v>
      </c>
      <c r="MTI1" s="30" t="s">
        <v>9634</v>
      </c>
      <c r="MTJ1" s="30" t="s">
        <v>9635</v>
      </c>
      <c r="MTK1" s="30" t="s">
        <v>9636</v>
      </c>
      <c r="MTL1" s="30" t="s">
        <v>9637</v>
      </c>
      <c r="MTM1" s="30" t="s">
        <v>9638</v>
      </c>
      <c r="MTN1" s="30" t="s">
        <v>9639</v>
      </c>
      <c r="MTO1" s="30" t="s">
        <v>9640</v>
      </c>
      <c r="MTP1" s="30" t="s">
        <v>9641</v>
      </c>
      <c r="MTQ1" s="30" t="s">
        <v>9642</v>
      </c>
      <c r="MTR1" s="30" t="s">
        <v>9643</v>
      </c>
      <c r="MTS1" s="30" t="s">
        <v>9644</v>
      </c>
      <c r="MTT1" s="30" t="s">
        <v>9645</v>
      </c>
      <c r="MTU1" s="30" t="s">
        <v>9646</v>
      </c>
      <c r="MTV1" s="30" t="s">
        <v>9647</v>
      </c>
      <c r="MTW1" s="30" t="s">
        <v>9648</v>
      </c>
      <c r="MTX1" s="30" t="s">
        <v>9649</v>
      </c>
      <c r="MTY1" s="30" t="s">
        <v>9650</v>
      </c>
      <c r="MTZ1" s="30" t="s">
        <v>9651</v>
      </c>
      <c r="MUA1" s="30" t="s">
        <v>9652</v>
      </c>
      <c r="MUB1" s="30" t="s">
        <v>9653</v>
      </c>
      <c r="MUC1" s="30" t="s">
        <v>9654</v>
      </c>
      <c r="MUD1" s="30" t="s">
        <v>9655</v>
      </c>
      <c r="MUE1" s="30" t="s">
        <v>9656</v>
      </c>
      <c r="MUF1" s="30" t="s">
        <v>9657</v>
      </c>
      <c r="MUG1" s="30" t="s">
        <v>9658</v>
      </c>
      <c r="MUH1" s="30" t="s">
        <v>9659</v>
      </c>
      <c r="MUI1" s="30" t="s">
        <v>9660</v>
      </c>
      <c r="MUJ1" s="30" t="s">
        <v>9661</v>
      </c>
      <c r="MUK1" s="30" t="s">
        <v>9662</v>
      </c>
      <c r="MUL1" s="30" t="s">
        <v>9663</v>
      </c>
      <c r="MUM1" s="30" t="s">
        <v>9664</v>
      </c>
      <c r="MUN1" s="30" t="s">
        <v>9665</v>
      </c>
      <c r="MUO1" s="30" t="s">
        <v>9666</v>
      </c>
      <c r="MUP1" s="30" t="s">
        <v>9667</v>
      </c>
      <c r="MUQ1" s="30" t="s">
        <v>9668</v>
      </c>
      <c r="MUR1" s="30" t="s">
        <v>9669</v>
      </c>
      <c r="MUS1" s="30" t="s">
        <v>9670</v>
      </c>
      <c r="MUT1" s="30" t="s">
        <v>9671</v>
      </c>
      <c r="MUU1" s="30" t="s">
        <v>9672</v>
      </c>
      <c r="MUV1" s="30" t="s">
        <v>9673</v>
      </c>
      <c r="MUW1" s="30" t="s">
        <v>9674</v>
      </c>
      <c r="MUX1" s="30" t="s">
        <v>9675</v>
      </c>
      <c r="MUY1" s="30" t="s">
        <v>9676</v>
      </c>
      <c r="MUZ1" s="30" t="s">
        <v>9677</v>
      </c>
      <c r="MVA1" s="30" t="s">
        <v>9678</v>
      </c>
      <c r="MVB1" s="30" t="s">
        <v>9679</v>
      </c>
      <c r="MVC1" s="30" t="s">
        <v>9680</v>
      </c>
      <c r="MVD1" s="30" t="s">
        <v>9681</v>
      </c>
      <c r="MVE1" s="30" t="s">
        <v>9682</v>
      </c>
      <c r="MVF1" s="30" t="s">
        <v>9683</v>
      </c>
      <c r="MVG1" s="30" t="s">
        <v>9684</v>
      </c>
      <c r="MVH1" s="30" t="s">
        <v>9685</v>
      </c>
      <c r="MVI1" s="30" t="s">
        <v>9686</v>
      </c>
      <c r="MVJ1" s="30" t="s">
        <v>9687</v>
      </c>
      <c r="MVK1" s="30" t="s">
        <v>9688</v>
      </c>
      <c r="MVL1" s="30" t="s">
        <v>9689</v>
      </c>
      <c r="MVM1" s="30" t="s">
        <v>9690</v>
      </c>
      <c r="MVN1" s="30" t="s">
        <v>9691</v>
      </c>
      <c r="MVO1" s="30" t="s">
        <v>9692</v>
      </c>
      <c r="MVP1" s="30" t="s">
        <v>9693</v>
      </c>
      <c r="MVQ1" s="30" t="s">
        <v>9694</v>
      </c>
      <c r="MVR1" s="30" t="s">
        <v>9695</v>
      </c>
      <c r="MVS1" s="30" t="s">
        <v>9696</v>
      </c>
      <c r="MVT1" s="30" t="s">
        <v>9697</v>
      </c>
      <c r="MVU1" s="30" t="s">
        <v>9698</v>
      </c>
      <c r="MVV1" s="30" t="s">
        <v>9699</v>
      </c>
      <c r="MVW1" s="30" t="s">
        <v>9700</v>
      </c>
      <c r="MVX1" s="30" t="s">
        <v>9701</v>
      </c>
      <c r="MVY1" s="30" t="s">
        <v>9702</v>
      </c>
      <c r="MVZ1" s="30" t="s">
        <v>9703</v>
      </c>
      <c r="MWA1" s="30" t="s">
        <v>9704</v>
      </c>
      <c r="MWB1" s="30" t="s">
        <v>9705</v>
      </c>
      <c r="MWC1" s="30" t="s">
        <v>9706</v>
      </c>
      <c r="MWD1" s="30" t="s">
        <v>9707</v>
      </c>
      <c r="MWE1" s="30" t="s">
        <v>9708</v>
      </c>
      <c r="MWF1" s="30" t="s">
        <v>9709</v>
      </c>
      <c r="MWG1" s="30" t="s">
        <v>9710</v>
      </c>
      <c r="MWH1" s="30" t="s">
        <v>9711</v>
      </c>
      <c r="MWI1" s="30" t="s">
        <v>9712</v>
      </c>
      <c r="MWJ1" s="30" t="s">
        <v>9713</v>
      </c>
      <c r="MWK1" s="30" t="s">
        <v>9714</v>
      </c>
      <c r="MWL1" s="30" t="s">
        <v>9715</v>
      </c>
      <c r="MWM1" s="30" t="s">
        <v>9716</v>
      </c>
      <c r="MWN1" s="30" t="s">
        <v>9717</v>
      </c>
      <c r="MWO1" s="30" t="s">
        <v>9718</v>
      </c>
      <c r="MWP1" s="30" t="s">
        <v>9719</v>
      </c>
      <c r="MWQ1" s="30" t="s">
        <v>9720</v>
      </c>
      <c r="MWR1" s="30" t="s">
        <v>9721</v>
      </c>
      <c r="MWS1" s="30" t="s">
        <v>9722</v>
      </c>
      <c r="MWT1" s="30" t="s">
        <v>9723</v>
      </c>
      <c r="MWU1" s="30" t="s">
        <v>9724</v>
      </c>
      <c r="MWV1" s="30" t="s">
        <v>9725</v>
      </c>
      <c r="MWW1" s="30" t="s">
        <v>9726</v>
      </c>
      <c r="MWX1" s="30" t="s">
        <v>9727</v>
      </c>
      <c r="MWY1" s="30" t="s">
        <v>9728</v>
      </c>
      <c r="MWZ1" s="30" t="s">
        <v>9729</v>
      </c>
      <c r="MXA1" s="30" t="s">
        <v>9730</v>
      </c>
      <c r="MXB1" s="30" t="s">
        <v>9731</v>
      </c>
      <c r="MXC1" s="30" t="s">
        <v>9732</v>
      </c>
      <c r="MXD1" s="30" t="s">
        <v>9733</v>
      </c>
      <c r="MXE1" s="30" t="s">
        <v>9734</v>
      </c>
      <c r="MXF1" s="30" t="s">
        <v>9735</v>
      </c>
      <c r="MXG1" s="30" t="s">
        <v>9736</v>
      </c>
      <c r="MXH1" s="30" t="s">
        <v>9737</v>
      </c>
      <c r="MXI1" s="30" t="s">
        <v>9738</v>
      </c>
      <c r="MXJ1" s="30" t="s">
        <v>9739</v>
      </c>
      <c r="MXK1" s="30" t="s">
        <v>9740</v>
      </c>
      <c r="MXL1" s="30" t="s">
        <v>9741</v>
      </c>
      <c r="MXM1" s="30" t="s">
        <v>9742</v>
      </c>
      <c r="MXN1" s="30" t="s">
        <v>9743</v>
      </c>
      <c r="MXO1" s="30" t="s">
        <v>9744</v>
      </c>
      <c r="MXP1" s="30" t="s">
        <v>9745</v>
      </c>
      <c r="MXQ1" s="30" t="s">
        <v>9746</v>
      </c>
      <c r="MXR1" s="30" t="s">
        <v>9747</v>
      </c>
      <c r="MXS1" s="30" t="s">
        <v>9748</v>
      </c>
      <c r="MXT1" s="30" t="s">
        <v>9749</v>
      </c>
      <c r="MXU1" s="30" t="s">
        <v>9750</v>
      </c>
      <c r="MXV1" s="30" t="s">
        <v>9751</v>
      </c>
      <c r="MXW1" s="30" t="s">
        <v>9752</v>
      </c>
      <c r="MXX1" s="30" t="s">
        <v>9753</v>
      </c>
      <c r="MXY1" s="30" t="s">
        <v>9754</v>
      </c>
      <c r="MXZ1" s="30" t="s">
        <v>9755</v>
      </c>
      <c r="MYA1" s="30" t="s">
        <v>9756</v>
      </c>
      <c r="MYB1" s="30" t="s">
        <v>9757</v>
      </c>
      <c r="MYC1" s="30" t="s">
        <v>9758</v>
      </c>
      <c r="MYD1" s="30" t="s">
        <v>9759</v>
      </c>
      <c r="MYE1" s="30" t="s">
        <v>9760</v>
      </c>
      <c r="MYF1" s="30" t="s">
        <v>9761</v>
      </c>
      <c r="MYG1" s="30" t="s">
        <v>9762</v>
      </c>
      <c r="MYH1" s="30" t="s">
        <v>9763</v>
      </c>
      <c r="MYI1" s="30" t="s">
        <v>9764</v>
      </c>
      <c r="MYJ1" s="30" t="s">
        <v>9765</v>
      </c>
      <c r="MYK1" s="30" t="s">
        <v>9766</v>
      </c>
      <c r="MYL1" s="30" t="s">
        <v>9767</v>
      </c>
      <c r="MYM1" s="30" t="s">
        <v>9768</v>
      </c>
      <c r="MYN1" s="30" t="s">
        <v>9769</v>
      </c>
      <c r="MYO1" s="30" t="s">
        <v>9770</v>
      </c>
      <c r="MYP1" s="30" t="s">
        <v>9771</v>
      </c>
      <c r="MYQ1" s="30" t="s">
        <v>9772</v>
      </c>
      <c r="MYR1" s="30" t="s">
        <v>9773</v>
      </c>
      <c r="MYS1" s="30" t="s">
        <v>9774</v>
      </c>
      <c r="MYT1" s="30" t="s">
        <v>9775</v>
      </c>
      <c r="MYU1" s="30" t="s">
        <v>9776</v>
      </c>
      <c r="MYV1" s="30" t="s">
        <v>9777</v>
      </c>
      <c r="MYW1" s="30" t="s">
        <v>9778</v>
      </c>
      <c r="MYX1" s="30" t="s">
        <v>9779</v>
      </c>
      <c r="MYY1" s="30" t="s">
        <v>9780</v>
      </c>
      <c r="MYZ1" s="30" t="s">
        <v>9781</v>
      </c>
      <c r="MZA1" s="30" t="s">
        <v>9782</v>
      </c>
      <c r="MZB1" s="30" t="s">
        <v>9783</v>
      </c>
      <c r="MZC1" s="30" t="s">
        <v>9784</v>
      </c>
      <c r="MZD1" s="30" t="s">
        <v>9785</v>
      </c>
      <c r="MZE1" s="30" t="s">
        <v>9786</v>
      </c>
      <c r="MZF1" s="30" t="s">
        <v>9787</v>
      </c>
      <c r="MZG1" s="30" t="s">
        <v>9788</v>
      </c>
      <c r="MZH1" s="30" t="s">
        <v>9789</v>
      </c>
      <c r="MZI1" s="30" t="s">
        <v>9790</v>
      </c>
      <c r="MZJ1" s="30" t="s">
        <v>9791</v>
      </c>
      <c r="MZK1" s="30" t="s">
        <v>9792</v>
      </c>
      <c r="MZL1" s="30" t="s">
        <v>9793</v>
      </c>
      <c r="MZM1" s="30" t="s">
        <v>9794</v>
      </c>
      <c r="MZN1" s="30" t="s">
        <v>9795</v>
      </c>
      <c r="MZO1" s="30" t="s">
        <v>9796</v>
      </c>
      <c r="MZP1" s="30" t="s">
        <v>9797</v>
      </c>
      <c r="MZQ1" s="30" t="s">
        <v>9798</v>
      </c>
      <c r="MZR1" s="30" t="s">
        <v>9799</v>
      </c>
      <c r="MZS1" s="30" t="s">
        <v>9800</v>
      </c>
      <c r="MZT1" s="30" t="s">
        <v>9801</v>
      </c>
      <c r="MZU1" s="30" t="s">
        <v>9802</v>
      </c>
      <c r="MZV1" s="30" t="s">
        <v>9803</v>
      </c>
      <c r="MZW1" s="30" t="s">
        <v>9804</v>
      </c>
      <c r="MZX1" s="30" t="s">
        <v>9805</v>
      </c>
      <c r="MZY1" s="30" t="s">
        <v>9806</v>
      </c>
      <c r="MZZ1" s="30" t="s">
        <v>9807</v>
      </c>
      <c r="NAA1" s="30" t="s">
        <v>9808</v>
      </c>
      <c r="NAB1" s="30" t="s">
        <v>9809</v>
      </c>
      <c r="NAC1" s="30" t="s">
        <v>9810</v>
      </c>
      <c r="NAD1" s="30" t="s">
        <v>9811</v>
      </c>
      <c r="NAE1" s="30" t="s">
        <v>9812</v>
      </c>
      <c r="NAF1" s="30" t="s">
        <v>9813</v>
      </c>
      <c r="NAG1" s="30" t="s">
        <v>9814</v>
      </c>
      <c r="NAH1" s="30" t="s">
        <v>9815</v>
      </c>
      <c r="NAI1" s="30" t="s">
        <v>9816</v>
      </c>
      <c r="NAJ1" s="30" t="s">
        <v>9817</v>
      </c>
      <c r="NAK1" s="30" t="s">
        <v>9818</v>
      </c>
      <c r="NAL1" s="30" t="s">
        <v>9819</v>
      </c>
      <c r="NAM1" s="30" t="s">
        <v>9820</v>
      </c>
      <c r="NAN1" s="30" t="s">
        <v>9821</v>
      </c>
      <c r="NAO1" s="30" t="s">
        <v>9822</v>
      </c>
      <c r="NAP1" s="30" t="s">
        <v>9823</v>
      </c>
      <c r="NAQ1" s="30" t="s">
        <v>9824</v>
      </c>
      <c r="NAR1" s="30" t="s">
        <v>9825</v>
      </c>
      <c r="NAS1" s="30" t="s">
        <v>9826</v>
      </c>
      <c r="NAT1" s="30" t="s">
        <v>9827</v>
      </c>
      <c r="NAU1" s="30" t="s">
        <v>9828</v>
      </c>
      <c r="NAV1" s="30" t="s">
        <v>9829</v>
      </c>
      <c r="NAW1" s="30" t="s">
        <v>9830</v>
      </c>
      <c r="NAX1" s="30" t="s">
        <v>9831</v>
      </c>
      <c r="NAY1" s="30" t="s">
        <v>9832</v>
      </c>
      <c r="NAZ1" s="30" t="s">
        <v>9833</v>
      </c>
      <c r="NBA1" s="30" t="s">
        <v>9834</v>
      </c>
      <c r="NBB1" s="30" t="s">
        <v>9835</v>
      </c>
      <c r="NBC1" s="30" t="s">
        <v>9836</v>
      </c>
      <c r="NBD1" s="30" t="s">
        <v>9837</v>
      </c>
      <c r="NBE1" s="30" t="s">
        <v>9838</v>
      </c>
      <c r="NBF1" s="30" t="s">
        <v>9839</v>
      </c>
      <c r="NBG1" s="30" t="s">
        <v>9840</v>
      </c>
      <c r="NBH1" s="30" t="s">
        <v>9841</v>
      </c>
      <c r="NBI1" s="30" t="s">
        <v>9842</v>
      </c>
      <c r="NBJ1" s="30" t="s">
        <v>9843</v>
      </c>
      <c r="NBK1" s="30" t="s">
        <v>9844</v>
      </c>
      <c r="NBL1" s="30" t="s">
        <v>9845</v>
      </c>
      <c r="NBM1" s="30" t="s">
        <v>9846</v>
      </c>
      <c r="NBN1" s="30" t="s">
        <v>9847</v>
      </c>
      <c r="NBO1" s="30" t="s">
        <v>9848</v>
      </c>
      <c r="NBP1" s="30" t="s">
        <v>9849</v>
      </c>
      <c r="NBQ1" s="30" t="s">
        <v>9850</v>
      </c>
      <c r="NBR1" s="30" t="s">
        <v>9851</v>
      </c>
      <c r="NBS1" s="30" t="s">
        <v>9852</v>
      </c>
      <c r="NBT1" s="30" t="s">
        <v>9853</v>
      </c>
      <c r="NBU1" s="30" t="s">
        <v>9854</v>
      </c>
      <c r="NBV1" s="30" t="s">
        <v>9855</v>
      </c>
      <c r="NBW1" s="30" t="s">
        <v>9856</v>
      </c>
      <c r="NBX1" s="30" t="s">
        <v>9857</v>
      </c>
      <c r="NBY1" s="30" t="s">
        <v>9858</v>
      </c>
      <c r="NBZ1" s="30" t="s">
        <v>9859</v>
      </c>
      <c r="NCA1" s="30" t="s">
        <v>9860</v>
      </c>
      <c r="NCB1" s="30" t="s">
        <v>9861</v>
      </c>
      <c r="NCC1" s="30" t="s">
        <v>9862</v>
      </c>
      <c r="NCD1" s="30" t="s">
        <v>9863</v>
      </c>
      <c r="NCE1" s="30" t="s">
        <v>9864</v>
      </c>
      <c r="NCF1" s="30" t="s">
        <v>9865</v>
      </c>
      <c r="NCG1" s="30" t="s">
        <v>9866</v>
      </c>
      <c r="NCH1" s="30" t="s">
        <v>9867</v>
      </c>
      <c r="NCI1" s="30" t="s">
        <v>9868</v>
      </c>
      <c r="NCJ1" s="30" t="s">
        <v>9869</v>
      </c>
      <c r="NCK1" s="30" t="s">
        <v>9870</v>
      </c>
      <c r="NCL1" s="30" t="s">
        <v>9871</v>
      </c>
      <c r="NCM1" s="30" t="s">
        <v>9872</v>
      </c>
      <c r="NCN1" s="30" t="s">
        <v>9873</v>
      </c>
      <c r="NCO1" s="30" t="s">
        <v>9874</v>
      </c>
      <c r="NCP1" s="30" t="s">
        <v>9875</v>
      </c>
      <c r="NCQ1" s="30" t="s">
        <v>9876</v>
      </c>
      <c r="NCR1" s="30" t="s">
        <v>9877</v>
      </c>
      <c r="NCS1" s="30" t="s">
        <v>9878</v>
      </c>
      <c r="NCT1" s="30" t="s">
        <v>9879</v>
      </c>
      <c r="NCU1" s="30" t="s">
        <v>9880</v>
      </c>
      <c r="NCV1" s="30" t="s">
        <v>9881</v>
      </c>
      <c r="NCW1" s="30" t="s">
        <v>9882</v>
      </c>
      <c r="NCX1" s="30" t="s">
        <v>9883</v>
      </c>
      <c r="NCY1" s="30" t="s">
        <v>9884</v>
      </c>
      <c r="NCZ1" s="30" t="s">
        <v>9885</v>
      </c>
      <c r="NDA1" s="30" t="s">
        <v>9886</v>
      </c>
      <c r="NDB1" s="30" t="s">
        <v>9887</v>
      </c>
      <c r="NDC1" s="30" t="s">
        <v>9888</v>
      </c>
      <c r="NDD1" s="30" t="s">
        <v>9889</v>
      </c>
      <c r="NDE1" s="30" t="s">
        <v>9890</v>
      </c>
      <c r="NDF1" s="30" t="s">
        <v>9891</v>
      </c>
      <c r="NDG1" s="30" t="s">
        <v>9892</v>
      </c>
      <c r="NDH1" s="30" t="s">
        <v>9893</v>
      </c>
      <c r="NDI1" s="30" t="s">
        <v>9894</v>
      </c>
      <c r="NDJ1" s="30" t="s">
        <v>9895</v>
      </c>
      <c r="NDK1" s="30" t="s">
        <v>9896</v>
      </c>
      <c r="NDL1" s="30" t="s">
        <v>9897</v>
      </c>
      <c r="NDM1" s="30" t="s">
        <v>9898</v>
      </c>
      <c r="NDN1" s="30" t="s">
        <v>9899</v>
      </c>
      <c r="NDO1" s="30" t="s">
        <v>9900</v>
      </c>
      <c r="NDP1" s="30" t="s">
        <v>9901</v>
      </c>
      <c r="NDQ1" s="30" t="s">
        <v>9902</v>
      </c>
      <c r="NDR1" s="30" t="s">
        <v>9903</v>
      </c>
      <c r="NDS1" s="30" t="s">
        <v>9904</v>
      </c>
      <c r="NDT1" s="30" t="s">
        <v>9905</v>
      </c>
      <c r="NDU1" s="30" t="s">
        <v>9906</v>
      </c>
      <c r="NDV1" s="30" t="s">
        <v>9907</v>
      </c>
      <c r="NDW1" s="30" t="s">
        <v>9908</v>
      </c>
      <c r="NDX1" s="30" t="s">
        <v>9909</v>
      </c>
      <c r="NDY1" s="30" t="s">
        <v>9910</v>
      </c>
      <c r="NDZ1" s="30" t="s">
        <v>9911</v>
      </c>
      <c r="NEA1" s="30" t="s">
        <v>9912</v>
      </c>
      <c r="NEB1" s="30" t="s">
        <v>9913</v>
      </c>
      <c r="NEC1" s="30" t="s">
        <v>9914</v>
      </c>
      <c r="NED1" s="30" t="s">
        <v>9915</v>
      </c>
      <c r="NEE1" s="30" t="s">
        <v>9916</v>
      </c>
      <c r="NEF1" s="30" t="s">
        <v>9917</v>
      </c>
      <c r="NEG1" s="30" t="s">
        <v>9918</v>
      </c>
      <c r="NEH1" s="30" t="s">
        <v>9919</v>
      </c>
      <c r="NEI1" s="30" t="s">
        <v>9920</v>
      </c>
      <c r="NEJ1" s="30" t="s">
        <v>9921</v>
      </c>
      <c r="NEK1" s="30" t="s">
        <v>9922</v>
      </c>
      <c r="NEL1" s="30" t="s">
        <v>9923</v>
      </c>
      <c r="NEM1" s="30" t="s">
        <v>9924</v>
      </c>
      <c r="NEN1" s="30" t="s">
        <v>9925</v>
      </c>
      <c r="NEO1" s="30" t="s">
        <v>9926</v>
      </c>
      <c r="NEP1" s="30" t="s">
        <v>9927</v>
      </c>
      <c r="NEQ1" s="30" t="s">
        <v>9928</v>
      </c>
      <c r="NER1" s="30" t="s">
        <v>9929</v>
      </c>
      <c r="NES1" s="30" t="s">
        <v>9930</v>
      </c>
      <c r="NET1" s="30" t="s">
        <v>9931</v>
      </c>
      <c r="NEU1" s="30" t="s">
        <v>9932</v>
      </c>
      <c r="NEV1" s="30" t="s">
        <v>9933</v>
      </c>
      <c r="NEW1" s="30" t="s">
        <v>9934</v>
      </c>
      <c r="NEX1" s="30" t="s">
        <v>9935</v>
      </c>
      <c r="NEY1" s="30" t="s">
        <v>9936</v>
      </c>
      <c r="NEZ1" s="30" t="s">
        <v>9937</v>
      </c>
      <c r="NFA1" s="30" t="s">
        <v>9938</v>
      </c>
      <c r="NFB1" s="30" t="s">
        <v>9939</v>
      </c>
      <c r="NFC1" s="30" t="s">
        <v>9940</v>
      </c>
      <c r="NFD1" s="30" t="s">
        <v>9941</v>
      </c>
      <c r="NFE1" s="30" t="s">
        <v>9942</v>
      </c>
      <c r="NFF1" s="30" t="s">
        <v>9943</v>
      </c>
      <c r="NFG1" s="30" t="s">
        <v>9944</v>
      </c>
      <c r="NFH1" s="30" t="s">
        <v>9945</v>
      </c>
      <c r="NFI1" s="30" t="s">
        <v>9946</v>
      </c>
      <c r="NFJ1" s="30" t="s">
        <v>9947</v>
      </c>
      <c r="NFK1" s="30" t="s">
        <v>9948</v>
      </c>
      <c r="NFL1" s="30" t="s">
        <v>9949</v>
      </c>
      <c r="NFM1" s="30" t="s">
        <v>9950</v>
      </c>
      <c r="NFN1" s="30" t="s">
        <v>9951</v>
      </c>
      <c r="NFO1" s="30" t="s">
        <v>9952</v>
      </c>
      <c r="NFP1" s="30" t="s">
        <v>9953</v>
      </c>
      <c r="NFQ1" s="30" t="s">
        <v>9954</v>
      </c>
      <c r="NFR1" s="30" t="s">
        <v>9955</v>
      </c>
      <c r="NFS1" s="30" t="s">
        <v>9956</v>
      </c>
      <c r="NFT1" s="30" t="s">
        <v>9957</v>
      </c>
      <c r="NFU1" s="30" t="s">
        <v>9958</v>
      </c>
      <c r="NFV1" s="30" t="s">
        <v>9959</v>
      </c>
      <c r="NFW1" s="30" t="s">
        <v>9960</v>
      </c>
      <c r="NFX1" s="30" t="s">
        <v>9961</v>
      </c>
      <c r="NFY1" s="30" t="s">
        <v>9962</v>
      </c>
      <c r="NFZ1" s="30" t="s">
        <v>9963</v>
      </c>
      <c r="NGA1" s="30" t="s">
        <v>9964</v>
      </c>
      <c r="NGB1" s="30" t="s">
        <v>9965</v>
      </c>
      <c r="NGC1" s="30" t="s">
        <v>9966</v>
      </c>
      <c r="NGD1" s="30" t="s">
        <v>9967</v>
      </c>
      <c r="NGE1" s="30" t="s">
        <v>9968</v>
      </c>
      <c r="NGF1" s="30" t="s">
        <v>9969</v>
      </c>
      <c r="NGG1" s="30" t="s">
        <v>9970</v>
      </c>
      <c r="NGH1" s="30" t="s">
        <v>9971</v>
      </c>
      <c r="NGI1" s="30" t="s">
        <v>9972</v>
      </c>
      <c r="NGJ1" s="30" t="s">
        <v>9973</v>
      </c>
      <c r="NGK1" s="30" t="s">
        <v>9974</v>
      </c>
      <c r="NGL1" s="30" t="s">
        <v>9975</v>
      </c>
      <c r="NGM1" s="30" t="s">
        <v>9976</v>
      </c>
      <c r="NGN1" s="30" t="s">
        <v>9977</v>
      </c>
      <c r="NGO1" s="30" t="s">
        <v>9978</v>
      </c>
      <c r="NGP1" s="30" t="s">
        <v>9979</v>
      </c>
      <c r="NGQ1" s="30" t="s">
        <v>9980</v>
      </c>
      <c r="NGR1" s="30" t="s">
        <v>9981</v>
      </c>
      <c r="NGS1" s="30" t="s">
        <v>9982</v>
      </c>
      <c r="NGT1" s="30" t="s">
        <v>9983</v>
      </c>
      <c r="NGU1" s="30" t="s">
        <v>9984</v>
      </c>
      <c r="NGV1" s="30" t="s">
        <v>9985</v>
      </c>
      <c r="NGW1" s="30" t="s">
        <v>9986</v>
      </c>
      <c r="NGX1" s="30" t="s">
        <v>9987</v>
      </c>
      <c r="NGY1" s="30" t="s">
        <v>9988</v>
      </c>
      <c r="NGZ1" s="30" t="s">
        <v>9989</v>
      </c>
      <c r="NHA1" s="30" t="s">
        <v>9990</v>
      </c>
      <c r="NHB1" s="30" t="s">
        <v>9991</v>
      </c>
      <c r="NHC1" s="30" t="s">
        <v>9992</v>
      </c>
      <c r="NHD1" s="30" t="s">
        <v>9993</v>
      </c>
      <c r="NHE1" s="30" t="s">
        <v>9994</v>
      </c>
      <c r="NHF1" s="30" t="s">
        <v>9995</v>
      </c>
      <c r="NHG1" s="30" t="s">
        <v>9996</v>
      </c>
      <c r="NHH1" s="30" t="s">
        <v>9997</v>
      </c>
      <c r="NHI1" s="30" t="s">
        <v>9998</v>
      </c>
      <c r="NHJ1" s="30" t="s">
        <v>9999</v>
      </c>
      <c r="NHK1" s="30" t="s">
        <v>10000</v>
      </c>
      <c r="NHL1" s="30" t="s">
        <v>10001</v>
      </c>
      <c r="NHM1" s="30" t="s">
        <v>10002</v>
      </c>
      <c r="NHN1" s="30" t="s">
        <v>10003</v>
      </c>
      <c r="NHO1" s="30" t="s">
        <v>10004</v>
      </c>
      <c r="NHP1" s="30" t="s">
        <v>10005</v>
      </c>
      <c r="NHQ1" s="30" t="s">
        <v>10006</v>
      </c>
      <c r="NHR1" s="30" t="s">
        <v>10007</v>
      </c>
      <c r="NHS1" s="30" t="s">
        <v>10008</v>
      </c>
      <c r="NHT1" s="30" t="s">
        <v>10009</v>
      </c>
      <c r="NHU1" s="30" t="s">
        <v>10010</v>
      </c>
      <c r="NHV1" s="30" t="s">
        <v>10011</v>
      </c>
      <c r="NHW1" s="30" t="s">
        <v>10012</v>
      </c>
      <c r="NHX1" s="30" t="s">
        <v>10013</v>
      </c>
      <c r="NHY1" s="30" t="s">
        <v>10014</v>
      </c>
      <c r="NHZ1" s="30" t="s">
        <v>10015</v>
      </c>
      <c r="NIA1" s="30" t="s">
        <v>10016</v>
      </c>
      <c r="NIB1" s="30" t="s">
        <v>10017</v>
      </c>
      <c r="NIC1" s="30" t="s">
        <v>10018</v>
      </c>
      <c r="NID1" s="30" t="s">
        <v>10019</v>
      </c>
      <c r="NIE1" s="30" t="s">
        <v>10020</v>
      </c>
      <c r="NIF1" s="30" t="s">
        <v>10021</v>
      </c>
      <c r="NIG1" s="30" t="s">
        <v>10022</v>
      </c>
      <c r="NIH1" s="30" t="s">
        <v>10023</v>
      </c>
      <c r="NII1" s="30" t="s">
        <v>10024</v>
      </c>
      <c r="NIJ1" s="30" t="s">
        <v>10025</v>
      </c>
      <c r="NIK1" s="30" t="s">
        <v>10026</v>
      </c>
      <c r="NIL1" s="30" t="s">
        <v>10027</v>
      </c>
      <c r="NIM1" s="30" t="s">
        <v>10028</v>
      </c>
      <c r="NIN1" s="30" t="s">
        <v>10029</v>
      </c>
      <c r="NIO1" s="30" t="s">
        <v>10030</v>
      </c>
      <c r="NIP1" s="30" t="s">
        <v>10031</v>
      </c>
      <c r="NIQ1" s="30" t="s">
        <v>10032</v>
      </c>
      <c r="NIR1" s="30" t="s">
        <v>10033</v>
      </c>
      <c r="NIS1" s="30" t="s">
        <v>10034</v>
      </c>
      <c r="NIT1" s="30" t="s">
        <v>10035</v>
      </c>
      <c r="NIU1" s="30" t="s">
        <v>10036</v>
      </c>
      <c r="NIV1" s="30" t="s">
        <v>10037</v>
      </c>
      <c r="NIW1" s="30" t="s">
        <v>10038</v>
      </c>
      <c r="NIX1" s="30" t="s">
        <v>10039</v>
      </c>
      <c r="NIY1" s="30" t="s">
        <v>10040</v>
      </c>
      <c r="NIZ1" s="30" t="s">
        <v>10041</v>
      </c>
      <c r="NJA1" s="30" t="s">
        <v>10042</v>
      </c>
      <c r="NJB1" s="30" t="s">
        <v>10043</v>
      </c>
      <c r="NJC1" s="30" t="s">
        <v>10044</v>
      </c>
      <c r="NJD1" s="30" t="s">
        <v>10045</v>
      </c>
      <c r="NJE1" s="30" t="s">
        <v>10046</v>
      </c>
      <c r="NJF1" s="30" t="s">
        <v>10047</v>
      </c>
      <c r="NJG1" s="30" t="s">
        <v>10048</v>
      </c>
      <c r="NJH1" s="30" t="s">
        <v>10049</v>
      </c>
      <c r="NJI1" s="30" t="s">
        <v>10050</v>
      </c>
      <c r="NJJ1" s="30" t="s">
        <v>10051</v>
      </c>
      <c r="NJK1" s="30" t="s">
        <v>10052</v>
      </c>
      <c r="NJL1" s="30" t="s">
        <v>10053</v>
      </c>
      <c r="NJM1" s="30" t="s">
        <v>10054</v>
      </c>
      <c r="NJN1" s="30" t="s">
        <v>10055</v>
      </c>
      <c r="NJO1" s="30" t="s">
        <v>10056</v>
      </c>
      <c r="NJP1" s="30" t="s">
        <v>10057</v>
      </c>
      <c r="NJQ1" s="30" t="s">
        <v>10058</v>
      </c>
      <c r="NJR1" s="30" t="s">
        <v>10059</v>
      </c>
      <c r="NJS1" s="30" t="s">
        <v>10060</v>
      </c>
      <c r="NJT1" s="30" t="s">
        <v>10061</v>
      </c>
      <c r="NJU1" s="30" t="s">
        <v>10062</v>
      </c>
      <c r="NJV1" s="30" t="s">
        <v>10063</v>
      </c>
      <c r="NJW1" s="30" t="s">
        <v>10064</v>
      </c>
      <c r="NJX1" s="30" t="s">
        <v>10065</v>
      </c>
      <c r="NJY1" s="30" t="s">
        <v>10066</v>
      </c>
      <c r="NJZ1" s="30" t="s">
        <v>10067</v>
      </c>
      <c r="NKA1" s="30" t="s">
        <v>10068</v>
      </c>
      <c r="NKB1" s="30" t="s">
        <v>10069</v>
      </c>
      <c r="NKC1" s="30" t="s">
        <v>10070</v>
      </c>
      <c r="NKD1" s="30" t="s">
        <v>10071</v>
      </c>
      <c r="NKE1" s="30" t="s">
        <v>10072</v>
      </c>
      <c r="NKF1" s="30" t="s">
        <v>10073</v>
      </c>
      <c r="NKG1" s="30" t="s">
        <v>10074</v>
      </c>
      <c r="NKH1" s="30" t="s">
        <v>10075</v>
      </c>
      <c r="NKI1" s="30" t="s">
        <v>10076</v>
      </c>
      <c r="NKJ1" s="30" t="s">
        <v>10077</v>
      </c>
      <c r="NKK1" s="30" t="s">
        <v>10078</v>
      </c>
      <c r="NKL1" s="30" t="s">
        <v>10079</v>
      </c>
      <c r="NKM1" s="30" t="s">
        <v>10080</v>
      </c>
      <c r="NKN1" s="30" t="s">
        <v>10081</v>
      </c>
      <c r="NKO1" s="30" t="s">
        <v>10082</v>
      </c>
      <c r="NKP1" s="30" t="s">
        <v>10083</v>
      </c>
      <c r="NKQ1" s="30" t="s">
        <v>10084</v>
      </c>
      <c r="NKR1" s="30" t="s">
        <v>10085</v>
      </c>
      <c r="NKS1" s="30" t="s">
        <v>10086</v>
      </c>
      <c r="NKT1" s="30" t="s">
        <v>10087</v>
      </c>
      <c r="NKU1" s="30" t="s">
        <v>10088</v>
      </c>
      <c r="NKV1" s="30" t="s">
        <v>10089</v>
      </c>
      <c r="NKW1" s="30" t="s">
        <v>10090</v>
      </c>
      <c r="NKX1" s="30" t="s">
        <v>10091</v>
      </c>
      <c r="NKY1" s="30" t="s">
        <v>10092</v>
      </c>
      <c r="NKZ1" s="30" t="s">
        <v>10093</v>
      </c>
      <c r="NLA1" s="30" t="s">
        <v>10094</v>
      </c>
      <c r="NLB1" s="30" t="s">
        <v>10095</v>
      </c>
      <c r="NLC1" s="30" t="s">
        <v>10096</v>
      </c>
      <c r="NLD1" s="30" t="s">
        <v>10097</v>
      </c>
      <c r="NLE1" s="30" t="s">
        <v>10098</v>
      </c>
      <c r="NLF1" s="30" t="s">
        <v>10099</v>
      </c>
      <c r="NLG1" s="30" t="s">
        <v>10100</v>
      </c>
      <c r="NLH1" s="30" t="s">
        <v>10101</v>
      </c>
      <c r="NLI1" s="30" t="s">
        <v>10102</v>
      </c>
      <c r="NLJ1" s="30" t="s">
        <v>10103</v>
      </c>
      <c r="NLK1" s="30" t="s">
        <v>10104</v>
      </c>
      <c r="NLL1" s="30" t="s">
        <v>10105</v>
      </c>
      <c r="NLM1" s="30" t="s">
        <v>10106</v>
      </c>
      <c r="NLN1" s="30" t="s">
        <v>10107</v>
      </c>
      <c r="NLO1" s="30" t="s">
        <v>10108</v>
      </c>
      <c r="NLP1" s="30" t="s">
        <v>10109</v>
      </c>
      <c r="NLQ1" s="30" t="s">
        <v>10110</v>
      </c>
      <c r="NLR1" s="30" t="s">
        <v>10111</v>
      </c>
      <c r="NLS1" s="30" t="s">
        <v>10112</v>
      </c>
      <c r="NLT1" s="30" t="s">
        <v>10113</v>
      </c>
      <c r="NLU1" s="30" t="s">
        <v>10114</v>
      </c>
      <c r="NLV1" s="30" t="s">
        <v>10115</v>
      </c>
      <c r="NLW1" s="30" t="s">
        <v>10116</v>
      </c>
      <c r="NLX1" s="30" t="s">
        <v>10117</v>
      </c>
      <c r="NLY1" s="30" t="s">
        <v>10118</v>
      </c>
      <c r="NLZ1" s="30" t="s">
        <v>10119</v>
      </c>
      <c r="NMA1" s="30" t="s">
        <v>10120</v>
      </c>
      <c r="NMB1" s="30" t="s">
        <v>10121</v>
      </c>
      <c r="NMC1" s="30" t="s">
        <v>10122</v>
      </c>
      <c r="NMD1" s="30" t="s">
        <v>10123</v>
      </c>
      <c r="NME1" s="30" t="s">
        <v>10124</v>
      </c>
      <c r="NMF1" s="30" t="s">
        <v>10125</v>
      </c>
      <c r="NMG1" s="30" t="s">
        <v>10126</v>
      </c>
      <c r="NMH1" s="30" t="s">
        <v>10127</v>
      </c>
      <c r="NMI1" s="30" t="s">
        <v>10128</v>
      </c>
      <c r="NMJ1" s="30" t="s">
        <v>10129</v>
      </c>
      <c r="NMK1" s="30" t="s">
        <v>10130</v>
      </c>
      <c r="NML1" s="30" t="s">
        <v>10131</v>
      </c>
      <c r="NMM1" s="30" t="s">
        <v>10132</v>
      </c>
      <c r="NMN1" s="30" t="s">
        <v>10133</v>
      </c>
      <c r="NMO1" s="30" t="s">
        <v>10134</v>
      </c>
      <c r="NMP1" s="30" t="s">
        <v>10135</v>
      </c>
      <c r="NMQ1" s="30" t="s">
        <v>10136</v>
      </c>
      <c r="NMR1" s="30" t="s">
        <v>10137</v>
      </c>
      <c r="NMS1" s="30" t="s">
        <v>10138</v>
      </c>
      <c r="NMT1" s="30" t="s">
        <v>10139</v>
      </c>
      <c r="NMU1" s="30" t="s">
        <v>10140</v>
      </c>
      <c r="NMV1" s="30" t="s">
        <v>10141</v>
      </c>
      <c r="NMW1" s="30" t="s">
        <v>10142</v>
      </c>
      <c r="NMX1" s="30" t="s">
        <v>10143</v>
      </c>
      <c r="NMY1" s="30" t="s">
        <v>10144</v>
      </c>
      <c r="NMZ1" s="30" t="s">
        <v>10145</v>
      </c>
      <c r="NNA1" s="30" t="s">
        <v>10146</v>
      </c>
      <c r="NNB1" s="30" t="s">
        <v>10147</v>
      </c>
      <c r="NNC1" s="30" t="s">
        <v>10148</v>
      </c>
      <c r="NND1" s="30" t="s">
        <v>10149</v>
      </c>
      <c r="NNE1" s="30" t="s">
        <v>10150</v>
      </c>
      <c r="NNF1" s="30" t="s">
        <v>10151</v>
      </c>
      <c r="NNG1" s="30" t="s">
        <v>10152</v>
      </c>
      <c r="NNH1" s="30" t="s">
        <v>10153</v>
      </c>
      <c r="NNI1" s="30" t="s">
        <v>10154</v>
      </c>
      <c r="NNJ1" s="30" t="s">
        <v>10155</v>
      </c>
      <c r="NNK1" s="30" t="s">
        <v>10156</v>
      </c>
      <c r="NNL1" s="30" t="s">
        <v>10157</v>
      </c>
      <c r="NNM1" s="30" t="s">
        <v>10158</v>
      </c>
      <c r="NNN1" s="30" t="s">
        <v>10159</v>
      </c>
      <c r="NNO1" s="30" t="s">
        <v>10160</v>
      </c>
      <c r="NNP1" s="30" t="s">
        <v>10161</v>
      </c>
      <c r="NNQ1" s="30" t="s">
        <v>10162</v>
      </c>
      <c r="NNR1" s="30" t="s">
        <v>10163</v>
      </c>
      <c r="NNS1" s="30" t="s">
        <v>10164</v>
      </c>
      <c r="NNT1" s="30" t="s">
        <v>10165</v>
      </c>
      <c r="NNU1" s="30" t="s">
        <v>10166</v>
      </c>
      <c r="NNV1" s="30" t="s">
        <v>10167</v>
      </c>
      <c r="NNW1" s="30" t="s">
        <v>10168</v>
      </c>
      <c r="NNX1" s="30" t="s">
        <v>10169</v>
      </c>
      <c r="NNY1" s="30" t="s">
        <v>10170</v>
      </c>
      <c r="NNZ1" s="30" t="s">
        <v>10171</v>
      </c>
      <c r="NOA1" s="30" t="s">
        <v>10172</v>
      </c>
      <c r="NOB1" s="30" t="s">
        <v>10173</v>
      </c>
      <c r="NOC1" s="30" t="s">
        <v>10174</v>
      </c>
      <c r="NOD1" s="30" t="s">
        <v>10175</v>
      </c>
      <c r="NOE1" s="30" t="s">
        <v>10176</v>
      </c>
      <c r="NOF1" s="30" t="s">
        <v>10177</v>
      </c>
      <c r="NOG1" s="30" t="s">
        <v>10178</v>
      </c>
      <c r="NOH1" s="30" t="s">
        <v>10179</v>
      </c>
      <c r="NOI1" s="30" t="s">
        <v>10180</v>
      </c>
      <c r="NOJ1" s="30" t="s">
        <v>10181</v>
      </c>
      <c r="NOK1" s="30" t="s">
        <v>10182</v>
      </c>
      <c r="NOL1" s="30" t="s">
        <v>10183</v>
      </c>
      <c r="NOM1" s="30" t="s">
        <v>10184</v>
      </c>
      <c r="NON1" s="30" t="s">
        <v>10185</v>
      </c>
      <c r="NOO1" s="30" t="s">
        <v>10186</v>
      </c>
      <c r="NOP1" s="30" t="s">
        <v>10187</v>
      </c>
      <c r="NOQ1" s="30" t="s">
        <v>10188</v>
      </c>
      <c r="NOR1" s="30" t="s">
        <v>10189</v>
      </c>
      <c r="NOS1" s="30" t="s">
        <v>10190</v>
      </c>
      <c r="NOT1" s="30" t="s">
        <v>10191</v>
      </c>
      <c r="NOU1" s="30" t="s">
        <v>10192</v>
      </c>
      <c r="NOV1" s="30" t="s">
        <v>10193</v>
      </c>
      <c r="NOW1" s="30" t="s">
        <v>10194</v>
      </c>
      <c r="NOX1" s="30" t="s">
        <v>10195</v>
      </c>
      <c r="NOY1" s="30" t="s">
        <v>10196</v>
      </c>
      <c r="NOZ1" s="30" t="s">
        <v>10197</v>
      </c>
      <c r="NPA1" s="30" t="s">
        <v>10198</v>
      </c>
      <c r="NPB1" s="30" t="s">
        <v>10199</v>
      </c>
      <c r="NPC1" s="30" t="s">
        <v>10200</v>
      </c>
      <c r="NPD1" s="30" t="s">
        <v>10201</v>
      </c>
      <c r="NPE1" s="30" t="s">
        <v>10202</v>
      </c>
      <c r="NPF1" s="30" t="s">
        <v>10203</v>
      </c>
      <c r="NPG1" s="30" t="s">
        <v>10204</v>
      </c>
      <c r="NPH1" s="30" t="s">
        <v>10205</v>
      </c>
      <c r="NPI1" s="30" t="s">
        <v>10206</v>
      </c>
      <c r="NPJ1" s="30" t="s">
        <v>10207</v>
      </c>
      <c r="NPK1" s="30" t="s">
        <v>10208</v>
      </c>
      <c r="NPL1" s="30" t="s">
        <v>10209</v>
      </c>
      <c r="NPM1" s="30" t="s">
        <v>10210</v>
      </c>
      <c r="NPN1" s="30" t="s">
        <v>10211</v>
      </c>
      <c r="NPO1" s="30" t="s">
        <v>10212</v>
      </c>
      <c r="NPP1" s="30" t="s">
        <v>10213</v>
      </c>
      <c r="NPQ1" s="30" t="s">
        <v>10214</v>
      </c>
      <c r="NPR1" s="30" t="s">
        <v>10215</v>
      </c>
      <c r="NPS1" s="30" t="s">
        <v>10216</v>
      </c>
      <c r="NPT1" s="30" t="s">
        <v>10217</v>
      </c>
      <c r="NPU1" s="30" t="s">
        <v>10218</v>
      </c>
      <c r="NPV1" s="30" t="s">
        <v>10219</v>
      </c>
      <c r="NPW1" s="30" t="s">
        <v>10220</v>
      </c>
      <c r="NPX1" s="30" t="s">
        <v>10221</v>
      </c>
      <c r="NPY1" s="30" t="s">
        <v>10222</v>
      </c>
      <c r="NPZ1" s="30" t="s">
        <v>10223</v>
      </c>
      <c r="NQA1" s="30" t="s">
        <v>10224</v>
      </c>
      <c r="NQB1" s="30" t="s">
        <v>10225</v>
      </c>
      <c r="NQC1" s="30" t="s">
        <v>10226</v>
      </c>
      <c r="NQD1" s="30" t="s">
        <v>10227</v>
      </c>
      <c r="NQE1" s="30" t="s">
        <v>10228</v>
      </c>
      <c r="NQF1" s="30" t="s">
        <v>10229</v>
      </c>
      <c r="NQG1" s="30" t="s">
        <v>10230</v>
      </c>
      <c r="NQH1" s="30" t="s">
        <v>10231</v>
      </c>
      <c r="NQI1" s="30" t="s">
        <v>10232</v>
      </c>
      <c r="NQJ1" s="30" t="s">
        <v>10233</v>
      </c>
      <c r="NQK1" s="30" t="s">
        <v>10234</v>
      </c>
      <c r="NQL1" s="30" t="s">
        <v>10235</v>
      </c>
      <c r="NQM1" s="30" t="s">
        <v>10236</v>
      </c>
      <c r="NQN1" s="30" t="s">
        <v>10237</v>
      </c>
      <c r="NQO1" s="30" t="s">
        <v>10238</v>
      </c>
      <c r="NQP1" s="30" t="s">
        <v>10239</v>
      </c>
      <c r="NQQ1" s="30" t="s">
        <v>10240</v>
      </c>
      <c r="NQR1" s="30" t="s">
        <v>10241</v>
      </c>
      <c r="NQS1" s="30" t="s">
        <v>10242</v>
      </c>
      <c r="NQT1" s="30" t="s">
        <v>10243</v>
      </c>
      <c r="NQU1" s="30" t="s">
        <v>10244</v>
      </c>
      <c r="NQV1" s="30" t="s">
        <v>10245</v>
      </c>
      <c r="NQW1" s="30" t="s">
        <v>10246</v>
      </c>
      <c r="NQX1" s="30" t="s">
        <v>10247</v>
      </c>
      <c r="NQY1" s="30" t="s">
        <v>10248</v>
      </c>
      <c r="NQZ1" s="30" t="s">
        <v>10249</v>
      </c>
      <c r="NRA1" s="30" t="s">
        <v>10250</v>
      </c>
      <c r="NRB1" s="30" t="s">
        <v>10251</v>
      </c>
      <c r="NRC1" s="30" t="s">
        <v>10252</v>
      </c>
      <c r="NRD1" s="30" t="s">
        <v>10253</v>
      </c>
      <c r="NRE1" s="30" t="s">
        <v>10254</v>
      </c>
      <c r="NRF1" s="30" t="s">
        <v>10255</v>
      </c>
      <c r="NRG1" s="30" t="s">
        <v>10256</v>
      </c>
      <c r="NRH1" s="30" t="s">
        <v>10257</v>
      </c>
      <c r="NRI1" s="30" t="s">
        <v>10258</v>
      </c>
      <c r="NRJ1" s="30" t="s">
        <v>10259</v>
      </c>
      <c r="NRK1" s="30" t="s">
        <v>10260</v>
      </c>
      <c r="NRL1" s="30" t="s">
        <v>10261</v>
      </c>
      <c r="NRM1" s="30" t="s">
        <v>10262</v>
      </c>
      <c r="NRN1" s="30" t="s">
        <v>10263</v>
      </c>
      <c r="NRO1" s="30" t="s">
        <v>10264</v>
      </c>
      <c r="NRP1" s="30" t="s">
        <v>10265</v>
      </c>
      <c r="NRQ1" s="30" t="s">
        <v>10266</v>
      </c>
      <c r="NRR1" s="30" t="s">
        <v>10267</v>
      </c>
      <c r="NRS1" s="30" t="s">
        <v>10268</v>
      </c>
      <c r="NRT1" s="30" t="s">
        <v>10269</v>
      </c>
      <c r="NRU1" s="30" t="s">
        <v>10270</v>
      </c>
      <c r="NRV1" s="30" t="s">
        <v>10271</v>
      </c>
      <c r="NRW1" s="30" t="s">
        <v>10272</v>
      </c>
      <c r="NRX1" s="30" t="s">
        <v>10273</v>
      </c>
      <c r="NRY1" s="30" t="s">
        <v>10274</v>
      </c>
      <c r="NRZ1" s="30" t="s">
        <v>10275</v>
      </c>
      <c r="NSA1" s="30" t="s">
        <v>10276</v>
      </c>
      <c r="NSB1" s="30" t="s">
        <v>10277</v>
      </c>
      <c r="NSC1" s="30" t="s">
        <v>10278</v>
      </c>
      <c r="NSD1" s="30" t="s">
        <v>10279</v>
      </c>
      <c r="NSE1" s="30" t="s">
        <v>10280</v>
      </c>
      <c r="NSF1" s="30" t="s">
        <v>10281</v>
      </c>
      <c r="NSG1" s="30" t="s">
        <v>10282</v>
      </c>
      <c r="NSH1" s="30" t="s">
        <v>10283</v>
      </c>
      <c r="NSI1" s="30" t="s">
        <v>10284</v>
      </c>
      <c r="NSJ1" s="30" t="s">
        <v>10285</v>
      </c>
      <c r="NSK1" s="30" t="s">
        <v>10286</v>
      </c>
      <c r="NSL1" s="30" t="s">
        <v>10287</v>
      </c>
      <c r="NSM1" s="30" t="s">
        <v>10288</v>
      </c>
      <c r="NSN1" s="30" t="s">
        <v>10289</v>
      </c>
      <c r="NSO1" s="30" t="s">
        <v>10290</v>
      </c>
      <c r="NSP1" s="30" t="s">
        <v>10291</v>
      </c>
      <c r="NSQ1" s="30" t="s">
        <v>10292</v>
      </c>
      <c r="NSR1" s="30" t="s">
        <v>10293</v>
      </c>
      <c r="NSS1" s="30" t="s">
        <v>10294</v>
      </c>
      <c r="NST1" s="30" t="s">
        <v>10295</v>
      </c>
      <c r="NSU1" s="30" t="s">
        <v>10296</v>
      </c>
      <c r="NSV1" s="30" t="s">
        <v>10297</v>
      </c>
      <c r="NSW1" s="30" t="s">
        <v>10298</v>
      </c>
      <c r="NSX1" s="30" t="s">
        <v>10299</v>
      </c>
      <c r="NSY1" s="30" t="s">
        <v>10300</v>
      </c>
      <c r="NSZ1" s="30" t="s">
        <v>10301</v>
      </c>
      <c r="NTA1" s="30" t="s">
        <v>10302</v>
      </c>
      <c r="NTB1" s="30" t="s">
        <v>10303</v>
      </c>
      <c r="NTC1" s="30" t="s">
        <v>10304</v>
      </c>
      <c r="NTD1" s="30" t="s">
        <v>10305</v>
      </c>
      <c r="NTE1" s="30" t="s">
        <v>10306</v>
      </c>
      <c r="NTF1" s="30" t="s">
        <v>10307</v>
      </c>
      <c r="NTG1" s="30" t="s">
        <v>10308</v>
      </c>
      <c r="NTH1" s="30" t="s">
        <v>10309</v>
      </c>
      <c r="NTI1" s="30" t="s">
        <v>10310</v>
      </c>
      <c r="NTJ1" s="30" t="s">
        <v>10311</v>
      </c>
      <c r="NTK1" s="30" t="s">
        <v>10312</v>
      </c>
      <c r="NTL1" s="30" t="s">
        <v>10313</v>
      </c>
      <c r="NTM1" s="30" t="s">
        <v>10314</v>
      </c>
      <c r="NTN1" s="30" t="s">
        <v>10315</v>
      </c>
      <c r="NTO1" s="30" t="s">
        <v>10316</v>
      </c>
      <c r="NTP1" s="30" t="s">
        <v>10317</v>
      </c>
      <c r="NTQ1" s="30" t="s">
        <v>10318</v>
      </c>
      <c r="NTR1" s="30" t="s">
        <v>10319</v>
      </c>
      <c r="NTS1" s="30" t="s">
        <v>10320</v>
      </c>
      <c r="NTT1" s="30" t="s">
        <v>10321</v>
      </c>
      <c r="NTU1" s="30" t="s">
        <v>10322</v>
      </c>
      <c r="NTV1" s="30" t="s">
        <v>10323</v>
      </c>
      <c r="NTW1" s="30" t="s">
        <v>10324</v>
      </c>
      <c r="NTX1" s="30" t="s">
        <v>10325</v>
      </c>
      <c r="NTY1" s="30" t="s">
        <v>10326</v>
      </c>
      <c r="NTZ1" s="30" t="s">
        <v>10327</v>
      </c>
      <c r="NUA1" s="30" t="s">
        <v>10328</v>
      </c>
      <c r="NUB1" s="30" t="s">
        <v>10329</v>
      </c>
      <c r="NUC1" s="30" t="s">
        <v>10330</v>
      </c>
      <c r="NUD1" s="30" t="s">
        <v>10331</v>
      </c>
      <c r="NUE1" s="30" t="s">
        <v>10332</v>
      </c>
      <c r="NUF1" s="30" t="s">
        <v>10333</v>
      </c>
      <c r="NUG1" s="30" t="s">
        <v>10334</v>
      </c>
      <c r="NUH1" s="30" t="s">
        <v>10335</v>
      </c>
      <c r="NUI1" s="30" t="s">
        <v>10336</v>
      </c>
      <c r="NUJ1" s="30" t="s">
        <v>10337</v>
      </c>
      <c r="NUK1" s="30" t="s">
        <v>10338</v>
      </c>
      <c r="NUL1" s="30" t="s">
        <v>10339</v>
      </c>
      <c r="NUM1" s="30" t="s">
        <v>10340</v>
      </c>
      <c r="NUN1" s="30" t="s">
        <v>10341</v>
      </c>
      <c r="NUO1" s="30" t="s">
        <v>10342</v>
      </c>
      <c r="NUP1" s="30" t="s">
        <v>10343</v>
      </c>
      <c r="NUQ1" s="30" t="s">
        <v>10344</v>
      </c>
      <c r="NUR1" s="30" t="s">
        <v>10345</v>
      </c>
      <c r="NUS1" s="30" t="s">
        <v>10346</v>
      </c>
      <c r="NUT1" s="30" t="s">
        <v>10347</v>
      </c>
      <c r="NUU1" s="30" t="s">
        <v>10348</v>
      </c>
      <c r="NUV1" s="30" t="s">
        <v>10349</v>
      </c>
      <c r="NUW1" s="30" t="s">
        <v>10350</v>
      </c>
      <c r="NUX1" s="30" t="s">
        <v>10351</v>
      </c>
      <c r="NUY1" s="30" t="s">
        <v>10352</v>
      </c>
      <c r="NUZ1" s="30" t="s">
        <v>10353</v>
      </c>
      <c r="NVA1" s="30" t="s">
        <v>10354</v>
      </c>
      <c r="NVB1" s="30" t="s">
        <v>10355</v>
      </c>
      <c r="NVC1" s="30" t="s">
        <v>10356</v>
      </c>
      <c r="NVD1" s="30" t="s">
        <v>10357</v>
      </c>
      <c r="NVE1" s="30" t="s">
        <v>10358</v>
      </c>
      <c r="NVF1" s="30" t="s">
        <v>10359</v>
      </c>
      <c r="NVG1" s="30" t="s">
        <v>10360</v>
      </c>
      <c r="NVH1" s="30" t="s">
        <v>10361</v>
      </c>
      <c r="NVI1" s="30" t="s">
        <v>10362</v>
      </c>
      <c r="NVJ1" s="30" t="s">
        <v>10363</v>
      </c>
      <c r="NVK1" s="30" t="s">
        <v>10364</v>
      </c>
      <c r="NVL1" s="30" t="s">
        <v>10365</v>
      </c>
      <c r="NVM1" s="30" t="s">
        <v>10366</v>
      </c>
      <c r="NVN1" s="30" t="s">
        <v>10367</v>
      </c>
      <c r="NVO1" s="30" t="s">
        <v>10368</v>
      </c>
      <c r="NVP1" s="30" t="s">
        <v>10369</v>
      </c>
      <c r="NVQ1" s="30" t="s">
        <v>10370</v>
      </c>
      <c r="NVR1" s="30" t="s">
        <v>10371</v>
      </c>
      <c r="NVS1" s="30" t="s">
        <v>10372</v>
      </c>
      <c r="NVT1" s="30" t="s">
        <v>10373</v>
      </c>
      <c r="NVU1" s="30" t="s">
        <v>10374</v>
      </c>
      <c r="NVV1" s="30" t="s">
        <v>10375</v>
      </c>
      <c r="NVW1" s="30" t="s">
        <v>10376</v>
      </c>
      <c r="NVX1" s="30" t="s">
        <v>10377</v>
      </c>
      <c r="NVY1" s="30" t="s">
        <v>10378</v>
      </c>
      <c r="NVZ1" s="30" t="s">
        <v>10379</v>
      </c>
      <c r="NWA1" s="30" t="s">
        <v>10380</v>
      </c>
      <c r="NWB1" s="30" t="s">
        <v>10381</v>
      </c>
      <c r="NWC1" s="30" t="s">
        <v>10382</v>
      </c>
      <c r="NWD1" s="30" t="s">
        <v>10383</v>
      </c>
      <c r="NWE1" s="30" t="s">
        <v>10384</v>
      </c>
      <c r="NWF1" s="30" t="s">
        <v>10385</v>
      </c>
      <c r="NWG1" s="30" t="s">
        <v>10386</v>
      </c>
      <c r="NWH1" s="30" t="s">
        <v>10387</v>
      </c>
      <c r="NWI1" s="30" t="s">
        <v>10388</v>
      </c>
      <c r="NWJ1" s="30" t="s">
        <v>10389</v>
      </c>
      <c r="NWK1" s="30" t="s">
        <v>10390</v>
      </c>
      <c r="NWL1" s="30" t="s">
        <v>10391</v>
      </c>
      <c r="NWM1" s="30" t="s">
        <v>10392</v>
      </c>
      <c r="NWN1" s="30" t="s">
        <v>10393</v>
      </c>
      <c r="NWO1" s="30" t="s">
        <v>10394</v>
      </c>
      <c r="NWP1" s="30" t="s">
        <v>10395</v>
      </c>
      <c r="NWQ1" s="30" t="s">
        <v>10396</v>
      </c>
      <c r="NWR1" s="30" t="s">
        <v>10397</v>
      </c>
      <c r="NWS1" s="30" t="s">
        <v>10398</v>
      </c>
      <c r="NWT1" s="30" t="s">
        <v>10399</v>
      </c>
      <c r="NWU1" s="30" t="s">
        <v>10400</v>
      </c>
      <c r="NWV1" s="30" t="s">
        <v>10401</v>
      </c>
      <c r="NWW1" s="30" t="s">
        <v>10402</v>
      </c>
      <c r="NWX1" s="30" t="s">
        <v>10403</v>
      </c>
      <c r="NWY1" s="30" t="s">
        <v>10404</v>
      </c>
      <c r="NWZ1" s="30" t="s">
        <v>10405</v>
      </c>
      <c r="NXA1" s="30" t="s">
        <v>10406</v>
      </c>
      <c r="NXB1" s="30" t="s">
        <v>10407</v>
      </c>
      <c r="NXC1" s="30" t="s">
        <v>10408</v>
      </c>
      <c r="NXD1" s="30" t="s">
        <v>10409</v>
      </c>
      <c r="NXE1" s="30" t="s">
        <v>10410</v>
      </c>
      <c r="NXF1" s="30" t="s">
        <v>10411</v>
      </c>
      <c r="NXG1" s="30" t="s">
        <v>10412</v>
      </c>
      <c r="NXH1" s="30" t="s">
        <v>10413</v>
      </c>
      <c r="NXI1" s="30" t="s">
        <v>10414</v>
      </c>
      <c r="NXJ1" s="30" t="s">
        <v>10415</v>
      </c>
      <c r="NXK1" s="30" t="s">
        <v>10416</v>
      </c>
      <c r="NXL1" s="30" t="s">
        <v>10417</v>
      </c>
      <c r="NXM1" s="30" t="s">
        <v>10418</v>
      </c>
      <c r="NXN1" s="30" t="s">
        <v>10419</v>
      </c>
      <c r="NXO1" s="30" t="s">
        <v>10420</v>
      </c>
      <c r="NXP1" s="30" t="s">
        <v>10421</v>
      </c>
      <c r="NXQ1" s="30" t="s">
        <v>10422</v>
      </c>
      <c r="NXR1" s="30" t="s">
        <v>10423</v>
      </c>
      <c r="NXS1" s="30" t="s">
        <v>10424</v>
      </c>
      <c r="NXT1" s="30" t="s">
        <v>10425</v>
      </c>
      <c r="NXU1" s="30" t="s">
        <v>10426</v>
      </c>
      <c r="NXV1" s="30" t="s">
        <v>10427</v>
      </c>
      <c r="NXW1" s="30" t="s">
        <v>10428</v>
      </c>
      <c r="NXX1" s="30" t="s">
        <v>10429</v>
      </c>
      <c r="NXY1" s="30" t="s">
        <v>10430</v>
      </c>
      <c r="NXZ1" s="30" t="s">
        <v>10431</v>
      </c>
      <c r="NYA1" s="30" t="s">
        <v>10432</v>
      </c>
      <c r="NYB1" s="30" t="s">
        <v>10433</v>
      </c>
      <c r="NYC1" s="30" t="s">
        <v>10434</v>
      </c>
      <c r="NYD1" s="30" t="s">
        <v>10435</v>
      </c>
      <c r="NYE1" s="30" t="s">
        <v>10436</v>
      </c>
      <c r="NYF1" s="30" t="s">
        <v>10437</v>
      </c>
      <c r="NYG1" s="30" t="s">
        <v>10438</v>
      </c>
      <c r="NYH1" s="30" t="s">
        <v>10439</v>
      </c>
      <c r="NYI1" s="30" t="s">
        <v>10440</v>
      </c>
      <c r="NYJ1" s="30" t="s">
        <v>10441</v>
      </c>
      <c r="NYK1" s="30" t="s">
        <v>10442</v>
      </c>
      <c r="NYL1" s="30" t="s">
        <v>10443</v>
      </c>
      <c r="NYM1" s="30" t="s">
        <v>10444</v>
      </c>
      <c r="NYN1" s="30" t="s">
        <v>10445</v>
      </c>
      <c r="NYO1" s="30" t="s">
        <v>10446</v>
      </c>
      <c r="NYP1" s="30" t="s">
        <v>10447</v>
      </c>
      <c r="NYQ1" s="30" t="s">
        <v>10448</v>
      </c>
      <c r="NYR1" s="30" t="s">
        <v>10449</v>
      </c>
      <c r="NYS1" s="30" t="s">
        <v>10450</v>
      </c>
      <c r="NYT1" s="30" t="s">
        <v>10451</v>
      </c>
      <c r="NYU1" s="30" t="s">
        <v>10452</v>
      </c>
      <c r="NYV1" s="30" t="s">
        <v>10453</v>
      </c>
      <c r="NYW1" s="30" t="s">
        <v>10454</v>
      </c>
      <c r="NYX1" s="30" t="s">
        <v>10455</v>
      </c>
      <c r="NYY1" s="30" t="s">
        <v>10456</v>
      </c>
      <c r="NYZ1" s="30" t="s">
        <v>10457</v>
      </c>
      <c r="NZA1" s="30" t="s">
        <v>10458</v>
      </c>
      <c r="NZB1" s="30" t="s">
        <v>10459</v>
      </c>
      <c r="NZC1" s="30" t="s">
        <v>10460</v>
      </c>
      <c r="NZD1" s="30" t="s">
        <v>10461</v>
      </c>
      <c r="NZE1" s="30" t="s">
        <v>10462</v>
      </c>
      <c r="NZF1" s="30" t="s">
        <v>10463</v>
      </c>
      <c r="NZG1" s="30" t="s">
        <v>10464</v>
      </c>
      <c r="NZH1" s="30" t="s">
        <v>10465</v>
      </c>
      <c r="NZI1" s="30" t="s">
        <v>10466</v>
      </c>
      <c r="NZJ1" s="30" t="s">
        <v>10467</v>
      </c>
      <c r="NZK1" s="30" t="s">
        <v>10468</v>
      </c>
      <c r="NZL1" s="30" t="s">
        <v>10469</v>
      </c>
      <c r="NZM1" s="30" t="s">
        <v>10470</v>
      </c>
      <c r="NZN1" s="30" t="s">
        <v>10471</v>
      </c>
      <c r="NZO1" s="30" t="s">
        <v>10472</v>
      </c>
      <c r="NZP1" s="30" t="s">
        <v>10473</v>
      </c>
      <c r="NZQ1" s="30" t="s">
        <v>10474</v>
      </c>
      <c r="NZR1" s="30" t="s">
        <v>10475</v>
      </c>
      <c r="NZS1" s="30" t="s">
        <v>10476</v>
      </c>
      <c r="NZT1" s="30" t="s">
        <v>10477</v>
      </c>
      <c r="NZU1" s="30" t="s">
        <v>10478</v>
      </c>
      <c r="NZV1" s="30" t="s">
        <v>10479</v>
      </c>
      <c r="NZW1" s="30" t="s">
        <v>10480</v>
      </c>
      <c r="NZX1" s="30" t="s">
        <v>10481</v>
      </c>
      <c r="NZY1" s="30" t="s">
        <v>10482</v>
      </c>
      <c r="NZZ1" s="30" t="s">
        <v>10483</v>
      </c>
      <c r="OAA1" s="30" t="s">
        <v>10484</v>
      </c>
      <c r="OAB1" s="30" t="s">
        <v>10485</v>
      </c>
      <c r="OAC1" s="30" t="s">
        <v>10486</v>
      </c>
      <c r="OAD1" s="30" t="s">
        <v>10487</v>
      </c>
      <c r="OAE1" s="30" t="s">
        <v>10488</v>
      </c>
      <c r="OAF1" s="30" t="s">
        <v>10489</v>
      </c>
      <c r="OAG1" s="30" t="s">
        <v>10490</v>
      </c>
      <c r="OAH1" s="30" t="s">
        <v>10491</v>
      </c>
      <c r="OAI1" s="30" t="s">
        <v>10492</v>
      </c>
      <c r="OAJ1" s="30" t="s">
        <v>10493</v>
      </c>
      <c r="OAK1" s="30" t="s">
        <v>10494</v>
      </c>
      <c r="OAL1" s="30" t="s">
        <v>10495</v>
      </c>
      <c r="OAM1" s="30" t="s">
        <v>10496</v>
      </c>
      <c r="OAN1" s="30" t="s">
        <v>10497</v>
      </c>
      <c r="OAO1" s="30" t="s">
        <v>10498</v>
      </c>
      <c r="OAP1" s="30" t="s">
        <v>10499</v>
      </c>
      <c r="OAQ1" s="30" t="s">
        <v>10500</v>
      </c>
      <c r="OAR1" s="30" t="s">
        <v>10501</v>
      </c>
      <c r="OAS1" s="30" t="s">
        <v>10502</v>
      </c>
      <c r="OAT1" s="30" t="s">
        <v>10503</v>
      </c>
      <c r="OAU1" s="30" t="s">
        <v>10504</v>
      </c>
      <c r="OAV1" s="30" t="s">
        <v>10505</v>
      </c>
      <c r="OAW1" s="30" t="s">
        <v>10506</v>
      </c>
      <c r="OAX1" s="30" t="s">
        <v>10507</v>
      </c>
      <c r="OAY1" s="30" t="s">
        <v>10508</v>
      </c>
      <c r="OAZ1" s="30" t="s">
        <v>10509</v>
      </c>
      <c r="OBA1" s="30" t="s">
        <v>10510</v>
      </c>
      <c r="OBB1" s="30" t="s">
        <v>10511</v>
      </c>
      <c r="OBC1" s="30" t="s">
        <v>10512</v>
      </c>
      <c r="OBD1" s="30" t="s">
        <v>10513</v>
      </c>
      <c r="OBE1" s="30" t="s">
        <v>10514</v>
      </c>
      <c r="OBF1" s="30" t="s">
        <v>10515</v>
      </c>
      <c r="OBG1" s="30" t="s">
        <v>10516</v>
      </c>
      <c r="OBH1" s="30" t="s">
        <v>10517</v>
      </c>
      <c r="OBI1" s="30" t="s">
        <v>10518</v>
      </c>
      <c r="OBJ1" s="30" t="s">
        <v>10519</v>
      </c>
      <c r="OBK1" s="30" t="s">
        <v>10520</v>
      </c>
      <c r="OBL1" s="30" t="s">
        <v>10521</v>
      </c>
      <c r="OBM1" s="30" t="s">
        <v>10522</v>
      </c>
      <c r="OBN1" s="30" t="s">
        <v>10523</v>
      </c>
      <c r="OBO1" s="30" t="s">
        <v>10524</v>
      </c>
      <c r="OBP1" s="30" t="s">
        <v>10525</v>
      </c>
      <c r="OBQ1" s="30" t="s">
        <v>10526</v>
      </c>
      <c r="OBR1" s="30" t="s">
        <v>10527</v>
      </c>
      <c r="OBS1" s="30" t="s">
        <v>10528</v>
      </c>
      <c r="OBT1" s="30" t="s">
        <v>10529</v>
      </c>
      <c r="OBU1" s="30" t="s">
        <v>10530</v>
      </c>
      <c r="OBV1" s="30" t="s">
        <v>10531</v>
      </c>
      <c r="OBW1" s="30" t="s">
        <v>10532</v>
      </c>
      <c r="OBX1" s="30" t="s">
        <v>10533</v>
      </c>
      <c r="OBY1" s="30" t="s">
        <v>10534</v>
      </c>
      <c r="OBZ1" s="30" t="s">
        <v>10535</v>
      </c>
      <c r="OCA1" s="30" t="s">
        <v>10536</v>
      </c>
      <c r="OCB1" s="30" t="s">
        <v>10537</v>
      </c>
      <c r="OCC1" s="30" t="s">
        <v>10538</v>
      </c>
      <c r="OCD1" s="30" t="s">
        <v>10539</v>
      </c>
      <c r="OCE1" s="30" t="s">
        <v>10540</v>
      </c>
      <c r="OCF1" s="30" t="s">
        <v>10541</v>
      </c>
      <c r="OCG1" s="30" t="s">
        <v>10542</v>
      </c>
      <c r="OCH1" s="30" t="s">
        <v>10543</v>
      </c>
      <c r="OCI1" s="30" t="s">
        <v>10544</v>
      </c>
      <c r="OCJ1" s="30" t="s">
        <v>10545</v>
      </c>
      <c r="OCK1" s="30" t="s">
        <v>10546</v>
      </c>
      <c r="OCL1" s="30" t="s">
        <v>10547</v>
      </c>
      <c r="OCM1" s="30" t="s">
        <v>10548</v>
      </c>
      <c r="OCN1" s="30" t="s">
        <v>10549</v>
      </c>
      <c r="OCO1" s="30" t="s">
        <v>10550</v>
      </c>
      <c r="OCP1" s="30" t="s">
        <v>10551</v>
      </c>
      <c r="OCQ1" s="30" t="s">
        <v>10552</v>
      </c>
      <c r="OCR1" s="30" t="s">
        <v>10553</v>
      </c>
      <c r="OCS1" s="30" t="s">
        <v>10554</v>
      </c>
      <c r="OCT1" s="30" t="s">
        <v>10555</v>
      </c>
      <c r="OCU1" s="30" t="s">
        <v>10556</v>
      </c>
      <c r="OCV1" s="30" t="s">
        <v>10557</v>
      </c>
      <c r="OCW1" s="30" t="s">
        <v>10558</v>
      </c>
      <c r="OCX1" s="30" t="s">
        <v>10559</v>
      </c>
      <c r="OCY1" s="30" t="s">
        <v>10560</v>
      </c>
      <c r="OCZ1" s="30" t="s">
        <v>10561</v>
      </c>
      <c r="ODA1" s="30" t="s">
        <v>10562</v>
      </c>
      <c r="ODB1" s="30" t="s">
        <v>10563</v>
      </c>
      <c r="ODC1" s="30" t="s">
        <v>10564</v>
      </c>
      <c r="ODD1" s="30" t="s">
        <v>10565</v>
      </c>
      <c r="ODE1" s="30" t="s">
        <v>10566</v>
      </c>
      <c r="ODF1" s="30" t="s">
        <v>10567</v>
      </c>
      <c r="ODG1" s="30" t="s">
        <v>10568</v>
      </c>
      <c r="ODH1" s="30" t="s">
        <v>10569</v>
      </c>
      <c r="ODI1" s="30" t="s">
        <v>10570</v>
      </c>
      <c r="ODJ1" s="30" t="s">
        <v>10571</v>
      </c>
      <c r="ODK1" s="30" t="s">
        <v>10572</v>
      </c>
      <c r="ODL1" s="30" t="s">
        <v>10573</v>
      </c>
      <c r="ODM1" s="30" t="s">
        <v>10574</v>
      </c>
      <c r="ODN1" s="30" t="s">
        <v>10575</v>
      </c>
      <c r="ODO1" s="30" t="s">
        <v>10576</v>
      </c>
      <c r="ODP1" s="30" t="s">
        <v>10577</v>
      </c>
      <c r="ODQ1" s="30" t="s">
        <v>10578</v>
      </c>
      <c r="ODR1" s="30" t="s">
        <v>10579</v>
      </c>
      <c r="ODS1" s="30" t="s">
        <v>10580</v>
      </c>
      <c r="ODT1" s="30" t="s">
        <v>10581</v>
      </c>
      <c r="ODU1" s="30" t="s">
        <v>10582</v>
      </c>
      <c r="ODV1" s="30" t="s">
        <v>10583</v>
      </c>
      <c r="ODW1" s="30" t="s">
        <v>10584</v>
      </c>
      <c r="ODX1" s="30" t="s">
        <v>10585</v>
      </c>
      <c r="ODY1" s="30" t="s">
        <v>10586</v>
      </c>
      <c r="ODZ1" s="30" t="s">
        <v>10587</v>
      </c>
      <c r="OEA1" s="30" t="s">
        <v>10588</v>
      </c>
      <c r="OEB1" s="30" t="s">
        <v>10589</v>
      </c>
      <c r="OEC1" s="30" t="s">
        <v>10590</v>
      </c>
      <c r="OED1" s="30" t="s">
        <v>10591</v>
      </c>
      <c r="OEE1" s="30" t="s">
        <v>10592</v>
      </c>
      <c r="OEF1" s="30" t="s">
        <v>10593</v>
      </c>
      <c r="OEG1" s="30" t="s">
        <v>10594</v>
      </c>
      <c r="OEH1" s="30" t="s">
        <v>10595</v>
      </c>
      <c r="OEI1" s="30" t="s">
        <v>10596</v>
      </c>
      <c r="OEJ1" s="30" t="s">
        <v>10597</v>
      </c>
      <c r="OEK1" s="30" t="s">
        <v>10598</v>
      </c>
      <c r="OEL1" s="30" t="s">
        <v>10599</v>
      </c>
      <c r="OEM1" s="30" t="s">
        <v>10600</v>
      </c>
      <c r="OEN1" s="30" t="s">
        <v>10601</v>
      </c>
      <c r="OEO1" s="30" t="s">
        <v>10602</v>
      </c>
      <c r="OEP1" s="30" t="s">
        <v>10603</v>
      </c>
      <c r="OEQ1" s="30" t="s">
        <v>10604</v>
      </c>
      <c r="OER1" s="30" t="s">
        <v>10605</v>
      </c>
      <c r="OES1" s="30" t="s">
        <v>10606</v>
      </c>
      <c r="OET1" s="30" t="s">
        <v>10607</v>
      </c>
      <c r="OEU1" s="30" t="s">
        <v>10608</v>
      </c>
      <c r="OEV1" s="30" t="s">
        <v>10609</v>
      </c>
      <c r="OEW1" s="30" t="s">
        <v>10610</v>
      </c>
      <c r="OEX1" s="30" t="s">
        <v>10611</v>
      </c>
      <c r="OEY1" s="30" t="s">
        <v>10612</v>
      </c>
      <c r="OEZ1" s="30" t="s">
        <v>10613</v>
      </c>
      <c r="OFA1" s="30" t="s">
        <v>10614</v>
      </c>
      <c r="OFB1" s="30" t="s">
        <v>10615</v>
      </c>
      <c r="OFC1" s="30" t="s">
        <v>10616</v>
      </c>
      <c r="OFD1" s="30" t="s">
        <v>10617</v>
      </c>
      <c r="OFE1" s="30" t="s">
        <v>10618</v>
      </c>
      <c r="OFF1" s="30" t="s">
        <v>10619</v>
      </c>
      <c r="OFG1" s="30" t="s">
        <v>10620</v>
      </c>
      <c r="OFH1" s="30" t="s">
        <v>10621</v>
      </c>
      <c r="OFI1" s="30" t="s">
        <v>10622</v>
      </c>
      <c r="OFJ1" s="30" t="s">
        <v>10623</v>
      </c>
      <c r="OFK1" s="30" t="s">
        <v>10624</v>
      </c>
      <c r="OFL1" s="30" t="s">
        <v>10625</v>
      </c>
      <c r="OFM1" s="30" t="s">
        <v>10626</v>
      </c>
      <c r="OFN1" s="30" t="s">
        <v>10627</v>
      </c>
      <c r="OFO1" s="30" t="s">
        <v>10628</v>
      </c>
      <c r="OFP1" s="30" t="s">
        <v>10629</v>
      </c>
      <c r="OFQ1" s="30" t="s">
        <v>10630</v>
      </c>
      <c r="OFR1" s="30" t="s">
        <v>10631</v>
      </c>
      <c r="OFS1" s="30" t="s">
        <v>10632</v>
      </c>
      <c r="OFT1" s="30" t="s">
        <v>10633</v>
      </c>
      <c r="OFU1" s="30" t="s">
        <v>10634</v>
      </c>
      <c r="OFV1" s="30" t="s">
        <v>10635</v>
      </c>
      <c r="OFW1" s="30" t="s">
        <v>10636</v>
      </c>
      <c r="OFX1" s="30" t="s">
        <v>10637</v>
      </c>
      <c r="OFY1" s="30" t="s">
        <v>10638</v>
      </c>
      <c r="OFZ1" s="30" t="s">
        <v>10639</v>
      </c>
      <c r="OGA1" s="30" t="s">
        <v>10640</v>
      </c>
      <c r="OGB1" s="30" t="s">
        <v>10641</v>
      </c>
      <c r="OGC1" s="30" t="s">
        <v>10642</v>
      </c>
      <c r="OGD1" s="30" t="s">
        <v>10643</v>
      </c>
      <c r="OGE1" s="30" t="s">
        <v>10644</v>
      </c>
      <c r="OGF1" s="30" t="s">
        <v>10645</v>
      </c>
      <c r="OGG1" s="30" t="s">
        <v>10646</v>
      </c>
      <c r="OGH1" s="30" t="s">
        <v>10647</v>
      </c>
      <c r="OGI1" s="30" t="s">
        <v>10648</v>
      </c>
      <c r="OGJ1" s="30" t="s">
        <v>10649</v>
      </c>
      <c r="OGK1" s="30" t="s">
        <v>10650</v>
      </c>
      <c r="OGL1" s="30" t="s">
        <v>10651</v>
      </c>
      <c r="OGM1" s="30" t="s">
        <v>10652</v>
      </c>
      <c r="OGN1" s="30" t="s">
        <v>10653</v>
      </c>
      <c r="OGO1" s="30" t="s">
        <v>10654</v>
      </c>
      <c r="OGP1" s="30" t="s">
        <v>10655</v>
      </c>
      <c r="OGQ1" s="30" t="s">
        <v>10656</v>
      </c>
      <c r="OGR1" s="30" t="s">
        <v>10657</v>
      </c>
      <c r="OGS1" s="30" t="s">
        <v>10658</v>
      </c>
      <c r="OGT1" s="30" t="s">
        <v>10659</v>
      </c>
      <c r="OGU1" s="30" t="s">
        <v>10660</v>
      </c>
      <c r="OGV1" s="30" t="s">
        <v>10661</v>
      </c>
      <c r="OGW1" s="30" t="s">
        <v>10662</v>
      </c>
      <c r="OGX1" s="30" t="s">
        <v>10663</v>
      </c>
      <c r="OGY1" s="30" t="s">
        <v>10664</v>
      </c>
      <c r="OGZ1" s="30" t="s">
        <v>10665</v>
      </c>
      <c r="OHA1" s="30" t="s">
        <v>10666</v>
      </c>
      <c r="OHB1" s="30" t="s">
        <v>10667</v>
      </c>
      <c r="OHC1" s="30" t="s">
        <v>10668</v>
      </c>
      <c r="OHD1" s="30" t="s">
        <v>10669</v>
      </c>
      <c r="OHE1" s="30" t="s">
        <v>10670</v>
      </c>
      <c r="OHF1" s="30" t="s">
        <v>10671</v>
      </c>
      <c r="OHG1" s="30" t="s">
        <v>10672</v>
      </c>
      <c r="OHH1" s="30" t="s">
        <v>10673</v>
      </c>
      <c r="OHI1" s="30" t="s">
        <v>10674</v>
      </c>
      <c r="OHJ1" s="30" t="s">
        <v>10675</v>
      </c>
      <c r="OHK1" s="30" t="s">
        <v>10676</v>
      </c>
      <c r="OHL1" s="30" t="s">
        <v>10677</v>
      </c>
      <c r="OHM1" s="30" t="s">
        <v>10678</v>
      </c>
      <c r="OHN1" s="30" t="s">
        <v>10679</v>
      </c>
      <c r="OHO1" s="30" t="s">
        <v>10680</v>
      </c>
      <c r="OHP1" s="30" t="s">
        <v>10681</v>
      </c>
      <c r="OHQ1" s="30" t="s">
        <v>10682</v>
      </c>
      <c r="OHR1" s="30" t="s">
        <v>10683</v>
      </c>
      <c r="OHS1" s="30" t="s">
        <v>10684</v>
      </c>
      <c r="OHT1" s="30" t="s">
        <v>10685</v>
      </c>
      <c r="OHU1" s="30" t="s">
        <v>10686</v>
      </c>
      <c r="OHV1" s="30" t="s">
        <v>10687</v>
      </c>
      <c r="OHW1" s="30" t="s">
        <v>10688</v>
      </c>
      <c r="OHX1" s="30" t="s">
        <v>10689</v>
      </c>
      <c r="OHY1" s="30" t="s">
        <v>10690</v>
      </c>
      <c r="OHZ1" s="30" t="s">
        <v>10691</v>
      </c>
      <c r="OIA1" s="30" t="s">
        <v>10692</v>
      </c>
      <c r="OIB1" s="30" t="s">
        <v>10693</v>
      </c>
      <c r="OIC1" s="30" t="s">
        <v>10694</v>
      </c>
      <c r="OID1" s="30" t="s">
        <v>10695</v>
      </c>
      <c r="OIE1" s="30" t="s">
        <v>10696</v>
      </c>
      <c r="OIF1" s="30" t="s">
        <v>10697</v>
      </c>
      <c r="OIG1" s="30" t="s">
        <v>10698</v>
      </c>
      <c r="OIH1" s="30" t="s">
        <v>10699</v>
      </c>
      <c r="OII1" s="30" t="s">
        <v>10700</v>
      </c>
      <c r="OIJ1" s="30" t="s">
        <v>10701</v>
      </c>
      <c r="OIK1" s="30" t="s">
        <v>10702</v>
      </c>
      <c r="OIL1" s="30" t="s">
        <v>10703</v>
      </c>
      <c r="OIM1" s="30" t="s">
        <v>10704</v>
      </c>
      <c r="OIN1" s="30" t="s">
        <v>10705</v>
      </c>
      <c r="OIO1" s="30" t="s">
        <v>10706</v>
      </c>
      <c r="OIP1" s="30" t="s">
        <v>10707</v>
      </c>
      <c r="OIQ1" s="30" t="s">
        <v>10708</v>
      </c>
      <c r="OIR1" s="30" t="s">
        <v>10709</v>
      </c>
      <c r="OIS1" s="30" t="s">
        <v>10710</v>
      </c>
      <c r="OIT1" s="30" t="s">
        <v>10711</v>
      </c>
      <c r="OIU1" s="30" t="s">
        <v>10712</v>
      </c>
      <c r="OIV1" s="30" t="s">
        <v>10713</v>
      </c>
      <c r="OIW1" s="30" t="s">
        <v>10714</v>
      </c>
      <c r="OIX1" s="30" t="s">
        <v>10715</v>
      </c>
      <c r="OIY1" s="30" t="s">
        <v>10716</v>
      </c>
      <c r="OIZ1" s="30" t="s">
        <v>10717</v>
      </c>
      <c r="OJA1" s="30" t="s">
        <v>10718</v>
      </c>
      <c r="OJB1" s="30" t="s">
        <v>10719</v>
      </c>
      <c r="OJC1" s="30" t="s">
        <v>10720</v>
      </c>
      <c r="OJD1" s="30" t="s">
        <v>10721</v>
      </c>
      <c r="OJE1" s="30" t="s">
        <v>10722</v>
      </c>
      <c r="OJF1" s="30" t="s">
        <v>10723</v>
      </c>
      <c r="OJG1" s="30" t="s">
        <v>10724</v>
      </c>
      <c r="OJH1" s="30" t="s">
        <v>10725</v>
      </c>
      <c r="OJI1" s="30" t="s">
        <v>10726</v>
      </c>
      <c r="OJJ1" s="30" t="s">
        <v>10727</v>
      </c>
      <c r="OJK1" s="30" t="s">
        <v>10728</v>
      </c>
      <c r="OJL1" s="30" t="s">
        <v>10729</v>
      </c>
      <c r="OJM1" s="30" t="s">
        <v>10730</v>
      </c>
      <c r="OJN1" s="30" t="s">
        <v>10731</v>
      </c>
      <c r="OJO1" s="30" t="s">
        <v>10732</v>
      </c>
      <c r="OJP1" s="30" t="s">
        <v>10733</v>
      </c>
      <c r="OJQ1" s="30" t="s">
        <v>10734</v>
      </c>
      <c r="OJR1" s="30" t="s">
        <v>10735</v>
      </c>
      <c r="OJS1" s="30" t="s">
        <v>10736</v>
      </c>
      <c r="OJT1" s="30" t="s">
        <v>10737</v>
      </c>
      <c r="OJU1" s="30" t="s">
        <v>10738</v>
      </c>
      <c r="OJV1" s="30" t="s">
        <v>10739</v>
      </c>
      <c r="OJW1" s="30" t="s">
        <v>10740</v>
      </c>
      <c r="OJX1" s="30" t="s">
        <v>10741</v>
      </c>
      <c r="OJY1" s="30" t="s">
        <v>10742</v>
      </c>
      <c r="OJZ1" s="30" t="s">
        <v>10743</v>
      </c>
      <c r="OKA1" s="30" t="s">
        <v>10744</v>
      </c>
      <c r="OKB1" s="30" t="s">
        <v>10745</v>
      </c>
      <c r="OKC1" s="30" t="s">
        <v>10746</v>
      </c>
      <c r="OKD1" s="30" t="s">
        <v>10747</v>
      </c>
      <c r="OKE1" s="30" t="s">
        <v>10748</v>
      </c>
      <c r="OKF1" s="30" t="s">
        <v>10749</v>
      </c>
      <c r="OKG1" s="30" t="s">
        <v>10750</v>
      </c>
      <c r="OKH1" s="30" t="s">
        <v>10751</v>
      </c>
      <c r="OKI1" s="30" t="s">
        <v>10752</v>
      </c>
      <c r="OKJ1" s="30" t="s">
        <v>10753</v>
      </c>
      <c r="OKK1" s="30" t="s">
        <v>10754</v>
      </c>
      <c r="OKL1" s="30" t="s">
        <v>10755</v>
      </c>
      <c r="OKM1" s="30" t="s">
        <v>10756</v>
      </c>
      <c r="OKN1" s="30" t="s">
        <v>10757</v>
      </c>
      <c r="OKO1" s="30" t="s">
        <v>10758</v>
      </c>
      <c r="OKP1" s="30" t="s">
        <v>10759</v>
      </c>
      <c r="OKQ1" s="30" t="s">
        <v>10760</v>
      </c>
      <c r="OKR1" s="30" t="s">
        <v>10761</v>
      </c>
      <c r="OKS1" s="30" t="s">
        <v>10762</v>
      </c>
      <c r="OKT1" s="30" t="s">
        <v>10763</v>
      </c>
      <c r="OKU1" s="30" t="s">
        <v>10764</v>
      </c>
      <c r="OKV1" s="30" t="s">
        <v>10765</v>
      </c>
      <c r="OKW1" s="30" t="s">
        <v>10766</v>
      </c>
      <c r="OKX1" s="30" t="s">
        <v>10767</v>
      </c>
      <c r="OKY1" s="30" t="s">
        <v>10768</v>
      </c>
      <c r="OKZ1" s="30" t="s">
        <v>10769</v>
      </c>
      <c r="OLA1" s="30" t="s">
        <v>10770</v>
      </c>
      <c r="OLB1" s="30" t="s">
        <v>10771</v>
      </c>
      <c r="OLC1" s="30" t="s">
        <v>10772</v>
      </c>
      <c r="OLD1" s="30" t="s">
        <v>10773</v>
      </c>
      <c r="OLE1" s="30" t="s">
        <v>10774</v>
      </c>
      <c r="OLF1" s="30" t="s">
        <v>10775</v>
      </c>
      <c r="OLG1" s="30" t="s">
        <v>10776</v>
      </c>
      <c r="OLH1" s="30" t="s">
        <v>10777</v>
      </c>
      <c r="OLI1" s="30" t="s">
        <v>10778</v>
      </c>
      <c r="OLJ1" s="30" t="s">
        <v>10779</v>
      </c>
      <c r="OLK1" s="30" t="s">
        <v>10780</v>
      </c>
      <c r="OLL1" s="30" t="s">
        <v>10781</v>
      </c>
      <c r="OLM1" s="30" t="s">
        <v>10782</v>
      </c>
      <c r="OLN1" s="30" t="s">
        <v>10783</v>
      </c>
      <c r="OLO1" s="30" t="s">
        <v>10784</v>
      </c>
      <c r="OLP1" s="30" t="s">
        <v>10785</v>
      </c>
      <c r="OLQ1" s="30" t="s">
        <v>10786</v>
      </c>
      <c r="OLR1" s="30" t="s">
        <v>10787</v>
      </c>
      <c r="OLS1" s="30" t="s">
        <v>10788</v>
      </c>
      <c r="OLT1" s="30" t="s">
        <v>10789</v>
      </c>
      <c r="OLU1" s="30" t="s">
        <v>10790</v>
      </c>
      <c r="OLV1" s="30" t="s">
        <v>10791</v>
      </c>
      <c r="OLW1" s="30" t="s">
        <v>10792</v>
      </c>
      <c r="OLX1" s="30" t="s">
        <v>10793</v>
      </c>
      <c r="OLY1" s="30" t="s">
        <v>10794</v>
      </c>
      <c r="OLZ1" s="30" t="s">
        <v>10795</v>
      </c>
      <c r="OMA1" s="30" t="s">
        <v>10796</v>
      </c>
      <c r="OMB1" s="30" t="s">
        <v>10797</v>
      </c>
      <c r="OMC1" s="30" t="s">
        <v>10798</v>
      </c>
      <c r="OMD1" s="30" t="s">
        <v>10799</v>
      </c>
      <c r="OME1" s="30" t="s">
        <v>10800</v>
      </c>
      <c r="OMF1" s="30" t="s">
        <v>10801</v>
      </c>
      <c r="OMG1" s="30" t="s">
        <v>10802</v>
      </c>
      <c r="OMH1" s="30" t="s">
        <v>10803</v>
      </c>
      <c r="OMI1" s="30" t="s">
        <v>10804</v>
      </c>
      <c r="OMJ1" s="30" t="s">
        <v>10805</v>
      </c>
      <c r="OMK1" s="30" t="s">
        <v>10806</v>
      </c>
      <c r="OML1" s="30" t="s">
        <v>10807</v>
      </c>
      <c r="OMM1" s="30" t="s">
        <v>10808</v>
      </c>
      <c r="OMN1" s="30" t="s">
        <v>10809</v>
      </c>
      <c r="OMO1" s="30" t="s">
        <v>10810</v>
      </c>
      <c r="OMP1" s="30" t="s">
        <v>10811</v>
      </c>
      <c r="OMQ1" s="30" t="s">
        <v>10812</v>
      </c>
      <c r="OMR1" s="30" t="s">
        <v>10813</v>
      </c>
      <c r="OMS1" s="30" t="s">
        <v>10814</v>
      </c>
      <c r="OMT1" s="30" t="s">
        <v>10815</v>
      </c>
      <c r="OMU1" s="30" t="s">
        <v>10816</v>
      </c>
      <c r="OMV1" s="30" t="s">
        <v>10817</v>
      </c>
      <c r="OMW1" s="30" t="s">
        <v>10818</v>
      </c>
      <c r="OMX1" s="30" t="s">
        <v>10819</v>
      </c>
      <c r="OMY1" s="30" t="s">
        <v>10820</v>
      </c>
      <c r="OMZ1" s="30" t="s">
        <v>10821</v>
      </c>
      <c r="ONA1" s="30" t="s">
        <v>10822</v>
      </c>
      <c r="ONB1" s="30" t="s">
        <v>10823</v>
      </c>
      <c r="ONC1" s="30" t="s">
        <v>10824</v>
      </c>
      <c r="OND1" s="30" t="s">
        <v>10825</v>
      </c>
      <c r="ONE1" s="30" t="s">
        <v>10826</v>
      </c>
      <c r="ONF1" s="30" t="s">
        <v>10827</v>
      </c>
      <c r="ONG1" s="30" t="s">
        <v>10828</v>
      </c>
      <c r="ONH1" s="30" t="s">
        <v>10829</v>
      </c>
      <c r="ONI1" s="30" t="s">
        <v>10830</v>
      </c>
      <c r="ONJ1" s="30" t="s">
        <v>10831</v>
      </c>
      <c r="ONK1" s="30" t="s">
        <v>10832</v>
      </c>
      <c r="ONL1" s="30" t="s">
        <v>10833</v>
      </c>
      <c r="ONM1" s="30" t="s">
        <v>10834</v>
      </c>
      <c r="ONN1" s="30" t="s">
        <v>10835</v>
      </c>
      <c r="ONO1" s="30" t="s">
        <v>10836</v>
      </c>
      <c r="ONP1" s="30" t="s">
        <v>10837</v>
      </c>
      <c r="ONQ1" s="30" t="s">
        <v>10838</v>
      </c>
      <c r="ONR1" s="30" t="s">
        <v>10839</v>
      </c>
      <c r="ONS1" s="30" t="s">
        <v>10840</v>
      </c>
      <c r="ONT1" s="30" t="s">
        <v>10841</v>
      </c>
      <c r="ONU1" s="30" t="s">
        <v>10842</v>
      </c>
      <c r="ONV1" s="30" t="s">
        <v>10843</v>
      </c>
      <c r="ONW1" s="30" t="s">
        <v>10844</v>
      </c>
      <c r="ONX1" s="30" t="s">
        <v>10845</v>
      </c>
      <c r="ONY1" s="30" t="s">
        <v>10846</v>
      </c>
      <c r="ONZ1" s="30" t="s">
        <v>10847</v>
      </c>
      <c r="OOA1" s="30" t="s">
        <v>10848</v>
      </c>
      <c r="OOB1" s="30" t="s">
        <v>10849</v>
      </c>
      <c r="OOC1" s="30" t="s">
        <v>10850</v>
      </c>
      <c r="OOD1" s="30" t="s">
        <v>10851</v>
      </c>
      <c r="OOE1" s="30" t="s">
        <v>10852</v>
      </c>
      <c r="OOF1" s="30" t="s">
        <v>10853</v>
      </c>
      <c r="OOG1" s="30" t="s">
        <v>10854</v>
      </c>
      <c r="OOH1" s="30" t="s">
        <v>10855</v>
      </c>
      <c r="OOI1" s="30" t="s">
        <v>10856</v>
      </c>
      <c r="OOJ1" s="30" t="s">
        <v>10857</v>
      </c>
      <c r="OOK1" s="30" t="s">
        <v>10858</v>
      </c>
      <c r="OOL1" s="30" t="s">
        <v>10859</v>
      </c>
      <c r="OOM1" s="30" t="s">
        <v>10860</v>
      </c>
      <c r="OON1" s="30" t="s">
        <v>10861</v>
      </c>
      <c r="OOO1" s="30" t="s">
        <v>10862</v>
      </c>
      <c r="OOP1" s="30" t="s">
        <v>10863</v>
      </c>
      <c r="OOQ1" s="30" t="s">
        <v>10864</v>
      </c>
      <c r="OOR1" s="30" t="s">
        <v>10865</v>
      </c>
      <c r="OOS1" s="30" t="s">
        <v>10866</v>
      </c>
      <c r="OOT1" s="30" t="s">
        <v>10867</v>
      </c>
      <c r="OOU1" s="30" t="s">
        <v>10868</v>
      </c>
      <c r="OOV1" s="30" t="s">
        <v>10869</v>
      </c>
      <c r="OOW1" s="30" t="s">
        <v>10870</v>
      </c>
      <c r="OOX1" s="30" t="s">
        <v>10871</v>
      </c>
      <c r="OOY1" s="30" t="s">
        <v>10872</v>
      </c>
      <c r="OOZ1" s="30" t="s">
        <v>10873</v>
      </c>
      <c r="OPA1" s="30" t="s">
        <v>10874</v>
      </c>
      <c r="OPB1" s="30" t="s">
        <v>10875</v>
      </c>
      <c r="OPC1" s="30" t="s">
        <v>10876</v>
      </c>
      <c r="OPD1" s="30" t="s">
        <v>10877</v>
      </c>
      <c r="OPE1" s="30" t="s">
        <v>10878</v>
      </c>
      <c r="OPF1" s="30" t="s">
        <v>10879</v>
      </c>
      <c r="OPG1" s="30" t="s">
        <v>10880</v>
      </c>
      <c r="OPH1" s="30" t="s">
        <v>10881</v>
      </c>
      <c r="OPI1" s="30" t="s">
        <v>10882</v>
      </c>
      <c r="OPJ1" s="30" t="s">
        <v>10883</v>
      </c>
      <c r="OPK1" s="30" t="s">
        <v>10884</v>
      </c>
      <c r="OPL1" s="30" t="s">
        <v>10885</v>
      </c>
      <c r="OPM1" s="30" t="s">
        <v>10886</v>
      </c>
      <c r="OPN1" s="30" t="s">
        <v>10887</v>
      </c>
      <c r="OPO1" s="30" t="s">
        <v>10888</v>
      </c>
      <c r="OPP1" s="30" t="s">
        <v>10889</v>
      </c>
      <c r="OPQ1" s="30" t="s">
        <v>10890</v>
      </c>
      <c r="OPR1" s="30" t="s">
        <v>10891</v>
      </c>
      <c r="OPS1" s="30" t="s">
        <v>10892</v>
      </c>
      <c r="OPT1" s="30" t="s">
        <v>10893</v>
      </c>
      <c r="OPU1" s="30" t="s">
        <v>10894</v>
      </c>
      <c r="OPV1" s="30" t="s">
        <v>10895</v>
      </c>
      <c r="OPW1" s="30" t="s">
        <v>10896</v>
      </c>
      <c r="OPX1" s="30" t="s">
        <v>10897</v>
      </c>
      <c r="OPY1" s="30" t="s">
        <v>10898</v>
      </c>
      <c r="OPZ1" s="30" t="s">
        <v>10899</v>
      </c>
      <c r="OQA1" s="30" t="s">
        <v>10900</v>
      </c>
      <c r="OQB1" s="30" t="s">
        <v>10901</v>
      </c>
      <c r="OQC1" s="30" t="s">
        <v>10902</v>
      </c>
      <c r="OQD1" s="30" t="s">
        <v>10903</v>
      </c>
      <c r="OQE1" s="30" t="s">
        <v>10904</v>
      </c>
      <c r="OQF1" s="30" t="s">
        <v>10905</v>
      </c>
      <c r="OQG1" s="30" t="s">
        <v>10906</v>
      </c>
      <c r="OQH1" s="30" t="s">
        <v>10907</v>
      </c>
      <c r="OQI1" s="30" t="s">
        <v>10908</v>
      </c>
      <c r="OQJ1" s="30" t="s">
        <v>10909</v>
      </c>
      <c r="OQK1" s="30" t="s">
        <v>10910</v>
      </c>
      <c r="OQL1" s="30" t="s">
        <v>10911</v>
      </c>
      <c r="OQM1" s="30" t="s">
        <v>10912</v>
      </c>
      <c r="OQN1" s="30" t="s">
        <v>10913</v>
      </c>
      <c r="OQO1" s="30" t="s">
        <v>10914</v>
      </c>
      <c r="OQP1" s="30" t="s">
        <v>10915</v>
      </c>
      <c r="OQQ1" s="30" t="s">
        <v>10916</v>
      </c>
      <c r="OQR1" s="30" t="s">
        <v>10917</v>
      </c>
      <c r="OQS1" s="30" t="s">
        <v>10918</v>
      </c>
      <c r="OQT1" s="30" t="s">
        <v>10919</v>
      </c>
      <c r="OQU1" s="30" t="s">
        <v>10920</v>
      </c>
      <c r="OQV1" s="30" t="s">
        <v>10921</v>
      </c>
      <c r="OQW1" s="30" t="s">
        <v>10922</v>
      </c>
      <c r="OQX1" s="30" t="s">
        <v>10923</v>
      </c>
      <c r="OQY1" s="30" t="s">
        <v>10924</v>
      </c>
      <c r="OQZ1" s="30" t="s">
        <v>10925</v>
      </c>
      <c r="ORA1" s="30" t="s">
        <v>10926</v>
      </c>
      <c r="ORB1" s="30" t="s">
        <v>10927</v>
      </c>
      <c r="ORC1" s="30" t="s">
        <v>10928</v>
      </c>
      <c r="ORD1" s="30" t="s">
        <v>10929</v>
      </c>
      <c r="ORE1" s="30" t="s">
        <v>10930</v>
      </c>
      <c r="ORF1" s="30" t="s">
        <v>10931</v>
      </c>
      <c r="ORG1" s="30" t="s">
        <v>10932</v>
      </c>
      <c r="ORH1" s="30" t="s">
        <v>10933</v>
      </c>
      <c r="ORI1" s="30" t="s">
        <v>10934</v>
      </c>
      <c r="ORJ1" s="30" t="s">
        <v>10935</v>
      </c>
      <c r="ORK1" s="30" t="s">
        <v>10936</v>
      </c>
      <c r="ORL1" s="30" t="s">
        <v>10937</v>
      </c>
      <c r="ORM1" s="30" t="s">
        <v>10938</v>
      </c>
      <c r="ORN1" s="30" t="s">
        <v>10939</v>
      </c>
      <c r="ORO1" s="30" t="s">
        <v>10940</v>
      </c>
      <c r="ORP1" s="30" t="s">
        <v>10941</v>
      </c>
      <c r="ORQ1" s="30" t="s">
        <v>10942</v>
      </c>
      <c r="ORR1" s="30" t="s">
        <v>10943</v>
      </c>
      <c r="ORS1" s="30" t="s">
        <v>10944</v>
      </c>
      <c r="ORT1" s="30" t="s">
        <v>10945</v>
      </c>
      <c r="ORU1" s="30" t="s">
        <v>10946</v>
      </c>
      <c r="ORV1" s="30" t="s">
        <v>10947</v>
      </c>
      <c r="ORW1" s="30" t="s">
        <v>10948</v>
      </c>
      <c r="ORX1" s="30" t="s">
        <v>10949</v>
      </c>
      <c r="ORY1" s="30" t="s">
        <v>10950</v>
      </c>
      <c r="ORZ1" s="30" t="s">
        <v>10951</v>
      </c>
      <c r="OSA1" s="30" t="s">
        <v>10952</v>
      </c>
      <c r="OSB1" s="30" t="s">
        <v>10953</v>
      </c>
      <c r="OSC1" s="30" t="s">
        <v>10954</v>
      </c>
      <c r="OSD1" s="30" t="s">
        <v>10955</v>
      </c>
      <c r="OSE1" s="30" t="s">
        <v>10956</v>
      </c>
      <c r="OSF1" s="30" t="s">
        <v>10957</v>
      </c>
      <c r="OSG1" s="30" t="s">
        <v>10958</v>
      </c>
      <c r="OSH1" s="30" t="s">
        <v>10959</v>
      </c>
      <c r="OSI1" s="30" t="s">
        <v>10960</v>
      </c>
      <c r="OSJ1" s="30" t="s">
        <v>10961</v>
      </c>
      <c r="OSK1" s="30" t="s">
        <v>10962</v>
      </c>
      <c r="OSL1" s="30" t="s">
        <v>10963</v>
      </c>
      <c r="OSM1" s="30" t="s">
        <v>10964</v>
      </c>
      <c r="OSN1" s="30" t="s">
        <v>10965</v>
      </c>
      <c r="OSO1" s="30" t="s">
        <v>10966</v>
      </c>
      <c r="OSP1" s="30" t="s">
        <v>10967</v>
      </c>
      <c r="OSQ1" s="30" t="s">
        <v>10968</v>
      </c>
      <c r="OSR1" s="30" t="s">
        <v>10969</v>
      </c>
      <c r="OSS1" s="30" t="s">
        <v>10970</v>
      </c>
      <c r="OST1" s="30" t="s">
        <v>10971</v>
      </c>
      <c r="OSU1" s="30" t="s">
        <v>10972</v>
      </c>
      <c r="OSV1" s="30" t="s">
        <v>10973</v>
      </c>
      <c r="OSW1" s="30" t="s">
        <v>10974</v>
      </c>
      <c r="OSX1" s="30" t="s">
        <v>10975</v>
      </c>
      <c r="OSY1" s="30" t="s">
        <v>10976</v>
      </c>
      <c r="OSZ1" s="30" t="s">
        <v>10977</v>
      </c>
      <c r="OTA1" s="30" t="s">
        <v>10978</v>
      </c>
      <c r="OTB1" s="30" t="s">
        <v>10979</v>
      </c>
      <c r="OTC1" s="30" t="s">
        <v>10980</v>
      </c>
      <c r="OTD1" s="30" t="s">
        <v>10981</v>
      </c>
      <c r="OTE1" s="30" t="s">
        <v>10982</v>
      </c>
      <c r="OTF1" s="30" t="s">
        <v>10983</v>
      </c>
      <c r="OTG1" s="30" t="s">
        <v>10984</v>
      </c>
      <c r="OTH1" s="30" t="s">
        <v>10985</v>
      </c>
      <c r="OTI1" s="30" t="s">
        <v>10986</v>
      </c>
      <c r="OTJ1" s="30" t="s">
        <v>10987</v>
      </c>
      <c r="OTK1" s="30" t="s">
        <v>10988</v>
      </c>
      <c r="OTL1" s="30" t="s">
        <v>10989</v>
      </c>
      <c r="OTM1" s="30" t="s">
        <v>10990</v>
      </c>
      <c r="OTN1" s="30" t="s">
        <v>10991</v>
      </c>
      <c r="OTO1" s="30" t="s">
        <v>10992</v>
      </c>
      <c r="OTP1" s="30" t="s">
        <v>10993</v>
      </c>
      <c r="OTQ1" s="30" t="s">
        <v>10994</v>
      </c>
      <c r="OTR1" s="30" t="s">
        <v>10995</v>
      </c>
      <c r="OTS1" s="30" t="s">
        <v>10996</v>
      </c>
      <c r="OTT1" s="30" t="s">
        <v>10997</v>
      </c>
      <c r="OTU1" s="30" t="s">
        <v>10998</v>
      </c>
      <c r="OTV1" s="30" t="s">
        <v>10999</v>
      </c>
      <c r="OTW1" s="30" t="s">
        <v>11000</v>
      </c>
      <c r="OTX1" s="30" t="s">
        <v>11001</v>
      </c>
      <c r="OTY1" s="30" t="s">
        <v>11002</v>
      </c>
      <c r="OTZ1" s="30" t="s">
        <v>11003</v>
      </c>
      <c r="OUA1" s="30" t="s">
        <v>11004</v>
      </c>
      <c r="OUB1" s="30" t="s">
        <v>11005</v>
      </c>
      <c r="OUC1" s="30" t="s">
        <v>11006</v>
      </c>
      <c r="OUD1" s="30" t="s">
        <v>11007</v>
      </c>
      <c r="OUE1" s="30" t="s">
        <v>11008</v>
      </c>
      <c r="OUF1" s="30" t="s">
        <v>11009</v>
      </c>
      <c r="OUG1" s="30" t="s">
        <v>11010</v>
      </c>
      <c r="OUH1" s="30" t="s">
        <v>11011</v>
      </c>
      <c r="OUI1" s="30" t="s">
        <v>11012</v>
      </c>
      <c r="OUJ1" s="30" t="s">
        <v>11013</v>
      </c>
      <c r="OUK1" s="30" t="s">
        <v>11014</v>
      </c>
      <c r="OUL1" s="30" t="s">
        <v>11015</v>
      </c>
      <c r="OUM1" s="30" t="s">
        <v>11016</v>
      </c>
      <c r="OUN1" s="30" t="s">
        <v>11017</v>
      </c>
      <c r="OUO1" s="30" t="s">
        <v>11018</v>
      </c>
      <c r="OUP1" s="30" t="s">
        <v>11019</v>
      </c>
      <c r="OUQ1" s="30" t="s">
        <v>11020</v>
      </c>
      <c r="OUR1" s="30" t="s">
        <v>11021</v>
      </c>
      <c r="OUS1" s="30" t="s">
        <v>11022</v>
      </c>
      <c r="OUT1" s="30" t="s">
        <v>11023</v>
      </c>
      <c r="OUU1" s="30" t="s">
        <v>11024</v>
      </c>
      <c r="OUV1" s="30" t="s">
        <v>11025</v>
      </c>
      <c r="OUW1" s="30" t="s">
        <v>11026</v>
      </c>
      <c r="OUX1" s="30" t="s">
        <v>11027</v>
      </c>
      <c r="OUY1" s="30" t="s">
        <v>11028</v>
      </c>
      <c r="OUZ1" s="30" t="s">
        <v>11029</v>
      </c>
      <c r="OVA1" s="30" t="s">
        <v>11030</v>
      </c>
      <c r="OVB1" s="30" t="s">
        <v>11031</v>
      </c>
      <c r="OVC1" s="30" t="s">
        <v>11032</v>
      </c>
      <c r="OVD1" s="30" t="s">
        <v>11033</v>
      </c>
      <c r="OVE1" s="30" t="s">
        <v>11034</v>
      </c>
      <c r="OVF1" s="30" t="s">
        <v>11035</v>
      </c>
      <c r="OVG1" s="30" t="s">
        <v>11036</v>
      </c>
      <c r="OVH1" s="30" t="s">
        <v>11037</v>
      </c>
      <c r="OVI1" s="30" t="s">
        <v>11038</v>
      </c>
      <c r="OVJ1" s="30" t="s">
        <v>11039</v>
      </c>
      <c r="OVK1" s="30" t="s">
        <v>11040</v>
      </c>
      <c r="OVL1" s="30" t="s">
        <v>11041</v>
      </c>
      <c r="OVM1" s="30" t="s">
        <v>11042</v>
      </c>
      <c r="OVN1" s="30" t="s">
        <v>11043</v>
      </c>
      <c r="OVO1" s="30" t="s">
        <v>11044</v>
      </c>
      <c r="OVP1" s="30" t="s">
        <v>11045</v>
      </c>
      <c r="OVQ1" s="30" t="s">
        <v>11046</v>
      </c>
      <c r="OVR1" s="30" t="s">
        <v>11047</v>
      </c>
      <c r="OVS1" s="30" t="s">
        <v>11048</v>
      </c>
      <c r="OVT1" s="30" t="s">
        <v>11049</v>
      </c>
      <c r="OVU1" s="30" t="s">
        <v>11050</v>
      </c>
      <c r="OVV1" s="30" t="s">
        <v>11051</v>
      </c>
      <c r="OVW1" s="30" t="s">
        <v>11052</v>
      </c>
      <c r="OVX1" s="30" t="s">
        <v>11053</v>
      </c>
      <c r="OVY1" s="30" t="s">
        <v>11054</v>
      </c>
      <c r="OVZ1" s="30" t="s">
        <v>11055</v>
      </c>
      <c r="OWA1" s="30" t="s">
        <v>11056</v>
      </c>
      <c r="OWB1" s="30" t="s">
        <v>11057</v>
      </c>
      <c r="OWC1" s="30" t="s">
        <v>11058</v>
      </c>
      <c r="OWD1" s="30" t="s">
        <v>11059</v>
      </c>
      <c r="OWE1" s="30" t="s">
        <v>11060</v>
      </c>
      <c r="OWF1" s="30" t="s">
        <v>11061</v>
      </c>
      <c r="OWG1" s="30" t="s">
        <v>11062</v>
      </c>
      <c r="OWH1" s="30" t="s">
        <v>11063</v>
      </c>
      <c r="OWI1" s="30" t="s">
        <v>11064</v>
      </c>
      <c r="OWJ1" s="30" t="s">
        <v>11065</v>
      </c>
      <c r="OWK1" s="30" t="s">
        <v>11066</v>
      </c>
      <c r="OWL1" s="30" t="s">
        <v>11067</v>
      </c>
      <c r="OWM1" s="30" t="s">
        <v>11068</v>
      </c>
      <c r="OWN1" s="30" t="s">
        <v>11069</v>
      </c>
      <c r="OWO1" s="30" t="s">
        <v>11070</v>
      </c>
      <c r="OWP1" s="30" t="s">
        <v>11071</v>
      </c>
      <c r="OWQ1" s="30" t="s">
        <v>11072</v>
      </c>
      <c r="OWR1" s="30" t="s">
        <v>11073</v>
      </c>
      <c r="OWS1" s="30" t="s">
        <v>11074</v>
      </c>
      <c r="OWT1" s="30" t="s">
        <v>11075</v>
      </c>
      <c r="OWU1" s="30" t="s">
        <v>11076</v>
      </c>
      <c r="OWV1" s="30" t="s">
        <v>11077</v>
      </c>
      <c r="OWW1" s="30" t="s">
        <v>11078</v>
      </c>
      <c r="OWX1" s="30" t="s">
        <v>11079</v>
      </c>
      <c r="OWY1" s="30" t="s">
        <v>11080</v>
      </c>
      <c r="OWZ1" s="30" t="s">
        <v>11081</v>
      </c>
      <c r="OXA1" s="30" t="s">
        <v>11082</v>
      </c>
      <c r="OXB1" s="30" t="s">
        <v>11083</v>
      </c>
      <c r="OXC1" s="30" t="s">
        <v>11084</v>
      </c>
      <c r="OXD1" s="30" t="s">
        <v>11085</v>
      </c>
      <c r="OXE1" s="30" t="s">
        <v>11086</v>
      </c>
      <c r="OXF1" s="30" t="s">
        <v>11087</v>
      </c>
      <c r="OXG1" s="30" t="s">
        <v>11088</v>
      </c>
      <c r="OXH1" s="30" t="s">
        <v>11089</v>
      </c>
      <c r="OXI1" s="30" t="s">
        <v>11090</v>
      </c>
      <c r="OXJ1" s="30" t="s">
        <v>11091</v>
      </c>
      <c r="OXK1" s="30" t="s">
        <v>11092</v>
      </c>
      <c r="OXL1" s="30" t="s">
        <v>11093</v>
      </c>
      <c r="OXM1" s="30" t="s">
        <v>11094</v>
      </c>
      <c r="OXN1" s="30" t="s">
        <v>11095</v>
      </c>
      <c r="OXO1" s="30" t="s">
        <v>11096</v>
      </c>
      <c r="OXP1" s="30" t="s">
        <v>11097</v>
      </c>
      <c r="OXQ1" s="30" t="s">
        <v>11098</v>
      </c>
      <c r="OXR1" s="30" t="s">
        <v>11099</v>
      </c>
      <c r="OXS1" s="30" t="s">
        <v>11100</v>
      </c>
      <c r="OXT1" s="30" t="s">
        <v>11101</v>
      </c>
      <c r="OXU1" s="30" t="s">
        <v>11102</v>
      </c>
      <c r="OXV1" s="30" t="s">
        <v>11103</v>
      </c>
      <c r="OXW1" s="30" t="s">
        <v>11104</v>
      </c>
      <c r="OXX1" s="30" t="s">
        <v>11105</v>
      </c>
      <c r="OXY1" s="30" t="s">
        <v>11106</v>
      </c>
      <c r="OXZ1" s="30" t="s">
        <v>11107</v>
      </c>
      <c r="OYA1" s="30" t="s">
        <v>11108</v>
      </c>
      <c r="OYB1" s="30" t="s">
        <v>11109</v>
      </c>
      <c r="OYC1" s="30" t="s">
        <v>11110</v>
      </c>
      <c r="OYD1" s="30" t="s">
        <v>11111</v>
      </c>
      <c r="OYE1" s="30" t="s">
        <v>11112</v>
      </c>
      <c r="OYF1" s="30" t="s">
        <v>11113</v>
      </c>
      <c r="OYG1" s="30" t="s">
        <v>11114</v>
      </c>
      <c r="OYH1" s="30" t="s">
        <v>11115</v>
      </c>
      <c r="OYI1" s="30" t="s">
        <v>11116</v>
      </c>
      <c r="OYJ1" s="30" t="s">
        <v>11117</v>
      </c>
      <c r="OYK1" s="30" t="s">
        <v>11118</v>
      </c>
      <c r="OYL1" s="30" t="s">
        <v>11119</v>
      </c>
      <c r="OYM1" s="30" t="s">
        <v>11120</v>
      </c>
      <c r="OYN1" s="30" t="s">
        <v>11121</v>
      </c>
      <c r="OYO1" s="30" t="s">
        <v>11122</v>
      </c>
      <c r="OYP1" s="30" t="s">
        <v>11123</v>
      </c>
      <c r="OYQ1" s="30" t="s">
        <v>11124</v>
      </c>
      <c r="OYR1" s="30" t="s">
        <v>11125</v>
      </c>
      <c r="OYS1" s="30" t="s">
        <v>11126</v>
      </c>
      <c r="OYT1" s="30" t="s">
        <v>11127</v>
      </c>
      <c r="OYU1" s="30" t="s">
        <v>11128</v>
      </c>
      <c r="OYV1" s="30" t="s">
        <v>11129</v>
      </c>
      <c r="OYW1" s="30" t="s">
        <v>11130</v>
      </c>
      <c r="OYX1" s="30" t="s">
        <v>11131</v>
      </c>
      <c r="OYY1" s="30" t="s">
        <v>11132</v>
      </c>
      <c r="OYZ1" s="30" t="s">
        <v>11133</v>
      </c>
      <c r="OZA1" s="30" t="s">
        <v>11134</v>
      </c>
      <c r="OZB1" s="30" t="s">
        <v>11135</v>
      </c>
      <c r="OZC1" s="30" t="s">
        <v>11136</v>
      </c>
      <c r="OZD1" s="30" t="s">
        <v>11137</v>
      </c>
      <c r="OZE1" s="30" t="s">
        <v>11138</v>
      </c>
      <c r="OZF1" s="30" t="s">
        <v>11139</v>
      </c>
      <c r="OZG1" s="30" t="s">
        <v>11140</v>
      </c>
      <c r="OZH1" s="30" t="s">
        <v>11141</v>
      </c>
      <c r="OZI1" s="30" t="s">
        <v>11142</v>
      </c>
      <c r="OZJ1" s="30" t="s">
        <v>11143</v>
      </c>
      <c r="OZK1" s="30" t="s">
        <v>11144</v>
      </c>
      <c r="OZL1" s="30" t="s">
        <v>11145</v>
      </c>
      <c r="OZM1" s="30" t="s">
        <v>11146</v>
      </c>
      <c r="OZN1" s="30" t="s">
        <v>11147</v>
      </c>
      <c r="OZO1" s="30" t="s">
        <v>11148</v>
      </c>
      <c r="OZP1" s="30" t="s">
        <v>11149</v>
      </c>
      <c r="OZQ1" s="30" t="s">
        <v>11150</v>
      </c>
      <c r="OZR1" s="30" t="s">
        <v>11151</v>
      </c>
      <c r="OZS1" s="30" t="s">
        <v>11152</v>
      </c>
      <c r="OZT1" s="30" t="s">
        <v>11153</v>
      </c>
      <c r="OZU1" s="30" t="s">
        <v>11154</v>
      </c>
      <c r="OZV1" s="30" t="s">
        <v>11155</v>
      </c>
      <c r="OZW1" s="30" t="s">
        <v>11156</v>
      </c>
      <c r="OZX1" s="30" t="s">
        <v>11157</v>
      </c>
      <c r="OZY1" s="30" t="s">
        <v>11158</v>
      </c>
      <c r="OZZ1" s="30" t="s">
        <v>11159</v>
      </c>
      <c r="PAA1" s="30" t="s">
        <v>11160</v>
      </c>
      <c r="PAB1" s="30" t="s">
        <v>11161</v>
      </c>
      <c r="PAC1" s="30" t="s">
        <v>11162</v>
      </c>
      <c r="PAD1" s="30" t="s">
        <v>11163</v>
      </c>
      <c r="PAE1" s="30" t="s">
        <v>11164</v>
      </c>
      <c r="PAF1" s="30" t="s">
        <v>11165</v>
      </c>
      <c r="PAG1" s="30" t="s">
        <v>11166</v>
      </c>
      <c r="PAH1" s="30" t="s">
        <v>11167</v>
      </c>
      <c r="PAI1" s="30" t="s">
        <v>11168</v>
      </c>
      <c r="PAJ1" s="30" t="s">
        <v>11169</v>
      </c>
      <c r="PAK1" s="30" t="s">
        <v>11170</v>
      </c>
      <c r="PAL1" s="30" t="s">
        <v>11171</v>
      </c>
      <c r="PAM1" s="30" t="s">
        <v>11172</v>
      </c>
      <c r="PAN1" s="30" t="s">
        <v>11173</v>
      </c>
      <c r="PAO1" s="30" t="s">
        <v>11174</v>
      </c>
      <c r="PAP1" s="30" t="s">
        <v>11175</v>
      </c>
      <c r="PAQ1" s="30" t="s">
        <v>11176</v>
      </c>
      <c r="PAR1" s="30" t="s">
        <v>11177</v>
      </c>
      <c r="PAS1" s="30" t="s">
        <v>11178</v>
      </c>
      <c r="PAT1" s="30" t="s">
        <v>11179</v>
      </c>
      <c r="PAU1" s="30" t="s">
        <v>11180</v>
      </c>
      <c r="PAV1" s="30" t="s">
        <v>11181</v>
      </c>
      <c r="PAW1" s="30" t="s">
        <v>11182</v>
      </c>
      <c r="PAX1" s="30" t="s">
        <v>11183</v>
      </c>
      <c r="PAY1" s="30" t="s">
        <v>11184</v>
      </c>
      <c r="PAZ1" s="30" t="s">
        <v>11185</v>
      </c>
      <c r="PBA1" s="30" t="s">
        <v>11186</v>
      </c>
      <c r="PBB1" s="30" t="s">
        <v>11187</v>
      </c>
      <c r="PBC1" s="30" t="s">
        <v>11188</v>
      </c>
      <c r="PBD1" s="30" t="s">
        <v>11189</v>
      </c>
      <c r="PBE1" s="30" t="s">
        <v>11190</v>
      </c>
      <c r="PBF1" s="30" t="s">
        <v>11191</v>
      </c>
      <c r="PBG1" s="30" t="s">
        <v>11192</v>
      </c>
      <c r="PBH1" s="30" t="s">
        <v>11193</v>
      </c>
      <c r="PBI1" s="30" t="s">
        <v>11194</v>
      </c>
      <c r="PBJ1" s="30" t="s">
        <v>11195</v>
      </c>
      <c r="PBK1" s="30" t="s">
        <v>11196</v>
      </c>
      <c r="PBL1" s="30" t="s">
        <v>11197</v>
      </c>
      <c r="PBM1" s="30" t="s">
        <v>11198</v>
      </c>
      <c r="PBN1" s="30" t="s">
        <v>11199</v>
      </c>
      <c r="PBO1" s="30" t="s">
        <v>11200</v>
      </c>
      <c r="PBP1" s="30" t="s">
        <v>11201</v>
      </c>
      <c r="PBQ1" s="30" t="s">
        <v>11202</v>
      </c>
      <c r="PBR1" s="30" t="s">
        <v>11203</v>
      </c>
      <c r="PBS1" s="30" t="s">
        <v>11204</v>
      </c>
      <c r="PBT1" s="30" t="s">
        <v>11205</v>
      </c>
      <c r="PBU1" s="30" t="s">
        <v>11206</v>
      </c>
      <c r="PBV1" s="30" t="s">
        <v>11207</v>
      </c>
      <c r="PBW1" s="30" t="s">
        <v>11208</v>
      </c>
      <c r="PBX1" s="30" t="s">
        <v>11209</v>
      </c>
      <c r="PBY1" s="30" t="s">
        <v>11210</v>
      </c>
      <c r="PBZ1" s="30" t="s">
        <v>11211</v>
      </c>
      <c r="PCA1" s="30" t="s">
        <v>11212</v>
      </c>
      <c r="PCB1" s="30" t="s">
        <v>11213</v>
      </c>
      <c r="PCC1" s="30" t="s">
        <v>11214</v>
      </c>
      <c r="PCD1" s="30" t="s">
        <v>11215</v>
      </c>
      <c r="PCE1" s="30" t="s">
        <v>11216</v>
      </c>
      <c r="PCF1" s="30" t="s">
        <v>11217</v>
      </c>
      <c r="PCG1" s="30" t="s">
        <v>11218</v>
      </c>
      <c r="PCH1" s="30" t="s">
        <v>11219</v>
      </c>
      <c r="PCI1" s="30" t="s">
        <v>11220</v>
      </c>
      <c r="PCJ1" s="30" t="s">
        <v>11221</v>
      </c>
      <c r="PCK1" s="30" t="s">
        <v>11222</v>
      </c>
      <c r="PCL1" s="30" t="s">
        <v>11223</v>
      </c>
      <c r="PCM1" s="30" t="s">
        <v>11224</v>
      </c>
      <c r="PCN1" s="30" t="s">
        <v>11225</v>
      </c>
      <c r="PCO1" s="30" t="s">
        <v>11226</v>
      </c>
      <c r="PCP1" s="30" t="s">
        <v>11227</v>
      </c>
      <c r="PCQ1" s="30" t="s">
        <v>11228</v>
      </c>
      <c r="PCR1" s="30" t="s">
        <v>11229</v>
      </c>
      <c r="PCS1" s="30" t="s">
        <v>11230</v>
      </c>
      <c r="PCT1" s="30" t="s">
        <v>11231</v>
      </c>
      <c r="PCU1" s="30" t="s">
        <v>11232</v>
      </c>
      <c r="PCV1" s="30" t="s">
        <v>11233</v>
      </c>
      <c r="PCW1" s="30" t="s">
        <v>11234</v>
      </c>
      <c r="PCX1" s="30" t="s">
        <v>11235</v>
      </c>
      <c r="PCY1" s="30" t="s">
        <v>11236</v>
      </c>
      <c r="PCZ1" s="30" t="s">
        <v>11237</v>
      </c>
      <c r="PDA1" s="30" t="s">
        <v>11238</v>
      </c>
      <c r="PDB1" s="30" t="s">
        <v>11239</v>
      </c>
      <c r="PDC1" s="30" t="s">
        <v>11240</v>
      </c>
      <c r="PDD1" s="30" t="s">
        <v>11241</v>
      </c>
      <c r="PDE1" s="30" t="s">
        <v>11242</v>
      </c>
      <c r="PDF1" s="30" t="s">
        <v>11243</v>
      </c>
      <c r="PDG1" s="30" t="s">
        <v>11244</v>
      </c>
      <c r="PDH1" s="30" t="s">
        <v>11245</v>
      </c>
      <c r="PDI1" s="30" t="s">
        <v>11246</v>
      </c>
      <c r="PDJ1" s="30" t="s">
        <v>11247</v>
      </c>
      <c r="PDK1" s="30" t="s">
        <v>11248</v>
      </c>
      <c r="PDL1" s="30" t="s">
        <v>11249</v>
      </c>
      <c r="PDM1" s="30" t="s">
        <v>11250</v>
      </c>
      <c r="PDN1" s="30" t="s">
        <v>11251</v>
      </c>
      <c r="PDO1" s="30" t="s">
        <v>11252</v>
      </c>
      <c r="PDP1" s="30" t="s">
        <v>11253</v>
      </c>
      <c r="PDQ1" s="30" t="s">
        <v>11254</v>
      </c>
      <c r="PDR1" s="30" t="s">
        <v>11255</v>
      </c>
      <c r="PDS1" s="30" t="s">
        <v>11256</v>
      </c>
      <c r="PDT1" s="30" t="s">
        <v>11257</v>
      </c>
      <c r="PDU1" s="30" t="s">
        <v>11258</v>
      </c>
      <c r="PDV1" s="30" t="s">
        <v>11259</v>
      </c>
      <c r="PDW1" s="30" t="s">
        <v>11260</v>
      </c>
      <c r="PDX1" s="30" t="s">
        <v>11261</v>
      </c>
      <c r="PDY1" s="30" t="s">
        <v>11262</v>
      </c>
      <c r="PDZ1" s="30" t="s">
        <v>11263</v>
      </c>
      <c r="PEA1" s="30" t="s">
        <v>11264</v>
      </c>
      <c r="PEB1" s="30" t="s">
        <v>11265</v>
      </c>
      <c r="PEC1" s="30" t="s">
        <v>11266</v>
      </c>
      <c r="PED1" s="30" t="s">
        <v>11267</v>
      </c>
      <c r="PEE1" s="30" t="s">
        <v>11268</v>
      </c>
      <c r="PEF1" s="30" t="s">
        <v>11269</v>
      </c>
      <c r="PEG1" s="30" t="s">
        <v>11270</v>
      </c>
      <c r="PEH1" s="30" t="s">
        <v>11271</v>
      </c>
      <c r="PEI1" s="30" t="s">
        <v>11272</v>
      </c>
      <c r="PEJ1" s="30" t="s">
        <v>11273</v>
      </c>
      <c r="PEK1" s="30" t="s">
        <v>11274</v>
      </c>
      <c r="PEL1" s="30" t="s">
        <v>11275</v>
      </c>
      <c r="PEM1" s="30" t="s">
        <v>11276</v>
      </c>
      <c r="PEN1" s="30" t="s">
        <v>11277</v>
      </c>
      <c r="PEO1" s="30" t="s">
        <v>11278</v>
      </c>
      <c r="PEP1" s="30" t="s">
        <v>11279</v>
      </c>
      <c r="PEQ1" s="30" t="s">
        <v>11280</v>
      </c>
      <c r="PER1" s="30" t="s">
        <v>11281</v>
      </c>
      <c r="PES1" s="30" t="s">
        <v>11282</v>
      </c>
      <c r="PET1" s="30" t="s">
        <v>11283</v>
      </c>
      <c r="PEU1" s="30" t="s">
        <v>11284</v>
      </c>
      <c r="PEV1" s="30" t="s">
        <v>11285</v>
      </c>
      <c r="PEW1" s="30" t="s">
        <v>11286</v>
      </c>
      <c r="PEX1" s="30" t="s">
        <v>11287</v>
      </c>
      <c r="PEY1" s="30" t="s">
        <v>11288</v>
      </c>
      <c r="PEZ1" s="30" t="s">
        <v>11289</v>
      </c>
      <c r="PFA1" s="30" t="s">
        <v>11290</v>
      </c>
      <c r="PFB1" s="30" t="s">
        <v>11291</v>
      </c>
      <c r="PFC1" s="30" t="s">
        <v>11292</v>
      </c>
      <c r="PFD1" s="30" t="s">
        <v>11293</v>
      </c>
      <c r="PFE1" s="30" t="s">
        <v>11294</v>
      </c>
      <c r="PFF1" s="30" t="s">
        <v>11295</v>
      </c>
      <c r="PFG1" s="30" t="s">
        <v>11296</v>
      </c>
      <c r="PFH1" s="30" t="s">
        <v>11297</v>
      </c>
      <c r="PFI1" s="30" t="s">
        <v>11298</v>
      </c>
      <c r="PFJ1" s="30" t="s">
        <v>11299</v>
      </c>
      <c r="PFK1" s="30" t="s">
        <v>11300</v>
      </c>
      <c r="PFL1" s="30" t="s">
        <v>11301</v>
      </c>
      <c r="PFM1" s="30" t="s">
        <v>11302</v>
      </c>
      <c r="PFN1" s="30" t="s">
        <v>11303</v>
      </c>
      <c r="PFO1" s="30" t="s">
        <v>11304</v>
      </c>
      <c r="PFP1" s="30" t="s">
        <v>11305</v>
      </c>
      <c r="PFQ1" s="30" t="s">
        <v>11306</v>
      </c>
      <c r="PFR1" s="30" t="s">
        <v>11307</v>
      </c>
      <c r="PFS1" s="30" t="s">
        <v>11308</v>
      </c>
      <c r="PFT1" s="30" t="s">
        <v>11309</v>
      </c>
      <c r="PFU1" s="30" t="s">
        <v>11310</v>
      </c>
      <c r="PFV1" s="30" t="s">
        <v>11311</v>
      </c>
      <c r="PFW1" s="30" t="s">
        <v>11312</v>
      </c>
      <c r="PFX1" s="30" t="s">
        <v>11313</v>
      </c>
      <c r="PFY1" s="30" t="s">
        <v>11314</v>
      </c>
      <c r="PFZ1" s="30" t="s">
        <v>11315</v>
      </c>
      <c r="PGA1" s="30" t="s">
        <v>11316</v>
      </c>
      <c r="PGB1" s="30" t="s">
        <v>11317</v>
      </c>
      <c r="PGC1" s="30" t="s">
        <v>11318</v>
      </c>
      <c r="PGD1" s="30" t="s">
        <v>11319</v>
      </c>
      <c r="PGE1" s="30" t="s">
        <v>11320</v>
      </c>
      <c r="PGF1" s="30" t="s">
        <v>11321</v>
      </c>
      <c r="PGG1" s="30" t="s">
        <v>11322</v>
      </c>
      <c r="PGH1" s="30" t="s">
        <v>11323</v>
      </c>
      <c r="PGI1" s="30" t="s">
        <v>11324</v>
      </c>
      <c r="PGJ1" s="30" t="s">
        <v>11325</v>
      </c>
      <c r="PGK1" s="30" t="s">
        <v>11326</v>
      </c>
      <c r="PGL1" s="30" t="s">
        <v>11327</v>
      </c>
      <c r="PGM1" s="30" t="s">
        <v>11328</v>
      </c>
      <c r="PGN1" s="30" t="s">
        <v>11329</v>
      </c>
      <c r="PGO1" s="30" t="s">
        <v>11330</v>
      </c>
      <c r="PGP1" s="30" t="s">
        <v>11331</v>
      </c>
      <c r="PGQ1" s="30" t="s">
        <v>11332</v>
      </c>
      <c r="PGR1" s="30" t="s">
        <v>11333</v>
      </c>
      <c r="PGS1" s="30" t="s">
        <v>11334</v>
      </c>
      <c r="PGT1" s="30" t="s">
        <v>11335</v>
      </c>
      <c r="PGU1" s="30" t="s">
        <v>11336</v>
      </c>
      <c r="PGV1" s="30" t="s">
        <v>11337</v>
      </c>
      <c r="PGW1" s="30" t="s">
        <v>11338</v>
      </c>
      <c r="PGX1" s="30" t="s">
        <v>11339</v>
      </c>
      <c r="PGY1" s="30" t="s">
        <v>11340</v>
      </c>
      <c r="PGZ1" s="30" t="s">
        <v>11341</v>
      </c>
      <c r="PHA1" s="30" t="s">
        <v>11342</v>
      </c>
      <c r="PHB1" s="30" t="s">
        <v>11343</v>
      </c>
      <c r="PHC1" s="30" t="s">
        <v>11344</v>
      </c>
      <c r="PHD1" s="30" t="s">
        <v>11345</v>
      </c>
      <c r="PHE1" s="30" t="s">
        <v>11346</v>
      </c>
      <c r="PHF1" s="30" t="s">
        <v>11347</v>
      </c>
      <c r="PHG1" s="30" t="s">
        <v>11348</v>
      </c>
      <c r="PHH1" s="30" t="s">
        <v>11349</v>
      </c>
      <c r="PHI1" s="30" t="s">
        <v>11350</v>
      </c>
      <c r="PHJ1" s="30" t="s">
        <v>11351</v>
      </c>
      <c r="PHK1" s="30" t="s">
        <v>11352</v>
      </c>
      <c r="PHL1" s="30" t="s">
        <v>11353</v>
      </c>
      <c r="PHM1" s="30" t="s">
        <v>11354</v>
      </c>
      <c r="PHN1" s="30" t="s">
        <v>11355</v>
      </c>
      <c r="PHO1" s="30" t="s">
        <v>11356</v>
      </c>
      <c r="PHP1" s="30" t="s">
        <v>11357</v>
      </c>
      <c r="PHQ1" s="30" t="s">
        <v>11358</v>
      </c>
      <c r="PHR1" s="30" t="s">
        <v>11359</v>
      </c>
      <c r="PHS1" s="30" t="s">
        <v>11360</v>
      </c>
      <c r="PHT1" s="30" t="s">
        <v>11361</v>
      </c>
      <c r="PHU1" s="30" t="s">
        <v>11362</v>
      </c>
      <c r="PHV1" s="30" t="s">
        <v>11363</v>
      </c>
      <c r="PHW1" s="30" t="s">
        <v>11364</v>
      </c>
      <c r="PHX1" s="30" t="s">
        <v>11365</v>
      </c>
      <c r="PHY1" s="30" t="s">
        <v>11366</v>
      </c>
      <c r="PHZ1" s="30" t="s">
        <v>11367</v>
      </c>
      <c r="PIA1" s="30" t="s">
        <v>11368</v>
      </c>
      <c r="PIB1" s="30" t="s">
        <v>11369</v>
      </c>
      <c r="PIC1" s="30" t="s">
        <v>11370</v>
      </c>
      <c r="PID1" s="30" t="s">
        <v>11371</v>
      </c>
      <c r="PIE1" s="30" t="s">
        <v>11372</v>
      </c>
      <c r="PIF1" s="30" t="s">
        <v>11373</v>
      </c>
      <c r="PIG1" s="30" t="s">
        <v>11374</v>
      </c>
      <c r="PIH1" s="30" t="s">
        <v>11375</v>
      </c>
      <c r="PII1" s="30" t="s">
        <v>11376</v>
      </c>
      <c r="PIJ1" s="30" t="s">
        <v>11377</v>
      </c>
      <c r="PIK1" s="30" t="s">
        <v>11378</v>
      </c>
      <c r="PIL1" s="30" t="s">
        <v>11379</v>
      </c>
      <c r="PIM1" s="30" t="s">
        <v>11380</v>
      </c>
      <c r="PIN1" s="30" t="s">
        <v>11381</v>
      </c>
      <c r="PIO1" s="30" t="s">
        <v>11382</v>
      </c>
      <c r="PIP1" s="30" t="s">
        <v>11383</v>
      </c>
      <c r="PIQ1" s="30" t="s">
        <v>11384</v>
      </c>
      <c r="PIR1" s="30" t="s">
        <v>11385</v>
      </c>
      <c r="PIS1" s="30" t="s">
        <v>11386</v>
      </c>
      <c r="PIT1" s="30" t="s">
        <v>11387</v>
      </c>
      <c r="PIU1" s="30" t="s">
        <v>11388</v>
      </c>
      <c r="PIV1" s="30" t="s">
        <v>11389</v>
      </c>
      <c r="PIW1" s="30" t="s">
        <v>11390</v>
      </c>
      <c r="PIX1" s="30" t="s">
        <v>11391</v>
      </c>
      <c r="PIY1" s="30" t="s">
        <v>11392</v>
      </c>
      <c r="PIZ1" s="30" t="s">
        <v>11393</v>
      </c>
      <c r="PJA1" s="30" t="s">
        <v>11394</v>
      </c>
      <c r="PJB1" s="30" t="s">
        <v>11395</v>
      </c>
      <c r="PJC1" s="30" t="s">
        <v>11396</v>
      </c>
      <c r="PJD1" s="30" t="s">
        <v>11397</v>
      </c>
      <c r="PJE1" s="30" t="s">
        <v>11398</v>
      </c>
      <c r="PJF1" s="30" t="s">
        <v>11399</v>
      </c>
      <c r="PJG1" s="30" t="s">
        <v>11400</v>
      </c>
      <c r="PJH1" s="30" t="s">
        <v>11401</v>
      </c>
      <c r="PJI1" s="30" t="s">
        <v>11402</v>
      </c>
      <c r="PJJ1" s="30" t="s">
        <v>11403</v>
      </c>
      <c r="PJK1" s="30" t="s">
        <v>11404</v>
      </c>
      <c r="PJL1" s="30" t="s">
        <v>11405</v>
      </c>
      <c r="PJM1" s="30" t="s">
        <v>11406</v>
      </c>
      <c r="PJN1" s="30" t="s">
        <v>11407</v>
      </c>
      <c r="PJO1" s="30" t="s">
        <v>11408</v>
      </c>
      <c r="PJP1" s="30" t="s">
        <v>11409</v>
      </c>
      <c r="PJQ1" s="30" t="s">
        <v>11410</v>
      </c>
      <c r="PJR1" s="30" t="s">
        <v>11411</v>
      </c>
      <c r="PJS1" s="30" t="s">
        <v>11412</v>
      </c>
      <c r="PJT1" s="30" t="s">
        <v>11413</v>
      </c>
      <c r="PJU1" s="30" t="s">
        <v>11414</v>
      </c>
      <c r="PJV1" s="30" t="s">
        <v>11415</v>
      </c>
      <c r="PJW1" s="30" t="s">
        <v>11416</v>
      </c>
      <c r="PJX1" s="30" t="s">
        <v>11417</v>
      </c>
      <c r="PJY1" s="30" t="s">
        <v>11418</v>
      </c>
      <c r="PJZ1" s="30" t="s">
        <v>11419</v>
      </c>
      <c r="PKA1" s="30" t="s">
        <v>11420</v>
      </c>
      <c r="PKB1" s="30" t="s">
        <v>11421</v>
      </c>
      <c r="PKC1" s="30" t="s">
        <v>11422</v>
      </c>
      <c r="PKD1" s="30" t="s">
        <v>11423</v>
      </c>
      <c r="PKE1" s="30" t="s">
        <v>11424</v>
      </c>
      <c r="PKF1" s="30" t="s">
        <v>11425</v>
      </c>
      <c r="PKG1" s="30" t="s">
        <v>11426</v>
      </c>
      <c r="PKH1" s="30" t="s">
        <v>11427</v>
      </c>
      <c r="PKI1" s="30" t="s">
        <v>11428</v>
      </c>
      <c r="PKJ1" s="30" t="s">
        <v>11429</v>
      </c>
      <c r="PKK1" s="30" t="s">
        <v>11430</v>
      </c>
      <c r="PKL1" s="30" t="s">
        <v>11431</v>
      </c>
      <c r="PKM1" s="30" t="s">
        <v>11432</v>
      </c>
      <c r="PKN1" s="30" t="s">
        <v>11433</v>
      </c>
      <c r="PKO1" s="30" t="s">
        <v>11434</v>
      </c>
      <c r="PKP1" s="30" t="s">
        <v>11435</v>
      </c>
      <c r="PKQ1" s="30" t="s">
        <v>11436</v>
      </c>
      <c r="PKR1" s="30" t="s">
        <v>11437</v>
      </c>
      <c r="PKS1" s="30" t="s">
        <v>11438</v>
      </c>
      <c r="PKT1" s="30" t="s">
        <v>11439</v>
      </c>
      <c r="PKU1" s="30" t="s">
        <v>11440</v>
      </c>
      <c r="PKV1" s="30" t="s">
        <v>11441</v>
      </c>
      <c r="PKW1" s="30" t="s">
        <v>11442</v>
      </c>
      <c r="PKX1" s="30" t="s">
        <v>11443</v>
      </c>
      <c r="PKY1" s="30" t="s">
        <v>11444</v>
      </c>
      <c r="PKZ1" s="30" t="s">
        <v>11445</v>
      </c>
      <c r="PLA1" s="30" t="s">
        <v>11446</v>
      </c>
      <c r="PLB1" s="30" t="s">
        <v>11447</v>
      </c>
      <c r="PLC1" s="30" t="s">
        <v>11448</v>
      </c>
      <c r="PLD1" s="30" t="s">
        <v>11449</v>
      </c>
      <c r="PLE1" s="30" t="s">
        <v>11450</v>
      </c>
      <c r="PLF1" s="30" t="s">
        <v>11451</v>
      </c>
      <c r="PLG1" s="30" t="s">
        <v>11452</v>
      </c>
      <c r="PLH1" s="30" t="s">
        <v>11453</v>
      </c>
      <c r="PLI1" s="30" t="s">
        <v>11454</v>
      </c>
      <c r="PLJ1" s="30" t="s">
        <v>11455</v>
      </c>
      <c r="PLK1" s="30" t="s">
        <v>11456</v>
      </c>
      <c r="PLL1" s="30" t="s">
        <v>11457</v>
      </c>
      <c r="PLM1" s="30" t="s">
        <v>11458</v>
      </c>
      <c r="PLN1" s="30" t="s">
        <v>11459</v>
      </c>
      <c r="PLO1" s="30" t="s">
        <v>11460</v>
      </c>
      <c r="PLP1" s="30" t="s">
        <v>11461</v>
      </c>
      <c r="PLQ1" s="30" t="s">
        <v>11462</v>
      </c>
      <c r="PLR1" s="30" t="s">
        <v>11463</v>
      </c>
      <c r="PLS1" s="30" t="s">
        <v>11464</v>
      </c>
      <c r="PLT1" s="30" t="s">
        <v>11465</v>
      </c>
      <c r="PLU1" s="30" t="s">
        <v>11466</v>
      </c>
      <c r="PLV1" s="30" t="s">
        <v>11467</v>
      </c>
      <c r="PLW1" s="30" t="s">
        <v>11468</v>
      </c>
      <c r="PLX1" s="30" t="s">
        <v>11469</v>
      </c>
      <c r="PLY1" s="30" t="s">
        <v>11470</v>
      </c>
      <c r="PLZ1" s="30" t="s">
        <v>11471</v>
      </c>
      <c r="PMA1" s="30" t="s">
        <v>11472</v>
      </c>
      <c r="PMB1" s="30" t="s">
        <v>11473</v>
      </c>
      <c r="PMC1" s="30" t="s">
        <v>11474</v>
      </c>
      <c r="PMD1" s="30" t="s">
        <v>11475</v>
      </c>
      <c r="PME1" s="30" t="s">
        <v>11476</v>
      </c>
      <c r="PMF1" s="30" t="s">
        <v>11477</v>
      </c>
      <c r="PMG1" s="30" t="s">
        <v>11478</v>
      </c>
      <c r="PMH1" s="30" t="s">
        <v>11479</v>
      </c>
      <c r="PMI1" s="30" t="s">
        <v>11480</v>
      </c>
      <c r="PMJ1" s="30" t="s">
        <v>11481</v>
      </c>
      <c r="PMK1" s="30" t="s">
        <v>11482</v>
      </c>
      <c r="PML1" s="30" t="s">
        <v>11483</v>
      </c>
      <c r="PMM1" s="30" t="s">
        <v>11484</v>
      </c>
      <c r="PMN1" s="30" t="s">
        <v>11485</v>
      </c>
      <c r="PMO1" s="30" t="s">
        <v>11486</v>
      </c>
      <c r="PMP1" s="30" t="s">
        <v>11487</v>
      </c>
      <c r="PMQ1" s="30" t="s">
        <v>11488</v>
      </c>
      <c r="PMR1" s="30" t="s">
        <v>11489</v>
      </c>
      <c r="PMS1" s="30" t="s">
        <v>11490</v>
      </c>
      <c r="PMT1" s="30" t="s">
        <v>11491</v>
      </c>
      <c r="PMU1" s="30" t="s">
        <v>11492</v>
      </c>
      <c r="PMV1" s="30" t="s">
        <v>11493</v>
      </c>
      <c r="PMW1" s="30" t="s">
        <v>11494</v>
      </c>
      <c r="PMX1" s="30" t="s">
        <v>11495</v>
      </c>
      <c r="PMY1" s="30" t="s">
        <v>11496</v>
      </c>
      <c r="PMZ1" s="30" t="s">
        <v>11497</v>
      </c>
      <c r="PNA1" s="30" t="s">
        <v>11498</v>
      </c>
      <c r="PNB1" s="30" t="s">
        <v>11499</v>
      </c>
      <c r="PNC1" s="30" t="s">
        <v>11500</v>
      </c>
      <c r="PND1" s="30" t="s">
        <v>11501</v>
      </c>
      <c r="PNE1" s="30" t="s">
        <v>11502</v>
      </c>
      <c r="PNF1" s="30" t="s">
        <v>11503</v>
      </c>
      <c r="PNG1" s="30" t="s">
        <v>11504</v>
      </c>
      <c r="PNH1" s="30" t="s">
        <v>11505</v>
      </c>
      <c r="PNI1" s="30" t="s">
        <v>11506</v>
      </c>
      <c r="PNJ1" s="30" t="s">
        <v>11507</v>
      </c>
      <c r="PNK1" s="30" t="s">
        <v>11508</v>
      </c>
      <c r="PNL1" s="30" t="s">
        <v>11509</v>
      </c>
      <c r="PNM1" s="30" t="s">
        <v>11510</v>
      </c>
      <c r="PNN1" s="30" t="s">
        <v>11511</v>
      </c>
      <c r="PNO1" s="30" t="s">
        <v>11512</v>
      </c>
      <c r="PNP1" s="30" t="s">
        <v>11513</v>
      </c>
      <c r="PNQ1" s="30" t="s">
        <v>11514</v>
      </c>
      <c r="PNR1" s="30" t="s">
        <v>11515</v>
      </c>
      <c r="PNS1" s="30" t="s">
        <v>11516</v>
      </c>
      <c r="PNT1" s="30" t="s">
        <v>11517</v>
      </c>
      <c r="PNU1" s="30" t="s">
        <v>11518</v>
      </c>
      <c r="PNV1" s="30" t="s">
        <v>11519</v>
      </c>
      <c r="PNW1" s="30" t="s">
        <v>11520</v>
      </c>
      <c r="PNX1" s="30" t="s">
        <v>11521</v>
      </c>
      <c r="PNY1" s="30" t="s">
        <v>11522</v>
      </c>
      <c r="PNZ1" s="30" t="s">
        <v>11523</v>
      </c>
      <c r="POA1" s="30" t="s">
        <v>11524</v>
      </c>
      <c r="POB1" s="30" t="s">
        <v>11525</v>
      </c>
      <c r="POC1" s="30" t="s">
        <v>11526</v>
      </c>
      <c r="POD1" s="30" t="s">
        <v>11527</v>
      </c>
      <c r="POE1" s="30" t="s">
        <v>11528</v>
      </c>
      <c r="POF1" s="30" t="s">
        <v>11529</v>
      </c>
      <c r="POG1" s="30" t="s">
        <v>11530</v>
      </c>
      <c r="POH1" s="30" t="s">
        <v>11531</v>
      </c>
      <c r="POI1" s="30" t="s">
        <v>11532</v>
      </c>
      <c r="POJ1" s="30" t="s">
        <v>11533</v>
      </c>
      <c r="POK1" s="30" t="s">
        <v>11534</v>
      </c>
      <c r="POL1" s="30" t="s">
        <v>11535</v>
      </c>
      <c r="POM1" s="30" t="s">
        <v>11536</v>
      </c>
      <c r="PON1" s="30" t="s">
        <v>11537</v>
      </c>
      <c r="POO1" s="30" t="s">
        <v>11538</v>
      </c>
      <c r="POP1" s="30" t="s">
        <v>11539</v>
      </c>
      <c r="POQ1" s="30" t="s">
        <v>11540</v>
      </c>
      <c r="POR1" s="30" t="s">
        <v>11541</v>
      </c>
      <c r="POS1" s="30" t="s">
        <v>11542</v>
      </c>
      <c r="POT1" s="30" t="s">
        <v>11543</v>
      </c>
      <c r="POU1" s="30" t="s">
        <v>11544</v>
      </c>
      <c r="POV1" s="30" t="s">
        <v>11545</v>
      </c>
      <c r="POW1" s="30" t="s">
        <v>11546</v>
      </c>
      <c r="POX1" s="30" t="s">
        <v>11547</v>
      </c>
      <c r="POY1" s="30" t="s">
        <v>11548</v>
      </c>
      <c r="POZ1" s="30" t="s">
        <v>11549</v>
      </c>
      <c r="PPA1" s="30" t="s">
        <v>11550</v>
      </c>
      <c r="PPB1" s="30" t="s">
        <v>11551</v>
      </c>
      <c r="PPC1" s="30" t="s">
        <v>11552</v>
      </c>
      <c r="PPD1" s="30" t="s">
        <v>11553</v>
      </c>
      <c r="PPE1" s="30" t="s">
        <v>11554</v>
      </c>
      <c r="PPF1" s="30" t="s">
        <v>11555</v>
      </c>
      <c r="PPG1" s="30" t="s">
        <v>11556</v>
      </c>
      <c r="PPH1" s="30" t="s">
        <v>11557</v>
      </c>
      <c r="PPI1" s="30" t="s">
        <v>11558</v>
      </c>
      <c r="PPJ1" s="30" t="s">
        <v>11559</v>
      </c>
      <c r="PPK1" s="30" t="s">
        <v>11560</v>
      </c>
      <c r="PPL1" s="30" t="s">
        <v>11561</v>
      </c>
      <c r="PPM1" s="30" t="s">
        <v>11562</v>
      </c>
      <c r="PPN1" s="30" t="s">
        <v>11563</v>
      </c>
      <c r="PPO1" s="30" t="s">
        <v>11564</v>
      </c>
      <c r="PPP1" s="30" t="s">
        <v>11565</v>
      </c>
      <c r="PPQ1" s="30" t="s">
        <v>11566</v>
      </c>
      <c r="PPR1" s="30" t="s">
        <v>11567</v>
      </c>
      <c r="PPS1" s="30" t="s">
        <v>11568</v>
      </c>
      <c r="PPT1" s="30" t="s">
        <v>11569</v>
      </c>
      <c r="PPU1" s="30" t="s">
        <v>11570</v>
      </c>
      <c r="PPV1" s="30" t="s">
        <v>11571</v>
      </c>
      <c r="PPW1" s="30" t="s">
        <v>11572</v>
      </c>
      <c r="PPX1" s="30" t="s">
        <v>11573</v>
      </c>
      <c r="PPY1" s="30" t="s">
        <v>11574</v>
      </c>
      <c r="PPZ1" s="30" t="s">
        <v>11575</v>
      </c>
      <c r="PQA1" s="30" t="s">
        <v>11576</v>
      </c>
      <c r="PQB1" s="30" t="s">
        <v>11577</v>
      </c>
      <c r="PQC1" s="30" t="s">
        <v>11578</v>
      </c>
      <c r="PQD1" s="30" t="s">
        <v>11579</v>
      </c>
      <c r="PQE1" s="30" t="s">
        <v>11580</v>
      </c>
      <c r="PQF1" s="30" t="s">
        <v>11581</v>
      </c>
      <c r="PQG1" s="30" t="s">
        <v>11582</v>
      </c>
      <c r="PQH1" s="30" t="s">
        <v>11583</v>
      </c>
      <c r="PQI1" s="30" t="s">
        <v>11584</v>
      </c>
      <c r="PQJ1" s="30" t="s">
        <v>11585</v>
      </c>
      <c r="PQK1" s="30" t="s">
        <v>11586</v>
      </c>
      <c r="PQL1" s="30" t="s">
        <v>11587</v>
      </c>
      <c r="PQM1" s="30" t="s">
        <v>11588</v>
      </c>
      <c r="PQN1" s="30" t="s">
        <v>11589</v>
      </c>
      <c r="PQO1" s="30" t="s">
        <v>11590</v>
      </c>
      <c r="PQP1" s="30" t="s">
        <v>11591</v>
      </c>
      <c r="PQQ1" s="30" t="s">
        <v>11592</v>
      </c>
      <c r="PQR1" s="30" t="s">
        <v>11593</v>
      </c>
      <c r="PQS1" s="30" t="s">
        <v>11594</v>
      </c>
      <c r="PQT1" s="30" t="s">
        <v>11595</v>
      </c>
      <c r="PQU1" s="30" t="s">
        <v>11596</v>
      </c>
      <c r="PQV1" s="30" t="s">
        <v>11597</v>
      </c>
      <c r="PQW1" s="30" t="s">
        <v>11598</v>
      </c>
      <c r="PQX1" s="30" t="s">
        <v>11599</v>
      </c>
      <c r="PQY1" s="30" t="s">
        <v>11600</v>
      </c>
      <c r="PQZ1" s="30" t="s">
        <v>11601</v>
      </c>
      <c r="PRA1" s="30" t="s">
        <v>11602</v>
      </c>
      <c r="PRB1" s="30" t="s">
        <v>11603</v>
      </c>
      <c r="PRC1" s="30" t="s">
        <v>11604</v>
      </c>
      <c r="PRD1" s="30" t="s">
        <v>11605</v>
      </c>
      <c r="PRE1" s="30" t="s">
        <v>11606</v>
      </c>
      <c r="PRF1" s="30" t="s">
        <v>11607</v>
      </c>
      <c r="PRG1" s="30" t="s">
        <v>11608</v>
      </c>
      <c r="PRH1" s="30" t="s">
        <v>11609</v>
      </c>
      <c r="PRI1" s="30" t="s">
        <v>11610</v>
      </c>
      <c r="PRJ1" s="30" t="s">
        <v>11611</v>
      </c>
      <c r="PRK1" s="30" t="s">
        <v>11612</v>
      </c>
      <c r="PRL1" s="30" t="s">
        <v>11613</v>
      </c>
      <c r="PRM1" s="30" t="s">
        <v>11614</v>
      </c>
      <c r="PRN1" s="30" t="s">
        <v>11615</v>
      </c>
      <c r="PRO1" s="30" t="s">
        <v>11616</v>
      </c>
      <c r="PRP1" s="30" t="s">
        <v>11617</v>
      </c>
      <c r="PRQ1" s="30" t="s">
        <v>11618</v>
      </c>
      <c r="PRR1" s="30" t="s">
        <v>11619</v>
      </c>
      <c r="PRS1" s="30" t="s">
        <v>11620</v>
      </c>
      <c r="PRT1" s="30" t="s">
        <v>11621</v>
      </c>
      <c r="PRU1" s="30" t="s">
        <v>11622</v>
      </c>
      <c r="PRV1" s="30" t="s">
        <v>11623</v>
      </c>
      <c r="PRW1" s="30" t="s">
        <v>11624</v>
      </c>
      <c r="PRX1" s="30" t="s">
        <v>11625</v>
      </c>
      <c r="PRY1" s="30" t="s">
        <v>11626</v>
      </c>
      <c r="PRZ1" s="30" t="s">
        <v>11627</v>
      </c>
      <c r="PSA1" s="30" t="s">
        <v>11628</v>
      </c>
      <c r="PSB1" s="30" t="s">
        <v>11629</v>
      </c>
      <c r="PSC1" s="30" t="s">
        <v>11630</v>
      </c>
      <c r="PSD1" s="30" t="s">
        <v>11631</v>
      </c>
      <c r="PSE1" s="30" t="s">
        <v>11632</v>
      </c>
      <c r="PSF1" s="30" t="s">
        <v>11633</v>
      </c>
      <c r="PSG1" s="30" t="s">
        <v>11634</v>
      </c>
      <c r="PSH1" s="30" t="s">
        <v>11635</v>
      </c>
      <c r="PSI1" s="30" t="s">
        <v>11636</v>
      </c>
      <c r="PSJ1" s="30" t="s">
        <v>11637</v>
      </c>
      <c r="PSK1" s="30" t="s">
        <v>11638</v>
      </c>
      <c r="PSL1" s="30" t="s">
        <v>11639</v>
      </c>
      <c r="PSM1" s="30" t="s">
        <v>11640</v>
      </c>
      <c r="PSN1" s="30" t="s">
        <v>11641</v>
      </c>
      <c r="PSO1" s="30" t="s">
        <v>11642</v>
      </c>
      <c r="PSP1" s="30" t="s">
        <v>11643</v>
      </c>
      <c r="PSQ1" s="30" t="s">
        <v>11644</v>
      </c>
      <c r="PSR1" s="30" t="s">
        <v>11645</v>
      </c>
      <c r="PSS1" s="30" t="s">
        <v>11646</v>
      </c>
      <c r="PST1" s="30" t="s">
        <v>11647</v>
      </c>
      <c r="PSU1" s="30" t="s">
        <v>11648</v>
      </c>
      <c r="PSV1" s="30" t="s">
        <v>11649</v>
      </c>
      <c r="PSW1" s="30" t="s">
        <v>11650</v>
      </c>
      <c r="PSX1" s="30" t="s">
        <v>11651</v>
      </c>
      <c r="PSY1" s="30" t="s">
        <v>11652</v>
      </c>
      <c r="PSZ1" s="30" t="s">
        <v>11653</v>
      </c>
      <c r="PTA1" s="30" t="s">
        <v>11654</v>
      </c>
      <c r="PTB1" s="30" t="s">
        <v>11655</v>
      </c>
      <c r="PTC1" s="30" t="s">
        <v>11656</v>
      </c>
      <c r="PTD1" s="30" t="s">
        <v>11657</v>
      </c>
      <c r="PTE1" s="30" t="s">
        <v>11658</v>
      </c>
      <c r="PTF1" s="30" t="s">
        <v>11659</v>
      </c>
      <c r="PTG1" s="30" t="s">
        <v>11660</v>
      </c>
      <c r="PTH1" s="30" t="s">
        <v>11661</v>
      </c>
      <c r="PTI1" s="30" t="s">
        <v>11662</v>
      </c>
      <c r="PTJ1" s="30" t="s">
        <v>11663</v>
      </c>
      <c r="PTK1" s="30" t="s">
        <v>11664</v>
      </c>
      <c r="PTL1" s="30" t="s">
        <v>11665</v>
      </c>
      <c r="PTM1" s="30" t="s">
        <v>11666</v>
      </c>
      <c r="PTN1" s="30" t="s">
        <v>11667</v>
      </c>
      <c r="PTO1" s="30" t="s">
        <v>11668</v>
      </c>
      <c r="PTP1" s="30" t="s">
        <v>11669</v>
      </c>
      <c r="PTQ1" s="30" t="s">
        <v>11670</v>
      </c>
      <c r="PTR1" s="30" t="s">
        <v>11671</v>
      </c>
      <c r="PTS1" s="30" t="s">
        <v>11672</v>
      </c>
      <c r="PTT1" s="30" t="s">
        <v>11673</v>
      </c>
      <c r="PTU1" s="30" t="s">
        <v>11674</v>
      </c>
      <c r="PTV1" s="30" t="s">
        <v>11675</v>
      </c>
      <c r="PTW1" s="30" t="s">
        <v>11676</v>
      </c>
      <c r="PTX1" s="30" t="s">
        <v>11677</v>
      </c>
      <c r="PTY1" s="30" t="s">
        <v>11678</v>
      </c>
      <c r="PTZ1" s="30" t="s">
        <v>11679</v>
      </c>
      <c r="PUA1" s="30" t="s">
        <v>11680</v>
      </c>
      <c r="PUB1" s="30" t="s">
        <v>11681</v>
      </c>
      <c r="PUC1" s="30" t="s">
        <v>11682</v>
      </c>
      <c r="PUD1" s="30" t="s">
        <v>11683</v>
      </c>
      <c r="PUE1" s="30" t="s">
        <v>11684</v>
      </c>
      <c r="PUF1" s="30" t="s">
        <v>11685</v>
      </c>
      <c r="PUG1" s="30" t="s">
        <v>11686</v>
      </c>
      <c r="PUH1" s="30" t="s">
        <v>11687</v>
      </c>
      <c r="PUI1" s="30" t="s">
        <v>11688</v>
      </c>
      <c r="PUJ1" s="30" t="s">
        <v>11689</v>
      </c>
      <c r="PUK1" s="30" t="s">
        <v>11690</v>
      </c>
      <c r="PUL1" s="30" t="s">
        <v>11691</v>
      </c>
      <c r="PUM1" s="30" t="s">
        <v>11692</v>
      </c>
      <c r="PUN1" s="30" t="s">
        <v>11693</v>
      </c>
      <c r="PUO1" s="30" t="s">
        <v>11694</v>
      </c>
      <c r="PUP1" s="30" t="s">
        <v>11695</v>
      </c>
      <c r="PUQ1" s="30" t="s">
        <v>11696</v>
      </c>
      <c r="PUR1" s="30" t="s">
        <v>11697</v>
      </c>
      <c r="PUS1" s="30" t="s">
        <v>11698</v>
      </c>
      <c r="PUT1" s="30" t="s">
        <v>11699</v>
      </c>
      <c r="PUU1" s="30" t="s">
        <v>11700</v>
      </c>
      <c r="PUV1" s="30" t="s">
        <v>11701</v>
      </c>
      <c r="PUW1" s="30" t="s">
        <v>11702</v>
      </c>
      <c r="PUX1" s="30" t="s">
        <v>11703</v>
      </c>
      <c r="PUY1" s="30" t="s">
        <v>11704</v>
      </c>
      <c r="PUZ1" s="30" t="s">
        <v>11705</v>
      </c>
      <c r="PVA1" s="30" t="s">
        <v>11706</v>
      </c>
      <c r="PVB1" s="30" t="s">
        <v>11707</v>
      </c>
      <c r="PVC1" s="30" t="s">
        <v>11708</v>
      </c>
      <c r="PVD1" s="30" t="s">
        <v>11709</v>
      </c>
      <c r="PVE1" s="30" t="s">
        <v>11710</v>
      </c>
      <c r="PVF1" s="30" t="s">
        <v>11711</v>
      </c>
      <c r="PVG1" s="30" t="s">
        <v>11712</v>
      </c>
      <c r="PVH1" s="30" t="s">
        <v>11713</v>
      </c>
      <c r="PVI1" s="30" t="s">
        <v>11714</v>
      </c>
      <c r="PVJ1" s="30" t="s">
        <v>11715</v>
      </c>
      <c r="PVK1" s="30" t="s">
        <v>11716</v>
      </c>
      <c r="PVL1" s="30" t="s">
        <v>11717</v>
      </c>
      <c r="PVM1" s="30" t="s">
        <v>11718</v>
      </c>
      <c r="PVN1" s="30" t="s">
        <v>11719</v>
      </c>
      <c r="PVO1" s="30" t="s">
        <v>11720</v>
      </c>
      <c r="PVP1" s="30" t="s">
        <v>11721</v>
      </c>
      <c r="PVQ1" s="30" t="s">
        <v>11722</v>
      </c>
      <c r="PVR1" s="30" t="s">
        <v>11723</v>
      </c>
      <c r="PVS1" s="30" t="s">
        <v>11724</v>
      </c>
      <c r="PVT1" s="30" t="s">
        <v>11725</v>
      </c>
      <c r="PVU1" s="30" t="s">
        <v>11726</v>
      </c>
      <c r="PVV1" s="30" t="s">
        <v>11727</v>
      </c>
      <c r="PVW1" s="30" t="s">
        <v>11728</v>
      </c>
      <c r="PVX1" s="30" t="s">
        <v>11729</v>
      </c>
      <c r="PVY1" s="30" t="s">
        <v>11730</v>
      </c>
      <c r="PVZ1" s="30" t="s">
        <v>11731</v>
      </c>
      <c r="PWA1" s="30" t="s">
        <v>11732</v>
      </c>
      <c r="PWB1" s="30" t="s">
        <v>11733</v>
      </c>
      <c r="PWC1" s="30" t="s">
        <v>11734</v>
      </c>
      <c r="PWD1" s="30" t="s">
        <v>11735</v>
      </c>
      <c r="PWE1" s="30" t="s">
        <v>11736</v>
      </c>
      <c r="PWF1" s="30" t="s">
        <v>11737</v>
      </c>
      <c r="PWG1" s="30" t="s">
        <v>11738</v>
      </c>
      <c r="PWH1" s="30" t="s">
        <v>11739</v>
      </c>
      <c r="PWI1" s="30" t="s">
        <v>11740</v>
      </c>
      <c r="PWJ1" s="30" t="s">
        <v>11741</v>
      </c>
      <c r="PWK1" s="30" t="s">
        <v>11742</v>
      </c>
      <c r="PWL1" s="30" t="s">
        <v>11743</v>
      </c>
      <c r="PWM1" s="30" t="s">
        <v>11744</v>
      </c>
      <c r="PWN1" s="30" t="s">
        <v>11745</v>
      </c>
      <c r="PWO1" s="30" t="s">
        <v>11746</v>
      </c>
      <c r="PWP1" s="30" t="s">
        <v>11747</v>
      </c>
      <c r="PWQ1" s="30" t="s">
        <v>11748</v>
      </c>
      <c r="PWR1" s="30" t="s">
        <v>11749</v>
      </c>
      <c r="PWS1" s="30" t="s">
        <v>11750</v>
      </c>
      <c r="PWT1" s="30" t="s">
        <v>11751</v>
      </c>
      <c r="PWU1" s="30" t="s">
        <v>11752</v>
      </c>
      <c r="PWV1" s="30" t="s">
        <v>11753</v>
      </c>
      <c r="PWW1" s="30" t="s">
        <v>11754</v>
      </c>
      <c r="PWX1" s="30" t="s">
        <v>11755</v>
      </c>
      <c r="PWY1" s="30" t="s">
        <v>11756</v>
      </c>
      <c r="PWZ1" s="30" t="s">
        <v>11757</v>
      </c>
      <c r="PXA1" s="30" t="s">
        <v>11758</v>
      </c>
      <c r="PXB1" s="30" t="s">
        <v>11759</v>
      </c>
      <c r="PXC1" s="30" t="s">
        <v>11760</v>
      </c>
      <c r="PXD1" s="30" t="s">
        <v>11761</v>
      </c>
      <c r="PXE1" s="30" t="s">
        <v>11762</v>
      </c>
      <c r="PXF1" s="30" t="s">
        <v>11763</v>
      </c>
      <c r="PXG1" s="30" t="s">
        <v>11764</v>
      </c>
      <c r="PXH1" s="30" t="s">
        <v>11765</v>
      </c>
      <c r="PXI1" s="30" t="s">
        <v>11766</v>
      </c>
      <c r="PXJ1" s="30" t="s">
        <v>11767</v>
      </c>
      <c r="PXK1" s="30" t="s">
        <v>11768</v>
      </c>
      <c r="PXL1" s="30" t="s">
        <v>11769</v>
      </c>
      <c r="PXM1" s="30" t="s">
        <v>11770</v>
      </c>
      <c r="PXN1" s="30" t="s">
        <v>11771</v>
      </c>
      <c r="PXO1" s="30" t="s">
        <v>11772</v>
      </c>
      <c r="PXP1" s="30" t="s">
        <v>11773</v>
      </c>
      <c r="PXQ1" s="30" t="s">
        <v>11774</v>
      </c>
      <c r="PXR1" s="30" t="s">
        <v>11775</v>
      </c>
      <c r="PXS1" s="30" t="s">
        <v>11776</v>
      </c>
      <c r="PXT1" s="30" t="s">
        <v>11777</v>
      </c>
      <c r="PXU1" s="30" t="s">
        <v>11778</v>
      </c>
      <c r="PXV1" s="30" t="s">
        <v>11779</v>
      </c>
      <c r="PXW1" s="30" t="s">
        <v>11780</v>
      </c>
      <c r="PXX1" s="30" t="s">
        <v>11781</v>
      </c>
      <c r="PXY1" s="30" t="s">
        <v>11782</v>
      </c>
      <c r="PXZ1" s="30" t="s">
        <v>11783</v>
      </c>
      <c r="PYA1" s="30" t="s">
        <v>11784</v>
      </c>
      <c r="PYB1" s="30" t="s">
        <v>11785</v>
      </c>
      <c r="PYC1" s="30" t="s">
        <v>11786</v>
      </c>
      <c r="PYD1" s="30" t="s">
        <v>11787</v>
      </c>
      <c r="PYE1" s="30" t="s">
        <v>11788</v>
      </c>
      <c r="PYF1" s="30" t="s">
        <v>11789</v>
      </c>
      <c r="PYG1" s="30" t="s">
        <v>11790</v>
      </c>
      <c r="PYH1" s="30" t="s">
        <v>11791</v>
      </c>
      <c r="PYI1" s="30" t="s">
        <v>11792</v>
      </c>
      <c r="PYJ1" s="30" t="s">
        <v>11793</v>
      </c>
      <c r="PYK1" s="30" t="s">
        <v>11794</v>
      </c>
      <c r="PYL1" s="30" t="s">
        <v>11795</v>
      </c>
      <c r="PYM1" s="30" t="s">
        <v>11796</v>
      </c>
      <c r="PYN1" s="30" t="s">
        <v>11797</v>
      </c>
      <c r="PYO1" s="30" t="s">
        <v>11798</v>
      </c>
      <c r="PYP1" s="30" t="s">
        <v>11799</v>
      </c>
      <c r="PYQ1" s="30" t="s">
        <v>11800</v>
      </c>
      <c r="PYR1" s="30" t="s">
        <v>11801</v>
      </c>
      <c r="PYS1" s="30" t="s">
        <v>11802</v>
      </c>
      <c r="PYT1" s="30" t="s">
        <v>11803</v>
      </c>
      <c r="PYU1" s="30" t="s">
        <v>11804</v>
      </c>
      <c r="PYV1" s="30" t="s">
        <v>11805</v>
      </c>
      <c r="PYW1" s="30" t="s">
        <v>11806</v>
      </c>
      <c r="PYX1" s="30" t="s">
        <v>11807</v>
      </c>
      <c r="PYY1" s="30" t="s">
        <v>11808</v>
      </c>
      <c r="PYZ1" s="30" t="s">
        <v>11809</v>
      </c>
      <c r="PZA1" s="30" t="s">
        <v>11810</v>
      </c>
      <c r="PZB1" s="30" t="s">
        <v>11811</v>
      </c>
      <c r="PZC1" s="30" t="s">
        <v>11812</v>
      </c>
      <c r="PZD1" s="30" t="s">
        <v>11813</v>
      </c>
      <c r="PZE1" s="30" t="s">
        <v>11814</v>
      </c>
      <c r="PZF1" s="30" t="s">
        <v>11815</v>
      </c>
      <c r="PZG1" s="30" t="s">
        <v>11816</v>
      </c>
      <c r="PZH1" s="30" t="s">
        <v>11817</v>
      </c>
      <c r="PZI1" s="30" t="s">
        <v>11818</v>
      </c>
      <c r="PZJ1" s="30" t="s">
        <v>11819</v>
      </c>
      <c r="PZK1" s="30" t="s">
        <v>11820</v>
      </c>
      <c r="PZL1" s="30" t="s">
        <v>11821</v>
      </c>
      <c r="PZM1" s="30" t="s">
        <v>11822</v>
      </c>
      <c r="PZN1" s="30" t="s">
        <v>11823</v>
      </c>
      <c r="PZO1" s="30" t="s">
        <v>11824</v>
      </c>
      <c r="PZP1" s="30" t="s">
        <v>11825</v>
      </c>
      <c r="PZQ1" s="30" t="s">
        <v>11826</v>
      </c>
      <c r="PZR1" s="30" t="s">
        <v>11827</v>
      </c>
      <c r="PZS1" s="30" t="s">
        <v>11828</v>
      </c>
      <c r="PZT1" s="30" t="s">
        <v>11829</v>
      </c>
      <c r="PZU1" s="30" t="s">
        <v>11830</v>
      </c>
      <c r="PZV1" s="30" t="s">
        <v>11831</v>
      </c>
      <c r="PZW1" s="30" t="s">
        <v>11832</v>
      </c>
      <c r="PZX1" s="30" t="s">
        <v>11833</v>
      </c>
      <c r="PZY1" s="30" t="s">
        <v>11834</v>
      </c>
      <c r="PZZ1" s="30" t="s">
        <v>11835</v>
      </c>
      <c r="QAA1" s="30" t="s">
        <v>11836</v>
      </c>
      <c r="QAB1" s="30" t="s">
        <v>11837</v>
      </c>
      <c r="QAC1" s="30" t="s">
        <v>11838</v>
      </c>
      <c r="QAD1" s="30" t="s">
        <v>11839</v>
      </c>
      <c r="QAE1" s="30" t="s">
        <v>11840</v>
      </c>
      <c r="QAF1" s="30" t="s">
        <v>11841</v>
      </c>
      <c r="QAG1" s="30" t="s">
        <v>11842</v>
      </c>
      <c r="QAH1" s="30" t="s">
        <v>11843</v>
      </c>
      <c r="QAI1" s="30" t="s">
        <v>11844</v>
      </c>
      <c r="QAJ1" s="30" t="s">
        <v>11845</v>
      </c>
      <c r="QAK1" s="30" t="s">
        <v>11846</v>
      </c>
      <c r="QAL1" s="30" t="s">
        <v>11847</v>
      </c>
      <c r="QAM1" s="30" t="s">
        <v>11848</v>
      </c>
      <c r="QAN1" s="30" t="s">
        <v>11849</v>
      </c>
      <c r="QAO1" s="30" t="s">
        <v>11850</v>
      </c>
      <c r="QAP1" s="30" t="s">
        <v>11851</v>
      </c>
      <c r="QAQ1" s="30" t="s">
        <v>11852</v>
      </c>
      <c r="QAR1" s="30" t="s">
        <v>11853</v>
      </c>
      <c r="QAS1" s="30" t="s">
        <v>11854</v>
      </c>
      <c r="QAT1" s="30" t="s">
        <v>11855</v>
      </c>
      <c r="QAU1" s="30" t="s">
        <v>11856</v>
      </c>
      <c r="QAV1" s="30" t="s">
        <v>11857</v>
      </c>
      <c r="QAW1" s="30" t="s">
        <v>11858</v>
      </c>
      <c r="QAX1" s="30" t="s">
        <v>11859</v>
      </c>
      <c r="QAY1" s="30" t="s">
        <v>11860</v>
      </c>
      <c r="QAZ1" s="30" t="s">
        <v>11861</v>
      </c>
      <c r="QBA1" s="30" t="s">
        <v>11862</v>
      </c>
      <c r="QBB1" s="30" t="s">
        <v>11863</v>
      </c>
      <c r="QBC1" s="30" t="s">
        <v>11864</v>
      </c>
      <c r="QBD1" s="30" t="s">
        <v>11865</v>
      </c>
      <c r="QBE1" s="30" t="s">
        <v>11866</v>
      </c>
      <c r="QBF1" s="30" t="s">
        <v>11867</v>
      </c>
      <c r="QBG1" s="30" t="s">
        <v>11868</v>
      </c>
      <c r="QBH1" s="30" t="s">
        <v>11869</v>
      </c>
      <c r="QBI1" s="30" t="s">
        <v>11870</v>
      </c>
      <c r="QBJ1" s="30" t="s">
        <v>11871</v>
      </c>
      <c r="QBK1" s="30" t="s">
        <v>11872</v>
      </c>
      <c r="QBL1" s="30" t="s">
        <v>11873</v>
      </c>
      <c r="QBM1" s="30" t="s">
        <v>11874</v>
      </c>
      <c r="QBN1" s="30" t="s">
        <v>11875</v>
      </c>
      <c r="QBO1" s="30" t="s">
        <v>11876</v>
      </c>
      <c r="QBP1" s="30" t="s">
        <v>11877</v>
      </c>
      <c r="QBQ1" s="30" t="s">
        <v>11878</v>
      </c>
      <c r="QBR1" s="30" t="s">
        <v>11879</v>
      </c>
      <c r="QBS1" s="30" t="s">
        <v>11880</v>
      </c>
      <c r="QBT1" s="30" t="s">
        <v>11881</v>
      </c>
      <c r="QBU1" s="30" t="s">
        <v>11882</v>
      </c>
      <c r="QBV1" s="30" t="s">
        <v>11883</v>
      </c>
      <c r="QBW1" s="30" t="s">
        <v>11884</v>
      </c>
      <c r="QBX1" s="30" t="s">
        <v>11885</v>
      </c>
      <c r="QBY1" s="30" t="s">
        <v>11886</v>
      </c>
      <c r="QBZ1" s="30" t="s">
        <v>11887</v>
      </c>
      <c r="QCA1" s="30" t="s">
        <v>11888</v>
      </c>
      <c r="QCB1" s="30" t="s">
        <v>11889</v>
      </c>
      <c r="QCC1" s="30" t="s">
        <v>11890</v>
      </c>
      <c r="QCD1" s="30" t="s">
        <v>11891</v>
      </c>
      <c r="QCE1" s="30" t="s">
        <v>11892</v>
      </c>
      <c r="QCF1" s="30" t="s">
        <v>11893</v>
      </c>
      <c r="QCG1" s="30" t="s">
        <v>11894</v>
      </c>
      <c r="QCH1" s="30" t="s">
        <v>11895</v>
      </c>
      <c r="QCI1" s="30" t="s">
        <v>11896</v>
      </c>
      <c r="QCJ1" s="30" t="s">
        <v>11897</v>
      </c>
      <c r="QCK1" s="30" t="s">
        <v>11898</v>
      </c>
      <c r="QCL1" s="30" t="s">
        <v>11899</v>
      </c>
      <c r="QCM1" s="30" t="s">
        <v>11900</v>
      </c>
      <c r="QCN1" s="30" t="s">
        <v>11901</v>
      </c>
      <c r="QCO1" s="30" t="s">
        <v>11902</v>
      </c>
      <c r="QCP1" s="30" t="s">
        <v>11903</v>
      </c>
      <c r="QCQ1" s="30" t="s">
        <v>11904</v>
      </c>
      <c r="QCR1" s="30" t="s">
        <v>11905</v>
      </c>
      <c r="QCS1" s="30" t="s">
        <v>11906</v>
      </c>
      <c r="QCT1" s="30" t="s">
        <v>11907</v>
      </c>
      <c r="QCU1" s="30" t="s">
        <v>11908</v>
      </c>
      <c r="QCV1" s="30" t="s">
        <v>11909</v>
      </c>
      <c r="QCW1" s="30" t="s">
        <v>11910</v>
      </c>
      <c r="QCX1" s="30" t="s">
        <v>11911</v>
      </c>
      <c r="QCY1" s="30" t="s">
        <v>11912</v>
      </c>
      <c r="QCZ1" s="30" t="s">
        <v>11913</v>
      </c>
      <c r="QDA1" s="30" t="s">
        <v>11914</v>
      </c>
      <c r="QDB1" s="30" t="s">
        <v>11915</v>
      </c>
      <c r="QDC1" s="30" t="s">
        <v>11916</v>
      </c>
      <c r="QDD1" s="30" t="s">
        <v>11917</v>
      </c>
      <c r="QDE1" s="30" t="s">
        <v>11918</v>
      </c>
      <c r="QDF1" s="30" t="s">
        <v>11919</v>
      </c>
      <c r="QDG1" s="30" t="s">
        <v>11920</v>
      </c>
      <c r="QDH1" s="30" t="s">
        <v>11921</v>
      </c>
      <c r="QDI1" s="30" t="s">
        <v>11922</v>
      </c>
      <c r="QDJ1" s="30" t="s">
        <v>11923</v>
      </c>
      <c r="QDK1" s="30" t="s">
        <v>11924</v>
      </c>
      <c r="QDL1" s="30" t="s">
        <v>11925</v>
      </c>
      <c r="QDM1" s="30" t="s">
        <v>11926</v>
      </c>
      <c r="QDN1" s="30" t="s">
        <v>11927</v>
      </c>
      <c r="QDO1" s="30" t="s">
        <v>11928</v>
      </c>
      <c r="QDP1" s="30" t="s">
        <v>11929</v>
      </c>
      <c r="QDQ1" s="30" t="s">
        <v>11930</v>
      </c>
      <c r="QDR1" s="30" t="s">
        <v>11931</v>
      </c>
      <c r="QDS1" s="30" t="s">
        <v>11932</v>
      </c>
      <c r="QDT1" s="30" t="s">
        <v>11933</v>
      </c>
      <c r="QDU1" s="30" t="s">
        <v>11934</v>
      </c>
      <c r="QDV1" s="30" t="s">
        <v>11935</v>
      </c>
      <c r="QDW1" s="30" t="s">
        <v>11936</v>
      </c>
      <c r="QDX1" s="30" t="s">
        <v>11937</v>
      </c>
      <c r="QDY1" s="30" t="s">
        <v>11938</v>
      </c>
      <c r="QDZ1" s="30" t="s">
        <v>11939</v>
      </c>
      <c r="QEA1" s="30" t="s">
        <v>11940</v>
      </c>
      <c r="QEB1" s="30" t="s">
        <v>11941</v>
      </c>
      <c r="QEC1" s="30" t="s">
        <v>11942</v>
      </c>
      <c r="QED1" s="30" t="s">
        <v>11943</v>
      </c>
      <c r="QEE1" s="30" t="s">
        <v>11944</v>
      </c>
      <c r="QEF1" s="30" t="s">
        <v>11945</v>
      </c>
      <c r="QEG1" s="30" t="s">
        <v>11946</v>
      </c>
      <c r="QEH1" s="30" t="s">
        <v>11947</v>
      </c>
      <c r="QEI1" s="30" t="s">
        <v>11948</v>
      </c>
      <c r="QEJ1" s="30" t="s">
        <v>11949</v>
      </c>
      <c r="QEK1" s="30" t="s">
        <v>11950</v>
      </c>
      <c r="QEL1" s="30" t="s">
        <v>11951</v>
      </c>
      <c r="QEM1" s="30" t="s">
        <v>11952</v>
      </c>
      <c r="QEN1" s="30" t="s">
        <v>11953</v>
      </c>
      <c r="QEO1" s="30" t="s">
        <v>11954</v>
      </c>
      <c r="QEP1" s="30" t="s">
        <v>11955</v>
      </c>
      <c r="QEQ1" s="30" t="s">
        <v>11956</v>
      </c>
      <c r="QER1" s="30" t="s">
        <v>11957</v>
      </c>
      <c r="QES1" s="30" t="s">
        <v>11958</v>
      </c>
      <c r="QET1" s="30" t="s">
        <v>11959</v>
      </c>
      <c r="QEU1" s="30" t="s">
        <v>11960</v>
      </c>
      <c r="QEV1" s="30" t="s">
        <v>11961</v>
      </c>
      <c r="QEW1" s="30" t="s">
        <v>11962</v>
      </c>
      <c r="QEX1" s="30" t="s">
        <v>11963</v>
      </c>
      <c r="QEY1" s="30" t="s">
        <v>11964</v>
      </c>
      <c r="QEZ1" s="30" t="s">
        <v>11965</v>
      </c>
      <c r="QFA1" s="30" t="s">
        <v>11966</v>
      </c>
      <c r="QFB1" s="30" t="s">
        <v>11967</v>
      </c>
      <c r="QFC1" s="30" t="s">
        <v>11968</v>
      </c>
      <c r="QFD1" s="30" t="s">
        <v>11969</v>
      </c>
      <c r="QFE1" s="30" t="s">
        <v>11970</v>
      </c>
      <c r="QFF1" s="30" t="s">
        <v>11971</v>
      </c>
      <c r="QFG1" s="30" t="s">
        <v>11972</v>
      </c>
      <c r="QFH1" s="30" t="s">
        <v>11973</v>
      </c>
      <c r="QFI1" s="30" t="s">
        <v>11974</v>
      </c>
      <c r="QFJ1" s="30" t="s">
        <v>11975</v>
      </c>
      <c r="QFK1" s="30" t="s">
        <v>11976</v>
      </c>
      <c r="QFL1" s="30" t="s">
        <v>11977</v>
      </c>
      <c r="QFM1" s="30" t="s">
        <v>11978</v>
      </c>
      <c r="QFN1" s="30" t="s">
        <v>11979</v>
      </c>
      <c r="QFO1" s="30" t="s">
        <v>11980</v>
      </c>
      <c r="QFP1" s="30" t="s">
        <v>11981</v>
      </c>
      <c r="QFQ1" s="30" t="s">
        <v>11982</v>
      </c>
      <c r="QFR1" s="30" t="s">
        <v>11983</v>
      </c>
      <c r="QFS1" s="30" t="s">
        <v>11984</v>
      </c>
      <c r="QFT1" s="30" t="s">
        <v>11985</v>
      </c>
      <c r="QFU1" s="30" t="s">
        <v>11986</v>
      </c>
      <c r="QFV1" s="30" t="s">
        <v>11987</v>
      </c>
      <c r="QFW1" s="30" t="s">
        <v>11988</v>
      </c>
      <c r="QFX1" s="30" t="s">
        <v>11989</v>
      </c>
      <c r="QFY1" s="30" t="s">
        <v>11990</v>
      </c>
      <c r="QFZ1" s="30" t="s">
        <v>11991</v>
      </c>
      <c r="QGA1" s="30" t="s">
        <v>11992</v>
      </c>
      <c r="QGB1" s="30" t="s">
        <v>11993</v>
      </c>
      <c r="QGC1" s="30" t="s">
        <v>11994</v>
      </c>
      <c r="QGD1" s="30" t="s">
        <v>11995</v>
      </c>
      <c r="QGE1" s="30" t="s">
        <v>11996</v>
      </c>
      <c r="QGF1" s="30" t="s">
        <v>11997</v>
      </c>
      <c r="QGG1" s="30" t="s">
        <v>11998</v>
      </c>
      <c r="QGH1" s="30" t="s">
        <v>11999</v>
      </c>
      <c r="QGI1" s="30" t="s">
        <v>12000</v>
      </c>
      <c r="QGJ1" s="30" t="s">
        <v>12001</v>
      </c>
      <c r="QGK1" s="30" t="s">
        <v>12002</v>
      </c>
      <c r="QGL1" s="30" t="s">
        <v>12003</v>
      </c>
      <c r="QGM1" s="30" t="s">
        <v>12004</v>
      </c>
      <c r="QGN1" s="30" t="s">
        <v>12005</v>
      </c>
      <c r="QGO1" s="30" t="s">
        <v>12006</v>
      </c>
      <c r="QGP1" s="30" t="s">
        <v>12007</v>
      </c>
      <c r="QGQ1" s="30" t="s">
        <v>12008</v>
      </c>
      <c r="QGR1" s="30" t="s">
        <v>12009</v>
      </c>
      <c r="QGS1" s="30" t="s">
        <v>12010</v>
      </c>
      <c r="QGT1" s="30" t="s">
        <v>12011</v>
      </c>
      <c r="QGU1" s="30" t="s">
        <v>12012</v>
      </c>
      <c r="QGV1" s="30" t="s">
        <v>12013</v>
      </c>
      <c r="QGW1" s="30" t="s">
        <v>12014</v>
      </c>
      <c r="QGX1" s="30" t="s">
        <v>12015</v>
      </c>
      <c r="QGY1" s="30" t="s">
        <v>12016</v>
      </c>
      <c r="QGZ1" s="30" t="s">
        <v>12017</v>
      </c>
      <c r="QHA1" s="30" t="s">
        <v>12018</v>
      </c>
      <c r="QHB1" s="30" t="s">
        <v>12019</v>
      </c>
      <c r="QHC1" s="30" t="s">
        <v>12020</v>
      </c>
      <c r="QHD1" s="30" t="s">
        <v>12021</v>
      </c>
      <c r="QHE1" s="30" t="s">
        <v>12022</v>
      </c>
      <c r="QHF1" s="30" t="s">
        <v>12023</v>
      </c>
      <c r="QHG1" s="30" t="s">
        <v>12024</v>
      </c>
      <c r="QHH1" s="30" t="s">
        <v>12025</v>
      </c>
      <c r="QHI1" s="30" t="s">
        <v>12026</v>
      </c>
      <c r="QHJ1" s="30" t="s">
        <v>12027</v>
      </c>
      <c r="QHK1" s="30" t="s">
        <v>12028</v>
      </c>
      <c r="QHL1" s="30" t="s">
        <v>12029</v>
      </c>
      <c r="QHM1" s="30" t="s">
        <v>12030</v>
      </c>
      <c r="QHN1" s="30" t="s">
        <v>12031</v>
      </c>
      <c r="QHO1" s="30" t="s">
        <v>12032</v>
      </c>
      <c r="QHP1" s="30" t="s">
        <v>12033</v>
      </c>
      <c r="QHQ1" s="30" t="s">
        <v>12034</v>
      </c>
      <c r="QHR1" s="30" t="s">
        <v>12035</v>
      </c>
      <c r="QHS1" s="30" t="s">
        <v>12036</v>
      </c>
      <c r="QHT1" s="30" t="s">
        <v>12037</v>
      </c>
      <c r="QHU1" s="30" t="s">
        <v>12038</v>
      </c>
      <c r="QHV1" s="30" t="s">
        <v>12039</v>
      </c>
      <c r="QHW1" s="30" t="s">
        <v>12040</v>
      </c>
      <c r="QHX1" s="30" t="s">
        <v>12041</v>
      </c>
      <c r="QHY1" s="30" t="s">
        <v>12042</v>
      </c>
      <c r="QHZ1" s="30" t="s">
        <v>12043</v>
      </c>
      <c r="QIA1" s="30" t="s">
        <v>12044</v>
      </c>
      <c r="QIB1" s="30" t="s">
        <v>12045</v>
      </c>
      <c r="QIC1" s="30" t="s">
        <v>12046</v>
      </c>
      <c r="QID1" s="30" t="s">
        <v>12047</v>
      </c>
      <c r="QIE1" s="30" t="s">
        <v>12048</v>
      </c>
      <c r="QIF1" s="30" t="s">
        <v>12049</v>
      </c>
      <c r="QIG1" s="30" t="s">
        <v>12050</v>
      </c>
      <c r="QIH1" s="30" t="s">
        <v>12051</v>
      </c>
      <c r="QII1" s="30" t="s">
        <v>12052</v>
      </c>
      <c r="QIJ1" s="30" t="s">
        <v>12053</v>
      </c>
      <c r="QIK1" s="30" t="s">
        <v>12054</v>
      </c>
      <c r="QIL1" s="30" t="s">
        <v>12055</v>
      </c>
      <c r="QIM1" s="30" t="s">
        <v>12056</v>
      </c>
      <c r="QIN1" s="30" t="s">
        <v>12057</v>
      </c>
      <c r="QIO1" s="30" t="s">
        <v>12058</v>
      </c>
      <c r="QIP1" s="30" t="s">
        <v>12059</v>
      </c>
      <c r="QIQ1" s="30" t="s">
        <v>12060</v>
      </c>
      <c r="QIR1" s="30" t="s">
        <v>12061</v>
      </c>
      <c r="QIS1" s="30" t="s">
        <v>12062</v>
      </c>
      <c r="QIT1" s="30" t="s">
        <v>12063</v>
      </c>
      <c r="QIU1" s="30" t="s">
        <v>12064</v>
      </c>
      <c r="QIV1" s="30" t="s">
        <v>12065</v>
      </c>
      <c r="QIW1" s="30" t="s">
        <v>12066</v>
      </c>
      <c r="QIX1" s="30" t="s">
        <v>12067</v>
      </c>
      <c r="QIY1" s="30" t="s">
        <v>12068</v>
      </c>
      <c r="QIZ1" s="30" t="s">
        <v>12069</v>
      </c>
      <c r="QJA1" s="30" t="s">
        <v>12070</v>
      </c>
      <c r="QJB1" s="30" t="s">
        <v>12071</v>
      </c>
      <c r="QJC1" s="30" t="s">
        <v>12072</v>
      </c>
      <c r="QJD1" s="30" t="s">
        <v>12073</v>
      </c>
      <c r="QJE1" s="30" t="s">
        <v>12074</v>
      </c>
      <c r="QJF1" s="30" t="s">
        <v>12075</v>
      </c>
      <c r="QJG1" s="30" t="s">
        <v>12076</v>
      </c>
      <c r="QJH1" s="30" t="s">
        <v>12077</v>
      </c>
      <c r="QJI1" s="30" t="s">
        <v>12078</v>
      </c>
      <c r="QJJ1" s="30" t="s">
        <v>12079</v>
      </c>
      <c r="QJK1" s="30" t="s">
        <v>12080</v>
      </c>
      <c r="QJL1" s="30" t="s">
        <v>12081</v>
      </c>
      <c r="QJM1" s="30" t="s">
        <v>12082</v>
      </c>
      <c r="QJN1" s="30" t="s">
        <v>12083</v>
      </c>
      <c r="QJO1" s="30" t="s">
        <v>12084</v>
      </c>
      <c r="QJP1" s="30" t="s">
        <v>12085</v>
      </c>
      <c r="QJQ1" s="30" t="s">
        <v>12086</v>
      </c>
      <c r="QJR1" s="30" t="s">
        <v>12087</v>
      </c>
      <c r="QJS1" s="30" t="s">
        <v>12088</v>
      </c>
      <c r="QJT1" s="30" t="s">
        <v>12089</v>
      </c>
      <c r="QJU1" s="30" t="s">
        <v>12090</v>
      </c>
      <c r="QJV1" s="30" t="s">
        <v>12091</v>
      </c>
      <c r="QJW1" s="30" t="s">
        <v>12092</v>
      </c>
      <c r="QJX1" s="30" t="s">
        <v>12093</v>
      </c>
      <c r="QJY1" s="30" t="s">
        <v>12094</v>
      </c>
      <c r="QJZ1" s="30" t="s">
        <v>12095</v>
      </c>
      <c r="QKA1" s="30" t="s">
        <v>12096</v>
      </c>
      <c r="QKB1" s="30" t="s">
        <v>12097</v>
      </c>
      <c r="QKC1" s="30" t="s">
        <v>12098</v>
      </c>
      <c r="QKD1" s="30" t="s">
        <v>12099</v>
      </c>
      <c r="QKE1" s="30" t="s">
        <v>12100</v>
      </c>
      <c r="QKF1" s="30" t="s">
        <v>12101</v>
      </c>
      <c r="QKG1" s="30" t="s">
        <v>12102</v>
      </c>
      <c r="QKH1" s="30" t="s">
        <v>12103</v>
      </c>
      <c r="QKI1" s="30" t="s">
        <v>12104</v>
      </c>
      <c r="QKJ1" s="30" t="s">
        <v>12105</v>
      </c>
      <c r="QKK1" s="30" t="s">
        <v>12106</v>
      </c>
      <c r="QKL1" s="30" t="s">
        <v>12107</v>
      </c>
      <c r="QKM1" s="30" t="s">
        <v>12108</v>
      </c>
      <c r="QKN1" s="30" t="s">
        <v>12109</v>
      </c>
      <c r="QKO1" s="30" t="s">
        <v>12110</v>
      </c>
      <c r="QKP1" s="30" t="s">
        <v>12111</v>
      </c>
      <c r="QKQ1" s="30" t="s">
        <v>12112</v>
      </c>
      <c r="QKR1" s="30" t="s">
        <v>12113</v>
      </c>
      <c r="QKS1" s="30" t="s">
        <v>12114</v>
      </c>
      <c r="QKT1" s="30" t="s">
        <v>12115</v>
      </c>
      <c r="QKU1" s="30" t="s">
        <v>12116</v>
      </c>
      <c r="QKV1" s="30" t="s">
        <v>12117</v>
      </c>
      <c r="QKW1" s="30" t="s">
        <v>12118</v>
      </c>
      <c r="QKX1" s="30" t="s">
        <v>12119</v>
      </c>
      <c r="QKY1" s="30" t="s">
        <v>12120</v>
      </c>
      <c r="QKZ1" s="30" t="s">
        <v>12121</v>
      </c>
      <c r="QLA1" s="30" t="s">
        <v>12122</v>
      </c>
      <c r="QLB1" s="30" t="s">
        <v>12123</v>
      </c>
      <c r="QLC1" s="30" t="s">
        <v>12124</v>
      </c>
      <c r="QLD1" s="30" t="s">
        <v>12125</v>
      </c>
      <c r="QLE1" s="30" t="s">
        <v>12126</v>
      </c>
      <c r="QLF1" s="30" t="s">
        <v>12127</v>
      </c>
      <c r="QLG1" s="30" t="s">
        <v>12128</v>
      </c>
      <c r="QLH1" s="30" t="s">
        <v>12129</v>
      </c>
      <c r="QLI1" s="30" t="s">
        <v>12130</v>
      </c>
      <c r="QLJ1" s="30" t="s">
        <v>12131</v>
      </c>
      <c r="QLK1" s="30" t="s">
        <v>12132</v>
      </c>
      <c r="QLL1" s="30" t="s">
        <v>12133</v>
      </c>
      <c r="QLM1" s="30" t="s">
        <v>12134</v>
      </c>
      <c r="QLN1" s="30" t="s">
        <v>12135</v>
      </c>
      <c r="QLO1" s="30" t="s">
        <v>12136</v>
      </c>
      <c r="QLP1" s="30" t="s">
        <v>12137</v>
      </c>
      <c r="QLQ1" s="30" t="s">
        <v>12138</v>
      </c>
      <c r="QLR1" s="30" t="s">
        <v>12139</v>
      </c>
      <c r="QLS1" s="30" t="s">
        <v>12140</v>
      </c>
      <c r="QLT1" s="30" t="s">
        <v>12141</v>
      </c>
      <c r="QLU1" s="30" t="s">
        <v>12142</v>
      </c>
      <c r="QLV1" s="30" t="s">
        <v>12143</v>
      </c>
      <c r="QLW1" s="30" t="s">
        <v>12144</v>
      </c>
      <c r="QLX1" s="30" t="s">
        <v>12145</v>
      </c>
      <c r="QLY1" s="30" t="s">
        <v>12146</v>
      </c>
      <c r="QLZ1" s="30" t="s">
        <v>12147</v>
      </c>
      <c r="QMA1" s="30" t="s">
        <v>12148</v>
      </c>
      <c r="QMB1" s="30" t="s">
        <v>12149</v>
      </c>
      <c r="QMC1" s="30" t="s">
        <v>12150</v>
      </c>
      <c r="QMD1" s="30" t="s">
        <v>12151</v>
      </c>
      <c r="QME1" s="30" t="s">
        <v>12152</v>
      </c>
      <c r="QMF1" s="30" t="s">
        <v>12153</v>
      </c>
      <c r="QMG1" s="30" t="s">
        <v>12154</v>
      </c>
      <c r="QMH1" s="30" t="s">
        <v>12155</v>
      </c>
      <c r="QMI1" s="30" t="s">
        <v>12156</v>
      </c>
      <c r="QMJ1" s="30" t="s">
        <v>12157</v>
      </c>
      <c r="QMK1" s="30" t="s">
        <v>12158</v>
      </c>
      <c r="QML1" s="30" t="s">
        <v>12159</v>
      </c>
      <c r="QMM1" s="30" t="s">
        <v>12160</v>
      </c>
      <c r="QMN1" s="30" t="s">
        <v>12161</v>
      </c>
      <c r="QMO1" s="30" t="s">
        <v>12162</v>
      </c>
      <c r="QMP1" s="30" t="s">
        <v>12163</v>
      </c>
      <c r="QMQ1" s="30" t="s">
        <v>12164</v>
      </c>
      <c r="QMR1" s="30" t="s">
        <v>12165</v>
      </c>
      <c r="QMS1" s="30" t="s">
        <v>12166</v>
      </c>
      <c r="QMT1" s="30" t="s">
        <v>12167</v>
      </c>
      <c r="QMU1" s="30" t="s">
        <v>12168</v>
      </c>
      <c r="QMV1" s="30" t="s">
        <v>12169</v>
      </c>
      <c r="QMW1" s="30" t="s">
        <v>12170</v>
      </c>
      <c r="QMX1" s="30" t="s">
        <v>12171</v>
      </c>
      <c r="QMY1" s="30" t="s">
        <v>12172</v>
      </c>
      <c r="QMZ1" s="30" t="s">
        <v>12173</v>
      </c>
      <c r="QNA1" s="30" t="s">
        <v>12174</v>
      </c>
      <c r="QNB1" s="30" t="s">
        <v>12175</v>
      </c>
      <c r="QNC1" s="30" t="s">
        <v>12176</v>
      </c>
      <c r="QND1" s="30" t="s">
        <v>12177</v>
      </c>
      <c r="QNE1" s="30" t="s">
        <v>12178</v>
      </c>
      <c r="QNF1" s="30" t="s">
        <v>12179</v>
      </c>
      <c r="QNG1" s="30" t="s">
        <v>12180</v>
      </c>
      <c r="QNH1" s="30" t="s">
        <v>12181</v>
      </c>
      <c r="QNI1" s="30" t="s">
        <v>12182</v>
      </c>
      <c r="QNJ1" s="30" t="s">
        <v>12183</v>
      </c>
      <c r="QNK1" s="30" t="s">
        <v>12184</v>
      </c>
      <c r="QNL1" s="30" t="s">
        <v>12185</v>
      </c>
      <c r="QNM1" s="30" t="s">
        <v>12186</v>
      </c>
      <c r="QNN1" s="30" t="s">
        <v>12187</v>
      </c>
      <c r="QNO1" s="30" t="s">
        <v>12188</v>
      </c>
      <c r="QNP1" s="30" t="s">
        <v>12189</v>
      </c>
      <c r="QNQ1" s="30" t="s">
        <v>12190</v>
      </c>
      <c r="QNR1" s="30" t="s">
        <v>12191</v>
      </c>
      <c r="QNS1" s="30" t="s">
        <v>12192</v>
      </c>
      <c r="QNT1" s="30" t="s">
        <v>12193</v>
      </c>
      <c r="QNU1" s="30" t="s">
        <v>12194</v>
      </c>
      <c r="QNV1" s="30" t="s">
        <v>12195</v>
      </c>
      <c r="QNW1" s="30" t="s">
        <v>12196</v>
      </c>
      <c r="QNX1" s="30" t="s">
        <v>12197</v>
      </c>
      <c r="QNY1" s="30" t="s">
        <v>12198</v>
      </c>
      <c r="QNZ1" s="30" t="s">
        <v>12199</v>
      </c>
      <c r="QOA1" s="30" t="s">
        <v>12200</v>
      </c>
      <c r="QOB1" s="30" t="s">
        <v>12201</v>
      </c>
      <c r="QOC1" s="30" t="s">
        <v>12202</v>
      </c>
      <c r="QOD1" s="30" t="s">
        <v>12203</v>
      </c>
      <c r="QOE1" s="30" t="s">
        <v>12204</v>
      </c>
      <c r="QOF1" s="30" t="s">
        <v>12205</v>
      </c>
      <c r="QOG1" s="30" t="s">
        <v>12206</v>
      </c>
      <c r="QOH1" s="30" t="s">
        <v>12207</v>
      </c>
      <c r="QOI1" s="30" t="s">
        <v>12208</v>
      </c>
      <c r="QOJ1" s="30" t="s">
        <v>12209</v>
      </c>
      <c r="QOK1" s="30" t="s">
        <v>12210</v>
      </c>
      <c r="QOL1" s="30" t="s">
        <v>12211</v>
      </c>
      <c r="QOM1" s="30" t="s">
        <v>12212</v>
      </c>
      <c r="QON1" s="30" t="s">
        <v>12213</v>
      </c>
      <c r="QOO1" s="30" t="s">
        <v>12214</v>
      </c>
      <c r="QOP1" s="30" t="s">
        <v>12215</v>
      </c>
      <c r="QOQ1" s="30" t="s">
        <v>12216</v>
      </c>
      <c r="QOR1" s="30" t="s">
        <v>12217</v>
      </c>
      <c r="QOS1" s="30" t="s">
        <v>12218</v>
      </c>
      <c r="QOT1" s="30" t="s">
        <v>12219</v>
      </c>
      <c r="QOU1" s="30" t="s">
        <v>12220</v>
      </c>
      <c r="QOV1" s="30" t="s">
        <v>12221</v>
      </c>
      <c r="QOW1" s="30" t="s">
        <v>12222</v>
      </c>
      <c r="QOX1" s="30" t="s">
        <v>12223</v>
      </c>
      <c r="QOY1" s="30" t="s">
        <v>12224</v>
      </c>
      <c r="QOZ1" s="30" t="s">
        <v>12225</v>
      </c>
      <c r="QPA1" s="30" t="s">
        <v>12226</v>
      </c>
      <c r="QPB1" s="30" t="s">
        <v>12227</v>
      </c>
      <c r="QPC1" s="30" t="s">
        <v>12228</v>
      </c>
      <c r="QPD1" s="30" t="s">
        <v>12229</v>
      </c>
      <c r="QPE1" s="30" t="s">
        <v>12230</v>
      </c>
      <c r="QPF1" s="30" t="s">
        <v>12231</v>
      </c>
      <c r="QPG1" s="30" t="s">
        <v>12232</v>
      </c>
      <c r="QPH1" s="30" t="s">
        <v>12233</v>
      </c>
      <c r="QPI1" s="30" t="s">
        <v>12234</v>
      </c>
      <c r="QPJ1" s="30" t="s">
        <v>12235</v>
      </c>
      <c r="QPK1" s="30" t="s">
        <v>12236</v>
      </c>
      <c r="QPL1" s="30" t="s">
        <v>12237</v>
      </c>
      <c r="QPM1" s="30" t="s">
        <v>12238</v>
      </c>
      <c r="QPN1" s="30" t="s">
        <v>12239</v>
      </c>
      <c r="QPO1" s="30" t="s">
        <v>12240</v>
      </c>
      <c r="QPP1" s="30" t="s">
        <v>12241</v>
      </c>
      <c r="QPQ1" s="30" t="s">
        <v>12242</v>
      </c>
      <c r="QPR1" s="30" t="s">
        <v>12243</v>
      </c>
      <c r="QPS1" s="30" t="s">
        <v>12244</v>
      </c>
      <c r="QPT1" s="30" t="s">
        <v>12245</v>
      </c>
      <c r="QPU1" s="30" t="s">
        <v>12246</v>
      </c>
      <c r="QPV1" s="30" t="s">
        <v>12247</v>
      </c>
      <c r="QPW1" s="30" t="s">
        <v>12248</v>
      </c>
      <c r="QPX1" s="30" t="s">
        <v>12249</v>
      </c>
      <c r="QPY1" s="30" t="s">
        <v>12250</v>
      </c>
      <c r="QPZ1" s="30" t="s">
        <v>12251</v>
      </c>
      <c r="QQA1" s="30" t="s">
        <v>12252</v>
      </c>
      <c r="QQB1" s="30" t="s">
        <v>12253</v>
      </c>
      <c r="QQC1" s="30" t="s">
        <v>12254</v>
      </c>
      <c r="QQD1" s="30" t="s">
        <v>12255</v>
      </c>
      <c r="QQE1" s="30" t="s">
        <v>12256</v>
      </c>
      <c r="QQF1" s="30" t="s">
        <v>12257</v>
      </c>
      <c r="QQG1" s="30" t="s">
        <v>12258</v>
      </c>
      <c r="QQH1" s="30" t="s">
        <v>12259</v>
      </c>
      <c r="QQI1" s="30" t="s">
        <v>12260</v>
      </c>
      <c r="QQJ1" s="30" t="s">
        <v>12261</v>
      </c>
      <c r="QQK1" s="30" t="s">
        <v>12262</v>
      </c>
      <c r="QQL1" s="30" t="s">
        <v>12263</v>
      </c>
      <c r="QQM1" s="30" t="s">
        <v>12264</v>
      </c>
      <c r="QQN1" s="30" t="s">
        <v>12265</v>
      </c>
      <c r="QQO1" s="30" t="s">
        <v>12266</v>
      </c>
      <c r="QQP1" s="30" t="s">
        <v>12267</v>
      </c>
      <c r="QQQ1" s="30" t="s">
        <v>12268</v>
      </c>
      <c r="QQR1" s="30" t="s">
        <v>12269</v>
      </c>
      <c r="QQS1" s="30" t="s">
        <v>12270</v>
      </c>
      <c r="QQT1" s="30" t="s">
        <v>12271</v>
      </c>
      <c r="QQU1" s="30" t="s">
        <v>12272</v>
      </c>
      <c r="QQV1" s="30" t="s">
        <v>12273</v>
      </c>
      <c r="QQW1" s="30" t="s">
        <v>12274</v>
      </c>
      <c r="QQX1" s="30" t="s">
        <v>12275</v>
      </c>
      <c r="QQY1" s="30" t="s">
        <v>12276</v>
      </c>
      <c r="QQZ1" s="30" t="s">
        <v>12277</v>
      </c>
      <c r="QRA1" s="30" t="s">
        <v>12278</v>
      </c>
      <c r="QRB1" s="30" t="s">
        <v>12279</v>
      </c>
      <c r="QRC1" s="30" t="s">
        <v>12280</v>
      </c>
      <c r="QRD1" s="30" t="s">
        <v>12281</v>
      </c>
      <c r="QRE1" s="30" t="s">
        <v>12282</v>
      </c>
      <c r="QRF1" s="30" t="s">
        <v>12283</v>
      </c>
      <c r="QRG1" s="30" t="s">
        <v>12284</v>
      </c>
      <c r="QRH1" s="30" t="s">
        <v>12285</v>
      </c>
      <c r="QRI1" s="30" t="s">
        <v>12286</v>
      </c>
      <c r="QRJ1" s="30" t="s">
        <v>12287</v>
      </c>
      <c r="QRK1" s="30" t="s">
        <v>12288</v>
      </c>
      <c r="QRL1" s="30" t="s">
        <v>12289</v>
      </c>
      <c r="QRM1" s="30" t="s">
        <v>12290</v>
      </c>
      <c r="QRN1" s="30" t="s">
        <v>12291</v>
      </c>
      <c r="QRO1" s="30" t="s">
        <v>12292</v>
      </c>
      <c r="QRP1" s="30" t="s">
        <v>12293</v>
      </c>
      <c r="QRQ1" s="30" t="s">
        <v>12294</v>
      </c>
      <c r="QRR1" s="30" t="s">
        <v>12295</v>
      </c>
      <c r="QRS1" s="30" t="s">
        <v>12296</v>
      </c>
      <c r="QRT1" s="30" t="s">
        <v>12297</v>
      </c>
      <c r="QRU1" s="30" t="s">
        <v>12298</v>
      </c>
      <c r="QRV1" s="30" t="s">
        <v>12299</v>
      </c>
      <c r="QRW1" s="30" t="s">
        <v>12300</v>
      </c>
      <c r="QRX1" s="30" t="s">
        <v>12301</v>
      </c>
      <c r="QRY1" s="30" t="s">
        <v>12302</v>
      </c>
      <c r="QRZ1" s="30" t="s">
        <v>12303</v>
      </c>
      <c r="QSA1" s="30" t="s">
        <v>12304</v>
      </c>
      <c r="QSB1" s="30" t="s">
        <v>12305</v>
      </c>
      <c r="QSC1" s="30" t="s">
        <v>12306</v>
      </c>
      <c r="QSD1" s="30" t="s">
        <v>12307</v>
      </c>
      <c r="QSE1" s="30" t="s">
        <v>12308</v>
      </c>
      <c r="QSF1" s="30" t="s">
        <v>12309</v>
      </c>
      <c r="QSG1" s="30" t="s">
        <v>12310</v>
      </c>
      <c r="QSH1" s="30" t="s">
        <v>12311</v>
      </c>
      <c r="QSI1" s="30" t="s">
        <v>12312</v>
      </c>
      <c r="QSJ1" s="30" t="s">
        <v>12313</v>
      </c>
      <c r="QSK1" s="30" t="s">
        <v>12314</v>
      </c>
      <c r="QSL1" s="30" t="s">
        <v>12315</v>
      </c>
      <c r="QSM1" s="30" t="s">
        <v>12316</v>
      </c>
      <c r="QSN1" s="30" t="s">
        <v>12317</v>
      </c>
      <c r="QSO1" s="30" t="s">
        <v>12318</v>
      </c>
      <c r="QSP1" s="30" t="s">
        <v>12319</v>
      </c>
      <c r="QSQ1" s="30" t="s">
        <v>12320</v>
      </c>
      <c r="QSR1" s="30" t="s">
        <v>12321</v>
      </c>
      <c r="QSS1" s="30" t="s">
        <v>12322</v>
      </c>
      <c r="QST1" s="30" t="s">
        <v>12323</v>
      </c>
      <c r="QSU1" s="30" t="s">
        <v>12324</v>
      </c>
      <c r="QSV1" s="30" t="s">
        <v>12325</v>
      </c>
      <c r="QSW1" s="30" t="s">
        <v>12326</v>
      </c>
      <c r="QSX1" s="30" t="s">
        <v>12327</v>
      </c>
      <c r="QSY1" s="30" t="s">
        <v>12328</v>
      </c>
      <c r="QSZ1" s="30" t="s">
        <v>12329</v>
      </c>
      <c r="QTA1" s="30" t="s">
        <v>12330</v>
      </c>
      <c r="QTB1" s="30" t="s">
        <v>12331</v>
      </c>
      <c r="QTC1" s="30" t="s">
        <v>12332</v>
      </c>
      <c r="QTD1" s="30" t="s">
        <v>12333</v>
      </c>
      <c r="QTE1" s="30" t="s">
        <v>12334</v>
      </c>
      <c r="QTF1" s="30" t="s">
        <v>12335</v>
      </c>
      <c r="QTG1" s="30" t="s">
        <v>12336</v>
      </c>
      <c r="QTH1" s="30" t="s">
        <v>12337</v>
      </c>
      <c r="QTI1" s="30" t="s">
        <v>12338</v>
      </c>
      <c r="QTJ1" s="30" t="s">
        <v>12339</v>
      </c>
      <c r="QTK1" s="30" t="s">
        <v>12340</v>
      </c>
      <c r="QTL1" s="30" t="s">
        <v>12341</v>
      </c>
      <c r="QTM1" s="30" t="s">
        <v>12342</v>
      </c>
      <c r="QTN1" s="30" t="s">
        <v>12343</v>
      </c>
      <c r="QTO1" s="30" t="s">
        <v>12344</v>
      </c>
      <c r="QTP1" s="30" t="s">
        <v>12345</v>
      </c>
      <c r="QTQ1" s="30" t="s">
        <v>12346</v>
      </c>
      <c r="QTR1" s="30" t="s">
        <v>12347</v>
      </c>
      <c r="QTS1" s="30" t="s">
        <v>12348</v>
      </c>
      <c r="QTT1" s="30" t="s">
        <v>12349</v>
      </c>
      <c r="QTU1" s="30" t="s">
        <v>12350</v>
      </c>
      <c r="QTV1" s="30" t="s">
        <v>12351</v>
      </c>
      <c r="QTW1" s="30" t="s">
        <v>12352</v>
      </c>
      <c r="QTX1" s="30" t="s">
        <v>12353</v>
      </c>
      <c r="QTY1" s="30" t="s">
        <v>12354</v>
      </c>
      <c r="QTZ1" s="30" t="s">
        <v>12355</v>
      </c>
      <c r="QUA1" s="30" t="s">
        <v>12356</v>
      </c>
      <c r="QUB1" s="30" t="s">
        <v>12357</v>
      </c>
      <c r="QUC1" s="30" t="s">
        <v>12358</v>
      </c>
      <c r="QUD1" s="30" t="s">
        <v>12359</v>
      </c>
      <c r="QUE1" s="30" t="s">
        <v>12360</v>
      </c>
      <c r="QUF1" s="30" t="s">
        <v>12361</v>
      </c>
      <c r="QUG1" s="30" t="s">
        <v>12362</v>
      </c>
      <c r="QUH1" s="30" t="s">
        <v>12363</v>
      </c>
      <c r="QUI1" s="30" t="s">
        <v>12364</v>
      </c>
      <c r="QUJ1" s="30" t="s">
        <v>12365</v>
      </c>
      <c r="QUK1" s="30" t="s">
        <v>12366</v>
      </c>
      <c r="QUL1" s="30" t="s">
        <v>12367</v>
      </c>
      <c r="QUM1" s="30" t="s">
        <v>12368</v>
      </c>
      <c r="QUN1" s="30" t="s">
        <v>12369</v>
      </c>
      <c r="QUO1" s="30" t="s">
        <v>12370</v>
      </c>
      <c r="QUP1" s="30" t="s">
        <v>12371</v>
      </c>
      <c r="QUQ1" s="30" t="s">
        <v>12372</v>
      </c>
      <c r="QUR1" s="30" t="s">
        <v>12373</v>
      </c>
      <c r="QUS1" s="30" t="s">
        <v>12374</v>
      </c>
      <c r="QUT1" s="30" t="s">
        <v>12375</v>
      </c>
      <c r="QUU1" s="30" t="s">
        <v>12376</v>
      </c>
      <c r="QUV1" s="30" t="s">
        <v>12377</v>
      </c>
      <c r="QUW1" s="30" t="s">
        <v>12378</v>
      </c>
      <c r="QUX1" s="30" t="s">
        <v>12379</v>
      </c>
      <c r="QUY1" s="30" t="s">
        <v>12380</v>
      </c>
      <c r="QUZ1" s="30" t="s">
        <v>12381</v>
      </c>
      <c r="QVA1" s="30" t="s">
        <v>12382</v>
      </c>
      <c r="QVB1" s="30" t="s">
        <v>12383</v>
      </c>
      <c r="QVC1" s="30" t="s">
        <v>12384</v>
      </c>
      <c r="QVD1" s="30" t="s">
        <v>12385</v>
      </c>
      <c r="QVE1" s="30" t="s">
        <v>12386</v>
      </c>
      <c r="QVF1" s="30" t="s">
        <v>12387</v>
      </c>
      <c r="QVG1" s="30" t="s">
        <v>12388</v>
      </c>
      <c r="QVH1" s="30" t="s">
        <v>12389</v>
      </c>
      <c r="QVI1" s="30" t="s">
        <v>12390</v>
      </c>
      <c r="QVJ1" s="30" t="s">
        <v>12391</v>
      </c>
      <c r="QVK1" s="30" t="s">
        <v>12392</v>
      </c>
      <c r="QVL1" s="30" t="s">
        <v>12393</v>
      </c>
      <c r="QVM1" s="30" t="s">
        <v>12394</v>
      </c>
      <c r="QVN1" s="30" t="s">
        <v>12395</v>
      </c>
      <c r="QVO1" s="30" t="s">
        <v>12396</v>
      </c>
      <c r="QVP1" s="30" t="s">
        <v>12397</v>
      </c>
      <c r="QVQ1" s="30" t="s">
        <v>12398</v>
      </c>
      <c r="QVR1" s="30" t="s">
        <v>12399</v>
      </c>
      <c r="QVS1" s="30" t="s">
        <v>12400</v>
      </c>
      <c r="QVT1" s="30" t="s">
        <v>12401</v>
      </c>
      <c r="QVU1" s="30" t="s">
        <v>12402</v>
      </c>
      <c r="QVV1" s="30" t="s">
        <v>12403</v>
      </c>
      <c r="QVW1" s="30" t="s">
        <v>12404</v>
      </c>
      <c r="QVX1" s="30" t="s">
        <v>12405</v>
      </c>
      <c r="QVY1" s="30" t="s">
        <v>12406</v>
      </c>
      <c r="QVZ1" s="30" t="s">
        <v>12407</v>
      </c>
      <c r="QWA1" s="30" t="s">
        <v>12408</v>
      </c>
      <c r="QWB1" s="30" t="s">
        <v>12409</v>
      </c>
      <c r="QWC1" s="30" t="s">
        <v>12410</v>
      </c>
      <c r="QWD1" s="30" t="s">
        <v>12411</v>
      </c>
      <c r="QWE1" s="30" t="s">
        <v>12412</v>
      </c>
      <c r="QWF1" s="30" t="s">
        <v>12413</v>
      </c>
      <c r="QWG1" s="30" t="s">
        <v>12414</v>
      </c>
      <c r="QWH1" s="30" t="s">
        <v>12415</v>
      </c>
      <c r="QWI1" s="30" t="s">
        <v>12416</v>
      </c>
      <c r="QWJ1" s="30" t="s">
        <v>12417</v>
      </c>
      <c r="QWK1" s="30" t="s">
        <v>12418</v>
      </c>
      <c r="QWL1" s="30" t="s">
        <v>12419</v>
      </c>
      <c r="QWM1" s="30" t="s">
        <v>12420</v>
      </c>
      <c r="QWN1" s="30" t="s">
        <v>12421</v>
      </c>
      <c r="QWO1" s="30" t="s">
        <v>12422</v>
      </c>
      <c r="QWP1" s="30" t="s">
        <v>12423</v>
      </c>
      <c r="QWQ1" s="30" t="s">
        <v>12424</v>
      </c>
      <c r="QWR1" s="30" t="s">
        <v>12425</v>
      </c>
      <c r="QWS1" s="30" t="s">
        <v>12426</v>
      </c>
      <c r="QWT1" s="30" t="s">
        <v>12427</v>
      </c>
      <c r="QWU1" s="30" t="s">
        <v>12428</v>
      </c>
      <c r="QWV1" s="30" t="s">
        <v>12429</v>
      </c>
      <c r="QWW1" s="30" t="s">
        <v>12430</v>
      </c>
      <c r="QWX1" s="30" t="s">
        <v>12431</v>
      </c>
      <c r="QWY1" s="30" t="s">
        <v>12432</v>
      </c>
      <c r="QWZ1" s="30" t="s">
        <v>12433</v>
      </c>
      <c r="QXA1" s="30" t="s">
        <v>12434</v>
      </c>
      <c r="QXB1" s="30" t="s">
        <v>12435</v>
      </c>
      <c r="QXC1" s="30" t="s">
        <v>12436</v>
      </c>
      <c r="QXD1" s="30" t="s">
        <v>12437</v>
      </c>
      <c r="QXE1" s="30" t="s">
        <v>12438</v>
      </c>
      <c r="QXF1" s="30" t="s">
        <v>12439</v>
      </c>
      <c r="QXG1" s="30" t="s">
        <v>12440</v>
      </c>
      <c r="QXH1" s="30" t="s">
        <v>12441</v>
      </c>
      <c r="QXI1" s="30" t="s">
        <v>12442</v>
      </c>
      <c r="QXJ1" s="30" t="s">
        <v>12443</v>
      </c>
      <c r="QXK1" s="30" t="s">
        <v>12444</v>
      </c>
      <c r="QXL1" s="30" t="s">
        <v>12445</v>
      </c>
      <c r="QXM1" s="30" t="s">
        <v>12446</v>
      </c>
      <c r="QXN1" s="30" t="s">
        <v>12447</v>
      </c>
      <c r="QXO1" s="30" t="s">
        <v>12448</v>
      </c>
      <c r="QXP1" s="30" t="s">
        <v>12449</v>
      </c>
      <c r="QXQ1" s="30" t="s">
        <v>12450</v>
      </c>
      <c r="QXR1" s="30" t="s">
        <v>12451</v>
      </c>
      <c r="QXS1" s="30" t="s">
        <v>12452</v>
      </c>
      <c r="QXT1" s="30" t="s">
        <v>12453</v>
      </c>
      <c r="QXU1" s="30" t="s">
        <v>12454</v>
      </c>
      <c r="QXV1" s="30" t="s">
        <v>12455</v>
      </c>
      <c r="QXW1" s="30" t="s">
        <v>12456</v>
      </c>
      <c r="QXX1" s="30" t="s">
        <v>12457</v>
      </c>
      <c r="QXY1" s="30" t="s">
        <v>12458</v>
      </c>
      <c r="QXZ1" s="30" t="s">
        <v>12459</v>
      </c>
      <c r="QYA1" s="30" t="s">
        <v>12460</v>
      </c>
      <c r="QYB1" s="30" t="s">
        <v>12461</v>
      </c>
      <c r="QYC1" s="30" t="s">
        <v>12462</v>
      </c>
      <c r="QYD1" s="30" t="s">
        <v>12463</v>
      </c>
      <c r="QYE1" s="30" t="s">
        <v>12464</v>
      </c>
      <c r="QYF1" s="30" t="s">
        <v>12465</v>
      </c>
      <c r="QYG1" s="30" t="s">
        <v>12466</v>
      </c>
      <c r="QYH1" s="30" t="s">
        <v>12467</v>
      </c>
      <c r="QYI1" s="30" t="s">
        <v>12468</v>
      </c>
      <c r="QYJ1" s="30" t="s">
        <v>12469</v>
      </c>
      <c r="QYK1" s="30" t="s">
        <v>12470</v>
      </c>
      <c r="QYL1" s="30" t="s">
        <v>12471</v>
      </c>
      <c r="QYM1" s="30" t="s">
        <v>12472</v>
      </c>
      <c r="QYN1" s="30" t="s">
        <v>12473</v>
      </c>
      <c r="QYO1" s="30" t="s">
        <v>12474</v>
      </c>
      <c r="QYP1" s="30" t="s">
        <v>12475</v>
      </c>
      <c r="QYQ1" s="30" t="s">
        <v>12476</v>
      </c>
      <c r="QYR1" s="30" t="s">
        <v>12477</v>
      </c>
      <c r="QYS1" s="30" t="s">
        <v>12478</v>
      </c>
      <c r="QYT1" s="30" t="s">
        <v>12479</v>
      </c>
      <c r="QYU1" s="30" t="s">
        <v>12480</v>
      </c>
      <c r="QYV1" s="30" t="s">
        <v>12481</v>
      </c>
      <c r="QYW1" s="30" t="s">
        <v>12482</v>
      </c>
      <c r="QYX1" s="30" t="s">
        <v>12483</v>
      </c>
      <c r="QYY1" s="30" t="s">
        <v>12484</v>
      </c>
      <c r="QYZ1" s="30" t="s">
        <v>12485</v>
      </c>
      <c r="QZA1" s="30" t="s">
        <v>12486</v>
      </c>
      <c r="QZB1" s="30" t="s">
        <v>12487</v>
      </c>
      <c r="QZC1" s="30" t="s">
        <v>12488</v>
      </c>
      <c r="QZD1" s="30" t="s">
        <v>12489</v>
      </c>
      <c r="QZE1" s="30" t="s">
        <v>12490</v>
      </c>
      <c r="QZF1" s="30" t="s">
        <v>12491</v>
      </c>
      <c r="QZG1" s="30" t="s">
        <v>12492</v>
      </c>
      <c r="QZH1" s="30" t="s">
        <v>12493</v>
      </c>
      <c r="QZI1" s="30" t="s">
        <v>12494</v>
      </c>
      <c r="QZJ1" s="30" t="s">
        <v>12495</v>
      </c>
      <c r="QZK1" s="30" t="s">
        <v>12496</v>
      </c>
      <c r="QZL1" s="30" t="s">
        <v>12497</v>
      </c>
      <c r="QZM1" s="30" t="s">
        <v>12498</v>
      </c>
      <c r="QZN1" s="30" t="s">
        <v>12499</v>
      </c>
      <c r="QZO1" s="30" t="s">
        <v>12500</v>
      </c>
      <c r="QZP1" s="30" t="s">
        <v>12501</v>
      </c>
      <c r="QZQ1" s="30" t="s">
        <v>12502</v>
      </c>
      <c r="QZR1" s="30" t="s">
        <v>12503</v>
      </c>
      <c r="QZS1" s="30" t="s">
        <v>12504</v>
      </c>
      <c r="QZT1" s="30" t="s">
        <v>12505</v>
      </c>
      <c r="QZU1" s="30" t="s">
        <v>12506</v>
      </c>
      <c r="QZV1" s="30" t="s">
        <v>12507</v>
      </c>
      <c r="QZW1" s="30" t="s">
        <v>12508</v>
      </c>
      <c r="QZX1" s="30" t="s">
        <v>12509</v>
      </c>
      <c r="QZY1" s="30" t="s">
        <v>12510</v>
      </c>
      <c r="QZZ1" s="30" t="s">
        <v>12511</v>
      </c>
      <c r="RAA1" s="30" t="s">
        <v>12512</v>
      </c>
      <c r="RAB1" s="30" t="s">
        <v>12513</v>
      </c>
      <c r="RAC1" s="30" t="s">
        <v>12514</v>
      </c>
      <c r="RAD1" s="30" t="s">
        <v>12515</v>
      </c>
      <c r="RAE1" s="30" t="s">
        <v>12516</v>
      </c>
      <c r="RAF1" s="30" t="s">
        <v>12517</v>
      </c>
      <c r="RAG1" s="30" t="s">
        <v>12518</v>
      </c>
      <c r="RAH1" s="30" t="s">
        <v>12519</v>
      </c>
      <c r="RAI1" s="30" t="s">
        <v>12520</v>
      </c>
      <c r="RAJ1" s="30" t="s">
        <v>12521</v>
      </c>
      <c r="RAK1" s="30" t="s">
        <v>12522</v>
      </c>
      <c r="RAL1" s="30" t="s">
        <v>12523</v>
      </c>
      <c r="RAM1" s="30" t="s">
        <v>12524</v>
      </c>
      <c r="RAN1" s="30" t="s">
        <v>12525</v>
      </c>
      <c r="RAO1" s="30" t="s">
        <v>12526</v>
      </c>
      <c r="RAP1" s="30" t="s">
        <v>12527</v>
      </c>
      <c r="RAQ1" s="30" t="s">
        <v>12528</v>
      </c>
      <c r="RAR1" s="30" t="s">
        <v>12529</v>
      </c>
      <c r="RAS1" s="30" t="s">
        <v>12530</v>
      </c>
      <c r="RAT1" s="30" t="s">
        <v>12531</v>
      </c>
      <c r="RAU1" s="30" t="s">
        <v>12532</v>
      </c>
      <c r="RAV1" s="30" t="s">
        <v>12533</v>
      </c>
      <c r="RAW1" s="30" t="s">
        <v>12534</v>
      </c>
      <c r="RAX1" s="30" t="s">
        <v>12535</v>
      </c>
      <c r="RAY1" s="30" t="s">
        <v>12536</v>
      </c>
      <c r="RAZ1" s="30" t="s">
        <v>12537</v>
      </c>
      <c r="RBA1" s="30" t="s">
        <v>12538</v>
      </c>
      <c r="RBB1" s="30" t="s">
        <v>12539</v>
      </c>
      <c r="RBC1" s="30" t="s">
        <v>12540</v>
      </c>
      <c r="RBD1" s="30" t="s">
        <v>12541</v>
      </c>
      <c r="RBE1" s="30" t="s">
        <v>12542</v>
      </c>
      <c r="RBF1" s="30" t="s">
        <v>12543</v>
      </c>
      <c r="RBG1" s="30" t="s">
        <v>12544</v>
      </c>
      <c r="RBH1" s="30" t="s">
        <v>12545</v>
      </c>
      <c r="RBI1" s="30" t="s">
        <v>12546</v>
      </c>
      <c r="RBJ1" s="30" t="s">
        <v>12547</v>
      </c>
      <c r="RBK1" s="30" t="s">
        <v>12548</v>
      </c>
      <c r="RBL1" s="30" t="s">
        <v>12549</v>
      </c>
      <c r="RBM1" s="30" t="s">
        <v>12550</v>
      </c>
      <c r="RBN1" s="30" t="s">
        <v>12551</v>
      </c>
      <c r="RBO1" s="30" t="s">
        <v>12552</v>
      </c>
      <c r="RBP1" s="30" t="s">
        <v>12553</v>
      </c>
      <c r="RBQ1" s="30" t="s">
        <v>12554</v>
      </c>
      <c r="RBR1" s="30" t="s">
        <v>12555</v>
      </c>
      <c r="RBS1" s="30" t="s">
        <v>12556</v>
      </c>
      <c r="RBT1" s="30" t="s">
        <v>12557</v>
      </c>
      <c r="RBU1" s="30" t="s">
        <v>12558</v>
      </c>
      <c r="RBV1" s="30" t="s">
        <v>12559</v>
      </c>
      <c r="RBW1" s="30" t="s">
        <v>12560</v>
      </c>
      <c r="RBX1" s="30" t="s">
        <v>12561</v>
      </c>
      <c r="RBY1" s="30" t="s">
        <v>12562</v>
      </c>
      <c r="RBZ1" s="30" t="s">
        <v>12563</v>
      </c>
      <c r="RCA1" s="30" t="s">
        <v>12564</v>
      </c>
      <c r="RCB1" s="30" t="s">
        <v>12565</v>
      </c>
      <c r="RCC1" s="30" t="s">
        <v>12566</v>
      </c>
      <c r="RCD1" s="30" t="s">
        <v>12567</v>
      </c>
      <c r="RCE1" s="30" t="s">
        <v>12568</v>
      </c>
      <c r="RCF1" s="30" t="s">
        <v>12569</v>
      </c>
      <c r="RCG1" s="30" t="s">
        <v>12570</v>
      </c>
      <c r="RCH1" s="30" t="s">
        <v>12571</v>
      </c>
      <c r="RCI1" s="30" t="s">
        <v>12572</v>
      </c>
      <c r="RCJ1" s="30" t="s">
        <v>12573</v>
      </c>
      <c r="RCK1" s="30" t="s">
        <v>12574</v>
      </c>
      <c r="RCL1" s="30" t="s">
        <v>12575</v>
      </c>
      <c r="RCM1" s="30" t="s">
        <v>12576</v>
      </c>
      <c r="RCN1" s="30" t="s">
        <v>12577</v>
      </c>
      <c r="RCO1" s="30" t="s">
        <v>12578</v>
      </c>
      <c r="RCP1" s="30" t="s">
        <v>12579</v>
      </c>
      <c r="RCQ1" s="30" t="s">
        <v>12580</v>
      </c>
      <c r="RCR1" s="30" t="s">
        <v>12581</v>
      </c>
      <c r="RCS1" s="30" t="s">
        <v>12582</v>
      </c>
      <c r="RCT1" s="30" t="s">
        <v>12583</v>
      </c>
      <c r="RCU1" s="30" t="s">
        <v>12584</v>
      </c>
      <c r="RCV1" s="30" t="s">
        <v>12585</v>
      </c>
      <c r="RCW1" s="30" t="s">
        <v>12586</v>
      </c>
      <c r="RCX1" s="30" t="s">
        <v>12587</v>
      </c>
      <c r="RCY1" s="30" t="s">
        <v>12588</v>
      </c>
      <c r="RCZ1" s="30" t="s">
        <v>12589</v>
      </c>
      <c r="RDA1" s="30" t="s">
        <v>12590</v>
      </c>
      <c r="RDB1" s="30" t="s">
        <v>12591</v>
      </c>
      <c r="RDC1" s="30" t="s">
        <v>12592</v>
      </c>
      <c r="RDD1" s="30" t="s">
        <v>12593</v>
      </c>
      <c r="RDE1" s="30" t="s">
        <v>12594</v>
      </c>
      <c r="RDF1" s="30" t="s">
        <v>12595</v>
      </c>
      <c r="RDG1" s="30" t="s">
        <v>12596</v>
      </c>
      <c r="RDH1" s="30" t="s">
        <v>12597</v>
      </c>
      <c r="RDI1" s="30" t="s">
        <v>12598</v>
      </c>
      <c r="RDJ1" s="30" t="s">
        <v>12599</v>
      </c>
      <c r="RDK1" s="30" t="s">
        <v>12600</v>
      </c>
      <c r="RDL1" s="30" t="s">
        <v>12601</v>
      </c>
      <c r="RDM1" s="30" t="s">
        <v>12602</v>
      </c>
      <c r="RDN1" s="30" t="s">
        <v>12603</v>
      </c>
      <c r="RDO1" s="30" t="s">
        <v>12604</v>
      </c>
      <c r="RDP1" s="30" t="s">
        <v>12605</v>
      </c>
      <c r="RDQ1" s="30" t="s">
        <v>12606</v>
      </c>
      <c r="RDR1" s="30" t="s">
        <v>12607</v>
      </c>
      <c r="RDS1" s="30" t="s">
        <v>12608</v>
      </c>
      <c r="RDT1" s="30" t="s">
        <v>12609</v>
      </c>
      <c r="RDU1" s="30" t="s">
        <v>12610</v>
      </c>
      <c r="RDV1" s="30" t="s">
        <v>12611</v>
      </c>
      <c r="RDW1" s="30" t="s">
        <v>12612</v>
      </c>
      <c r="RDX1" s="30" t="s">
        <v>12613</v>
      </c>
      <c r="RDY1" s="30" t="s">
        <v>12614</v>
      </c>
      <c r="RDZ1" s="30" t="s">
        <v>12615</v>
      </c>
      <c r="REA1" s="30" t="s">
        <v>12616</v>
      </c>
      <c r="REB1" s="30" t="s">
        <v>12617</v>
      </c>
      <c r="REC1" s="30" t="s">
        <v>12618</v>
      </c>
      <c r="RED1" s="30" t="s">
        <v>12619</v>
      </c>
      <c r="REE1" s="30" t="s">
        <v>12620</v>
      </c>
      <c r="REF1" s="30" t="s">
        <v>12621</v>
      </c>
      <c r="REG1" s="30" t="s">
        <v>12622</v>
      </c>
      <c r="REH1" s="30" t="s">
        <v>12623</v>
      </c>
      <c r="REI1" s="30" t="s">
        <v>12624</v>
      </c>
      <c r="REJ1" s="30" t="s">
        <v>12625</v>
      </c>
      <c r="REK1" s="30" t="s">
        <v>12626</v>
      </c>
      <c r="REL1" s="30" t="s">
        <v>12627</v>
      </c>
      <c r="REM1" s="30" t="s">
        <v>12628</v>
      </c>
      <c r="REN1" s="30" t="s">
        <v>12629</v>
      </c>
      <c r="REO1" s="30" t="s">
        <v>12630</v>
      </c>
      <c r="REP1" s="30" t="s">
        <v>12631</v>
      </c>
      <c r="REQ1" s="30" t="s">
        <v>12632</v>
      </c>
      <c r="RER1" s="30" t="s">
        <v>12633</v>
      </c>
      <c r="RES1" s="30" t="s">
        <v>12634</v>
      </c>
      <c r="RET1" s="30" t="s">
        <v>12635</v>
      </c>
      <c r="REU1" s="30" t="s">
        <v>12636</v>
      </c>
      <c r="REV1" s="30" t="s">
        <v>12637</v>
      </c>
      <c r="REW1" s="30" t="s">
        <v>12638</v>
      </c>
      <c r="REX1" s="30" t="s">
        <v>12639</v>
      </c>
      <c r="REY1" s="30" t="s">
        <v>12640</v>
      </c>
      <c r="REZ1" s="30" t="s">
        <v>12641</v>
      </c>
      <c r="RFA1" s="30" t="s">
        <v>12642</v>
      </c>
      <c r="RFB1" s="30" t="s">
        <v>12643</v>
      </c>
      <c r="RFC1" s="30" t="s">
        <v>12644</v>
      </c>
      <c r="RFD1" s="30" t="s">
        <v>12645</v>
      </c>
      <c r="RFE1" s="30" t="s">
        <v>12646</v>
      </c>
      <c r="RFF1" s="30" t="s">
        <v>12647</v>
      </c>
      <c r="RFG1" s="30" t="s">
        <v>12648</v>
      </c>
      <c r="RFH1" s="30" t="s">
        <v>12649</v>
      </c>
      <c r="RFI1" s="30" t="s">
        <v>12650</v>
      </c>
      <c r="RFJ1" s="30" t="s">
        <v>12651</v>
      </c>
      <c r="RFK1" s="30" t="s">
        <v>12652</v>
      </c>
      <c r="RFL1" s="30" t="s">
        <v>12653</v>
      </c>
      <c r="RFM1" s="30" t="s">
        <v>12654</v>
      </c>
      <c r="RFN1" s="30" t="s">
        <v>12655</v>
      </c>
      <c r="RFO1" s="30" t="s">
        <v>12656</v>
      </c>
      <c r="RFP1" s="30" t="s">
        <v>12657</v>
      </c>
      <c r="RFQ1" s="30" t="s">
        <v>12658</v>
      </c>
      <c r="RFR1" s="30" t="s">
        <v>12659</v>
      </c>
      <c r="RFS1" s="30" t="s">
        <v>12660</v>
      </c>
      <c r="RFT1" s="30" t="s">
        <v>12661</v>
      </c>
      <c r="RFU1" s="30" t="s">
        <v>12662</v>
      </c>
      <c r="RFV1" s="30" t="s">
        <v>12663</v>
      </c>
      <c r="RFW1" s="30" t="s">
        <v>12664</v>
      </c>
      <c r="RFX1" s="30" t="s">
        <v>12665</v>
      </c>
      <c r="RFY1" s="30" t="s">
        <v>12666</v>
      </c>
      <c r="RFZ1" s="30" t="s">
        <v>12667</v>
      </c>
      <c r="RGA1" s="30" t="s">
        <v>12668</v>
      </c>
      <c r="RGB1" s="30" t="s">
        <v>12669</v>
      </c>
      <c r="RGC1" s="30" t="s">
        <v>12670</v>
      </c>
      <c r="RGD1" s="30" t="s">
        <v>12671</v>
      </c>
      <c r="RGE1" s="30" t="s">
        <v>12672</v>
      </c>
      <c r="RGF1" s="30" t="s">
        <v>12673</v>
      </c>
      <c r="RGG1" s="30" t="s">
        <v>12674</v>
      </c>
      <c r="RGH1" s="30" t="s">
        <v>12675</v>
      </c>
      <c r="RGI1" s="30" t="s">
        <v>12676</v>
      </c>
      <c r="RGJ1" s="30" t="s">
        <v>12677</v>
      </c>
      <c r="RGK1" s="30" t="s">
        <v>12678</v>
      </c>
      <c r="RGL1" s="30" t="s">
        <v>12679</v>
      </c>
      <c r="RGM1" s="30" t="s">
        <v>12680</v>
      </c>
      <c r="RGN1" s="30" t="s">
        <v>12681</v>
      </c>
      <c r="RGO1" s="30" t="s">
        <v>12682</v>
      </c>
      <c r="RGP1" s="30" t="s">
        <v>12683</v>
      </c>
      <c r="RGQ1" s="30" t="s">
        <v>12684</v>
      </c>
      <c r="RGR1" s="30" t="s">
        <v>12685</v>
      </c>
      <c r="RGS1" s="30" t="s">
        <v>12686</v>
      </c>
      <c r="RGT1" s="30" t="s">
        <v>12687</v>
      </c>
      <c r="RGU1" s="30" t="s">
        <v>12688</v>
      </c>
      <c r="RGV1" s="30" t="s">
        <v>12689</v>
      </c>
      <c r="RGW1" s="30" t="s">
        <v>12690</v>
      </c>
      <c r="RGX1" s="30" t="s">
        <v>12691</v>
      </c>
      <c r="RGY1" s="30" t="s">
        <v>12692</v>
      </c>
      <c r="RGZ1" s="30" t="s">
        <v>12693</v>
      </c>
      <c r="RHA1" s="30" t="s">
        <v>12694</v>
      </c>
      <c r="RHB1" s="30" t="s">
        <v>12695</v>
      </c>
      <c r="RHC1" s="30" t="s">
        <v>12696</v>
      </c>
      <c r="RHD1" s="30" t="s">
        <v>12697</v>
      </c>
      <c r="RHE1" s="30" t="s">
        <v>12698</v>
      </c>
      <c r="RHF1" s="30" t="s">
        <v>12699</v>
      </c>
      <c r="RHG1" s="30" t="s">
        <v>12700</v>
      </c>
      <c r="RHH1" s="30" t="s">
        <v>12701</v>
      </c>
      <c r="RHI1" s="30" t="s">
        <v>12702</v>
      </c>
      <c r="RHJ1" s="30" t="s">
        <v>12703</v>
      </c>
      <c r="RHK1" s="30" t="s">
        <v>12704</v>
      </c>
      <c r="RHL1" s="30" t="s">
        <v>12705</v>
      </c>
      <c r="RHM1" s="30" t="s">
        <v>12706</v>
      </c>
      <c r="RHN1" s="30" t="s">
        <v>12707</v>
      </c>
      <c r="RHO1" s="30" t="s">
        <v>12708</v>
      </c>
      <c r="RHP1" s="30" t="s">
        <v>12709</v>
      </c>
      <c r="RHQ1" s="30" t="s">
        <v>12710</v>
      </c>
      <c r="RHR1" s="30" t="s">
        <v>12711</v>
      </c>
      <c r="RHS1" s="30" t="s">
        <v>12712</v>
      </c>
      <c r="RHT1" s="30" t="s">
        <v>12713</v>
      </c>
      <c r="RHU1" s="30" t="s">
        <v>12714</v>
      </c>
      <c r="RHV1" s="30" t="s">
        <v>12715</v>
      </c>
      <c r="RHW1" s="30" t="s">
        <v>12716</v>
      </c>
      <c r="RHX1" s="30" t="s">
        <v>12717</v>
      </c>
      <c r="RHY1" s="30" t="s">
        <v>12718</v>
      </c>
      <c r="RHZ1" s="30" t="s">
        <v>12719</v>
      </c>
      <c r="RIA1" s="30" t="s">
        <v>12720</v>
      </c>
      <c r="RIB1" s="30" t="s">
        <v>12721</v>
      </c>
      <c r="RIC1" s="30" t="s">
        <v>12722</v>
      </c>
      <c r="RID1" s="30" t="s">
        <v>12723</v>
      </c>
      <c r="RIE1" s="30" t="s">
        <v>12724</v>
      </c>
      <c r="RIF1" s="30" t="s">
        <v>12725</v>
      </c>
      <c r="RIG1" s="30" t="s">
        <v>12726</v>
      </c>
      <c r="RIH1" s="30" t="s">
        <v>12727</v>
      </c>
      <c r="RII1" s="30" t="s">
        <v>12728</v>
      </c>
      <c r="RIJ1" s="30" t="s">
        <v>12729</v>
      </c>
      <c r="RIK1" s="30" t="s">
        <v>12730</v>
      </c>
      <c r="RIL1" s="30" t="s">
        <v>12731</v>
      </c>
      <c r="RIM1" s="30" t="s">
        <v>12732</v>
      </c>
      <c r="RIN1" s="30" t="s">
        <v>12733</v>
      </c>
      <c r="RIO1" s="30" t="s">
        <v>12734</v>
      </c>
      <c r="RIP1" s="30" t="s">
        <v>12735</v>
      </c>
      <c r="RIQ1" s="30" t="s">
        <v>12736</v>
      </c>
      <c r="RIR1" s="30" t="s">
        <v>12737</v>
      </c>
      <c r="RIS1" s="30" t="s">
        <v>12738</v>
      </c>
      <c r="RIT1" s="30" t="s">
        <v>12739</v>
      </c>
      <c r="RIU1" s="30" t="s">
        <v>12740</v>
      </c>
      <c r="RIV1" s="30" t="s">
        <v>12741</v>
      </c>
      <c r="RIW1" s="30" t="s">
        <v>12742</v>
      </c>
      <c r="RIX1" s="30" t="s">
        <v>12743</v>
      </c>
      <c r="RIY1" s="30" t="s">
        <v>12744</v>
      </c>
      <c r="RIZ1" s="30" t="s">
        <v>12745</v>
      </c>
      <c r="RJA1" s="30" t="s">
        <v>12746</v>
      </c>
      <c r="RJB1" s="30" t="s">
        <v>12747</v>
      </c>
      <c r="RJC1" s="30" t="s">
        <v>12748</v>
      </c>
      <c r="RJD1" s="30" t="s">
        <v>12749</v>
      </c>
      <c r="RJE1" s="30" t="s">
        <v>12750</v>
      </c>
      <c r="RJF1" s="30" t="s">
        <v>12751</v>
      </c>
      <c r="RJG1" s="30" t="s">
        <v>12752</v>
      </c>
      <c r="RJH1" s="30" t="s">
        <v>12753</v>
      </c>
      <c r="RJI1" s="30" t="s">
        <v>12754</v>
      </c>
      <c r="RJJ1" s="30" t="s">
        <v>12755</v>
      </c>
      <c r="RJK1" s="30" t="s">
        <v>12756</v>
      </c>
      <c r="RJL1" s="30" t="s">
        <v>12757</v>
      </c>
      <c r="RJM1" s="30" t="s">
        <v>12758</v>
      </c>
      <c r="RJN1" s="30" t="s">
        <v>12759</v>
      </c>
      <c r="RJO1" s="30" t="s">
        <v>12760</v>
      </c>
      <c r="RJP1" s="30" t="s">
        <v>12761</v>
      </c>
      <c r="RJQ1" s="30" t="s">
        <v>12762</v>
      </c>
      <c r="RJR1" s="30" t="s">
        <v>12763</v>
      </c>
      <c r="RJS1" s="30" t="s">
        <v>12764</v>
      </c>
      <c r="RJT1" s="30" t="s">
        <v>12765</v>
      </c>
      <c r="RJU1" s="30" t="s">
        <v>12766</v>
      </c>
      <c r="RJV1" s="30" t="s">
        <v>12767</v>
      </c>
      <c r="RJW1" s="30" t="s">
        <v>12768</v>
      </c>
      <c r="RJX1" s="30" t="s">
        <v>12769</v>
      </c>
      <c r="RJY1" s="30" t="s">
        <v>12770</v>
      </c>
      <c r="RJZ1" s="30" t="s">
        <v>12771</v>
      </c>
      <c r="RKA1" s="30" t="s">
        <v>12772</v>
      </c>
      <c r="RKB1" s="30" t="s">
        <v>12773</v>
      </c>
      <c r="RKC1" s="30" t="s">
        <v>12774</v>
      </c>
      <c r="RKD1" s="30" t="s">
        <v>12775</v>
      </c>
      <c r="RKE1" s="30" t="s">
        <v>12776</v>
      </c>
      <c r="RKF1" s="30" t="s">
        <v>12777</v>
      </c>
      <c r="RKG1" s="30" t="s">
        <v>12778</v>
      </c>
      <c r="RKH1" s="30" t="s">
        <v>12779</v>
      </c>
      <c r="RKI1" s="30" t="s">
        <v>12780</v>
      </c>
      <c r="RKJ1" s="30" t="s">
        <v>12781</v>
      </c>
      <c r="RKK1" s="30" t="s">
        <v>12782</v>
      </c>
      <c r="RKL1" s="30" t="s">
        <v>12783</v>
      </c>
      <c r="RKM1" s="30" t="s">
        <v>12784</v>
      </c>
      <c r="RKN1" s="30" t="s">
        <v>12785</v>
      </c>
      <c r="RKO1" s="30" t="s">
        <v>12786</v>
      </c>
      <c r="RKP1" s="30" t="s">
        <v>12787</v>
      </c>
      <c r="RKQ1" s="30" t="s">
        <v>12788</v>
      </c>
      <c r="RKR1" s="30" t="s">
        <v>12789</v>
      </c>
      <c r="RKS1" s="30" t="s">
        <v>12790</v>
      </c>
      <c r="RKT1" s="30" t="s">
        <v>12791</v>
      </c>
      <c r="RKU1" s="30" t="s">
        <v>12792</v>
      </c>
      <c r="RKV1" s="30" t="s">
        <v>12793</v>
      </c>
      <c r="RKW1" s="30" t="s">
        <v>12794</v>
      </c>
      <c r="RKX1" s="30" t="s">
        <v>12795</v>
      </c>
      <c r="RKY1" s="30" t="s">
        <v>12796</v>
      </c>
      <c r="RKZ1" s="30" t="s">
        <v>12797</v>
      </c>
      <c r="RLA1" s="30" t="s">
        <v>12798</v>
      </c>
      <c r="RLB1" s="30" t="s">
        <v>12799</v>
      </c>
      <c r="RLC1" s="30" t="s">
        <v>12800</v>
      </c>
      <c r="RLD1" s="30" t="s">
        <v>12801</v>
      </c>
      <c r="RLE1" s="30" t="s">
        <v>12802</v>
      </c>
      <c r="RLF1" s="30" t="s">
        <v>12803</v>
      </c>
      <c r="RLG1" s="30" t="s">
        <v>12804</v>
      </c>
      <c r="RLH1" s="30" t="s">
        <v>12805</v>
      </c>
      <c r="RLI1" s="30" t="s">
        <v>12806</v>
      </c>
      <c r="RLJ1" s="30" t="s">
        <v>12807</v>
      </c>
      <c r="RLK1" s="30" t="s">
        <v>12808</v>
      </c>
      <c r="RLL1" s="30" t="s">
        <v>12809</v>
      </c>
      <c r="RLM1" s="30" t="s">
        <v>12810</v>
      </c>
      <c r="RLN1" s="30" t="s">
        <v>12811</v>
      </c>
      <c r="RLO1" s="30" t="s">
        <v>12812</v>
      </c>
      <c r="RLP1" s="30" t="s">
        <v>12813</v>
      </c>
      <c r="RLQ1" s="30" t="s">
        <v>12814</v>
      </c>
      <c r="RLR1" s="30" t="s">
        <v>12815</v>
      </c>
      <c r="RLS1" s="30" t="s">
        <v>12816</v>
      </c>
      <c r="RLT1" s="30" t="s">
        <v>12817</v>
      </c>
      <c r="RLU1" s="30" t="s">
        <v>12818</v>
      </c>
      <c r="RLV1" s="30" t="s">
        <v>12819</v>
      </c>
      <c r="RLW1" s="30" t="s">
        <v>12820</v>
      </c>
      <c r="RLX1" s="30" t="s">
        <v>12821</v>
      </c>
      <c r="RLY1" s="30" t="s">
        <v>12822</v>
      </c>
      <c r="RLZ1" s="30" t="s">
        <v>12823</v>
      </c>
      <c r="RMA1" s="30" t="s">
        <v>12824</v>
      </c>
      <c r="RMB1" s="30" t="s">
        <v>12825</v>
      </c>
      <c r="RMC1" s="30" t="s">
        <v>12826</v>
      </c>
      <c r="RMD1" s="30" t="s">
        <v>12827</v>
      </c>
      <c r="RME1" s="30" t="s">
        <v>12828</v>
      </c>
      <c r="RMF1" s="30" t="s">
        <v>12829</v>
      </c>
      <c r="RMG1" s="30" t="s">
        <v>12830</v>
      </c>
      <c r="RMH1" s="30" t="s">
        <v>12831</v>
      </c>
      <c r="RMI1" s="30" t="s">
        <v>12832</v>
      </c>
      <c r="RMJ1" s="30" t="s">
        <v>12833</v>
      </c>
      <c r="RMK1" s="30" t="s">
        <v>12834</v>
      </c>
      <c r="RML1" s="30" t="s">
        <v>12835</v>
      </c>
      <c r="RMM1" s="30" t="s">
        <v>12836</v>
      </c>
      <c r="RMN1" s="30" t="s">
        <v>12837</v>
      </c>
      <c r="RMO1" s="30" t="s">
        <v>12838</v>
      </c>
      <c r="RMP1" s="30" t="s">
        <v>12839</v>
      </c>
      <c r="RMQ1" s="30" t="s">
        <v>12840</v>
      </c>
      <c r="RMR1" s="30" t="s">
        <v>12841</v>
      </c>
      <c r="RMS1" s="30" t="s">
        <v>12842</v>
      </c>
      <c r="RMT1" s="30" t="s">
        <v>12843</v>
      </c>
      <c r="RMU1" s="30" t="s">
        <v>12844</v>
      </c>
      <c r="RMV1" s="30" t="s">
        <v>12845</v>
      </c>
      <c r="RMW1" s="30" t="s">
        <v>12846</v>
      </c>
      <c r="RMX1" s="30" t="s">
        <v>12847</v>
      </c>
      <c r="RMY1" s="30" t="s">
        <v>12848</v>
      </c>
      <c r="RMZ1" s="30" t="s">
        <v>12849</v>
      </c>
      <c r="RNA1" s="30" t="s">
        <v>12850</v>
      </c>
      <c r="RNB1" s="30" t="s">
        <v>12851</v>
      </c>
      <c r="RNC1" s="30" t="s">
        <v>12852</v>
      </c>
      <c r="RND1" s="30" t="s">
        <v>12853</v>
      </c>
      <c r="RNE1" s="30" t="s">
        <v>12854</v>
      </c>
      <c r="RNF1" s="30" t="s">
        <v>12855</v>
      </c>
      <c r="RNG1" s="30" t="s">
        <v>12856</v>
      </c>
      <c r="RNH1" s="30" t="s">
        <v>12857</v>
      </c>
      <c r="RNI1" s="30" t="s">
        <v>12858</v>
      </c>
      <c r="RNJ1" s="30" t="s">
        <v>12859</v>
      </c>
      <c r="RNK1" s="30" t="s">
        <v>12860</v>
      </c>
      <c r="RNL1" s="30" t="s">
        <v>12861</v>
      </c>
      <c r="RNM1" s="30" t="s">
        <v>12862</v>
      </c>
      <c r="RNN1" s="30" t="s">
        <v>12863</v>
      </c>
      <c r="RNO1" s="30" t="s">
        <v>12864</v>
      </c>
      <c r="RNP1" s="30" t="s">
        <v>12865</v>
      </c>
      <c r="RNQ1" s="30" t="s">
        <v>12866</v>
      </c>
      <c r="RNR1" s="30" t="s">
        <v>12867</v>
      </c>
      <c r="RNS1" s="30" t="s">
        <v>12868</v>
      </c>
      <c r="RNT1" s="30" t="s">
        <v>12869</v>
      </c>
      <c r="RNU1" s="30" t="s">
        <v>12870</v>
      </c>
      <c r="RNV1" s="30" t="s">
        <v>12871</v>
      </c>
      <c r="RNW1" s="30" t="s">
        <v>12872</v>
      </c>
      <c r="RNX1" s="30" t="s">
        <v>12873</v>
      </c>
      <c r="RNY1" s="30" t="s">
        <v>12874</v>
      </c>
      <c r="RNZ1" s="30" t="s">
        <v>12875</v>
      </c>
      <c r="ROA1" s="30" t="s">
        <v>12876</v>
      </c>
      <c r="ROB1" s="30" t="s">
        <v>12877</v>
      </c>
      <c r="ROC1" s="30" t="s">
        <v>12878</v>
      </c>
      <c r="ROD1" s="30" t="s">
        <v>12879</v>
      </c>
      <c r="ROE1" s="30" t="s">
        <v>12880</v>
      </c>
      <c r="ROF1" s="30" t="s">
        <v>12881</v>
      </c>
      <c r="ROG1" s="30" t="s">
        <v>12882</v>
      </c>
      <c r="ROH1" s="30" t="s">
        <v>12883</v>
      </c>
      <c r="ROI1" s="30" t="s">
        <v>12884</v>
      </c>
      <c r="ROJ1" s="30" t="s">
        <v>12885</v>
      </c>
      <c r="ROK1" s="30" t="s">
        <v>12886</v>
      </c>
      <c r="ROL1" s="30" t="s">
        <v>12887</v>
      </c>
      <c r="ROM1" s="30" t="s">
        <v>12888</v>
      </c>
      <c r="RON1" s="30" t="s">
        <v>12889</v>
      </c>
      <c r="ROO1" s="30" t="s">
        <v>12890</v>
      </c>
      <c r="ROP1" s="30" t="s">
        <v>12891</v>
      </c>
      <c r="ROQ1" s="30" t="s">
        <v>12892</v>
      </c>
      <c r="ROR1" s="30" t="s">
        <v>12893</v>
      </c>
      <c r="ROS1" s="30" t="s">
        <v>12894</v>
      </c>
      <c r="ROT1" s="30" t="s">
        <v>12895</v>
      </c>
      <c r="ROU1" s="30" t="s">
        <v>12896</v>
      </c>
      <c r="ROV1" s="30" t="s">
        <v>12897</v>
      </c>
      <c r="ROW1" s="30" t="s">
        <v>12898</v>
      </c>
      <c r="ROX1" s="30" t="s">
        <v>12899</v>
      </c>
      <c r="ROY1" s="30" t="s">
        <v>12900</v>
      </c>
      <c r="ROZ1" s="30" t="s">
        <v>12901</v>
      </c>
      <c r="RPA1" s="30" t="s">
        <v>12902</v>
      </c>
      <c r="RPB1" s="30" t="s">
        <v>12903</v>
      </c>
      <c r="RPC1" s="30" t="s">
        <v>12904</v>
      </c>
      <c r="RPD1" s="30" t="s">
        <v>12905</v>
      </c>
      <c r="RPE1" s="30" t="s">
        <v>12906</v>
      </c>
      <c r="RPF1" s="30" t="s">
        <v>12907</v>
      </c>
      <c r="RPG1" s="30" t="s">
        <v>12908</v>
      </c>
      <c r="RPH1" s="30" t="s">
        <v>12909</v>
      </c>
      <c r="RPI1" s="30" t="s">
        <v>12910</v>
      </c>
      <c r="RPJ1" s="30" t="s">
        <v>12911</v>
      </c>
      <c r="RPK1" s="30" t="s">
        <v>12912</v>
      </c>
      <c r="RPL1" s="30" t="s">
        <v>12913</v>
      </c>
      <c r="RPM1" s="30" t="s">
        <v>12914</v>
      </c>
      <c r="RPN1" s="30" t="s">
        <v>12915</v>
      </c>
      <c r="RPO1" s="30" t="s">
        <v>12916</v>
      </c>
      <c r="RPP1" s="30" t="s">
        <v>12917</v>
      </c>
      <c r="RPQ1" s="30" t="s">
        <v>12918</v>
      </c>
      <c r="RPR1" s="30" t="s">
        <v>12919</v>
      </c>
      <c r="RPS1" s="30" t="s">
        <v>12920</v>
      </c>
      <c r="RPT1" s="30" t="s">
        <v>12921</v>
      </c>
      <c r="RPU1" s="30" t="s">
        <v>12922</v>
      </c>
      <c r="RPV1" s="30" t="s">
        <v>12923</v>
      </c>
      <c r="RPW1" s="30" t="s">
        <v>12924</v>
      </c>
      <c r="RPX1" s="30" t="s">
        <v>12925</v>
      </c>
      <c r="RPY1" s="30" t="s">
        <v>12926</v>
      </c>
      <c r="RPZ1" s="30" t="s">
        <v>12927</v>
      </c>
      <c r="RQA1" s="30" t="s">
        <v>12928</v>
      </c>
      <c r="RQB1" s="30" t="s">
        <v>12929</v>
      </c>
      <c r="RQC1" s="30" t="s">
        <v>12930</v>
      </c>
      <c r="RQD1" s="30" t="s">
        <v>12931</v>
      </c>
      <c r="RQE1" s="30" t="s">
        <v>12932</v>
      </c>
      <c r="RQF1" s="30" t="s">
        <v>12933</v>
      </c>
      <c r="RQG1" s="30" t="s">
        <v>12934</v>
      </c>
      <c r="RQH1" s="30" t="s">
        <v>12935</v>
      </c>
      <c r="RQI1" s="30" t="s">
        <v>12936</v>
      </c>
      <c r="RQJ1" s="30" t="s">
        <v>12937</v>
      </c>
      <c r="RQK1" s="30" t="s">
        <v>12938</v>
      </c>
      <c r="RQL1" s="30" t="s">
        <v>12939</v>
      </c>
      <c r="RQM1" s="30" t="s">
        <v>12940</v>
      </c>
      <c r="RQN1" s="30" t="s">
        <v>12941</v>
      </c>
      <c r="RQO1" s="30" t="s">
        <v>12942</v>
      </c>
      <c r="RQP1" s="30" t="s">
        <v>12943</v>
      </c>
      <c r="RQQ1" s="30" t="s">
        <v>12944</v>
      </c>
      <c r="RQR1" s="30" t="s">
        <v>12945</v>
      </c>
      <c r="RQS1" s="30" t="s">
        <v>12946</v>
      </c>
      <c r="RQT1" s="30" t="s">
        <v>12947</v>
      </c>
      <c r="RQU1" s="30" t="s">
        <v>12948</v>
      </c>
      <c r="RQV1" s="30" t="s">
        <v>12949</v>
      </c>
      <c r="RQW1" s="30" t="s">
        <v>12950</v>
      </c>
      <c r="RQX1" s="30" t="s">
        <v>12951</v>
      </c>
      <c r="RQY1" s="30" t="s">
        <v>12952</v>
      </c>
      <c r="RQZ1" s="30" t="s">
        <v>12953</v>
      </c>
      <c r="RRA1" s="30" t="s">
        <v>12954</v>
      </c>
      <c r="RRB1" s="30" t="s">
        <v>12955</v>
      </c>
      <c r="RRC1" s="30" t="s">
        <v>12956</v>
      </c>
      <c r="RRD1" s="30" t="s">
        <v>12957</v>
      </c>
      <c r="RRE1" s="30" t="s">
        <v>12958</v>
      </c>
      <c r="RRF1" s="30" t="s">
        <v>12959</v>
      </c>
      <c r="RRG1" s="30" t="s">
        <v>12960</v>
      </c>
      <c r="RRH1" s="30" t="s">
        <v>12961</v>
      </c>
      <c r="RRI1" s="30" t="s">
        <v>12962</v>
      </c>
      <c r="RRJ1" s="30" t="s">
        <v>12963</v>
      </c>
      <c r="RRK1" s="30" t="s">
        <v>12964</v>
      </c>
      <c r="RRL1" s="30" t="s">
        <v>12965</v>
      </c>
      <c r="RRM1" s="30" t="s">
        <v>12966</v>
      </c>
      <c r="RRN1" s="30" t="s">
        <v>12967</v>
      </c>
      <c r="RRO1" s="30" t="s">
        <v>12968</v>
      </c>
      <c r="RRP1" s="30" t="s">
        <v>12969</v>
      </c>
      <c r="RRQ1" s="30" t="s">
        <v>12970</v>
      </c>
      <c r="RRR1" s="30" t="s">
        <v>12971</v>
      </c>
      <c r="RRS1" s="30" t="s">
        <v>12972</v>
      </c>
      <c r="RRT1" s="30" t="s">
        <v>12973</v>
      </c>
      <c r="RRU1" s="30" t="s">
        <v>12974</v>
      </c>
      <c r="RRV1" s="30" t="s">
        <v>12975</v>
      </c>
      <c r="RRW1" s="30" t="s">
        <v>12976</v>
      </c>
      <c r="RRX1" s="30" t="s">
        <v>12977</v>
      </c>
      <c r="RRY1" s="30" t="s">
        <v>12978</v>
      </c>
      <c r="RRZ1" s="30" t="s">
        <v>12979</v>
      </c>
      <c r="RSA1" s="30" t="s">
        <v>12980</v>
      </c>
      <c r="RSB1" s="30" t="s">
        <v>12981</v>
      </c>
      <c r="RSC1" s="30" t="s">
        <v>12982</v>
      </c>
      <c r="RSD1" s="30" t="s">
        <v>12983</v>
      </c>
      <c r="RSE1" s="30" t="s">
        <v>12984</v>
      </c>
      <c r="RSF1" s="30" t="s">
        <v>12985</v>
      </c>
      <c r="RSG1" s="30" t="s">
        <v>12986</v>
      </c>
      <c r="RSH1" s="30" t="s">
        <v>12987</v>
      </c>
      <c r="RSI1" s="30" t="s">
        <v>12988</v>
      </c>
      <c r="RSJ1" s="30" t="s">
        <v>12989</v>
      </c>
      <c r="RSK1" s="30" t="s">
        <v>12990</v>
      </c>
      <c r="RSL1" s="30" t="s">
        <v>12991</v>
      </c>
      <c r="RSM1" s="30" t="s">
        <v>12992</v>
      </c>
      <c r="RSN1" s="30" t="s">
        <v>12993</v>
      </c>
      <c r="RSO1" s="30" t="s">
        <v>12994</v>
      </c>
      <c r="RSP1" s="30" t="s">
        <v>12995</v>
      </c>
      <c r="RSQ1" s="30" t="s">
        <v>12996</v>
      </c>
      <c r="RSR1" s="30" t="s">
        <v>12997</v>
      </c>
      <c r="RSS1" s="30" t="s">
        <v>12998</v>
      </c>
      <c r="RST1" s="30" t="s">
        <v>12999</v>
      </c>
      <c r="RSU1" s="30" t="s">
        <v>13000</v>
      </c>
      <c r="RSV1" s="30" t="s">
        <v>13001</v>
      </c>
      <c r="RSW1" s="30" t="s">
        <v>13002</v>
      </c>
      <c r="RSX1" s="30" t="s">
        <v>13003</v>
      </c>
      <c r="RSY1" s="30" t="s">
        <v>13004</v>
      </c>
      <c r="RSZ1" s="30" t="s">
        <v>13005</v>
      </c>
      <c r="RTA1" s="30" t="s">
        <v>13006</v>
      </c>
      <c r="RTB1" s="30" t="s">
        <v>13007</v>
      </c>
      <c r="RTC1" s="30" t="s">
        <v>13008</v>
      </c>
      <c r="RTD1" s="30" t="s">
        <v>13009</v>
      </c>
      <c r="RTE1" s="30" t="s">
        <v>13010</v>
      </c>
      <c r="RTF1" s="30" t="s">
        <v>13011</v>
      </c>
      <c r="RTG1" s="30" t="s">
        <v>13012</v>
      </c>
      <c r="RTH1" s="30" t="s">
        <v>13013</v>
      </c>
      <c r="RTI1" s="30" t="s">
        <v>13014</v>
      </c>
      <c r="RTJ1" s="30" t="s">
        <v>13015</v>
      </c>
      <c r="RTK1" s="30" t="s">
        <v>13016</v>
      </c>
      <c r="RTL1" s="30" t="s">
        <v>13017</v>
      </c>
      <c r="RTM1" s="30" t="s">
        <v>13018</v>
      </c>
      <c r="RTN1" s="30" t="s">
        <v>13019</v>
      </c>
      <c r="RTO1" s="30" t="s">
        <v>13020</v>
      </c>
      <c r="RTP1" s="30" t="s">
        <v>13021</v>
      </c>
      <c r="RTQ1" s="30" t="s">
        <v>13022</v>
      </c>
      <c r="RTR1" s="30" t="s">
        <v>13023</v>
      </c>
      <c r="RTS1" s="30" t="s">
        <v>13024</v>
      </c>
      <c r="RTT1" s="30" t="s">
        <v>13025</v>
      </c>
      <c r="RTU1" s="30" t="s">
        <v>13026</v>
      </c>
      <c r="RTV1" s="30" t="s">
        <v>13027</v>
      </c>
      <c r="RTW1" s="30" t="s">
        <v>13028</v>
      </c>
      <c r="RTX1" s="30" t="s">
        <v>13029</v>
      </c>
      <c r="RTY1" s="30" t="s">
        <v>13030</v>
      </c>
      <c r="RTZ1" s="30" t="s">
        <v>13031</v>
      </c>
      <c r="RUA1" s="30" t="s">
        <v>13032</v>
      </c>
      <c r="RUB1" s="30" t="s">
        <v>13033</v>
      </c>
      <c r="RUC1" s="30" t="s">
        <v>13034</v>
      </c>
      <c r="RUD1" s="30" t="s">
        <v>13035</v>
      </c>
      <c r="RUE1" s="30" t="s">
        <v>13036</v>
      </c>
      <c r="RUF1" s="30" t="s">
        <v>13037</v>
      </c>
      <c r="RUG1" s="30" t="s">
        <v>13038</v>
      </c>
      <c r="RUH1" s="30" t="s">
        <v>13039</v>
      </c>
      <c r="RUI1" s="30" t="s">
        <v>13040</v>
      </c>
      <c r="RUJ1" s="30" t="s">
        <v>13041</v>
      </c>
      <c r="RUK1" s="30" t="s">
        <v>13042</v>
      </c>
      <c r="RUL1" s="30" t="s">
        <v>13043</v>
      </c>
      <c r="RUM1" s="30" t="s">
        <v>13044</v>
      </c>
      <c r="RUN1" s="30" t="s">
        <v>13045</v>
      </c>
      <c r="RUO1" s="30" t="s">
        <v>13046</v>
      </c>
      <c r="RUP1" s="30" t="s">
        <v>13047</v>
      </c>
      <c r="RUQ1" s="30" t="s">
        <v>13048</v>
      </c>
      <c r="RUR1" s="30" t="s">
        <v>13049</v>
      </c>
      <c r="RUS1" s="30" t="s">
        <v>13050</v>
      </c>
      <c r="RUT1" s="30" t="s">
        <v>13051</v>
      </c>
      <c r="RUU1" s="30" t="s">
        <v>13052</v>
      </c>
      <c r="RUV1" s="30" t="s">
        <v>13053</v>
      </c>
      <c r="RUW1" s="30" t="s">
        <v>13054</v>
      </c>
      <c r="RUX1" s="30" t="s">
        <v>13055</v>
      </c>
      <c r="RUY1" s="30" t="s">
        <v>13056</v>
      </c>
      <c r="RUZ1" s="30" t="s">
        <v>13057</v>
      </c>
      <c r="RVA1" s="30" t="s">
        <v>13058</v>
      </c>
      <c r="RVB1" s="30" t="s">
        <v>13059</v>
      </c>
      <c r="RVC1" s="30" t="s">
        <v>13060</v>
      </c>
      <c r="RVD1" s="30" t="s">
        <v>13061</v>
      </c>
      <c r="RVE1" s="30" t="s">
        <v>13062</v>
      </c>
      <c r="RVF1" s="30" t="s">
        <v>13063</v>
      </c>
      <c r="RVG1" s="30" t="s">
        <v>13064</v>
      </c>
      <c r="RVH1" s="30" t="s">
        <v>13065</v>
      </c>
      <c r="RVI1" s="30" t="s">
        <v>13066</v>
      </c>
      <c r="RVJ1" s="30" t="s">
        <v>13067</v>
      </c>
      <c r="RVK1" s="30" t="s">
        <v>13068</v>
      </c>
      <c r="RVL1" s="30" t="s">
        <v>13069</v>
      </c>
      <c r="RVM1" s="30" t="s">
        <v>13070</v>
      </c>
      <c r="RVN1" s="30" t="s">
        <v>13071</v>
      </c>
      <c r="RVO1" s="30" t="s">
        <v>13072</v>
      </c>
      <c r="RVP1" s="30" t="s">
        <v>13073</v>
      </c>
      <c r="RVQ1" s="30" t="s">
        <v>13074</v>
      </c>
      <c r="RVR1" s="30" t="s">
        <v>13075</v>
      </c>
      <c r="RVS1" s="30" t="s">
        <v>13076</v>
      </c>
      <c r="RVT1" s="30" t="s">
        <v>13077</v>
      </c>
      <c r="RVU1" s="30" t="s">
        <v>13078</v>
      </c>
      <c r="RVV1" s="30" t="s">
        <v>13079</v>
      </c>
      <c r="RVW1" s="30" t="s">
        <v>13080</v>
      </c>
      <c r="RVX1" s="30" t="s">
        <v>13081</v>
      </c>
      <c r="RVY1" s="30" t="s">
        <v>13082</v>
      </c>
      <c r="RVZ1" s="30" t="s">
        <v>13083</v>
      </c>
      <c r="RWA1" s="30" t="s">
        <v>13084</v>
      </c>
      <c r="RWB1" s="30" t="s">
        <v>13085</v>
      </c>
      <c r="RWC1" s="30" t="s">
        <v>13086</v>
      </c>
      <c r="RWD1" s="30" t="s">
        <v>13087</v>
      </c>
      <c r="RWE1" s="30" t="s">
        <v>13088</v>
      </c>
      <c r="RWF1" s="30" t="s">
        <v>13089</v>
      </c>
      <c r="RWG1" s="30" t="s">
        <v>13090</v>
      </c>
      <c r="RWH1" s="30" t="s">
        <v>13091</v>
      </c>
      <c r="RWI1" s="30" t="s">
        <v>13092</v>
      </c>
      <c r="RWJ1" s="30" t="s">
        <v>13093</v>
      </c>
      <c r="RWK1" s="30" t="s">
        <v>13094</v>
      </c>
      <c r="RWL1" s="30" t="s">
        <v>13095</v>
      </c>
      <c r="RWM1" s="30" t="s">
        <v>13096</v>
      </c>
      <c r="RWN1" s="30" t="s">
        <v>13097</v>
      </c>
      <c r="RWO1" s="30" t="s">
        <v>13098</v>
      </c>
      <c r="RWP1" s="30" t="s">
        <v>13099</v>
      </c>
      <c r="RWQ1" s="30" t="s">
        <v>13100</v>
      </c>
      <c r="RWR1" s="30" t="s">
        <v>13101</v>
      </c>
      <c r="RWS1" s="30" t="s">
        <v>13102</v>
      </c>
      <c r="RWT1" s="30" t="s">
        <v>13103</v>
      </c>
      <c r="RWU1" s="30" t="s">
        <v>13104</v>
      </c>
      <c r="RWV1" s="30" t="s">
        <v>13105</v>
      </c>
      <c r="RWW1" s="30" t="s">
        <v>13106</v>
      </c>
      <c r="RWX1" s="30" t="s">
        <v>13107</v>
      </c>
      <c r="RWY1" s="30" t="s">
        <v>13108</v>
      </c>
      <c r="RWZ1" s="30" t="s">
        <v>13109</v>
      </c>
      <c r="RXA1" s="30" t="s">
        <v>13110</v>
      </c>
      <c r="RXB1" s="30" t="s">
        <v>13111</v>
      </c>
      <c r="RXC1" s="30" t="s">
        <v>13112</v>
      </c>
      <c r="RXD1" s="30" t="s">
        <v>13113</v>
      </c>
      <c r="RXE1" s="30" t="s">
        <v>13114</v>
      </c>
      <c r="RXF1" s="30" t="s">
        <v>13115</v>
      </c>
      <c r="RXG1" s="30" t="s">
        <v>13116</v>
      </c>
      <c r="RXH1" s="30" t="s">
        <v>13117</v>
      </c>
      <c r="RXI1" s="30" t="s">
        <v>13118</v>
      </c>
      <c r="RXJ1" s="30" t="s">
        <v>13119</v>
      </c>
      <c r="RXK1" s="30" t="s">
        <v>13120</v>
      </c>
      <c r="RXL1" s="30" t="s">
        <v>13121</v>
      </c>
      <c r="RXM1" s="30" t="s">
        <v>13122</v>
      </c>
      <c r="RXN1" s="30" t="s">
        <v>13123</v>
      </c>
      <c r="RXO1" s="30" t="s">
        <v>13124</v>
      </c>
      <c r="RXP1" s="30" t="s">
        <v>13125</v>
      </c>
      <c r="RXQ1" s="30" t="s">
        <v>13126</v>
      </c>
      <c r="RXR1" s="30" t="s">
        <v>13127</v>
      </c>
      <c r="RXS1" s="30" t="s">
        <v>13128</v>
      </c>
      <c r="RXT1" s="30" t="s">
        <v>13129</v>
      </c>
      <c r="RXU1" s="30" t="s">
        <v>13130</v>
      </c>
      <c r="RXV1" s="30" t="s">
        <v>13131</v>
      </c>
      <c r="RXW1" s="30" t="s">
        <v>13132</v>
      </c>
      <c r="RXX1" s="30" t="s">
        <v>13133</v>
      </c>
      <c r="RXY1" s="30" t="s">
        <v>13134</v>
      </c>
      <c r="RXZ1" s="30" t="s">
        <v>13135</v>
      </c>
      <c r="RYA1" s="30" t="s">
        <v>13136</v>
      </c>
      <c r="RYB1" s="30" t="s">
        <v>13137</v>
      </c>
      <c r="RYC1" s="30" t="s">
        <v>13138</v>
      </c>
      <c r="RYD1" s="30" t="s">
        <v>13139</v>
      </c>
      <c r="RYE1" s="30" t="s">
        <v>13140</v>
      </c>
      <c r="RYF1" s="30" t="s">
        <v>13141</v>
      </c>
      <c r="RYG1" s="30" t="s">
        <v>13142</v>
      </c>
      <c r="RYH1" s="30" t="s">
        <v>13143</v>
      </c>
      <c r="RYI1" s="30" t="s">
        <v>13144</v>
      </c>
      <c r="RYJ1" s="30" t="s">
        <v>13145</v>
      </c>
      <c r="RYK1" s="30" t="s">
        <v>13146</v>
      </c>
      <c r="RYL1" s="30" t="s">
        <v>13147</v>
      </c>
      <c r="RYM1" s="30" t="s">
        <v>13148</v>
      </c>
      <c r="RYN1" s="30" t="s">
        <v>13149</v>
      </c>
      <c r="RYO1" s="30" t="s">
        <v>13150</v>
      </c>
      <c r="RYP1" s="30" t="s">
        <v>13151</v>
      </c>
      <c r="RYQ1" s="30" t="s">
        <v>13152</v>
      </c>
      <c r="RYR1" s="30" t="s">
        <v>13153</v>
      </c>
      <c r="RYS1" s="30" t="s">
        <v>13154</v>
      </c>
      <c r="RYT1" s="30" t="s">
        <v>13155</v>
      </c>
      <c r="RYU1" s="30" t="s">
        <v>13156</v>
      </c>
      <c r="RYV1" s="30" t="s">
        <v>13157</v>
      </c>
      <c r="RYW1" s="30" t="s">
        <v>13158</v>
      </c>
      <c r="RYX1" s="30" t="s">
        <v>13159</v>
      </c>
      <c r="RYY1" s="30" t="s">
        <v>13160</v>
      </c>
      <c r="RYZ1" s="30" t="s">
        <v>13161</v>
      </c>
      <c r="RZA1" s="30" t="s">
        <v>13162</v>
      </c>
      <c r="RZB1" s="30" t="s">
        <v>13163</v>
      </c>
      <c r="RZC1" s="30" t="s">
        <v>13164</v>
      </c>
      <c r="RZD1" s="30" t="s">
        <v>13165</v>
      </c>
      <c r="RZE1" s="30" t="s">
        <v>13166</v>
      </c>
      <c r="RZF1" s="30" t="s">
        <v>13167</v>
      </c>
      <c r="RZG1" s="30" t="s">
        <v>13168</v>
      </c>
      <c r="RZH1" s="30" t="s">
        <v>13169</v>
      </c>
      <c r="RZI1" s="30" t="s">
        <v>13170</v>
      </c>
      <c r="RZJ1" s="30" t="s">
        <v>13171</v>
      </c>
      <c r="RZK1" s="30" t="s">
        <v>13172</v>
      </c>
      <c r="RZL1" s="30" t="s">
        <v>13173</v>
      </c>
      <c r="RZM1" s="30" t="s">
        <v>13174</v>
      </c>
      <c r="RZN1" s="30" t="s">
        <v>13175</v>
      </c>
      <c r="RZO1" s="30" t="s">
        <v>13176</v>
      </c>
      <c r="RZP1" s="30" t="s">
        <v>13177</v>
      </c>
      <c r="RZQ1" s="30" t="s">
        <v>13178</v>
      </c>
      <c r="RZR1" s="30" t="s">
        <v>13179</v>
      </c>
      <c r="RZS1" s="30" t="s">
        <v>13180</v>
      </c>
      <c r="RZT1" s="30" t="s">
        <v>13181</v>
      </c>
      <c r="RZU1" s="30" t="s">
        <v>13182</v>
      </c>
      <c r="RZV1" s="30" t="s">
        <v>13183</v>
      </c>
      <c r="RZW1" s="30" t="s">
        <v>13184</v>
      </c>
      <c r="RZX1" s="30" t="s">
        <v>13185</v>
      </c>
      <c r="RZY1" s="30" t="s">
        <v>13186</v>
      </c>
      <c r="RZZ1" s="30" t="s">
        <v>13187</v>
      </c>
      <c r="SAA1" s="30" t="s">
        <v>13188</v>
      </c>
      <c r="SAB1" s="30" t="s">
        <v>13189</v>
      </c>
      <c r="SAC1" s="30" t="s">
        <v>13190</v>
      </c>
      <c r="SAD1" s="30" t="s">
        <v>13191</v>
      </c>
      <c r="SAE1" s="30" t="s">
        <v>13192</v>
      </c>
      <c r="SAF1" s="30" t="s">
        <v>13193</v>
      </c>
      <c r="SAG1" s="30" t="s">
        <v>13194</v>
      </c>
      <c r="SAH1" s="30" t="s">
        <v>13195</v>
      </c>
      <c r="SAI1" s="30" t="s">
        <v>13196</v>
      </c>
      <c r="SAJ1" s="30" t="s">
        <v>13197</v>
      </c>
      <c r="SAK1" s="30" t="s">
        <v>13198</v>
      </c>
      <c r="SAL1" s="30" t="s">
        <v>13199</v>
      </c>
      <c r="SAM1" s="30" t="s">
        <v>13200</v>
      </c>
      <c r="SAN1" s="30" t="s">
        <v>13201</v>
      </c>
      <c r="SAO1" s="30" t="s">
        <v>13202</v>
      </c>
      <c r="SAP1" s="30" t="s">
        <v>13203</v>
      </c>
      <c r="SAQ1" s="30" t="s">
        <v>13204</v>
      </c>
      <c r="SAR1" s="30" t="s">
        <v>13205</v>
      </c>
      <c r="SAS1" s="30" t="s">
        <v>13206</v>
      </c>
      <c r="SAT1" s="30" t="s">
        <v>13207</v>
      </c>
      <c r="SAU1" s="30" t="s">
        <v>13208</v>
      </c>
      <c r="SAV1" s="30" t="s">
        <v>13209</v>
      </c>
      <c r="SAW1" s="30" t="s">
        <v>13210</v>
      </c>
      <c r="SAX1" s="30" t="s">
        <v>13211</v>
      </c>
      <c r="SAY1" s="30" t="s">
        <v>13212</v>
      </c>
      <c r="SAZ1" s="30" t="s">
        <v>13213</v>
      </c>
      <c r="SBA1" s="30" t="s">
        <v>13214</v>
      </c>
      <c r="SBB1" s="30" t="s">
        <v>13215</v>
      </c>
      <c r="SBC1" s="30" t="s">
        <v>13216</v>
      </c>
      <c r="SBD1" s="30" t="s">
        <v>13217</v>
      </c>
      <c r="SBE1" s="30" t="s">
        <v>13218</v>
      </c>
      <c r="SBF1" s="30" t="s">
        <v>13219</v>
      </c>
      <c r="SBG1" s="30" t="s">
        <v>13220</v>
      </c>
      <c r="SBH1" s="30" t="s">
        <v>13221</v>
      </c>
      <c r="SBI1" s="30" t="s">
        <v>13222</v>
      </c>
      <c r="SBJ1" s="30" t="s">
        <v>13223</v>
      </c>
      <c r="SBK1" s="30" t="s">
        <v>13224</v>
      </c>
      <c r="SBL1" s="30" t="s">
        <v>13225</v>
      </c>
      <c r="SBM1" s="30" t="s">
        <v>13226</v>
      </c>
      <c r="SBN1" s="30" t="s">
        <v>13227</v>
      </c>
      <c r="SBO1" s="30" t="s">
        <v>13228</v>
      </c>
      <c r="SBP1" s="30" t="s">
        <v>13229</v>
      </c>
      <c r="SBQ1" s="30" t="s">
        <v>13230</v>
      </c>
      <c r="SBR1" s="30" t="s">
        <v>13231</v>
      </c>
      <c r="SBS1" s="30" t="s">
        <v>13232</v>
      </c>
      <c r="SBT1" s="30" t="s">
        <v>13233</v>
      </c>
      <c r="SBU1" s="30" t="s">
        <v>13234</v>
      </c>
      <c r="SBV1" s="30" t="s">
        <v>13235</v>
      </c>
      <c r="SBW1" s="30" t="s">
        <v>13236</v>
      </c>
      <c r="SBX1" s="30" t="s">
        <v>13237</v>
      </c>
      <c r="SBY1" s="30" t="s">
        <v>13238</v>
      </c>
      <c r="SBZ1" s="30" t="s">
        <v>13239</v>
      </c>
      <c r="SCA1" s="30" t="s">
        <v>13240</v>
      </c>
      <c r="SCB1" s="30" t="s">
        <v>13241</v>
      </c>
      <c r="SCC1" s="30" t="s">
        <v>13242</v>
      </c>
      <c r="SCD1" s="30" t="s">
        <v>13243</v>
      </c>
      <c r="SCE1" s="30" t="s">
        <v>13244</v>
      </c>
      <c r="SCF1" s="30" t="s">
        <v>13245</v>
      </c>
      <c r="SCG1" s="30" t="s">
        <v>13246</v>
      </c>
      <c r="SCH1" s="30" t="s">
        <v>13247</v>
      </c>
      <c r="SCI1" s="30" t="s">
        <v>13248</v>
      </c>
      <c r="SCJ1" s="30" t="s">
        <v>13249</v>
      </c>
      <c r="SCK1" s="30" t="s">
        <v>13250</v>
      </c>
      <c r="SCL1" s="30" t="s">
        <v>13251</v>
      </c>
      <c r="SCM1" s="30" t="s">
        <v>13252</v>
      </c>
      <c r="SCN1" s="30" t="s">
        <v>13253</v>
      </c>
      <c r="SCO1" s="30" t="s">
        <v>13254</v>
      </c>
      <c r="SCP1" s="30" t="s">
        <v>13255</v>
      </c>
      <c r="SCQ1" s="30" t="s">
        <v>13256</v>
      </c>
      <c r="SCR1" s="30" t="s">
        <v>13257</v>
      </c>
      <c r="SCS1" s="30" t="s">
        <v>13258</v>
      </c>
      <c r="SCT1" s="30" t="s">
        <v>13259</v>
      </c>
      <c r="SCU1" s="30" t="s">
        <v>13260</v>
      </c>
      <c r="SCV1" s="30" t="s">
        <v>13261</v>
      </c>
      <c r="SCW1" s="30" t="s">
        <v>13262</v>
      </c>
      <c r="SCX1" s="30" t="s">
        <v>13263</v>
      </c>
      <c r="SCY1" s="30" t="s">
        <v>13264</v>
      </c>
      <c r="SCZ1" s="30" t="s">
        <v>13265</v>
      </c>
      <c r="SDA1" s="30" t="s">
        <v>13266</v>
      </c>
      <c r="SDB1" s="30" t="s">
        <v>13267</v>
      </c>
      <c r="SDC1" s="30" t="s">
        <v>13268</v>
      </c>
      <c r="SDD1" s="30" t="s">
        <v>13269</v>
      </c>
      <c r="SDE1" s="30" t="s">
        <v>13270</v>
      </c>
      <c r="SDF1" s="30" t="s">
        <v>13271</v>
      </c>
      <c r="SDG1" s="30" t="s">
        <v>13272</v>
      </c>
      <c r="SDH1" s="30" t="s">
        <v>13273</v>
      </c>
      <c r="SDI1" s="30" t="s">
        <v>13274</v>
      </c>
      <c r="SDJ1" s="30" t="s">
        <v>13275</v>
      </c>
      <c r="SDK1" s="30" t="s">
        <v>13276</v>
      </c>
      <c r="SDL1" s="30" t="s">
        <v>13277</v>
      </c>
      <c r="SDM1" s="30" t="s">
        <v>13278</v>
      </c>
      <c r="SDN1" s="30" t="s">
        <v>13279</v>
      </c>
      <c r="SDO1" s="30" t="s">
        <v>13280</v>
      </c>
      <c r="SDP1" s="30" t="s">
        <v>13281</v>
      </c>
      <c r="SDQ1" s="30" t="s">
        <v>13282</v>
      </c>
      <c r="SDR1" s="30" t="s">
        <v>13283</v>
      </c>
      <c r="SDS1" s="30" t="s">
        <v>13284</v>
      </c>
      <c r="SDT1" s="30" t="s">
        <v>13285</v>
      </c>
      <c r="SDU1" s="30" t="s">
        <v>13286</v>
      </c>
      <c r="SDV1" s="30" t="s">
        <v>13287</v>
      </c>
      <c r="SDW1" s="30" t="s">
        <v>13288</v>
      </c>
      <c r="SDX1" s="30" t="s">
        <v>13289</v>
      </c>
      <c r="SDY1" s="30" t="s">
        <v>13290</v>
      </c>
      <c r="SDZ1" s="30" t="s">
        <v>13291</v>
      </c>
      <c r="SEA1" s="30" t="s">
        <v>13292</v>
      </c>
      <c r="SEB1" s="30" t="s">
        <v>13293</v>
      </c>
      <c r="SEC1" s="30" t="s">
        <v>13294</v>
      </c>
      <c r="SED1" s="30" t="s">
        <v>13295</v>
      </c>
      <c r="SEE1" s="30" t="s">
        <v>13296</v>
      </c>
      <c r="SEF1" s="30" t="s">
        <v>13297</v>
      </c>
      <c r="SEG1" s="30" t="s">
        <v>13298</v>
      </c>
      <c r="SEH1" s="30" t="s">
        <v>13299</v>
      </c>
      <c r="SEI1" s="30" t="s">
        <v>13300</v>
      </c>
      <c r="SEJ1" s="30" t="s">
        <v>13301</v>
      </c>
      <c r="SEK1" s="30" t="s">
        <v>13302</v>
      </c>
      <c r="SEL1" s="30" t="s">
        <v>13303</v>
      </c>
      <c r="SEM1" s="30" t="s">
        <v>13304</v>
      </c>
      <c r="SEN1" s="30" t="s">
        <v>13305</v>
      </c>
      <c r="SEO1" s="30" t="s">
        <v>13306</v>
      </c>
      <c r="SEP1" s="30" t="s">
        <v>13307</v>
      </c>
      <c r="SEQ1" s="30" t="s">
        <v>13308</v>
      </c>
      <c r="SER1" s="30" t="s">
        <v>13309</v>
      </c>
      <c r="SES1" s="30" t="s">
        <v>13310</v>
      </c>
      <c r="SET1" s="30" t="s">
        <v>13311</v>
      </c>
      <c r="SEU1" s="30" t="s">
        <v>13312</v>
      </c>
      <c r="SEV1" s="30" t="s">
        <v>13313</v>
      </c>
      <c r="SEW1" s="30" t="s">
        <v>13314</v>
      </c>
      <c r="SEX1" s="30" t="s">
        <v>13315</v>
      </c>
      <c r="SEY1" s="30" t="s">
        <v>13316</v>
      </c>
      <c r="SEZ1" s="30" t="s">
        <v>13317</v>
      </c>
      <c r="SFA1" s="30" t="s">
        <v>13318</v>
      </c>
      <c r="SFB1" s="30" t="s">
        <v>13319</v>
      </c>
      <c r="SFC1" s="30" t="s">
        <v>13320</v>
      </c>
      <c r="SFD1" s="30" t="s">
        <v>13321</v>
      </c>
      <c r="SFE1" s="30" t="s">
        <v>13322</v>
      </c>
      <c r="SFF1" s="30" t="s">
        <v>13323</v>
      </c>
      <c r="SFG1" s="30" t="s">
        <v>13324</v>
      </c>
      <c r="SFH1" s="30" t="s">
        <v>13325</v>
      </c>
      <c r="SFI1" s="30" t="s">
        <v>13326</v>
      </c>
      <c r="SFJ1" s="30" t="s">
        <v>13327</v>
      </c>
      <c r="SFK1" s="30" t="s">
        <v>13328</v>
      </c>
      <c r="SFL1" s="30" t="s">
        <v>13329</v>
      </c>
      <c r="SFM1" s="30" t="s">
        <v>13330</v>
      </c>
      <c r="SFN1" s="30" t="s">
        <v>13331</v>
      </c>
      <c r="SFO1" s="30" t="s">
        <v>13332</v>
      </c>
      <c r="SFP1" s="30" t="s">
        <v>13333</v>
      </c>
      <c r="SFQ1" s="30" t="s">
        <v>13334</v>
      </c>
      <c r="SFR1" s="30" t="s">
        <v>13335</v>
      </c>
      <c r="SFS1" s="30" t="s">
        <v>13336</v>
      </c>
      <c r="SFT1" s="30" t="s">
        <v>13337</v>
      </c>
      <c r="SFU1" s="30" t="s">
        <v>13338</v>
      </c>
      <c r="SFV1" s="30" t="s">
        <v>13339</v>
      </c>
      <c r="SFW1" s="30" t="s">
        <v>13340</v>
      </c>
      <c r="SFX1" s="30" t="s">
        <v>13341</v>
      </c>
      <c r="SFY1" s="30" t="s">
        <v>13342</v>
      </c>
      <c r="SFZ1" s="30" t="s">
        <v>13343</v>
      </c>
      <c r="SGA1" s="30" t="s">
        <v>13344</v>
      </c>
      <c r="SGB1" s="30" t="s">
        <v>13345</v>
      </c>
      <c r="SGC1" s="30" t="s">
        <v>13346</v>
      </c>
      <c r="SGD1" s="30" t="s">
        <v>13347</v>
      </c>
      <c r="SGE1" s="30" t="s">
        <v>13348</v>
      </c>
      <c r="SGF1" s="30" t="s">
        <v>13349</v>
      </c>
      <c r="SGG1" s="30" t="s">
        <v>13350</v>
      </c>
      <c r="SGH1" s="30" t="s">
        <v>13351</v>
      </c>
      <c r="SGI1" s="30" t="s">
        <v>13352</v>
      </c>
      <c r="SGJ1" s="30" t="s">
        <v>13353</v>
      </c>
      <c r="SGK1" s="30" t="s">
        <v>13354</v>
      </c>
      <c r="SGL1" s="30" t="s">
        <v>13355</v>
      </c>
      <c r="SGM1" s="30" t="s">
        <v>13356</v>
      </c>
      <c r="SGN1" s="30" t="s">
        <v>13357</v>
      </c>
      <c r="SGO1" s="30" t="s">
        <v>13358</v>
      </c>
      <c r="SGP1" s="30" t="s">
        <v>13359</v>
      </c>
      <c r="SGQ1" s="30" t="s">
        <v>13360</v>
      </c>
      <c r="SGR1" s="30" t="s">
        <v>13361</v>
      </c>
      <c r="SGS1" s="30" t="s">
        <v>13362</v>
      </c>
      <c r="SGT1" s="30" t="s">
        <v>13363</v>
      </c>
      <c r="SGU1" s="30" t="s">
        <v>13364</v>
      </c>
      <c r="SGV1" s="30" t="s">
        <v>13365</v>
      </c>
      <c r="SGW1" s="30" t="s">
        <v>13366</v>
      </c>
      <c r="SGX1" s="30" t="s">
        <v>13367</v>
      </c>
      <c r="SGY1" s="30" t="s">
        <v>13368</v>
      </c>
      <c r="SGZ1" s="30" t="s">
        <v>13369</v>
      </c>
      <c r="SHA1" s="30" t="s">
        <v>13370</v>
      </c>
      <c r="SHB1" s="30" t="s">
        <v>13371</v>
      </c>
      <c r="SHC1" s="30" t="s">
        <v>13372</v>
      </c>
      <c r="SHD1" s="30" t="s">
        <v>13373</v>
      </c>
      <c r="SHE1" s="30" t="s">
        <v>13374</v>
      </c>
      <c r="SHF1" s="30" t="s">
        <v>13375</v>
      </c>
      <c r="SHG1" s="30" t="s">
        <v>13376</v>
      </c>
      <c r="SHH1" s="30" t="s">
        <v>13377</v>
      </c>
      <c r="SHI1" s="30" t="s">
        <v>13378</v>
      </c>
      <c r="SHJ1" s="30" t="s">
        <v>13379</v>
      </c>
      <c r="SHK1" s="30" t="s">
        <v>13380</v>
      </c>
      <c r="SHL1" s="30" t="s">
        <v>13381</v>
      </c>
      <c r="SHM1" s="30" t="s">
        <v>13382</v>
      </c>
      <c r="SHN1" s="30" t="s">
        <v>13383</v>
      </c>
      <c r="SHO1" s="30" t="s">
        <v>13384</v>
      </c>
      <c r="SHP1" s="30" t="s">
        <v>13385</v>
      </c>
      <c r="SHQ1" s="30" t="s">
        <v>13386</v>
      </c>
      <c r="SHR1" s="30" t="s">
        <v>13387</v>
      </c>
      <c r="SHS1" s="30" t="s">
        <v>13388</v>
      </c>
      <c r="SHT1" s="30" t="s">
        <v>13389</v>
      </c>
      <c r="SHU1" s="30" t="s">
        <v>13390</v>
      </c>
      <c r="SHV1" s="30" t="s">
        <v>13391</v>
      </c>
      <c r="SHW1" s="30" t="s">
        <v>13392</v>
      </c>
      <c r="SHX1" s="30" t="s">
        <v>13393</v>
      </c>
      <c r="SHY1" s="30" t="s">
        <v>13394</v>
      </c>
      <c r="SHZ1" s="30" t="s">
        <v>13395</v>
      </c>
      <c r="SIA1" s="30" t="s">
        <v>13396</v>
      </c>
      <c r="SIB1" s="30" t="s">
        <v>13397</v>
      </c>
      <c r="SIC1" s="30" t="s">
        <v>13398</v>
      </c>
      <c r="SID1" s="30" t="s">
        <v>13399</v>
      </c>
      <c r="SIE1" s="30" t="s">
        <v>13400</v>
      </c>
      <c r="SIF1" s="30" t="s">
        <v>13401</v>
      </c>
      <c r="SIG1" s="30" t="s">
        <v>13402</v>
      </c>
      <c r="SIH1" s="30" t="s">
        <v>13403</v>
      </c>
      <c r="SII1" s="30" t="s">
        <v>13404</v>
      </c>
      <c r="SIJ1" s="30" t="s">
        <v>13405</v>
      </c>
      <c r="SIK1" s="30" t="s">
        <v>13406</v>
      </c>
      <c r="SIL1" s="30" t="s">
        <v>13407</v>
      </c>
      <c r="SIM1" s="30" t="s">
        <v>13408</v>
      </c>
      <c r="SIN1" s="30" t="s">
        <v>13409</v>
      </c>
      <c r="SIO1" s="30" t="s">
        <v>13410</v>
      </c>
      <c r="SIP1" s="30" t="s">
        <v>13411</v>
      </c>
      <c r="SIQ1" s="30" t="s">
        <v>13412</v>
      </c>
      <c r="SIR1" s="30" t="s">
        <v>13413</v>
      </c>
      <c r="SIS1" s="30" t="s">
        <v>13414</v>
      </c>
      <c r="SIT1" s="30" t="s">
        <v>13415</v>
      </c>
      <c r="SIU1" s="30" t="s">
        <v>13416</v>
      </c>
      <c r="SIV1" s="30" t="s">
        <v>13417</v>
      </c>
      <c r="SIW1" s="30" t="s">
        <v>13418</v>
      </c>
      <c r="SIX1" s="30" t="s">
        <v>13419</v>
      </c>
      <c r="SIY1" s="30" t="s">
        <v>13420</v>
      </c>
      <c r="SIZ1" s="30" t="s">
        <v>13421</v>
      </c>
      <c r="SJA1" s="30" t="s">
        <v>13422</v>
      </c>
      <c r="SJB1" s="30" t="s">
        <v>13423</v>
      </c>
      <c r="SJC1" s="30" t="s">
        <v>13424</v>
      </c>
      <c r="SJD1" s="30" t="s">
        <v>13425</v>
      </c>
      <c r="SJE1" s="30" t="s">
        <v>13426</v>
      </c>
      <c r="SJF1" s="30" t="s">
        <v>13427</v>
      </c>
      <c r="SJG1" s="30" t="s">
        <v>13428</v>
      </c>
      <c r="SJH1" s="30" t="s">
        <v>13429</v>
      </c>
      <c r="SJI1" s="30" t="s">
        <v>13430</v>
      </c>
      <c r="SJJ1" s="30" t="s">
        <v>13431</v>
      </c>
      <c r="SJK1" s="30" t="s">
        <v>13432</v>
      </c>
      <c r="SJL1" s="30" t="s">
        <v>13433</v>
      </c>
      <c r="SJM1" s="30" t="s">
        <v>13434</v>
      </c>
      <c r="SJN1" s="30" t="s">
        <v>13435</v>
      </c>
      <c r="SJO1" s="30" t="s">
        <v>13436</v>
      </c>
      <c r="SJP1" s="30" t="s">
        <v>13437</v>
      </c>
      <c r="SJQ1" s="30" t="s">
        <v>13438</v>
      </c>
      <c r="SJR1" s="30" t="s">
        <v>13439</v>
      </c>
      <c r="SJS1" s="30" t="s">
        <v>13440</v>
      </c>
      <c r="SJT1" s="30" t="s">
        <v>13441</v>
      </c>
      <c r="SJU1" s="30" t="s">
        <v>13442</v>
      </c>
      <c r="SJV1" s="30" t="s">
        <v>13443</v>
      </c>
      <c r="SJW1" s="30" t="s">
        <v>13444</v>
      </c>
      <c r="SJX1" s="30" t="s">
        <v>13445</v>
      </c>
      <c r="SJY1" s="30" t="s">
        <v>13446</v>
      </c>
      <c r="SJZ1" s="30" t="s">
        <v>13447</v>
      </c>
      <c r="SKA1" s="30" t="s">
        <v>13448</v>
      </c>
      <c r="SKB1" s="30" t="s">
        <v>13449</v>
      </c>
      <c r="SKC1" s="30" t="s">
        <v>13450</v>
      </c>
      <c r="SKD1" s="30" t="s">
        <v>13451</v>
      </c>
      <c r="SKE1" s="30" t="s">
        <v>13452</v>
      </c>
      <c r="SKF1" s="30" t="s">
        <v>13453</v>
      </c>
      <c r="SKG1" s="30" t="s">
        <v>13454</v>
      </c>
      <c r="SKH1" s="30" t="s">
        <v>13455</v>
      </c>
      <c r="SKI1" s="30" t="s">
        <v>13456</v>
      </c>
      <c r="SKJ1" s="30" t="s">
        <v>13457</v>
      </c>
      <c r="SKK1" s="30" t="s">
        <v>13458</v>
      </c>
      <c r="SKL1" s="30" t="s">
        <v>13459</v>
      </c>
      <c r="SKM1" s="30" t="s">
        <v>13460</v>
      </c>
      <c r="SKN1" s="30" t="s">
        <v>13461</v>
      </c>
      <c r="SKO1" s="30" t="s">
        <v>13462</v>
      </c>
      <c r="SKP1" s="30" t="s">
        <v>13463</v>
      </c>
      <c r="SKQ1" s="30" t="s">
        <v>13464</v>
      </c>
      <c r="SKR1" s="30" t="s">
        <v>13465</v>
      </c>
      <c r="SKS1" s="30" t="s">
        <v>13466</v>
      </c>
      <c r="SKT1" s="30" t="s">
        <v>13467</v>
      </c>
      <c r="SKU1" s="30" t="s">
        <v>13468</v>
      </c>
      <c r="SKV1" s="30" t="s">
        <v>13469</v>
      </c>
      <c r="SKW1" s="30" t="s">
        <v>13470</v>
      </c>
      <c r="SKX1" s="30" t="s">
        <v>13471</v>
      </c>
      <c r="SKY1" s="30" t="s">
        <v>13472</v>
      </c>
      <c r="SKZ1" s="30" t="s">
        <v>13473</v>
      </c>
      <c r="SLA1" s="30" t="s">
        <v>13474</v>
      </c>
      <c r="SLB1" s="30" t="s">
        <v>13475</v>
      </c>
      <c r="SLC1" s="30" t="s">
        <v>13476</v>
      </c>
      <c r="SLD1" s="30" t="s">
        <v>13477</v>
      </c>
      <c r="SLE1" s="30" t="s">
        <v>13478</v>
      </c>
      <c r="SLF1" s="30" t="s">
        <v>13479</v>
      </c>
      <c r="SLG1" s="30" t="s">
        <v>13480</v>
      </c>
      <c r="SLH1" s="30" t="s">
        <v>13481</v>
      </c>
      <c r="SLI1" s="30" t="s">
        <v>13482</v>
      </c>
      <c r="SLJ1" s="30" t="s">
        <v>13483</v>
      </c>
      <c r="SLK1" s="30" t="s">
        <v>13484</v>
      </c>
      <c r="SLL1" s="30" t="s">
        <v>13485</v>
      </c>
      <c r="SLM1" s="30" t="s">
        <v>13486</v>
      </c>
      <c r="SLN1" s="30" t="s">
        <v>13487</v>
      </c>
      <c r="SLO1" s="30" t="s">
        <v>13488</v>
      </c>
      <c r="SLP1" s="30" t="s">
        <v>13489</v>
      </c>
      <c r="SLQ1" s="30" t="s">
        <v>13490</v>
      </c>
      <c r="SLR1" s="30" t="s">
        <v>13491</v>
      </c>
      <c r="SLS1" s="30" t="s">
        <v>13492</v>
      </c>
      <c r="SLT1" s="30" t="s">
        <v>13493</v>
      </c>
      <c r="SLU1" s="30" t="s">
        <v>13494</v>
      </c>
      <c r="SLV1" s="30" t="s">
        <v>13495</v>
      </c>
      <c r="SLW1" s="30" t="s">
        <v>13496</v>
      </c>
      <c r="SLX1" s="30" t="s">
        <v>13497</v>
      </c>
      <c r="SLY1" s="30" t="s">
        <v>13498</v>
      </c>
      <c r="SLZ1" s="30" t="s">
        <v>13499</v>
      </c>
      <c r="SMA1" s="30" t="s">
        <v>13500</v>
      </c>
      <c r="SMB1" s="30" t="s">
        <v>13501</v>
      </c>
      <c r="SMC1" s="30" t="s">
        <v>13502</v>
      </c>
      <c r="SMD1" s="30" t="s">
        <v>13503</v>
      </c>
      <c r="SME1" s="30" t="s">
        <v>13504</v>
      </c>
      <c r="SMF1" s="30" t="s">
        <v>13505</v>
      </c>
      <c r="SMG1" s="30" t="s">
        <v>13506</v>
      </c>
      <c r="SMH1" s="30" t="s">
        <v>13507</v>
      </c>
      <c r="SMI1" s="30" t="s">
        <v>13508</v>
      </c>
      <c r="SMJ1" s="30" t="s">
        <v>13509</v>
      </c>
      <c r="SMK1" s="30" t="s">
        <v>13510</v>
      </c>
      <c r="SML1" s="30" t="s">
        <v>13511</v>
      </c>
      <c r="SMM1" s="30" t="s">
        <v>13512</v>
      </c>
      <c r="SMN1" s="30" t="s">
        <v>13513</v>
      </c>
      <c r="SMO1" s="30" t="s">
        <v>13514</v>
      </c>
      <c r="SMP1" s="30" t="s">
        <v>13515</v>
      </c>
      <c r="SMQ1" s="30" t="s">
        <v>13516</v>
      </c>
      <c r="SMR1" s="30" t="s">
        <v>13517</v>
      </c>
      <c r="SMS1" s="30" t="s">
        <v>13518</v>
      </c>
      <c r="SMT1" s="30" t="s">
        <v>13519</v>
      </c>
      <c r="SMU1" s="30" t="s">
        <v>13520</v>
      </c>
      <c r="SMV1" s="30" t="s">
        <v>13521</v>
      </c>
      <c r="SMW1" s="30" t="s">
        <v>13522</v>
      </c>
      <c r="SMX1" s="30" t="s">
        <v>13523</v>
      </c>
      <c r="SMY1" s="30" t="s">
        <v>13524</v>
      </c>
      <c r="SMZ1" s="30" t="s">
        <v>13525</v>
      </c>
      <c r="SNA1" s="30" t="s">
        <v>13526</v>
      </c>
      <c r="SNB1" s="30" t="s">
        <v>13527</v>
      </c>
      <c r="SNC1" s="30" t="s">
        <v>13528</v>
      </c>
      <c r="SND1" s="30" t="s">
        <v>13529</v>
      </c>
      <c r="SNE1" s="30" t="s">
        <v>13530</v>
      </c>
      <c r="SNF1" s="30" t="s">
        <v>13531</v>
      </c>
      <c r="SNG1" s="30" t="s">
        <v>13532</v>
      </c>
      <c r="SNH1" s="30" t="s">
        <v>13533</v>
      </c>
      <c r="SNI1" s="30" t="s">
        <v>13534</v>
      </c>
      <c r="SNJ1" s="30" t="s">
        <v>13535</v>
      </c>
      <c r="SNK1" s="30" t="s">
        <v>13536</v>
      </c>
      <c r="SNL1" s="30" t="s">
        <v>13537</v>
      </c>
      <c r="SNM1" s="30" t="s">
        <v>13538</v>
      </c>
      <c r="SNN1" s="30" t="s">
        <v>13539</v>
      </c>
      <c r="SNO1" s="30" t="s">
        <v>13540</v>
      </c>
      <c r="SNP1" s="30" t="s">
        <v>13541</v>
      </c>
      <c r="SNQ1" s="30" t="s">
        <v>13542</v>
      </c>
      <c r="SNR1" s="30" t="s">
        <v>13543</v>
      </c>
      <c r="SNS1" s="30" t="s">
        <v>13544</v>
      </c>
      <c r="SNT1" s="30" t="s">
        <v>13545</v>
      </c>
      <c r="SNU1" s="30" t="s">
        <v>13546</v>
      </c>
      <c r="SNV1" s="30" t="s">
        <v>13547</v>
      </c>
      <c r="SNW1" s="30" t="s">
        <v>13548</v>
      </c>
      <c r="SNX1" s="30" t="s">
        <v>13549</v>
      </c>
      <c r="SNY1" s="30" t="s">
        <v>13550</v>
      </c>
      <c r="SNZ1" s="30" t="s">
        <v>13551</v>
      </c>
      <c r="SOA1" s="30" t="s">
        <v>13552</v>
      </c>
      <c r="SOB1" s="30" t="s">
        <v>13553</v>
      </c>
      <c r="SOC1" s="30" t="s">
        <v>13554</v>
      </c>
      <c r="SOD1" s="30" t="s">
        <v>13555</v>
      </c>
      <c r="SOE1" s="30" t="s">
        <v>13556</v>
      </c>
      <c r="SOF1" s="30" t="s">
        <v>13557</v>
      </c>
      <c r="SOG1" s="30" t="s">
        <v>13558</v>
      </c>
      <c r="SOH1" s="30" t="s">
        <v>13559</v>
      </c>
      <c r="SOI1" s="30" t="s">
        <v>13560</v>
      </c>
      <c r="SOJ1" s="30" t="s">
        <v>13561</v>
      </c>
      <c r="SOK1" s="30" t="s">
        <v>13562</v>
      </c>
      <c r="SOL1" s="30" t="s">
        <v>13563</v>
      </c>
      <c r="SOM1" s="30" t="s">
        <v>13564</v>
      </c>
      <c r="SON1" s="30" t="s">
        <v>13565</v>
      </c>
      <c r="SOO1" s="30" t="s">
        <v>13566</v>
      </c>
      <c r="SOP1" s="30" t="s">
        <v>13567</v>
      </c>
      <c r="SOQ1" s="30" t="s">
        <v>13568</v>
      </c>
      <c r="SOR1" s="30" t="s">
        <v>13569</v>
      </c>
      <c r="SOS1" s="30" t="s">
        <v>13570</v>
      </c>
      <c r="SOT1" s="30" t="s">
        <v>13571</v>
      </c>
      <c r="SOU1" s="30" t="s">
        <v>13572</v>
      </c>
      <c r="SOV1" s="30" t="s">
        <v>13573</v>
      </c>
      <c r="SOW1" s="30" t="s">
        <v>13574</v>
      </c>
      <c r="SOX1" s="30" t="s">
        <v>13575</v>
      </c>
      <c r="SOY1" s="30" t="s">
        <v>13576</v>
      </c>
      <c r="SOZ1" s="30" t="s">
        <v>13577</v>
      </c>
      <c r="SPA1" s="30" t="s">
        <v>13578</v>
      </c>
      <c r="SPB1" s="30" t="s">
        <v>13579</v>
      </c>
      <c r="SPC1" s="30" t="s">
        <v>13580</v>
      </c>
      <c r="SPD1" s="30" t="s">
        <v>13581</v>
      </c>
      <c r="SPE1" s="30" t="s">
        <v>13582</v>
      </c>
      <c r="SPF1" s="30" t="s">
        <v>13583</v>
      </c>
      <c r="SPG1" s="30" t="s">
        <v>13584</v>
      </c>
      <c r="SPH1" s="30" t="s">
        <v>13585</v>
      </c>
      <c r="SPI1" s="30" t="s">
        <v>13586</v>
      </c>
      <c r="SPJ1" s="30" t="s">
        <v>13587</v>
      </c>
      <c r="SPK1" s="30" t="s">
        <v>13588</v>
      </c>
      <c r="SPL1" s="30" t="s">
        <v>13589</v>
      </c>
      <c r="SPM1" s="30" t="s">
        <v>13590</v>
      </c>
      <c r="SPN1" s="30" t="s">
        <v>13591</v>
      </c>
      <c r="SPO1" s="30" t="s">
        <v>13592</v>
      </c>
      <c r="SPP1" s="30" t="s">
        <v>13593</v>
      </c>
      <c r="SPQ1" s="30" t="s">
        <v>13594</v>
      </c>
      <c r="SPR1" s="30" t="s">
        <v>13595</v>
      </c>
      <c r="SPS1" s="30" t="s">
        <v>13596</v>
      </c>
      <c r="SPT1" s="30" t="s">
        <v>13597</v>
      </c>
      <c r="SPU1" s="30" t="s">
        <v>13598</v>
      </c>
      <c r="SPV1" s="30" t="s">
        <v>13599</v>
      </c>
      <c r="SPW1" s="30" t="s">
        <v>13600</v>
      </c>
      <c r="SPX1" s="30" t="s">
        <v>13601</v>
      </c>
      <c r="SPY1" s="30" t="s">
        <v>13602</v>
      </c>
      <c r="SPZ1" s="30" t="s">
        <v>13603</v>
      </c>
      <c r="SQA1" s="30" t="s">
        <v>13604</v>
      </c>
      <c r="SQB1" s="30" t="s">
        <v>13605</v>
      </c>
      <c r="SQC1" s="30" t="s">
        <v>13606</v>
      </c>
      <c r="SQD1" s="30" t="s">
        <v>13607</v>
      </c>
      <c r="SQE1" s="30" t="s">
        <v>13608</v>
      </c>
      <c r="SQF1" s="30" t="s">
        <v>13609</v>
      </c>
      <c r="SQG1" s="30" t="s">
        <v>13610</v>
      </c>
      <c r="SQH1" s="30" t="s">
        <v>13611</v>
      </c>
      <c r="SQI1" s="30" t="s">
        <v>13612</v>
      </c>
      <c r="SQJ1" s="30" t="s">
        <v>13613</v>
      </c>
      <c r="SQK1" s="30" t="s">
        <v>13614</v>
      </c>
      <c r="SQL1" s="30" t="s">
        <v>13615</v>
      </c>
      <c r="SQM1" s="30" t="s">
        <v>13616</v>
      </c>
      <c r="SQN1" s="30" t="s">
        <v>13617</v>
      </c>
      <c r="SQO1" s="30" t="s">
        <v>13618</v>
      </c>
      <c r="SQP1" s="30" t="s">
        <v>13619</v>
      </c>
      <c r="SQQ1" s="30" t="s">
        <v>13620</v>
      </c>
      <c r="SQR1" s="30" t="s">
        <v>13621</v>
      </c>
      <c r="SQS1" s="30" t="s">
        <v>13622</v>
      </c>
      <c r="SQT1" s="30" t="s">
        <v>13623</v>
      </c>
      <c r="SQU1" s="30" t="s">
        <v>13624</v>
      </c>
      <c r="SQV1" s="30" t="s">
        <v>13625</v>
      </c>
      <c r="SQW1" s="30" t="s">
        <v>13626</v>
      </c>
      <c r="SQX1" s="30" t="s">
        <v>13627</v>
      </c>
      <c r="SQY1" s="30" t="s">
        <v>13628</v>
      </c>
      <c r="SQZ1" s="30" t="s">
        <v>13629</v>
      </c>
      <c r="SRA1" s="30" t="s">
        <v>13630</v>
      </c>
      <c r="SRB1" s="30" t="s">
        <v>13631</v>
      </c>
      <c r="SRC1" s="30" t="s">
        <v>13632</v>
      </c>
      <c r="SRD1" s="30" t="s">
        <v>13633</v>
      </c>
      <c r="SRE1" s="30" t="s">
        <v>13634</v>
      </c>
      <c r="SRF1" s="30" t="s">
        <v>13635</v>
      </c>
      <c r="SRG1" s="30" t="s">
        <v>13636</v>
      </c>
      <c r="SRH1" s="30" t="s">
        <v>13637</v>
      </c>
      <c r="SRI1" s="30" t="s">
        <v>13638</v>
      </c>
      <c r="SRJ1" s="30" t="s">
        <v>13639</v>
      </c>
      <c r="SRK1" s="30" t="s">
        <v>13640</v>
      </c>
      <c r="SRL1" s="30" t="s">
        <v>13641</v>
      </c>
      <c r="SRM1" s="30" t="s">
        <v>13642</v>
      </c>
      <c r="SRN1" s="30" t="s">
        <v>13643</v>
      </c>
      <c r="SRO1" s="30" t="s">
        <v>13644</v>
      </c>
      <c r="SRP1" s="30" t="s">
        <v>13645</v>
      </c>
      <c r="SRQ1" s="30" t="s">
        <v>13646</v>
      </c>
      <c r="SRR1" s="30" t="s">
        <v>13647</v>
      </c>
      <c r="SRS1" s="30" t="s">
        <v>13648</v>
      </c>
      <c r="SRT1" s="30" t="s">
        <v>13649</v>
      </c>
      <c r="SRU1" s="30" t="s">
        <v>13650</v>
      </c>
      <c r="SRV1" s="30" t="s">
        <v>13651</v>
      </c>
      <c r="SRW1" s="30" t="s">
        <v>13652</v>
      </c>
      <c r="SRX1" s="30" t="s">
        <v>13653</v>
      </c>
      <c r="SRY1" s="30" t="s">
        <v>13654</v>
      </c>
      <c r="SRZ1" s="30" t="s">
        <v>13655</v>
      </c>
      <c r="SSA1" s="30" t="s">
        <v>13656</v>
      </c>
      <c r="SSB1" s="30" t="s">
        <v>13657</v>
      </c>
      <c r="SSC1" s="30" t="s">
        <v>13658</v>
      </c>
      <c r="SSD1" s="30" t="s">
        <v>13659</v>
      </c>
      <c r="SSE1" s="30" t="s">
        <v>13660</v>
      </c>
      <c r="SSF1" s="30" t="s">
        <v>13661</v>
      </c>
      <c r="SSG1" s="30" t="s">
        <v>13662</v>
      </c>
      <c r="SSH1" s="30" t="s">
        <v>13663</v>
      </c>
      <c r="SSI1" s="30" t="s">
        <v>13664</v>
      </c>
      <c r="SSJ1" s="30" t="s">
        <v>13665</v>
      </c>
      <c r="SSK1" s="30" t="s">
        <v>13666</v>
      </c>
      <c r="SSL1" s="30" t="s">
        <v>13667</v>
      </c>
      <c r="SSM1" s="30" t="s">
        <v>13668</v>
      </c>
      <c r="SSN1" s="30" t="s">
        <v>13669</v>
      </c>
      <c r="SSO1" s="30" t="s">
        <v>13670</v>
      </c>
      <c r="SSP1" s="30" t="s">
        <v>13671</v>
      </c>
      <c r="SSQ1" s="30" t="s">
        <v>13672</v>
      </c>
      <c r="SSR1" s="30" t="s">
        <v>13673</v>
      </c>
      <c r="SSS1" s="30" t="s">
        <v>13674</v>
      </c>
      <c r="SST1" s="30" t="s">
        <v>13675</v>
      </c>
      <c r="SSU1" s="30" t="s">
        <v>13676</v>
      </c>
      <c r="SSV1" s="30" t="s">
        <v>13677</v>
      </c>
      <c r="SSW1" s="30" t="s">
        <v>13678</v>
      </c>
      <c r="SSX1" s="30" t="s">
        <v>13679</v>
      </c>
      <c r="SSY1" s="30" t="s">
        <v>13680</v>
      </c>
      <c r="SSZ1" s="30" t="s">
        <v>13681</v>
      </c>
      <c r="STA1" s="30" t="s">
        <v>13682</v>
      </c>
      <c r="STB1" s="30" t="s">
        <v>13683</v>
      </c>
      <c r="STC1" s="30" t="s">
        <v>13684</v>
      </c>
      <c r="STD1" s="30" t="s">
        <v>13685</v>
      </c>
      <c r="STE1" s="30" t="s">
        <v>13686</v>
      </c>
      <c r="STF1" s="30" t="s">
        <v>13687</v>
      </c>
      <c r="STG1" s="30" t="s">
        <v>13688</v>
      </c>
      <c r="STH1" s="30" t="s">
        <v>13689</v>
      </c>
      <c r="STI1" s="30" t="s">
        <v>13690</v>
      </c>
      <c r="STJ1" s="30" t="s">
        <v>13691</v>
      </c>
      <c r="STK1" s="30" t="s">
        <v>13692</v>
      </c>
      <c r="STL1" s="30" t="s">
        <v>13693</v>
      </c>
      <c r="STM1" s="30" t="s">
        <v>13694</v>
      </c>
      <c r="STN1" s="30" t="s">
        <v>13695</v>
      </c>
      <c r="STO1" s="30" t="s">
        <v>13696</v>
      </c>
      <c r="STP1" s="30" t="s">
        <v>13697</v>
      </c>
      <c r="STQ1" s="30" t="s">
        <v>13698</v>
      </c>
      <c r="STR1" s="30" t="s">
        <v>13699</v>
      </c>
      <c r="STS1" s="30" t="s">
        <v>13700</v>
      </c>
      <c r="STT1" s="30" t="s">
        <v>13701</v>
      </c>
      <c r="STU1" s="30" t="s">
        <v>13702</v>
      </c>
      <c r="STV1" s="30" t="s">
        <v>13703</v>
      </c>
      <c r="STW1" s="30" t="s">
        <v>13704</v>
      </c>
      <c r="STX1" s="30" t="s">
        <v>13705</v>
      </c>
      <c r="STY1" s="30" t="s">
        <v>13706</v>
      </c>
      <c r="STZ1" s="30" t="s">
        <v>13707</v>
      </c>
      <c r="SUA1" s="30" t="s">
        <v>13708</v>
      </c>
      <c r="SUB1" s="30" t="s">
        <v>13709</v>
      </c>
      <c r="SUC1" s="30" t="s">
        <v>13710</v>
      </c>
      <c r="SUD1" s="30" t="s">
        <v>13711</v>
      </c>
      <c r="SUE1" s="30" t="s">
        <v>13712</v>
      </c>
      <c r="SUF1" s="30" t="s">
        <v>13713</v>
      </c>
      <c r="SUG1" s="30" t="s">
        <v>13714</v>
      </c>
      <c r="SUH1" s="30" t="s">
        <v>13715</v>
      </c>
      <c r="SUI1" s="30" t="s">
        <v>13716</v>
      </c>
      <c r="SUJ1" s="30" t="s">
        <v>13717</v>
      </c>
      <c r="SUK1" s="30" t="s">
        <v>13718</v>
      </c>
      <c r="SUL1" s="30" t="s">
        <v>13719</v>
      </c>
      <c r="SUM1" s="30" t="s">
        <v>13720</v>
      </c>
      <c r="SUN1" s="30" t="s">
        <v>13721</v>
      </c>
      <c r="SUO1" s="30" t="s">
        <v>13722</v>
      </c>
      <c r="SUP1" s="30" t="s">
        <v>13723</v>
      </c>
      <c r="SUQ1" s="30" t="s">
        <v>13724</v>
      </c>
      <c r="SUR1" s="30" t="s">
        <v>13725</v>
      </c>
      <c r="SUS1" s="30" t="s">
        <v>13726</v>
      </c>
      <c r="SUT1" s="30" t="s">
        <v>13727</v>
      </c>
      <c r="SUU1" s="30" t="s">
        <v>13728</v>
      </c>
      <c r="SUV1" s="30" t="s">
        <v>13729</v>
      </c>
      <c r="SUW1" s="30" t="s">
        <v>13730</v>
      </c>
      <c r="SUX1" s="30" t="s">
        <v>13731</v>
      </c>
      <c r="SUY1" s="30" t="s">
        <v>13732</v>
      </c>
      <c r="SUZ1" s="30" t="s">
        <v>13733</v>
      </c>
      <c r="SVA1" s="30" t="s">
        <v>13734</v>
      </c>
      <c r="SVB1" s="30" t="s">
        <v>13735</v>
      </c>
      <c r="SVC1" s="30" t="s">
        <v>13736</v>
      </c>
      <c r="SVD1" s="30" t="s">
        <v>13737</v>
      </c>
      <c r="SVE1" s="30" t="s">
        <v>13738</v>
      </c>
      <c r="SVF1" s="30" t="s">
        <v>13739</v>
      </c>
      <c r="SVG1" s="30" t="s">
        <v>13740</v>
      </c>
      <c r="SVH1" s="30" t="s">
        <v>13741</v>
      </c>
      <c r="SVI1" s="30" t="s">
        <v>13742</v>
      </c>
      <c r="SVJ1" s="30" t="s">
        <v>13743</v>
      </c>
      <c r="SVK1" s="30" t="s">
        <v>13744</v>
      </c>
      <c r="SVL1" s="30" t="s">
        <v>13745</v>
      </c>
      <c r="SVM1" s="30" t="s">
        <v>13746</v>
      </c>
      <c r="SVN1" s="30" t="s">
        <v>13747</v>
      </c>
      <c r="SVO1" s="30" t="s">
        <v>13748</v>
      </c>
      <c r="SVP1" s="30" t="s">
        <v>13749</v>
      </c>
      <c r="SVQ1" s="30" t="s">
        <v>13750</v>
      </c>
      <c r="SVR1" s="30" t="s">
        <v>13751</v>
      </c>
      <c r="SVS1" s="30" t="s">
        <v>13752</v>
      </c>
      <c r="SVT1" s="30" t="s">
        <v>13753</v>
      </c>
      <c r="SVU1" s="30" t="s">
        <v>13754</v>
      </c>
      <c r="SVV1" s="30" t="s">
        <v>13755</v>
      </c>
      <c r="SVW1" s="30" t="s">
        <v>13756</v>
      </c>
      <c r="SVX1" s="30" t="s">
        <v>13757</v>
      </c>
      <c r="SVY1" s="30" t="s">
        <v>13758</v>
      </c>
      <c r="SVZ1" s="30" t="s">
        <v>13759</v>
      </c>
      <c r="SWA1" s="30" t="s">
        <v>13760</v>
      </c>
      <c r="SWB1" s="30" t="s">
        <v>13761</v>
      </c>
      <c r="SWC1" s="30" t="s">
        <v>13762</v>
      </c>
      <c r="SWD1" s="30" t="s">
        <v>13763</v>
      </c>
      <c r="SWE1" s="30" t="s">
        <v>13764</v>
      </c>
      <c r="SWF1" s="30" t="s">
        <v>13765</v>
      </c>
      <c r="SWG1" s="30" t="s">
        <v>13766</v>
      </c>
      <c r="SWH1" s="30" t="s">
        <v>13767</v>
      </c>
      <c r="SWI1" s="30" t="s">
        <v>13768</v>
      </c>
      <c r="SWJ1" s="30" t="s">
        <v>13769</v>
      </c>
      <c r="SWK1" s="30" t="s">
        <v>13770</v>
      </c>
      <c r="SWL1" s="30" t="s">
        <v>13771</v>
      </c>
      <c r="SWM1" s="30" t="s">
        <v>13772</v>
      </c>
      <c r="SWN1" s="30" t="s">
        <v>13773</v>
      </c>
      <c r="SWO1" s="30" t="s">
        <v>13774</v>
      </c>
      <c r="SWP1" s="30" t="s">
        <v>13775</v>
      </c>
      <c r="SWQ1" s="30" t="s">
        <v>13776</v>
      </c>
      <c r="SWR1" s="30" t="s">
        <v>13777</v>
      </c>
      <c r="SWS1" s="30" t="s">
        <v>13778</v>
      </c>
      <c r="SWT1" s="30" t="s">
        <v>13779</v>
      </c>
      <c r="SWU1" s="30" t="s">
        <v>13780</v>
      </c>
      <c r="SWV1" s="30" t="s">
        <v>13781</v>
      </c>
      <c r="SWW1" s="30" t="s">
        <v>13782</v>
      </c>
      <c r="SWX1" s="30" t="s">
        <v>13783</v>
      </c>
      <c r="SWY1" s="30" t="s">
        <v>13784</v>
      </c>
      <c r="SWZ1" s="30" t="s">
        <v>13785</v>
      </c>
      <c r="SXA1" s="30" t="s">
        <v>13786</v>
      </c>
      <c r="SXB1" s="30" t="s">
        <v>13787</v>
      </c>
      <c r="SXC1" s="30" t="s">
        <v>13788</v>
      </c>
      <c r="SXD1" s="30" t="s">
        <v>13789</v>
      </c>
      <c r="SXE1" s="30" t="s">
        <v>13790</v>
      </c>
      <c r="SXF1" s="30" t="s">
        <v>13791</v>
      </c>
      <c r="SXG1" s="30" t="s">
        <v>13792</v>
      </c>
      <c r="SXH1" s="30" t="s">
        <v>13793</v>
      </c>
      <c r="SXI1" s="30" t="s">
        <v>13794</v>
      </c>
      <c r="SXJ1" s="30" t="s">
        <v>13795</v>
      </c>
      <c r="SXK1" s="30" t="s">
        <v>13796</v>
      </c>
      <c r="SXL1" s="30" t="s">
        <v>13797</v>
      </c>
      <c r="SXM1" s="30" t="s">
        <v>13798</v>
      </c>
      <c r="SXN1" s="30" t="s">
        <v>13799</v>
      </c>
      <c r="SXO1" s="30" t="s">
        <v>13800</v>
      </c>
      <c r="SXP1" s="30" t="s">
        <v>13801</v>
      </c>
      <c r="SXQ1" s="30" t="s">
        <v>13802</v>
      </c>
      <c r="SXR1" s="30" t="s">
        <v>13803</v>
      </c>
      <c r="SXS1" s="30" t="s">
        <v>13804</v>
      </c>
      <c r="SXT1" s="30" t="s">
        <v>13805</v>
      </c>
      <c r="SXU1" s="30" t="s">
        <v>13806</v>
      </c>
      <c r="SXV1" s="30" t="s">
        <v>13807</v>
      </c>
      <c r="SXW1" s="30" t="s">
        <v>13808</v>
      </c>
      <c r="SXX1" s="30" t="s">
        <v>13809</v>
      </c>
      <c r="SXY1" s="30" t="s">
        <v>13810</v>
      </c>
      <c r="SXZ1" s="30" t="s">
        <v>13811</v>
      </c>
      <c r="SYA1" s="30" t="s">
        <v>13812</v>
      </c>
      <c r="SYB1" s="30" t="s">
        <v>13813</v>
      </c>
      <c r="SYC1" s="30" t="s">
        <v>13814</v>
      </c>
      <c r="SYD1" s="30" t="s">
        <v>13815</v>
      </c>
      <c r="SYE1" s="30" t="s">
        <v>13816</v>
      </c>
      <c r="SYF1" s="30" t="s">
        <v>13817</v>
      </c>
      <c r="SYG1" s="30" t="s">
        <v>13818</v>
      </c>
      <c r="SYH1" s="30" t="s">
        <v>13819</v>
      </c>
      <c r="SYI1" s="30" t="s">
        <v>13820</v>
      </c>
      <c r="SYJ1" s="30" t="s">
        <v>13821</v>
      </c>
      <c r="SYK1" s="30" t="s">
        <v>13822</v>
      </c>
      <c r="SYL1" s="30" t="s">
        <v>13823</v>
      </c>
      <c r="SYM1" s="30" t="s">
        <v>13824</v>
      </c>
      <c r="SYN1" s="30" t="s">
        <v>13825</v>
      </c>
      <c r="SYO1" s="30" t="s">
        <v>13826</v>
      </c>
      <c r="SYP1" s="30" t="s">
        <v>13827</v>
      </c>
      <c r="SYQ1" s="30" t="s">
        <v>13828</v>
      </c>
      <c r="SYR1" s="30" t="s">
        <v>13829</v>
      </c>
      <c r="SYS1" s="30" t="s">
        <v>13830</v>
      </c>
      <c r="SYT1" s="30" t="s">
        <v>13831</v>
      </c>
      <c r="SYU1" s="30" t="s">
        <v>13832</v>
      </c>
      <c r="SYV1" s="30" t="s">
        <v>13833</v>
      </c>
      <c r="SYW1" s="30" t="s">
        <v>13834</v>
      </c>
      <c r="SYX1" s="30" t="s">
        <v>13835</v>
      </c>
      <c r="SYY1" s="30" t="s">
        <v>13836</v>
      </c>
      <c r="SYZ1" s="30" t="s">
        <v>13837</v>
      </c>
      <c r="SZA1" s="30" t="s">
        <v>13838</v>
      </c>
      <c r="SZB1" s="30" t="s">
        <v>13839</v>
      </c>
      <c r="SZC1" s="30" t="s">
        <v>13840</v>
      </c>
      <c r="SZD1" s="30" t="s">
        <v>13841</v>
      </c>
      <c r="SZE1" s="30" t="s">
        <v>13842</v>
      </c>
      <c r="SZF1" s="30" t="s">
        <v>13843</v>
      </c>
      <c r="SZG1" s="30" t="s">
        <v>13844</v>
      </c>
      <c r="SZH1" s="30" t="s">
        <v>13845</v>
      </c>
      <c r="SZI1" s="30" t="s">
        <v>13846</v>
      </c>
      <c r="SZJ1" s="30" t="s">
        <v>13847</v>
      </c>
      <c r="SZK1" s="30" t="s">
        <v>13848</v>
      </c>
      <c r="SZL1" s="30" t="s">
        <v>13849</v>
      </c>
      <c r="SZM1" s="30" t="s">
        <v>13850</v>
      </c>
      <c r="SZN1" s="30" t="s">
        <v>13851</v>
      </c>
      <c r="SZO1" s="30" t="s">
        <v>13852</v>
      </c>
      <c r="SZP1" s="30" t="s">
        <v>13853</v>
      </c>
      <c r="SZQ1" s="30" t="s">
        <v>13854</v>
      </c>
      <c r="SZR1" s="30" t="s">
        <v>13855</v>
      </c>
      <c r="SZS1" s="30" t="s">
        <v>13856</v>
      </c>
      <c r="SZT1" s="30" t="s">
        <v>13857</v>
      </c>
      <c r="SZU1" s="30" t="s">
        <v>13858</v>
      </c>
      <c r="SZV1" s="30" t="s">
        <v>13859</v>
      </c>
      <c r="SZW1" s="30" t="s">
        <v>13860</v>
      </c>
      <c r="SZX1" s="30" t="s">
        <v>13861</v>
      </c>
      <c r="SZY1" s="30" t="s">
        <v>13862</v>
      </c>
      <c r="SZZ1" s="30" t="s">
        <v>13863</v>
      </c>
      <c r="TAA1" s="30" t="s">
        <v>13864</v>
      </c>
      <c r="TAB1" s="30" t="s">
        <v>13865</v>
      </c>
      <c r="TAC1" s="30" t="s">
        <v>13866</v>
      </c>
      <c r="TAD1" s="30" t="s">
        <v>13867</v>
      </c>
      <c r="TAE1" s="30" t="s">
        <v>13868</v>
      </c>
      <c r="TAF1" s="30" t="s">
        <v>13869</v>
      </c>
      <c r="TAG1" s="30" t="s">
        <v>13870</v>
      </c>
      <c r="TAH1" s="30" t="s">
        <v>13871</v>
      </c>
      <c r="TAI1" s="30" t="s">
        <v>13872</v>
      </c>
      <c r="TAJ1" s="30" t="s">
        <v>13873</v>
      </c>
      <c r="TAK1" s="30" t="s">
        <v>13874</v>
      </c>
      <c r="TAL1" s="30" t="s">
        <v>13875</v>
      </c>
      <c r="TAM1" s="30" t="s">
        <v>13876</v>
      </c>
      <c r="TAN1" s="30" t="s">
        <v>13877</v>
      </c>
      <c r="TAO1" s="30" t="s">
        <v>13878</v>
      </c>
      <c r="TAP1" s="30" t="s">
        <v>13879</v>
      </c>
      <c r="TAQ1" s="30" t="s">
        <v>13880</v>
      </c>
      <c r="TAR1" s="30" t="s">
        <v>13881</v>
      </c>
      <c r="TAS1" s="30" t="s">
        <v>13882</v>
      </c>
      <c r="TAT1" s="30" t="s">
        <v>13883</v>
      </c>
      <c r="TAU1" s="30" t="s">
        <v>13884</v>
      </c>
      <c r="TAV1" s="30" t="s">
        <v>13885</v>
      </c>
      <c r="TAW1" s="30" t="s">
        <v>13886</v>
      </c>
      <c r="TAX1" s="30" t="s">
        <v>13887</v>
      </c>
      <c r="TAY1" s="30" t="s">
        <v>13888</v>
      </c>
      <c r="TAZ1" s="30" t="s">
        <v>13889</v>
      </c>
      <c r="TBA1" s="30" t="s">
        <v>13890</v>
      </c>
      <c r="TBB1" s="30" t="s">
        <v>13891</v>
      </c>
      <c r="TBC1" s="30" t="s">
        <v>13892</v>
      </c>
      <c r="TBD1" s="30" t="s">
        <v>13893</v>
      </c>
      <c r="TBE1" s="30" t="s">
        <v>13894</v>
      </c>
      <c r="TBF1" s="30" t="s">
        <v>13895</v>
      </c>
      <c r="TBG1" s="30" t="s">
        <v>13896</v>
      </c>
      <c r="TBH1" s="30" t="s">
        <v>13897</v>
      </c>
      <c r="TBI1" s="30" t="s">
        <v>13898</v>
      </c>
      <c r="TBJ1" s="30" t="s">
        <v>13899</v>
      </c>
      <c r="TBK1" s="30" t="s">
        <v>13900</v>
      </c>
      <c r="TBL1" s="30" t="s">
        <v>13901</v>
      </c>
      <c r="TBM1" s="30" t="s">
        <v>13902</v>
      </c>
      <c r="TBN1" s="30" t="s">
        <v>13903</v>
      </c>
      <c r="TBO1" s="30" t="s">
        <v>13904</v>
      </c>
      <c r="TBP1" s="30" t="s">
        <v>13905</v>
      </c>
      <c r="TBQ1" s="30" t="s">
        <v>13906</v>
      </c>
      <c r="TBR1" s="30" t="s">
        <v>13907</v>
      </c>
      <c r="TBS1" s="30" t="s">
        <v>13908</v>
      </c>
      <c r="TBT1" s="30" t="s">
        <v>13909</v>
      </c>
      <c r="TBU1" s="30" t="s">
        <v>13910</v>
      </c>
      <c r="TBV1" s="30" t="s">
        <v>13911</v>
      </c>
      <c r="TBW1" s="30" t="s">
        <v>13912</v>
      </c>
      <c r="TBX1" s="30" t="s">
        <v>13913</v>
      </c>
      <c r="TBY1" s="30" t="s">
        <v>13914</v>
      </c>
      <c r="TBZ1" s="30" t="s">
        <v>13915</v>
      </c>
      <c r="TCA1" s="30" t="s">
        <v>13916</v>
      </c>
      <c r="TCB1" s="30" t="s">
        <v>13917</v>
      </c>
      <c r="TCC1" s="30" t="s">
        <v>13918</v>
      </c>
      <c r="TCD1" s="30" t="s">
        <v>13919</v>
      </c>
      <c r="TCE1" s="30" t="s">
        <v>13920</v>
      </c>
      <c r="TCF1" s="30" t="s">
        <v>13921</v>
      </c>
      <c r="TCG1" s="30" t="s">
        <v>13922</v>
      </c>
      <c r="TCH1" s="30" t="s">
        <v>13923</v>
      </c>
      <c r="TCI1" s="30" t="s">
        <v>13924</v>
      </c>
      <c r="TCJ1" s="30" t="s">
        <v>13925</v>
      </c>
      <c r="TCK1" s="30" t="s">
        <v>13926</v>
      </c>
      <c r="TCL1" s="30" t="s">
        <v>13927</v>
      </c>
      <c r="TCM1" s="30" t="s">
        <v>13928</v>
      </c>
      <c r="TCN1" s="30" t="s">
        <v>13929</v>
      </c>
      <c r="TCO1" s="30" t="s">
        <v>13930</v>
      </c>
      <c r="TCP1" s="30" t="s">
        <v>13931</v>
      </c>
      <c r="TCQ1" s="30" t="s">
        <v>13932</v>
      </c>
      <c r="TCR1" s="30" t="s">
        <v>13933</v>
      </c>
      <c r="TCS1" s="30" t="s">
        <v>13934</v>
      </c>
      <c r="TCT1" s="30" t="s">
        <v>13935</v>
      </c>
      <c r="TCU1" s="30" t="s">
        <v>13936</v>
      </c>
      <c r="TCV1" s="30" t="s">
        <v>13937</v>
      </c>
      <c r="TCW1" s="30" t="s">
        <v>13938</v>
      </c>
      <c r="TCX1" s="30" t="s">
        <v>13939</v>
      </c>
      <c r="TCY1" s="30" t="s">
        <v>13940</v>
      </c>
      <c r="TCZ1" s="30" t="s">
        <v>13941</v>
      </c>
      <c r="TDA1" s="30" t="s">
        <v>13942</v>
      </c>
      <c r="TDB1" s="30" t="s">
        <v>13943</v>
      </c>
      <c r="TDC1" s="30" t="s">
        <v>13944</v>
      </c>
      <c r="TDD1" s="30" t="s">
        <v>13945</v>
      </c>
      <c r="TDE1" s="30" t="s">
        <v>13946</v>
      </c>
      <c r="TDF1" s="30" t="s">
        <v>13947</v>
      </c>
      <c r="TDG1" s="30" t="s">
        <v>13948</v>
      </c>
      <c r="TDH1" s="30" t="s">
        <v>13949</v>
      </c>
      <c r="TDI1" s="30" t="s">
        <v>13950</v>
      </c>
      <c r="TDJ1" s="30" t="s">
        <v>13951</v>
      </c>
      <c r="TDK1" s="30" t="s">
        <v>13952</v>
      </c>
      <c r="TDL1" s="30" t="s">
        <v>13953</v>
      </c>
      <c r="TDM1" s="30" t="s">
        <v>13954</v>
      </c>
      <c r="TDN1" s="30" t="s">
        <v>13955</v>
      </c>
      <c r="TDO1" s="30" t="s">
        <v>13956</v>
      </c>
      <c r="TDP1" s="30" t="s">
        <v>13957</v>
      </c>
      <c r="TDQ1" s="30" t="s">
        <v>13958</v>
      </c>
      <c r="TDR1" s="30" t="s">
        <v>13959</v>
      </c>
      <c r="TDS1" s="30" t="s">
        <v>13960</v>
      </c>
      <c r="TDT1" s="30" t="s">
        <v>13961</v>
      </c>
      <c r="TDU1" s="30" t="s">
        <v>13962</v>
      </c>
      <c r="TDV1" s="30" t="s">
        <v>13963</v>
      </c>
      <c r="TDW1" s="30" t="s">
        <v>13964</v>
      </c>
      <c r="TDX1" s="30" t="s">
        <v>13965</v>
      </c>
      <c r="TDY1" s="30" t="s">
        <v>13966</v>
      </c>
      <c r="TDZ1" s="30" t="s">
        <v>13967</v>
      </c>
      <c r="TEA1" s="30" t="s">
        <v>13968</v>
      </c>
      <c r="TEB1" s="30" t="s">
        <v>13969</v>
      </c>
      <c r="TEC1" s="30" t="s">
        <v>13970</v>
      </c>
      <c r="TED1" s="30" t="s">
        <v>13971</v>
      </c>
      <c r="TEE1" s="30" t="s">
        <v>13972</v>
      </c>
      <c r="TEF1" s="30" t="s">
        <v>13973</v>
      </c>
      <c r="TEG1" s="30" t="s">
        <v>13974</v>
      </c>
      <c r="TEH1" s="30" t="s">
        <v>13975</v>
      </c>
      <c r="TEI1" s="30" t="s">
        <v>13976</v>
      </c>
      <c r="TEJ1" s="30" t="s">
        <v>13977</v>
      </c>
      <c r="TEK1" s="30" t="s">
        <v>13978</v>
      </c>
      <c r="TEL1" s="30" t="s">
        <v>13979</v>
      </c>
      <c r="TEM1" s="30" t="s">
        <v>13980</v>
      </c>
      <c r="TEN1" s="30" t="s">
        <v>13981</v>
      </c>
      <c r="TEO1" s="30" t="s">
        <v>13982</v>
      </c>
      <c r="TEP1" s="30" t="s">
        <v>13983</v>
      </c>
      <c r="TEQ1" s="30" t="s">
        <v>13984</v>
      </c>
      <c r="TER1" s="30" t="s">
        <v>13985</v>
      </c>
      <c r="TES1" s="30" t="s">
        <v>13986</v>
      </c>
      <c r="TET1" s="30" t="s">
        <v>13987</v>
      </c>
      <c r="TEU1" s="30" t="s">
        <v>13988</v>
      </c>
      <c r="TEV1" s="30" t="s">
        <v>13989</v>
      </c>
      <c r="TEW1" s="30" t="s">
        <v>13990</v>
      </c>
      <c r="TEX1" s="30" t="s">
        <v>13991</v>
      </c>
      <c r="TEY1" s="30" t="s">
        <v>13992</v>
      </c>
      <c r="TEZ1" s="30" t="s">
        <v>13993</v>
      </c>
      <c r="TFA1" s="30" t="s">
        <v>13994</v>
      </c>
      <c r="TFB1" s="30" t="s">
        <v>13995</v>
      </c>
      <c r="TFC1" s="30" t="s">
        <v>13996</v>
      </c>
      <c r="TFD1" s="30" t="s">
        <v>13997</v>
      </c>
      <c r="TFE1" s="30" t="s">
        <v>13998</v>
      </c>
      <c r="TFF1" s="30" t="s">
        <v>13999</v>
      </c>
      <c r="TFG1" s="30" t="s">
        <v>14000</v>
      </c>
      <c r="TFH1" s="30" t="s">
        <v>14001</v>
      </c>
      <c r="TFI1" s="30" t="s">
        <v>14002</v>
      </c>
      <c r="TFJ1" s="30" t="s">
        <v>14003</v>
      </c>
      <c r="TFK1" s="30" t="s">
        <v>14004</v>
      </c>
      <c r="TFL1" s="30" t="s">
        <v>14005</v>
      </c>
      <c r="TFM1" s="30" t="s">
        <v>14006</v>
      </c>
      <c r="TFN1" s="30" t="s">
        <v>14007</v>
      </c>
      <c r="TFO1" s="30" t="s">
        <v>14008</v>
      </c>
      <c r="TFP1" s="30" t="s">
        <v>14009</v>
      </c>
      <c r="TFQ1" s="30" t="s">
        <v>14010</v>
      </c>
      <c r="TFR1" s="30" t="s">
        <v>14011</v>
      </c>
      <c r="TFS1" s="30" t="s">
        <v>14012</v>
      </c>
      <c r="TFT1" s="30" t="s">
        <v>14013</v>
      </c>
      <c r="TFU1" s="30" t="s">
        <v>14014</v>
      </c>
      <c r="TFV1" s="30" t="s">
        <v>14015</v>
      </c>
      <c r="TFW1" s="30" t="s">
        <v>14016</v>
      </c>
      <c r="TFX1" s="30" t="s">
        <v>14017</v>
      </c>
      <c r="TFY1" s="30" t="s">
        <v>14018</v>
      </c>
      <c r="TFZ1" s="30" t="s">
        <v>14019</v>
      </c>
      <c r="TGA1" s="30" t="s">
        <v>14020</v>
      </c>
      <c r="TGB1" s="30" t="s">
        <v>14021</v>
      </c>
      <c r="TGC1" s="30" t="s">
        <v>14022</v>
      </c>
      <c r="TGD1" s="30" t="s">
        <v>14023</v>
      </c>
      <c r="TGE1" s="30" t="s">
        <v>14024</v>
      </c>
      <c r="TGF1" s="30" t="s">
        <v>14025</v>
      </c>
      <c r="TGG1" s="30" t="s">
        <v>14026</v>
      </c>
      <c r="TGH1" s="30" t="s">
        <v>14027</v>
      </c>
      <c r="TGI1" s="30" t="s">
        <v>14028</v>
      </c>
      <c r="TGJ1" s="30" t="s">
        <v>14029</v>
      </c>
      <c r="TGK1" s="30" t="s">
        <v>14030</v>
      </c>
      <c r="TGL1" s="30" t="s">
        <v>14031</v>
      </c>
      <c r="TGM1" s="30" t="s">
        <v>14032</v>
      </c>
      <c r="TGN1" s="30" t="s">
        <v>14033</v>
      </c>
      <c r="TGO1" s="30" t="s">
        <v>14034</v>
      </c>
      <c r="TGP1" s="30" t="s">
        <v>14035</v>
      </c>
      <c r="TGQ1" s="30" t="s">
        <v>14036</v>
      </c>
      <c r="TGR1" s="30" t="s">
        <v>14037</v>
      </c>
      <c r="TGS1" s="30" t="s">
        <v>14038</v>
      </c>
      <c r="TGT1" s="30" t="s">
        <v>14039</v>
      </c>
      <c r="TGU1" s="30" t="s">
        <v>14040</v>
      </c>
      <c r="TGV1" s="30" t="s">
        <v>14041</v>
      </c>
      <c r="TGW1" s="30" t="s">
        <v>14042</v>
      </c>
      <c r="TGX1" s="30" t="s">
        <v>14043</v>
      </c>
      <c r="TGY1" s="30" t="s">
        <v>14044</v>
      </c>
      <c r="TGZ1" s="30" t="s">
        <v>14045</v>
      </c>
      <c r="THA1" s="30" t="s">
        <v>14046</v>
      </c>
      <c r="THB1" s="30" t="s">
        <v>14047</v>
      </c>
      <c r="THC1" s="30" t="s">
        <v>14048</v>
      </c>
      <c r="THD1" s="30" t="s">
        <v>14049</v>
      </c>
      <c r="THE1" s="30" t="s">
        <v>14050</v>
      </c>
      <c r="THF1" s="30" t="s">
        <v>14051</v>
      </c>
      <c r="THG1" s="30" t="s">
        <v>14052</v>
      </c>
      <c r="THH1" s="30" t="s">
        <v>14053</v>
      </c>
      <c r="THI1" s="30" t="s">
        <v>14054</v>
      </c>
      <c r="THJ1" s="30" t="s">
        <v>14055</v>
      </c>
      <c r="THK1" s="30" t="s">
        <v>14056</v>
      </c>
      <c r="THL1" s="30" t="s">
        <v>14057</v>
      </c>
      <c r="THM1" s="30" t="s">
        <v>14058</v>
      </c>
      <c r="THN1" s="30" t="s">
        <v>14059</v>
      </c>
      <c r="THO1" s="30" t="s">
        <v>14060</v>
      </c>
      <c r="THP1" s="30" t="s">
        <v>14061</v>
      </c>
      <c r="THQ1" s="30" t="s">
        <v>14062</v>
      </c>
      <c r="THR1" s="30" t="s">
        <v>14063</v>
      </c>
      <c r="THS1" s="30" t="s">
        <v>14064</v>
      </c>
      <c r="THT1" s="30" t="s">
        <v>14065</v>
      </c>
      <c r="THU1" s="30" t="s">
        <v>14066</v>
      </c>
      <c r="THV1" s="30" t="s">
        <v>14067</v>
      </c>
      <c r="THW1" s="30" t="s">
        <v>14068</v>
      </c>
      <c r="THX1" s="30" t="s">
        <v>14069</v>
      </c>
      <c r="THY1" s="30" t="s">
        <v>14070</v>
      </c>
      <c r="THZ1" s="30" t="s">
        <v>14071</v>
      </c>
      <c r="TIA1" s="30" t="s">
        <v>14072</v>
      </c>
      <c r="TIB1" s="30" t="s">
        <v>14073</v>
      </c>
      <c r="TIC1" s="30" t="s">
        <v>14074</v>
      </c>
      <c r="TID1" s="30" t="s">
        <v>14075</v>
      </c>
      <c r="TIE1" s="30" t="s">
        <v>14076</v>
      </c>
      <c r="TIF1" s="30" t="s">
        <v>14077</v>
      </c>
      <c r="TIG1" s="30" t="s">
        <v>14078</v>
      </c>
      <c r="TIH1" s="30" t="s">
        <v>14079</v>
      </c>
      <c r="TII1" s="30" t="s">
        <v>14080</v>
      </c>
      <c r="TIJ1" s="30" t="s">
        <v>14081</v>
      </c>
      <c r="TIK1" s="30" t="s">
        <v>14082</v>
      </c>
      <c r="TIL1" s="30" t="s">
        <v>14083</v>
      </c>
      <c r="TIM1" s="30" t="s">
        <v>14084</v>
      </c>
      <c r="TIN1" s="30" t="s">
        <v>14085</v>
      </c>
      <c r="TIO1" s="30" t="s">
        <v>14086</v>
      </c>
      <c r="TIP1" s="30" t="s">
        <v>14087</v>
      </c>
      <c r="TIQ1" s="30" t="s">
        <v>14088</v>
      </c>
      <c r="TIR1" s="30" t="s">
        <v>14089</v>
      </c>
      <c r="TIS1" s="30" t="s">
        <v>14090</v>
      </c>
      <c r="TIT1" s="30" t="s">
        <v>14091</v>
      </c>
      <c r="TIU1" s="30" t="s">
        <v>14092</v>
      </c>
      <c r="TIV1" s="30" t="s">
        <v>14093</v>
      </c>
      <c r="TIW1" s="30" t="s">
        <v>14094</v>
      </c>
      <c r="TIX1" s="30" t="s">
        <v>14095</v>
      </c>
      <c r="TIY1" s="30" t="s">
        <v>14096</v>
      </c>
      <c r="TIZ1" s="30" t="s">
        <v>14097</v>
      </c>
      <c r="TJA1" s="30" t="s">
        <v>14098</v>
      </c>
      <c r="TJB1" s="30" t="s">
        <v>14099</v>
      </c>
      <c r="TJC1" s="30" t="s">
        <v>14100</v>
      </c>
      <c r="TJD1" s="30" t="s">
        <v>14101</v>
      </c>
      <c r="TJE1" s="30" t="s">
        <v>14102</v>
      </c>
      <c r="TJF1" s="30" t="s">
        <v>14103</v>
      </c>
      <c r="TJG1" s="30" t="s">
        <v>14104</v>
      </c>
      <c r="TJH1" s="30" t="s">
        <v>14105</v>
      </c>
      <c r="TJI1" s="30" t="s">
        <v>14106</v>
      </c>
      <c r="TJJ1" s="30" t="s">
        <v>14107</v>
      </c>
      <c r="TJK1" s="30" t="s">
        <v>14108</v>
      </c>
      <c r="TJL1" s="30" t="s">
        <v>14109</v>
      </c>
      <c r="TJM1" s="30" t="s">
        <v>14110</v>
      </c>
      <c r="TJN1" s="30" t="s">
        <v>14111</v>
      </c>
      <c r="TJO1" s="30" t="s">
        <v>14112</v>
      </c>
      <c r="TJP1" s="30" t="s">
        <v>14113</v>
      </c>
      <c r="TJQ1" s="30" t="s">
        <v>14114</v>
      </c>
      <c r="TJR1" s="30" t="s">
        <v>14115</v>
      </c>
      <c r="TJS1" s="30" t="s">
        <v>14116</v>
      </c>
      <c r="TJT1" s="30" t="s">
        <v>14117</v>
      </c>
      <c r="TJU1" s="30" t="s">
        <v>14118</v>
      </c>
      <c r="TJV1" s="30" t="s">
        <v>14119</v>
      </c>
      <c r="TJW1" s="30" t="s">
        <v>14120</v>
      </c>
      <c r="TJX1" s="30" t="s">
        <v>14121</v>
      </c>
      <c r="TJY1" s="30" t="s">
        <v>14122</v>
      </c>
      <c r="TJZ1" s="30" t="s">
        <v>14123</v>
      </c>
      <c r="TKA1" s="30" t="s">
        <v>14124</v>
      </c>
      <c r="TKB1" s="30" t="s">
        <v>14125</v>
      </c>
      <c r="TKC1" s="30" t="s">
        <v>14126</v>
      </c>
      <c r="TKD1" s="30" t="s">
        <v>14127</v>
      </c>
      <c r="TKE1" s="30" t="s">
        <v>14128</v>
      </c>
      <c r="TKF1" s="30" t="s">
        <v>14129</v>
      </c>
      <c r="TKG1" s="30" t="s">
        <v>14130</v>
      </c>
      <c r="TKH1" s="30" t="s">
        <v>14131</v>
      </c>
      <c r="TKI1" s="30" t="s">
        <v>14132</v>
      </c>
      <c r="TKJ1" s="30" t="s">
        <v>14133</v>
      </c>
      <c r="TKK1" s="30" t="s">
        <v>14134</v>
      </c>
      <c r="TKL1" s="30" t="s">
        <v>14135</v>
      </c>
      <c r="TKM1" s="30" t="s">
        <v>14136</v>
      </c>
      <c r="TKN1" s="30" t="s">
        <v>14137</v>
      </c>
      <c r="TKO1" s="30" t="s">
        <v>14138</v>
      </c>
      <c r="TKP1" s="30" t="s">
        <v>14139</v>
      </c>
      <c r="TKQ1" s="30" t="s">
        <v>14140</v>
      </c>
      <c r="TKR1" s="30" t="s">
        <v>14141</v>
      </c>
      <c r="TKS1" s="30" t="s">
        <v>14142</v>
      </c>
      <c r="TKT1" s="30" t="s">
        <v>14143</v>
      </c>
      <c r="TKU1" s="30" t="s">
        <v>14144</v>
      </c>
      <c r="TKV1" s="30" t="s">
        <v>14145</v>
      </c>
      <c r="TKW1" s="30" t="s">
        <v>14146</v>
      </c>
      <c r="TKX1" s="30" t="s">
        <v>14147</v>
      </c>
      <c r="TKY1" s="30" t="s">
        <v>14148</v>
      </c>
      <c r="TKZ1" s="30" t="s">
        <v>14149</v>
      </c>
      <c r="TLA1" s="30" t="s">
        <v>14150</v>
      </c>
      <c r="TLB1" s="30" t="s">
        <v>14151</v>
      </c>
      <c r="TLC1" s="30" t="s">
        <v>14152</v>
      </c>
      <c r="TLD1" s="30" t="s">
        <v>14153</v>
      </c>
      <c r="TLE1" s="30" t="s">
        <v>14154</v>
      </c>
      <c r="TLF1" s="30" t="s">
        <v>14155</v>
      </c>
      <c r="TLG1" s="30" t="s">
        <v>14156</v>
      </c>
      <c r="TLH1" s="30" t="s">
        <v>14157</v>
      </c>
      <c r="TLI1" s="30" t="s">
        <v>14158</v>
      </c>
      <c r="TLJ1" s="30" t="s">
        <v>14159</v>
      </c>
      <c r="TLK1" s="30" t="s">
        <v>14160</v>
      </c>
      <c r="TLL1" s="30" t="s">
        <v>14161</v>
      </c>
      <c r="TLM1" s="30" t="s">
        <v>14162</v>
      </c>
      <c r="TLN1" s="30" t="s">
        <v>14163</v>
      </c>
      <c r="TLO1" s="30" t="s">
        <v>14164</v>
      </c>
      <c r="TLP1" s="30" t="s">
        <v>14165</v>
      </c>
      <c r="TLQ1" s="30" t="s">
        <v>14166</v>
      </c>
      <c r="TLR1" s="30" t="s">
        <v>14167</v>
      </c>
      <c r="TLS1" s="30" t="s">
        <v>14168</v>
      </c>
      <c r="TLT1" s="30" t="s">
        <v>14169</v>
      </c>
      <c r="TLU1" s="30" t="s">
        <v>14170</v>
      </c>
      <c r="TLV1" s="30" t="s">
        <v>14171</v>
      </c>
      <c r="TLW1" s="30" t="s">
        <v>14172</v>
      </c>
      <c r="TLX1" s="30" t="s">
        <v>14173</v>
      </c>
      <c r="TLY1" s="30" t="s">
        <v>14174</v>
      </c>
      <c r="TLZ1" s="30" t="s">
        <v>14175</v>
      </c>
      <c r="TMA1" s="30" t="s">
        <v>14176</v>
      </c>
      <c r="TMB1" s="30" t="s">
        <v>14177</v>
      </c>
      <c r="TMC1" s="30" t="s">
        <v>14178</v>
      </c>
      <c r="TMD1" s="30" t="s">
        <v>14179</v>
      </c>
      <c r="TME1" s="30" t="s">
        <v>14180</v>
      </c>
      <c r="TMF1" s="30" t="s">
        <v>14181</v>
      </c>
      <c r="TMG1" s="30" t="s">
        <v>14182</v>
      </c>
      <c r="TMH1" s="30" t="s">
        <v>14183</v>
      </c>
      <c r="TMI1" s="30" t="s">
        <v>14184</v>
      </c>
      <c r="TMJ1" s="30" t="s">
        <v>14185</v>
      </c>
      <c r="TMK1" s="30" t="s">
        <v>14186</v>
      </c>
      <c r="TML1" s="30" t="s">
        <v>14187</v>
      </c>
      <c r="TMM1" s="30" t="s">
        <v>14188</v>
      </c>
      <c r="TMN1" s="30" t="s">
        <v>14189</v>
      </c>
      <c r="TMO1" s="30" t="s">
        <v>14190</v>
      </c>
      <c r="TMP1" s="30" t="s">
        <v>14191</v>
      </c>
      <c r="TMQ1" s="30" t="s">
        <v>14192</v>
      </c>
      <c r="TMR1" s="30" t="s">
        <v>14193</v>
      </c>
      <c r="TMS1" s="30" t="s">
        <v>14194</v>
      </c>
      <c r="TMT1" s="30" t="s">
        <v>14195</v>
      </c>
      <c r="TMU1" s="30" t="s">
        <v>14196</v>
      </c>
      <c r="TMV1" s="30" t="s">
        <v>14197</v>
      </c>
      <c r="TMW1" s="30" t="s">
        <v>14198</v>
      </c>
      <c r="TMX1" s="30" t="s">
        <v>14199</v>
      </c>
      <c r="TMY1" s="30" t="s">
        <v>14200</v>
      </c>
      <c r="TMZ1" s="30" t="s">
        <v>14201</v>
      </c>
      <c r="TNA1" s="30" t="s">
        <v>14202</v>
      </c>
      <c r="TNB1" s="30" t="s">
        <v>14203</v>
      </c>
      <c r="TNC1" s="30" t="s">
        <v>14204</v>
      </c>
      <c r="TND1" s="30" t="s">
        <v>14205</v>
      </c>
      <c r="TNE1" s="30" t="s">
        <v>14206</v>
      </c>
      <c r="TNF1" s="30" t="s">
        <v>14207</v>
      </c>
      <c r="TNG1" s="30" t="s">
        <v>14208</v>
      </c>
      <c r="TNH1" s="30" t="s">
        <v>14209</v>
      </c>
      <c r="TNI1" s="30" t="s">
        <v>14210</v>
      </c>
      <c r="TNJ1" s="30" t="s">
        <v>14211</v>
      </c>
      <c r="TNK1" s="30" t="s">
        <v>14212</v>
      </c>
      <c r="TNL1" s="30" t="s">
        <v>14213</v>
      </c>
      <c r="TNM1" s="30" t="s">
        <v>14214</v>
      </c>
      <c r="TNN1" s="30" t="s">
        <v>14215</v>
      </c>
      <c r="TNO1" s="30" t="s">
        <v>14216</v>
      </c>
      <c r="TNP1" s="30" t="s">
        <v>14217</v>
      </c>
      <c r="TNQ1" s="30" t="s">
        <v>14218</v>
      </c>
      <c r="TNR1" s="30" t="s">
        <v>14219</v>
      </c>
      <c r="TNS1" s="30" t="s">
        <v>14220</v>
      </c>
      <c r="TNT1" s="30" t="s">
        <v>14221</v>
      </c>
      <c r="TNU1" s="30" t="s">
        <v>14222</v>
      </c>
      <c r="TNV1" s="30" t="s">
        <v>14223</v>
      </c>
      <c r="TNW1" s="30" t="s">
        <v>14224</v>
      </c>
      <c r="TNX1" s="30" t="s">
        <v>14225</v>
      </c>
      <c r="TNY1" s="30" t="s">
        <v>14226</v>
      </c>
      <c r="TNZ1" s="30" t="s">
        <v>14227</v>
      </c>
      <c r="TOA1" s="30" t="s">
        <v>14228</v>
      </c>
      <c r="TOB1" s="30" t="s">
        <v>14229</v>
      </c>
      <c r="TOC1" s="30" t="s">
        <v>14230</v>
      </c>
      <c r="TOD1" s="30" t="s">
        <v>14231</v>
      </c>
      <c r="TOE1" s="30" t="s">
        <v>14232</v>
      </c>
      <c r="TOF1" s="30" t="s">
        <v>14233</v>
      </c>
      <c r="TOG1" s="30" t="s">
        <v>14234</v>
      </c>
      <c r="TOH1" s="30" t="s">
        <v>14235</v>
      </c>
      <c r="TOI1" s="30" t="s">
        <v>14236</v>
      </c>
      <c r="TOJ1" s="30" t="s">
        <v>14237</v>
      </c>
      <c r="TOK1" s="30" t="s">
        <v>14238</v>
      </c>
      <c r="TOL1" s="30" t="s">
        <v>14239</v>
      </c>
      <c r="TOM1" s="30" t="s">
        <v>14240</v>
      </c>
      <c r="TON1" s="30" t="s">
        <v>14241</v>
      </c>
      <c r="TOO1" s="30" t="s">
        <v>14242</v>
      </c>
      <c r="TOP1" s="30" t="s">
        <v>14243</v>
      </c>
      <c r="TOQ1" s="30" t="s">
        <v>14244</v>
      </c>
      <c r="TOR1" s="30" t="s">
        <v>14245</v>
      </c>
      <c r="TOS1" s="30" t="s">
        <v>14246</v>
      </c>
      <c r="TOT1" s="30" t="s">
        <v>14247</v>
      </c>
      <c r="TOU1" s="30" t="s">
        <v>14248</v>
      </c>
      <c r="TOV1" s="30" t="s">
        <v>14249</v>
      </c>
      <c r="TOW1" s="30" t="s">
        <v>14250</v>
      </c>
      <c r="TOX1" s="30" t="s">
        <v>14251</v>
      </c>
      <c r="TOY1" s="30" t="s">
        <v>14252</v>
      </c>
      <c r="TOZ1" s="30" t="s">
        <v>14253</v>
      </c>
      <c r="TPA1" s="30" t="s">
        <v>14254</v>
      </c>
      <c r="TPB1" s="30" t="s">
        <v>14255</v>
      </c>
      <c r="TPC1" s="30" t="s">
        <v>14256</v>
      </c>
      <c r="TPD1" s="30" t="s">
        <v>14257</v>
      </c>
      <c r="TPE1" s="30" t="s">
        <v>14258</v>
      </c>
      <c r="TPF1" s="30" t="s">
        <v>14259</v>
      </c>
      <c r="TPG1" s="30" t="s">
        <v>14260</v>
      </c>
      <c r="TPH1" s="30" t="s">
        <v>14261</v>
      </c>
      <c r="TPI1" s="30" t="s">
        <v>14262</v>
      </c>
      <c r="TPJ1" s="30" t="s">
        <v>14263</v>
      </c>
      <c r="TPK1" s="30" t="s">
        <v>14264</v>
      </c>
      <c r="TPL1" s="30" t="s">
        <v>14265</v>
      </c>
      <c r="TPM1" s="30" t="s">
        <v>14266</v>
      </c>
      <c r="TPN1" s="30" t="s">
        <v>14267</v>
      </c>
      <c r="TPO1" s="30" t="s">
        <v>14268</v>
      </c>
      <c r="TPP1" s="30" t="s">
        <v>14269</v>
      </c>
      <c r="TPQ1" s="30" t="s">
        <v>14270</v>
      </c>
      <c r="TPR1" s="30" t="s">
        <v>14271</v>
      </c>
      <c r="TPS1" s="30" t="s">
        <v>14272</v>
      </c>
      <c r="TPT1" s="30" t="s">
        <v>14273</v>
      </c>
      <c r="TPU1" s="30" t="s">
        <v>14274</v>
      </c>
      <c r="TPV1" s="30" t="s">
        <v>14275</v>
      </c>
      <c r="TPW1" s="30" t="s">
        <v>14276</v>
      </c>
      <c r="TPX1" s="30" t="s">
        <v>14277</v>
      </c>
      <c r="TPY1" s="30" t="s">
        <v>14278</v>
      </c>
      <c r="TPZ1" s="30" t="s">
        <v>14279</v>
      </c>
      <c r="TQA1" s="30" t="s">
        <v>14280</v>
      </c>
      <c r="TQB1" s="30" t="s">
        <v>14281</v>
      </c>
      <c r="TQC1" s="30" t="s">
        <v>14282</v>
      </c>
      <c r="TQD1" s="30" t="s">
        <v>14283</v>
      </c>
      <c r="TQE1" s="30" t="s">
        <v>14284</v>
      </c>
      <c r="TQF1" s="30" t="s">
        <v>14285</v>
      </c>
      <c r="TQG1" s="30" t="s">
        <v>14286</v>
      </c>
      <c r="TQH1" s="30" t="s">
        <v>14287</v>
      </c>
      <c r="TQI1" s="30" t="s">
        <v>14288</v>
      </c>
      <c r="TQJ1" s="30" t="s">
        <v>14289</v>
      </c>
      <c r="TQK1" s="30" t="s">
        <v>14290</v>
      </c>
      <c r="TQL1" s="30" t="s">
        <v>14291</v>
      </c>
      <c r="TQM1" s="30" t="s">
        <v>14292</v>
      </c>
      <c r="TQN1" s="30" t="s">
        <v>14293</v>
      </c>
      <c r="TQO1" s="30" t="s">
        <v>14294</v>
      </c>
      <c r="TQP1" s="30" t="s">
        <v>14295</v>
      </c>
      <c r="TQQ1" s="30" t="s">
        <v>14296</v>
      </c>
      <c r="TQR1" s="30" t="s">
        <v>14297</v>
      </c>
      <c r="TQS1" s="30" t="s">
        <v>14298</v>
      </c>
      <c r="TQT1" s="30" t="s">
        <v>14299</v>
      </c>
      <c r="TQU1" s="30" t="s">
        <v>14300</v>
      </c>
      <c r="TQV1" s="30" t="s">
        <v>14301</v>
      </c>
      <c r="TQW1" s="30" t="s">
        <v>14302</v>
      </c>
      <c r="TQX1" s="30" t="s">
        <v>14303</v>
      </c>
      <c r="TQY1" s="30" t="s">
        <v>14304</v>
      </c>
      <c r="TQZ1" s="30" t="s">
        <v>14305</v>
      </c>
      <c r="TRA1" s="30" t="s">
        <v>14306</v>
      </c>
      <c r="TRB1" s="30" t="s">
        <v>14307</v>
      </c>
      <c r="TRC1" s="30" t="s">
        <v>14308</v>
      </c>
      <c r="TRD1" s="30" t="s">
        <v>14309</v>
      </c>
      <c r="TRE1" s="30" t="s">
        <v>14310</v>
      </c>
      <c r="TRF1" s="30" t="s">
        <v>14311</v>
      </c>
      <c r="TRG1" s="30" t="s">
        <v>14312</v>
      </c>
      <c r="TRH1" s="30" t="s">
        <v>14313</v>
      </c>
      <c r="TRI1" s="30" t="s">
        <v>14314</v>
      </c>
      <c r="TRJ1" s="30" t="s">
        <v>14315</v>
      </c>
      <c r="TRK1" s="30" t="s">
        <v>14316</v>
      </c>
      <c r="TRL1" s="30" t="s">
        <v>14317</v>
      </c>
      <c r="TRM1" s="30" t="s">
        <v>14318</v>
      </c>
      <c r="TRN1" s="30" t="s">
        <v>14319</v>
      </c>
      <c r="TRO1" s="30" t="s">
        <v>14320</v>
      </c>
      <c r="TRP1" s="30" t="s">
        <v>14321</v>
      </c>
      <c r="TRQ1" s="30" t="s">
        <v>14322</v>
      </c>
      <c r="TRR1" s="30" t="s">
        <v>14323</v>
      </c>
      <c r="TRS1" s="30" t="s">
        <v>14324</v>
      </c>
      <c r="TRT1" s="30" t="s">
        <v>14325</v>
      </c>
      <c r="TRU1" s="30" t="s">
        <v>14326</v>
      </c>
      <c r="TRV1" s="30" t="s">
        <v>14327</v>
      </c>
      <c r="TRW1" s="30" t="s">
        <v>14328</v>
      </c>
      <c r="TRX1" s="30" t="s">
        <v>14329</v>
      </c>
      <c r="TRY1" s="30" t="s">
        <v>14330</v>
      </c>
      <c r="TRZ1" s="30" t="s">
        <v>14331</v>
      </c>
      <c r="TSA1" s="30" t="s">
        <v>14332</v>
      </c>
      <c r="TSB1" s="30" t="s">
        <v>14333</v>
      </c>
      <c r="TSC1" s="30" t="s">
        <v>14334</v>
      </c>
      <c r="TSD1" s="30" t="s">
        <v>14335</v>
      </c>
      <c r="TSE1" s="30" t="s">
        <v>14336</v>
      </c>
      <c r="TSF1" s="30" t="s">
        <v>14337</v>
      </c>
      <c r="TSG1" s="30" t="s">
        <v>14338</v>
      </c>
      <c r="TSH1" s="30" t="s">
        <v>14339</v>
      </c>
      <c r="TSI1" s="30" t="s">
        <v>14340</v>
      </c>
      <c r="TSJ1" s="30" t="s">
        <v>14341</v>
      </c>
      <c r="TSK1" s="30" t="s">
        <v>14342</v>
      </c>
      <c r="TSL1" s="30" t="s">
        <v>14343</v>
      </c>
      <c r="TSM1" s="30" t="s">
        <v>14344</v>
      </c>
      <c r="TSN1" s="30" t="s">
        <v>14345</v>
      </c>
      <c r="TSO1" s="30" t="s">
        <v>14346</v>
      </c>
      <c r="TSP1" s="30" t="s">
        <v>14347</v>
      </c>
      <c r="TSQ1" s="30" t="s">
        <v>14348</v>
      </c>
      <c r="TSR1" s="30" t="s">
        <v>14349</v>
      </c>
      <c r="TSS1" s="30" t="s">
        <v>14350</v>
      </c>
      <c r="TST1" s="30" t="s">
        <v>14351</v>
      </c>
      <c r="TSU1" s="30" t="s">
        <v>14352</v>
      </c>
      <c r="TSV1" s="30" t="s">
        <v>14353</v>
      </c>
      <c r="TSW1" s="30" t="s">
        <v>14354</v>
      </c>
      <c r="TSX1" s="30" t="s">
        <v>14355</v>
      </c>
      <c r="TSY1" s="30" t="s">
        <v>14356</v>
      </c>
      <c r="TSZ1" s="30" t="s">
        <v>14357</v>
      </c>
      <c r="TTA1" s="30" t="s">
        <v>14358</v>
      </c>
      <c r="TTB1" s="30" t="s">
        <v>14359</v>
      </c>
      <c r="TTC1" s="30" t="s">
        <v>14360</v>
      </c>
      <c r="TTD1" s="30" t="s">
        <v>14361</v>
      </c>
      <c r="TTE1" s="30" t="s">
        <v>14362</v>
      </c>
      <c r="TTF1" s="30" t="s">
        <v>14363</v>
      </c>
      <c r="TTG1" s="30" t="s">
        <v>14364</v>
      </c>
      <c r="TTH1" s="30" t="s">
        <v>14365</v>
      </c>
      <c r="TTI1" s="30" t="s">
        <v>14366</v>
      </c>
      <c r="TTJ1" s="30" t="s">
        <v>14367</v>
      </c>
      <c r="TTK1" s="30" t="s">
        <v>14368</v>
      </c>
      <c r="TTL1" s="30" t="s">
        <v>14369</v>
      </c>
      <c r="TTM1" s="30" t="s">
        <v>14370</v>
      </c>
      <c r="TTN1" s="30" t="s">
        <v>14371</v>
      </c>
      <c r="TTO1" s="30" t="s">
        <v>14372</v>
      </c>
      <c r="TTP1" s="30" t="s">
        <v>14373</v>
      </c>
      <c r="TTQ1" s="30" t="s">
        <v>14374</v>
      </c>
      <c r="TTR1" s="30" t="s">
        <v>14375</v>
      </c>
      <c r="TTS1" s="30" t="s">
        <v>14376</v>
      </c>
      <c r="TTT1" s="30" t="s">
        <v>14377</v>
      </c>
      <c r="TTU1" s="30" t="s">
        <v>14378</v>
      </c>
      <c r="TTV1" s="30" t="s">
        <v>14379</v>
      </c>
      <c r="TTW1" s="30" t="s">
        <v>14380</v>
      </c>
      <c r="TTX1" s="30" t="s">
        <v>14381</v>
      </c>
      <c r="TTY1" s="30" t="s">
        <v>14382</v>
      </c>
      <c r="TTZ1" s="30" t="s">
        <v>14383</v>
      </c>
      <c r="TUA1" s="30" t="s">
        <v>14384</v>
      </c>
      <c r="TUB1" s="30" t="s">
        <v>14385</v>
      </c>
      <c r="TUC1" s="30" t="s">
        <v>14386</v>
      </c>
      <c r="TUD1" s="30" t="s">
        <v>14387</v>
      </c>
      <c r="TUE1" s="30" t="s">
        <v>14388</v>
      </c>
      <c r="TUF1" s="30" t="s">
        <v>14389</v>
      </c>
      <c r="TUG1" s="30" t="s">
        <v>14390</v>
      </c>
      <c r="TUH1" s="30" t="s">
        <v>14391</v>
      </c>
      <c r="TUI1" s="30" t="s">
        <v>14392</v>
      </c>
      <c r="TUJ1" s="30" t="s">
        <v>14393</v>
      </c>
      <c r="TUK1" s="30" t="s">
        <v>14394</v>
      </c>
      <c r="TUL1" s="30" t="s">
        <v>14395</v>
      </c>
      <c r="TUM1" s="30" t="s">
        <v>14396</v>
      </c>
      <c r="TUN1" s="30" t="s">
        <v>14397</v>
      </c>
      <c r="TUO1" s="30" t="s">
        <v>14398</v>
      </c>
      <c r="TUP1" s="30" t="s">
        <v>14399</v>
      </c>
      <c r="TUQ1" s="30" t="s">
        <v>14400</v>
      </c>
      <c r="TUR1" s="30" t="s">
        <v>14401</v>
      </c>
      <c r="TUS1" s="30" t="s">
        <v>14402</v>
      </c>
      <c r="TUT1" s="30" t="s">
        <v>14403</v>
      </c>
      <c r="TUU1" s="30" t="s">
        <v>14404</v>
      </c>
      <c r="TUV1" s="30" t="s">
        <v>14405</v>
      </c>
      <c r="TUW1" s="30" t="s">
        <v>14406</v>
      </c>
      <c r="TUX1" s="30" t="s">
        <v>14407</v>
      </c>
      <c r="TUY1" s="30" t="s">
        <v>14408</v>
      </c>
      <c r="TUZ1" s="30" t="s">
        <v>14409</v>
      </c>
      <c r="TVA1" s="30" t="s">
        <v>14410</v>
      </c>
      <c r="TVB1" s="30" t="s">
        <v>14411</v>
      </c>
      <c r="TVC1" s="30" t="s">
        <v>14412</v>
      </c>
      <c r="TVD1" s="30" t="s">
        <v>14413</v>
      </c>
      <c r="TVE1" s="30" t="s">
        <v>14414</v>
      </c>
      <c r="TVF1" s="30" t="s">
        <v>14415</v>
      </c>
      <c r="TVG1" s="30" t="s">
        <v>14416</v>
      </c>
      <c r="TVH1" s="30" t="s">
        <v>14417</v>
      </c>
      <c r="TVI1" s="30" t="s">
        <v>14418</v>
      </c>
      <c r="TVJ1" s="30" t="s">
        <v>14419</v>
      </c>
      <c r="TVK1" s="30" t="s">
        <v>14420</v>
      </c>
      <c r="TVL1" s="30" t="s">
        <v>14421</v>
      </c>
      <c r="TVM1" s="30" t="s">
        <v>14422</v>
      </c>
      <c r="TVN1" s="30" t="s">
        <v>14423</v>
      </c>
      <c r="TVO1" s="30" t="s">
        <v>14424</v>
      </c>
      <c r="TVP1" s="30" t="s">
        <v>14425</v>
      </c>
      <c r="TVQ1" s="30" t="s">
        <v>14426</v>
      </c>
      <c r="TVR1" s="30" t="s">
        <v>14427</v>
      </c>
      <c r="TVS1" s="30" t="s">
        <v>14428</v>
      </c>
      <c r="TVT1" s="30" t="s">
        <v>14429</v>
      </c>
      <c r="TVU1" s="30" t="s">
        <v>14430</v>
      </c>
      <c r="TVV1" s="30" t="s">
        <v>14431</v>
      </c>
      <c r="TVW1" s="30" t="s">
        <v>14432</v>
      </c>
      <c r="TVX1" s="30" t="s">
        <v>14433</v>
      </c>
      <c r="TVY1" s="30" t="s">
        <v>14434</v>
      </c>
      <c r="TVZ1" s="30" t="s">
        <v>14435</v>
      </c>
      <c r="TWA1" s="30" t="s">
        <v>14436</v>
      </c>
      <c r="TWB1" s="30" t="s">
        <v>14437</v>
      </c>
      <c r="TWC1" s="30" t="s">
        <v>14438</v>
      </c>
      <c r="TWD1" s="30" t="s">
        <v>14439</v>
      </c>
      <c r="TWE1" s="30" t="s">
        <v>14440</v>
      </c>
      <c r="TWF1" s="30" t="s">
        <v>14441</v>
      </c>
      <c r="TWG1" s="30" t="s">
        <v>14442</v>
      </c>
      <c r="TWH1" s="30" t="s">
        <v>14443</v>
      </c>
      <c r="TWI1" s="30" t="s">
        <v>14444</v>
      </c>
      <c r="TWJ1" s="30" t="s">
        <v>14445</v>
      </c>
      <c r="TWK1" s="30" t="s">
        <v>14446</v>
      </c>
      <c r="TWL1" s="30" t="s">
        <v>14447</v>
      </c>
      <c r="TWM1" s="30" t="s">
        <v>14448</v>
      </c>
      <c r="TWN1" s="30" t="s">
        <v>14449</v>
      </c>
      <c r="TWO1" s="30" t="s">
        <v>14450</v>
      </c>
      <c r="TWP1" s="30" t="s">
        <v>14451</v>
      </c>
      <c r="TWQ1" s="30" t="s">
        <v>14452</v>
      </c>
      <c r="TWR1" s="30" t="s">
        <v>14453</v>
      </c>
      <c r="TWS1" s="30" t="s">
        <v>14454</v>
      </c>
      <c r="TWT1" s="30" t="s">
        <v>14455</v>
      </c>
      <c r="TWU1" s="30" t="s">
        <v>14456</v>
      </c>
      <c r="TWV1" s="30" t="s">
        <v>14457</v>
      </c>
      <c r="TWW1" s="30" t="s">
        <v>14458</v>
      </c>
      <c r="TWX1" s="30" t="s">
        <v>14459</v>
      </c>
      <c r="TWY1" s="30" t="s">
        <v>14460</v>
      </c>
      <c r="TWZ1" s="30" t="s">
        <v>14461</v>
      </c>
      <c r="TXA1" s="30" t="s">
        <v>14462</v>
      </c>
      <c r="TXB1" s="30" t="s">
        <v>14463</v>
      </c>
      <c r="TXC1" s="30" t="s">
        <v>14464</v>
      </c>
      <c r="TXD1" s="30" t="s">
        <v>14465</v>
      </c>
      <c r="TXE1" s="30" t="s">
        <v>14466</v>
      </c>
      <c r="TXF1" s="30" t="s">
        <v>14467</v>
      </c>
      <c r="TXG1" s="30" t="s">
        <v>14468</v>
      </c>
      <c r="TXH1" s="30" t="s">
        <v>14469</v>
      </c>
      <c r="TXI1" s="30" t="s">
        <v>14470</v>
      </c>
      <c r="TXJ1" s="30" t="s">
        <v>14471</v>
      </c>
      <c r="TXK1" s="30" t="s">
        <v>14472</v>
      </c>
      <c r="TXL1" s="30" t="s">
        <v>14473</v>
      </c>
      <c r="TXM1" s="30" t="s">
        <v>14474</v>
      </c>
      <c r="TXN1" s="30" t="s">
        <v>14475</v>
      </c>
      <c r="TXO1" s="30" t="s">
        <v>14476</v>
      </c>
      <c r="TXP1" s="30" t="s">
        <v>14477</v>
      </c>
      <c r="TXQ1" s="30" t="s">
        <v>14478</v>
      </c>
      <c r="TXR1" s="30" t="s">
        <v>14479</v>
      </c>
      <c r="TXS1" s="30" t="s">
        <v>14480</v>
      </c>
      <c r="TXT1" s="30" t="s">
        <v>14481</v>
      </c>
      <c r="TXU1" s="30" t="s">
        <v>14482</v>
      </c>
      <c r="TXV1" s="30" t="s">
        <v>14483</v>
      </c>
      <c r="TXW1" s="30" t="s">
        <v>14484</v>
      </c>
      <c r="TXX1" s="30" t="s">
        <v>14485</v>
      </c>
      <c r="TXY1" s="30" t="s">
        <v>14486</v>
      </c>
      <c r="TXZ1" s="30" t="s">
        <v>14487</v>
      </c>
      <c r="TYA1" s="30" t="s">
        <v>14488</v>
      </c>
      <c r="TYB1" s="30" t="s">
        <v>14489</v>
      </c>
      <c r="TYC1" s="30" t="s">
        <v>14490</v>
      </c>
      <c r="TYD1" s="30" t="s">
        <v>14491</v>
      </c>
      <c r="TYE1" s="30" t="s">
        <v>14492</v>
      </c>
      <c r="TYF1" s="30" t="s">
        <v>14493</v>
      </c>
      <c r="TYG1" s="30" t="s">
        <v>14494</v>
      </c>
      <c r="TYH1" s="30" t="s">
        <v>14495</v>
      </c>
      <c r="TYI1" s="30" t="s">
        <v>14496</v>
      </c>
      <c r="TYJ1" s="30" t="s">
        <v>14497</v>
      </c>
      <c r="TYK1" s="30" t="s">
        <v>14498</v>
      </c>
      <c r="TYL1" s="30" t="s">
        <v>14499</v>
      </c>
      <c r="TYM1" s="30" t="s">
        <v>14500</v>
      </c>
      <c r="TYN1" s="30" t="s">
        <v>14501</v>
      </c>
      <c r="TYO1" s="30" t="s">
        <v>14502</v>
      </c>
      <c r="TYP1" s="30" t="s">
        <v>14503</v>
      </c>
      <c r="TYQ1" s="30" t="s">
        <v>14504</v>
      </c>
      <c r="TYR1" s="30" t="s">
        <v>14505</v>
      </c>
      <c r="TYS1" s="30" t="s">
        <v>14506</v>
      </c>
      <c r="TYT1" s="30" t="s">
        <v>14507</v>
      </c>
      <c r="TYU1" s="30" t="s">
        <v>14508</v>
      </c>
      <c r="TYV1" s="30" t="s">
        <v>14509</v>
      </c>
      <c r="TYW1" s="30" t="s">
        <v>14510</v>
      </c>
      <c r="TYX1" s="30" t="s">
        <v>14511</v>
      </c>
      <c r="TYY1" s="30" t="s">
        <v>14512</v>
      </c>
      <c r="TYZ1" s="30" t="s">
        <v>14513</v>
      </c>
      <c r="TZA1" s="30" t="s">
        <v>14514</v>
      </c>
      <c r="TZB1" s="30" t="s">
        <v>14515</v>
      </c>
      <c r="TZC1" s="30" t="s">
        <v>14516</v>
      </c>
      <c r="TZD1" s="30" t="s">
        <v>14517</v>
      </c>
      <c r="TZE1" s="30" t="s">
        <v>14518</v>
      </c>
      <c r="TZF1" s="30" t="s">
        <v>14519</v>
      </c>
      <c r="TZG1" s="30" t="s">
        <v>14520</v>
      </c>
      <c r="TZH1" s="30" t="s">
        <v>14521</v>
      </c>
      <c r="TZI1" s="30" t="s">
        <v>14522</v>
      </c>
      <c r="TZJ1" s="30" t="s">
        <v>14523</v>
      </c>
      <c r="TZK1" s="30" t="s">
        <v>14524</v>
      </c>
      <c r="TZL1" s="30" t="s">
        <v>14525</v>
      </c>
      <c r="TZM1" s="30" t="s">
        <v>14526</v>
      </c>
      <c r="TZN1" s="30" t="s">
        <v>14527</v>
      </c>
      <c r="TZO1" s="30" t="s">
        <v>14528</v>
      </c>
      <c r="TZP1" s="30" t="s">
        <v>14529</v>
      </c>
      <c r="TZQ1" s="30" t="s">
        <v>14530</v>
      </c>
      <c r="TZR1" s="30" t="s">
        <v>14531</v>
      </c>
      <c r="TZS1" s="30" t="s">
        <v>14532</v>
      </c>
      <c r="TZT1" s="30" t="s">
        <v>14533</v>
      </c>
      <c r="TZU1" s="30" t="s">
        <v>14534</v>
      </c>
      <c r="TZV1" s="30" t="s">
        <v>14535</v>
      </c>
      <c r="TZW1" s="30" t="s">
        <v>14536</v>
      </c>
      <c r="TZX1" s="30" t="s">
        <v>14537</v>
      </c>
      <c r="TZY1" s="30" t="s">
        <v>14538</v>
      </c>
      <c r="TZZ1" s="30" t="s">
        <v>14539</v>
      </c>
      <c r="UAA1" s="30" t="s">
        <v>14540</v>
      </c>
      <c r="UAB1" s="30" t="s">
        <v>14541</v>
      </c>
      <c r="UAC1" s="30" t="s">
        <v>14542</v>
      </c>
      <c r="UAD1" s="30" t="s">
        <v>14543</v>
      </c>
      <c r="UAE1" s="30" t="s">
        <v>14544</v>
      </c>
      <c r="UAF1" s="30" t="s">
        <v>14545</v>
      </c>
      <c r="UAG1" s="30" t="s">
        <v>14546</v>
      </c>
      <c r="UAH1" s="30" t="s">
        <v>14547</v>
      </c>
      <c r="UAI1" s="30" t="s">
        <v>14548</v>
      </c>
      <c r="UAJ1" s="30" t="s">
        <v>14549</v>
      </c>
      <c r="UAK1" s="30" t="s">
        <v>14550</v>
      </c>
      <c r="UAL1" s="30" t="s">
        <v>14551</v>
      </c>
      <c r="UAM1" s="30" t="s">
        <v>14552</v>
      </c>
      <c r="UAN1" s="30" t="s">
        <v>14553</v>
      </c>
      <c r="UAO1" s="30" t="s">
        <v>14554</v>
      </c>
      <c r="UAP1" s="30" t="s">
        <v>14555</v>
      </c>
      <c r="UAQ1" s="30" t="s">
        <v>14556</v>
      </c>
      <c r="UAR1" s="30" t="s">
        <v>14557</v>
      </c>
      <c r="UAS1" s="30" t="s">
        <v>14558</v>
      </c>
      <c r="UAT1" s="30" t="s">
        <v>14559</v>
      </c>
      <c r="UAU1" s="30" t="s">
        <v>14560</v>
      </c>
      <c r="UAV1" s="30" t="s">
        <v>14561</v>
      </c>
      <c r="UAW1" s="30" t="s">
        <v>14562</v>
      </c>
      <c r="UAX1" s="30" t="s">
        <v>14563</v>
      </c>
      <c r="UAY1" s="30" t="s">
        <v>14564</v>
      </c>
      <c r="UAZ1" s="30" t="s">
        <v>14565</v>
      </c>
      <c r="UBA1" s="30" t="s">
        <v>14566</v>
      </c>
      <c r="UBB1" s="30" t="s">
        <v>14567</v>
      </c>
      <c r="UBC1" s="30" t="s">
        <v>14568</v>
      </c>
      <c r="UBD1" s="30" t="s">
        <v>14569</v>
      </c>
      <c r="UBE1" s="30" t="s">
        <v>14570</v>
      </c>
      <c r="UBF1" s="30" t="s">
        <v>14571</v>
      </c>
      <c r="UBG1" s="30" t="s">
        <v>14572</v>
      </c>
      <c r="UBH1" s="30" t="s">
        <v>14573</v>
      </c>
      <c r="UBI1" s="30" t="s">
        <v>14574</v>
      </c>
      <c r="UBJ1" s="30" t="s">
        <v>14575</v>
      </c>
      <c r="UBK1" s="30" t="s">
        <v>14576</v>
      </c>
      <c r="UBL1" s="30" t="s">
        <v>14577</v>
      </c>
      <c r="UBM1" s="30" t="s">
        <v>14578</v>
      </c>
      <c r="UBN1" s="30" t="s">
        <v>14579</v>
      </c>
      <c r="UBO1" s="30" t="s">
        <v>14580</v>
      </c>
      <c r="UBP1" s="30" t="s">
        <v>14581</v>
      </c>
      <c r="UBQ1" s="30" t="s">
        <v>14582</v>
      </c>
      <c r="UBR1" s="30" t="s">
        <v>14583</v>
      </c>
      <c r="UBS1" s="30" t="s">
        <v>14584</v>
      </c>
      <c r="UBT1" s="30" t="s">
        <v>14585</v>
      </c>
      <c r="UBU1" s="30" t="s">
        <v>14586</v>
      </c>
      <c r="UBV1" s="30" t="s">
        <v>14587</v>
      </c>
      <c r="UBW1" s="30" t="s">
        <v>14588</v>
      </c>
      <c r="UBX1" s="30" t="s">
        <v>14589</v>
      </c>
      <c r="UBY1" s="30" t="s">
        <v>14590</v>
      </c>
      <c r="UBZ1" s="30" t="s">
        <v>14591</v>
      </c>
      <c r="UCA1" s="30" t="s">
        <v>14592</v>
      </c>
      <c r="UCB1" s="30" t="s">
        <v>14593</v>
      </c>
      <c r="UCC1" s="30" t="s">
        <v>14594</v>
      </c>
      <c r="UCD1" s="30" t="s">
        <v>14595</v>
      </c>
      <c r="UCE1" s="30" t="s">
        <v>14596</v>
      </c>
      <c r="UCF1" s="30" t="s">
        <v>14597</v>
      </c>
      <c r="UCG1" s="30" t="s">
        <v>14598</v>
      </c>
      <c r="UCH1" s="30" t="s">
        <v>14599</v>
      </c>
      <c r="UCI1" s="30" t="s">
        <v>14600</v>
      </c>
      <c r="UCJ1" s="30" t="s">
        <v>14601</v>
      </c>
      <c r="UCK1" s="30" t="s">
        <v>14602</v>
      </c>
      <c r="UCL1" s="30" t="s">
        <v>14603</v>
      </c>
      <c r="UCM1" s="30" t="s">
        <v>14604</v>
      </c>
      <c r="UCN1" s="30" t="s">
        <v>14605</v>
      </c>
      <c r="UCO1" s="30" t="s">
        <v>14606</v>
      </c>
      <c r="UCP1" s="30" t="s">
        <v>14607</v>
      </c>
      <c r="UCQ1" s="30" t="s">
        <v>14608</v>
      </c>
      <c r="UCR1" s="30" t="s">
        <v>14609</v>
      </c>
      <c r="UCS1" s="30" t="s">
        <v>14610</v>
      </c>
      <c r="UCT1" s="30" t="s">
        <v>14611</v>
      </c>
      <c r="UCU1" s="30" t="s">
        <v>14612</v>
      </c>
      <c r="UCV1" s="30" t="s">
        <v>14613</v>
      </c>
      <c r="UCW1" s="30" t="s">
        <v>14614</v>
      </c>
      <c r="UCX1" s="30" t="s">
        <v>14615</v>
      </c>
      <c r="UCY1" s="30" t="s">
        <v>14616</v>
      </c>
      <c r="UCZ1" s="30" t="s">
        <v>14617</v>
      </c>
      <c r="UDA1" s="30" t="s">
        <v>14618</v>
      </c>
      <c r="UDB1" s="30" t="s">
        <v>14619</v>
      </c>
      <c r="UDC1" s="30" t="s">
        <v>14620</v>
      </c>
      <c r="UDD1" s="30" t="s">
        <v>14621</v>
      </c>
      <c r="UDE1" s="30" t="s">
        <v>14622</v>
      </c>
      <c r="UDF1" s="30" t="s">
        <v>14623</v>
      </c>
      <c r="UDG1" s="30" t="s">
        <v>14624</v>
      </c>
      <c r="UDH1" s="30" t="s">
        <v>14625</v>
      </c>
      <c r="UDI1" s="30" t="s">
        <v>14626</v>
      </c>
      <c r="UDJ1" s="30" t="s">
        <v>14627</v>
      </c>
      <c r="UDK1" s="30" t="s">
        <v>14628</v>
      </c>
      <c r="UDL1" s="30" t="s">
        <v>14629</v>
      </c>
      <c r="UDM1" s="30" t="s">
        <v>14630</v>
      </c>
      <c r="UDN1" s="30" t="s">
        <v>14631</v>
      </c>
      <c r="UDO1" s="30" t="s">
        <v>14632</v>
      </c>
      <c r="UDP1" s="30" t="s">
        <v>14633</v>
      </c>
      <c r="UDQ1" s="30" t="s">
        <v>14634</v>
      </c>
      <c r="UDR1" s="30" t="s">
        <v>14635</v>
      </c>
      <c r="UDS1" s="30" t="s">
        <v>14636</v>
      </c>
      <c r="UDT1" s="30" t="s">
        <v>14637</v>
      </c>
      <c r="UDU1" s="30" t="s">
        <v>14638</v>
      </c>
      <c r="UDV1" s="30" t="s">
        <v>14639</v>
      </c>
      <c r="UDW1" s="30" t="s">
        <v>14640</v>
      </c>
      <c r="UDX1" s="30" t="s">
        <v>14641</v>
      </c>
      <c r="UDY1" s="30" t="s">
        <v>14642</v>
      </c>
      <c r="UDZ1" s="30" t="s">
        <v>14643</v>
      </c>
      <c r="UEA1" s="30" t="s">
        <v>14644</v>
      </c>
      <c r="UEB1" s="30" t="s">
        <v>14645</v>
      </c>
      <c r="UEC1" s="30" t="s">
        <v>14646</v>
      </c>
      <c r="UED1" s="30" t="s">
        <v>14647</v>
      </c>
      <c r="UEE1" s="30" t="s">
        <v>14648</v>
      </c>
      <c r="UEF1" s="30" t="s">
        <v>14649</v>
      </c>
      <c r="UEG1" s="30" t="s">
        <v>14650</v>
      </c>
      <c r="UEH1" s="30" t="s">
        <v>14651</v>
      </c>
      <c r="UEI1" s="30" t="s">
        <v>14652</v>
      </c>
      <c r="UEJ1" s="30" t="s">
        <v>14653</v>
      </c>
      <c r="UEK1" s="30" t="s">
        <v>14654</v>
      </c>
      <c r="UEL1" s="30" t="s">
        <v>14655</v>
      </c>
      <c r="UEM1" s="30" t="s">
        <v>14656</v>
      </c>
      <c r="UEN1" s="30" t="s">
        <v>14657</v>
      </c>
      <c r="UEO1" s="30" t="s">
        <v>14658</v>
      </c>
      <c r="UEP1" s="30" t="s">
        <v>14659</v>
      </c>
      <c r="UEQ1" s="30" t="s">
        <v>14660</v>
      </c>
      <c r="UER1" s="30" t="s">
        <v>14661</v>
      </c>
      <c r="UES1" s="30" t="s">
        <v>14662</v>
      </c>
      <c r="UET1" s="30" t="s">
        <v>14663</v>
      </c>
      <c r="UEU1" s="30" t="s">
        <v>14664</v>
      </c>
      <c r="UEV1" s="30" t="s">
        <v>14665</v>
      </c>
      <c r="UEW1" s="30" t="s">
        <v>14666</v>
      </c>
      <c r="UEX1" s="30" t="s">
        <v>14667</v>
      </c>
      <c r="UEY1" s="30" t="s">
        <v>14668</v>
      </c>
      <c r="UEZ1" s="30" t="s">
        <v>14669</v>
      </c>
      <c r="UFA1" s="30" t="s">
        <v>14670</v>
      </c>
      <c r="UFB1" s="30" t="s">
        <v>14671</v>
      </c>
      <c r="UFC1" s="30" t="s">
        <v>14672</v>
      </c>
      <c r="UFD1" s="30" t="s">
        <v>14673</v>
      </c>
      <c r="UFE1" s="30" t="s">
        <v>14674</v>
      </c>
      <c r="UFF1" s="30" t="s">
        <v>14675</v>
      </c>
      <c r="UFG1" s="30" t="s">
        <v>14676</v>
      </c>
      <c r="UFH1" s="30" t="s">
        <v>14677</v>
      </c>
      <c r="UFI1" s="30" t="s">
        <v>14678</v>
      </c>
      <c r="UFJ1" s="30" t="s">
        <v>14679</v>
      </c>
      <c r="UFK1" s="30" t="s">
        <v>14680</v>
      </c>
      <c r="UFL1" s="30" t="s">
        <v>14681</v>
      </c>
      <c r="UFM1" s="30" t="s">
        <v>14682</v>
      </c>
      <c r="UFN1" s="30" t="s">
        <v>14683</v>
      </c>
      <c r="UFO1" s="30" t="s">
        <v>14684</v>
      </c>
      <c r="UFP1" s="30" t="s">
        <v>14685</v>
      </c>
      <c r="UFQ1" s="30" t="s">
        <v>14686</v>
      </c>
      <c r="UFR1" s="30" t="s">
        <v>14687</v>
      </c>
      <c r="UFS1" s="30" t="s">
        <v>14688</v>
      </c>
      <c r="UFT1" s="30" t="s">
        <v>14689</v>
      </c>
      <c r="UFU1" s="30" t="s">
        <v>14690</v>
      </c>
      <c r="UFV1" s="30" t="s">
        <v>14691</v>
      </c>
      <c r="UFW1" s="30" t="s">
        <v>14692</v>
      </c>
      <c r="UFX1" s="30" t="s">
        <v>14693</v>
      </c>
      <c r="UFY1" s="30" t="s">
        <v>14694</v>
      </c>
      <c r="UFZ1" s="30" t="s">
        <v>14695</v>
      </c>
      <c r="UGA1" s="30" t="s">
        <v>14696</v>
      </c>
      <c r="UGB1" s="30" t="s">
        <v>14697</v>
      </c>
      <c r="UGC1" s="30" t="s">
        <v>14698</v>
      </c>
      <c r="UGD1" s="30" t="s">
        <v>14699</v>
      </c>
      <c r="UGE1" s="30" t="s">
        <v>14700</v>
      </c>
      <c r="UGF1" s="30" t="s">
        <v>14701</v>
      </c>
      <c r="UGG1" s="30" t="s">
        <v>14702</v>
      </c>
      <c r="UGH1" s="30" t="s">
        <v>14703</v>
      </c>
      <c r="UGI1" s="30" t="s">
        <v>14704</v>
      </c>
      <c r="UGJ1" s="30" t="s">
        <v>14705</v>
      </c>
      <c r="UGK1" s="30" t="s">
        <v>14706</v>
      </c>
      <c r="UGL1" s="30" t="s">
        <v>14707</v>
      </c>
      <c r="UGM1" s="30" t="s">
        <v>14708</v>
      </c>
      <c r="UGN1" s="30" t="s">
        <v>14709</v>
      </c>
      <c r="UGO1" s="30" t="s">
        <v>14710</v>
      </c>
      <c r="UGP1" s="30" t="s">
        <v>14711</v>
      </c>
      <c r="UGQ1" s="30" t="s">
        <v>14712</v>
      </c>
      <c r="UGR1" s="30" t="s">
        <v>14713</v>
      </c>
      <c r="UGS1" s="30" t="s">
        <v>14714</v>
      </c>
      <c r="UGT1" s="30" t="s">
        <v>14715</v>
      </c>
      <c r="UGU1" s="30" t="s">
        <v>14716</v>
      </c>
      <c r="UGV1" s="30" t="s">
        <v>14717</v>
      </c>
      <c r="UGW1" s="30" t="s">
        <v>14718</v>
      </c>
      <c r="UGX1" s="30" t="s">
        <v>14719</v>
      </c>
      <c r="UGY1" s="30" t="s">
        <v>14720</v>
      </c>
      <c r="UGZ1" s="30" t="s">
        <v>14721</v>
      </c>
      <c r="UHA1" s="30" t="s">
        <v>14722</v>
      </c>
      <c r="UHB1" s="30" t="s">
        <v>14723</v>
      </c>
      <c r="UHC1" s="30" t="s">
        <v>14724</v>
      </c>
      <c r="UHD1" s="30" t="s">
        <v>14725</v>
      </c>
      <c r="UHE1" s="30" t="s">
        <v>14726</v>
      </c>
      <c r="UHF1" s="30" t="s">
        <v>14727</v>
      </c>
      <c r="UHG1" s="30" t="s">
        <v>14728</v>
      </c>
      <c r="UHH1" s="30" t="s">
        <v>14729</v>
      </c>
      <c r="UHI1" s="30" t="s">
        <v>14730</v>
      </c>
      <c r="UHJ1" s="30" t="s">
        <v>14731</v>
      </c>
      <c r="UHK1" s="30" t="s">
        <v>14732</v>
      </c>
      <c r="UHL1" s="30" t="s">
        <v>14733</v>
      </c>
      <c r="UHM1" s="30" t="s">
        <v>14734</v>
      </c>
      <c r="UHN1" s="30" t="s">
        <v>14735</v>
      </c>
      <c r="UHO1" s="30" t="s">
        <v>14736</v>
      </c>
      <c r="UHP1" s="30" t="s">
        <v>14737</v>
      </c>
      <c r="UHQ1" s="30" t="s">
        <v>14738</v>
      </c>
      <c r="UHR1" s="30" t="s">
        <v>14739</v>
      </c>
      <c r="UHS1" s="30" t="s">
        <v>14740</v>
      </c>
      <c r="UHT1" s="30" t="s">
        <v>14741</v>
      </c>
      <c r="UHU1" s="30" t="s">
        <v>14742</v>
      </c>
      <c r="UHV1" s="30" t="s">
        <v>14743</v>
      </c>
      <c r="UHW1" s="30" t="s">
        <v>14744</v>
      </c>
      <c r="UHX1" s="30" t="s">
        <v>14745</v>
      </c>
      <c r="UHY1" s="30" t="s">
        <v>14746</v>
      </c>
      <c r="UHZ1" s="30" t="s">
        <v>14747</v>
      </c>
      <c r="UIA1" s="30" t="s">
        <v>14748</v>
      </c>
      <c r="UIB1" s="30" t="s">
        <v>14749</v>
      </c>
      <c r="UIC1" s="30" t="s">
        <v>14750</v>
      </c>
      <c r="UID1" s="30" t="s">
        <v>14751</v>
      </c>
      <c r="UIE1" s="30" t="s">
        <v>14752</v>
      </c>
      <c r="UIF1" s="30" t="s">
        <v>14753</v>
      </c>
      <c r="UIG1" s="30" t="s">
        <v>14754</v>
      </c>
      <c r="UIH1" s="30" t="s">
        <v>14755</v>
      </c>
      <c r="UII1" s="30" t="s">
        <v>14756</v>
      </c>
      <c r="UIJ1" s="30" t="s">
        <v>14757</v>
      </c>
      <c r="UIK1" s="30" t="s">
        <v>14758</v>
      </c>
      <c r="UIL1" s="30" t="s">
        <v>14759</v>
      </c>
      <c r="UIM1" s="30" t="s">
        <v>14760</v>
      </c>
      <c r="UIN1" s="30" t="s">
        <v>14761</v>
      </c>
      <c r="UIO1" s="30" t="s">
        <v>14762</v>
      </c>
      <c r="UIP1" s="30" t="s">
        <v>14763</v>
      </c>
      <c r="UIQ1" s="30" t="s">
        <v>14764</v>
      </c>
      <c r="UIR1" s="30" t="s">
        <v>14765</v>
      </c>
      <c r="UIS1" s="30" t="s">
        <v>14766</v>
      </c>
      <c r="UIT1" s="30" t="s">
        <v>14767</v>
      </c>
      <c r="UIU1" s="30" t="s">
        <v>14768</v>
      </c>
      <c r="UIV1" s="30" t="s">
        <v>14769</v>
      </c>
      <c r="UIW1" s="30" t="s">
        <v>14770</v>
      </c>
      <c r="UIX1" s="30" t="s">
        <v>14771</v>
      </c>
      <c r="UIY1" s="30" t="s">
        <v>14772</v>
      </c>
      <c r="UIZ1" s="30" t="s">
        <v>14773</v>
      </c>
      <c r="UJA1" s="30" t="s">
        <v>14774</v>
      </c>
      <c r="UJB1" s="30" t="s">
        <v>14775</v>
      </c>
      <c r="UJC1" s="30" t="s">
        <v>14776</v>
      </c>
      <c r="UJD1" s="30" t="s">
        <v>14777</v>
      </c>
      <c r="UJE1" s="30" t="s">
        <v>14778</v>
      </c>
      <c r="UJF1" s="30" t="s">
        <v>14779</v>
      </c>
      <c r="UJG1" s="30" t="s">
        <v>14780</v>
      </c>
      <c r="UJH1" s="30" t="s">
        <v>14781</v>
      </c>
      <c r="UJI1" s="30" t="s">
        <v>14782</v>
      </c>
      <c r="UJJ1" s="30" t="s">
        <v>14783</v>
      </c>
      <c r="UJK1" s="30" t="s">
        <v>14784</v>
      </c>
      <c r="UJL1" s="30" t="s">
        <v>14785</v>
      </c>
      <c r="UJM1" s="30" t="s">
        <v>14786</v>
      </c>
      <c r="UJN1" s="30" t="s">
        <v>14787</v>
      </c>
      <c r="UJO1" s="30" t="s">
        <v>14788</v>
      </c>
      <c r="UJP1" s="30" t="s">
        <v>14789</v>
      </c>
      <c r="UJQ1" s="30" t="s">
        <v>14790</v>
      </c>
      <c r="UJR1" s="30" t="s">
        <v>14791</v>
      </c>
      <c r="UJS1" s="30" t="s">
        <v>14792</v>
      </c>
      <c r="UJT1" s="30" t="s">
        <v>14793</v>
      </c>
      <c r="UJU1" s="30" t="s">
        <v>14794</v>
      </c>
      <c r="UJV1" s="30" t="s">
        <v>14795</v>
      </c>
      <c r="UJW1" s="30" t="s">
        <v>14796</v>
      </c>
      <c r="UJX1" s="30" t="s">
        <v>14797</v>
      </c>
      <c r="UJY1" s="30" t="s">
        <v>14798</v>
      </c>
      <c r="UJZ1" s="30" t="s">
        <v>14799</v>
      </c>
      <c r="UKA1" s="30" t="s">
        <v>14800</v>
      </c>
      <c r="UKB1" s="30" t="s">
        <v>14801</v>
      </c>
      <c r="UKC1" s="30" t="s">
        <v>14802</v>
      </c>
      <c r="UKD1" s="30" t="s">
        <v>14803</v>
      </c>
      <c r="UKE1" s="30" t="s">
        <v>14804</v>
      </c>
      <c r="UKF1" s="30" t="s">
        <v>14805</v>
      </c>
      <c r="UKG1" s="30" t="s">
        <v>14806</v>
      </c>
      <c r="UKH1" s="30" t="s">
        <v>14807</v>
      </c>
      <c r="UKI1" s="30" t="s">
        <v>14808</v>
      </c>
      <c r="UKJ1" s="30" t="s">
        <v>14809</v>
      </c>
      <c r="UKK1" s="30" t="s">
        <v>14810</v>
      </c>
      <c r="UKL1" s="30" t="s">
        <v>14811</v>
      </c>
      <c r="UKM1" s="30" t="s">
        <v>14812</v>
      </c>
      <c r="UKN1" s="30" t="s">
        <v>14813</v>
      </c>
      <c r="UKO1" s="30" t="s">
        <v>14814</v>
      </c>
      <c r="UKP1" s="30" t="s">
        <v>14815</v>
      </c>
      <c r="UKQ1" s="30" t="s">
        <v>14816</v>
      </c>
      <c r="UKR1" s="30" t="s">
        <v>14817</v>
      </c>
      <c r="UKS1" s="30" t="s">
        <v>14818</v>
      </c>
      <c r="UKT1" s="30" t="s">
        <v>14819</v>
      </c>
      <c r="UKU1" s="30" t="s">
        <v>14820</v>
      </c>
      <c r="UKV1" s="30" t="s">
        <v>14821</v>
      </c>
      <c r="UKW1" s="30" t="s">
        <v>14822</v>
      </c>
      <c r="UKX1" s="30" t="s">
        <v>14823</v>
      </c>
      <c r="UKY1" s="30" t="s">
        <v>14824</v>
      </c>
      <c r="UKZ1" s="30" t="s">
        <v>14825</v>
      </c>
      <c r="ULA1" s="30" t="s">
        <v>14826</v>
      </c>
      <c r="ULB1" s="30" t="s">
        <v>14827</v>
      </c>
      <c r="ULC1" s="30" t="s">
        <v>14828</v>
      </c>
      <c r="ULD1" s="30" t="s">
        <v>14829</v>
      </c>
      <c r="ULE1" s="30" t="s">
        <v>14830</v>
      </c>
      <c r="ULF1" s="30" t="s">
        <v>14831</v>
      </c>
      <c r="ULG1" s="30" t="s">
        <v>14832</v>
      </c>
      <c r="ULH1" s="30" t="s">
        <v>14833</v>
      </c>
      <c r="ULI1" s="30" t="s">
        <v>14834</v>
      </c>
      <c r="ULJ1" s="30" t="s">
        <v>14835</v>
      </c>
      <c r="ULK1" s="30" t="s">
        <v>14836</v>
      </c>
      <c r="ULL1" s="30" t="s">
        <v>14837</v>
      </c>
      <c r="ULM1" s="30" t="s">
        <v>14838</v>
      </c>
      <c r="ULN1" s="30" t="s">
        <v>14839</v>
      </c>
      <c r="ULO1" s="30" t="s">
        <v>14840</v>
      </c>
      <c r="ULP1" s="30" t="s">
        <v>14841</v>
      </c>
      <c r="ULQ1" s="30" t="s">
        <v>14842</v>
      </c>
      <c r="ULR1" s="30" t="s">
        <v>14843</v>
      </c>
      <c r="ULS1" s="30" t="s">
        <v>14844</v>
      </c>
      <c r="ULT1" s="30" t="s">
        <v>14845</v>
      </c>
      <c r="ULU1" s="30" t="s">
        <v>14846</v>
      </c>
      <c r="ULV1" s="30" t="s">
        <v>14847</v>
      </c>
      <c r="ULW1" s="30" t="s">
        <v>14848</v>
      </c>
      <c r="ULX1" s="30" t="s">
        <v>14849</v>
      </c>
      <c r="ULY1" s="30" t="s">
        <v>14850</v>
      </c>
      <c r="ULZ1" s="30" t="s">
        <v>14851</v>
      </c>
      <c r="UMA1" s="30" t="s">
        <v>14852</v>
      </c>
      <c r="UMB1" s="30" t="s">
        <v>14853</v>
      </c>
      <c r="UMC1" s="30" t="s">
        <v>14854</v>
      </c>
      <c r="UMD1" s="30" t="s">
        <v>14855</v>
      </c>
      <c r="UME1" s="30" t="s">
        <v>14856</v>
      </c>
      <c r="UMF1" s="30" t="s">
        <v>14857</v>
      </c>
      <c r="UMG1" s="30" t="s">
        <v>14858</v>
      </c>
      <c r="UMH1" s="30" t="s">
        <v>14859</v>
      </c>
      <c r="UMI1" s="30" t="s">
        <v>14860</v>
      </c>
      <c r="UMJ1" s="30" t="s">
        <v>14861</v>
      </c>
      <c r="UMK1" s="30" t="s">
        <v>14862</v>
      </c>
      <c r="UML1" s="30" t="s">
        <v>14863</v>
      </c>
      <c r="UMM1" s="30" t="s">
        <v>14864</v>
      </c>
      <c r="UMN1" s="30" t="s">
        <v>14865</v>
      </c>
      <c r="UMO1" s="30" t="s">
        <v>14866</v>
      </c>
      <c r="UMP1" s="30" t="s">
        <v>14867</v>
      </c>
      <c r="UMQ1" s="30" t="s">
        <v>14868</v>
      </c>
      <c r="UMR1" s="30" t="s">
        <v>14869</v>
      </c>
      <c r="UMS1" s="30" t="s">
        <v>14870</v>
      </c>
      <c r="UMT1" s="30" t="s">
        <v>14871</v>
      </c>
      <c r="UMU1" s="30" t="s">
        <v>14872</v>
      </c>
      <c r="UMV1" s="30" t="s">
        <v>14873</v>
      </c>
      <c r="UMW1" s="30" t="s">
        <v>14874</v>
      </c>
      <c r="UMX1" s="30" t="s">
        <v>14875</v>
      </c>
      <c r="UMY1" s="30" t="s">
        <v>14876</v>
      </c>
      <c r="UMZ1" s="30" t="s">
        <v>14877</v>
      </c>
      <c r="UNA1" s="30" t="s">
        <v>14878</v>
      </c>
      <c r="UNB1" s="30" t="s">
        <v>14879</v>
      </c>
      <c r="UNC1" s="30" t="s">
        <v>14880</v>
      </c>
      <c r="UND1" s="30" t="s">
        <v>14881</v>
      </c>
      <c r="UNE1" s="30" t="s">
        <v>14882</v>
      </c>
      <c r="UNF1" s="30" t="s">
        <v>14883</v>
      </c>
      <c r="UNG1" s="30" t="s">
        <v>14884</v>
      </c>
      <c r="UNH1" s="30" t="s">
        <v>14885</v>
      </c>
      <c r="UNI1" s="30" t="s">
        <v>14886</v>
      </c>
      <c r="UNJ1" s="30" t="s">
        <v>14887</v>
      </c>
      <c r="UNK1" s="30" t="s">
        <v>14888</v>
      </c>
      <c r="UNL1" s="30" t="s">
        <v>14889</v>
      </c>
      <c r="UNM1" s="30" t="s">
        <v>14890</v>
      </c>
      <c r="UNN1" s="30" t="s">
        <v>14891</v>
      </c>
      <c r="UNO1" s="30" t="s">
        <v>14892</v>
      </c>
      <c r="UNP1" s="30" t="s">
        <v>14893</v>
      </c>
      <c r="UNQ1" s="30" t="s">
        <v>14894</v>
      </c>
      <c r="UNR1" s="30" t="s">
        <v>14895</v>
      </c>
      <c r="UNS1" s="30" t="s">
        <v>14896</v>
      </c>
      <c r="UNT1" s="30" t="s">
        <v>14897</v>
      </c>
      <c r="UNU1" s="30" t="s">
        <v>14898</v>
      </c>
      <c r="UNV1" s="30" t="s">
        <v>14899</v>
      </c>
      <c r="UNW1" s="30" t="s">
        <v>14900</v>
      </c>
      <c r="UNX1" s="30" t="s">
        <v>14901</v>
      </c>
      <c r="UNY1" s="30" t="s">
        <v>14902</v>
      </c>
      <c r="UNZ1" s="30" t="s">
        <v>14903</v>
      </c>
      <c r="UOA1" s="30" t="s">
        <v>14904</v>
      </c>
      <c r="UOB1" s="30" t="s">
        <v>14905</v>
      </c>
      <c r="UOC1" s="30" t="s">
        <v>14906</v>
      </c>
      <c r="UOD1" s="30" t="s">
        <v>14907</v>
      </c>
      <c r="UOE1" s="30" t="s">
        <v>14908</v>
      </c>
      <c r="UOF1" s="30" t="s">
        <v>14909</v>
      </c>
      <c r="UOG1" s="30" t="s">
        <v>14910</v>
      </c>
      <c r="UOH1" s="30" t="s">
        <v>14911</v>
      </c>
      <c r="UOI1" s="30" t="s">
        <v>14912</v>
      </c>
      <c r="UOJ1" s="30" t="s">
        <v>14913</v>
      </c>
      <c r="UOK1" s="30" t="s">
        <v>14914</v>
      </c>
      <c r="UOL1" s="30" t="s">
        <v>14915</v>
      </c>
      <c r="UOM1" s="30" t="s">
        <v>14916</v>
      </c>
      <c r="UON1" s="30" t="s">
        <v>14917</v>
      </c>
      <c r="UOO1" s="30" t="s">
        <v>14918</v>
      </c>
      <c r="UOP1" s="30" t="s">
        <v>14919</v>
      </c>
      <c r="UOQ1" s="30" t="s">
        <v>14920</v>
      </c>
      <c r="UOR1" s="30" t="s">
        <v>14921</v>
      </c>
      <c r="UOS1" s="30" t="s">
        <v>14922</v>
      </c>
      <c r="UOT1" s="30" t="s">
        <v>14923</v>
      </c>
      <c r="UOU1" s="30" t="s">
        <v>14924</v>
      </c>
      <c r="UOV1" s="30" t="s">
        <v>14925</v>
      </c>
      <c r="UOW1" s="30" t="s">
        <v>14926</v>
      </c>
      <c r="UOX1" s="30" t="s">
        <v>14927</v>
      </c>
      <c r="UOY1" s="30" t="s">
        <v>14928</v>
      </c>
      <c r="UOZ1" s="30" t="s">
        <v>14929</v>
      </c>
      <c r="UPA1" s="30" t="s">
        <v>14930</v>
      </c>
      <c r="UPB1" s="30" t="s">
        <v>14931</v>
      </c>
      <c r="UPC1" s="30" t="s">
        <v>14932</v>
      </c>
      <c r="UPD1" s="30" t="s">
        <v>14933</v>
      </c>
      <c r="UPE1" s="30" t="s">
        <v>14934</v>
      </c>
      <c r="UPF1" s="30" t="s">
        <v>14935</v>
      </c>
      <c r="UPG1" s="30" t="s">
        <v>14936</v>
      </c>
      <c r="UPH1" s="30" t="s">
        <v>14937</v>
      </c>
      <c r="UPI1" s="30" t="s">
        <v>14938</v>
      </c>
      <c r="UPJ1" s="30" t="s">
        <v>14939</v>
      </c>
      <c r="UPK1" s="30" t="s">
        <v>14940</v>
      </c>
      <c r="UPL1" s="30" t="s">
        <v>14941</v>
      </c>
      <c r="UPM1" s="30" t="s">
        <v>14942</v>
      </c>
      <c r="UPN1" s="30" t="s">
        <v>14943</v>
      </c>
      <c r="UPO1" s="30" t="s">
        <v>14944</v>
      </c>
      <c r="UPP1" s="30" t="s">
        <v>14945</v>
      </c>
      <c r="UPQ1" s="30" t="s">
        <v>14946</v>
      </c>
      <c r="UPR1" s="30" t="s">
        <v>14947</v>
      </c>
      <c r="UPS1" s="30" t="s">
        <v>14948</v>
      </c>
      <c r="UPT1" s="30" t="s">
        <v>14949</v>
      </c>
      <c r="UPU1" s="30" t="s">
        <v>14950</v>
      </c>
      <c r="UPV1" s="30" t="s">
        <v>14951</v>
      </c>
      <c r="UPW1" s="30" t="s">
        <v>14952</v>
      </c>
      <c r="UPX1" s="30" t="s">
        <v>14953</v>
      </c>
      <c r="UPY1" s="30" t="s">
        <v>14954</v>
      </c>
      <c r="UPZ1" s="30" t="s">
        <v>14955</v>
      </c>
      <c r="UQA1" s="30" t="s">
        <v>14956</v>
      </c>
      <c r="UQB1" s="30" t="s">
        <v>14957</v>
      </c>
      <c r="UQC1" s="30" t="s">
        <v>14958</v>
      </c>
      <c r="UQD1" s="30" t="s">
        <v>14959</v>
      </c>
      <c r="UQE1" s="30" t="s">
        <v>14960</v>
      </c>
      <c r="UQF1" s="30" t="s">
        <v>14961</v>
      </c>
      <c r="UQG1" s="30" t="s">
        <v>14962</v>
      </c>
      <c r="UQH1" s="30" t="s">
        <v>14963</v>
      </c>
      <c r="UQI1" s="30" t="s">
        <v>14964</v>
      </c>
      <c r="UQJ1" s="30" t="s">
        <v>14965</v>
      </c>
      <c r="UQK1" s="30" t="s">
        <v>14966</v>
      </c>
      <c r="UQL1" s="30" t="s">
        <v>14967</v>
      </c>
      <c r="UQM1" s="30" t="s">
        <v>14968</v>
      </c>
      <c r="UQN1" s="30" t="s">
        <v>14969</v>
      </c>
      <c r="UQO1" s="30" t="s">
        <v>14970</v>
      </c>
      <c r="UQP1" s="30" t="s">
        <v>14971</v>
      </c>
      <c r="UQQ1" s="30" t="s">
        <v>14972</v>
      </c>
      <c r="UQR1" s="30" t="s">
        <v>14973</v>
      </c>
      <c r="UQS1" s="30" t="s">
        <v>14974</v>
      </c>
      <c r="UQT1" s="30" t="s">
        <v>14975</v>
      </c>
      <c r="UQU1" s="30" t="s">
        <v>14976</v>
      </c>
      <c r="UQV1" s="30" t="s">
        <v>14977</v>
      </c>
      <c r="UQW1" s="30" t="s">
        <v>14978</v>
      </c>
      <c r="UQX1" s="30" t="s">
        <v>14979</v>
      </c>
      <c r="UQY1" s="30" t="s">
        <v>14980</v>
      </c>
      <c r="UQZ1" s="30" t="s">
        <v>14981</v>
      </c>
      <c r="URA1" s="30" t="s">
        <v>14982</v>
      </c>
      <c r="URB1" s="30" t="s">
        <v>14983</v>
      </c>
      <c r="URC1" s="30" t="s">
        <v>14984</v>
      </c>
      <c r="URD1" s="30" t="s">
        <v>14985</v>
      </c>
      <c r="URE1" s="30" t="s">
        <v>14986</v>
      </c>
      <c r="URF1" s="30" t="s">
        <v>14987</v>
      </c>
      <c r="URG1" s="30" t="s">
        <v>14988</v>
      </c>
      <c r="URH1" s="30" t="s">
        <v>14989</v>
      </c>
      <c r="URI1" s="30" t="s">
        <v>14990</v>
      </c>
      <c r="URJ1" s="30" t="s">
        <v>14991</v>
      </c>
      <c r="URK1" s="30" t="s">
        <v>14992</v>
      </c>
      <c r="URL1" s="30" t="s">
        <v>14993</v>
      </c>
      <c r="URM1" s="30" t="s">
        <v>14994</v>
      </c>
      <c r="URN1" s="30" t="s">
        <v>14995</v>
      </c>
      <c r="URO1" s="30" t="s">
        <v>14996</v>
      </c>
      <c r="URP1" s="30" t="s">
        <v>14997</v>
      </c>
      <c r="URQ1" s="30" t="s">
        <v>14998</v>
      </c>
      <c r="URR1" s="30" t="s">
        <v>14999</v>
      </c>
      <c r="URS1" s="30" t="s">
        <v>15000</v>
      </c>
      <c r="URT1" s="30" t="s">
        <v>15001</v>
      </c>
      <c r="URU1" s="30" t="s">
        <v>15002</v>
      </c>
      <c r="URV1" s="30" t="s">
        <v>15003</v>
      </c>
      <c r="URW1" s="30" t="s">
        <v>15004</v>
      </c>
      <c r="URX1" s="30" t="s">
        <v>15005</v>
      </c>
      <c r="URY1" s="30" t="s">
        <v>15006</v>
      </c>
      <c r="URZ1" s="30" t="s">
        <v>15007</v>
      </c>
      <c r="USA1" s="30" t="s">
        <v>15008</v>
      </c>
      <c r="USB1" s="30" t="s">
        <v>15009</v>
      </c>
      <c r="USC1" s="30" t="s">
        <v>15010</v>
      </c>
      <c r="USD1" s="30" t="s">
        <v>15011</v>
      </c>
      <c r="USE1" s="30" t="s">
        <v>15012</v>
      </c>
      <c r="USF1" s="30" t="s">
        <v>15013</v>
      </c>
      <c r="USG1" s="30" t="s">
        <v>15014</v>
      </c>
      <c r="USH1" s="30" t="s">
        <v>15015</v>
      </c>
      <c r="USI1" s="30" t="s">
        <v>15016</v>
      </c>
      <c r="USJ1" s="30" t="s">
        <v>15017</v>
      </c>
      <c r="USK1" s="30" t="s">
        <v>15018</v>
      </c>
      <c r="USL1" s="30" t="s">
        <v>15019</v>
      </c>
      <c r="USM1" s="30" t="s">
        <v>15020</v>
      </c>
      <c r="USN1" s="30" t="s">
        <v>15021</v>
      </c>
      <c r="USO1" s="30" t="s">
        <v>15022</v>
      </c>
      <c r="USP1" s="30" t="s">
        <v>15023</v>
      </c>
      <c r="USQ1" s="30" t="s">
        <v>15024</v>
      </c>
      <c r="USR1" s="30" t="s">
        <v>15025</v>
      </c>
      <c r="USS1" s="30" t="s">
        <v>15026</v>
      </c>
      <c r="UST1" s="30" t="s">
        <v>15027</v>
      </c>
      <c r="USU1" s="30" t="s">
        <v>15028</v>
      </c>
      <c r="USV1" s="30" t="s">
        <v>15029</v>
      </c>
      <c r="USW1" s="30" t="s">
        <v>15030</v>
      </c>
      <c r="USX1" s="30" t="s">
        <v>15031</v>
      </c>
      <c r="USY1" s="30" t="s">
        <v>15032</v>
      </c>
      <c r="USZ1" s="30" t="s">
        <v>15033</v>
      </c>
      <c r="UTA1" s="30" t="s">
        <v>15034</v>
      </c>
      <c r="UTB1" s="30" t="s">
        <v>15035</v>
      </c>
      <c r="UTC1" s="30" t="s">
        <v>15036</v>
      </c>
      <c r="UTD1" s="30" t="s">
        <v>15037</v>
      </c>
      <c r="UTE1" s="30" t="s">
        <v>15038</v>
      </c>
      <c r="UTF1" s="30" t="s">
        <v>15039</v>
      </c>
      <c r="UTG1" s="30" t="s">
        <v>15040</v>
      </c>
      <c r="UTH1" s="30" t="s">
        <v>15041</v>
      </c>
      <c r="UTI1" s="30" t="s">
        <v>15042</v>
      </c>
      <c r="UTJ1" s="30" t="s">
        <v>15043</v>
      </c>
      <c r="UTK1" s="30" t="s">
        <v>15044</v>
      </c>
      <c r="UTL1" s="30" t="s">
        <v>15045</v>
      </c>
      <c r="UTM1" s="30" t="s">
        <v>15046</v>
      </c>
      <c r="UTN1" s="30" t="s">
        <v>15047</v>
      </c>
      <c r="UTO1" s="30" t="s">
        <v>15048</v>
      </c>
      <c r="UTP1" s="30" t="s">
        <v>15049</v>
      </c>
      <c r="UTQ1" s="30" t="s">
        <v>15050</v>
      </c>
      <c r="UTR1" s="30" t="s">
        <v>15051</v>
      </c>
      <c r="UTS1" s="30" t="s">
        <v>15052</v>
      </c>
      <c r="UTT1" s="30" t="s">
        <v>15053</v>
      </c>
      <c r="UTU1" s="30" t="s">
        <v>15054</v>
      </c>
      <c r="UTV1" s="30" t="s">
        <v>15055</v>
      </c>
      <c r="UTW1" s="30" t="s">
        <v>15056</v>
      </c>
      <c r="UTX1" s="30" t="s">
        <v>15057</v>
      </c>
      <c r="UTY1" s="30" t="s">
        <v>15058</v>
      </c>
      <c r="UTZ1" s="30" t="s">
        <v>15059</v>
      </c>
      <c r="UUA1" s="30" t="s">
        <v>15060</v>
      </c>
      <c r="UUB1" s="30" t="s">
        <v>15061</v>
      </c>
      <c r="UUC1" s="30" t="s">
        <v>15062</v>
      </c>
      <c r="UUD1" s="30" t="s">
        <v>15063</v>
      </c>
      <c r="UUE1" s="30" t="s">
        <v>15064</v>
      </c>
      <c r="UUF1" s="30" t="s">
        <v>15065</v>
      </c>
      <c r="UUG1" s="30" t="s">
        <v>15066</v>
      </c>
      <c r="UUH1" s="30" t="s">
        <v>15067</v>
      </c>
      <c r="UUI1" s="30" t="s">
        <v>15068</v>
      </c>
      <c r="UUJ1" s="30" t="s">
        <v>15069</v>
      </c>
      <c r="UUK1" s="30" t="s">
        <v>15070</v>
      </c>
      <c r="UUL1" s="30" t="s">
        <v>15071</v>
      </c>
      <c r="UUM1" s="30" t="s">
        <v>15072</v>
      </c>
      <c r="UUN1" s="30" t="s">
        <v>15073</v>
      </c>
      <c r="UUO1" s="30" t="s">
        <v>15074</v>
      </c>
      <c r="UUP1" s="30" t="s">
        <v>15075</v>
      </c>
      <c r="UUQ1" s="30" t="s">
        <v>15076</v>
      </c>
      <c r="UUR1" s="30" t="s">
        <v>15077</v>
      </c>
      <c r="UUS1" s="30" t="s">
        <v>15078</v>
      </c>
      <c r="UUT1" s="30" t="s">
        <v>15079</v>
      </c>
      <c r="UUU1" s="30" t="s">
        <v>15080</v>
      </c>
      <c r="UUV1" s="30" t="s">
        <v>15081</v>
      </c>
      <c r="UUW1" s="30" t="s">
        <v>15082</v>
      </c>
      <c r="UUX1" s="30" t="s">
        <v>15083</v>
      </c>
      <c r="UUY1" s="30" t="s">
        <v>15084</v>
      </c>
      <c r="UUZ1" s="30" t="s">
        <v>15085</v>
      </c>
      <c r="UVA1" s="30" t="s">
        <v>15086</v>
      </c>
      <c r="UVB1" s="30" t="s">
        <v>15087</v>
      </c>
      <c r="UVC1" s="30" t="s">
        <v>15088</v>
      </c>
      <c r="UVD1" s="30" t="s">
        <v>15089</v>
      </c>
      <c r="UVE1" s="30" t="s">
        <v>15090</v>
      </c>
      <c r="UVF1" s="30" t="s">
        <v>15091</v>
      </c>
      <c r="UVG1" s="30" t="s">
        <v>15092</v>
      </c>
      <c r="UVH1" s="30" t="s">
        <v>15093</v>
      </c>
      <c r="UVI1" s="30" t="s">
        <v>15094</v>
      </c>
      <c r="UVJ1" s="30" t="s">
        <v>15095</v>
      </c>
      <c r="UVK1" s="30" t="s">
        <v>15096</v>
      </c>
      <c r="UVL1" s="30" t="s">
        <v>15097</v>
      </c>
      <c r="UVM1" s="30" t="s">
        <v>15098</v>
      </c>
      <c r="UVN1" s="30" t="s">
        <v>15099</v>
      </c>
      <c r="UVO1" s="30" t="s">
        <v>15100</v>
      </c>
      <c r="UVP1" s="30" t="s">
        <v>15101</v>
      </c>
      <c r="UVQ1" s="30" t="s">
        <v>15102</v>
      </c>
      <c r="UVR1" s="30" t="s">
        <v>15103</v>
      </c>
      <c r="UVS1" s="30" t="s">
        <v>15104</v>
      </c>
      <c r="UVT1" s="30" t="s">
        <v>15105</v>
      </c>
      <c r="UVU1" s="30" t="s">
        <v>15106</v>
      </c>
      <c r="UVV1" s="30" t="s">
        <v>15107</v>
      </c>
      <c r="UVW1" s="30" t="s">
        <v>15108</v>
      </c>
      <c r="UVX1" s="30" t="s">
        <v>15109</v>
      </c>
      <c r="UVY1" s="30" t="s">
        <v>15110</v>
      </c>
      <c r="UVZ1" s="30" t="s">
        <v>15111</v>
      </c>
      <c r="UWA1" s="30" t="s">
        <v>15112</v>
      </c>
      <c r="UWB1" s="30" t="s">
        <v>15113</v>
      </c>
      <c r="UWC1" s="30" t="s">
        <v>15114</v>
      </c>
      <c r="UWD1" s="30" t="s">
        <v>15115</v>
      </c>
      <c r="UWE1" s="30" t="s">
        <v>15116</v>
      </c>
      <c r="UWF1" s="30" t="s">
        <v>15117</v>
      </c>
      <c r="UWG1" s="30" t="s">
        <v>15118</v>
      </c>
      <c r="UWH1" s="30" t="s">
        <v>15119</v>
      </c>
      <c r="UWI1" s="30" t="s">
        <v>15120</v>
      </c>
      <c r="UWJ1" s="30" t="s">
        <v>15121</v>
      </c>
      <c r="UWK1" s="30" t="s">
        <v>15122</v>
      </c>
      <c r="UWL1" s="30" t="s">
        <v>15123</v>
      </c>
      <c r="UWM1" s="30" t="s">
        <v>15124</v>
      </c>
      <c r="UWN1" s="30" t="s">
        <v>15125</v>
      </c>
      <c r="UWO1" s="30" t="s">
        <v>15126</v>
      </c>
      <c r="UWP1" s="30" t="s">
        <v>15127</v>
      </c>
      <c r="UWQ1" s="30" t="s">
        <v>15128</v>
      </c>
      <c r="UWR1" s="30" t="s">
        <v>15129</v>
      </c>
      <c r="UWS1" s="30" t="s">
        <v>15130</v>
      </c>
      <c r="UWT1" s="30" t="s">
        <v>15131</v>
      </c>
      <c r="UWU1" s="30" t="s">
        <v>15132</v>
      </c>
      <c r="UWV1" s="30" t="s">
        <v>15133</v>
      </c>
      <c r="UWW1" s="30" t="s">
        <v>15134</v>
      </c>
      <c r="UWX1" s="30" t="s">
        <v>15135</v>
      </c>
      <c r="UWY1" s="30" t="s">
        <v>15136</v>
      </c>
      <c r="UWZ1" s="30" t="s">
        <v>15137</v>
      </c>
      <c r="UXA1" s="30" t="s">
        <v>15138</v>
      </c>
      <c r="UXB1" s="30" t="s">
        <v>15139</v>
      </c>
      <c r="UXC1" s="30" t="s">
        <v>15140</v>
      </c>
      <c r="UXD1" s="30" t="s">
        <v>15141</v>
      </c>
      <c r="UXE1" s="30" t="s">
        <v>15142</v>
      </c>
      <c r="UXF1" s="30" t="s">
        <v>15143</v>
      </c>
      <c r="UXG1" s="30" t="s">
        <v>15144</v>
      </c>
      <c r="UXH1" s="30" t="s">
        <v>15145</v>
      </c>
      <c r="UXI1" s="30" t="s">
        <v>15146</v>
      </c>
      <c r="UXJ1" s="30" t="s">
        <v>15147</v>
      </c>
      <c r="UXK1" s="30" t="s">
        <v>15148</v>
      </c>
      <c r="UXL1" s="30" t="s">
        <v>15149</v>
      </c>
      <c r="UXM1" s="30" t="s">
        <v>15150</v>
      </c>
      <c r="UXN1" s="30" t="s">
        <v>15151</v>
      </c>
      <c r="UXO1" s="30" t="s">
        <v>15152</v>
      </c>
      <c r="UXP1" s="30" t="s">
        <v>15153</v>
      </c>
      <c r="UXQ1" s="30" t="s">
        <v>15154</v>
      </c>
      <c r="UXR1" s="30" t="s">
        <v>15155</v>
      </c>
      <c r="UXS1" s="30" t="s">
        <v>15156</v>
      </c>
      <c r="UXT1" s="30" t="s">
        <v>15157</v>
      </c>
      <c r="UXU1" s="30" t="s">
        <v>15158</v>
      </c>
      <c r="UXV1" s="30" t="s">
        <v>15159</v>
      </c>
      <c r="UXW1" s="30" t="s">
        <v>15160</v>
      </c>
      <c r="UXX1" s="30" t="s">
        <v>15161</v>
      </c>
      <c r="UXY1" s="30" t="s">
        <v>15162</v>
      </c>
      <c r="UXZ1" s="30" t="s">
        <v>15163</v>
      </c>
      <c r="UYA1" s="30" t="s">
        <v>15164</v>
      </c>
      <c r="UYB1" s="30" t="s">
        <v>15165</v>
      </c>
      <c r="UYC1" s="30" t="s">
        <v>15166</v>
      </c>
      <c r="UYD1" s="30" t="s">
        <v>15167</v>
      </c>
      <c r="UYE1" s="30" t="s">
        <v>15168</v>
      </c>
      <c r="UYF1" s="30" t="s">
        <v>15169</v>
      </c>
      <c r="UYG1" s="30" t="s">
        <v>15170</v>
      </c>
      <c r="UYH1" s="30" t="s">
        <v>15171</v>
      </c>
      <c r="UYI1" s="30" t="s">
        <v>15172</v>
      </c>
      <c r="UYJ1" s="30" t="s">
        <v>15173</v>
      </c>
      <c r="UYK1" s="30" t="s">
        <v>15174</v>
      </c>
      <c r="UYL1" s="30" t="s">
        <v>15175</v>
      </c>
      <c r="UYM1" s="30" t="s">
        <v>15176</v>
      </c>
      <c r="UYN1" s="30" t="s">
        <v>15177</v>
      </c>
      <c r="UYO1" s="30" t="s">
        <v>15178</v>
      </c>
      <c r="UYP1" s="30" t="s">
        <v>15179</v>
      </c>
      <c r="UYQ1" s="30" t="s">
        <v>15180</v>
      </c>
      <c r="UYR1" s="30" t="s">
        <v>15181</v>
      </c>
      <c r="UYS1" s="30" t="s">
        <v>15182</v>
      </c>
      <c r="UYT1" s="30" t="s">
        <v>15183</v>
      </c>
      <c r="UYU1" s="30" t="s">
        <v>15184</v>
      </c>
      <c r="UYV1" s="30" t="s">
        <v>15185</v>
      </c>
      <c r="UYW1" s="30" t="s">
        <v>15186</v>
      </c>
      <c r="UYX1" s="30" t="s">
        <v>15187</v>
      </c>
      <c r="UYY1" s="30" t="s">
        <v>15188</v>
      </c>
      <c r="UYZ1" s="30" t="s">
        <v>15189</v>
      </c>
      <c r="UZA1" s="30" t="s">
        <v>15190</v>
      </c>
      <c r="UZB1" s="30" t="s">
        <v>15191</v>
      </c>
      <c r="UZC1" s="30" t="s">
        <v>15192</v>
      </c>
      <c r="UZD1" s="30" t="s">
        <v>15193</v>
      </c>
      <c r="UZE1" s="30" t="s">
        <v>15194</v>
      </c>
      <c r="UZF1" s="30" t="s">
        <v>15195</v>
      </c>
      <c r="UZG1" s="30" t="s">
        <v>15196</v>
      </c>
      <c r="UZH1" s="30" t="s">
        <v>15197</v>
      </c>
      <c r="UZI1" s="30" t="s">
        <v>15198</v>
      </c>
      <c r="UZJ1" s="30" t="s">
        <v>15199</v>
      </c>
      <c r="UZK1" s="30" t="s">
        <v>15200</v>
      </c>
      <c r="UZL1" s="30" t="s">
        <v>15201</v>
      </c>
      <c r="UZM1" s="30" t="s">
        <v>15202</v>
      </c>
      <c r="UZN1" s="30" t="s">
        <v>15203</v>
      </c>
      <c r="UZO1" s="30" t="s">
        <v>15204</v>
      </c>
      <c r="UZP1" s="30" t="s">
        <v>15205</v>
      </c>
      <c r="UZQ1" s="30" t="s">
        <v>15206</v>
      </c>
      <c r="UZR1" s="30" t="s">
        <v>15207</v>
      </c>
      <c r="UZS1" s="30" t="s">
        <v>15208</v>
      </c>
      <c r="UZT1" s="30" t="s">
        <v>15209</v>
      </c>
      <c r="UZU1" s="30" t="s">
        <v>15210</v>
      </c>
      <c r="UZV1" s="30" t="s">
        <v>15211</v>
      </c>
      <c r="UZW1" s="30" t="s">
        <v>15212</v>
      </c>
      <c r="UZX1" s="30" t="s">
        <v>15213</v>
      </c>
      <c r="UZY1" s="30" t="s">
        <v>15214</v>
      </c>
      <c r="UZZ1" s="30" t="s">
        <v>15215</v>
      </c>
      <c r="VAA1" s="30" t="s">
        <v>15216</v>
      </c>
      <c r="VAB1" s="30" t="s">
        <v>15217</v>
      </c>
      <c r="VAC1" s="30" t="s">
        <v>15218</v>
      </c>
      <c r="VAD1" s="30" t="s">
        <v>15219</v>
      </c>
      <c r="VAE1" s="30" t="s">
        <v>15220</v>
      </c>
      <c r="VAF1" s="30" t="s">
        <v>15221</v>
      </c>
      <c r="VAG1" s="30" t="s">
        <v>15222</v>
      </c>
      <c r="VAH1" s="30" t="s">
        <v>15223</v>
      </c>
      <c r="VAI1" s="30" t="s">
        <v>15224</v>
      </c>
      <c r="VAJ1" s="30" t="s">
        <v>15225</v>
      </c>
      <c r="VAK1" s="30" t="s">
        <v>15226</v>
      </c>
      <c r="VAL1" s="30" t="s">
        <v>15227</v>
      </c>
      <c r="VAM1" s="30" t="s">
        <v>15228</v>
      </c>
      <c r="VAN1" s="30" t="s">
        <v>15229</v>
      </c>
      <c r="VAO1" s="30" t="s">
        <v>15230</v>
      </c>
      <c r="VAP1" s="30" t="s">
        <v>15231</v>
      </c>
      <c r="VAQ1" s="30" t="s">
        <v>15232</v>
      </c>
      <c r="VAR1" s="30" t="s">
        <v>15233</v>
      </c>
      <c r="VAS1" s="30" t="s">
        <v>15234</v>
      </c>
      <c r="VAT1" s="30" t="s">
        <v>15235</v>
      </c>
      <c r="VAU1" s="30" t="s">
        <v>15236</v>
      </c>
      <c r="VAV1" s="30" t="s">
        <v>15237</v>
      </c>
      <c r="VAW1" s="30" t="s">
        <v>15238</v>
      </c>
      <c r="VAX1" s="30" t="s">
        <v>15239</v>
      </c>
      <c r="VAY1" s="30" t="s">
        <v>15240</v>
      </c>
      <c r="VAZ1" s="30" t="s">
        <v>15241</v>
      </c>
      <c r="VBA1" s="30" t="s">
        <v>15242</v>
      </c>
      <c r="VBB1" s="30" t="s">
        <v>15243</v>
      </c>
      <c r="VBC1" s="30" t="s">
        <v>15244</v>
      </c>
      <c r="VBD1" s="30" t="s">
        <v>15245</v>
      </c>
      <c r="VBE1" s="30" t="s">
        <v>15246</v>
      </c>
      <c r="VBF1" s="30" t="s">
        <v>15247</v>
      </c>
      <c r="VBG1" s="30" t="s">
        <v>15248</v>
      </c>
      <c r="VBH1" s="30" t="s">
        <v>15249</v>
      </c>
      <c r="VBI1" s="30" t="s">
        <v>15250</v>
      </c>
      <c r="VBJ1" s="30" t="s">
        <v>15251</v>
      </c>
      <c r="VBK1" s="30" t="s">
        <v>15252</v>
      </c>
      <c r="VBL1" s="30" t="s">
        <v>15253</v>
      </c>
      <c r="VBM1" s="30" t="s">
        <v>15254</v>
      </c>
      <c r="VBN1" s="30" t="s">
        <v>15255</v>
      </c>
      <c r="VBO1" s="30" t="s">
        <v>15256</v>
      </c>
      <c r="VBP1" s="30" t="s">
        <v>15257</v>
      </c>
      <c r="VBQ1" s="30" t="s">
        <v>15258</v>
      </c>
      <c r="VBR1" s="30" t="s">
        <v>15259</v>
      </c>
      <c r="VBS1" s="30" t="s">
        <v>15260</v>
      </c>
      <c r="VBT1" s="30" t="s">
        <v>15261</v>
      </c>
      <c r="VBU1" s="30" t="s">
        <v>15262</v>
      </c>
      <c r="VBV1" s="30" t="s">
        <v>15263</v>
      </c>
      <c r="VBW1" s="30" t="s">
        <v>15264</v>
      </c>
      <c r="VBX1" s="30" t="s">
        <v>15265</v>
      </c>
      <c r="VBY1" s="30" t="s">
        <v>15266</v>
      </c>
      <c r="VBZ1" s="30" t="s">
        <v>15267</v>
      </c>
      <c r="VCA1" s="30" t="s">
        <v>15268</v>
      </c>
      <c r="VCB1" s="30" t="s">
        <v>15269</v>
      </c>
      <c r="VCC1" s="30" t="s">
        <v>15270</v>
      </c>
      <c r="VCD1" s="30" t="s">
        <v>15271</v>
      </c>
      <c r="VCE1" s="30" t="s">
        <v>15272</v>
      </c>
      <c r="VCF1" s="30" t="s">
        <v>15273</v>
      </c>
      <c r="VCG1" s="30" t="s">
        <v>15274</v>
      </c>
      <c r="VCH1" s="30" t="s">
        <v>15275</v>
      </c>
      <c r="VCI1" s="30" t="s">
        <v>15276</v>
      </c>
      <c r="VCJ1" s="30" t="s">
        <v>15277</v>
      </c>
      <c r="VCK1" s="30" t="s">
        <v>15278</v>
      </c>
      <c r="VCL1" s="30" t="s">
        <v>15279</v>
      </c>
      <c r="VCM1" s="30" t="s">
        <v>15280</v>
      </c>
      <c r="VCN1" s="30" t="s">
        <v>15281</v>
      </c>
      <c r="VCO1" s="30" t="s">
        <v>15282</v>
      </c>
      <c r="VCP1" s="30" t="s">
        <v>15283</v>
      </c>
      <c r="VCQ1" s="30" t="s">
        <v>15284</v>
      </c>
      <c r="VCR1" s="30" t="s">
        <v>15285</v>
      </c>
      <c r="VCS1" s="30" t="s">
        <v>15286</v>
      </c>
      <c r="VCT1" s="30" t="s">
        <v>15287</v>
      </c>
      <c r="VCU1" s="30" t="s">
        <v>15288</v>
      </c>
      <c r="VCV1" s="30" t="s">
        <v>15289</v>
      </c>
      <c r="VCW1" s="30" t="s">
        <v>15290</v>
      </c>
      <c r="VCX1" s="30" t="s">
        <v>15291</v>
      </c>
      <c r="VCY1" s="30" t="s">
        <v>15292</v>
      </c>
      <c r="VCZ1" s="30" t="s">
        <v>15293</v>
      </c>
      <c r="VDA1" s="30" t="s">
        <v>15294</v>
      </c>
      <c r="VDB1" s="30" t="s">
        <v>15295</v>
      </c>
      <c r="VDC1" s="30" t="s">
        <v>15296</v>
      </c>
      <c r="VDD1" s="30" t="s">
        <v>15297</v>
      </c>
      <c r="VDE1" s="30" t="s">
        <v>15298</v>
      </c>
      <c r="VDF1" s="30" t="s">
        <v>15299</v>
      </c>
      <c r="VDG1" s="30" t="s">
        <v>15300</v>
      </c>
      <c r="VDH1" s="30" t="s">
        <v>15301</v>
      </c>
      <c r="VDI1" s="30" t="s">
        <v>15302</v>
      </c>
      <c r="VDJ1" s="30" t="s">
        <v>15303</v>
      </c>
      <c r="VDK1" s="30" t="s">
        <v>15304</v>
      </c>
      <c r="VDL1" s="30" t="s">
        <v>15305</v>
      </c>
      <c r="VDM1" s="30" t="s">
        <v>15306</v>
      </c>
      <c r="VDN1" s="30" t="s">
        <v>15307</v>
      </c>
      <c r="VDO1" s="30" t="s">
        <v>15308</v>
      </c>
      <c r="VDP1" s="30" t="s">
        <v>15309</v>
      </c>
      <c r="VDQ1" s="30" t="s">
        <v>15310</v>
      </c>
      <c r="VDR1" s="30" t="s">
        <v>15311</v>
      </c>
      <c r="VDS1" s="30" t="s">
        <v>15312</v>
      </c>
      <c r="VDT1" s="30" t="s">
        <v>15313</v>
      </c>
      <c r="VDU1" s="30" t="s">
        <v>15314</v>
      </c>
      <c r="VDV1" s="30" t="s">
        <v>15315</v>
      </c>
      <c r="VDW1" s="30" t="s">
        <v>15316</v>
      </c>
      <c r="VDX1" s="30" t="s">
        <v>15317</v>
      </c>
      <c r="VDY1" s="30" t="s">
        <v>15318</v>
      </c>
      <c r="VDZ1" s="30" t="s">
        <v>15319</v>
      </c>
      <c r="VEA1" s="30" t="s">
        <v>15320</v>
      </c>
      <c r="VEB1" s="30" t="s">
        <v>15321</v>
      </c>
      <c r="VEC1" s="30" t="s">
        <v>15322</v>
      </c>
      <c r="VED1" s="30" t="s">
        <v>15323</v>
      </c>
      <c r="VEE1" s="30" t="s">
        <v>15324</v>
      </c>
      <c r="VEF1" s="30" t="s">
        <v>15325</v>
      </c>
      <c r="VEG1" s="30" t="s">
        <v>15326</v>
      </c>
      <c r="VEH1" s="30" t="s">
        <v>15327</v>
      </c>
      <c r="VEI1" s="30" t="s">
        <v>15328</v>
      </c>
      <c r="VEJ1" s="30" t="s">
        <v>15329</v>
      </c>
      <c r="VEK1" s="30" t="s">
        <v>15330</v>
      </c>
      <c r="VEL1" s="30" t="s">
        <v>15331</v>
      </c>
      <c r="VEM1" s="30" t="s">
        <v>15332</v>
      </c>
      <c r="VEN1" s="30" t="s">
        <v>15333</v>
      </c>
      <c r="VEO1" s="30" t="s">
        <v>15334</v>
      </c>
      <c r="VEP1" s="30" t="s">
        <v>15335</v>
      </c>
      <c r="VEQ1" s="30" t="s">
        <v>15336</v>
      </c>
      <c r="VER1" s="30" t="s">
        <v>15337</v>
      </c>
      <c r="VES1" s="30" t="s">
        <v>15338</v>
      </c>
      <c r="VET1" s="30" t="s">
        <v>15339</v>
      </c>
      <c r="VEU1" s="30" t="s">
        <v>15340</v>
      </c>
      <c r="VEV1" s="30" t="s">
        <v>15341</v>
      </c>
      <c r="VEW1" s="30" t="s">
        <v>15342</v>
      </c>
      <c r="VEX1" s="30" t="s">
        <v>15343</v>
      </c>
      <c r="VEY1" s="30" t="s">
        <v>15344</v>
      </c>
      <c r="VEZ1" s="30" t="s">
        <v>15345</v>
      </c>
      <c r="VFA1" s="30" t="s">
        <v>15346</v>
      </c>
      <c r="VFB1" s="30" t="s">
        <v>15347</v>
      </c>
      <c r="VFC1" s="30" t="s">
        <v>15348</v>
      </c>
      <c r="VFD1" s="30" t="s">
        <v>15349</v>
      </c>
      <c r="VFE1" s="30" t="s">
        <v>15350</v>
      </c>
      <c r="VFF1" s="30" t="s">
        <v>15351</v>
      </c>
      <c r="VFG1" s="30" t="s">
        <v>15352</v>
      </c>
      <c r="VFH1" s="30" t="s">
        <v>15353</v>
      </c>
      <c r="VFI1" s="30" t="s">
        <v>15354</v>
      </c>
      <c r="VFJ1" s="30" t="s">
        <v>15355</v>
      </c>
      <c r="VFK1" s="30" t="s">
        <v>15356</v>
      </c>
      <c r="VFL1" s="30" t="s">
        <v>15357</v>
      </c>
      <c r="VFM1" s="30" t="s">
        <v>15358</v>
      </c>
      <c r="VFN1" s="30" t="s">
        <v>15359</v>
      </c>
      <c r="VFO1" s="30" t="s">
        <v>15360</v>
      </c>
      <c r="VFP1" s="30" t="s">
        <v>15361</v>
      </c>
      <c r="VFQ1" s="30" t="s">
        <v>15362</v>
      </c>
      <c r="VFR1" s="30" t="s">
        <v>15363</v>
      </c>
      <c r="VFS1" s="30" t="s">
        <v>15364</v>
      </c>
      <c r="VFT1" s="30" t="s">
        <v>15365</v>
      </c>
      <c r="VFU1" s="30" t="s">
        <v>15366</v>
      </c>
      <c r="VFV1" s="30" t="s">
        <v>15367</v>
      </c>
      <c r="VFW1" s="30" t="s">
        <v>15368</v>
      </c>
      <c r="VFX1" s="30" t="s">
        <v>15369</v>
      </c>
      <c r="VFY1" s="30" t="s">
        <v>15370</v>
      </c>
      <c r="VFZ1" s="30" t="s">
        <v>15371</v>
      </c>
      <c r="VGA1" s="30" t="s">
        <v>15372</v>
      </c>
      <c r="VGB1" s="30" t="s">
        <v>15373</v>
      </c>
      <c r="VGC1" s="30" t="s">
        <v>15374</v>
      </c>
      <c r="VGD1" s="30" t="s">
        <v>15375</v>
      </c>
      <c r="VGE1" s="30" t="s">
        <v>15376</v>
      </c>
      <c r="VGF1" s="30" t="s">
        <v>15377</v>
      </c>
      <c r="VGG1" s="30" t="s">
        <v>15378</v>
      </c>
      <c r="VGH1" s="30" t="s">
        <v>15379</v>
      </c>
      <c r="VGI1" s="30" t="s">
        <v>15380</v>
      </c>
      <c r="VGJ1" s="30" t="s">
        <v>15381</v>
      </c>
      <c r="VGK1" s="30" t="s">
        <v>15382</v>
      </c>
      <c r="VGL1" s="30" t="s">
        <v>15383</v>
      </c>
      <c r="VGM1" s="30" t="s">
        <v>15384</v>
      </c>
      <c r="VGN1" s="30" t="s">
        <v>15385</v>
      </c>
      <c r="VGO1" s="30" t="s">
        <v>15386</v>
      </c>
      <c r="VGP1" s="30" t="s">
        <v>15387</v>
      </c>
      <c r="VGQ1" s="30" t="s">
        <v>15388</v>
      </c>
      <c r="VGR1" s="30" t="s">
        <v>15389</v>
      </c>
      <c r="VGS1" s="30" t="s">
        <v>15390</v>
      </c>
      <c r="VGT1" s="30" t="s">
        <v>15391</v>
      </c>
      <c r="VGU1" s="30" t="s">
        <v>15392</v>
      </c>
      <c r="VGV1" s="30" t="s">
        <v>15393</v>
      </c>
      <c r="VGW1" s="30" t="s">
        <v>15394</v>
      </c>
      <c r="VGX1" s="30" t="s">
        <v>15395</v>
      </c>
      <c r="VGY1" s="30" t="s">
        <v>15396</v>
      </c>
      <c r="VGZ1" s="30" t="s">
        <v>15397</v>
      </c>
      <c r="VHA1" s="30" t="s">
        <v>15398</v>
      </c>
      <c r="VHB1" s="30" t="s">
        <v>15399</v>
      </c>
      <c r="VHC1" s="30" t="s">
        <v>15400</v>
      </c>
      <c r="VHD1" s="30" t="s">
        <v>15401</v>
      </c>
      <c r="VHE1" s="30" t="s">
        <v>15402</v>
      </c>
      <c r="VHF1" s="30" t="s">
        <v>15403</v>
      </c>
      <c r="VHG1" s="30" t="s">
        <v>15404</v>
      </c>
      <c r="VHH1" s="30" t="s">
        <v>15405</v>
      </c>
      <c r="VHI1" s="30" t="s">
        <v>15406</v>
      </c>
      <c r="VHJ1" s="30" t="s">
        <v>15407</v>
      </c>
      <c r="VHK1" s="30" t="s">
        <v>15408</v>
      </c>
      <c r="VHL1" s="30" t="s">
        <v>15409</v>
      </c>
      <c r="VHM1" s="30" t="s">
        <v>15410</v>
      </c>
      <c r="VHN1" s="30" t="s">
        <v>15411</v>
      </c>
      <c r="VHO1" s="30" t="s">
        <v>15412</v>
      </c>
      <c r="VHP1" s="30" t="s">
        <v>15413</v>
      </c>
      <c r="VHQ1" s="30" t="s">
        <v>15414</v>
      </c>
      <c r="VHR1" s="30" t="s">
        <v>15415</v>
      </c>
      <c r="VHS1" s="30" t="s">
        <v>15416</v>
      </c>
      <c r="VHT1" s="30" t="s">
        <v>15417</v>
      </c>
      <c r="VHU1" s="30" t="s">
        <v>15418</v>
      </c>
      <c r="VHV1" s="30" t="s">
        <v>15419</v>
      </c>
      <c r="VHW1" s="30" t="s">
        <v>15420</v>
      </c>
      <c r="VHX1" s="30" t="s">
        <v>15421</v>
      </c>
      <c r="VHY1" s="30" t="s">
        <v>15422</v>
      </c>
      <c r="VHZ1" s="30" t="s">
        <v>15423</v>
      </c>
      <c r="VIA1" s="30" t="s">
        <v>15424</v>
      </c>
      <c r="VIB1" s="30" t="s">
        <v>15425</v>
      </c>
      <c r="VIC1" s="30" t="s">
        <v>15426</v>
      </c>
      <c r="VID1" s="30" t="s">
        <v>15427</v>
      </c>
      <c r="VIE1" s="30" t="s">
        <v>15428</v>
      </c>
      <c r="VIF1" s="30" t="s">
        <v>15429</v>
      </c>
      <c r="VIG1" s="30" t="s">
        <v>15430</v>
      </c>
      <c r="VIH1" s="30" t="s">
        <v>15431</v>
      </c>
      <c r="VII1" s="30" t="s">
        <v>15432</v>
      </c>
      <c r="VIJ1" s="30" t="s">
        <v>15433</v>
      </c>
      <c r="VIK1" s="30" t="s">
        <v>15434</v>
      </c>
      <c r="VIL1" s="30" t="s">
        <v>15435</v>
      </c>
      <c r="VIM1" s="30" t="s">
        <v>15436</v>
      </c>
      <c r="VIN1" s="30" t="s">
        <v>15437</v>
      </c>
      <c r="VIO1" s="30" t="s">
        <v>15438</v>
      </c>
      <c r="VIP1" s="30" t="s">
        <v>15439</v>
      </c>
      <c r="VIQ1" s="30" t="s">
        <v>15440</v>
      </c>
      <c r="VIR1" s="30" t="s">
        <v>15441</v>
      </c>
      <c r="VIS1" s="30" t="s">
        <v>15442</v>
      </c>
      <c r="VIT1" s="30" t="s">
        <v>15443</v>
      </c>
      <c r="VIU1" s="30" t="s">
        <v>15444</v>
      </c>
      <c r="VIV1" s="30" t="s">
        <v>15445</v>
      </c>
      <c r="VIW1" s="30" t="s">
        <v>15446</v>
      </c>
      <c r="VIX1" s="30" t="s">
        <v>15447</v>
      </c>
      <c r="VIY1" s="30" t="s">
        <v>15448</v>
      </c>
      <c r="VIZ1" s="30" t="s">
        <v>15449</v>
      </c>
      <c r="VJA1" s="30" t="s">
        <v>15450</v>
      </c>
      <c r="VJB1" s="30" t="s">
        <v>15451</v>
      </c>
      <c r="VJC1" s="30" t="s">
        <v>15452</v>
      </c>
      <c r="VJD1" s="30" t="s">
        <v>15453</v>
      </c>
      <c r="VJE1" s="30" t="s">
        <v>15454</v>
      </c>
      <c r="VJF1" s="30" t="s">
        <v>15455</v>
      </c>
      <c r="VJG1" s="30" t="s">
        <v>15456</v>
      </c>
      <c r="VJH1" s="30" t="s">
        <v>15457</v>
      </c>
      <c r="VJI1" s="30" t="s">
        <v>15458</v>
      </c>
      <c r="VJJ1" s="30" t="s">
        <v>15459</v>
      </c>
      <c r="VJK1" s="30" t="s">
        <v>15460</v>
      </c>
      <c r="VJL1" s="30" t="s">
        <v>15461</v>
      </c>
      <c r="VJM1" s="30" t="s">
        <v>15462</v>
      </c>
      <c r="VJN1" s="30" t="s">
        <v>15463</v>
      </c>
      <c r="VJO1" s="30" t="s">
        <v>15464</v>
      </c>
      <c r="VJP1" s="30" t="s">
        <v>15465</v>
      </c>
      <c r="VJQ1" s="30" t="s">
        <v>15466</v>
      </c>
      <c r="VJR1" s="30" t="s">
        <v>15467</v>
      </c>
      <c r="VJS1" s="30" t="s">
        <v>15468</v>
      </c>
      <c r="VJT1" s="30" t="s">
        <v>15469</v>
      </c>
      <c r="VJU1" s="30" t="s">
        <v>15470</v>
      </c>
      <c r="VJV1" s="30" t="s">
        <v>15471</v>
      </c>
      <c r="VJW1" s="30" t="s">
        <v>15472</v>
      </c>
      <c r="VJX1" s="30" t="s">
        <v>15473</v>
      </c>
      <c r="VJY1" s="30" t="s">
        <v>15474</v>
      </c>
      <c r="VJZ1" s="30" t="s">
        <v>15475</v>
      </c>
      <c r="VKA1" s="30" t="s">
        <v>15476</v>
      </c>
      <c r="VKB1" s="30" t="s">
        <v>15477</v>
      </c>
      <c r="VKC1" s="30" t="s">
        <v>15478</v>
      </c>
      <c r="VKD1" s="30" t="s">
        <v>15479</v>
      </c>
      <c r="VKE1" s="30" t="s">
        <v>15480</v>
      </c>
      <c r="VKF1" s="30" t="s">
        <v>15481</v>
      </c>
      <c r="VKG1" s="30" t="s">
        <v>15482</v>
      </c>
      <c r="VKH1" s="30" t="s">
        <v>15483</v>
      </c>
      <c r="VKI1" s="30" t="s">
        <v>15484</v>
      </c>
      <c r="VKJ1" s="30" t="s">
        <v>15485</v>
      </c>
      <c r="VKK1" s="30" t="s">
        <v>15486</v>
      </c>
      <c r="VKL1" s="30" t="s">
        <v>15487</v>
      </c>
      <c r="VKM1" s="30" t="s">
        <v>15488</v>
      </c>
      <c r="VKN1" s="30" t="s">
        <v>15489</v>
      </c>
      <c r="VKO1" s="30" t="s">
        <v>15490</v>
      </c>
      <c r="VKP1" s="30" t="s">
        <v>15491</v>
      </c>
      <c r="VKQ1" s="30" t="s">
        <v>15492</v>
      </c>
      <c r="VKR1" s="30" t="s">
        <v>15493</v>
      </c>
      <c r="VKS1" s="30" t="s">
        <v>15494</v>
      </c>
      <c r="VKT1" s="30" t="s">
        <v>15495</v>
      </c>
      <c r="VKU1" s="30" t="s">
        <v>15496</v>
      </c>
      <c r="VKV1" s="30" t="s">
        <v>15497</v>
      </c>
      <c r="VKW1" s="30" t="s">
        <v>15498</v>
      </c>
      <c r="VKX1" s="30" t="s">
        <v>15499</v>
      </c>
      <c r="VKY1" s="30" t="s">
        <v>15500</v>
      </c>
      <c r="VKZ1" s="30" t="s">
        <v>15501</v>
      </c>
      <c r="VLA1" s="30" t="s">
        <v>15502</v>
      </c>
      <c r="VLB1" s="30" t="s">
        <v>15503</v>
      </c>
      <c r="VLC1" s="30" t="s">
        <v>15504</v>
      </c>
      <c r="VLD1" s="30" t="s">
        <v>15505</v>
      </c>
      <c r="VLE1" s="30" t="s">
        <v>15506</v>
      </c>
      <c r="VLF1" s="30" t="s">
        <v>15507</v>
      </c>
      <c r="VLG1" s="30" t="s">
        <v>15508</v>
      </c>
      <c r="VLH1" s="30" t="s">
        <v>15509</v>
      </c>
      <c r="VLI1" s="30" t="s">
        <v>15510</v>
      </c>
      <c r="VLJ1" s="30" t="s">
        <v>15511</v>
      </c>
      <c r="VLK1" s="30" t="s">
        <v>15512</v>
      </c>
      <c r="VLL1" s="30" t="s">
        <v>15513</v>
      </c>
      <c r="VLM1" s="30" t="s">
        <v>15514</v>
      </c>
      <c r="VLN1" s="30" t="s">
        <v>15515</v>
      </c>
      <c r="VLO1" s="30" t="s">
        <v>15516</v>
      </c>
      <c r="VLP1" s="30" t="s">
        <v>15517</v>
      </c>
      <c r="VLQ1" s="30" t="s">
        <v>15518</v>
      </c>
      <c r="VLR1" s="30" t="s">
        <v>15519</v>
      </c>
      <c r="VLS1" s="30" t="s">
        <v>15520</v>
      </c>
      <c r="VLT1" s="30" t="s">
        <v>15521</v>
      </c>
      <c r="VLU1" s="30" t="s">
        <v>15522</v>
      </c>
      <c r="VLV1" s="30" t="s">
        <v>15523</v>
      </c>
      <c r="VLW1" s="30" t="s">
        <v>15524</v>
      </c>
      <c r="VLX1" s="30" t="s">
        <v>15525</v>
      </c>
      <c r="VLY1" s="30" t="s">
        <v>15526</v>
      </c>
      <c r="VLZ1" s="30" t="s">
        <v>15527</v>
      </c>
      <c r="VMA1" s="30" t="s">
        <v>15528</v>
      </c>
      <c r="VMB1" s="30" t="s">
        <v>15529</v>
      </c>
      <c r="VMC1" s="30" t="s">
        <v>15530</v>
      </c>
      <c r="VMD1" s="30" t="s">
        <v>15531</v>
      </c>
      <c r="VME1" s="30" t="s">
        <v>15532</v>
      </c>
      <c r="VMF1" s="30" t="s">
        <v>15533</v>
      </c>
      <c r="VMG1" s="30" t="s">
        <v>15534</v>
      </c>
      <c r="VMH1" s="30" t="s">
        <v>15535</v>
      </c>
      <c r="VMI1" s="30" t="s">
        <v>15536</v>
      </c>
      <c r="VMJ1" s="30" t="s">
        <v>15537</v>
      </c>
      <c r="VMK1" s="30" t="s">
        <v>15538</v>
      </c>
      <c r="VML1" s="30" t="s">
        <v>15539</v>
      </c>
      <c r="VMM1" s="30" t="s">
        <v>15540</v>
      </c>
      <c r="VMN1" s="30" t="s">
        <v>15541</v>
      </c>
      <c r="VMO1" s="30" t="s">
        <v>15542</v>
      </c>
      <c r="VMP1" s="30" t="s">
        <v>15543</v>
      </c>
      <c r="VMQ1" s="30" t="s">
        <v>15544</v>
      </c>
      <c r="VMR1" s="30" t="s">
        <v>15545</v>
      </c>
      <c r="VMS1" s="30" t="s">
        <v>15546</v>
      </c>
      <c r="VMT1" s="30" t="s">
        <v>15547</v>
      </c>
      <c r="VMU1" s="30" t="s">
        <v>15548</v>
      </c>
      <c r="VMV1" s="30" t="s">
        <v>15549</v>
      </c>
      <c r="VMW1" s="30" t="s">
        <v>15550</v>
      </c>
      <c r="VMX1" s="30" t="s">
        <v>15551</v>
      </c>
      <c r="VMY1" s="30" t="s">
        <v>15552</v>
      </c>
      <c r="VMZ1" s="30" t="s">
        <v>15553</v>
      </c>
      <c r="VNA1" s="30" t="s">
        <v>15554</v>
      </c>
      <c r="VNB1" s="30" t="s">
        <v>15555</v>
      </c>
      <c r="VNC1" s="30" t="s">
        <v>15556</v>
      </c>
      <c r="VND1" s="30" t="s">
        <v>15557</v>
      </c>
      <c r="VNE1" s="30" t="s">
        <v>15558</v>
      </c>
      <c r="VNF1" s="30" t="s">
        <v>15559</v>
      </c>
      <c r="VNG1" s="30" t="s">
        <v>15560</v>
      </c>
      <c r="VNH1" s="30" t="s">
        <v>15561</v>
      </c>
      <c r="VNI1" s="30" t="s">
        <v>15562</v>
      </c>
      <c r="VNJ1" s="30" t="s">
        <v>15563</v>
      </c>
      <c r="VNK1" s="30" t="s">
        <v>15564</v>
      </c>
      <c r="VNL1" s="30" t="s">
        <v>15565</v>
      </c>
      <c r="VNM1" s="30" t="s">
        <v>15566</v>
      </c>
      <c r="VNN1" s="30" t="s">
        <v>15567</v>
      </c>
      <c r="VNO1" s="30" t="s">
        <v>15568</v>
      </c>
      <c r="VNP1" s="30" t="s">
        <v>15569</v>
      </c>
      <c r="VNQ1" s="30" t="s">
        <v>15570</v>
      </c>
      <c r="VNR1" s="30" t="s">
        <v>15571</v>
      </c>
      <c r="VNS1" s="30" t="s">
        <v>15572</v>
      </c>
      <c r="VNT1" s="30" t="s">
        <v>15573</v>
      </c>
      <c r="VNU1" s="30" t="s">
        <v>15574</v>
      </c>
      <c r="VNV1" s="30" t="s">
        <v>15575</v>
      </c>
      <c r="VNW1" s="30" t="s">
        <v>15576</v>
      </c>
      <c r="VNX1" s="30" t="s">
        <v>15577</v>
      </c>
      <c r="VNY1" s="30" t="s">
        <v>15578</v>
      </c>
      <c r="VNZ1" s="30" t="s">
        <v>15579</v>
      </c>
      <c r="VOA1" s="30" t="s">
        <v>15580</v>
      </c>
      <c r="VOB1" s="30" t="s">
        <v>15581</v>
      </c>
      <c r="VOC1" s="30" t="s">
        <v>15582</v>
      </c>
      <c r="VOD1" s="30" t="s">
        <v>15583</v>
      </c>
      <c r="VOE1" s="30" t="s">
        <v>15584</v>
      </c>
      <c r="VOF1" s="30" t="s">
        <v>15585</v>
      </c>
      <c r="VOG1" s="30" t="s">
        <v>15586</v>
      </c>
      <c r="VOH1" s="30" t="s">
        <v>15587</v>
      </c>
      <c r="VOI1" s="30" t="s">
        <v>15588</v>
      </c>
      <c r="VOJ1" s="30" t="s">
        <v>15589</v>
      </c>
      <c r="VOK1" s="30" t="s">
        <v>15590</v>
      </c>
      <c r="VOL1" s="30" t="s">
        <v>15591</v>
      </c>
      <c r="VOM1" s="30" t="s">
        <v>15592</v>
      </c>
      <c r="VON1" s="30" t="s">
        <v>15593</v>
      </c>
      <c r="VOO1" s="30" t="s">
        <v>15594</v>
      </c>
      <c r="VOP1" s="30" t="s">
        <v>15595</v>
      </c>
      <c r="VOQ1" s="30" t="s">
        <v>15596</v>
      </c>
      <c r="VOR1" s="30" t="s">
        <v>15597</v>
      </c>
      <c r="VOS1" s="30" t="s">
        <v>15598</v>
      </c>
      <c r="VOT1" s="30" t="s">
        <v>15599</v>
      </c>
      <c r="VOU1" s="30" t="s">
        <v>15600</v>
      </c>
      <c r="VOV1" s="30" t="s">
        <v>15601</v>
      </c>
      <c r="VOW1" s="30" t="s">
        <v>15602</v>
      </c>
      <c r="VOX1" s="30" t="s">
        <v>15603</v>
      </c>
      <c r="VOY1" s="30" t="s">
        <v>15604</v>
      </c>
      <c r="VOZ1" s="30" t="s">
        <v>15605</v>
      </c>
      <c r="VPA1" s="30" t="s">
        <v>15606</v>
      </c>
      <c r="VPB1" s="30" t="s">
        <v>15607</v>
      </c>
      <c r="VPC1" s="30" t="s">
        <v>15608</v>
      </c>
      <c r="VPD1" s="30" t="s">
        <v>15609</v>
      </c>
      <c r="VPE1" s="30" t="s">
        <v>15610</v>
      </c>
      <c r="VPF1" s="30" t="s">
        <v>15611</v>
      </c>
      <c r="VPG1" s="30" t="s">
        <v>15612</v>
      </c>
      <c r="VPH1" s="30" t="s">
        <v>15613</v>
      </c>
      <c r="VPI1" s="30" t="s">
        <v>15614</v>
      </c>
      <c r="VPJ1" s="30" t="s">
        <v>15615</v>
      </c>
      <c r="VPK1" s="30" t="s">
        <v>15616</v>
      </c>
      <c r="VPL1" s="30" t="s">
        <v>15617</v>
      </c>
      <c r="VPM1" s="30" t="s">
        <v>15618</v>
      </c>
      <c r="VPN1" s="30" t="s">
        <v>15619</v>
      </c>
      <c r="VPO1" s="30" t="s">
        <v>15620</v>
      </c>
      <c r="VPP1" s="30" t="s">
        <v>15621</v>
      </c>
      <c r="VPQ1" s="30" t="s">
        <v>15622</v>
      </c>
      <c r="VPR1" s="30" t="s">
        <v>15623</v>
      </c>
      <c r="VPS1" s="30" t="s">
        <v>15624</v>
      </c>
      <c r="VPT1" s="30" t="s">
        <v>15625</v>
      </c>
      <c r="VPU1" s="30" t="s">
        <v>15626</v>
      </c>
      <c r="VPV1" s="30" t="s">
        <v>15627</v>
      </c>
      <c r="VPW1" s="30" t="s">
        <v>15628</v>
      </c>
      <c r="VPX1" s="30" t="s">
        <v>15629</v>
      </c>
      <c r="VPY1" s="30" t="s">
        <v>15630</v>
      </c>
      <c r="VPZ1" s="30" t="s">
        <v>15631</v>
      </c>
      <c r="VQA1" s="30" t="s">
        <v>15632</v>
      </c>
      <c r="VQB1" s="30" t="s">
        <v>15633</v>
      </c>
      <c r="VQC1" s="30" t="s">
        <v>15634</v>
      </c>
      <c r="VQD1" s="30" t="s">
        <v>15635</v>
      </c>
      <c r="VQE1" s="30" t="s">
        <v>15636</v>
      </c>
      <c r="VQF1" s="30" t="s">
        <v>15637</v>
      </c>
      <c r="VQG1" s="30" t="s">
        <v>15638</v>
      </c>
      <c r="VQH1" s="30" t="s">
        <v>15639</v>
      </c>
      <c r="VQI1" s="30" t="s">
        <v>15640</v>
      </c>
      <c r="VQJ1" s="30" t="s">
        <v>15641</v>
      </c>
      <c r="VQK1" s="30" t="s">
        <v>15642</v>
      </c>
      <c r="VQL1" s="30" t="s">
        <v>15643</v>
      </c>
      <c r="VQM1" s="30" t="s">
        <v>15644</v>
      </c>
      <c r="VQN1" s="30" t="s">
        <v>15645</v>
      </c>
      <c r="VQO1" s="30" t="s">
        <v>15646</v>
      </c>
      <c r="VQP1" s="30" t="s">
        <v>15647</v>
      </c>
      <c r="VQQ1" s="30" t="s">
        <v>15648</v>
      </c>
      <c r="VQR1" s="30" t="s">
        <v>15649</v>
      </c>
      <c r="VQS1" s="30" t="s">
        <v>15650</v>
      </c>
      <c r="VQT1" s="30" t="s">
        <v>15651</v>
      </c>
      <c r="VQU1" s="30" t="s">
        <v>15652</v>
      </c>
      <c r="VQV1" s="30" t="s">
        <v>15653</v>
      </c>
      <c r="VQW1" s="30" t="s">
        <v>15654</v>
      </c>
      <c r="VQX1" s="30" t="s">
        <v>15655</v>
      </c>
      <c r="VQY1" s="30" t="s">
        <v>15656</v>
      </c>
      <c r="VQZ1" s="30" t="s">
        <v>15657</v>
      </c>
      <c r="VRA1" s="30" t="s">
        <v>15658</v>
      </c>
      <c r="VRB1" s="30" t="s">
        <v>15659</v>
      </c>
      <c r="VRC1" s="30" t="s">
        <v>15660</v>
      </c>
      <c r="VRD1" s="30" t="s">
        <v>15661</v>
      </c>
      <c r="VRE1" s="30" t="s">
        <v>15662</v>
      </c>
      <c r="VRF1" s="30" t="s">
        <v>15663</v>
      </c>
      <c r="VRG1" s="30" t="s">
        <v>15664</v>
      </c>
      <c r="VRH1" s="30" t="s">
        <v>15665</v>
      </c>
      <c r="VRI1" s="30" t="s">
        <v>15666</v>
      </c>
      <c r="VRJ1" s="30" t="s">
        <v>15667</v>
      </c>
      <c r="VRK1" s="30" t="s">
        <v>15668</v>
      </c>
      <c r="VRL1" s="30" t="s">
        <v>15669</v>
      </c>
      <c r="VRM1" s="30" t="s">
        <v>15670</v>
      </c>
      <c r="VRN1" s="30" t="s">
        <v>15671</v>
      </c>
      <c r="VRO1" s="30" t="s">
        <v>15672</v>
      </c>
      <c r="VRP1" s="30" t="s">
        <v>15673</v>
      </c>
      <c r="VRQ1" s="30" t="s">
        <v>15674</v>
      </c>
      <c r="VRR1" s="30" t="s">
        <v>15675</v>
      </c>
      <c r="VRS1" s="30" t="s">
        <v>15676</v>
      </c>
      <c r="VRT1" s="30" t="s">
        <v>15677</v>
      </c>
      <c r="VRU1" s="30" t="s">
        <v>15678</v>
      </c>
      <c r="VRV1" s="30" t="s">
        <v>15679</v>
      </c>
      <c r="VRW1" s="30" t="s">
        <v>15680</v>
      </c>
      <c r="VRX1" s="30" t="s">
        <v>15681</v>
      </c>
      <c r="VRY1" s="30" t="s">
        <v>15682</v>
      </c>
      <c r="VRZ1" s="30" t="s">
        <v>15683</v>
      </c>
      <c r="VSA1" s="30" t="s">
        <v>15684</v>
      </c>
      <c r="VSB1" s="30" t="s">
        <v>15685</v>
      </c>
      <c r="VSC1" s="30" t="s">
        <v>15686</v>
      </c>
      <c r="VSD1" s="30" t="s">
        <v>15687</v>
      </c>
      <c r="VSE1" s="30" t="s">
        <v>15688</v>
      </c>
      <c r="VSF1" s="30" t="s">
        <v>15689</v>
      </c>
      <c r="VSG1" s="30" t="s">
        <v>15690</v>
      </c>
      <c r="VSH1" s="30" t="s">
        <v>15691</v>
      </c>
      <c r="VSI1" s="30" t="s">
        <v>15692</v>
      </c>
      <c r="VSJ1" s="30" t="s">
        <v>15693</v>
      </c>
      <c r="VSK1" s="30" t="s">
        <v>15694</v>
      </c>
      <c r="VSL1" s="30" t="s">
        <v>15695</v>
      </c>
      <c r="VSM1" s="30" t="s">
        <v>15696</v>
      </c>
      <c r="VSN1" s="30" t="s">
        <v>15697</v>
      </c>
      <c r="VSO1" s="30" t="s">
        <v>15698</v>
      </c>
      <c r="VSP1" s="30" t="s">
        <v>15699</v>
      </c>
      <c r="VSQ1" s="30" t="s">
        <v>15700</v>
      </c>
      <c r="VSR1" s="30" t="s">
        <v>15701</v>
      </c>
      <c r="VSS1" s="30" t="s">
        <v>15702</v>
      </c>
      <c r="VST1" s="30" t="s">
        <v>15703</v>
      </c>
      <c r="VSU1" s="30" t="s">
        <v>15704</v>
      </c>
      <c r="VSV1" s="30" t="s">
        <v>15705</v>
      </c>
      <c r="VSW1" s="30" t="s">
        <v>15706</v>
      </c>
      <c r="VSX1" s="30" t="s">
        <v>15707</v>
      </c>
      <c r="VSY1" s="30" t="s">
        <v>15708</v>
      </c>
      <c r="VSZ1" s="30" t="s">
        <v>15709</v>
      </c>
      <c r="VTA1" s="30" t="s">
        <v>15710</v>
      </c>
      <c r="VTB1" s="30" t="s">
        <v>15711</v>
      </c>
      <c r="VTC1" s="30" t="s">
        <v>15712</v>
      </c>
      <c r="VTD1" s="30" t="s">
        <v>15713</v>
      </c>
      <c r="VTE1" s="30" t="s">
        <v>15714</v>
      </c>
      <c r="VTF1" s="30" t="s">
        <v>15715</v>
      </c>
      <c r="VTG1" s="30" t="s">
        <v>15716</v>
      </c>
      <c r="VTH1" s="30" t="s">
        <v>15717</v>
      </c>
      <c r="VTI1" s="30" t="s">
        <v>15718</v>
      </c>
      <c r="VTJ1" s="30" t="s">
        <v>15719</v>
      </c>
      <c r="VTK1" s="30" t="s">
        <v>15720</v>
      </c>
      <c r="VTL1" s="30" t="s">
        <v>15721</v>
      </c>
      <c r="VTM1" s="30" t="s">
        <v>15722</v>
      </c>
      <c r="VTN1" s="30" t="s">
        <v>15723</v>
      </c>
      <c r="VTO1" s="30" t="s">
        <v>15724</v>
      </c>
      <c r="VTP1" s="30" t="s">
        <v>15725</v>
      </c>
      <c r="VTQ1" s="30" t="s">
        <v>15726</v>
      </c>
      <c r="VTR1" s="30" t="s">
        <v>15727</v>
      </c>
      <c r="VTS1" s="30" t="s">
        <v>15728</v>
      </c>
      <c r="VTT1" s="30" t="s">
        <v>15729</v>
      </c>
      <c r="VTU1" s="30" t="s">
        <v>15730</v>
      </c>
      <c r="VTV1" s="30" t="s">
        <v>15731</v>
      </c>
      <c r="VTW1" s="30" t="s">
        <v>15732</v>
      </c>
      <c r="VTX1" s="30" t="s">
        <v>15733</v>
      </c>
      <c r="VTY1" s="30" t="s">
        <v>15734</v>
      </c>
      <c r="VTZ1" s="30" t="s">
        <v>15735</v>
      </c>
      <c r="VUA1" s="30" t="s">
        <v>15736</v>
      </c>
      <c r="VUB1" s="30" t="s">
        <v>15737</v>
      </c>
      <c r="VUC1" s="30" t="s">
        <v>15738</v>
      </c>
      <c r="VUD1" s="30" t="s">
        <v>15739</v>
      </c>
      <c r="VUE1" s="30" t="s">
        <v>15740</v>
      </c>
      <c r="VUF1" s="30" t="s">
        <v>15741</v>
      </c>
      <c r="VUG1" s="30" t="s">
        <v>15742</v>
      </c>
      <c r="VUH1" s="30" t="s">
        <v>15743</v>
      </c>
      <c r="VUI1" s="30" t="s">
        <v>15744</v>
      </c>
      <c r="VUJ1" s="30" t="s">
        <v>15745</v>
      </c>
      <c r="VUK1" s="30" t="s">
        <v>15746</v>
      </c>
      <c r="VUL1" s="30" t="s">
        <v>15747</v>
      </c>
      <c r="VUM1" s="30" t="s">
        <v>15748</v>
      </c>
      <c r="VUN1" s="30" t="s">
        <v>15749</v>
      </c>
      <c r="VUO1" s="30" t="s">
        <v>15750</v>
      </c>
      <c r="VUP1" s="30" t="s">
        <v>15751</v>
      </c>
      <c r="VUQ1" s="30" t="s">
        <v>15752</v>
      </c>
      <c r="VUR1" s="30" t="s">
        <v>15753</v>
      </c>
      <c r="VUS1" s="30" t="s">
        <v>15754</v>
      </c>
      <c r="VUT1" s="30" t="s">
        <v>15755</v>
      </c>
      <c r="VUU1" s="30" t="s">
        <v>15756</v>
      </c>
      <c r="VUV1" s="30" t="s">
        <v>15757</v>
      </c>
      <c r="VUW1" s="30" t="s">
        <v>15758</v>
      </c>
      <c r="VUX1" s="30" t="s">
        <v>15759</v>
      </c>
      <c r="VUY1" s="30" t="s">
        <v>15760</v>
      </c>
      <c r="VUZ1" s="30" t="s">
        <v>15761</v>
      </c>
      <c r="VVA1" s="30" t="s">
        <v>15762</v>
      </c>
      <c r="VVB1" s="30" t="s">
        <v>15763</v>
      </c>
      <c r="VVC1" s="30" t="s">
        <v>15764</v>
      </c>
      <c r="VVD1" s="30" t="s">
        <v>15765</v>
      </c>
      <c r="VVE1" s="30" t="s">
        <v>15766</v>
      </c>
      <c r="VVF1" s="30" t="s">
        <v>15767</v>
      </c>
      <c r="VVG1" s="30" t="s">
        <v>15768</v>
      </c>
      <c r="VVH1" s="30" t="s">
        <v>15769</v>
      </c>
      <c r="VVI1" s="30" t="s">
        <v>15770</v>
      </c>
      <c r="VVJ1" s="30" t="s">
        <v>15771</v>
      </c>
      <c r="VVK1" s="30" t="s">
        <v>15772</v>
      </c>
      <c r="VVL1" s="30" t="s">
        <v>15773</v>
      </c>
      <c r="VVM1" s="30" t="s">
        <v>15774</v>
      </c>
      <c r="VVN1" s="30" t="s">
        <v>15775</v>
      </c>
      <c r="VVO1" s="30" t="s">
        <v>15776</v>
      </c>
      <c r="VVP1" s="30" t="s">
        <v>15777</v>
      </c>
      <c r="VVQ1" s="30" t="s">
        <v>15778</v>
      </c>
      <c r="VVR1" s="30" t="s">
        <v>15779</v>
      </c>
      <c r="VVS1" s="30" t="s">
        <v>15780</v>
      </c>
      <c r="VVT1" s="30" t="s">
        <v>15781</v>
      </c>
      <c r="VVU1" s="30" t="s">
        <v>15782</v>
      </c>
      <c r="VVV1" s="30" t="s">
        <v>15783</v>
      </c>
      <c r="VVW1" s="30" t="s">
        <v>15784</v>
      </c>
      <c r="VVX1" s="30" t="s">
        <v>15785</v>
      </c>
      <c r="VVY1" s="30" t="s">
        <v>15786</v>
      </c>
      <c r="VVZ1" s="30" t="s">
        <v>15787</v>
      </c>
      <c r="VWA1" s="30" t="s">
        <v>15788</v>
      </c>
      <c r="VWB1" s="30" t="s">
        <v>15789</v>
      </c>
      <c r="VWC1" s="30" t="s">
        <v>15790</v>
      </c>
      <c r="VWD1" s="30" t="s">
        <v>15791</v>
      </c>
      <c r="VWE1" s="30" t="s">
        <v>15792</v>
      </c>
      <c r="VWF1" s="30" t="s">
        <v>15793</v>
      </c>
      <c r="VWG1" s="30" t="s">
        <v>15794</v>
      </c>
      <c r="VWH1" s="30" t="s">
        <v>15795</v>
      </c>
      <c r="VWI1" s="30" t="s">
        <v>15796</v>
      </c>
      <c r="VWJ1" s="30" t="s">
        <v>15797</v>
      </c>
      <c r="VWK1" s="30" t="s">
        <v>15798</v>
      </c>
      <c r="VWL1" s="30" t="s">
        <v>15799</v>
      </c>
      <c r="VWM1" s="30" t="s">
        <v>15800</v>
      </c>
      <c r="VWN1" s="30" t="s">
        <v>15801</v>
      </c>
      <c r="VWO1" s="30" t="s">
        <v>15802</v>
      </c>
      <c r="VWP1" s="30" t="s">
        <v>15803</v>
      </c>
      <c r="VWQ1" s="30" t="s">
        <v>15804</v>
      </c>
      <c r="VWR1" s="30" t="s">
        <v>15805</v>
      </c>
      <c r="VWS1" s="30" t="s">
        <v>15806</v>
      </c>
      <c r="VWT1" s="30" t="s">
        <v>15807</v>
      </c>
      <c r="VWU1" s="30" t="s">
        <v>15808</v>
      </c>
      <c r="VWV1" s="30" t="s">
        <v>15809</v>
      </c>
      <c r="VWW1" s="30" t="s">
        <v>15810</v>
      </c>
      <c r="VWX1" s="30" t="s">
        <v>15811</v>
      </c>
      <c r="VWY1" s="30" t="s">
        <v>15812</v>
      </c>
      <c r="VWZ1" s="30" t="s">
        <v>15813</v>
      </c>
      <c r="VXA1" s="30" t="s">
        <v>15814</v>
      </c>
      <c r="VXB1" s="30" t="s">
        <v>15815</v>
      </c>
      <c r="VXC1" s="30" t="s">
        <v>15816</v>
      </c>
      <c r="VXD1" s="30" t="s">
        <v>15817</v>
      </c>
      <c r="VXE1" s="30" t="s">
        <v>15818</v>
      </c>
      <c r="VXF1" s="30" t="s">
        <v>15819</v>
      </c>
      <c r="VXG1" s="30" t="s">
        <v>15820</v>
      </c>
      <c r="VXH1" s="30" t="s">
        <v>15821</v>
      </c>
      <c r="VXI1" s="30" t="s">
        <v>15822</v>
      </c>
      <c r="VXJ1" s="30" t="s">
        <v>15823</v>
      </c>
      <c r="VXK1" s="30" t="s">
        <v>15824</v>
      </c>
      <c r="VXL1" s="30" t="s">
        <v>15825</v>
      </c>
      <c r="VXM1" s="30" t="s">
        <v>15826</v>
      </c>
      <c r="VXN1" s="30" t="s">
        <v>15827</v>
      </c>
      <c r="VXO1" s="30" t="s">
        <v>15828</v>
      </c>
      <c r="VXP1" s="30" t="s">
        <v>15829</v>
      </c>
      <c r="VXQ1" s="30" t="s">
        <v>15830</v>
      </c>
      <c r="VXR1" s="30" t="s">
        <v>15831</v>
      </c>
      <c r="VXS1" s="30" t="s">
        <v>15832</v>
      </c>
      <c r="VXT1" s="30" t="s">
        <v>15833</v>
      </c>
      <c r="VXU1" s="30" t="s">
        <v>15834</v>
      </c>
      <c r="VXV1" s="30" t="s">
        <v>15835</v>
      </c>
      <c r="VXW1" s="30" t="s">
        <v>15836</v>
      </c>
      <c r="VXX1" s="30" t="s">
        <v>15837</v>
      </c>
      <c r="VXY1" s="30" t="s">
        <v>15838</v>
      </c>
      <c r="VXZ1" s="30" t="s">
        <v>15839</v>
      </c>
      <c r="VYA1" s="30" t="s">
        <v>15840</v>
      </c>
      <c r="VYB1" s="30" t="s">
        <v>15841</v>
      </c>
      <c r="VYC1" s="30" t="s">
        <v>15842</v>
      </c>
      <c r="VYD1" s="30" t="s">
        <v>15843</v>
      </c>
      <c r="VYE1" s="30" t="s">
        <v>15844</v>
      </c>
      <c r="VYF1" s="30" t="s">
        <v>15845</v>
      </c>
      <c r="VYG1" s="30" t="s">
        <v>15846</v>
      </c>
      <c r="VYH1" s="30" t="s">
        <v>15847</v>
      </c>
      <c r="VYI1" s="30" t="s">
        <v>15848</v>
      </c>
      <c r="VYJ1" s="30" t="s">
        <v>15849</v>
      </c>
      <c r="VYK1" s="30" t="s">
        <v>15850</v>
      </c>
      <c r="VYL1" s="30" t="s">
        <v>15851</v>
      </c>
      <c r="VYM1" s="30" t="s">
        <v>15852</v>
      </c>
      <c r="VYN1" s="30" t="s">
        <v>15853</v>
      </c>
      <c r="VYO1" s="30" t="s">
        <v>15854</v>
      </c>
      <c r="VYP1" s="30" t="s">
        <v>15855</v>
      </c>
      <c r="VYQ1" s="30" t="s">
        <v>15856</v>
      </c>
      <c r="VYR1" s="30" t="s">
        <v>15857</v>
      </c>
      <c r="VYS1" s="30" t="s">
        <v>15858</v>
      </c>
      <c r="VYT1" s="30" t="s">
        <v>15859</v>
      </c>
      <c r="VYU1" s="30" t="s">
        <v>15860</v>
      </c>
      <c r="VYV1" s="30" t="s">
        <v>15861</v>
      </c>
      <c r="VYW1" s="30" t="s">
        <v>15862</v>
      </c>
      <c r="VYX1" s="30" t="s">
        <v>15863</v>
      </c>
      <c r="VYY1" s="30" t="s">
        <v>15864</v>
      </c>
      <c r="VYZ1" s="30" t="s">
        <v>15865</v>
      </c>
      <c r="VZA1" s="30" t="s">
        <v>15866</v>
      </c>
      <c r="VZB1" s="30" t="s">
        <v>15867</v>
      </c>
      <c r="VZC1" s="30" t="s">
        <v>15868</v>
      </c>
      <c r="VZD1" s="30" t="s">
        <v>15869</v>
      </c>
      <c r="VZE1" s="30" t="s">
        <v>15870</v>
      </c>
      <c r="VZF1" s="30" t="s">
        <v>15871</v>
      </c>
      <c r="VZG1" s="30" t="s">
        <v>15872</v>
      </c>
      <c r="VZH1" s="30" t="s">
        <v>15873</v>
      </c>
      <c r="VZI1" s="30" t="s">
        <v>15874</v>
      </c>
      <c r="VZJ1" s="30" t="s">
        <v>15875</v>
      </c>
      <c r="VZK1" s="30" t="s">
        <v>15876</v>
      </c>
      <c r="VZL1" s="30" t="s">
        <v>15877</v>
      </c>
      <c r="VZM1" s="30" t="s">
        <v>15878</v>
      </c>
      <c r="VZN1" s="30" t="s">
        <v>15879</v>
      </c>
      <c r="VZO1" s="30" t="s">
        <v>15880</v>
      </c>
      <c r="VZP1" s="30" t="s">
        <v>15881</v>
      </c>
      <c r="VZQ1" s="30" t="s">
        <v>15882</v>
      </c>
      <c r="VZR1" s="30" t="s">
        <v>15883</v>
      </c>
      <c r="VZS1" s="30" t="s">
        <v>15884</v>
      </c>
      <c r="VZT1" s="30" t="s">
        <v>15885</v>
      </c>
      <c r="VZU1" s="30" t="s">
        <v>15886</v>
      </c>
      <c r="VZV1" s="30" t="s">
        <v>15887</v>
      </c>
      <c r="VZW1" s="30" t="s">
        <v>15888</v>
      </c>
      <c r="VZX1" s="30" t="s">
        <v>15889</v>
      </c>
      <c r="VZY1" s="30" t="s">
        <v>15890</v>
      </c>
      <c r="VZZ1" s="30" t="s">
        <v>15891</v>
      </c>
      <c r="WAA1" s="30" t="s">
        <v>15892</v>
      </c>
      <c r="WAB1" s="30" t="s">
        <v>15893</v>
      </c>
      <c r="WAC1" s="30" t="s">
        <v>15894</v>
      </c>
      <c r="WAD1" s="30" t="s">
        <v>15895</v>
      </c>
      <c r="WAE1" s="30" t="s">
        <v>15896</v>
      </c>
      <c r="WAF1" s="30" t="s">
        <v>15897</v>
      </c>
      <c r="WAG1" s="30" t="s">
        <v>15898</v>
      </c>
      <c r="WAH1" s="30" t="s">
        <v>15899</v>
      </c>
      <c r="WAI1" s="30" t="s">
        <v>15900</v>
      </c>
      <c r="WAJ1" s="30" t="s">
        <v>15901</v>
      </c>
      <c r="WAK1" s="30" t="s">
        <v>15902</v>
      </c>
      <c r="WAL1" s="30" t="s">
        <v>15903</v>
      </c>
      <c r="WAM1" s="30" t="s">
        <v>15904</v>
      </c>
      <c r="WAN1" s="30" t="s">
        <v>15905</v>
      </c>
      <c r="WAO1" s="30" t="s">
        <v>15906</v>
      </c>
      <c r="WAP1" s="30" t="s">
        <v>15907</v>
      </c>
      <c r="WAQ1" s="30" t="s">
        <v>15908</v>
      </c>
      <c r="WAR1" s="30" t="s">
        <v>15909</v>
      </c>
      <c r="WAS1" s="30" t="s">
        <v>15910</v>
      </c>
      <c r="WAT1" s="30" t="s">
        <v>15911</v>
      </c>
      <c r="WAU1" s="30" t="s">
        <v>15912</v>
      </c>
      <c r="WAV1" s="30" t="s">
        <v>15913</v>
      </c>
      <c r="WAW1" s="30" t="s">
        <v>15914</v>
      </c>
      <c r="WAX1" s="30" t="s">
        <v>15915</v>
      </c>
      <c r="WAY1" s="30" t="s">
        <v>15916</v>
      </c>
      <c r="WAZ1" s="30" t="s">
        <v>15917</v>
      </c>
      <c r="WBA1" s="30" t="s">
        <v>15918</v>
      </c>
      <c r="WBB1" s="30" t="s">
        <v>15919</v>
      </c>
      <c r="WBC1" s="30" t="s">
        <v>15920</v>
      </c>
      <c r="WBD1" s="30" t="s">
        <v>15921</v>
      </c>
      <c r="WBE1" s="30" t="s">
        <v>15922</v>
      </c>
      <c r="WBF1" s="30" t="s">
        <v>15923</v>
      </c>
      <c r="WBG1" s="30" t="s">
        <v>15924</v>
      </c>
      <c r="WBH1" s="30" t="s">
        <v>15925</v>
      </c>
      <c r="WBI1" s="30" t="s">
        <v>15926</v>
      </c>
      <c r="WBJ1" s="30" t="s">
        <v>15927</v>
      </c>
      <c r="WBK1" s="30" t="s">
        <v>15928</v>
      </c>
      <c r="WBL1" s="30" t="s">
        <v>15929</v>
      </c>
      <c r="WBM1" s="30" t="s">
        <v>15930</v>
      </c>
      <c r="WBN1" s="30" t="s">
        <v>15931</v>
      </c>
      <c r="WBO1" s="30" t="s">
        <v>15932</v>
      </c>
      <c r="WBP1" s="30" t="s">
        <v>15933</v>
      </c>
      <c r="WBQ1" s="30" t="s">
        <v>15934</v>
      </c>
      <c r="WBR1" s="30" t="s">
        <v>15935</v>
      </c>
      <c r="WBS1" s="30" t="s">
        <v>15936</v>
      </c>
      <c r="WBT1" s="30" t="s">
        <v>15937</v>
      </c>
      <c r="WBU1" s="30" t="s">
        <v>15938</v>
      </c>
      <c r="WBV1" s="30" t="s">
        <v>15939</v>
      </c>
      <c r="WBW1" s="30" t="s">
        <v>15940</v>
      </c>
      <c r="WBX1" s="30" t="s">
        <v>15941</v>
      </c>
      <c r="WBY1" s="30" t="s">
        <v>15942</v>
      </c>
      <c r="WBZ1" s="30" t="s">
        <v>15943</v>
      </c>
      <c r="WCA1" s="30" t="s">
        <v>15944</v>
      </c>
      <c r="WCB1" s="30" t="s">
        <v>15945</v>
      </c>
      <c r="WCC1" s="30" t="s">
        <v>15946</v>
      </c>
      <c r="WCD1" s="30" t="s">
        <v>15947</v>
      </c>
      <c r="WCE1" s="30" t="s">
        <v>15948</v>
      </c>
      <c r="WCF1" s="30" t="s">
        <v>15949</v>
      </c>
      <c r="WCG1" s="30" t="s">
        <v>15950</v>
      </c>
      <c r="WCH1" s="30" t="s">
        <v>15951</v>
      </c>
      <c r="WCI1" s="30" t="s">
        <v>15952</v>
      </c>
      <c r="WCJ1" s="30" t="s">
        <v>15953</v>
      </c>
      <c r="WCK1" s="30" t="s">
        <v>15954</v>
      </c>
      <c r="WCL1" s="30" t="s">
        <v>15955</v>
      </c>
      <c r="WCM1" s="30" t="s">
        <v>15956</v>
      </c>
      <c r="WCN1" s="30" t="s">
        <v>15957</v>
      </c>
      <c r="WCO1" s="30" t="s">
        <v>15958</v>
      </c>
      <c r="WCP1" s="30" t="s">
        <v>15959</v>
      </c>
      <c r="WCQ1" s="30" t="s">
        <v>15960</v>
      </c>
      <c r="WCR1" s="30" t="s">
        <v>15961</v>
      </c>
      <c r="WCS1" s="30" t="s">
        <v>15962</v>
      </c>
      <c r="WCT1" s="30" t="s">
        <v>15963</v>
      </c>
      <c r="WCU1" s="30" t="s">
        <v>15964</v>
      </c>
      <c r="WCV1" s="30" t="s">
        <v>15965</v>
      </c>
      <c r="WCW1" s="30" t="s">
        <v>15966</v>
      </c>
      <c r="WCX1" s="30" t="s">
        <v>15967</v>
      </c>
      <c r="WCY1" s="30" t="s">
        <v>15968</v>
      </c>
      <c r="WCZ1" s="30" t="s">
        <v>15969</v>
      </c>
      <c r="WDA1" s="30" t="s">
        <v>15970</v>
      </c>
      <c r="WDB1" s="30" t="s">
        <v>15971</v>
      </c>
      <c r="WDC1" s="30" t="s">
        <v>15972</v>
      </c>
      <c r="WDD1" s="30" t="s">
        <v>15973</v>
      </c>
      <c r="WDE1" s="30" t="s">
        <v>15974</v>
      </c>
      <c r="WDF1" s="30" t="s">
        <v>15975</v>
      </c>
      <c r="WDG1" s="30" t="s">
        <v>15976</v>
      </c>
      <c r="WDH1" s="30" t="s">
        <v>15977</v>
      </c>
      <c r="WDI1" s="30" t="s">
        <v>15978</v>
      </c>
      <c r="WDJ1" s="30" t="s">
        <v>15979</v>
      </c>
      <c r="WDK1" s="30" t="s">
        <v>15980</v>
      </c>
      <c r="WDL1" s="30" t="s">
        <v>15981</v>
      </c>
      <c r="WDM1" s="30" t="s">
        <v>15982</v>
      </c>
      <c r="WDN1" s="30" t="s">
        <v>15983</v>
      </c>
      <c r="WDO1" s="30" t="s">
        <v>15984</v>
      </c>
      <c r="WDP1" s="30" t="s">
        <v>15985</v>
      </c>
      <c r="WDQ1" s="30" t="s">
        <v>15986</v>
      </c>
      <c r="WDR1" s="30" t="s">
        <v>15987</v>
      </c>
      <c r="WDS1" s="30" t="s">
        <v>15988</v>
      </c>
      <c r="WDT1" s="30" t="s">
        <v>15989</v>
      </c>
      <c r="WDU1" s="30" t="s">
        <v>15990</v>
      </c>
      <c r="WDV1" s="30" t="s">
        <v>15991</v>
      </c>
      <c r="WDW1" s="30" t="s">
        <v>15992</v>
      </c>
      <c r="WDX1" s="30" t="s">
        <v>15993</v>
      </c>
      <c r="WDY1" s="30" t="s">
        <v>15994</v>
      </c>
      <c r="WDZ1" s="30" t="s">
        <v>15995</v>
      </c>
      <c r="WEA1" s="30" t="s">
        <v>15996</v>
      </c>
      <c r="WEB1" s="30" t="s">
        <v>15997</v>
      </c>
      <c r="WEC1" s="30" t="s">
        <v>15998</v>
      </c>
      <c r="WED1" s="30" t="s">
        <v>15999</v>
      </c>
      <c r="WEE1" s="30" t="s">
        <v>16000</v>
      </c>
      <c r="WEF1" s="30" t="s">
        <v>16001</v>
      </c>
      <c r="WEG1" s="30" t="s">
        <v>16002</v>
      </c>
      <c r="WEH1" s="30" t="s">
        <v>16003</v>
      </c>
      <c r="WEI1" s="30" t="s">
        <v>16004</v>
      </c>
      <c r="WEJ1" s="30" t="s">
        <v>16005</v>
      </c>
      <c r="WEK1" s="30" t="s">
        <v>16006</v>
      </c>
      <c r="WEL1" s="30" t="s">
        <v>16007</v>
      </c>
      <c r="WEM1" s="30" t="s">
        <v>16008</v>
      </c>
      <c r="WEN1" s="30" t="s">
        <v>16009</v>
      </c>
      <c r="WEO1" s="30" t="s">
        <v>16010</v>
      </c>
      <c r="WEP1" s="30" t="s">
        <v>16011</v>
      </c>
      <c r="WEQ1" s="30" t="s">
        <v>16012</v>
      </c>
      <c r="WER1" s="30" t="s">
        <v>16013</v>
      </c>
      <c r="WES1" s="30" t="s">
        <v>16014</v>
      </c>
      <c r="WET1" s="30" t="s">
        <v>16015</v>
      </c>
      <c r="WEU1" s="30" t="s">
        <v>16016</v>
      </c>
      <c r="WEV1" s="30" t="s">
        <v>16017</v>
      </c>
      <c r="WEW1" s="30" t="s">
        <v>16018</v>
      </c>
      <c r="WEX1" s="30" t="s">
        <v>16019</v>
      </c>
      <c r="WEY1" s="30" t="s">
        <v>16020</v>
      </c>
      <c r="WEZ1" s="30" t="s">
        <v>16021</v>
      </c>
      <c r="WFA1" s="30" t="s">
        <v>16022</v>
      </c>
      <c r="WFB1" s="30" t="s">
        <v>16023</v>
      </c>
      <c r="WFC1" s="30" t="s">
        <v>16024</v>
      </c>
      <c r="WFD1" s="30" t="s">
        <v>16025</v>
      </c>
      <c r="WFE1" s="30" t="s">
        <v>16026</v>
      </c>
      <c r="WFF1" s="30" t="s">
        <v>16027</v>
      </c>
      <c r="WFG1" s="30" t="s">
        <v>16028</v>
      </c>
      <c r="WFH1" s="30" t="s">
        <v>16029</v>
      </c>
      <c r="WFI1" s="30" t="s">
        <v>16030</v>
      </c>
      <c r="WFJ1" s="30" t="s">
        <v>16031</v>
      </c>
      <c r="WFK1" s="30" t="s">
        <v>16032</v>
      </c>
      <c r="WFL1" s="30" t="s">
        <v>16033</v>
      </c>
      <c r="WFM1" s="30" t="s">
        <v>16034</v>
      </c>
      <c r="WFN1" s="30" t="s">
        <v>16035</v>
      </c>
      <c r="WFO1" s="30" t="s">
        <v>16036</v>
      </c>
      <c r="WFP1" s="30" t="s">
        <v>16037</v>
      </c>
      <c r="WFQ1" s="30" t="s">
        <v>16038</v>
      </c>
      <c r="WFR1" s="30" t="s">
        <v>16039</v>
      </c>
      <c r="WFS1" s="30" t="s">
        <v>16040</v>
      </c>
      <c r="WFT1" s="30" t="s">
        <v>16041</v>
      </c>
      <c r="WFU1" s="30" t="s">
        <v>16042</v>
      </c>
      <c r="WFV1" s="30" t="s">
        <v>16043</v>
      </c>
      <c r="WFW1" s="30" t="s">
        <v>16044</v>
      </c>
      <c r="WFX1" s="30" t="s">
        <v>16045</v>
      </c>
      <c r="WFY1" s="30" t="s">
        <v>16046</v>
      </c>
      <c r="WFZ1" s="30" t="s">
        <v>16047</v>
      </c>
      <c r="WGA1" s="30" t="s">
        <v>16048</v>
      </c>
      <c r="WGB1" s="30" t="s">
        <v>16049</v>
      </c>
      <c r="WGC1" s="30" t="s">
        <v>16050</v>
      </c>
      <c r="WGD1" s="30" t="s">
        <v>16051</v>
      </c>
      <c r="WGE1" s="30" t="s">
        <v>16052</v>
      </c>
      <c r="WGF1" s="30" t="s">
        <v>16053</v>
      </c>
      <c r="WGG1" s="30" t="s">
        <v>16054</v>
      </c>
      <c r="WGH1" s="30" t="s">
        <v>16055</v>
      </c>
      <c r="WGI1" s="30" t="s">
        <v>16056</v>
      </c>
      <c r="WGJ1" s="30" t="s">
        <v>16057</v>
      </c>
      <c r="WGK1" s="30" t="s">
        <v>16058</v>
      </c>
      <c r="WGL1" s="30" t="s">
        <v>16059</v>
      </c>
      <c r="WGM1" s="30" t="s">
        <v>16060</v>
      </c>
      <c r="WGN1" s="30" t="s">
        <v>16061</v>
      </c>
      <c r="WGO1" s="30" t="s">
        <v>16062</v>
      </c>
      <c r="WGP1" s="30" t="s">
        <v>16063</v>
      </c>
      <c r="WGQ1" s="30" t="s">
        <v>16064</v>
      </c>
      <c r="WGR1" s="30" t="s">
        <v>16065</v>
      </c>
      <c r="WGS1" s="30" t="s">
        <v>16066</v>
      </c>
      <c r="WGT1" s="30" t="s">
        <v>16067</v>
      </c>
      <c r="WGU1" s="30" t="s">
        <v>16068</v>
      </c>
      <c r="WGV1" s="30" t="s">
        <v>16069</v>
      </c>
      <c r="WGW1" s="30" t="s">
        <v>16070</v>
      </c>
      <c r="WGX1" s="30" t="s">
        <v>16071</v>
      </c>
      <c r="WGY1" s="30" t="s">
        <v>16072</v>
      </c>
      <c r="WGZ1" s="30" t="s">
        <v>16073</v>
      </c>
      <c r="WHA1" s="30" t="s">
        <v>16074</v>
      </c>
      <c r="WHB1" s="30" t="s">
        <v>16075</v>
      </c>
      <c r="WHC1" s="30" t="s">
        <v>16076</v>
      </c>
      <c r="WHD1" s="30" t="s">
        <v>16077</v>
      </c>
      <c r="WHE1" s="30" t="s">
        <v>16078</v>
      </c>
      <c r="WHF1" s="30" t="s">
        <v>16079</v>
      </c>
      <c r="WHG1" s="30" t="s">
        <v>16080</v>
      </c>
      <c r="WHH1" s="30" t="s">
        <v>16081</v>
      </c>
      <c r="WHI1" s="30" t="s">
        <v>16082</v>
      </c>
      <c r="WHJ1" s="30" t="s">
        <v>16083</v>
      </c>
      <c r="WHK1" s="30" t="s">
        <v>16084</v>
      </c>
      <c r="WHL1" s="30" t="s">
        <v>16085</v>
      </c>
      <c r="WHM1" s="30" t="s">
        <v>16086</v>
      </c>
      <c r="WHN1" s="30" t="s">
        <v>16087</v>
      </c>
      <c r="WHO1" s="30" t="s">
        <v>16088</v>
      </c>
      <c r="WHP1" s="30" t="s">
        <v>16089</v>
      </c>
      <c r="WHQ1" s="30" t="s">
        <v>16090</v>
      </c>
      <c r="WHR1" s="30" t="s">
        <v>16091</v>
      </c>
      <c r="WHS1" s="30" t="s">
        <v>16092</v>
      </c>
      <c r="WHT1" s="30" t="s">
        <v>16093</v>
      </c>
      <c r="WHU1" s="30" t="s">
        <v>16094</v>
      </c>
      <c r="WHV1" s="30" t="s">
        <v>16095</v>
      </c>
      <c r="WHW1" s="30" t="s">
        <v>16096</v>
      </c>
      <c r="WHX1" s="30" t="s">
        <v>16097</v>
      </c>
      <c r="WHY1" s="30" t="s">
        <v>16098</v>
      </c>
      <c r="WHZ1" s="30" t="s">
        <v>16099</v>
      </c>
      <c r="WIA1" s="30" t="s">
        <v>16100</v>
      </c>
      <c r="WIB1" s="30" t="s">
        <v>16101</v>
      </c>
      <c r="WIC1" s="30" t="s">
        <v>16102</v>
      </c>
      <c r="WID1" s="30" t="s">
        <v>16103</v>
      </c>
      <c r="WIE1" s="30" t="s">
        <v>16104</v>
      </c>
      <c r="WIF1" s="30" t="s">
        <v>16105</v>
      </c>
      <c r="WIG1" s="30" t="s">
        <v>16106</v>
      </c>
      <c r="WIH1" s="30" t="s">
        <v>16107</v>
      </c>
      <c r="WII1" s="30" t="s">
        <v>16108</v>
      </c>
      <c r="WIJ1" s="30" t="s">
        <v>16109</v>
      </c>
      <c r="WIK1" s="30" t="s">
        <v>16110</v>
      </c>
      <c r="WIL1" s="30" t="s">
        <v>16111</v>
      </c>
      <c r="WIM1" s="30" t="s">
        <v>16112</v>
      </c>
      <c r="WIN1" s="30" t="s">
        <v>16113</v>
      </c>
      <c r="WIO1" s="30" t="s">
        <v>16114</v>
      </c>
      <c r="WIP1" s="30" t="s">
        <v>16115</v>
      </c>
      <c r="WIQ1" s="30" t="s">
        <v>16116</v>
      </c>
      <c r="WIR1" s="30" t="s">
        <v>16117</v>
      </c>
      <c r="WIS1" s="30" t="s">
        <v>16118</v>
      </c>
      <c r="WIT1" s="30" t="s">
        <v>16119</v>
      </c>
      <c r="WIU1" s="30" t="s">
        <v>16120</v>
      </c>
      <c r="WIV1" s="30" t="s">
        <v>16121</v>
      </c>
      <c r="WIW1" s="30" t="s">
        <v>16122</v>
      </c>
      <c r="WIX1" s="30" t="s">
        <v>16123</v>
      </c>
      <c r="WIY1" s="30" t="s">
        <v>16124</v>
      </c>
      <c r="WIZ1" s="30" t="s">
        <v>16125</v>
      </c>
      <c r="WJA1" s="30" t="s">
        <v>16126</v>
      </c>
      <c r="WJB1" s="30" t="s">
        <v>16127</v>
      </c>
      <c r="WJC1" s="30" t="s">
        <v>16128</v>
      </c>
      <c r="WJD1" s="30" t="s">
        <v>16129</v>
      </c>
      <c r="WJE1" s="30" t="s">
        <v>16130</v>
      </c>
      <c r="WJF1" s="30" t="s">
        <v>16131</v>
      </c>
      <c r="WJG1" s="30" t="s">
        <v>16132</v>
      </c>
      <c r="WJH1" s="30" t="s">
        <v>16133</v>
      </c>
      <c r="WJI1" s="30" t="s">
        <v>16134</v>
      </c>
      <c r="WJJ1" s="30" t="s">
        <v>16135</v>
      </c>
      <c r="WJK1" s="30" t="s">
        <v>16136</v>
      </c>
      <c r="WJL1" s="30" t="s">
        <v>16137</v>
      </c>
      <c r="WJM1" s="30" t="s">
        <v>16138</v>
      </c>
      <c r="WJN1" s="30" t="s">
        <v>16139</v>
      </c>
      <c r="WJO1" s="30" t="s">
        <v>16140</v>
      </c>
      <c r="WJP1" s="30" t="s">
        <v>16141</v>
      </c>
      <c r="WJQ1" s="30" t="s">
        <v>16142</v>
      </c>
      <c r="WJR1" s="30" t="s">
        <v>16143</v>
      </c>
      <c r="WJS1" s="30" t="s">
        <v>16144</v>
      </c>
      <c r="WJT1" s="30" t="s">
        <v>16145</v>
      </c>
      <c r="WJU1" s="30" t="s">
        <v>16146</v>
      </c>
      <c r="WJV1" s="30" t="s">
        <v>16147</v>
      </c>
      <c r="WJW1" s="30" t="s">
        <v>16148</v>
      </c>
      <c r="WJX1" s="30" t="s">
        <v>16149</v>
      </c>
      <c r="WJY1" s="30" t="s">
        <v>16150</v>
      </c>
      <c r="WJZ1" s="30" t="s">
        <v>16151</v>
      </c>
      <c r="WKA1" s="30" t="s">
        <v>16152</v>
      </c>
      <c r="WKB1" s="30" t="s">
        <v>16153</v>
      </c>
      <c r="WKC1" s="30" t="s">
        <v>16154</v>
      </c>
      <c r="WKD1" s="30" t="s">
        <v>16155</v>
      </c>
      <c r="WKE1" s="30" t="s">
        <v>16156</v>
      </c>
      <c r="WKF1" s="30" t="s">
        <v>16157</v>
      </c>
      <c r="WKG1" s="30" t="s">
        <v>16158</v>
      </c>
      <c r="WKH1" s="30" t="s">
        <v>16159</v>
      </c>
      <c r="WKI1" s="30" t="s">
        <v>16160</v>
      </c>
      <c r="WKJ1" s="30" t="s">
        <v>16161</v>
      </c>
      <c r="WKK1" s="30" t="s">
        <v>16162</v>
      </c>
      <c r="WKL1" s="30" t="s">
        <v>16163</v>
      </c>
      <c r="WKM1" s="30" t="s">
        <v>16164</v>
      </c>
      <c r="WKN1" s="30" t="s">
        <v>16165</v>
      </c>
      <c r="WKO1" s="30" t="s">
        <v>16166</v>
      </c>
      <c r="WKP1" s="30" t="s">
        <v>16167</v>
      </c>
      <c r="WKQ1" s="30" t="s">
        <v>16168</v>
      </c>
      <c r="WKR1" s="30" t="s">
        <v>16169</v>
      </c>
      <c r="WKS1" s="30" t="s">
        <v>16170</v>
      </c>
      <c r="WKT1" s="30" t="s">
        <v>16171</v>
      </c>
      <c r="WKU1" s="30" t="s">
        <v>16172</v>
      </c>
      <c r="WKV1" s="30" t="s">
        <v>16173</v>
      </c>
      <c r="WKW1" s="30" t="s">
        <v>16174</v>
      </c>
      <c r="WKX1" s="30" t="s">
        <v>16175</v>
      </c>
      <c r="WKY1" s="30" t="s">
        <v>16176</v>
      </c>
      <c r="WKZ1" s="30" t="s">
        <v>16177</v>
      </c>
      <c r="WLA1" s="30" t="s">
        <v>16178</v>
      </c>
      <c r="WLB1" s="30" t="s">
        <v>16179</v>
      </c>
      <c r="WLC1" s="30" t="s">
        <v>16180</v>
      </c>
      <c r="WLD1" s="30" t="s">
        <v>16181</v>
      </c>
      <c r="WLE1" s="30" t="s">
        <v>16182</v>
      </c>
      <c r="WLF1" s="30" t="s">
        <v>16183</v>
      </c>
      <c r="WLG1" s="30" t="s">
        <v>16184</v>
      </c>
      <c r="WLH1" s="30" t="s">
        <v>16185</v>
      </c>
      <c r="WLI1" s="30" t="s">
        <v>16186</v>
      </c>
      <c r="WLJ1" s="30" t="s">
        <v>16187</v>
      </c>
      <c r="WLK1" s="30" t="s">
        <v>16188</v>
      </c>
      <c r="WLL1" s="30" t="s">
        <v>16189</v>
      </c>
      <c r="WLM1" s="30" t="s">
        <v>16190</v>
      </c>
      <c r="WLN1" s="30" t="s">
        <v>16191</v>
      </c>
      <c r="WLO1" s="30" t="s">
        <v>16192</v>
      </c>
      <c r="WLP1" s="30" t="s">
        <v>16193</v>
      </c>
      <c r="WLQ1" s="30" t="s">
        <v>16194</v>
      </c>
      <c r="WLR1" s="30" t="s">
        <v>16195</v>
      </c>
      <c r="WLS1" s="30" t="s">
        <v>16196</v>
      </c>
      <c r="WLT1" s="30" t="s">
        <v>16197</v>
      </c>
      <c r="WLU1" s="30" t="s">
        <v>16198</v>
      </c>
      <c r="WLV1" s="30" t="s">
        <v>16199</v>
      </c>
      <c r="WLW1" s="30" t="s">
        <v>16200</v>
      </c>
      <c r="WLX1" s="30" t="s">
        <v>16201</v>
      </c>
      <c r="WLY1" s="30" t="s">
        <v>16202</v>
      </c>
      <c r="WLZ1" s="30" t="s">
        <v>16203</v>
      </c>
      <c r="WMA1" s="30" t="s">
        <v>16204</v>
      </c>
      <c r="WMB1" s="30" t="s">
        <v>16205</v>
      </c>
      <c r="WMC1" s="30" t="s">
        <v>16206</v>
      </c>
      <c r="WMD1" s="30" t="s">
        <v>16207</v>
      </c>
      <c r="WME1" s="30" t="s">
        <v>16208</v>
      </c>
      <c r="WMF1" s="30" t="s">
        <v>16209</v>
      </c>
      <c r="WMG1" s="30" t="s">
        <v>16210</v>
      </c>
      <c r="WMH1" s="30" t="s">
        <v>16211</v>
      </c>
      <c r="WMI1" s="30" t="s">
        <v>16212</v>
      </c>
      <c r="WMJ1" s="30" t="s">
        <v>16213</v>
      </c>
      <c r="WMK1" s="30" t="s">
        <v>16214</v>
      </c>
      <c r="WML1" s="30" t="s">
        <v>16215</v>
      </c>
      <c r="WMM1" s="30" t="s">
        <v>16216</v>
      </c>
      <c r="WMN1" s="30" t="s">
        <v>16217</v>
      </c>
      <c r="WMO1" s="30" t="s">
        <v>16218</v>
      </c>
      <c r="WMP1" s="30" t="s">
        <v>16219</v>
      </c>
      <c r="WMQ1" s="30" t="s">
        <v>16220</v>
      </c>
      <c r="WMR1" s="30" t="s">
        <v>16221</v>
      </c>
      <c r="WMS1" s="30" t="s">
        <v>16222</v>
      </c>
      <c r="WMT1" s="30" t="s">
        <v>16223</v>
      </c>
      <c r="WMU1" s="30" t="s">
        <v>16224</v>
      </c>
      <c r="WMV1" s="30" t="s">
        <v>16225</v>
      </c>
      <c r="WMW1" s="30" t="s">
        <v>16226</v>
      </c>
      <c r="WMX1" s="30" t="s">
        <v>16227</v>
      </c>
      <c r="WMY1" s="30" t="s">
        <v>16228</v>
      </c>
      <c r="WMZ1" s="30" t="s">
        <v>16229</v>
      </c>
      <c r="WNA1" s="30" t="s">
        <v>16230</v>
      </c>
      <c r="WNB1" s="30" t="s">
        <v>16231</v>
      </c>
      <c r="WNC1" s="30" t="s">
        <v>16232</v>
      </c>
      <c r="WND1" s="30" t="s">
        <v>16233</v>
      </c>
      <c r="WNE1" s="30" t="s">
        <v>16234</v>
      </c>
      <c r="WNF1" s="30" t="s">
        <v>16235</v>
      </c>
      <c r="WNG1" s="30" t="s">
        <v>16236</v>
      </c>
      <c r="WNH1" s="30" t="s">
        <v>16237</v>
      </c>
      <c r="WNI1" s="30" t="s">
        <v>16238</v>
      </c>
      <c r="WNJ1" s="30" t="s">
        <v>16239</v>
      </c>
      <c r="WNK1" s="30" t="s">
        <v>16240</v>
      </c>
      <c r="WNL1" s="30" t="s">
        <v>16241</v>
      </c>
      <c r="WNM1" s="30" t="s">
        <v>16242</v>
      </c>
      <c r="WNN1" s="30" t="s">
        <v>16243</v>
      </c>
      <c r="WNO1" s="30" t="s">
        <v>16244</v>
      </c>
      <c r="WNP1" s="30" t="s">
        <v>16245</v>
      </c>
      <c r="WNQ1" s="30" t="s">
        <v>16246</v>
      </c>
      <c r="WNR1" s="30" t="s">
        <v>16247</v>
      </c>
      <c r="WNS1" s="30" t="s">
        <v>16248</v>
      </c>
      <c r="WNT1" s="30" t="s">
        <v>16249</v>
      </c>
      <c r="WNU1" s="30" t="s">
        <v>16250</v>
      </c>
      <c r="WNV1" s="30" t="s">
        <v>16251</v>
      </c>
      <c r="WNW1" s="30" t="s">
        <v>16252</v>
      </c>
      <c r="WNX1" s="30" t="s">
        <v>16253</v>
      </c>
      <c r="WNY1" s="30" t="s">
        <v>16254</v>
      </c>
      <c r="WNZ1" s="30" t="s">
        <v>16255</v>
      </c>
      <c r="WOA1" s="30" t="s">
        <v>16256</v>
      </c>
      <c r="WOB1" s="30" t="s">
        <v>16257</v>
      </c>
      <c r="WOC1" s="30" t="s">
        <v>16258</v>
      </c>
      <c r="WOD1" s="30" t="s">
        <v>16259</v>
      </c>
      <c r="WOE1" s="30" t="s">
        <v>16260</v>
      </c>
      <c r="WOF1" s="30" t="s">
        <v>16261</v>
      </c>
      <c r="WOG1" s="30" t="s">
        <v>16262</v>
      </c>
      <c r="WOH1" s="30" t="s">
        <v>16263</v>
      </c>
      <c r="WOI1" s="30" t="s">
        <v>16264</v>
      </c>
      <c r="WOJ1" s="30" t="s">
        <v>16265</v>
      </c>
      <c r="WOK1" s="30" t="s">
        <v>16266</v>
      </c>
      <c r="WOL1" s="30" t="s">
        <v>16267</v>
      </c>
      <c r="WOM1" s="30" t="s">
        <v>16268</v>
      </c>
      <c r="WON1" s="30" t="s">
        <v>16269</v>
      </c>
      <c r="WOO1" s="30" t="s">
        <v>16270</v>
      </c>
      <c r="WOP1" s="30" t="s">
        <v>16271</v>
      </c>
      <c r="WOQ1" s="30" t="s">
        <v>16272</v>
      </c>
      <c r="WOR1" s="30" t="s">
        <v>16273</v>
      </c>
      <c r="WOS1" s="30" t="s">
        <v>16274</v>
      </c>
      <c r="WOT1" s="30" t="s">
        <v>16275</v>
      </c>
      <c r="WOU1" s="30" t="s">
        <v>16276</v>
      </c>
      <c r="WOV1" s="30" t="s">
        <v>16277</v>
      </c>
      <c r="WOW1" s="30" t="s">
        <v>16278</v>
      </c>
      <c r="WOX1" s="30" t="s">
        <v>16279</v>
      </c>
      <c r="WOY1" s="30" t="s">
        <v>16280</v>
      </c>
      <c r="WOZ1" s="30" t="s">
        <v>16281</v>
      </c>
      <c r="WPA1" s="30" t="s">
        <v>16282</v>
      </c>
      <c r="WPB1" s="30" t="s">
        <v>16283</v>
      </c>
      <c r="WPC1" s="30" t="s">
        <v>16284</v>
      </c>
      <c r="WPD1" s="30" t="s">
        <v>16285</v>
      </c>
      <c r="WPE1" s="30" t="s">
        <v>16286</v>
      </c>
      <c r="WPF1" s="30" t="s">
        <v>16287</v>
      </c>
      <c r="WPG1" s="30" t="s">
        <v>16288</v>
      </c>
      <c r="WPH1" s="30" t="s">
        <v>16289</v>
      </c>
      <c r="WPI1" s="30" t="s">
        <v>16290</v>
      </c>
      <c r="WPJ1" s="30" t="s">
        <v>16291</v>
      </c>
      <c r="WPK1" s="30" t="s">
        <v>16292</v>
      </c>
      <c r="WPL1" s="30" t="s">
        <v>16293</v>
      </c>
      <c r="WPM1" s="30" t="s">
        <v>16294</v>
      </c>
      <c r="WPN1" s="30" t="s">
        <v>16295</v>
      </c>
      <c r="WPO1" s="30" t="s">
        <v>16296</v>
      </c>
      <c r="WPP1" s="30" t="s">
        <v>16297</v>
      </c>
      <c r="WPQ1" s="30" t="s">
        <v>16298</v>
      </c>
      <c r="WPR1" s="30" t="s">
        <v>16299</v>
      </c>
      <c r="WPS1" s="30" t="s">
        <v>16300</v>
      </c>
      <c r="WPT1" s="30" t="s">
        <v>16301</v>
      </c>
      <c r="WPU1" s="30" t="s">
        <v>16302</v>
      </c>
      <c r="WPV1" s="30" t="s">
        <v>16303</v>
      </c>
      <c r="WPW1" s="30" t="s">
        <v>16304</v>
      </c>
      <c r="WPX1" s="30" t="s">
        <v>16305</v>
      </c>
      <c r="WPY1" s="30" t="s">
        <v>16306</v>
      </c>
      <c r="WPZ1" s="30" t="s">
        <v>16307</v>
      </c>
      <c r="WQA1" s="30" t="s">
        <v>16308</v>
      </c>
      <c r="WQB1" s="30" t="s">
        <v>16309</v>
      </c>
      <c r="WQC1" s="30" t="s">
        <v>16310</v>
      </c>
      <c r="WQD1" s="30" t="s">
        <v>16311</v>
      </c>
      <c r="WQE1" s="30" t="s">
        <v>16312</v>
      </c>
      <c r="WQF1" s="30" t="s">
        <v>16313</v>
      </c>
      <c r="WQG1" s="30" t="s">
        <v>16314</v>
      </c>
      <c r="WQH1" s="30" t="s">
        <v>16315</v>
      </c>
      <c r="WQI1" s="30" t="s">
        <v>16316</v>
      </c>
      <c r="WQJ1" s="30" t="s">
        <v>16317</v>
      </c>
      <c r="WQK1" s="30" t="s">
        <v>16318</v>
      </c>
      <c r="WQL1" s="30" t="s">
        <v>16319</v>
      </c>
      <c r="WQM1" s="30" t="s">
        <v>16320</v>
      </c>
      <c r="WQN1" s="30" t="s">
        <v>16321</v>
      </c>
      <c r="WQO1" s="30" t="s">
        <v>16322</v>
      </c>
      <c r="WQP1" s="30" t="s">
        <v>16323</v>
      </c>
      <c r="WQQ1" s="30" t="s">
        <v>16324</v>
      </c>
      <c r="WQR1" s="30" t="s">
        <v>16325</v>
      </c>
      <c r="WQS1" s="30" t="s">
        <v>16326</v>
      </c>
      <c r="WQT1" s="30" t="s">
        <v>16327</v>
      </c>
      <c r="WQU1" s="30" t="s">
        <v>16328</v>
      </c>
      <c r="WQV1" s="30" t="s">
        <v>16329</v>
      </c>
      <c r="WQW1" s="30" t="s">
        <v>16330</v>
      </c>
      <c r="WQX1" s="30" t="s">
        <v>16331</v>
      </c>
      <c r="WQY1" s="30" t="s">
        <v>16332</v>
      </c>
      <c r="WQZ1" s="30" t="s">
        <v>16333</v>
      </c>
      <c r="WRA1" s="30" t="s">
        <v>16334</v>
      </c>
      <c r="WRB1" s="30" t="s">
        <v>16335</v>
      </c>
      <c r="WRC1" s="30" t="s">
        <v>16336</v>
      </c>
      <c r="WRD1" s="30" t="s">
        <v>16337</v>
      </c>
      <c r="WRE1" s="30" t="s">
        <v>16338</v>
      </c>
      <c r="WRF1" s="30" t="s">
        <v>16339</v>
      </c>
      <c r="WRG1" s="30" t="s">
        <v>16340</v>
      </c>
      <c r="WRH1" s="30" t="s">
        <v>16341</v>
      </c>
      <c r="WRI1" s="30" t="s">
        <v>16342</v>
      </c>
      <c r="WRJ1" s="30" t="s">
        <v>16343</v>
      </c>
      <c r="WRK1" s="30" t="s">
        <v>16344</v>
      </c>
      <c r="WRL1" s="30" t="s">
        <v>16345</v>
      </c>
      <c r="WRM1" s="30" t="s">
        <v>16346</v>
      </c>
      <c r="WRN1" s="30" t="s">
        <v>16347</v>
      </c>
      <c r="WRO1" s="30" t="s">
        <v>16348</v>
      </c>
      <c r="WRP1" s="30" t="s">
        <v>16349</v>
      </c>
      <c r="WRQ1" s="30" t="s">
        <v>16350</v>
      </c>
      <c r="WRR1" s="30" t="s">
        <v>16351</v>
      </c>
      <c r="WRS1" s="30" t="s">
        <v>16352</v>
      </c>
      <c r="WRT1" s="30" t="s">
        <v>16353</v>
      </c>
      <c r="WRU1" s="30" t="s">
        <v>16354</v>
      </c>
      <c r="WRV1" s="30" t="s">
        <v>16355</v>
      </c>
      <c r="WRW1" s="30" t="s">
        <v>16356</v>
      </c>
      <c r="WRX1" s="30" t="s">
        <v>16357</v>
      </c>
      <c r="WRY1" s="30" t="s">
        <v>16358</v>
      </c>
      <c r="WRZ1" s="30" t="s">
        <v>16359</v>
      </c>
      <c r="WSA1" s="30" t="s">
        <v>16360</v>
      </c>
      <c r="WSB1" s="30" t="s">
        <v>16361</v>
      </c>
      <c r="WSC1" s="30" t="s">
        <v>16362</v>
      </c>
      <c r="WSD1" s="30" t="s">
        <v>16363</v>
      </c>
      <c r="WSE1" s="30" t="s">
        <v>16364</v>
      </c>
      <c r="WSF1" s="30" t="s">
        <v>16365</v>
      </c>
      <c r="WSG1" s="30" t="s">
        <v>16366</v>
      </c>
      <c r="WSH1" s="30" t="s">
        <v>16367</v>
      </c>
      <c r="WSI1" s="30" t="s">
        <v>16368</v>
      </c>
      <c r="WSJ1" s="30" t="s">
        <v>16369</v>
      </c>
      <c r="WSK1" s="30" t="s">
        <v>16370</v>
      </c>
      <c r="WSL1" s="30" t="s">
        <v>16371</v>
      </c>
      <c r="WSM1" s="30" t="s">
        <v>16372</v>
      </c>
      <c r="WSN1" s="30" t="s">
        <v>16373</v>
      </c>
      <c r="WSO1" s="30" t="s">
        <v>16374</v>
      </c>
      <c r="WSP1" s="30" t="s">
        <v>16375</v>
      </c>
      <c r="WSQ1" s="30" t="s">
        <v>16376</v>
      </c>
      <c r="WSR1" s="30" t="s">
        <v>16377</v>
      </c>
      <c r="WSS1" s="30" t="s">
        <v>16378</v>
      </c>
      <c r="WST1" s="30" t="s">
        <v>16379</v>
      </c>
      <c r="WSU1" s="30" t="s">
        <v>16380</v>
      </c>
      <c r="WSV1" s="30" t="s">
        <v>16381</v>
      </c>
      <c r="WSW1" s="30" t="s">
        <v>16382</v>
      </c>
      <c r="WSX1" s="30" t="s">
        <v>16383</v>
      </c>
      <c r="WSY1" s="30" t="s">
        <v>16384</v>
      </c>
      <c r="WSZ1" s="30" t="s">
        <v>16385</v>
      </c>
      <c r="WTA1" s="30" t="s">
        <v>16386</v>
      </c>
      <c r="WTB1" s="30" t="s">
        <v>16387</v>
      </c>
      <c r="WTC1" s="30" t="s">
        <v>16388</v>
      </c>
      <c r="WTD1" s="30" t="s">
        <v>16389</v>
      </c>
      <c r="WTE1" s="30" t="s">
        <v>16390</v>
      </c>
      <c r="WTF1" s="30" t="s">
        <v>16391</v>
      </c>
      <c r="WTG1" s="30" t="s">
        <v>16392</v>
      </c>
      <c r="WTH1" s="30" t="s">
        <v>16393</v>
      </c>
      <c r="WTI1" s="30" t="s">
        <v>16394</v>
      </c>
      <c r="WTJ1" s="30" t="s">
        <v>16395</v>
      </c>
      <c r="WTK1" s="30" t="s">
        <v>16396</v>
      </c>
      <c r="WTL1" s="30" t="s">
        <v>16397</v>
      </c>
      <c r="WTM1" s="30" t="s">
        <v>16398</v>
      </c>
      <c r="WTN1" s="30" t="s">
        <v>16399</v>
      </c>
      <c r="WTO1" s="30" t="s">
        <v>16400</v>
      </c>
      <c r="WTP1" s="30" t="s">
        <v>16401</v>
      </c>
      <c r="WTQ1" s="30" t="s">
        <v>16402</v>
      </c>
      <c r="WTR1" s="30" t="s">
        <v>16403</v>
      </c>
      <c r="WTS1" s="30" t="s">
        <v>16404</v>
      </c>
      <c r="WTT1" s="30" t="s">
        <v>16405</v>
      </c>
      <c r="WTU1" s="30" t="s">
        <v>16406</v>
      </c>
      <c r="WTV1" s="30" t="s">
        <v>16407</v>
      </c>
      <c r="WTW1" s="30" t="s">
        <v>16408</v>
      </c>
      <c r="WTX1" s="30" t="s">
        <v>16409</v>
      </c>
      <c r="WTY1" s="30" t="s">
        <v>16410</v>
      </c>
      <c r="WTZ1" s="30" t="s">
        <v>16411</v>
      </c>
      <c r="WUA1" s="30" t="s">
        <v>16412</v>
      </c>
      <c r="WUB1" s="30" t="s">
        <v>16413</v>
      </c>
      <c r="WUC1" s="30" t="s">
        <v>16414</v>
      </c>
      <c r="WUD1" s="30" t="s">
        <v>16415</v>
      </c>
      <c r="WUE1" s="30" t="s">
        <v>16416</v>
      </c>
      <c r="WUF1" s="30" t="s">
        <v>16417</v>
      </c>
      <c r="WUG1" s="30" t="s">
        <v>16418</v>
      </c>
      <c r="WUH1" s="30" t="s">
        <v>16419</v>
      </c>
      <c r="WUI1" s="30" t="s">
        <v>16420</v>
      </c>
      <c r="WUJ1" s="30" t="s">
        <v>16421</v>
      </c>
      <c r="WUK1" s="30" t="s">
        <v>16422</v>
      </c>
      <c r="WUL1" s="30" t="s">
        <v>16423</v>
      </c>
      <c r="WUM1" s="30" t="s">
        <v>16424</v>
      </c>
      <c r="WUN1" s="30" t="s">
        <v>16425</v>
      </c>
      <c r="WUO1" s="30" t="s">
        <v>16426</v>
      </c>
      <c r="WUP1" s="30" t="s">
        <v>16427</v>
      </c>
      <c r="WUQ1" s="30" t="s">
        <v>16428</v>
      </c>
      <c r="WUR1" s="30" t="s">
        <v>16429</v>
      </c>
      <c r="WUS1" s="30" t="s">
        <v>16430</v>
      </c>
      <c r="WUT1" s="30" t="s">
        <v>16431</v>
      </c>
      <c r="WUU1" s="30" t="s">
        <v>16432</v>
      </c>
      <c r="WUV1" s="30" t="s">
        <v>16433</v>
      </c>
      <c r="WUW1" s="30" t="s">
        <v>16434</v>
      </c>
      <c r="WUX1" s="30" t="s">
        <v>16435</v>
      </c>
      <c r="WUY1" s="30" t="s">
        <v>16436</v>
      </c>
      <c r="WUZ1" s="30" t="s">
        <v>16437</v>
      </c>
      <c r="WVA1" s="30" t="s">
        <v>16438</v>
      </c>
      <c r="WVB1" s="30" t="s">
        <v>16439</v>
      </c>
      <c r="WVC1" s="30" t="s">
        <v>16440</v>
      </c>
      <c r="WVD1" s="30" t="s">
        <v>16441</v>
      </c>
      <c r="WVE1" s="30" t="s">
        <v>16442</v>
      </c>
      <c r="WVF1" s="30" t="s">
        <v>16443</v>
      </c>
      <c r="WVG1" s="30" t="s">
        <v>16444</v>
      </c>
      <c r="WVH1" s="30" t="s">
        <v>16445</v>
      </c>
      <c r="WVI1" s="30" t="s">
        <v>16446</v>
      </c>
      <c r="WVJ1" s="30" t="s">
        <v>16447</v>
      </c>
      <c r="WVK1" s="30" t="s">
        <v>16448</v>
      </c>
      <c r="WVL1" s="30" t="s">
        <v>16449</v>
      </c>
      <c r="WVM1" s="30" t="s">
        <v>16450</v>
      </c>
      <c r="WVN1" s="30" t="s">
        <v>16451</v>
      </c>
      <c r="WVO1" s="30" t="s">
        <v>16452</v>
      </c>
      <c r="WVP1" s="30" t="s">
        <v>16453</v>
      </c>
      <c r="WVQ1" s="30" t="s">
        <v>16454</v>
      </c>
      <c r="WVR1" s="30" t="s">
        <v>16455</v>
      </c>
      <c r="WVS1" s="30" t="s">
        <v>16456</v>
      </c>
      <c r="WVT1" s="30" t="s">
        <v>16457</v>
      </c>
      <c r="WVU1" s="30" t="s">
        <v>16458</v>
      </c>
      <c r="WVV1" s="30" t="s">
        <v>16459</v>
      </c>
      <c r="WVW1" s="30" t="s">
        <v>16460</v>
      </c>
      <c r="WVX1" s="30" t="s">
        <v>16461</v>
      </c>
      <c r="WVY1" s="30" t="s">
        <v>16462</v>
      </c>
      <c r="WVZ1" s="30" t="s">
        <v>16463</v>
      </c>
      <c r="WWA1" s="30" t="s">
        <v>16464</v>
      </c>
      <c r="WWB1" s="30" t="s">
        <v>16465</v>
      </c>
      <c r="WWC1" s="30" t="s">
        <v>16466</v>
      </c>
      <c r="WWD1" s="30" t="s">
        <v>16467</v>
      </c>
      <c r="WWE1" s="30" t="s">
        <v>16468</v>
      </c>
      <c r="WWF1" s="30" t="s">
        <v>16469</v>
      </c>
      <c r="WWG1" s="30" t="s">
        <v>16470</v>
      </c>
      <c r="WWH1" s="30" t="s">
        <v>16471</v>
      </c>
      <c r="WWI1" s="30" t="s">
        <v>16472</v>
      </c>
      <c r="WWJ1" s="30" t="s">
        <v>16473</v>
      </c>
      <c r="WWK1" s="30" t="s">
        <v>16474</v>
      </c>
      <c r="WWL1" s="30" t="s">
        <v>16475</v>
      </c>
      <c r="WWM1" s="30" t="s">
        <v>16476</v>
      </c>
      <c r="WWN1" s="30" t="s">
        <v>16477</v>
      </c>
      <c r="WWO1" s="30" t="s">
        <v>16478</v>
      </c>
      <c r="WWP1" s="30" t="s">
        <v>16479</v>
      </c>
      <c r="WWQ1" s="30" t="s">
        <v>16480</v>
      </c>
      <c r="WWR1" s="30" t="s">
        <v>16481</v>
      </c>
      <c r="WWS1" s="30" t="s">
        <v>16482</v>
      </c>
      <c r="WWT1" s="30" t="s">
        <v>16483</v>
      </c>
      <c r="WWU1" s="30" t="s">
        <v>16484</v>
      </c>
      <c r="WWV1" s="30" t="s">
        <v>16485</v>
      </c>
      <c r="WWW1" s="30" t="s">
        <v>16486</v>
      </c>
      <c r="WWX1" s="30" t="s">
        <v>16487</v>
      </c>
      <c r="WWY1" s="30" t="s">
        <v>16488</v>
      </c>
      <c r="WWZ1" s="30" t="s">
        <v>16489</v>
      </c>
      <c r="WXA1" s="30" t="s">
        <v>16490</v>
      </c>
      <c r="WXB1" s="30" t="s">
        <v>16491</v>
      </c>
      <c r="WXC1" s="30" t="s">
        <v>16492</v>
      </c>
      <c r="WXD1" s="30" t="s">
        <v>16493</v>
      </c>
      <c r="WXE1" s="30" t="s">
        <v>16494</v>
      </c>
      <c r="WXF1" s="30" t="s">
        <v>16495</v>
      </c>
      <c r="WXG1" s="30" t="s">
        <v>16496</v>
      </c>
      <c r="WXH1" s="30" t="s">
        <v>16497</v>
      </c>
      <c r="WXI1" s="30" t="s">
        <v>16498</v>
      </c>
      <c r="WXJ1" s="30" t="s">
        <v>16499</v>
      </c>
      <c r="WXK1" s="30" t="s">
        <v>16500</v>
      </c>
      <c r="WXL1" s="30" t="s">
        <v>16501</v>
      </c>
      <c r="WXM1" s="30" t="s">
        <v>16502</v>
      </c>
      <c r="WXN1" s="30" t="s">
        <v>16503</v>
      </c>
      <c r="WXO1" s="30" t="s">
        <v>16504</v>
      </c>
      <c r="WXP1" s="30" t="s">
        <v>16505</v>
      </c>
      <c r="WXQ1" s="30" t="s">
        <v>16506</v>
      </c>
      <c r="WXR1" s="30" t="s">
        <v>16507</v>
      </c>
      <c r="WXS1" s="30" t="s">
        <v>16508</v>
      </c>
      <c r="WXT1" s="30" t="s">
        <v>16509</v>
      </c>
      <c r="WXU1" s="30" t="s">
        <v>16510</v>
      </c>
      <c r="WXV1" s="30" t="s">
        <v>16511</v>
      </c>
      <c r="WXW1" s="30" t="s">
        <v>16512</v>
      </c>
      <c r="WXX1" s="30" t="s">
        <v>16513</v>
      </c>
      <c r="WXY1" s="30" t="s">
        <v>16514</v>
      </c>
      <c r="WXZ1" s="30" t="s">
        <v>16515</v>
      </c>
      <c r="WYA1" s="30" t="s">
        <v>16516</v>
      </c>
      <c r="WYB1" s="30" t="s">
        <v>16517</v>
      </c>
      <c r="WYC1" s="30" t="s">
        <v>16518</v>
      </c>
      <c r="WYD1" s="30" t="s">
        <v>16519</v>
      </c>
      <c r="WYE1" s="30" t="s">
        <v>16520</v>
      </c>
      <c r="WYF1" s="30" t="s">
        <v>16521</v>
      </c>
      <c r="WYG1" s="30" t="s">
        <v>16522</v>
      </c>
      <c r="WYH1" s="30" t="s">
        <v>16523</v>
      </c>
      <c r="WYI1" s="30" t="s">
        <v>16524</v>
      </c>
      <c r="WYJ1" s="30" t="s">
        <v>16525</v>
      </c>
      <c r="WYK1" s="30" t="s">
        <v>16526</v>
      </c>
      <c r="WYL1" s="30" t="s">
        <v>16527</v>
      </c>
      <c r="WYM1" s="30" t="s">
        <v>16528</v>
      </c>
      <c r="WYN1" s="30" t="s">
        <v>16529</v>
      </c>
      <c r="WYO1" s="30" t="s">
        <v>16530</v>
      </c>
      <c r="WYP1" s="30" t="s">
        <v>16531</v>
      </c>
      <c r="WYQ1" s="30" t="s">
        <v>16532</v>
      </c>
      <c r="WYR1" s="30" t="s">
        <v>16533</v>
      </c>
      <c r="WYS1" s="30" t="s">
        <v>16534</v>
      </c>
      <c r="WYT1" s="30" t="s">
        <v>16535</v>
      </c>
      <c r="WYU1" s="30" t="s">
        <v>16536</v>
      </c>
      <c r="WYV1" s="30" t="s">
        <v>16537</v>
      </c>
      <c r="WYW1" s="30" t="s">
        <v>16538</v>
      </c>
      <c r="WYX1" s="30" t="s">
        <v>16539</v>
      </c>
      <c r="WYY1" s="30" t="s">
        <v>16540</v>
      </c>
      <c r="WYZ1" s="30" t="s">
        <v>16541</v>
      </c>
      <c r="WZA1" s="30" t="s">
        <v>16542</v>
      </c>
      <c r="WZB1" s="30" t="s">
        <v>16543</v>
      </c>
      <c r="WZC1" s="30" t="s">
        <v>16544</v>
      </c>
      <c r="WZD1" s="30" t="s">
        <v>16545</v>
      </c>
      <c r="WZE1" s="30" t="s">
        <v>16546</v>
      </c>
      <c r="WZF1" s="30" t="s">
        <v>16547</v>
      </c>
      <c r="WZG1" s="30" t="s">
        <v>16548</v>
      </c>
      <c r="WZH1" s="30" t="s">
        <v>16549</v>
      </c>
      <c r="WZI1" s="30" t="s">
        <v>16550</v>
      </c>
      <c r="WZJ1" s="30" t="s">
        <v>16551</v>
      </c>
      <c r="WZK1" s="30" t="s">
        <v>16552</v>
      </c>
      <c r="WZL1" s="30" t="s">
        <v>16553</v>
      </c>
      <c r="WZM1" s="30" t="s">
        <v>16554</v>
      </c>
      <c r="WZN1" s="30" t="s">
        <v>16555</v>
      </c>
      <c r="WZO1" s="30" t="s">
        <v>16556</v>
      </c>
      <c r="WZP1" s="30" t="s">
        <v>16557</v>
      </c>
      <c r="WZQ1" s="30" t="s">
        <v>16558</v>
      </c>
      <c r="WZR1" s="30" t="s">
        <v>16559</v>
      </c>
      <c r="WZS1" s="30" t="s">
        <v>16560</v>
      </c>
      <c r="WZT1" s="30" t="s">
        <v>16561</v>
      </c>
      <c r="WZU1" s="30" t="s">
        <v>16562</v>
      </c>
      <c r="WZV1" s="30" t="s">
        <v>16563</v>
      </c>
      <c r="WZW1" s="30" t="s">
        <v>16564</v>
      </c>
      <c r="WZX1" s="30" t="s">
        <v>16565</v>
      </c>
      <c r="WZY1" s="30" t="s">
        <v>16566</v>
      </c>
      <c r="WZZ1" s="30" t="s">
        <v>16567</v>
      </c>
      <c r="XAA1" s="30" t="s">
        <v>16568</v>
      </c>
      <c r="XAB1" s="30" t="s">
        <v>16569</v>
      </c>
      <c r="XAC1" s="30" t="s">
        <v>16570</v>
      </c>
      <c r="XAD1" s="30" t="s">
        <v>16571</v>
      </c>
      <c r="XAE1" s="30" t="s">
        <v>16572</v>
      </c>
      <c r="XAF1" s="30" t="s">
        <v>16573</v>
      </c>
      <c r="XAG1" s="30" t="s">
        <v>16574</v>
      </c>
      <c r="XAH1" s="30" t="s">
        <v>16575</v>
      </c>
      <c r="XAI1" s="30" t="s">
        <v>16576</v>
      </c>
      <c r="XAJ1" s="30" t="s">
        <v>16577</v>
      </c>
      <c r="XAK1" s="30" t="s">
        <v>16578</v>
      </c>
      <c r="XAL1" s="30" t="s">
        <v>16579</v>
      </c>
      <c r="XAM1" s="30" t="s">
        <v>16580</v>
      </c>
      <c r="XAN1" s="30" t="s">
        <v>16581</v>
      </c>
      <c r="XAO1" s="30" t="s">
        <v>16582</v>
      </c>
      <c r="XAP1" s="30" t="s">
        <v>16583</v>
      </c>
      <c r="XAQ1" s="30" t="s">
        <v>16584</v>
      </c>
      <c r="XAR1" s="30" t="s">
        <v>16585</v>
      </c>
      <c r="XAS1" s="30" t="s">
        <v>16586</v>
      </c>
      <c r="XAT1" s="30" t="s">
        <v>16587</v>
      </c>
      <c r="XAU1" s="30" t="s">
        <v>16588</v>
      </c>
      <c r="XAV1" s="30" t="s">
        <v>16589</v>
      </c>
      <c r="XAW1" s="30" t="s">
        <v>16590</v>
      </c>
      <c r="XAX1" s="30" t="s">
        <v>16591</v>
      </c>
      <c r="XAY1" s="30" t="s">
        <v>16592</v>
      </c>
      <c r="XAZ1" s="30" t="s">
        <v>16593</v>
      </c>
      <c r="XBA1" s="30" t="s">
        <v>16594</v>
      </c>
      <c r="XBB1" s="30" t="s">
        <v>16595</v>
      </c>
      <c r="XBC1" s="30" t="s">
        <v>16596</v>
      </c>
      <c r="XBD1" s="30" t="s">
        <v>16597</v>
      </c>
      <c r="XBE1" s="30" t="s">
        <v>16598</v>
      </c>
      <c r="XBF1" s="30" t="s">
        <v>16599</v>
      </c>
      <c r="XBG1" s="30" t="s">
        <v>16600</v>
      </c>
      <c r="XBH1" s="30" t="s">
        <v>16601</v>
      </c>
      <c r="XBI1" s="30" t="s">
        <v>16602</v>
      </c>
      <c r="XBJ1" s="30" t="s">
        <v>16603</v>
      </c>
      <c r="XBK1" s="30" t="s">
        <v>16604</v>
      </c>
      <c r="XBL1" s="30" t="s">
        <v>16605</v>
      </c>
      <c r="XBM1" s="30" t="s">
        <v>16606</v>
      </c>
      <c r="XBN1" s="30" t="s">
        <v>16607</v>
      </c>
      <c r="XBO1" s="30" t="s">
        <v>16608</v>
      </c>
      <c r="XBP1" s="30" t="s">
        <v>16609</v>
      </c>
      <c r="XBQ1" s="30" t="s">
        <v>16610</v>
      </c>
      <c r="XBR1" s="30" t="s">
        <v>16611</v>
      </c>
      <c r="XBS1" s="30" t="s">
        <v>16612</v>
      </c>
      <c r="XBT1" s="30" t="s">
        <v>16613</v>
      </c>
      <c r="XBU1" s="30" t="s">
        <v>16614</v>
      </c>
      <c r="XBV1" s="30" t="s">
        <v>16615</v>
      </c>
      <c r="XBW1" s="30" t="s">
        <v>16616</v>
      </c>
      <c r="XBX1" s="30" t="s">
        <v>16617</v>
      </c>
      <c r="XBY1" s="30" t="s">
        <v>16618</v>
      </c>
      <c r="XBZ1" s="30" t="s">
        <v>16619</v>
      </c>
      <c r="XCA1" s="30" t="s">
        <v>16620</v>
      </c>
      <c r="XCB1" s="30" t="s">
        <v>16621</v>
      </c>
      <c r="XCC1" s="30" t="s">
        <v>16622</v>
      </c>
      <c r="XCD1" s="30" t="s">
        <v>16623</v>
      </c>
      <c r="XCE1" s="30" t="s">
        <v>16624</v>
      </c>
      <c r="XCF1" s="30" t="s">
        <v>16625</v>
      </c>
      <c r="XCG1" s="30" t="s">
        <v>16626</v>
      </c>
      <c r="XCH1" s="30" t="s">
        <v>16627</v>
      </c>
      <c r="XCI1" s="30" t="s">
        <v>16628</v>
      </c>
      <c r="XCJ1" s="30" t="s">
        <v>16629</v>
      </c>
      <c r="XCK1" s="30" t="s">
        <v>16630</v>
      </c>
      <c r="XCL1" s="30" t="s">
        <v>16631</v>
      </c>
      <c r="XCM1" s="30" t="s">
        <v>16632</v>
      </c>
      <c r="XCN1" s="30" t="s">
        <v>16633</v>
      </c>
      <c r="XCO1" s="30" t="s">
        <v>16634</v>
      </c>
      <c r="XCP1" s="30" t="s">
        <v>16635</v>
      </c>
      <c r="XCQ1" s="30" t="s">
        <v>16636</v>
      </c>
      <c r="XCR1" s="30" t="s">
        <v>16637</v>
      </c>
      <c r="XCS1" s="30" t="s">
        <v>16638</v>
      </c>
      <c r="XCT1" s="30" t="s">
        <v>16639</v>
      </c>
      <c r="XCU1" s="30" t="s">
        <v>16640</v>
      </c>
      <c r="XCV1" s="30" t="s">
        <v>16641</v>
      </c>
      <c r="XCW1" s="30" t="s">
        <v>16642</v>
      </c>
      <c r="XCX1" s="30" t="s">
        <v>16643</v>
      </c>
      <c r="XCY1" s="30" t="s">
        <v>16644</v>
      </c>
      <c r="XCZ1" s="30" t="s">
        <v>16645</v>
      </c>
      <c r="XDA1" s="30" t="s">
        <v>16646</v>
      </c>
      <c r="XDB1" s="30" t="s">
        <v>16647</v>
      </c>
      <c r="XDC1" s="30" t="s">
        <v>16648</v>
      </c>
      <c r="XDD1" s="30" t="s">
        <v>16649</v>
      </c>
      <c r="XDE1" s="30" t="s">
        <v>16650</v>
      </c>
      <c r="XDF1" s="30" t="s">
        <v>16651</v>
      </c>
      <c r="XDG1" s="30" t="s">
        <v>16652</v>
      </c>
      <c r="XDH1" s="30" t="s">
        <v>16653</v>
      </c>
      <c r="XDI1" s="30" t="s">
        <v>16654</v>
      </c>
      <c r="XDJ1" s="30" t="s">
        <v>16655</v>
      </c>
      <c r="XDK1" s="30" t="s">
        <v>16656</v>
      </c>
      <c r="XDL1" s="30" t="s">
        <v>16657</v>
      </c>
      <c r="XDM1" s="30" t="s">
        <v>16658</v>
      </c>
      <c r="XDN1" s="30" t="s">
        <v>16659</v>
      </c>
      <c r="XDO1" s="30" t="s">
        <v>16660</v>
      </c>
      <c r="XDP1" s="30" t="s">
        <v>16661</v>
      </c>
      <c r="XDQ1" s="30" t="s">
        <v>16662</v>
      </c>
      <c r="XDR1" s="30" t="s">
        <v>16663</v>
      </c>
      <c r="XDS1" s="30" t="s">
        <v>16664</v>
      </c>
      <c r="XDT1" s="30" t="s">
        <v>16665</v>
      </c>
      <c r="XDU1" s="30" t="s">
        <v>16666</v>
      </c>
      <c r="XDV1" s="30" t="s">
        <v>16667</v>
      </c>
      <c r="XDW1" s="30" t="s">
        <v>16668</v>
      </c>
      <c r="XDX1" s="30" t="s">
        <v>16669</v>
      </c>
      <c r="XDY1" s="30" t="s">
        <v>16670</v>
      </c>
      <c r="XDZ1" s="30" t="s">
        <v>16671</v>
      </c>
      <c r="XEA1" s="30" t="s">
        <v>16672</v>
      </c>
      <c r="XEB1" s="30" t="s">
        <v>16673</v>
      </c>
      <c r="XEC1" s="30" t="s">
        <v>16674</v>
      </c>
      <c r="XED1" s="30" t="s">
        <v>16675</v>
      </c>
      <c r="XEE1" s="30" t="s">
        <v>16676</v>
      </c>
      <c r="XEF1" s="30" t="s">
        <v>16677</v>
      </c>
      <c r="XEG1" s="30" t="s">
        <v>16678</v>
      </c>
      <c r="XEH1" s="30" t="s">
        <v>16679</v>
      </c>
      <c r="XEI1" s="30" t="s">
        <v>16680</v>
      </c>
      <c r="XEJ1" s="30" t="s">
        <v>16681</v>
      </c>
      <c r="XEK1" s="30" t="s">
        <v>16682</v>
      </c>
      <c r="XEL1" s="30" t="s">
        <v>16683</v>
      </c>
      <c r="XEM1" s="30" t="s">
        <v>16684</v>
      </c>
      <c r="XEN1" s="30" t="s">
        <v>16685</v>
      </c>
      <c r="XEO1" s="30" t="s">
        <v>16686</v>
      </c>
      <c r="XEP1" s="30" t="s">
        <v>16687</v>
      </c>
      <c r="XEQ1" s="30" t="s">
        <v>16688</v>
      </c>
      <c r="XER1" s="30" t="s">
        <v>16689</v>
      </c>
      <c r="XES1" s="30" t="s">
        <v>16690</v>
      </c>
      <c r="XET1" s="30" t="s">
        <v>16691</v>
      </c>
      <c r="XEU1" s="30" t="s">
        <v>16692</v>
      </c>
      <c r="XEV1" s="30" t="s">
        <v>16693</v>
      </c>
      <c r="XEW1" s="30" t="s">
        <v>16694</v>
      </c>
      <c r="XEX1" s="30" t="s">
        <v>16695</v>
      </c>
      <c r="XEY1" s="30" t="s">
        <v>16696</v>
      </c>
      <c r="XEZ1" s="30" t="s">
        <v>16697</v>
      </c>
      <c r="XFA1" s="30" t="s">
        <v>16698</v>
      </c>
      <c r="XFB1" s="30" t="s">
        <v>16699</v>
      </c>
      <c r="XFC1" s="30" t="s">
        <v>16700</v>
      </c>
      <c r="XFD1" s="30" t="s">
        <v>16701</v>
      </c>
    </row>
    <row r="2" spans="1:16384" s="2" customFormat="1">
      <c r="A2" s="2" t="str">
        <f>"ORD-"&amp;TEXT(ROW()-1, "000")</f>
        <v>ORD-001</v>
      </c>
      <c r="B2" s="3">
        <f t="shared" ref="B2:B20" ca="1" si="0">RANDBETWEEN(DATE(2025,1,1), DATE(2025,1,31))</f>
        <v>45662</v>
      </c>
      <c r="C2" s="4" t="str">
        <f ca="1">CHOOSE(RANDBETWEEN(1,15), "Gajar Halwa", "Masala Chai", "Veg Schezwan Maggi", "Cheese Garlic Bread", "Hot Coffee", "Sizzling Brownie", "Butter Pav Bhaji", "Strawberry Cream", "Paneer Tikka Sandwich", "Veg Manchurian Soup", "Cheese Chilli Toast", "Veg Momos", "Adrak Chai", "Hot Chocolate", "Corn Cheese Pizza")</f>
        <v>Hot Chocolate</v>
      </c>
      <c r="D2" s="2" t="str">
        <f ca="1">_xlfn.SWITCH(C2, "Gajar Halwa", "Dessert", "Sizzling Brownie", "Dessert", "Strawberry Cream", "Seasonal", "Hot Chocolate", "Beverage", "Masala Chai", "Beverage", "Adrak Chai", "Beverage", "Hot Coffee", "Beverage", "Veg Manchurian Soup", "Starters", "Veg Momos", "Snacks", "Veg Schezwan Maggi", "Snacks", "Cheese Garlic Bread", "Snacks", "Cheese Chilli Toast", "Snacks", "Butter Pav Bhaji", "Main Course", "Corn Cheese Pizza", "Main Course", "Paneer Tikka Sandwich", "Main Course", "Snacks")</f>
        <v>Beverage</v>
      </c>
      <c r="E2" s="2">
        <f ca="1">_xlfn.SWITCH(C2,
"Heart-Shaped Pizza", 399,
"Corn Cheese Pizza", 280,
"Paneer Tikka Sandwich", 240,
"Sizzling Brownie", 220,
"Mango Mastani", 210,
"Paneer Chilli", 210,
"Strawberry Cream", 190,
"Veg Crispy", 180,
"Cheese Garlic Bread", 180,
"Chocolate Lava Cake", 180,
"Oreo Milkshake", 170,
"Butter Pav Bhaji", 160,
"Veg Schezwan Fried Rice", 160,
"Hakka Noodles", 150,
"Virgin Mojito", 140,
"Cold Coffee", 140,
"Veg Momos", 120,
"Gajar Halwa", 120,
"Veg Schezwan Maggi", 110,
"Watermelon Juice", 110,
"Vanilla Ice Cream", 90,
"Hot Coffee", 80,
"Fresh Lime Soda", 80,
"Hot Chocolate", 80,
"Cheese Chilli Toast", 80,
"Veg Manchurian Soup", 70,
"Masala Chai", 40,
"Adrak Chai", 40,
50)</f>
        <v>80</v>
      </c>
      <c r="F2" s="2">
        <v>3</v>
      </c>
      <c r="G2" s="2">
        <f t="shared" ref="G2:G65" ca="1" si="1">PRODUCT(F2,E2)</f>
        <v>240</v>
      </c>
      <c r="H2" s="2" t="s">
        <v>25</v>
      </c>
      <c r="I2" s="5">
        <f t="shared" ref="I2:I65" ca="1" si="2">TIME(RANDBETWEEN(9, 20), RANDBETWEEN(0, 59), 0)</f>
        <v>0.65902777777777777</v>
      </c>
      <c r="J2" s="2">
        <f ca="1">IF(C2="Hot Coffee", RANDBETWEEN(1,3), RANDBETWEEN(3,5))</f>
        <v>4</v>
      </c>
      <c r="K2" s="2" t="str">
        <f ca="1">CHOOSE(J2,
CHOOSE(RANDBETWEEN(1,3), "Very disappointing.", "Not worth the price.", "Taste was off."),
CHOOSE(RANDBETWEEN(1,3), "Average at best.", "Could be much better.", "Below expectations."),
CHOOSE(RANDBETWEEN(1,3), "It was okay.", "Decent meal.", "Nothing special, but fine."),
CHOOSE(RANDBETWEEN(1,3), "Good taste!", "Really enjoyed it.", "Will order again."),
CHOOSE(RANDBETWEEN(1,3), "Absolutely delicious!", "Best in town!", "Highly recommended!")
)</f>
        <v>Will order again.</v>
      </c>
      <c r="L2" s="2">
        <f ca="1">COUNTIF($C$2:$C$302, C2)</f>
        <v>10</v>
      </c>
    </row>
    <row r="3" spans="1:16384" s="2" customFormat="1">
      <c r="A3" s="2" t="str">
        <f t="shared" ref="A3:A66" si="3">"ORD-"&amp;TEXT(ROW()-1, "000")</f>
        <v>ORD-002</v>
      </c>
      <c r="B3" s="3">
        <f t="shared" ca="1" si="0"/>
        <v>45676</v>
      </c>
      <c r="C3" s="4" t="str">
        <f t="shared" ref="C3:C26" ca="1" si="4">CHOOSE(RANDBETWEEN(1,15), "Gajar Halwa", "Masala Chai", "Veg Schezwan Maggi", "Cheese Garlic Bread", "Hot Coffee", "Sizzling Brownie", "Butter Pav Bhaji", "Strawberry Cream", "Paneer Tikka Sandwich", "Veg Manchurian Soup", "Cheese Chilli Toast", "Veg Momos", "Adrak Chai", "Hot Chocolate", "Corn Cheese Pizza")</f>
        <v>Veg Momos</v>
      </c>
      <c r="D3" s="2" t="str">
        <f t="shared" ref="D3:D26" ca="1" si="5">_xlfn.SWITCH(C3, "Gajar Halwa", "Dessert", "Sizzling Brownie", "Dessert", "Strawberry Cream", "Seasonal", "Hot Chocolate", "Beverage", "Masala Chai", "Beverage", "Adrak Chai", "Beverage", "Hot Coffee", "Beverage", "Veg Manchurian Soup", "Starters", "Veg Momos", "Snacks", "Veg Schezwan Maggi", "Snacks", "Cheese Garlic Bread", "Snacks", "Cheese Chilli Toast", "Snacks", "Butter Pav Bhaji", "Main Course", "Corn Cheese Pizza", "Main Course", "Paneer Tikka Sandwich", "Main Course", "Snacks")</f>
        <v>Snacks</v>
      </c>
      <c r="E3" s="2">
        <f t="shared" ref="E3:E66" ca="1" si="6">_xlfn.SWITCH(C3,
"Heart-Shaped Pizza", 399,
"Corn Cheese Pizza", 280,
"Paneer Tikka Sandwich", 240,
"Sizzling Brownie", 220,
"Mango Mastani", 210,
"Paneer Chilli", 210,
"Strawberry Cream", 190,
"Veg Crispy", 180,
"Cheese Garlic Bread", 180,
"Chocolate Lava Cake", 180,
"Oreo Milkshake", 170,
"Butter Pav Bhaji", 160,
"Veg Schezwan Fried Rice", 160,
"Hakka Noodles", 150,
"Virgin Mojito", 140,
"Cold Coffee", 140,
"Veg Momos", 120,
"Gajar Halwa", 120,
"Veg Schezwan Maggi", 110,
"Watermelon Juice", 110,
"Vanilla Ice Cream", 90,
"Hot Coffee", 80,
"Fresh Lime Soda", 80,
"Hot Chocolate", 80,
"Cheese Chilli Toast", 80,
"Veg Manchurian Soup", 70,
"Masala Chai", 40,
"Adrak Chai", 40,
50)</f>
        <v>120</v>
      </c>
      <c r="F3" s="2">
        <v>2</v>
      </c>
      <c r="G3" s="2">
        <f t="shared" ca="1" si="1"/>
        <v>240</v>
      </c>
      <c r="H3" s="2" t="s">
        <v>26</v>
      </c>
      <c r="I3" s="5">
        <f t="shared" ca="1" si="2"/>
        <v>0.77083333333333337</v>
      </c>
      <c r="J3" s="2">
        <f t="shared" ref="J3:J26" ca="1" si="7">IF(C3="Hot Coffee", RANDBETWEEN(1,3), RANDBETWEEN(3,5))</f>
        <v>5</v>
      </c>
      <c r="K3" s="2" t="str">
        <f t="shared" ref="K3:K51" ca="1" si="8">CHOOSE(J3,
CHOOSE(RANDBETWEEN(1,3), "Very disappointing.", "Not worth the price.", "Taste was off."),
CHOOSE(RANDBETWEEN(1,3), "Average at best.", "Could be much better.", "Below expectations."),
CHOOSE(RANDBETWEEN(1,3), "It was okay.", "Decent meal.", "Nothing special, but fine."),
CHOOSE(RANDBETWEEN(1,3), "Good taste!", "Really enjoyed it.", "Will order again."),
CHOOSE(RANDBETWEEN(1,3), "Absolutely delicious!", "Best in town!", "Highly recommended!")
)</f>
        <v>Highly recommended!</v>
      </c>
      <c r="L3" s="2">
        <f t="shared" ref="L3:L66" ca="1" si="9">COUNTIF($C$2:$C$302, C3)</f>
        <v>18</v>
      </c>
    </row>
    <row r="4" spans="1:16384" s="2" customFormat="1">
      <c r="A4" s="2" t="str">
        <f t="shared" si="3"/>
        <v>ORD-003</v>
      </c>
      <c r="B4" s="3">
        <f t="shared" ca="1" si="0"/>
        <v>45668</v>
      </c>
      <c r="C4" s="4" t="str">
        <f t="shared" ca="1" si="4"/>
        <v>Veg Schezwan Maggi</v>
      </c>
      <c r="D4" s="2" t="str">
        <f t="shared" ca="1" si="5"/>
        <v>Snacks</v>
      </c>
      <c r="E4" s="2">
        <f t="shared" ca="1" si="6"/>
        <v>110</v>
      </c>
      <c r="F4" s="2">
        <v>4</v>
      </c>
      <c r="G4" s="2">
        <f t="shared" ca="1" si="1"/>
        <v>440</v>
      </c>
      <c r="H4" s="2" t="s">
        <v>26</v>
      </c>
      <c r="I4" s="5">
        <f t="shared" ca="1" si="2"/>
        <v>0.69513888888888886</v>
      </c>
      <c r="J4" s="2">
        <f t="shared" ca="1" si="7"/>
        <v>3</v>
      </c>
      <c r="K4" s="2" t="str">
        <f t="shared" ca="1" si="8"/>
        <v>It was okay.</v>
      </c>
      <c r="L4" s="2">
        <f t="shared" ca="1" si="9"/>
        <v>8</v>
      </c>
    </row>
    <row r="5" spans="1:16384" s="2" customFormat="1">
      <c r="A5" s="2" t="str">
        <f t="shared" si="3"/>
        <v>ORD-004</v>
      </c>
      <c r="B5" s="3">
        <f t="shared" ca="1" si="0"/>
        <v>45680</v>
      </c>
      <c r="C5" s="4" t="str">
        <f t="shared" ca="1" si="4"/>
        <v>Corn Cheese Pizza</v>
      </c>
      <c r="D5" s="2" t="str">
        <f t="shared" ca="1" si="5"/>
        <v>Main Course</v>
      </c>
      <c r="E5" s="2">
        <f t="shared" ca="1" si="6"/>
        <v>280</v>
      </c>
      <c r="F5" s="2">
        <v>5</v>
      </c>
      <c r="G5" s="2">
        <f t="shared" ca="1" si="1"/>
        <v>1400</v>
      </c>
      <c r="H5" s="2" t="s">
        <v>26</v>
      </c>
      <c r="I5" s="5">
        <f t="shared" ca="1" si="2"/>
        <v>0.80833333333333335</v>
      </c>
      <c r="J5" s="2">
        <f t="shared" ca="1" si="7"/>
        <v>3</v>
      </c>
      <c r="K5" s="2" t="str">
        <f t="shared" ca="1" si="8"/>
        <v>Decent meal.</v>
      </c>
      <c r="L5" s="2">
        <f t="shared" ca="1" si="9"/>
        <v>20</v>
      </c>
    </row>
    <row r="6" spans="1:16384" s="2" customFormat="1">
      <c r="A6" s="2" t="str">
        <f t="shared" si="3"/>
        <v>ORD-005</v>
      </c>
      <c r="B6" s="3">
        <f t="shared" ca="1" si="0"/>
        <v>45664</v>
      </c>
      <c r="C6" s="4" t="str">
        <f t="shared" ca="1" si="4"/>
        <v>Strawberry Cream</v>
      </c>
      <c r="D6" s="2" t="str">
        <f t="shared" ca="1" si="5"/>
        <v>Seasonal</v>
      </c>
      <c r="E6" s="2">
        <f t="shared" ca="1" si="6"/>
        <v>190</v>
      </c>
      <c r="F6" s="2">
        <v>4</v>
      </c>
      <c r="G6" s="2">
        <f t="shared" ca="1" si="1"/>
        <v>760</v>
      </c>
      <c r="H6" s="2" t="s">
        <v>28</v>
      </c>
      <c r="I6" s="5">
        <f t="shared" ca="1" si="2"/>
        <v>0.65069444444444446</v>
      </c>
      <c r="J6" s="2">
        <f t="shared" ca="1" si="7"/>
        <v>4</v>
      </c>
      <c r="K6" s="2" t="str">
        <f t="shared" ca="1" si="8"/>
        <v>Really enjoyed it.</v>
      </c>
      <c r="L6" s="2">
        <f t="shared" ca="1" si="9"/>
        <v>8</v>
      </c>
    </row>
    <row r="7" spans="1:16384" s="2" customFormat="1">
      <c r="A7" s="2" t="str">
        <f t="shared" si="3"/>
        <v>ORD-006</v>
      </c>
      <c r="B7" s="3">
        <f t="shared" ca="1" si="0"/>
        <v>45682</v>
      </c>
      <c r="C7" s="4" t="str">
        <f ca="1">CHOOSE(RANDBETWEEN(1,15), "Gajar Halwa", "Masala Chai", "Veg Schezwan Maggi", "Cheese Garlic Bread", "Hot Coffee", "Sizzling Brownie", "Butter Pav Bhaji", "Strawberry Cream", "Paneer Tikka Sandwich", "Veg Manchurian Soup", "Cheese Chilli Toast", "Veg Momos", "Adrak Chai", "Hot Chocolate", "Corn Cheese Pizza")</f>
        <v>Cheese Chilli Toast</v>
      </c>
      <c r="D7" s="2" t="str">
        <f t="shared" ca="1" si="5"/>
        <v>Snacks</v>
      </c>
      <c r="E7" s="2">
        <f t="shared" ca="1" si="6"/>
        <v>80</v>
      </c>
      <c r="F7" s="2">
        <v>2</v>
      </c>
      <c r="G7" s="2">
        <f t="shared" ca="1" si="1"/>
        <v>160</v>
      </c>
      <c r="H7" s="2" t="s">
        <v>26</v>
      </c>
      <c r="I7" s="5">
        <f t="shared" ca="1" si="2"/>
        <v>0.41180555555555554</v>
      </c>
      <c r="J7" s="2">
        <f t="shared" ca="1" si="7"/>
        <v>3</v>
      </c>
      <c r="K7" s="2" t="str">
        <f t="shared" ca="1" si="8"/>
        <v>Nothing special, but fine.</v>
      </c>
      <c r="L7" s="2">
        <f t="shared" ca="1" si="9"/>
        <v>4</v>
      </c>
    </row>
    <row r="8" spans="1:16384" s="2" customFormat="1">
      <c r="A8" s="2" t="str">
        <f t="shared" si="3"/>
        <v>ORD-007</v>
      </c>
      <c r="B8" s="3">
        <f t="shared" ca="1" si="0"/>
        <v>45688</v>
      </c>
      <c r="C8" s="4" t="str">
        <f t="shared" ca="1" si="4"/>
        <v>Veg Schezwan Maggi</v>
      </c>
      <c r="D8" s="2" t="str">
        <f t="shared" ca="1" si="5"/>
        <v>Snacks</v>
      </c>
      <c r="E8" s="2">
        <f t="shared" ca="1" si="6"/>
        <v>110</v>
      </c>
      <c r="F8" s="2">
        <v>1</v>
      </c>
      <c r="G8" s="2">
        <f t="shared" ca="1" si="1"/>
        <v>110</v>
      </c>
      <c r="H8" s="2" t="s">
        <v>26</v>
      </c>
      <c r="I8" s="5">
        <f t="shared" ca="1" si="2"/>
        <v>0.46250000000000002</v>
      </c>
      <c r="J8" s="2">
        <f t="shared" ca="1" si="7"/>
        <v>5</v>
      </c>
      <c r="K8" s="2" t="str">
        <f t="shared" ca="1" si="8"/>
        <v>Best in town!</v>
      </c>
      <c r="L8" s="2">
        <f t="shared" ca="1" si="9"/>
        <v>8</v>
      </c>
    </row>
    <row r="9" spans="1:16384" s="2" customFormat="1">
      <c r="A9" s="2" t="str">
        <f t="shared" si="3"/>
        <v>ORD-008</v>
      </c>
      <c r="B9" s="3">
        <f t="shared" ca="1" si="0"/>
        <v>45665</v>
      </c>
      <c r="C9" s="4" t="str">
        <f t="shared" ca="1" si="4"/>
        <v>Hot Coffee</v>
      </c>
      <c r="D9" s="2" t="str">
        <f ca="1">_xlfn.SWITCH(C9, "Gajar Halwa", "Dessert", "Sizzling Brownie", "Dessert", "Strawberry Cream", "Seasonal", "Hot Chocolate", "Beverage", "Masala Chai", "Beverage", "Adrak Chai", "Beverage", "Hot Coffee", "Beverage", "Veg Manchurian Soup", "Starters", "Veg Momos", "Snacks", "Veg Schezwan Maggi", "Snacks", "Cheese Garlic Bread", "Snacks", "Cheese Chilli Toast", "Snacks", "Butter Pav Bhaji", "Main Course", "Corn Cheese Pizza", "Main Course", "Paneer Tikka Sandwich", "Main Course", "Snacks")</f>
        <v>Beverage</v>
      </c>
      <c r="E9" s="2">
        <f t="shared" ca="1" si="6"/>
        <v>80</v>
      </c>
      <c r="F9" s="2">
        <v>2</v>
      </c>
      <c r="G9" s="2">
        <f t="shared" ca="1" si="1"/>
        <v>160</v>
      </c>
      <c r="H9" s="2" t="s">
        <v>25</v>
      </c>
      <c r="I9" s="5">
        <f t="shared" ca="1" si="2"/>
        <v>0.44027777777777777</v>
      </c>
      <c r="J9" s="2">
        <f t="shared" ca="1" si="7"/>
        <v>3</v>
      </c>
      <c r="K9" s="2" t="str">
        <f t="shared" ca="1" si="8"/>
        <v>Decent meal.</v>
      </c>
      <c r="L9" s="2">
        <f t="shared" ca="1" si="9"/>
        <v>7</v>
      </c>
    </row>
    <row r="10" spans="1:16384" s="2" customFormat="1">
      <c r="A10" s="2" t="str">
        <f t="shared" si="3"/>
        <v>ORD-009</v>
      </c>
      <c r="B10" s="3">
        <f t="shared" ca="1" si="0"/>
        <v>45665</v>
      </c>
      <c r="C10" s="4" t="str">
        <f t="shared" ca="1" si="4"/>
        <v>Veg Schezwan Maggi</v>
      </c>
      <c r="D10" s="2" t="str">
        <f t="shared" ca="1" si="5"/>
        <v>Snacks</v>
      </c>
      <c r="E10" s="2">
        <f t="shared" ca="1" si="6"/>
        <v>110</v>
      </c>
      <c r="F10" s="2">
        <v>5</v>
      </c>
      <c r="G10" s="2">
        <f t="shared" ca="1" si="1"/>
        <v>550</v>
      </c>
      <c r="H10" s="2" t="s">
        <v>26</v>
      </c>
      <c r="I10" s="5">
        <f t="shared" ca="1" si="2"/>
        <v>0.64583333333333337</v>
      </c>
      <c r="J10" s="2">
        <f t="shared" ca="1" si="7"/>
        <v>4</v>
      </c>
      <c r="K10" s="2" t="str">
        <f t="shared" ca="1" si="8"/>
        <v>Good taste!</v>
      </c>
      <c r="L10" s="2">
        <f t="shared" ca="1" si="9"/>
        <v>8</v>
      </c>
    </row>
    <row r="11" spans="1:16384" s="2" customFormat="1">
      <c r="A11" s="2" t="str">
        <f t="shared" si="3"/>
        <v>ORD-010</v>
      </c>
      <c r="B11" s="3">
        <f t="shared" ca="1" si="0"/>
        <v>45677</v>
      </c>
      <c r="C11" s="4" t="str">
        <f t="shared" ca="1" si="4"/>
        <v>Veg Manchurian Soup</v>
      </c>
      <c r="D11" s="2" t="str">
        <f ca="1">_xlfn.SWITCH(C11, "Gajar Halwa", "Dessert", "Sizzling Brownie", "Dessert", "Strawberry Cream", "Seasonal", "Hot Chocolate", "Beverage", "Masala Chai", "Beverage", "Adrak Chai", "Beverage", "Hot Coffee", "Beverage", "Veg Manchurian Soup", "Starters", "Veg Momos", "Snacks", "Veg Schezwan Maggi", "Snacks", "Cheese Garlic Bread", "Snacks", "Cheese Chilli Toast", "Snacks", "Butter Pav Bhaji", "Main Course", "Corn Cheese Pizza", "Main Course", "Paneer Tikka Sandwich", "Main Course", "Snacks")</f>
        <v>Starters</v>
      </c>
      <c r="E11" s="2">
        <f t="shared" ca="1" si="6"/>
        <v>70</v>
      </c>
      <c r="F11" s="2">
        <v>2</v>
      </c>
      <c r="G11" s="2">
        <f t="shared" ca="1" si="1"/>
        <v>140</v>
      </c>
      <c r="H11" s="2" t="s">
        <v>25</v>
      </c>
      <c r="I11" s="5">
        <f t="shared" ca="1" si="2"/>
        <v>0.65277777777777779</v>
      </c>
      <c r="J11" s="2">
        <f t="shared" ca="1" si="7"/>
        <v>4</v>
      </c>
      <c r="K11" s="2" t="str">
        <f t="shared" ca="1" si="8"/>
        <v>Good taste!</v>
      </c>
      <c r="L11" s="2">
        <f t="shared" ca="1" si="9"/>
        <v>12</v>
      </c>
    </row>
    <row r="12" spans="1:16384" s="2" customFormat="1">
      <c r="A12" s="2" t="str">
        <f t="shared" si="3"/>
        <v>ORD-011</v>
      </c>
      <c r="B12" s="3">
        <f t="shared" ca="1" si="0"/>
        <v>45658</v>
      </c>
      <c r="C12" s="4" t="str">
        <f t="shared" ca="1" si="4"/>
        <v>Strawberry Cream</v>
      </c>
      <c r="D12" s="2" t="str">
        <f t="shared" ca="1" si="5"/>
        <v>Seasonal</v>
      </c>
      <c r="E12" s="2">
        <f t="shared" ca="1" si="6"/>
        <v>190</v>
      </c>
      <c r="F12" s="2">
        <v>3</v>
      </c>
      <c r="G12" s="2">
        <f t="shared" ca="1" si="1"/>
        <v>570</v>
      </c>
      <c r="H12" s="2" t="s">
        <v>28</v>
      </c>
      <c r="I12" s="5">
        <f t="shared" ca="1" si="2"/>
        <v>0.7416666666666667</v>
      </c>
      <c r="J12" s="2">
        <f t="shared" ca="1" si="7"/>
        <v>5</v>
      </c>
      <c r="K12" s="2" t="str">
        <f t="shared" ca="1" si="8"/>
        <v>Absolutely delicious!</v>
      </c>
      <c r="L12" s="2">
        <f t="shared" ca="1" si="9"/>
        <v>8</v>
      </c>
    </row>
    <row r="13" spans="1:16384" s="2" customFormat="1">
      <c r="A13" s="2" t="str">
        <f t="shared" si="3"/>
        <v>ORD-012</v>
      </c>
      <c r="B13" s="3">
        <f t="shared" ca="1" si="0"/>
        <v>45685</v>
      </c>
      <c r="C13" s="4" t="str">
        <f t="shared" ca="1" si="4"/>
        <v>Cheese Garlic Bread</v>
      </c>
      <c r="D13" s="2" t="str">
        <f t="shared" ca="1" si="5"/>
        <v>Snacks</v>
      </c>
      <c r="E13" s="2">
        <f t="shared" ca="1" si="6"/>
        <v>180</v>
      </c>
      <c r="F13" s="2">
        <v>5</v>
      </c>
      <c r="G13" s="2">
        <f t="shared" ca="1" si="1"/>
        <v>900</v>
      </c>
      <c r="H13" s="2" t="s">
        <v>27</v>
      </c>
      <c r="I13" s="5">
        <f t="shared" ca="1" si="2"/>
        <v>0.67986111111111114</v>
      </c>
      <c r="J13" s="2">
        <f t="shared" ca="1" si="7"/>
        <v>5</v>
      </c>
      <c r="K13" s="2" t="str">
        <f t="shared" ca="1" si="8"/>
        <v>Highly recommended!</v>
      </c>
      <c r="L13" s="2">
        <f t="shared" ca="1" si="9"/>
        <v>18</v>
      </c>
    </row>
    <row r="14" spans="1:16384" s="2" customFormat="1">
      <c r="A14" s="2" t="str">
        <f t="shared" si="3"/>
        <v>ORD-013</v>
      </c>
      <c r="B14" s="3">
        <f t="shared" ca="1" si="0"/>
        <v>45662</v>
      </c>
      <c r="C14" s="4" t="str">
        <f t="shared" ca="1" si="4"/>
        <v>Strawberry Cream</v>
      </c>
      <c r="D14" s="2" t="str">
        <f t="shared" ca="1" si="5"/>
        <v>Seasonal</v>
      </c>
      <c r="E14" s="2">
        <f t="shared" ca="1" si="6"/>
        <v>190</v>
      </c>
      <c r="F14" s="2">
        <v>2</v>
      </c>
      <c r="G14" s="2">
        <f t="shared" ca="1" si="1"/>
        <v>380</v>
      </c>
      <c r="H14" s="2" t="s">
        <v>25</v>
      </c>
      <c r="I14" s="5">
        <f t="shared" ca="1" si="2"/>
        <v>0.74861111111111112</v>
      </c>
      <c r="J14" s="2">
        <f t="shared" ca="1" si="7"/>
        <v>3</v>
      </c>
      <c r="K14" s="2" t="str">
        <f t="shared" ca="1" si="8"/>
        <v>Decent meal.</v>
      </c>
      <c r="L14" s="2">
        <f t="shared" ca="1" si="9"/>
        <v>8</v>
      </c>
    </row>
    <row r="15" spans="1:16384" s="2" customFormat="1">
      <c r="A15" s="2" t="str">
        <f t="shared" si="3"/>
        <v>ORD-014</v>
      </c>
      <c r="B15" s="3">
        <f t="shared" ca="1" si="0"/>
        <v>45658</v>
      </c>
      <c r="C15" s="4" t="str">
        <f t="shared" ca="1" si="4"/>
        <v>Veg Schezwan Maggi</v>
      </c>
      <c r="D15" s="2" t="str">
        <f t="shared" ca="1" si="5"/>
        <v>Snacks</v>
      </c>
      <c r="E15" s="2">
        <f t="shared" ca="1" si="6"/>
        <v>110</v>
      </c>
      <c r="F15" s="2">
        <v>3</v>
      </c>
      <c r="G15" s="2">
        <f t="shared" ca="1" si="1"/>
        <v>330</v>
      </c>
      <c r="H15" s="2" t="s">
        <v>26</v>
      </c>
      <c r="I15" s="5">
        <f t="shared" ca="1" si="2"/>
        <v>0.41736111111111113</v>
      </c>
      <c r="J15" s="2">
        <f t="shared" ca="1" si="7"/>
        <v>4</v>
      </c>
      <c r="K15" s="2" t="str">
        <f t="shared" ca="1" si="8"/>
        <v>Will order again.</v>
      </c>
      <c r="L15" s="2">
        <f t="shared" ca="1" si="9"/>
        <v>8</v>
      </c>
    </row>
    <row r="16" spans="1:16384" s="2" customFormat="1">
      <c r="A16" s="2" t="str">
        <f t="shared" si="3"/>
        <v>ORD-015</v>
      </c>
      <c r="B16" s="3">
        <f t="shared" ca="1" si="0"/>
        <v>45659</v>
      </c>
      <c r="C16" s="4" t="str">
        <f t="shared" ca="1" si="4"/>
        <v>Hot Chocolate</v>
      </c>
      <c r="D16" s="2" t="str">
        <f t="shared" ca="1" si="5"/>
        <v>Beverage</v>
      </c>
      <c r="E16" s="2">
        <f t="shared" ca="1" si="6"/>
        <v>80</v>
      </c>
      <c r="F16" s="2">
        <v>3</v>
      </c>
      <c r="G16" s="2">
        <f t="shared" ca="1" si="1"/>
        <v>240</v>
      </c>
      <c r="H16" s="2" t="s">
        <v>26</v>
      </c>
      <c r="I16" s="5">
        <f t="shared" ca="1" si="2"/>
        <v>0.73750000000000004</v>
      </c>
      <c r="J16" s="2">
        <f t="shared" ca="1" si="7"/>
        <v>4</v>
      </c>
      <c r="K16" s="2" t="str">
        <f t="shared" ca="1" si="8"/>
        <v>Will order again.</v>
      </c>
      <c r="L16" s="2">
        <f t="shared" ca="1" si="9"/>
        <v>10</v>
      </c>
    </row>
    <row r="17" spans="1:12" s="2" customFormat="1">
      <c r="A17" s="2" t="str">
        <f t="shared" si="3"/>
        <v>ORD-016</v>
      </c>
      <c r="B17" s="3">
        <f t="shared" ca="1" si="0"/>
        <v>45660</v>
      </c>
      <c r="C17" s="4" t="str">
        <f t="shared" ca="1" si="4"/>
        <v>Cheese Chilli Toast</v>
      </c>
      <c r="D17" s="2" t="str">
        <f t="shared" ca="1" si="5"/>
        <v>Snacks</v>
      </c>
      <c r="E17" s="2">
        <f t="shared" ca="1" si="6"/>
        <v>80</v>
      </c>
      <c r="F17" s="2">
        <v>4</v>
      </c>
      <c r="G17" s="2">
        <f t="shared" ca="1" si="1"/>
        <v>320</v>
      </c>
      <c r="H17" s="2" t="s">
        <v>25</v>
      </c>
      <c r="I17" s="5">
        <f t="shared" ca="1" si="2"/>
        <v>0.39513888888888887</v>
      </c>
      <c r="J17" s="2">
        <f t="shared" ca="1" si="7"/>
        <v>4</v>
      </c>
      <c r="K17" s="2" t="str">
        <f t="shared" ca="1" si="8"/>
        <v>Good taste!</v>
      </c>
      <c r="L17" s="2">
        <f t="shared" ca="1" si="9"/>
        <v>4</v>
      </c>
    </row>
    <row r="18" spans="1:12" s="2" customFormat="1">
      <c r="A18" s="2" t="str">
        <f t="shared" si="3"/>
        <v>ORD-017</v>
      </c>
      <c r="B18" s="3">
        <f t="shared" ca="1" si="0"/>
        <v>45676</v>
      </c>
      <c r="C18" s="4" t="str">
        <f t="shared" ca="1" si="4"/>
        <v>Masala Chai</v>
      </c>
      <c r="D18" s="2" t="str">
        <f t="shared" ca="1" si="5"/>
        <v>Beverage</v>
      </c>
      <c r="E18" s="2">
        <f t="shared" ca="1" si="6"/>
        <v>40</v>
      </c>
      <c r="F18" s="2">
        <v>2</v>
      </c>
      <c r="G18" s="2">
        <f t="shared" ca="1" si="1"/>
        <v>80</v>
      </c>
      <c r="H18" s="2" t="s">
        <v>26</v>
      </c>
      <c r="I18" s="5">
        <f t="shared" ca="1" si="2"/>
        <v>0.60555555555555551</v>
      </c>
      <c r="J18" s="2">
        <f t="shared" ca="1" si="7"/>
        <v>3</v>
      </c>
      <c r="K18" s="2" t="str">
        <f t="shared" ca="1" si="8"/>
        <v>Decent meal.</v>
      </c>
      <c r="L18" s="2">
        <f t="shared" ca="1" si="9"/>
        <v>10</v>
      </c>
    </row>
    <row r="19" spans="1:12" s="2" customFormat="1">
      <c r="A19" s="2" t="str">
        <f t="shared" si="3"/>
        <v>ORD-018</v>
      </c>
      <c r="B19" s="3">
        <f t="shared" ca="1" si="0"/>
        <v>45670</v>
      </c>
      <c r="C19" s="4" t="str">
        <f t="shared" ca="1" si="4"/>
        <v>Corn Cheese Pizza</v>
      </c>
      <c r="D19" s="2" t="str">
        <f t="shared" ca="1" si="5"/>
        <v>Main Course</v>
      </c>
      <c r="E19" s="2">
        <f t="shared" ca="1" si="6"/>
        <v>280</v>
      </c>
      <c r="F19" s="2">
        <v>4</v>
      </c>
      <c r="G19" s="2">
        <f t="shared" ca="1" si="1"/>
        <v>1120</v>
      </c>
      <c r="H19" s="2" t="s">
        <v>26</v>
      </c>
      <c r="I19" s="5">
        <f t="shared" ca="1" si="2"/>
        <v>0.85763888888888884</v>
      </c>
      <c r="J19" s="2">
        <f t="shared" ca="1" si="7"/>
        <v>4</v>
      </c>
      <c r="K19" s="2" t="str">
        <f t="shared" ca="1" si="8"/>
        <v>Good taste!</v>
      </c>
      <c r="L19" s="2">
        <f t="shared" ca="1" si="9"/>
        <v>20</v>
      </c>
    </row>
    <row r="20" spans="1:12" s="2" customFormat="1">
      <c r="A20" s="2" t="str">
        <f t="shared" si="3"/>
        <v>ORD-019</v>
      </c>
      <c r="B20" s="3">
        <f t="shared" ca="1" si="0"/>
        <v>45668</v>
      </c>
      <c r="C20" s="4" t="str">
        <f t="shared" ca="1" si="4"/>
        <v>Cheese Garlic Bread</v>
      </c>
      <c r="D20" s="2" t="str">
        <f t="shared" ca="1" si="5"/>
        <v>Snacks</v>
      </c>
      <c r="E20" s="2">
        <f t="shared" ca="1" si="6"/>
        <v>180</v>
      </c>
      <c r="F20" s="2">
        <v>1</v>
      </c>
      <c r="G20" s="2">
        <f t="shared" ca="1" si="1"/>
        <v>180</v>
      </c>
      <c r="H20" s="2" t="s">
        <v>27</v>
      </c>
      <c r="I20" s="5">
        <f t="shared" ca="1" si="2"/>
        <v>0.56666666666666665</v>
      </c>
      <c r="J20" s="2">
        <f t="shared" ca="1" si="7"/>
        <v>5</v>
      </c>
      <c r="K20" s="2" t="str">
        <f t="shared" ca="1" si="8"/>
        <v>Highly recommended!</v>
      </c>
      <c r="L20" s="2">
        <f t="shared" ca="1" si="9"/>
        <v>18</v>
      </c>
    </row>
    <row r="21" spans="1:12" s="2" customFormat="1">
      <c r="A21" s="2" t="str">
        <f t="shared" si="3"/>
        <v>ORD-020</v>
      </c>
      <c r="B21" s="3">
        <f t="shared" ref="B21:B26" ca="1" si="10">RANDBETWEEN(DATE(2025,1,1), DATE(2025,1,31))</f>
        <v>45670</v>
      </c>
      <c r="C21" s="4" t="str">
        <f t="shared" ca="1" si="4"/>
        <v>Veg Schezwan Maggi</v>
      </c>
      <c r="D21" s="2" t="str">
        <f t="shared" ca="1" si="5"/>
        <v>Snacks</v>
      </c>
      <c r="E21" s="2">
        <f t="shared" ca="1" si="6"/>
        <v>110</v>
      </c>
      <c r="F21" s="2">
        <v>2</v>
      </c>
      <c r="G21" s="2">
        <f t="shared" ca="1" si="1"/>
        <v>220</v>
      </c>
      <c r="H21" s="2" t="s">
        <v>27</v>
      </c>
      <c r="I21" s="5">
        <f t="shared" ca="1" si="2"/>
        <v>0.84444444444444444</v>
      </c>
      <c r="J21" s="2">
        <f t="shared" ca="1" si="7"/>
        <v>3</v>
      </c>
      <c r="K21" s="2" t="str">
        <f t="shared" ca="1" si="8"/>
        <v>It was okay.</v>
      </c>
      <c r="L21" s="2">
        <f t="shared" ca="1" si="9"/>
        <v>8</v>
      </c>
    </row>
    <row r="22" spans="1:12" s="2" customFormat="1">
      <c r="A22" s="2" t="str">
        <f t="shared" si="3"/>
        <v>ORD-021</v>
      </c>
      <c r="B22" s="3">
        <f t="shared" ca="1" si="10"/>
        <v>45665</v>
      </c>
      <c r="C22" s="4" t="str">
        <f t="shared" ca="1" si="4"/>
        <v>Cheese Chilli Toast</v>
      </c>
      <c r="D22" s="2" t="str">
        <f t="shared" ca="1" si="5"/>
        <v>Snacks</v>
      </c>
      <c r="E22" s="2">
        <f t="shared" ca="1" si="6"/>
        <v>80</v>
      </c>
      <c r="F22" s="2">
        <v>2</v>
      </c>
      <c r="G22" s="2">
        <f t="shared" ca="1" si="1"/>
        <v>160</v>
      </c>
      <c r="H22" s="2" t="s">
        <v>27</v>
      </c>
      <c r="I22" s="5">
        <f t="shared" ca="1" si="2"/>
        <v>0.7</v>
      </c>
      <c r="J22" s="2">
        <f t="shared" ca="1" si="7"/>
        <v>3</v>
      </c>
      <c r="K22" s="2" t="str">
        <f t="shared" ca="1" si="8"/>
        <v>It was okay.</v>
      </c>
      <c r="L22" s="2">
        <f t="shared" ca="1" si="9"/>
        <v>4</v>
      </c>
    </row>
    <row r="23" spans="1:12" s="2" customFormat="1">
      <c r="A23" s="2" t="str">
        <f t="shared" si="3"/>
        <v>ORD-022</v>
      </c>
      <c r="B23" s="3">
        <f t="shared" ca="1" si="10"/>
        <v>45684</v>
      </c>
      <c r="C23" s="4" t="str">
        <f t="shared" ca="1" si="4"/>
        <v>Butter Pav Bhaji</v>
      </c>
      <c r="D23" s="2" t="str">
        <f t="shared" ca="1" si="5"/>
        <v>Main Course</v>
      </c>
      <c r="E23" s="2">
        <f t="shared" ca="1" si="6"/>
        <v>160</v>
      </c>
      <c r="F23" s="2">
        <v>4</v>
      </c>
      <c r="G23" s="2">
        <f t="shared" ca="1" si="1"/>
        <v>640</v>
      </c>
      <c r="H23" s="2" t="s">
        <v>27</v>
      </c>
      <c r="I23" s="5">
        <f t="shared" ca="1" si="2"/>
        <v>0.45555555555555555</v>
      </c>
      <c r="J23" s="2">
        <f t="shared" ca="1" si="7"/>
        <v>5</v>
      </c>
      <c r="K23" s="2" t="str">
        <f t="shared" ca="1" si="8"/>
        <v>Highly recommended!</v>
      </c>
      <c r="L23" s="2">
        <f t="shared" ca="1" si="9"/>
        <v>20</v>
      </c>
    </row>
    <row r="24" spans="1:12" s="2" customFormat="1">
      <c r="A24" s="2" t="str">
        <f t="shared" si="3"/>
        <v>ORD-023</v>
      </c>
      <c r="B24" s="3">
        <f t="shared" ca="1" si="10"/>
        <v>45667</v>
      </c>
      <c r="C24" s="4" t="str">
        <f t="shared" ca="1" si="4"/>
        <v>Corn Cheese Pizza</v>
      </c>
      <c r="D24" s="2" t="str">
        <f t="shared" ca="1" si="5"/>
        <v>Main Course</v>
      </c>
      <c r="E24" s="2">
        <f t="shared" ca="1" si="6"/>
        <v>280</v>
      </c>
      <c r="F24" s="2">
        <v>5</v>
      </c>
      <c r="G24" s="2">
        <f t="shared" ca="1" si="1"/>
        <v>1400</v>
      </c>
      <c r="H24" s="2" t="s">
        <v>25</v>
      </c>
      <c r="I24" s="5">
        <f t="shared" ca="1" si="2"/>
        <v>0.7895833333333333</v>
      </c>
      <c r="J24" s="2">
        <f t="shared" ca="1" si="7"/>
        <v>4</v>
      </c>
      <c r="K24" s="2" t="str">
        <f t="shared" ca="1" si="8"/>
        <v>Really enjoyed it.</v>
      </c>
      <c r="L24" s="2">
        <f t="shared" ca="1" si="9"/>
        <v>20</v>
      </c>
    </row>
    <row r="25" spans="1:12" s="2" customFormat="1">
      <c r="A25" s="2" t="str">
        <f t="shared" si="3"/>
        <v>ORD-024</v>
      </c>
      <c r="B25" s="3">
        <f t="shared" ca="1" si="10"/>
        <v>45682</v>
      </c>
      <c r="C25" s="4" t="str">
        <f t="shared" ca="1" si="4"/>
        <v>Cheese Chilli Toast</v>
      </c>
      <c r="D25" s="2" t="str">
        <f t="shared" ca="1" si="5"/>
        <v>Snacks</v>
      </c>
      <c r="E25" s="2">
        <f t="shared" ca="1" si="6"/>
        <v>80</v>
      </c>
      <c r="F25" s="2">
        <v>4</v>
      </c>
      <c r="G25" s="2">
        <f t="shared" ca="1" si="1"/>
        <v>320</v>
      </c>
      <c r="H25" s="2" t="s">
        <v>26</v>
      </c>
      <c r="I25" s="5">
        <f t="shared" ca="1" si="2"/>
        <v>0.70486111111111116</v>
      </c>
      <c r="J25" s="2">
        <f t="shared" ca="1" si="7"/>
        <v>4</v>
      </c>
      <c r="K25" s="2" t="str">
        <f t="shared" ca="1" si="8"/>
        <v>Really enjoyed it.</v>
      </c>
      <c r="L25" s="2">
        <f t="shared" ca="1" si="9"/>
        <v>4</v>
      </c>
    </row>
    <row r="26" spans="1:12" s="2" customFormat="1">
      <c r="A26" s="2" t="str">
        <f t="shared" si="3"/>
        <v>ORD-025</v>
      </c>
      <c r="B26" s="3">
        <f t="shared" ca="1" si="10"/>
        <v>45658</v>
      </c>
      <c r="C26" s="4" t="str">
        <f t="shared" ca="1" si="4"/>
        <v>Veg Momos</v>
      </c>
      <c r="D26" s="2" t="str">
        <f t="shared" ca="1" si="5"/>
        <v>Snacks</v>
      </c>
      <c r="E26" s="2">
        <f t="shared" ca="1" si="6"/>
        <v>120</v>
      </c>
      <c r="F26" s="2">
        <v>5</v>
      </c>
      <c r="G26" s="2">
        <f t="shared" ca="1" si="1"/>
        <v>600</v>
      </c>
      <c r="H26" s="2" t="s">
        <v>27</v>
      </c>
      <c r="I26" s="5">
        <f t="shared" ca="1" si="2"/>
        <v>0.55763888888888891</v>
      </c>
      <c r="J26" s="2">
        <f t="shared" ca="1" si="7"/>
        <v>4</v>
      </c>
      <c r="K26" s="2" t="str">
        <f t="shared" ca="1" si="8"/>
        <v>Good taste!</v>
      </c>
      <c r="L26" s="2">
        <f t="shared" ca="1" si="9"/>
        <v>18</v>
      </c>
    </row>
    <row r="27" spans="1:12" s="26" customFormat="1">
      <c r="A27" s="26" t="str">
        <f t="shared" si="3"/>
        <v>ORD-026</v>
      </c>
      <c r="B27" s="27">
        <f ca="1">RANDBETWEEN(DATE(2025,2,1), DATE(2025,2,28))</f>
        <v>45715</v>
      </c>
      <c r="C27" s="28" t="str">
        <f ca="1">CHOOSE(RANDBETWEEN(1,15), "Gajar Halwa", "Masala Chai", "Veg Schezwan Maggi", "Cheese Garlic Bread", "Hot Coffee", "Sizzling Brownie", "Butter Pav Bhaji", "Strawberry Cream", "Paneer Tikka Sandwich", "Chocolate Lava Cake", "Oreo Milkshake", "Veg Momos", "Paneer Chilli", "Heart-Shaped Pizza", "Corn Cheese Pizza")</f>
        <v>Veg Momos</v>
      </c>
      <c r="D27" s="26" t="str">
        <f ca="1">_xlfn.SWITCH(C27, "Gajar Halwa", "Dessert", "Sizzling Brownie", "Dessert", "Chocolate Lava Cake", "Dessert", "Strawberry Cream", "Seasonal", "Masala Chai", "Beverage", "Hot Coffee", "Beverage", "Oreo Milkshake", "Beverage", "Veg Momos", "Snacks", "Veg Schezwan Maggi", "Snacks", "Cheese Garlic Bread", "Snacks", "Cheese Chilli Toast", "Snacks", "Butter Pav Bhaji", "Main Course", "Corn Cheese Pizza", "Main Course", "Heart-Shaped Pizza", "Main Course", "Paneer Tikka Sandwich", "Main Course", "Paneer Chilli", "Starters", "Snacks")</f>
        <v>Snacks</v>
      </c>
      <c r="E27" s="26">
        <f t="shared" ca="1" si="6"/>
        <v>120</v>
      </c>
      <c r="F27" s="26">
        <v>2</v>
      </c>
      <c r="G27" s="26">
        <f t="shared" ca="1" si="1"/>
        <v>240</v>
      </c>
      <c r="H27" s="26" t="s">
        <v>27</v>
      </c>
      <c r="I27" s="29">
        <f t="shared" ca="1" si="2"/>
        <v>0.4201388888888889</v>
      </c>
      <c r="J27" s="26">
        <f ca="1">_xlfn.SWITCH(C27,
"Heart-Shaped Pizza", RANDBETWEEN(4,5),
"Chocolate Lava Cake", RANDBETWEEN(4,5),
"Sizzling Brownie", RANDBETWEEN(4,5),
RANDBETWEEN(2,5))</f>
        <v>2</v>
      </c>
      <c r="K27" s="26" t="str">
        <f ca="1">CHOOSE(J27,
CHOOSE(RANDBETWEEN(1,3), "Very disappointing.", "Not worth the price.", "Taste was off."),
CHOOSE(RANDBETWEEN(1,3), "Average at best.", "Could be much better.", "Below expectations."),
CHOOSE(RANDBETWEEN(1,3), "It was okay.", "Decent meal.", "Nothing special, but fine."),
CHOOSE(RANDBETWEEN(1,3), "Good taste!", "Really enjoyed it.", "Will order again."),
CHOOSE(RANDBETWEEN(1,3), "Absolutely delicious!", "Best in town!", "Highly recommended!")
)</f>
        <v>Below expectations.</v>
      </c>
      <c r="L27" s="26">
        <f t="shared" ca="1" si="9"/>
        <v>18</v>
      </c>
    </row>
    <row r="28" spans="1:12" s="26" customFormat="1">
      <c r="A28" s="26" t="str">
        <f t="shared" si="3"/>
        <v>ORD-027</v>
      </c>
      <c r="B28" s="27">
        <f t="shared" ref="B28:B51" ca="1" si="11">RANDBETWEEN(DATE(2025,2,1), DATE(2025,2,28))</f>
        <v>45689</v>
      </c>
      <c r="C28" s="28" t="str">
        <f t="shared" ref="C28:C51" ca="1" si="12">CHOOSE(RANDBETWEEN(1,15), "Gajar Halwa", "Masala Chai", "Veg Schezwan Maggi", "Cheese Garlic Bread", "Hot Coffee", "Sizzling Brownie", "Butter Pav Bhaji", "Strawberry Cream", "Paneer Tikka Sandwich", "Chocolate Lava Cake", "Oreo Milkshake", "Veg Momos", "Paneer Chilli", "Heart-Shaped Pizza", "Corn Cheese Pizza")</f>
        <v>Corn Cheese Pizza</v>
      </c>
      <c r="D28" s="26" t="str">
        <f ca="1">_xlfn.SWITCH(C28, "Gajar Halwa", "Dessert", "Sizzling Brownie", "Dessert", "Chocolate Lava Cake", "Dessert", "Strawberry Cream", "Seasonal", "Masala Chai", "Beverage", "Hot Coffee", "Beverage", "Oreo Milkshake", "Beverage", "Veg Momos", "Snacks", "Veg Schezwan Maggi", "Snacks", "Cheese Garlic Bread", "Snacks", "Cheese Chilli Toast", "Snacks", "Butter Pav Bhaji", "Main Course", "Corn Cheese Pizza", "Main Course", "Heart-Shaped Pizza", "Main Course", "Paneer Tikka Sandwich", "Main Course", "Paneer Chilli", "Starters", "Snacks")</f>
        <v>Main Course</v>
      </c>
      <c r="E28" s="26">
        <f t="shared" ca="1" si="6"/>
        <v>280</v>
      </c>
      <c r="F28" s="26">
        <v>3</v>
      </c>
      <c r="G28" s="26">
        <f t="shared" ca="1" si="1"/>
        <v>840</v>
      </c>
      <c r="H28" s="26" t="s">
        <v>26</v>
      </c>
      <c r="I28" s="29">
        <f t="shared" ca="1" si="2"/>
        <v>0.48472222222222222</v>
      </c>
      <c r="J28" s="26">
        <f t="shared" ref="J28:J51" ca="1" si="13">_xlfn.SWITCH(C28,
"Heart-Shaped Pizza", RANDBETWEEN(4,5),
"Chocolate Lava Cake", RANDBETWEEN(4,5),
"Sizzling Brownie", RANDBETWEEN(4,5),
RANDBETWEEN(2,5))</f>
        <v>4</v>
      </c>
      <c r="K28" s="26" t="str">
        <f t="shared" ca="1" si="8"/>
        <v>Will order again.</v>
      </c>
      <c r="L28" s="26">
        <f t="shared" ca="1" si="9"/>
        <v>20</v>
      </c>
    </row>
    <row r="29" spans="1:12" s="26" customFormat="1">
      <c r="A29" s="26" t="str">
        <f t="shared" si="3"/>
        <v>ORD-028</v>
      </c>
      <c r="B29" s="27">
        <f t="shared" ca="1" si="11"/>
        <v>45713</v>
      </c>
      <c r="C29" s="28" t="str">
        <f t="shared" ca="1" si="12"/>
        <v>Butter Pav Bhaji</v>
      </c>
      <c r="D29" s="26" t="str">
        <f t="shared" ref="D29:D50" ca="1" si="14">_xlfn.SWITCH(C29, "Gajar Halwa", "Dessert", "Sizzling Brownie", "Dessert", "Chocolate Lava Cake", "Dessert", "Strawberry Cream", "Seasonal", "Masala Chai", "Beverage", "Hot Coffee", "Beverage", "Oreo Milkshake", "Beverage", "Veg Momos", "Snacks", "Veg Schezwan Maggi", "Snacks", "Cheese Garlic Bread", "Snacks", "Cheese Chilli Toast", "Snacks", "Butter Pav Bhaji", "Main Course", "Corn Cheese Pizza", "Main Course", "Heart-Shaped Pizza", "Main Course", "Paneer Tikka Sandwich", "Main Course", "Paneer Chilli", "Starters", "Snacks")</f>
        <v>Main Course</v>
      </c>
      <c r="E29" s="26">
        <f t="shared" ca="1" si="6"/>
        <v>160</v>
      </c>
      <c r="F29" s="26">
        <v>3</v>
      </c>
      <c r="G29" s="26">
        <f t="shared" ca="1" si="1"/>
        <v>480</v>
      </c>
      <c r="H29" s="26" t="s">
        <v>25</v>
      </c>
      <c r="I29" s="29">
        <f t="shared" ca="1" si="2"/>
        <v>0.76458333333333328</v>
      </c>
      <c r="J29" s="26">
        <f t="shared" ca="1" si="13"/>
        <v>4</v>
      </c>
      <c r="K29" s="26" t="str">
        <f t="shared" ca="1" si="8"/>
        <v>Really enjoyed it.</v>
      </c>
      <c r="L29" s="26">
        <f t="shared" ca="1" si="9"/>
        <v>20</v>
      </c>
    </row>
    <row r="30" spans="1:12" s="26" customFormat="1">
      <c r="A30" s="26" t="str">
        <f t="shared" si="3"/>
        <v>ORD-029</v>
      </c>
      <c r="B30" s="27">
        <f t="shared" ca="1" si="11"/>
        <v>45698</v>
      </c>
      <c r="C30" s="28" t="str">
        <f t="shared" ca="1" si="12"/>
        <v>Veg Schezwan Maggi</v>
      </c>
      <c r="D30" s="26" t="str">
        <f t="shared" ca="1" si="14"/>
        <v>Snacks</v>
      </c>
      <c r="E30" s="26">
        <f t="shared" ca="1" si="6"/>
        <v>110</v>
      </c>
      <c r="F30" s="26">
        <v>3</v>
      </c>
      <c r="G30" s="26">
        <f t="shared" ca="1" si="1"/>
        <v>330</v>
      </c>
      <c r="H30" s="26" t="s">
        <v>27</v>
      </c>
      <c r="I30" s="29">
        <f t="shared" ca="1" si="2"/>
        <v>0.59305555555555556</v>
      </c>
      <c r="J30" s="26">
        <f t="shared" ca="1" si="13"/>
        <v>3</v>
      </c>
      <c r="K30" s="26" t="str">
        <f t="shared" ca="1" si="8"/>
        <v>Nothing special, but fine.</v>
      </c>
      <c r="L30" s="26">
        <f t="shared" ca="1" si="9"/>
        <v>8</v>
      </c>
    </row>
    <row r="31" spans="1:12" s="26" customFormat="1">
      <c r="A31" s="26" t="str">
        <f t="shared" si="3"/>
        <v>ORD-030</v>
      </c>
      <c r="B31" s="27">
        <f t="shared" ca="1" si="11"/>
        <v>45691</v>
      </c>
      <c r="C31" s="28" t="str">
        <f t="shared" ca="1" si="12"/>
        <v>Veg Schezwan Maggi</v>
      </c>
      <c r="D31" s="26" t="str">
        <f t="shared" ca="1" si="14"/>
        <v>Snacks</v>
      </c>
      <c r="E31" s="26">
        <f t="shared" ca="1" si="6"/>
        <v>110</v>
      </c>
      <c r="F31" s="26">
        <v>3</v>
      </c>
      <c r="G31" s="26">
        <f t="shared" ca="1" si="1"/>
        <v>330</v>
      </c>
      <c r="H31" s="26" t="s">
        <v>25</v>
      </c>
      <c r="I31" s="29">
        <f t="shared" ca="1" si="2"/>
        <v>0.76527777777777772</v>
      </c>
      <c r="J31" s="26">
        <f t="shared" ca="1" si="13"/>
        <v>3</v>
      </c>
      <c r="K31" s="26" t="str">
        <f t="shared" ca="1" si="8"/>
        <v>Decent meal.</v>
      </c>
      <c r="L31" s="26">
        <f t="shared" ca="1" si="9"/>
        <v>8</v>
      </c>
    </row>
    <row r="32" spans="1:12" s="26" customFormat="1">
      <c r="A32" s="26" t="str">
        <f t="shared" si="3"/>
        <v>ORD-031</v>
      </c>
      <c r="B32" s="27">
        <f t="shared" ca="1" si="11"/>
        <v>45702</v>
      </c>
      <c r="C32" s="28" t="str">
        <f t="shared" ca="1" si="12"/>
        <v>Hot Coffee</v>
      </c>
      <c r="D32" s="26" t="str">
        <f t="shared" ca="1" si="14"/>
        <v>Beverage</v>
      </c>
      <c r="E32" s="26">
        <f t="shared" ca="1" si="6"/>
        <v>80</v>
      </c>
      <c r="F32" s="26">
        <v>2</v>
      </c>
      <c r="G32" s="26">
        <f t="shared" ca="1" si="1"/>
        <v>160</v>
      </c>
      <c r="H32" s="26" t="s">
        <v>26</v>
      </c>
      <c r="I32" s="29">
        <f t="shared" ca="1" si="2"/>
        <v>0.68958333333333333</v>
      </c>
      <c r="J32" s="26">
        <f t="shared" ca="1" si="13"/>
        <v>2</v>
      </c>
      <c r="K32" s="26" t="str">
        <f t="shared" ca="1" si="8"/>
        <v>Could be much better.</v>
      </c>
      <c r="L32" s="26">
        <f t="shared" ca="1" si="9"/>
        <v>7</v>
      </c>
    </row>
    <row r="33" spans="1:12" s="26" customFormat="1">
      <c r="A33" s="26" t="str">
        <f t="shared" si="3"/>
        <v>ORD-032</v>
      </c>
      <c r="B33" s="27">
        <f t="shared" ca="1" si="11"/>
        <v>45696</v>
      </c>
      <c r="C33" s="28" t="str">
        <f t="shared" ca="1" si="12"/>
        <v>Sizzling Brownie</v>
      </c>
      <c r="D33" s="26" t="str">
        <f t="shared" ca="1" si="14"/>
        <v>Dessert</v>
      </c>
      <c r="E33" s="26">
        <f t="shared" ca="1" si="6"/>
        <v>220</v>
      </c>
      <c r="F33" s="26">
        <v>3</v>
      </c>
      <c r="G33" s="26">
        <f t="shared" ca="1" si="1"/>
        <v>660</v>
      </c>
      <c r="H33" s="26" t="s">
        <v>27</v>
      </c>
      <c r="I33" s="29">
        <f t="shared" ca="1" si="2"/>
        <v>0.81527777777777777</v>
      </c>
      <c r="J33" s="26">
        <f t="shared" ca="1" si="13"/>
        <v>5</v>
      </c>
      <c r="K33" s="26" t="str">
        <f t="shared" ca="1" si="8"/>
        <v>Highly recommended!</v>
      </c>
      <c r="L33" s="26">
        <f t="shared" ca="1" si="9"/>
        <v>16</v>
      </c>
    </row>
    <row r="34" spans="1:12" s="26" customFormat="1">
      <c r="A34" s="26" t="str">
        <f t="shared" si="3"/>
        <v>ORD-033</v>
      </c>
      <c r="B34" s="27">
        <f t="shared" ca="1" si="11"/>
        <v>45707</v>
      </c>
      <c r="C34" s="28" t="str">
        <f t="shared" ca="1" si="12"/>
        <v>Paneer Tikka Sandwich</v>
      </c>
      <c r="D34" s="26" t="str">
        <f t="shared" ca="1" si="14"/>
        <v>Main Course</v>
      </c>
      <c r="E34" s="26">
        <f t="shared" ca="1" si="6"/>
        <v>240</v>
      </c>
      <c r="F34" s="26">
        <v>3</v>
      </c>
      <c r="G34" s="26">
        <f t="shared" ca="1" si="1"/>
        <v>720</v>
      </c>
      <c r="H34" s="26" t="s">
        <v>27</v>
      </c>
      <c r="I34" s="29">
        <f t="shared" ca="1" si="2"/>
        <v>0.48749999999999999</v>
      </c>
      <c r="J34" s="26">
        <f t="shared" ca="1" si="13"/>
        <v>3</v>
      </c>
      <c r="K34" s="26" t="str">
        <f t="shared" ca="1" si="8"/>
        <v>Decent meal.</v>
      </c>
      <c r="L34" s="26">
        <f t="shared" ca="1" si="9"/>
        <v>4</v>
      </c>
    </row>
    <row r="35" spans="1:12" s="26" customFormat="1">
      <c r="A35" s="26" t="str">
        <f t="shared" si="3"/>
        <v>ORD-034</v>
      </c>
      <c r="B35" s="27">
        <f t="shared" ca="1" si="11"/>
        <v>45696</v>
      </c>
      <c r="C35" s="28" t="str">
        <f t="shared" ca="1" si="12"/>
        <v>Veg Momos</v>
      </c>
      <c r="D35" s="26" t="str">
        <f t="shared" ca="1" si="14"/>
        <v>Snacks</v>
      </c>
      <c r="E35" s="26">
        <f t="shared" ca="1" si="6"/>
        <v>120</v>
      </c>
      <c r="F35" s="26">
        <v>3</v>
      </c>
      <c r="G35" s="26">
        <f t="shared" ca="1" si="1"/>
        <v>360</v>
      </c>
      <c r="H35" s="26" t="s">
        <v>26</v>
      </c>
      <c r="I35" s="29">
        <f t="shared" ca="1" si="2"/>
        <v>0.85833333333333328</v>
      </c>
      <c r="J35" s="26">
        <f t="shared" ca="1" si="13"/>
        <v>4</v>
      </c>
      <c r="K35" s="26" t="str">
        <f t="shared" ca="1" si="8"/>
        <v>Really enjoyed it.</v>
      </c>
      <c r="L35" s="26">
        <f t="shared" ca="1" si="9"/>
        <v>18</v>
      </c>
    </row>
    <row r="36" spans="1:12" s="26" customFormat="1">
      <c r="A36" s="26" t="str">
        <f t="shared" si="3"/>
        <v>ORD-035</v>
      </c>
      <c r="B36" s="27">
        <f t="shared" ca="1" si="11"/>
        <v>45715</v>
      </c>
      <c r="C36" s="28" t="str">
        <f t="shared" ca="1" si="12"/>
        <v>Corn Cheese Pizza</v>
      </c>
      <c r="D36" s="26" t="str">
        <f t="shared" ca="1" si="14"/>
        <v>Main Course</v>
      </c>
      <c r="E36" s="26">
        <f t="shared" ca="1" si="6"/>
        <v>280</v>
      </c>
      <c r="F36" s="26">
        <v>5</v>
      </c>
      <c r="G36" s="26">
        <f t="shared" ca="1" si="1"/>
        <v>1400</v>
      </c>
      <c r="H36" s="26" t="s">
        <v>27</v>
      </c>
      <c r="I36" s="29">
        <f t="shared" ca="1" si="2"/>
        <v>0.43263888888888891</v>
      </c>
      <c r="J36" s="26">
        <f t="shared" ca="1" si="13"/>
        <v>4</v>
      </c>
      <c r="K36" s="26" t="str">
        <f t="shared" ca="1" si="8"/>
        <v>Good taste!</v>
      </c>
      <c r="L36" s="26">
        <f t="shared" ca="1" si="9"/>
        <v>20</v>
      </c>
    </row>
    <row r="37" spans="1:12" s="26" customFormat="1">
      <c r="A37" s="26" t="str">
        <f t="shared" si="3"/>
        <v>ORD-036</v>
      </c>
      <c r="B37" s="27">
        <f t="shared" ca="1" si="11"/>
        <v>45691</v>
      </c>
      <c r="C37" s="28" t="str">
        <f t="shared" ca="1" si="12"/>
        <v>Corn Cheese Pizza</v>
      </c>
      <c r="D37" s="26" t="str">
        <f t="shared" ca="1" si="14"/>
        <v>Main Course</v>
      </c>
      <c r="E37" s="26">
        <f t="shared" ca="1" si="6"/>
        <v>280</v>
      </c>
      <c r="F37" s="26">
        <v>2</v>
      </c>
      <c r="G37" s="26">
        <f t="shared" ca="1" si="1"/>
        <v>560</v>
      </c>
      <c r="H37" s="26" t="s">
        <v>26</v>
      </c>
      <c r="I37" s="29">
        <f t="shared" ca="1" si="2"/>
        <v>0.73611111111111116</v>
      </c>
      <c r="J37" s="26">
        <f t="shared" ca="1" si="13"/>
        <v>4</v>
      </c>
      <c r="K37" s="26" t="str">
        <f t="shared" ca="1" si="8"/>
        <v>Will order again.</v>
      </c>
      <c r="L37" s="26">
        <f t="shared" ca="1" si="9"/>
        <v>20</v>
      </c>
    </row>
    <row r="38" spans="1:12" s="26" customFormat="1">
      <c r="A38" s="26" t="str">
        <f t="shared" si="3"/>
        <v>ORD-037</v>
      </c>
      <c r="B38" s="27">
        <f t="shared" ca="1" si="11"/>
        <v>45714</v>
      </c>
      <c r="C38" s="28" t="str">
        <f t="shared" ca="1" si="12"/>
        <v>Paneer Chilli</v>
      </c>
      <c r="D38" s="26" t="str">
        <f t="shared" ca="1" si="14"/>
        <v>Starters</v>
      </c>
      <c r="E38" s="26">
        <f t="shared" ca="1" si="6"/>
        <v>210</v>
      </c>
      <c r="F38" s="26">
        <v>2</v>
      </c>
      <c r="G38" s="26">
        <f t="shared" ca="1" si="1"/>
        <v>420</v>
      </c>
      <c r="H38" s="26" t="s">
        <v>27</v>
      </c>
      <c r="I38" s="29">
        <f t="shared" ca="1" si="2"/>
        <v>0.80555555555555558</v>
      </c>
      <c r="J38" s="26">
        <f t="shared" ca="1" si="13"/>
        <v>4</v>
      </c>
      <c r="K38" s="26" t="str">
        <f t="shared" ca="1" si="8"/>
        <v>Will order again.</v>
      </c>
      <c r="L38" s="26">
        <f t="shared" ca="1" si="9"/>
        <v>17</v>
      </c>
    </row>
    <row r="39" spans="1:12" s="26" customFormat="1">
      <c r="A39" s="26" t="str">
        <f t="shared" si="3"/>
        <v>ORD-038</v>
      </c>
      <c r="B39" s="27">
        <f t="shared" ca="1" si="11"/>
        <v>45694</v>
      </c>
      <c r="C39" s="28" t="str">
        <f t="shared" ca="1" si="12"/>
        <v>Oreo Milkshake</v>
      </c>
      <c r="D39" s="26" t="str">
        <f t="shared" ca="1" si="14"/>
        <v>Beverage</v>
      </c>
      <c r="E39" s="26">
        <f t="shared" ca="1" si="6"/>
        <v>170</v>
      </c>
      <c r="F39" s="26">
        <v>4</v>
      </c>
      <c r="G39" s="26">
        <f t="shared" ca="1" si="1"/>
        <v>680</v>
      </c>
      <c r="H39" s="26" t="s">
        <v>25</v>
      </c>
      <c r="I39" s="29">
        <f t="shared" ca="1" si="2"/>
        <v>0.74305555555555558</v>
      </c>
      <c r="J39" s="26">
        <f t="shared" ca="1" si="13"/>
        <v>2</v>
      </c>
      <c r="K39" s="26" t="str">
        <f t="shared" ca="1" si="8"/>
        <v>Could be much better.</v>
      </c>
      <c r="L39" s="26">
        <f t="shared" ca="1" si="9"/>
        <v>4</v>
      </c>
    </row>
    <row r="40" spans="1:12" s="26" customFormat="1">
      <c r="A40" s="26" t="str">
        <f t="shared" si="3"/>
        <v>ORD-039</v>
      </c>
      <c r="B40" s="27">
        <f t="shared" ca="1" si="11"/>
        <v>45713</v>
      </c>
      <c r="C40" s="28" t="str">
        <f t="shared" ca="1" si="12"/>
        <v>Chocolate Lava Cake</v>
      </c>
      <c r="D40" s="26" t="str">
        <f t="shared" ca="1" si="14"/>
        <v>Dessert</v>
      </c>
      <c r="E40" s="26">
        <f t="shared" ca="1" si="6"/>
        <v>180</v>
      </c>
      <c r="F40" s="26">
        <v>2</v>
      </c>
      <c r="G40" s="26">
        <f t="shared" ca="1" si="1"/>
        <v>360</v>
      </c>
      <c r="H40" s="26" t="s">
        <v>26</v>
      </c>
      <c r="I40" s="29">
        <f t="shared" ca="1" si="2"/>
        <v>0.74583333333333335</v>
      </c>
      <c r="J40" s="26">
        <f t="shared" ca="1" si="13"/>
        <v>4</v>
      </c>
      <c r="K40" s="26" t="str">
        <f t="shared" ca="1" si="8"/>
        <v>Will order again.</v>
      </c>
      <c r="L40" s="26">
        <f t="shared" ca="1" si="9"/>
        <v>3</v>
      </c>
    </row>
    <row r="41" spans="1:12" s="26" customFormat="1">
      <c r="A41" s="26" t="str">
        <f t="shared" si="3"/>
        <v>ORD-040</v>
      </c>
      <c r="B41" s="27">
        <f t="shared" ca="1" si="11"/>
        <v>45713</v>
      </c>
      <c r="C41" s="28" t="str">
        <f t="shared" ca="1" si="12"/>
        <v>Strawberry Cream</v>
      </c>
      <c r="D41" s="26" t="str">
        <f t="shared" ca="1" si="14"/>
        <v>Seasonal</v>
      </c>
      <c r="E41" s="26">
        <f t="shared" ca="1" si="6"/>
        <v>190</v>
      </c>
      <c r="F41" s="26">
        <v>3</v>
      </c>
      <c r="G41" s="26">
        <f t="shared" ca="1" si="1"/>
        <v>570</v>
      </c>
      <c r="H41" s="26" t="s">
        <v>27</v>
      </c>
      <c r="I41" s="29">
        <f t="shared" ca="1" si="2"/>
        <v>0.48055555555555557</v>
      </c>
      <c r="J41" s="26">
        <f t="shared" ca="1" si="13"/>
        <v>4</v>
      </c>
      <c r="K41" s="26" t="str">
        <f t="shared" ca="1" si="8"/>
        <v>Good taste!</v>
      </c>
      <c r="L41" s="26">
        <f t="shared" ca="1" si="9"/>
        <v>8</v>
      </c>
    </row>
    <row r="42" spans="1:12" s="26" customFormat="1">
      <c r="A42" s="26" t="str">
        <f t="shared" si="3"/>
        <v>ORD-041</v>
      </c>
      <c r="B42" s="27">
        <f t="shared" ca="1" si="11"/>
        <v>45698</v>
      </c>
      <c r="C42" s="28" t="str">
        <f t="shared" ca="1" si="12"/>
        <v>Strawberry Cream</v>
      </c>
      <c r="D42" s="26" t="str">
        <f t="shared" ca="1" si="14"/>
        <v>Seasonal</v>
      </c>
      <c r="E42" s="26">
        <f t="shared" ca="1" si="6"/>
        <v>190</v>
      </c>
      <c r="F42" s="26">
        <v>2</v>
      </c>
      <c r="G42" s="26">
        <f t="shared" ca="1" si="1"/>
        <v>380</v>
      </c>
      <c r="H42" s="26" t="s">
        <v>26</v>
      </c>
      <c r="I42" s="29">
        <f t="shared" ca="1" si="2"/>
        <v>0.51597222222222228</v>
      </c>
      <c r="J42" s="26">
        <f t="shared" ca="1" si="13"/>
        <v>2</v>
      </c>
      <c r="K42" s="26" t="str">
        <f t="shared" ca="1" si="8"/>
        <v>Average at best.</v>
      </c>
      <c r="L42" s="26">
        <f t="shared" ca="1" si="9"/>
        <v>8</v>
      </c>
    </row>
    <row r="43" spans="1:12" s="26" customFormat="1">
      <c r="A43" s="26" t="str">
        <f t="shared" si="3"/>
        <v>ORD-042</v>
      </c>
      <c r="B43" s="27">
        <f t="shared" ca="1" si="11"/>
        <v>45704</v>
      </c>
      <c r="C43" s="28" t="str">
        <f t="shared" ca="1" si="12"/>
        <v>Cheese Garlic Bread</v>
      </c>
      <c r="D43" s="26" t="str">
        <f t="shared" ca="1" si="14"/>
        <v>Snacks</v>
      </c>
      <c r="E43" s="26">
        <f t="shared" ca="1" si="6"/>
        <v>180</v>
      </c>
      <c r="F43" s="26">
        <v>5</v>
      </c>
      <c r="G43" s="26">
        <f t="shared" ca="1" si="1"/>
        <v>900</v>
      </c>
      <c r="H43" s="26" t="s">
        <v>25</v>
      </c>
      <c r="I43" s="29">
        <f t="shared" ca="1" si="2"/>
        <v>0.69374999999999998</v>
      </c>
      <c r="J43" s="26">
        <f t="shared" ca="1" si="13"/>
        <v>2</v>
      </c>
      <c r="K43" s="26" t="str">
        <f t="shared" ca="1" si="8"/>
        <v>Below expectations.</v>
      </c>
      <c r="L43" s="26">
        <f t="shared" ca="1" si="9"/>
        <v>18</v>
      </c>
    </row>
    <row r="44" spans="1:12" s="26" customFormat="1">
      <c r="A44" s="26" t="str">
        <f t="shared" si="3"/>
        <v>ORD-043</v>
      </c>
      <c r="B44" s="27">
        <f t="shared" ca="1" si="11"/>
        <v>45695</v>
      </c>
      <c r="C44" s="28" t="str">
        <f t="shared" ca="1" si="12"/>
        <v>Cheese Garlic Bread</v>
      </c>
      <c r="D44" s="26" t="str">
        <f t="shared" ca="1" si="14"/>
        <v>Snacks</v>
      </c>
      <c r="E44" s="26">
        <f t="shared" ca="1" si="6"/>
        <v>180</v>
      </c>
      <c r="F44" s="26">
        <v>4</v>
      </c>
      <c r="G44" s="26">
        <f t="shared" ca="1" si="1"/>
        <v>720</v>
      </c>
      <c r="H44" s="26" t="s">
        <v>26</v>
      </c>
      <c r="I44" s="29">
        <f t="shared" ca="1" si="2"/>
        <v>0.65694444444444444</v>
      </c>
      <c r="J44" s="26">
        <f t="shared" ca="1" si="13"/>
        <v>3</v>
      </c>
      <c r="K44" s="26" t="str">
        <f t="shared" ca="1" si="8"/>
        <v>It was okay.</v>
      </c>
      <c r="L44" s="26">
        <f t="shared" ca="1" si="9"/>
        <v>18</v>
      </c>
    </row>
    <row r="45" spans="1:12" s="26" customFormat="1">
      <c r="A45" s="26" t="str">
        <f t="shared" si="3"/>
        <v>ORD-044</v>
      </c>
      <c r="B45" s="27">
        <f t="shared" ca="1" si="11"/>
        <v>45700</v>
      </c>
      <c r="C45" s="28" t="str">
        <f t="shared" ca="1" si="12"/>
        <v>Strawberry Cream</v>
      </c>
      <c r="D45" s="26" t="str">
        <f t="shared" ca="1" si="14"/>
        <v>Seasonal</v>
      </c>
      <c r="E45" s="26">
        <f t="shared" ca="1" si="6"/>
        <v>190</v>
      </c>
      <c r="F45" s="26">
        <v>5</v>
      </c>
      <c r="G45" s="26">
        <f t="shared" ca="1" si="1"/>
        <v>950</v>
      </c>
      <c r="H45" s="26" t="s">
        <v>26</v>
      </c>
      <c r="I45" s="29">
        <f t="shared" ca="1" si="2"/>
        <v>0.55694444444444446</v>
      </c>
      <c r="J45" s="26">
        <f t="shared" ca="1" si="13"/>
        <v>4</v>
      </c>
      <c r="K45" s="26" t="str">
        <f t="shared" ca="1" si="8"/>
        <v>Really enjoyed it.</v>
      </c>
      <c r="L45" s="26">
        <f t="shared" ca="1" si="9"/>
        <v>8</v>
      </c>
    </row>
    <row r="46" spans="1:12" s="26" customFormat="1">
      <c r="A46" s="26" t="str">
        <f t="shared" si="3"/>
        <v>ORD-045</v>
      </c>
      <c r="B46" s="27">
        <f t="shared" ca="1" si="11"/>
        <v>45711</v>
      </c>
      <c r="C46" s="28" t="str">
        <f t="shared" ca="1" si="12"/>
        <v>Butter Pav Bhaji</v>
      </c>
      <c r="D46" s="26" t="str">
        <f t="shared" ca="1" si="14"/>
        <v>Main Course</v>
      </c>
      <c r="E46" s="26">
        <f t="shared" ca="1" si="6"/>
        <v>160</v>
      </c>
      <c r="F46" s="26">
        <v>5</v>
      </c>
      <c r="G46" s="26">
        <f t="shared" ca="1" si="1"/>
        <v>800</v>
      </c>
      <c r="H46" s="26" t="s">
        <v>26</v>
      </c>
      <c r="I46" s="29">
        <f t="shared" ca="1" si="2"/>
        <v>0.51041666666666663</v>
      </c>
      <c r="J46" s="26">
        <f t="shared" ca="1" si="13"/>
        <v>5</v>
      </c>
      <c r="K46" s="26" t="str">
        <f t="shared" ca="1" si="8"/>
        <v>Absolutely delicious!</v>
      </c>
      <c r="L46" s="26">
        <f t="shared" ca="1" si="9"/>
        <v>20</v>
      </c>
    </row>
    <row r="47" spans="1:12" s="26" customFormat="1">
      <c r="A47" s="26" t="str">
        <f t="shared" si="3"/>
        <v>ORD-046</v>
      </c>
      <c r="B47" s="27">
        <f t="shared" ca="1" si="11"/>
        <v>45708</v>
      </c>
      <c r="C47" s="28" t="str">
        <f t="shared" ca="1" si="12"/>
        <v>Gajar Halwa</v>
      </c>
      <c r="D47" s="26" t="str">
        <f t="shared" ca="1" si="14"/>
        <v>Dessert</v>
      </c>
      <c r="E47" s="26">
        <f t="shared" ca="1" si="6"/>
        <v>120</v>
      </c>
      <c r="F47" s="26">
        <v>5</v>
      </c>
      <c r="G47" s="26">
        <f t="shared" ca="1" si="1"/>
        <v>600</v>
      </c>
      <c r="H47" s="26" t="s">
        <v>26</v>
      </c>
      <c r="I47" s="29">
        <f t="shared" ca="1" si="2"/>
        <v>0.69930555555555551</v>
      </c>
      <c r="J47" s="26">
        <f t="shared" ca="1" si="13"/>
        <v>4</v>
      </c>
      <c r="K47" s="26" t="str">
        <f t="shared" ca="1" si="8"/>
        <v>Will order again.</v>
      </c>
      <c r="L47" s="26">
        <f t="shared" ca="1" si="9"/>
        <v>7</v>
      </c>
    </row>
    <row r="48" spans="1:12" s="26" customFormat="1">
      <c r="A48" s="26" t="str">
        <f t="shared" si="3"/>
        <v>ORD-047</v>
      </c>
      <c r="B48" s="27">
        <f t="shared" ca="1" si="11"/>
        <v>45690</v>
      </c>
      <c r="C48" s="28" t="str">
        <f t="shared" ca="1" si="12"/>
        <v>Heart-Shaped Pizza</v>
      </c>
      <c r="D48" s="26" t="str">
        <f t="shared" ca="1" si="14"/>
        <v>Main Course</v>
      </c>
      <c r="E48" s="26">
        <f t="shared" ca="1" si="6"/>
        <v>399</v>
      </c>
      <c r="F48" s="26">
        <v>3</v>
      </c>
      <c r="G48" s="26">
        <f t="shared" ca="1" si="1"/>
        <v>1197</v>
      </c>
      <c r="H48" s="26" t="s">
        <v>27</v>
      </c>
      <c r="I48" s="29">
        <f t="shared" ca="1" si="2"/>
        <v>0.69930555555555551</v>
      </c>
      <c r="J48" s="26">
        <f t="shared" ca="1" si="13"/>
        <v>4</v>
      </c>
      <c r="K48" s="26" t="str">
        <f t="shared" ca="1" si="8"/>
        <v>Will order again.</v>
      </c>
      <c r="L48" s="26">
        <f t="shared" ca="1" si="9"/>
        <v>2</v>
      </c>
    </row>
    <row r="49" spans="1:12" s="26" customFormat="1">
      <c r="A49" s="26" t="str">
        <f t="shared" si="3"/>
        <v>ORD-048</v>
      </c>
      <c r="B49" s="27">
        <f t="shared" ca="1" si="11"/>
        <v>45716</v>
      </c>
      <c r="C49" s="28" t="str">
        <f t="shared" ca="1" si="12"/>
        <v>Veg Schezwan Maggi</v>
      </c>
      <c r="D49" s="26" t="str">
        <f t="shared" ca="1" si="14"/>
        <v>Snacks</v>
      </c>
      <c r="E49" s="26">
        <f t="shared" ca="1" si="6"/>
        <v>110</v>
      </c>
      <c r="F49" s="26">
        <v>5</v>
      </c>
      <c r="G49" s="26">
        <f t="shared" ca="1" si="1"/>
        <v>550</v>
      </c>
      <c r="H49" s="26" t="s">
        <v>26</v>
      </c>
      <c r="I49" s="29">
        <f t="shared" ca="1" si="2"/>
        <v>0.84305555555555556</v>
      </c>
      <c r="J49" s="26">
        <f t="shared" ca="1" si="13"/>
        <v>5</v>
      </c>
      <c r="K49" s="26" t="str">
        <f t="shared" ca="1" si="8"/>
        <v>Absolutely delicious!</v>
      </c>
      <c r="L49" s="26">
        <f t="shared" ca="1" si="9"/>
        <v>8</v>
      </c>
    </row>
    <row r="50" spans="1:12" s="26" customFormat="1">
      <c r="A50" s="26" t="str">
        <f t="shared" si="3"/>
        <v>ORD-049</v>
      </c>
      <c r="B50" s="27">
        <f t="shared" ca="1" si="11"/>
        <v>45716</v>
      </c>
      <c r="C50" s="28" t="str">
        <f t="shared" ca="1" si="12"/>
        <v>Heart-Shaped Pizza</v>
      </c>
      <c r="D50" s="26" t="str">
        <f t="shared" ca="1" si="14"/>
        <v>Main Course</v>
      </c>
      <c r="E50" s="26">
        <f t="shared" ca="1" si="6"/>
        <v>399</v>
      </c>
      <c r="F50" s="26">
        <v>4</v>
      </c>
      <c r="G50" s="26">
        <f t="shared" ca="1" si="1"/>
        <v>1596</v>
      </c>
      <c r="H50" s="26" t="s">
        <v>25</v>
      </c>
      <c r="I50" s="29">
        <f t="shared" ca="1" si="2"/>
        <v>0.78333333333333333</v>
      </c>
      <c r="J50" s="26">
        <f t="shared" ca="1" si="13"/>
        <v>5</v>
      </c>
      <c r="K50" s="26" t="str">
        <f t="shared" ca="1" si="8"/>
        <v>Best in town!</v>
      </c>
      <c r="L50" s="26">
        <f t="shared" ca="1" si="9"/>
        <v>2</v>
      </c>
    </row>
    <row r="51" spans="1:12" s="26" customFormat="1">
      <c r="A51" s="26" t="str">
        <f t="shared" si="3"/>
        <v>ORD-050</v>
      </c>
      <c r="B51" s="27">
        <f t="shared" ca="1" si="11"/>
        <v>45697</v>
      </c>
      <c r="C51" s="28" t="str">
        <f t="shared" ca="1" si="12"/>
        <v>Veg Momos</v>
      </c>
      <c r="D51" s="26" t="str">
        <f ca="1">_xlfn.SWITCH(C51, "Gajar Halwa", "Dessert", "Sizzling Brownie", "Dessert", "Chocolate Lava Cake", "Dessert", "Strawberry Cream", "Seasonal", "Masala Chai", "Beverage", "Hot Coffee", "Beverage", "Oreo Milkshake", "Beverage", "Veg Momos", "Snacks", "Veg Schezwan Maggi", "Snacks", "Cheese Garlic Bread", "Snacks", "Cheese Chilli Toast", "Snacks", "Butter Pav Bhaji", "Main Course", "Corn Cheese Pizza", "Main Course", "Heart-Shaped Pizza", "Main Course", "Paneer Tikka Sandwich", "Main Course", "Paneer Chilli", "Starters", "Snacks")</f>
        <v>Snacks</v>
      </c>
      <c r="E51" s="26">
        <f t="shared" ca="1" si="6"/>
        <v>120</v>
      </c>
      <c r="F51" s="26">
        <v>1</v>
      </c>
      <c r="G51" s="26">
        <f t="shared" ca="1" si="1"/>
        <v>120</v>
      </c>
      <c r="H51" s="26" t="s">
        <v>25</v>
      </c>
      <c r="I51" s="29">
        <f t="shared" ca="1" si="2"/>
        <v>0.42430555555555555</v>
      </c>
      <c r="J51" s="26">
        <f t="shared" ca="1" si="13"/>
        <v>4</v>
      </c>
      <c r="K51" s="26" t="str">
        <f t="shared" ca="1" si="8"/>
        <v>Good taste!</v>
      </c>
      <c r="L51" s="26">
        <f t="shared" ca="1" si="9"/>
        <v>18</v>
      </c>
    </row>
    <row r="52" spans="1:12" s="22" customFormat="1">
      <c r="A52" s="22" t="str">
        <f t="shared" si="3"/>
        <v>ORD-051</v>
      </c>
      <c r="B52" s="23">
        <f ca="1">RANDBETWEEN(DATE(2025,3,1), DATE(2025,3,31))</f>
        <v>45717</v>
      </c>
      <c r="C52" s="24" t="str">
        <f ca="1">CHOOSE(RANDBETWEEN(1,15), "Oreo Milkshake", "Cold Coffee", "Veg Schezwan Fried Rice", "Cheese Garlic Bread", "Mango Mastani", "Sizzling Brownie", "Butter Pav Bhaji", "Strawberry Cream", "Paneer Tikka Sandwich", "Veg Crispy", "Fresh Lime Soda", "Veg Momos", "Paneer Chilli", "Hakka Noodles", "Corn Cheese Pizza")</f>
        <v>Fresh Lime Soda</v>
      </c>
      <c r="D52" s="22" t="str">
        <f ca="1">_xlfn.SWITCH(C52,
"Mango Mastani", "Seasonal",
"Strawberry Cream", "Seasonal",
"Oreo Milkshake", "Beverage",
"Cold Coffee", "Beverage",
"Fresh Lime Soda", "Beverage",
"Sizzling Brownie", "Dessert",
"Veg Schezwan Fried Rice", "Main Course",
"Hakka Noodles", "Main Course",
"Butter Pav Bhaji", "Main Course",
"Paneer Tikka Sandwich", "Main Course",
"Corn Cheese Pizza", "Main Course",
"Veg Crispy", "Starters",
"Paneer Chilli", "Starters",
"Veg Momos", "Snacks",
"Cheese Garlic Bread", "Snacks",
"Snacks")</f>
        <v>Beverage</v>
      </c>
      <c r="E52" s="22">
        <f t="shared" ca="1" si="6"/>
        <v>80</v>
      </c>
      <c r="F52" s="22">
        <v>5</v>
      </c>
      <c r="G52" s="22">
        <f t="shared" ca="1" si="1"/>
        <v>400</v>
      </c>
      <c r="H52" s="22" t="s">
        <v>25</v>
      </c>
      <c r="I52" s="25">
        <f t="shared" ca="1" si="2"/>
        <v>0.86041666666666672</v>
      </c>
      <c r="J52" s="22">
        <f ca="1">_xlfn.SWITCH(C52,
"Mango Mastani", RANDBETWEEN(4,5),
"Cold Coffee", RANDBETWEEN(4,5),
"Fresh Lime Soda", RANDBETWEEN(4,5),
"Strawberry Cream", RANDBETWEEN(2,3),
RANDBETWEEN(3,5))</f>
        <v>4</v>
      </c>
      <c r="K52" s="22" t="str">
        <f ca="1">CHOOSE(J52,
CHOOSE(RANDBETWEEN(1,3), "Very disappointing.", "Not worth the price.", "Taste was off."),
CHOOSE(RANDBETWEEN(1,3), "Average at best.", "Could be much better.", "Below expectations."),
CHOOSE(RANDBETWEEN(1,3), "It was okay.", "Decent meal.", "Nothing special, but fine."),
CHOOSE(RANDBETWEEN(1,3), "Good taste!", "Really enjoyed it.", "Will order again."),
CHOOSE(RANDBETWEEN(1,3), "Absolutely delicious!", "Best in town!", "Highly recommended!")
)</f>
        <v>Really enjoyed it.</v>
      </c>
      <c r="L52" s="22">
        <f t="shared" ca="1" si="9"/>
        <v>5</v>
      </c>
    </row>
    <row r="53" spans="1:12" s="22" customFormat="1">
      <c r="A53" s="22" t="str">
        <f t="shared" si="3"/>
        <v>ORD-052</v>
      </c>
      <c r="B53" s="23">
        <f t="shared" ref="B53:B75" ca="1" si="15">RANDBETWEEN(DATE(2025,3,1), DATE(2025,3,31))</f>
        <v>45728</v>
      </c>
      <c r="C53" s="24" t="str">
        <f t="shared" ref="C53:C76" ca="1" si="16">CHOOSE(RANDBETWEEN(1,15), "Oreo Milkshake", "Cold Coffee", "Veg Schezwan Fried Rice", "Cheese Garlic Bread", "Mango Mastani", "Sizzling Brownie", "Butter Pav Bhaji", "Strawberry Cream", "Paneer Tikka Sandwich", "Veg Crispy", "Fresh Lime Soda", "Veg Momos", "Paneer Chilli", "Hakka Noodles", "Corn Cheese Pizza")</f>
        <v>Mango Mastani</v>
      </c>
      <c r="D53" s="22" t="str">
        <f t="shared" ref="D53:D76" ca="1" si="17">_xlfn.SWITCH(C53,
"Mango Mastani", "Seasonal",
"Strawberry Cream", "Seasonal",
"Oreo Milkshake", "Beverage",
"Cold Coffee", "Beverage",
"Fresh Lime Soda", "Beverage",
"Sizzling Brownie", "Dessert",
"Veg Schezwan Fried Rice", "Main Course",
"Hakka Noodles", "Main Course",
"Butter Pav Bhaji", "Main Course",
"Paneer Tikka Sandwich", "Main Course",
"Corn Cheese Pizza", "Main Course",
"Veg Crispy", "Starters",
"Paneer Chilli", "Starters",
"Veg Momos", "Snacks",
"Cheese Garlic Bread", "Snacks",
"Snacks")</f>
        <v>Seasonal</v>
      </c>
      <c r="E53" s="22">
        <f t="shared" ca="1" si="6"/>
        <v>210</v>
      </c>
      <c r="F53" s="22">
        <v>5</v>
      </c>
      <c r="G53" s="22">
        <f t="shared" ca="1" si="1"/>
        <v>1050</v>
      </c>
      <c r="H53" s="22" t="s">
        <v>27</v>
      </c>
      <c r="I53" s="25">
        <f t="shared" ca="1" si="2"/>
        <v>0.63263888888888886</v>
      </c>
      <c r="J53" s="22">
        <f t="shared" ref="J53:J76" ca="1" si="18">_xlfn.SWITCH(C53,
"Mango Mastani", RANDBETWEEN(4,5),
"Cold Coffee", RANDBETWEEN(4,5),
"Fresh Lime Soda", RANDBETWEEN(4,5),
"Strawberry Cream", RANDBETWEEN(2,3),
RANDBETWEEN(3,5))</f>
        <v>4</v>
      </c>
      <c r="K53" s="22" t="str">
        <f t="shared" ref="K53:K74" ca="1" si="19">CHOOSE(J53,
CHOOSE(RANDBETWEEN(1,3), "Very disappointing.", "Not worth the price.", "Taste was off."),
CHOOSE(RANDBETWEEN(1,3), "Average at best.", "Could be much better.", "Below expectations."),
CHOOSE(RANDBETWEEN(1,3), "It was okay.", "Decent meal.", "Nothing special, but fine."),
CHOOSE(RANDBETWEEN(1,3), "Good taste!", "Really enjoyed it.", "Will order again."),
CHOOSE(RANDBETWEEN(1,3), "Absolutely delicious!", "Best in town!", "Highly recommended!")
)</f>
        <v>Really enjoyed it.</v>
      </c>
      <c r="L53" s="22">
        <f t="shared" ca="1" si="9"/>
        <v>3</v>
      </c>
    </row>
    <row r="54" spans="1:12" s="22" customFormat="1">
      <c r="A54" s="22" t="str">
        <f t="shared" si="3"/>
        <v>ORD-053</v>
      </c>
      <c r="B54" s="23">
        <f t="shared" ca="1" si="15"/>
        <v>45745</v>
      </c>
      <c r="C54" s="24" t="str">
        <f t="shared" ca="1" si="16"/>
        <v>Veg Momos</v>
      </c>
      <c r="D54" s="22" t="str">
        <f t="shared" ca="1" si="17"/>
        <v>Snacks</v>
      </c>
      <c r="E54" s="22">
        <f t="shared" ca="1" si="6"/>
        <v>120</v>
      </c>
      <c r="F54" s="22">
        <v>4</v>
      </c>
      <c r="G54" s="22">
        <f t="shared" ca="1" si="1"/>
        <v>480</v>
      </c>
      <c r="H54" s="22" t="s">
        <v>25</v>
      </c>
      <c r="I54" s="25">
        <f t="shared" ca="1" si="2"/>
        <v>0.74652777777777779</v>
      </c>
      <c r="J54" s="22">
        <f t="shared" ca="1" si="18"/>
        <v>5</v>
      </c>
      <c r="K54" s="22" t="str">
        <f t="shared" ca="1" si="19"/>
        <v>Best in town!</v>
      </c>
      <c r="L54" s="22">
        <f t="shared" ca="1" si="9"/>
        <v>18</v>
      </c>
    </row>
    <row r="55" spans="1:12" s="22" customFormat="1">
      <c r="A55" s="22" t="str">
        <f t="shared" si="3"/>
        <v>ORD-054</v>
      </c>
      <c r="B55" s="23">
        <f t="shared" ca="1" si="15"/>
        <v>45725</v>
      </c>
      <c r="C55" s="24" t="str">
        <f t="shared" ca="1" si="16"/>
        <v>Cheese Garlic Bread</v>
      </c>
      <c r="D55" s="22" t="str">
        <f t="shared" ca="1" si="17"/>
        <v>Snacks</v>
      </c>
      <c r="E55" s="22">
        <f t="shared" ca="1" si="6"/>
        <v>180</v>
      </c>
      <c r="F55" s="22">
        <v>1</v>
      </c>
      <c r="G55" s="22">
        <f t="shared" ca="1" si="1"/>
        <v>180</v>
      </c>
      <c r="H55" s="22" t="s">
        <v>25</v>
      </c>
      <c r="I55" s="25">
        <f t="shared" ca="1" si="2"/>
        <v>0.81597222222222221</v>
      </c>
      <c r="J55" s="22">
        <f t="shared" ca="1" si="18"/>
        <v>5</v>
      </c>
      <c r="K55" s="22" t="str">
        <f t="shared" ca="1" si="19"/>
        <v>Highly recommended!</v>
      </c>
      <c r="L55" s="22">
        <f t="shared" ca="1" si="9"/>
        <v>18</v>
      </c>
    </row>
    <row r="56" spans="1:12" s="22" customFormat="1">
      <c r="A56" s="22" t="str">
        <f t="shared" si="3"/>
        <v>ORD-055</v>
      </c>
      <c r="B56" s="23">
        <f t="shared" ca="1" si="15"/>
        <v>45730</v>
      </c>
      <c r="C56" s="24" t="str">
        <f t="shared" ca="1" si="16"/>
        <v>Cold Coffee</v>
      </c>
      <c r="D56" s="22" t="str">
        <f t="shared" ca="1" si="17"/>
        <v>Beverage</v>
      </c>
      <c r="E56" s="22">
        <f t="shared" ca="1" si="6"/>
        <v>140</v>
      </c>
      <c r="F56" s="22">
        <v>2</v>
      </c>
      <c r="G56" s="22">
        <f t="shared" ca="1" si="1"/>
        <v>280</v>
      </c>
      <c r="H56" s="22" t="s">
        <v>26</v>
      </c>
      <c r="I56" s="25">
        <f t="shared" ca="1" si="2"/>
        <v>0.72916666666666663</v>
      </c>
      <c r="J56" s="22">
        <f t="shared" ca="1" si="18"/>
        <v>5</v>
      </c>
      <c r="K56" s="22" t="str">
        <f t="shared" ca="1" si="19"/>
        <v>Highly recommended!</v>
      </c>
      <c r="L56" s="22">
        <f t="shared" ca="1" si="9"/>
        <v>10</v>
      </c>
    </row>
    <row r="57" spans="1:12" s="22" customFormat="1">
      <c r="A57" s="22" t="str">
        <f t="shared" si="3"/>
        <v>ORD-056</v>
      </c>
      <c r="B57" s="23">
        <f t="shared" ca="1" si="15"/>
        <v>45738</v>
      </c>
      <c r="C57" s="24" t="str">
        <f t="shared" ca="1" si="16"/>
        <v>Oreo Milkshake</v>
      </c>
      <c r="D57" s="22" t="str">
        <f t="shared" ca="1" si="17"/>
        <v>Beverage</v>
      </c>
      <c r="E57" s="22">
        <f t="shared" ca="1" si="6"/>
        <v>170</v>
      </c>
      <c r="F57" s="22">
        <v>2</v>
      </c>
      <c r="G57" s="22">
        <f t="shared" ca="1" si="1"/>
        <v>340</v>
      </c>
      <c r="H57" s="22" t="s">
        <v>27</v>
      </c>
      <c r="I57" s="25">
        <f t="shared" ca="1" si="2"/>
        <v>0.73611111111111116</v>
      </c>
      <c r="J57" s="22">
        <f t="shared" ca="1" si="18"/>
        <v>3</v>
      </c>
      <c r="K57" s="22" t="str">
        <f t="shared" ca="1" si="19"/>
        <v>Nothing special, but fine.</v>
      </c>
      <c r="L57" s="22">
        <f t="shared" ca="1" si="9"/>
        <v>4</v>
      </c>
    </row>
    <row r="58" spans="1:12" s="22" customFormat="1">
      <c r="A58" s="22" t="str">
        <f t="shared" si="3"/>
        <v>ORD-057</v>
      </c>
      <c r="B58" s="23">
        <f t="shared" ca="1" si="15"/>
        <v>45744</v>
      </c>
      <c r="C58" s="24" t="str">
        <f t="shared" ca="1" si="16"/>
        <v>Corn Cheese Pizza</v>
      </c>
      <c r="D58" s="22" t="str">
        <f t="shared" ca="1" si="17"/>
        <v>Main Course</v>
      </c>
      <c r="E58" s="22">
        <f t="shared" ca="1" si="6"/>
        <v>280</v>
      </c>
      <c r="F58" s="22">
        <v>2</v>
      </c>
      <c r="G58" s="22">
        <f t="shared" ca="1" si="1"/>
        <v>560</v>
      </c>
      <c r="H58" s="22" t="s">
        <v>25</v>
      </c>
      <c r="I58" s="25">
        <f t="shared" ca="1" si="2"/>
        <v>0.63263888888888886</v>
      </c>
      <c r="J58" s="22">
        <f t="shared" ca="1" si="18"/>
        <v>4</v>
      </c>
      <c r="K58" s="22" t="str">
        <f t="shared" ca="1" si="19"/>
        <v>Really enjoyed it.</v>
      </c>
      <c r="L58" s="22">
        <f t="shared" ca="1" si="9"/>
        <v>20</v>
      </c>
    </row>
    <row r="59" spans="1:12" s="22" customFormat="1">
      <c r="A59" s="22" t="str">
        <f t="shared" si="3"/>
        <v>ORD-058</v>
      </c>
      <c r="B59" s="23">
        <f t="shared" ca="1" si="15"/>
        <v>45738</v>
      </c>
      <c r="C59" s="24" t="str">
        <f t="shared" ca="1" si="16"/>
        <v>Cold Coffee</v>
      </c>
      <c r="D59" s="22" t="str">
        <f t="shared" ca="1" si="17"/>
        <v>Beverage</v>
      </c>
      <c r="E59" s="22">
        <f t="shared" ca="1" si="6"/>
        <v>140</v>
      </c>
      <c r="F59" s="22">
        <v>2</v>
      </c>
      <c r="G59" s="22">
        <f t="shared" ca="1" si="1"/>
        <v>280</v>
      </c>
      <c r="H59" s="22" t="s">
        <v>25</v>
      </c>
      <c r="I59" s="25">
        <f t="shared" ca="1" si="2"/>
        <v>0.47708333333333336</v>
      </c>
      <c r="J59" s="22">
        <f t="shared" ca="1" si="18"/>
        <v>5</v>
      </c>
      <c r="K59" s="22" t="str">
        <f t="shared" ca="1" si="19"/>
        <v>Highly recommended!</v>
      </c>
      <c r="L59" s="22">
        <f t="shared" ca="1" si="9"/>
        <v>10</v>
      </c>
    </row>
    <row r="60" spans="1:12" s="22" customFormat="1">
      <c r="A60" s="22" t="str">
        <f t="shared" si="3"/>
        <v>ORD-059</v>
      </c>
      <c r="B60" s="23">
        <f t="shared" ca="1" si="15"/>
        <v>45742</v>
      </c>
      <c r="C60" s="24" t="str">
        <f t="shared" ca="1" si="16"/>
        <v>Sizzling Brownie</v>
      </c>
      <c r="D60" s="22" t="str">
        <f t="shared" ca="1" si="17"/>
        <v>Dessert</v>
      </c>
      <c r="E60" s="22">
        <f t="shared" ca="1" si="6"/>
        <v>220</v>
      </c>
      <c r="F60" s="22">
        <v>3</v>
      </c>
      <c r="G60" s="22">
        <f t="shared" ca="1" si="1"/>
        <v>660</v>
      </c>
      <c r="H60" s="22" t="s">
        <v>25</v>
      </c>
      <c r="I60" s="25">
        <f t="shared" ca="1" si="2"/>
        <v>0.45</v>
      </c>
      <c r="J60" s="22">
        <f t="shared" ca="1" si="18"/>
        <v>4</v>
      </c>
      <c r="K60" s="22" t="str">
        <f t="shared" ca="1" si="19"/>
        <v>Good taste!</v>
      </c>
      <c r="L60" s="22">
        <f t="shared" ca="1" si="9"/>
        <v>16</v>
      </c>
    </row>
    <row r="61" spans="1:12" s="22" customFormat="1">
      <c r="A61" s="22" t="str">
        <f t="shared" si="3"/>
        <v>ORD-060</v>
      </c>
      <c r="B61" s="23">
        <f t="shared" ca="1" si="15"/>
        <v>45726</v>
      </c>
      <c r="C61" s="24" t="str">
        <f t="shared" ca="1" si="16"/>
        <v>Corn Cheese Pizza</v>
      </c>
      <c r="D61" s="22" t="str">
        <f t="shared" ca="1" si="17"/>
        <v>Main Course</v>
      </c>
      <c r="E61" s="22">
        <f t="shared" ca="1" si="6"/>
        <v>280</v>
      </c>
      <c r="F61" s="22">
        <v>3</v>
      </c>
      <c r="G61" s="22">
        <f t="shared" ca="1" si="1"/>
        <v>840</v>
      </c>
      <c r="H61" s="22" t="s">
        <v>25</v>
      </c>
      <c r="I61" s="25">
        <f t="shared" ca="1" si="2"/>
        <v>0.39930555555555558</v>
      </c>
      <c r="J61" s="22">
        <f t="shared" ca="1" si="18"/>
        <v>5</v>
      </c>
      <c r="K61" s="22" t="str">
        <f t="shared" ca="1" si="19"/>
        <v>Absolutely delicious!</v>
      </c>
      <c r="L61" s="22">
        <f t="shared" ca="1" si="9"/>
        <v>20</v>
      </c>
    </row>
    <row r="62" spans="1:12" s="22" customFormat="1">
      <c r="A62" s="22" t="str">
        <f t="shared" si="3"/>
        <v>ORD-061</v>
      </c>
      <c r="B62" s="23">
        <f t="shared" ca="1" si="15"/>
        <v>45740</v>
      </c>
      <c r="C62" s="24" t="str">
        <f t="shared" ca="1" si="16"/>
        <v>Oreo Milkshake</v>
      </c>
      <c r="D62" s="22" t="str">
        <f t="shared" ca="1" si="17"/>
        <v>Beverage</v>
      </c>
      <c r="E62" s="22">
        <f t="shared" ca="1" si="6"/>
        <v>170</v>
      </c>
      <c r="F62" s="22">
        <v>4</v>
      </c>
      <c r="G62" s="22">
        <f t="shared" ca="1" si="1"/>
        <v>680</v>
      </c>
      <c r="H62" s="22" t="s">
        <v>25</v>
      </c>
      <c r="I62" s="25">
        <f t="shared" ca="1" si="2"/>
        <v>0.52430555555555558</v>
      </c>
      <c r="J62" s="22">
        <f t="shared" ca="1" si="18"/>
        <v>3</v>
      </c>
      <c r="K62" s="22" t="str">
        <f t="shared" ca="1" si="19"/>
        <v>Decent meal.</v>
      </c>
      <c r="L62" s="22">
        <f t="shared" ca="1" si="9"/>
        <v>4</v>
      </c>
    </row>
    <row r="63" spans="1:12" s="22" customFormat="1">
      <c r="A63" s="22" t="str">
        <f t="shared" si="3"/>
        <v>ORD-062</v>
      </c>
      <c r="B63" s="23">
        <f t="shared" ca="1" si="15"/>
        <v>45723</v>
      </c>
      <c r="C63" s="24" t="str">
        <f t="shared" ca="1" si="16"/>
        <v>Strawberry Cream</v>
      </c>
      <c r="D63" s="22" t="str">
        <f t="shared" ca="1" si="17"/>
        <v>Seasonal</v>
      </c>
      <c r="E63" s="22">
        <f t="shared" ca="1" si="6"/>
        <v>190</v>
      </c>
      <c r="F63" s="22">
        <v>1</v>
      </c>
      <c r="G63" s="22">
        <f t="shared" ca="1" si="1"/>
        <v>190</v>
      </c>
      <c r="H63" s="22" t="s">
        <v>27</v>
      </c>
      <c r="I63" s="25">
        <f t="shared" ca="1" si="2"/>
        <v>0.65555555555555556</v>
      </c>
      <c r="J63" s="22">
        <f t="shared" ca="1" si="18"/>
        <v>2</v>
      </c>
      <c r="K63" s="22" t="str">
        <f t="shared" ca="1" si="19"/>
        <v>Could be much better.</v>
      </c>
      <c r="L63" s="22">
        <f t="shared" ca="1" si="9"/>
        <v>8</v>
      </c>
    </row>
    <row r="64" spans="1:12" s="22" customFormat="1">
      <c r="A64" s="22" t="str">
        <f t="shared" si="3"/>
        <v>ORD-063</v>
      </c>
      <c r="B64" s="23">
        <f t="shared" ca="1" si="15"/>
        <v>45737</v>
      </c>
      <c r="C64" s="24" t="str">
        <f t="shared" ca="1" si="16"/>
        <v>Corn Cheese Pizza</v>
      </c>
      <c r="D64" s="22" t="str">
        <f t="shared" ca="1" si="17"/>
        <v>Main Course</v>
      </c>
      <c r="E64" s="22">
        <f t="shared" ca="1" si="6"/>
        <v>280</v>
      </c>
      <c r="F64" s="22">
        <v>2</v>
      </c>
      <c r="G64" s="22">
        <f t="shared" ca="1" si="1"/>
        <v>560</v>
      </c>
      <c r="H64" s="22" t="s">
        <v>25</v>
      </c>
      <c r="I64" s="25">
        <f t="shared" ca="1" si="2"/>
        <v>0.79027777777777775</v>
      </c>
      <c r="J64" s="22">
        <f t="shared" ca="1" si="18"/>
        <v>4</v>
      </c>
      <c r="K64" s="22" t="str">
        <f t="shared" ca="1" si="19"/>
        <v>Really enjoyed it.</v>
      </c>
      <c r="L64" s="22">
        <f t="shared" ca="1" si="9"/>
        <v>20</v>
      </c>
    </row>
    <row r="65" spans="1:12" s="22" customFormat="1">
      <c r="A65" s="22" t="str">
        <f t="shared" si="3"/>
        <v>ORD-064</v>
      </c>
      <c r="B65" s="23">
        <f t="shared" ca="1" si="15"/>
        <v>45718</v>
      </c>
      <c r="C65" s="24" t="str">
        <f t="shared" ca="1" si="16"/>
        <v>Veg Momos</v>
      </c>
      <c r="D65" s="22" t="str">
        <f t="shared" ca="1" si="17"/>
        <v>Snacks</v>
      </c>
      <c r="E65" s="22">
        <f t="shared" ca="1" si="6"/>
        <v>120</v>
      </c>
      <c r="F65" s="22">
        <v>4</v>
      </c>
      <c r="G65" s="22">
        <f t="shared" ca="1" si="1"/>
        <v>480</v>
      </c>
      <c r="H65" s="22" t="s">
        <v>25</v>
      </c>
      <c r="I65" s="25">
        <f t="shared" ca="1" si="2"/>
        <v>0.5131944444444444</v>
      </c>
      <c r="J65" s="22">
        <f t="shared" ca="1" si="18"/>
        <v>4</v>
      </c>
      <c r="K65" s="22" t="str">
        <f t="shared" ca="1" si="19"/>
        <v>Will order again.</v>
      </c>
      <c r="L65" s="22">
        <f t="shared" ca="1" si="9"/>
        <v>18</v>
      </c>
    </row>
    <row r="66" spans="1:12" s="22" customFormat="1">
      <c r="A66" s="22" t="str">
        <f t="shared" si="3"/>
        <v>ORD-065</v>
      </c>
      <c r="B66" s="23">
        <f t="shared" ca="1" si="15"/>
        <v>45743</v>
      </c>
      <c r="C66" s="24" t="str">
        <f t="shared" ca="1" si="16"/>
        <v>Oreo Milkshake</v>
      </c>
      <c r="D66" s="22" t="str">
        <f t="shared" ca="1" si="17"/>
        <v>Beverage</v>
      </c>
      <c r="E66" s="22">
        <f t="shared" ca="1" si="6"/>
        <v>170</v>
      </c>
      <c r="F66" s="22">
        <v>5</v>
      </c>
      <c r="G66" s="22">
        <f t="shared" ref="G66:G129" ca="1" si="20">PRODUCT(F66,E66)</f>
        <v>850</v>
      </c>
      <c r="H66" s="22" t="s">
        <v>25</v>
      </c>
      <c r="I66" s="25">
        <f t="shared" ref="I66:I129" ca="1" si="21">TIME(RANDBETWEEN(9, 20), RANDBETWEEN(0, 59), 0)</f>
        <v>0.82916666666666672</v>
      </c>
      <c r="J66" s="22">
        <f t="shared" ca="1" si="18"/>
        <v>3</v>
      </c>
      <c r="K66" s="22" t="str">
        <f t="shared" ca="1" si="19"/>
        <v>Nothing special, but fine.</v>
      </c>
      <c r="L66" s="22">
        <f t="shared" ca="1" si="9"/>
        <v>4</v>
      </c>
    </row>
    <row r="67" spans="1:12" s="22" customFormat="1">
      <c r="A67" s="22" t="str">
        <f t="shared" ref="A67:A130" si="22">"ORD-"&amp;TEXT(ROW()-1, "000")</f>
        <v>ORD-066</v>
      </c>
      <c r="B67" s="23">
        <f t="shared" ca="1" si="15"/>
        <v>45717</v>
      </c>
      <c r="C67" s="24" t="str">
        <f t="shared" ca="1" si="16"/>
        <v>Paneer Tikka Sandwich</v>
      </c>
      <c r="D67" s="22" t="str">
        <f t="shared" ca="1" si="17"/>
        <v>Main Course</v>
      </c>
      <c r="E67" s="22">
        <f t="shared" ref="E67:E101" ca="1" si="23">_xlfn.SWITCH(C67,
"Heart-Shaped Pizza", 399,
"Corn Cheese Pizza", 280,
"Paneer Tikka Sandwich", 240,
"Sizzling Brownie", 220,
"Mango Mastani", 210,
"Paneer Chilli", 210,
"Strawberry Cream", 190,
"Veg Crispy", 180,
"Cheese Garlic Bread", 180,
"Chocolate Lava Cake", 180,
"Oreo Milkshake", 170,
"Butter Pav Bhaji", 160,
"Veg Schezwan Fried Rice", 160,
"Hakka Noodles", 150,
"Virgin Mojito", 140,
"Cold Coffee", 140,
"Veg Momos", 120,
"Gajar Halwa", 120,
"Veg Schezwan Maggi", 110,
"Watermelon Juice", 110,
"Vanilla Ice Cream", 90,
"Hot Coffee", 80,
"Fresh Lime Soda", 80,
"Hot Chocolate", 80,
"Cheese Chilli Toast", 80,
"Veg Manchurian Soup", 70,
"Masala Chai", 40,
"Adrak Chai", 40,
50)</f>
        <v>240</v>
      </c>
      <c r="F67" s="22">
        <v>2</v>
      </c>
      <c r="G67" s="22">
        <f t="shared" ca="1" si="20"/>
        <v>480</v>
      </c>
      <c r="H67" s="22" t="s">
        <v>25</v>
      </c>
      <c r="I67" s="25">
        <f t="shared" ca="1" si="21"/>
        <v>0.49861111111111112</v>
      </c>
      <c r="J67" s="22">
        <f t="shared" ca="1" si="18"/>
        <v>4</v>
      </c>
      <c r="K67" s="22" t="str">
        <f t="shared" ca="1" si="19"/>
        <v>Good taste!</v>
      </c>
      <c r="L67" s="22">
        <f t="shared" ref="L67:L130" ca="1" si="24">COUNTIF($C$2:$C$302, C67)</f>
        <v>4</v>
      </c>
    </row>
    <row r="68" spans="1:12" s="22" customFormat="1">
      <c r="A68" s="22" t="str">
        <f t="shared" si="22"/>
        <v>ORD-067</v>
      </c>
      <c r="B68" s="23">
        <f t="shared" ca="1" si="15"/>
        <v>45721</v>
      </c>
      <c r="C68" s="24" t="str">
        <f t="shared" ca="1" si="16"/>
        <v>Cheese Garlic Bread</v>
      </c>
      <c r="D68" s="22" t="str">
        <f t="shared" ca="1" si="17"/>
        <v>Snacks</v>
      </c>
      <c r="E68" s="22">
        <f t="shared" ca="1" si="23"/>
        <v>180</v>
      </c>
      <c r="F68" s="22">
        <v>3</v>
      </c>
      <c r="G68" s="22">
        <f t="shared" ca="1" si="20"/>
        <v>540</v>
      </c>
      <c r="H68" s="22" t="s">
        <v>27</v>
      </c>
      <c r="I68" s="25">
        <f t="shared" ca="1" si="21"/>
        <v>0.41944444444444445</v>
      </c>
      <c r="J68" s="22">
        <f t="shared" ca="1" si="18"/>
        <v>3</v>
      </c>
      <c r="K68" s="22" t="str">
        <f t="shared" ca="1" si="19"/>
        <v>Decent meal.</v>
      </c>
      <c r="L68" s="22">
        <f t="shared" ca="1" si="24"/>
        <v>18</v>
      </c>
    </row>
    <row r="69" spans="1:12" s="22" customFormat="1">
      <c r="A69" s="22" t="str">
        <f t="shared" si="22"/>
        <v>ORD-068</v>
      </c>
      <c r="B69" s="23">
        <f t="shared" ca="1" si="15"/>
        <v>45734</v>
      </c>
      <c r="C69" s="24" t="str">
        <f t="shared" ca="1" si="16"/>
        <v>Mango Mastani</v>
      </c>
      <c r="D69" s="22" t="str">
        <f t="shared" ca="1" si="17"/>
        <v>Seasonal</v>
      </c>
      <c r="E69" s="22">
        <f t="shared" ca="1" si="23"/>
        <v>210</v>
      </c>
      <c r="F69" s="22">
        <v>3</v>
      </c>
      <c r="G69" s="22">
        <f t="shared" ca="1" si="20"/>
        <v>630</v>
      </c>
      <c r="H69" s="22" t="s">
        <v>26</v>
      </c>
      <c r="I69" s="25">
        <f t="shared" ca="1" si="21"/>
        <v>0.63194444444444442</v>
      </c>
      <c r="J69" s="22">
        <f t="shared" ca="1" si="18"/>
        <v>5</v>
      </c>
      <c r="K69" s="22" t="str">
        <f t="shared" ca="1" si="19"/>
        <v>Best in town!</v>
      </c>
      <c r="L69" s="22">
        <f t="shared" ca="1" si="24"/>
        <v>3</v>
      </c>
    </row>
    <row r="70" spans="1:12" s="22" customFormat="1">
      <c r="A70" s="22" t="str">
        <f t="shared" si="22"/>
        <v>ORD-069</v>
      </c>
      <c r="B70" s="23">
        <f t="shared" ca="1" si="15"/>
        <v>45736</v>
      </c>
      <c r="C70" s="24" t="str">
        <f t="shared" ca="1" si="16"/>
        <v>Strawberry Cream</v>
      </c>
      <c r="D70" s="22" t="str">
        <f t="shared" ca="1" si="17"/>
        <v>Seasonal</v>
      </c>
      <c r="E70" s="22">
        <f t="shared" ca="1" si="23"/>
        <v>190</v>
      </c>
      <c r="F70" s="22">
        <v>4</v>
      </c>
      <c r="G70" s="22">
        <f t="shared" ca="1" si="20"/>
        <v>760</v>
      </c>
      <c r="H70" s="22" t="s">
        <v>27</v>
      </c>
      <c r="I70" s="25">
        <f t="shared" ca="1" si="21"/>
        <v>0.49513888888888891</v>
      </c>
      <c r="J70" s="22">
        <f t="shared" ca="1" si="18"/>
        <v>2</v>
      </c>
      <c r="K70" s="22" t="str">
        <f t="shared" ca="1" si="19"/>
        <v>Below expectations.</v>
      </c>
      <c r="L70" s="22">
        <f t="shared" ca="1" si="24"/>
        <v>8</v>
      </c>
    </row>
    <row r="71" spans="1:12" s="22" customFormat="1">
      <c r="A71" s="22" t="str">
        <f t="shared" si="22"/>
        <v>ORD-070</v>
      </c>
      <c r="B71" s="23">
        <f t="shared" ca="1" si="15"/>
        <v>45731</v>
      </c>
      <c r="C71" s="24" t="str">
        <f t="shared" ca="1" si="16"/>
        <v>Cheese Garlic Bread</v>
      </c>
      <c r="D71" s="22" t="str">
        <f t="shared" ca="1" si="17"/>
        <v>Snacks</v>
      </c>
      <c r="E71" s="22">
        <f t="shared" ca="1" si="23"/>
        <v>180</v>
      </c>
      <c r="F71" s="22">
        <v>3</v>
      </c>
      <c r="G71" s="22">
        <f t="shared" ca="1" si="20"/>
        <v>540</v>
      </c>
      <c r="H71" s="22" t="s">
        <v>26</v>
      </c>
      <c r="I71" s="25">
        <f t="shared" ca="1" si="21"/>
        <v>0.76666666666666672</v>
      </c>
      <c r="J71" s="22">
        <f t="shared" ca="1" si="18"/>
        <v>5</v>
      </c>
      <c r="K71" s="22" t="str">
        <f t="shared" ca="1" si="19"/>
        <v>Highly recommended!</v>
      </c>
      <c r="L71" s="22">
        <f t="shared" ca="1" si="24"/>
        <v>18</v>
      </c>
    </row>
    <row r="72" spans="1:12" s="22" customFormat="1">
      <c r="A72" s="22" t="str">
        <f t="shared" si="22"/>
        <v>ORD-071</v>
      </c>
      <c r="B72" s="23">
        <f t="shared" ca="1" si="15"/>
        <v>45746</v>
      </c>
      <c r="C72" s="24" t="str">
        <f t="shared" ca="1" si="16"/>
        <v>Paneer Chilli</v>
      </c>
      <c r="D72" s="22" t="str">
        <f t="shared" ca="1" si="17"/>
        <v>Starters</v>
      </c>
      <c r="E72" s="22">
        <f t="shared" ca="1" si="23"/>
        <v>210</v>
      </c>
      <c r="F72" s="22">
        <v>4</v>
      </c>
      <c r="G72" s="22">
        <f t="shared" ca="1" si="20"/>
        <v>840</v>
      </c>
      <c r="H72" s="22" t="s">
        <v>25</v>
      </c>
      <c r="I72" s="25">
        <f t="shared" ca="1" si="21"/>
        <v>0.39930555555555558</v>
      </c>
      <c r="J72" s="22">
        <f t="shared" ca="1" si="18"/>
        <v>3</v>
      </c>
      <c r="K72" s="22" t="str">
        <f t="shared" ca="1" si="19"/>
        <v>It was okay.</v>
      </c>
      <c r="L72" s="22">
        <f t="shared" ca="1" si="24"/>
        <v>17</v>
      </c>
    </row>
    <row r="73" spans="1:12" s="22" customFormat="1">
      <c r="A73" s="22" t="str">
        <f t="shared" si="22"/>
        <v>ORD-072</v>
      </c>
      <c r="B73" s="23">
        <f t="shared" ca="1" si="15"/>
        <v>45718</v>
      </c>
      <c r="C73" s="24" t="str">
        <f t="shared" ca="1" si="16"/>
        <v>Paneer Tikka Sandwich</v>
      </c>
      <c r="D73" s="22" t="str">
        <f t="shared" ca="1" si="17"/>
        <v>Main Course</v>
      </c>
      <c r="E73" s="22">
        <f t="shared" ca="1" si="23"/>
        <v>240</v>
      </c>
      <c r="F73" s="22">
        <v>3</v>
      </c>
      <c r="G73" s="22">
        <f t="shared" ca="1" si="20"/>
        <v>720</v>
      </c>
      <c r="H73" s="22" t="s">
        <v>26</v>
      </c>
      <c r="I73" s="25">
        <f t="shared" ca="1" si="21"/>
        <v>0.84236111111111112</v>
      </c>
      <c r="J73" s="22">
        <f t="shared" ca="1" si="18"/>
        <v>4</v>
      </c>
      <c r="K73" s="22" t="str">
        <f t="shared" ca="1" si="19"/>
        <v>Will order again.</v>
      </c>
      <c r="L73" s="22">
        <f t="shared" ca="1" si="24"/>
        <v>4</v>
      </c>
    </row>
    <row r="74" spans="1:12" s="22" customFormat="1">
      <c r="A74" s="22" t="str">
        <f t="shared" si="22"/>
        <v>ORD-073</v>
      </c>
      <c r="B74" s="23">
        <f t="shared" ca="1" si="15"/>
        <v>45727</v>
      </c>
      <c r="C74" s="24" t="str">
        <f t="shared" ca="1" si="16"/>
        <v>Cheese Garlic Bread</v>
      </c>
      <c r="D74" s="22" t="str">
        <f t="shared" ca="1" si="17"/>
        <v>Snacks</v>
      </c>
      <c r="E74" s="22">
        <f t="shared" ca="1" si="23"/>
        <v>180</v>
      </c>
      <c r="F74" s="22">
        <v>2</v>
      </c>
      <c r="G74" s="22">
        <f t="shared" ca="1" si="20"/>
        <v>360</v>
      </c>
      <c r="H74" s="22" t="s">
        <v>27</v>
      </c>
      <c r="I74" s="25">
        <f t="shared" ca="1" si="21"/>
        <v>0.77361111111111114</v>
      </c>
      <c r="J74" s="22">
        <f t="shared" ca="1" si="18"/>
        <v>3</v>
      </c>
      <c r="K74" s="22" t="str">
        <f t="shared" ca="1" si="19"/>
        <v>It was okay.</v>
      </c>
      <c r="L74" s="22">
        <f t="shared" ca="1" si="24"/>
        <v>18</v>
      </c>
    </row>
    <row r="75" spans="1:12" s="22" customFormat="1">
      <c r="A75" s="22" t="str">
        <f t="shared" si="22"/>
        <v>ORD-074</v>
      </c>
      <c r="B75" s="23">
        <f t="shared" ca="1" si="15"/>
        <v>45731</v>
      </c>
      <c r="C75" s="24" t="str">
        <f t="shared" ca="1" si="16"/>
        <v>Butter Pav Bhaji</v>
      </c>
      <c r="D75" s="22" t="str">
        <f t="shared" ca="1" si="17"/>
        <v>Main Course</v>
      </c>
      <c r="E75" s="22">
        <f t="shared" ca="1" si="23"/>
        <v>160</v>
      </c>
      <c r="F75" s="22">
        <v>5</v>
      </c>
      <c r="G75" s="22">
        <f t="shared" ca="1" si="20"/>
        <v>800</v>
      </c>
      <c r="H75" s="22" t="s">
        <v>26</v>
      </c>
      <c r="I75" s="25">
        <f t="shared" ca="1" si="21"/>
        <v>0.43402777777777779</v>
      </c>
      <c r="J75" s="22">
        <f t="shared" ca="1" si="18"/>
        <v>3</v>
      </c>
      <c r="K75" s="22" t="str">
        <f ca="1">CHOOSE(J75,
CHOOSE(RANDBETWEEN(1,3), "Very disappointing.", "Not worth the price.", "Taste was off."),
CHOOSE(RANDBETWEEN(1,3), "Average at best.", "Could be much better.", "Below expectations."),
CHOOSE(RANDBETWEEN(1,3), "It was okay.", "Decent meal.", "Nothing special, but fine."),
CHOOSE(RANDBETWEEN(1,3), "Good taste!", "Really enjoyed it.", "Will order again."),
CHOOSE(RANDBETWEEN(1,3), "Absolutely delicious!", "Best in town!", "Highly recommended!")
)</f>
        <v>Decent meal.</v>
      </c>
      <c r="L75" s="22">
        <f t="shared" ca="1" si="24"/>
        <v>20</v>
      </c>
    </row>
    <row r="76" spans="1:12" s="22" customFormat="1">
      <c r="A76" s="22" t="str">
        <f t="shared" si="22"/>
        <v>ORD-075</v>
      </c>
      <c r="B76" s="23">
        <f ca="1">RANDBETWEEN(DATE(2025,3,1), DATE(2025,3,31))</f>
        <v>45717</v>
      </c>
      <c r="C76" s="24" t="str">
        <f t="shared" ca="1" si="16"/>
        <v>Paneer Chilli</v>
      </c>
      <c r="D76" s="22" t="str">
        <f t="shared" ca="1" si="17"/>
        <v>Starters</v>
      </c>
      <c r="E76" s="22">
        <f t="shared" ca="1" si="23"/>
        <v>210</v>
      </c>
      <c r="F76" s="22">
        <v>5</v>
      </c>
      <c r="G76" s="22">
        <f t="shared" ca="1" si="20"/>
        <v>1050</v>
      </c>
      <c r="H76" s="22" t="s">
        <v>25</v>
      </c>
      <c r="I76" s="25">
        <f t="shared" ca="1" si="21"/>
        <v>0.45347222222222222</v>
      </c>
      <c r="J76" s="22">
        <f t="shared" ca="1" si="18"/>
        <v>4</v>
      </c>
      <c r="K76" s="22" t="str">
        <f ca="1">CHOOSE(J76,
CHOOSE(RANDBETWEEN(1,3), "Very disappointing.", "Not worth the price.", "Taste was off."),
CHOOSE(RANDBETWEEN(1,3), "Average at best.", "Could be much better.", "Below expectations."),
CHOOSE(RANDBETWEEN(1,3), "It was okay.", "Decent meal.", "Nothing special, but fine."),
CHOOSE(RANDBETWEEN(1,3), "Good taste!", "Really enjoyed it.", "Will order again."),
CHOOSE(RANDBETWEEN(1,3), "Absolutely delicious!", "Best in town!", "Highly recommended!")
)</f>
        <v>Good taste!</v>
      </c>
      <c r="L76" s="22">
        <f t="shared" ca="1" si="24"/>
        <v>17</v>
      </c>
    </row>
    <row r="77" spans="1:12" s="18" customFormat="1">
      <c r="A77" s="18" t="str">
        <f t="shared" si="22"/>
        <v>ORD-076</v>
      </c>
      <c r="B77" s="19">
        <f ca="1">RANDBETWEEN(DATE(2025,4,1), DATE(2025,4,30))</f>
        <v>45764</v>
      </c>
      <c r="C77" s="20" t="str">
        <f ca="1">CHOOSE(RANDBETWEEN(1,15), "Mango Mastani", "Cold Coffee", "Veg Schezwan Fried Rice", "Virgin Mojito", "Watermelon Juice", "Sizzling Brownie", "Butter Pav Bhaji", "Vanilla Ice Cream", "Paneer Tikka Sandwich", "Veg Crispy", "Fresh Lime Soda", "Veg Momos", "Paneer Chilli", "Hakka Noodles", "Corn Cheese Pizza")</f>
        <v>Veg Momos</v>
      </c>
      <c r="D77" s="18" t="str">
        <f ca="1">_xlfn.SWITCH(C77, "Mango Mastani", "Seasonal", "Virgin Mojito", "Beverage", "Watermelon Juice", "Beverage", "Cold Coffee", "Beverage", "Fresh Lime Soda", "Beverage", "Sizzling Brownie", "Dessert", "Vanilla Ice Cream", "Dessert", "Veg Schezwan Fried Rice", "Main Course", "Hakka Noodles", "Main Course", "Butter Pav Bhaji", "Main Course", "Paneer Tikka Sandwich", "Main Course", "Corn Cheese Pizza", "Main Course", "Veg Crispy", "Starters", "Paneer Chilli", "Starters", "Veg Momos", "Snacks", "Snacks")</f>
        <v>Snacks</v>
      </c>
      <c r="E77" s="18">
        <f t="shared" ca="1" si="23"/>
        <v>120</v>
      </c>
      <c r="F77" s="18">
        <v>1</v>
      </c>
      <c r="G77" s="18">
        <f t="shared" ca="1" si="20"/>
        <v>120</v>
      </c>
      <c r="H77" s="18" t="s">
        <v>27</v>
      </c>
      <c r="I77" s="21">
        <f t="shared" ca="1" si="21"/>
        <v>0.7680555555555556</v>
      </c>
      <c r="J77" s="18">
        <f ca="1">_xlfn.SWITCH(C77, "Virgin Mojito", RANDBETWEEN(4,5), "Watermelon Juice", RANDBETWEEN(4,5), "Fresh Lime Soda", RANDBETWEEN(4,5), "Veg Schezwan Fried Rice", RANDBETWEEN(1,3), RANDBETWEEN(3,5))</f>
        <v>5</v>
      </c>
      <c r="K77" s="18" t="str">
        <f ca="1">CHOOSE(J77, "Too hot for this weather!", "It was okay.", "Very refreshing!", "Loved the taste!", "Perfect for summer!")</f>
        <v>Perfect for summer!</v>
      </c>
      <c r="L77" s="18">
        <f t="shared" ca="1" si="24"/>
        <v>18</v>
      </c>
    </row>
    <row r="78" spans="1:12" s="18" customFormat="1">
      <c r="A78" s="18" t="str">
        <f t="shared" si="22"/>
        <v>ORD-077</v>
      </c>
      <c r="B78" s="19">
        <f t="shared" ref="B78:B101" ca="1" si="25">RANDBETWEEN(DATE(2025,4,1), DATE(2025,4,30))</f>
        <v>45751</v>
      </c>
      <c r="C78" s="20" t="str">
        <f t="shared" ref="C78:C101" ca="1" si="26">CHOOSE(RANDBETWEEN(1,15), "Mango Mastani", "Cold Coffee", "Veg Schezwan Fried Rice", "Virgin Mojito", "Watermelon Juice", "Sizzling Brownie", "Butter Pav Bhaji", "Vanilla Ice Cream", "Paneer Tikka Sandwich", "Veg Crispy", "Fresh Lime Soda", "Veg Momos", "Paneer Chilli", "Hakka Noodles", "Corn Cheese Pizza")</f>
        <v>Butter Pav Bhaji</v>
      </c>
      <c r="D78" s="18" t="str">
        <f t="shared" ref="D78:D101" ca="1" si="27">_xlfn.SWITCH(C78, "Mango Mastani", "Seasonal", "Virgin Mojito", "Beverage", "Watermelon Juice", "Beverage", "Cold Coffee", "Beverage", "Fresh Lime Soda", "Beverage", "Sizzling Brownie", "Dessert", "Vanilla Ice Cream", "Dessert", "Veg Schezwan Fried Rice", "Main Course", "Hakka Noodles", "Main Course", "Butter Pav Bhaji", "Main Course", "Paneer Tikka Sandwich", "Main Course", "Corn Cheese Pizza", "Main Course", "Veg Crispy", "Starters", "Paneer Chilli", "Starters", "Veg Momos", "Snacks", "Snacks")</f>
        <v>Main Course</v>
      </c>
      <c r="E78" s="18">
        <f t="shared" ca="1" si="23"/>
        <v>160</v>
      </c>
      <c r="F78" s="18">
        <v>2</v>
      </c>
      <c r="G78" s="18">
        <f t="shared" ca="1" si="20"/>
        <v>320</v>
      </c>
      <c r="H78" s="18" t="s">
        <v>27</v>
      </c>
      <c r="I78" s="21">
        <f t="shared" ca="1" si="21"/>
        <v>0.61388888888888893</v>
      </c>
      <c r="J78" s="18">
        <f t="shared" ref="J78:J101" ca="1" si="28">_xlfn.SWITCH(C78, "Virgin Mojito", RANDBETWEEN(4,5), "Watermelon Juice", RANDBETWEEN(4,5), "Fresh Lime Soda", RANDBETWEEN(4,5), "Veg Schezwan Fried Rice", RANDBETWEEN(1,3), RANDBETWEEN(3,5))</f>
        <v>4</v>
      </c>
      <c r="K78" s="18" t="str">
        <f t="shared" ref="K78:K101" ca="1" si="29">CHOOSE(J78, "Too hot for this weather!", "It was okay.", "Very refreshing!", "Loved the taste!", "Perfect for summer!")</f>
        <v>Loved the taste!</v>
      </c>
      <c r="L78" s="18">
        <f t="shared" ca="1" si="24"/>
        <v>20</v>
      </c>
    </row>
    <row r="79" spans="1:12" s="18" customFormat="1">
      <c r="A79" s="18" t="str">
        <f t="shared" si="22"/>
        <v>ORD-078</v>
      </c>
      <c r="B79" s="19">
        <f t="shared" ca="1" si="25"/>
        <v>45750</v>
      </c>
      <c r="C79" s="20" t="str">
        <f t="shared" ca="1" si="26"/>
        <v>Cold Coffee</v>
      </c>
      <c r="D79" s="18" t="str">
        <f t="shared" ca="1" si="27"/>
        <v>Beverage</v>
      </c>
      <c r="E79" s="18">
        <f t="shared" ca="1" si="23"/>
        <v>140</v>
      </c>
      <c r="F79" s="18">
        <v>5</v>
      </c>
      <c r="G79" s="18">
        <f t="shared" ca="1" si="20"/>
        <v>700</v>
      </c>
      <c r="H79" s="18" t="s">
        <v>27</v>
      </c>
      <c r="I79" s="21">
        <f t="shared" ca="1" si="21"/>
        <v>0.48402777777777778</v>
      </c>
      <c r="J79" s="18">
        <f t="shared" ca="1" si="28"/>
        <v>5</v>
      </c>
      <c r="K79" s="18" t="str">
        <f t="shared" ca="1" si="29"/>
        <v>Perfect for summer!</v>
      </c>
      <c r="L79" s="18">
        <f t="shared" ca="1" si="24"/>
        <v>10</v>
      </c>
    </row>
    <row r="80" spans="1:12" s="18" customFormat="1">
      <c r="A80" s="18" t="str">
        <f t="shared" si="22"/>
        <v>ORD-079</v>
      </c>
      <c r="B80" s="19">
        <f t="shared" ca="1" si="25"/>
        <v>45750</v>
      </c>
      <c r="C80" s="20" t="str">
        <f t="shared" ca="1" si="26"/>
        <v>Cold Coffee</v>
      </c>
      <c r="D80" s="18" t="str">
        <f t="shared" ca="1" si="27"/>
        <v>Beverage</v>
      </c>
      <c r="E80" s="18">
        <f t="shared" ca="1" si="23"/>
        <v>140</v>
      </c>
      <c r="F80" s="18">
        <v>3</v>
      </c>
      <c r="G80" s="18">
        <f t="shared" ca="1" si="20"/>
        <v>420</v>
      </c>
      <c r="H80" s="18" t="s">
        <v>27</v>
      </c>
      <c r="I80" s="21">
        <f t="shared" ca="1" si="21"/>
        <v>0.49444444444444446</v>
      </c>
      <c r="J80" s="18">
        <f t="shared" ca="1" si="28"/>
        <v>5</v>
      </c>
      <c r="K80" s="18" t="str">
        <f t="shared" ca="1" si="29"/>
        <v>Perfect for summer!</v>
      </c>
      <c r="L80" s="18">
        <f t="shared" ca="1" si="24"/>
        <v>10</v>
      </c>
    </row>
    <row r="81" spans="1:12" s="18" customFormat="1">
      <c r="A81" s="18" t="str">
        <f t="shared" si="22"/>
        <v>ORD-080</v>
      </c>
      <c r="B81" s="19">
        <f t="shared" ca="1" si="25"/>
        <v>45748</v>
      </c>
      <c r="C81" s="20" t="str">
        <f t="shared" ca="1" si="26"/>
        <v>Cold Coffee</v>
      </c>
      <c r="D81" s="18" t="str">
        <f t="shared" ca="1" si="27"/>
        <v>Beverage</v>
      </c>
      <c r="E81" s="18">
        <f t="shared" ca="1" si="23"/>
        <v>140</v>
      </c>
      <c r="F81" s="18">
        <v>2</v>
      </c>
      <c r="G81" s="18">
        <f t="shared" ca="1" si="20"/>
        <v>280</v>
      </c>
      <c r="H81" s="18" t="s">
        <v>26</v>
      </c>
      <c r="I81" s="21">
        <f t="shared" ca="1" si="21"/>
        <v>0.41875000000000001</v>
      </c>
      <c r="J81" s="18">
        <f t="shared" ca="1" si="28"/>
        <v>5</v>
      </c>
      <c r="K81" s="18" t="str">
        <f t="shared" ca="1" si="29"/>
        <v>Perfect for summer!</v>
      </c>
      <c r="L81" s="18">
        <f t="shared" ca="1" si="24"/>
        <v>10</v>
      </c>
    </row>
    <row r="82" spans="1:12" s="18" customFormat="1">
      <c r="A82" s="18" t="str">
        <f t="shared" si="22"/>
        <v>ORD-081</v>
      </c>
      <c r="B82" s="19">
        <f t="shared" ca="1" si="25"/>
        <v>45769</v>
      </c>
      <c r="C82" s="20" t="str">
        <f t="shared" ca="1" si="26"/>
        <v>Fresh Lime Soda</v>
      </c>
      <c r="D82" s="18" t="str">
        <f t="shared" ca="1" si="27"/>
        <v>Beverage</v>
      </c>
      <c r="E82" s="18">
        <f t="shared" ca="1" si="23"/>
        <v>80</v>
      </c>
      <c r="F82" s="18">
        <v>3</v>
      </c>
      <c r="G82" s="18">
        <f t="shared" ca="1" si="20"/>
        <v>240</v>
      </c>
      <c r="H82" s="18" t="s">
        <v>25</v>
      </c>
      <c r="I82" s="21">
        <f t="shared" ca="1" si="21"/>
        <v>0.3888888888888889</v>
      </c>
      <c r="J82" s="18">
        <f t="shared" ca="1" si="28"/>
        <v>4</v>
      </c>
      <c r="K82" s="18" t="str">
        <f t="shared" ca="1" si="29"/>
        <v>Loved the taste!</v>
      </c>
      <c r="L82" s="18">
        <f t="shared" ca="1" si="24"/>
        <v>5</v>
      </c>
    </row>
    <row r="83" spans="1:12" s="18" customFormat="1">
      <c r="A83" s="18" t="str">
        <f t="shared" si="22"/>
        <v>ORD-082</v>
      </c>
      <c r="B83" s="19">
        <f t="shared" ca="1" si="25"/>
        <v>45777</v>
      </c>
      <c r="C83" s="20" t="str">
        <f t="shared" ca="1" si="26"/>
        <v>Fresh Lime Soda</v>
      </c>
      <c r="D83" s="18" t="str">
        <f t="shared" ca="1" si="27"/>
        <v>Beverage</v>
      </c>
      <c r="E83" s="18">
        <f t="shared" ca="1" si="23"/>
        <v>80</v>
      </c>
      <c r="F83" s="18">
        <v>2</v>
      </c>
      <c r="G83" s="18">
        <f t="shared" ca="1" si="20"/>
        <v>160</v>
      </c>
      <c r="H83" s="18" t="s">
        <v>27</v>
      </c>
      <c r="I83" s="21">
        <f t="shared" ca="1" si="21"/>
        <v>0.50069444444444444</v>
      </c>
      <c r="J83" s="18">
        <f t="shared" ca="1" si="28"/>
        <v>4</v>
      </c>
      <c r="K83" s="18" t="str">
        <f t="shared" ca="1" si="29"/>
        <v>Loved the taste!</v>
      </c>
      <c r="L83" s="18">
        <f t="shared" ca="1" si="24"/>
        <v>5</v>
      </c>
    </row>
    <row r="84" spans="1:12" s="18" customFormat="1">
      <c r="A84" s="18" t="str">
        <f t="shared" si="22"/>
        <v>ORD-083</v>
      </c>
      <c r="B84" s="19">
        <f t="shared" ca="1" si="25"/>
        <v>45764</v>
      </c>
      <c r="C84" s="20" t="str">
        <f t="shared" ca="1" si="26"/>
        <v>Butter Pav Bhaji</v>
      </c>
      <c r="D84" s="18" t="str">
        <f t="shared" ca="1" si="27"/>
        <v>Main Course</v>
      </c>
      <c r="E84" s="18">
        <f t="shared" ca="1" si="23"/>
        <v>160</v>
      </c>
      <c r="F84" s="18">
        <v>3</v>
      </c>
      <c r="G84" s="18">
        <f t="shared" ca="1" si="20"/>
        <v>480</v>
      </c>
      <c r="H84" s="18" t="s">
        <v>25</v>
      </c>
      <c r="I84" s="21">
        <f t="shared" ca="1" si="21"/>
        <v>0.67569444444444449</v>
      </c>
      <c r="J84" s="18">
        <f t="shared" ca="1" si="28"/>
        <v>3</v>
      </c>
      <c r="K84" s="18" t="str">
        <f t="shared" ca="1" si="29"/>
        <v>Very refreshing!</v>
      </c>
      <c r="L84" s="18">
        <f t="shared" ca="1" si="24"/>
        <v>20</v>
      </c>
    </row>
    <row r="85" spans="1:12" s="18" customFormat="1">
      <c r="A85" s="18" t="str">
        <f t="shared" si="22"/>
        <v>ORD-084</v>
      </c>
      <c r="B85" s="19">
        <f t="shared" ca="1" si="25"/>
        <v>45768</v>
      </c>
      <c r="C85" s="20" t="str">
        <f t="shared" ca="1" si="26"/>
        <v>Watermelon Juice</v>
      </c>
      <c r="D85" s="18" t="str">
        <f t="shared" ca="1" si="27"/>
        <v>Beverage</v>
      </c>
      <c r="E85" s="18">
        <f t="shared" ca="1" si="23"/>
        <v>110</v>
      </c>
      <c r="F85" s="18">
        <v>5</v>
      </c>
      <c r="G85" s="18">
        <f t="shared" ca="1" si="20"/>
        <v>550</v>
      </c>
      <c r="H85" s="18" t="s">
        <v>26</v>
      </c>
      <c r="I85" s="21">
        <f t="shared" ca="1" si="21"/>
        <v>0.63194444444444442</v>
      </c>
      <c r="J85" s="18">
        <f t="shared" ca="1" si="28"/>
        <v>5</v>
      </c>
      <c r="K85" s="18" t="str">
        <f t="shared" ca="1" si="29"/>
        <v>Perfect for summer!</v>
      </c>
      <c r="L85" s="18">
        <f t="shared" ca="1" si="24"/>
        <v>2</v>
      </c>
    </row>
    <row r="86" spans="1:12" s="18" customFormat="1">
      <c r="A86" s="18" t="str">
        <f t="shared" si="22"/>
        <v>ORD-085</v>
      </c>
      <c r="B86" s="19">
        <f t="shared" ca="1" si="25"/>
        <v>45767</v>
      </c>
      <c r="C86" s="20" t="str">
        <f t="shared" ca="1" si="26"/>
        <v>Paneer Tikka Sandwich</v>
      </c>
      <c r="D86" s="18" t="str">
        <f t="shared" ca="1" si="27"/>
        <v>Main Course</v>
      </c>
      <c r="E86" s="18">
        <f t="shared" ca="1" si="23"/>
        <v>240</v>
      </c>
      <c r="F86" s="18">
        <v>3</v>
      </c>
      <c r="G86" s="18">
        <f t="shared" ca="1" si="20"/>
        <v>720</v>
      </c>
      <c r="H86" s="18" t="s">
        <v>25</v>
      </c>
      <c r="I86" s="21">
        <f t="shared" ca="1" si="21"/>
        <v>0.72847222222222219</v>
      </c>
      <c r="J86" s="18">
        <f t="shared" ca="1" si="28"/>
        <v>4</v>
      </c>
      <c r="K86" s="18" t="str">
        <f t="shared" ca="1" si="29"/>
        <v>Loved the taste!</v>
      </c>
      <c r="L86" s="18">
        <f t="shared" ca="1" si="24"/>
        <v>4</v>
      </c>
    </row>
    <row r="87" spans="1:12" s="18" customFormat="1">
      <c r="A87" s="18" t="str">
        <f t="shared" si="22"/>
        <v>ORD-086</v>
      </c>
      <c r="B87" s="19">
        <f t="shared" ca="1" si="25"/>
        <v>45769</v>
      </c>
      <c r="C87" s="20" t="str">
        <f t="shared" ca="1" si="26"/>
        <v>Paneer Chilli</v>
      </c>
      <c r="D87" s="18" t="str">
        <f t="shared" ca="1" si="27"/>
        <v>Starters</v>
      </c>
      <c r="E87" s="18">
        <f t="shared" ca="1" si="23"/>
        <v>210</v>
      </c>
      <c r="F87" s="18">
        <v>2</v>
      </c>
      <c r="G87" s="18">
        <f t="shared" ca="1" si="20"/>
        <v>420</v>
      </c>
      <c r="H87" s="18" t="s">
        <v>26</v>
      </c>
      <c r="I87" s="21">
        <f t="shared" ca="1" si="21"/>
        <v>0.77916666666666667</v>
      </c>
      <c r="J87" s="18">
        <f t="shared" ca="1" si="28"/>
        <v>4</v>
      </c>
      <c r="K87" s="18" t="str">
        <f t="shared" ca="1" si="29"/>
        <v>Loved the taste!</v>
      </c>
      <c r="L87" s="18">
        <f t="shared" ca="1" si="24"/>
        <v>17</v>
      </c>
    </row>
    <row r="88" spans="1:12" s="18" customFormat="1">
      <c r="A88" s="18" t="str">
        <f t="shared" si="22"/>
        <v>ORD-087</v>
      </c>
      <c r="B88" s="19">
        <f t="shared" ca="1" si="25"/>
        <v>45754</v>
      </c>
      <c r="C88" s="20" t="str">
        <f t="shared" ca="1" si="26"/>
        <v>Vanilla Ice Cream</v>
      </c>
      <c r="D88" s="18" t="str">
        <f t="shared" ca="1" si="27"/>
        <v>Dessert</v>
      </c>
      <c r="E88" s="18">
        <f t="shared" ca="1" si="23"/>
        <v>90</v>
      </c>
      <c r="F88" s="18">
        <v>5</v>
      </c>
      <c r="G88" s="18">
        <f t="shared" ca="1" si="20"/>
        <v>450</v>
      </c>
      <c r="H88" s="18" t="s">
        <v>25</v>
      </c>
      <c r="I88" s="21">
        <f t="shared" ca="1" si="21"/>
        <v>0.63958333333333328</v>
      </c>
      <c r="J88" s="18">
        <f t="shared" ca="1" si="28"/>
        <v>3</v>
      </c>
      <c r="K88" s="18" t="str">
        <f t="shared" ca="1" si="29"/>
        <v>Very refreshing!</v>
      </c>
      <c r="L88" s="18">
        <f t="shared" ca="1" si="24"/>
        <v>2</v>
      </c>
    </row>
    <row r="89" spans="1:12" s="18" customFormat="1">
      <c r="A89" s="18" t="str">
        <f t="shared" si="22"/>
        <v>ORD-088</v>
      </c>
      <c r="B89" s="19">
        <f t="shared" ca="1" si="25"/>
        <v>45765</v>
      </c>
      <c r="C89" s="20" t="str">
        <f t="shared" ca="1" si="26"/>
        <v>Veg Momos</v>
      </c>
      <c r="D89" s="18" t="str">
        <f t="shared" ca="1" si="27"/>
        <v>Snacks</v>
      </c>
      <c r="E89" s="18">
        <f t="shared" ca="1" si="23"/>
        <v>120</v>
      </c>
      <c r="F89" s="18">
        <v>4</v>
      </c>
      <c r="G89" s="18">
        <f t="shared" ca="1" si="20"/>
        <v>480</v>
      </c>
      <c r="H89" s="18" t="s">
        <v>26</v>
      </c>
      <c r="I89" s="21">
        <f t="shared" ca="1" si="21"/>
        <v>0.86458333333333337</v>
      </c>
      <c r="J89" s="18">
        <f t="shared" ca="1" si="28"/>
        <v>5</v>
      </c>
      <c r="K89" s="18" t="str">
        <f t="shared" ca="1" si="29"/>
        <v>Perfect for summer!</v>
      </c>
      <c r="L89" s="18">
        <f t="shared" ca="1" si="24"/>
        <v>18</v>
      </c>
    </row>
    <row r="90" spans="1:12" s="18" customFormat="1">
      <c r="A90" s="18" t="str">
        <f t="shared" si="22"/>
        <v>ORD-089</v>
      </c>
      <c r="B90" s="19">
        <f t="shared" ca="1" si="25"/>
        <v>45752</v>
      </c>
      <c r="C90" s="20" t="str">
        <f t="shared" ca="1" si="26"/>
        <v>Hakka Noodles</v>
      </c>
      <c r="D90" s="18" t="str">
        <f t="shared" ca="1" si="27"/>
        <v>Main Course</v>
      </c>
      <c r="E90" s="18">
        <f t="shared" ca="1" si="23"/>
        <v>150</v>
      </c>
      <c r="F90" s="18">
        <v>2</v>
      </c>
      <c r="G90" s="18">
        <f t="shared" ca="1" si="20"/>
        <v>300</v>
      </c>
      <c r="H90" s="18" t="s">
        <v>25</v>
      </c>
      <c r="I90" s="21">
        <f t="shared" ca="1" si="21"/>
        <v>0.61875000000000002</v>
      </c>
      <c r="J90" s="18">
        <f t="shared" ca="1" si="28"/>
        <v>4</v>
      </c>
      <c r="K90" s="18" t="str">
        <f t="shared" ca="1" si="29"/>
        <v>Loved the taste!</v>
      </c>
      <c r="L90" s="18">
        <f t="shared" ca="1" si="24"/>
        <v>14</v>
      </c>
    </row>
    <row r="91" spans="1:12" s="18" customFormat="1">
      <c r="A91" s="18" t="str">
        <f t="shared" si="22"/>
        <v>ORD-090</v>
      </c>
      <c r="B91" s="19">
        <f t="shared" ca="1" si="25"/>
        <v>45750</v>
      </c>
      <c r="C91" s="20" t="str">
        <f t="shared" ca="1" si="26"/>
        <v>Corn Cheese Pizza</v>
      </c>
      <c r="D91" s="18" t="str">
        <f t="shared" ca="1" si="27"/>
        <v>Main Course</v>
      </c>
      <c r="E91" s="18">
        <f t="shared" ca="1" si="23"/>
        <v>280</v>
      </c>
      <c r="F91" s="18">
        <v>4</v>
      </c>
      <c r="G91" s="18">
        <f t="shared" ca="1" si="20"/>
        <v>1120</v>
      </c>
      <c r="H91" s="18" t="s">
        <v>27</v>
      </c>
      <c r="I91" s="21">
        <f t="shared" ca="1" si="21"/>
        <v>0.60138888888888886</v>
      </c>
      <c r="J91" s="18">
        <f t="shared" ca="1" si="28"/>
        <v>4</v>
      </c>
      <c r="K91" s="18" t="str">
        <f t="shared" ca="1" si="29"/>
        <v>Loved the taste!</v>
      </c>
      <c r="L91" s="18">
        <f t="shared" ca="1" si="24"/>
        <v>20</v>
      </c>
    </row>
    <row r="92" spans="1:12" s="18" customFormat="1">
      <c r="A92" s="18" t="str">
        <f t="shared" si="22"/>
        <v>ORD-091</v>
      </c>
      <c r="B92" s="19">
        <f t="shared" ca="1" si="25"/>
        <v>45763</v>
      </c>
      <c r="C92" s="20" t="str">
        <f t="shared" ca="1" si="26"/>
        <v>Virgin Mojito</v>
      </c>
      <c r="D92" s="18" t="str">
        <f t="shared" ca="1" si="27"/>
        <v>Beverage</v>
      </c>
      <c r="E92" s="18">
        <f t="shared" ca="1" si="23"/>
        <v>140</v>
      </c>
      <c r="F92" s="18">
        <v>5</v>
      </c>
      <c r="G92" s="18">
        <f t="shared" ca="1" si="20"/>
        <v>700</v>
      </c>
      <c r="H92" s="18" t="s">
        <v>26</v>
      </c>
      <c r="I92" s="21">
        <f t="shared" ca="1" si="21"/>
        <v>0.62708333333333333</v>
      </c>
      <c r="J92" s="18">
        <f t="shared" ca="1" si="28"/>
        <v>5</v>
      </c>
      <c r="K92" s="18" t="str">
        <f t="shared" ca="1" si="29"/>
        <v>Perfect for summer!</v>
      </c>
      <c r="L92" s="18">
        <f t="shared" ca="1" si="24"/>
        <v>6</v>
      </c>
    </row>
    <row r="93" spans="1:12" s="18" customFormat="1">
      <c r="A93" s="18" t="str">
        <f t="shared" si="22"/>
        <v>ORD-092</v>
      </c>
      <c r="B93" s="19">
        <f t="shared" ca="1" si="25"/>
        <v>45767</v>
      </c>
      <c r="C93" s="20" t="str">
        <f t="shared" ca="1" si="26"/>
        <v>Butter Pav Bhaji</v>
      </c>
      <c r="D93" s="18" t="str">
        <f t="shared" ca="1" si="27"/>
        <v>Main Course</v>
      </c>
      <c r="E93" s="18">
        <f t="shared" ca="1" si="23"/>
        <v>160</v>
      </c>
      <c r="F93" s="18">
        <v>4</v>
      </c>
      <c r="G93" s="18">
        <f t="shared" ca="1" si="20"/>
        <v>640</v>
      </c>
      <c r="H93" s="18" t="s">
        <v>25</v>
      </c>
      <c r="I93" s="21">
        <f t="shared" ca="1" si="21"/>
        <v>0.67638888888888893</v>
      </c>
      <c r="J93" s="18">
        <f t="shared" ca="1" si="28"/>
        <v>4</v>
      </c>
      <c r="K93" s="18" t="str">
        <f t="shared" ca="1" si="29"/>
        <v>Loved the taste!</v>
      </c>
      <c r="L93" s="18">
        <f t="shared" ca="1" si="24"/>
        <v>20</v>
      </c>
    </row>
    <row r="94" spans="1:12" s="18" customFormat="1">
      <c r="A94" s="18" t="str">
        <f t="shared" si="22"/>
        <v>ORD-093</v>
      </c>
      <c r="B94" s="19">
        <f t="shared" ca="1" si="25"/>
        <v>45758</v>
      </c>
      <c r="C94" s="20" t="str">
        <f t="shared" ca="1" si="26"/>
        <v>Paneer Chilli</v>
      </c>
      <c r="D94" s="18" t="str">
        <f t="shared" ca="1" si="27"/>
        <v>Starters</v>
      </c>
      <c r="E94" s="18">
        <f t="shared" ca="1" si="23"/>
        <v>210</v>
      </c>
      <c r="F94" s="18">
        <v>4</v>
      </c>
      <c r="G94" s="18">
        <f t="shared" ca="1" si="20"/>
        <v>840</v>
      </c>
      <c r="H94" s="18" t="s">
        <v>27</v>
      </c>
      <c r="I94" s="21">
        <f t="shared" ca="1" si="21"/>
        <v>0.51388888888888884</v>
      </c>
      <c r="J94" s="18">
        <f t="shared" ca="1" si="28"/>
        <v>4</v>
      </c>
      <c r="K94" s="18" t="str">
        <f t="shared" ca="1" si="29"/>
        <v>Loved the taste!</v>
      </c>
      <c r="L94" s="18">
        <f t="shared" ca="1" si="24"/>
        <v>17</v>
      </c>
    </row>
    <row r="95" spans="1:12" s="18" customFormat="1">
      <c r="A95" s="18" t="str">
        <f t="shared" si="22"/>
        <v>ORD-094</v>
      </c>
      <c r="B95" s="19">
        <f t="shared" ca="1" si="25"/>
        <v>45777</v>
      </c>
      <c r="C95" s="20" t="str">
        <f t="shared" ca="1" si="26"/>
        <v>Veg Momos</v>
      </c>
      <c r="D95" s="18" t="str">
        <f t="shared" ca="1" si="27"/>
        <v>Snacks</v>
      </c>
      <c r="E95" s="18">
        <f t="shared" ca="1" si="23"/>
        <v>120</v>
      </c>
      <c r="F95" s="18">
        <v>1</v>
      </c>
      <c r="G95" s="18">
        <f t="shared" ca="1" si="20"/>
        <v>120</v>
      </c>
      <c r="H95" s="18" t="s">
        <v>27</v>
      </c>
      <c r="I95" s="21">
        <f t="shared" ca="1" si="21"/>
        <v>0.85</v>
      </c>
      <c r="J95" s="18">
        <f t="shared" ca="1" si="28"/>
        <v>3</v>
      </c>
      <c r="K95" s="18" t="str">
        <f t="shared" ca="1" si="29"/>
        <v>Very refreshing!</v>
      </c>
      <c r="L95" s="18">
        <f t="shared" ca="1" si="24"/>
        <v>18</v>
      </c>
    </row>
    <row r="96" spans="1:12" s="18" customFormat="1">
      <c r="A96" s="18" t="str">
        <f t="shared" si="22"/>
        <v>ORD-095</v>
      </c>
      <c r="B96" s="19">
        <f t="shared" ca="1" si="25"/>
        <v>45754</v>
      </c>
      <c r="C96" s="20" t="str">
        <f t="shared" ca="1" si="26"/>
        <v>Butter Pav Bhaji</v>
      </c>
      <c r="D96" s="18" t="str">
        <f t="shared" ca="1" si="27"/>
        <v>Main Course</v>
      </c>
      <c r="E96" s="18">
        <f t="shared" ca="1" si="23"/>
        <v>160</v>
      </c>
      <c r="F96" s="18">
        <v>1</v>
      </c>
      <c r="G96" s="18">
        <f t="shared" ca="1" si="20"/>
        <v>160</v>
      </c>
      <c r="H96" s="18" t="s">
        <v>26</v>
      </c>
      <c r="I96" s="21">
        <f t="shared" ca="1" si="21"/>
        <v>0.81874999999999998</v>
      </c>
      <c r="J96" s="18">
        <f t="shared" ca="1" si="28"/>
        <v>4</v>
      </c>
      <c r="K96" s="18" t="str">
        <f t="shared" ca="1" si="29"/>
        <v>Loved the taste!</v>
      </c>
      <c r="L96" s="18">
        <f t="shared" ca="1" si="24"/>
        <v>20</v>
      </c>
    </row>
    <row r="97" spans="1:12" s="18" customFormat="1">
      <c r="A97" s="18" t="str">
        <f t="shared" si="22"/>
        <v>ORD-096</v>
      </c>
      <c r="B97" s="19">
        <f t="shared" ca="1" si="25"/>
        <v>45764</v>
      </c>
      <c r="C97" s="20" t="str">
        <f t="shared" ca="1" si="26"/>
        <v>Hakka Noodles</v>
      </c>
      <c r="D97" s="18" t="str">
        <f t="shared" ca="1" si="27"/>
        <v>Main Course</v>
      </c>
      <c r="E97" s="18">
        <f t="shared" ca="1" si="23"/>
        <v>150</v>
      </c>
      <c r="F97" s="18">
        <v>1</v>
      </c>
      <c r="G97" s="18">
        <f t="shared" ca="1" si="20"/>
        <v>150</v>
      </c>
      <c r="H97" s="18" t="s">
        <v>27</v>
      </c>
      <c r="I97" s="21">
        <f t="shared" ca="1" si="21"/>
        <v>0.71250000000000002</v>
      </c>
      <c r="J97" s="18">
        <f t="shared" ca="1" si="28"/>
        <v>5</v>
      </c>
      <c r="K97" s="18" t="str">
        <f t="shared" ca="1" si="29"/>
        <v>Perfect for summer!</v>
      </c>
      <c r="L97" s="18">
        <f t="shared" ca="1" si="24"/>
        <v>14</v>
      </c>
    </row>
    <row r="98" spans="1:12" s="18" customFormat="1">
      <c r="A98" s="18" t="str">
        <f t="shared" si="22"/>
        <v>ORD-097</v>
      </c>
      <c r="B98" s="19">
        <f t="shared" ca="1" si="25"/>
        <v>45762</v>
      </c>
      <c r="C98" s="20" t="str">
        <f t="shared" ca="1" si="26"/>
        <v>Hakka Noodles</v>
      </c>
      <c r="D98" s="18" t="str">
        <f t="shared" ca="1" si="27"/>
        <v>Main Course</v>
      </c>
      <c r="E98" s="18">
        <f t="shared" ca="1" si="23"/>
        <v>150</v>
      </c>
      <c r="F98" s="18">
        <v>4</v>
      </c>
      <c r="G98" s="18">
        <f t="shared" ca="1" si="20"/>
        <v>600</v>
      </c>
      <c r="H98" s="18" t="s">
        <v>25</v>
      </c>
      <c r="I98" s="21">
        <f t="shared" ca="1" si="21"/>
        <v>0.38819444444444445</v>
      </c>
      <c r="J98" s="18">
        <f t="shared" ca="1" si="28"/>
        <v>5</v>
      </c>
      <c r="K98" s="18" t="str">
        <f t="shared" ca="1" si="29"/>
        <v>Perfect for summer!</v>
      </c>
      <c r="L98" s="18">
        <f t="shared" ca="1" si="24"/>
        <v>14</v>
      </c>
    </row>
    <row r="99" spans="1:12" s="18" customFormat="1">
      <c r="A99" s="18" t="str">
        <f t="shared" si="22"/>
        <v>ORD-098</v>
      </c>
      <c r="B99" s="19">
        <f t="shared" ca="1" si="25"/>
        <v>45769</v>
      </c>
      <c r="C99" s="20" t="str">
        <f t="shared" ca="1" si="26"/>
        <v>Sizzling Brownie</v>
      </c>
      <c r="D99" s="18" t="str">
        <f t="shared" ca="1" si="27"/>
        <v>Dessert</v>
      </c>
      <c r="E99" s="18">
        <f t="shared" ca="1" si="23"/>
        <v>220</v>
      </c>
      <c r="F99" s="18">
        <v>5</v>
      </c>
      <c r="G99" s="18">
        <f t="shared" ca="1" si="20"/>
        <v>1100</v>
      </c>
      <c r="H99" s="18" t="s">
        <v>26</v>
      </c>
      <c r="I99" s="21">
        <f t="shared" ca="1" si="21"/>
        <v>0.43819444444444444</v>
      </c>
      <c r="J99" s="18">
        <f t="shared" ca="1" si="28"/>
        <v>4</v>
      </c>
      <c r="K99" s="18" t="str">
        <f t="shared" ca="1" si="29"/>
        <v>Loved the taste!</v>
      </c>
      <c r="L99" s="18">
        <f t="shared" ca="1" si="24"/>
        <v>16</v>
      </c>
    </row>
    <row r="100" spans="1:12" s="18" customFormat="1">
      <c r="A100" s="18" t="str">
        <f t="shared" si="22"/>
        <v>ORD-099</v>
      </c>
      <c r="B100" s="19">
        <f t="shared" ca="1" si="25"/>
        <v>45751</v>
      </c>
      <c r="C100" s="20" t="str">
        <f t="shared" ca="1" si="26"/>
        <v>Veg Schezwan Fried Rice</v>
      </c>
      <c r="D100" s="18" t="str">
        <f t="shared" ca="1" si="27"/>
        <v>Main Course</v>
      </c>
      <c r="E100" s="18">
        <f t="shared" ca="1" si="23"/>
        <v>160</v>
      </c>
      <c r="F100" s="18">
        <v>1</v>
      </c>
      <c r="G100" s="18">
        <f t="shared" ca="1" si="20"/>
        <v>160</v>
      </c>
      <c r="H100" s="18" t="s">
        <v>26</v>
      </c>
      <c r="I100" s="21">
        <f t="shared" ca="1" si="21"/>
        <v>0.47013888888888888</v>
      </c>
      <c r="J100" s="18">
        <f t="shared" ca="1" si="28"/>
        <v>3</v>
      </c>
      <c r="K100" s="18" t="str">
        <f t="shared" ca="1" si="29"/>
        <v>Very refreshing!</v>
      </c>
      <c r="L100" s="18">
        <f t="shared" ca="1" si="24"/>
        <v>13</v>
      </c>
    </row>
    <row r="101" spans="1:12" s="18" customFormat="1">
      <c r="A101" s="18" t="str">
        <f t="shared" si="22"/>
        <v>ORD-100</v>
      </c>
      <c r="B101" s="19">
        <f t="shared" ca="1" si="25"/>
        <v>45751</v>
      </c>
      <c r="C101" s="20" t="str">
        <f t="shared" ca="1" si="26"/>
        <v>Veg Crispy</v>
      </c>
      <c r="D101" s="18" t="str">
        <f t="shared" ca="1" si="27"/>
        <v>Starters</v>
      </c>
      <c r="E101" s="18">
        <f t="shared" ca="1" si="23"/>
        <v>180</v>
      </c>
      <c r="F101" s="18">
        <v>1</v>
      </c>
      <c r="G101" s="18">
        <f t="shared" ca="1" si="20"/>
        <v>180</v>
      </c>
      <c r="H101" s="18" t="s">
        <v>25</v>
      </c>
      <c r="I101" s="21">
        <f t="shared" ca="1" si="21"/>
        <v>0.44930555555555557</v>
      </c>
      <c r="J101" s="18">
        <f t="shared" ca="1" si="28"/>
        <v>5</v>
      </c>
      <c r="K101" s="18" t="str">
        <f t="shared" ca="1" si="29"/>
        <v>Perfect for summer!</v>
      </c>
      <c r="L101" s="18">
        <f t="shared" ca="1" si="24"/>
        <v>7</v>
      </c>
    </row>
    <row r="102" spans="1:12" s="2" customFormat="1">
      <c r="A102" s="2" t="str">
        <f t="shared" si="22"/>
        <v>ORD-101</v>
      </c>
      <c r="B102" s="3">
        <f ca="1">RANDBETWEEN(DATE(2024,5,1), DATE(2024,5,31))</f>
        <v>45431</v>
      </c>
      <c r="C102" s="4" t="str">
        <f ca="1">CHOOSE(RANDBETWEEN(1,15), "Mango Mastani", "Cold Coffee", "Virgin Mojito", "Watermelon Juice", "Fresh Lime Soda", "Vanilla Ice Cream", "Mango Ice Cream", "Chocolate Shakes", "Veg Crispy", "Paneer Chilli", "Veg Momos", "Cheese Garlic Bread", "Veg Schezwan Fried Rice", "Hakka Noodles", "Corn Cheese Pizza")</f>
        <v>Veg Schezwan Fried Rice</v>
      </c>
      <c r="D102" s="2" t="str">
        <f ca="1">_xlfn.SWITCH(C102,
"Mango Mastani", "Seasonal",
"Virgin Mojito", "Beverage",
"Watermelon Juice", "Beverage",
"Cold Coffee", "Beverage",
"Fresh Lime Soda", "Beverage",
"Chocolate Shakes", "Beverage",
"Vanilla Ice Cream", "Dessert",
"Mango Ice Cream", "Dessert",
"Veg Schezwan Fried Rice", "Main Course",
"Hakka Noodles", "Main Course",
"Corn Cheese Pizza", "Main Course",
"Veg Crispy", "Starters",
"Paneer Chilli", "Starters",
"Veg Momos", "Snacks",
"Cheese Garlic Bread", "Snacks",
"Snacks")</f>
        <v>Main Course</v>
      </c>
      <c r="E102" s="2">
        <f ca="1">_xlfn.SWITCH(C102, "Mango Mastani", 210, "Virgin Mojito", 140, "Watermelon Juice", 110, "Cold Coffee", 140, "Fresh Lime Soda", 80, "Chocolate Shakes", 160, "Vanilla Ice Cream", 90, "Mango Ice Cream", 100, "Veg Schezwan Fried Rice", 160, "Hakka Noodles", 150, "Corn Cheese Pizza", 280, "Veg Crispy", 180, "Paneer Chilli", 210, "Veg Momos", 120, "Cheese Garlic Bread", 180, 100)</f>
        <v>160</v>
      </c>
      <c r="F102" s="2">
        <v>4</v>
      </c>
      <c r="G102" s="2">
        <f t="shared" ca="1" si="20"/>
        <v>640</v>
      </c>
      <c r="H102" s="2" t="s">
        <v>26</v>
      </c>
      <c r="I102" s="5">
        <f t="shared" ca="1" si="21"/>
        <v>0.45416666666666666</v>
      </c>
      <c r="J102" s="2">
        <f ca="1">_xlfn.SWITCH(C102, "Mango Mastani", RANDBETWEEN(4,5), "Mango Ice Cream", RANDBETWEEN(4,5), "Virgin Mojito", RANDBETWEEN(4,5), "Veg Schezwan Fried Rice", RANDBETWEEN(2,3), RANDBETWEEN(3,5))</f>
        <v>2</v>
      </c>
      <c r="K102" s="2" t="str">
        <f ca="1">_xlfn.SWITCH(J102,
5, CHOOSE(RANDBETWEEN(1,3), "Best " &amp; C2 &amp; " ever!", "Refreshing and perfect for May heat!", "Top quality, highly recommend!"),
4, CHOOSE(RANDBETWEEN(1,3), "Really liked the " &amp; C2 &amp; ".", "Very tasty and served chilled.", "Good value for money."),
3, CHOOSE(RANDBETWEEN(1,3), "It was okay, nothing special.", "Average taste.", "Portion size could be better."),
2, CHOOSE(RANDBETWEEN(1,3), "The " &amp; C2 &amp; " was too oily.", "Not as cold as I expected.", "Service was slow today."),
1, CHOOSE(RANDBETWEEN(1,3), "Terrible experience.", "Worst " &amp; C2 &amp; " I've had.", "Avoid this in summer."),
"No comment")</f>
        <v>The Hot Chocolate was too oily.</v>
      </c>
      <c r="L102" s="2">
        <f t="shared" ca="1" si="24"/>
        <v>13</v>
      </c>
    </row>
    <row r="103" spans="1:12" s="2" customFormat="1">
      <c r="A103" s="2" t="str">
        <f t="shared" si="22"/>
        <v>ORD-102</v>
      </c>
      <c r="B103" s="3">
        <f t="shared" ref="B103:B126" ca="1" si="30">RANDBETWEEN(DATE(2024,5,1), DATE(2024,5,31))</f>
        <v>45437</v>
      </c>
      <c r="C103" s="4" t="str">
        <f t="shared" ref="C103:C126" ca="1" si="31">CHOOSE(RANDBETWEEN(1,15), "Mango Mastani", "Cold Coffee", "Virgin Mojito", "Watermelon Juice", "Fresh Lime Soda", "Vanilla Ice Cream", "Mango Ice Cream", "Chocolate Shakes", "Veg Crispy", "Paneer Chilli", "Veg Momos", "Cheese Garlic Bread", "Veg Schezwan Fried Rice", "Hakka Noodles", "Corn Cheese Pizza")</f>
        <v>Virgin Mojito</v>
      </c>
      <c r="D103" s="2" t="str">
        <f t="shared" ref="D103:D126" ca="1" si="32">_xlfn.SWITCH(C103,
"Mango Mastani", "Seasonal",
"Virgin Mojito", "Beverage",
"Watermelon Juice", "Beverage",
"Cold Coffee", "Beverage",
"Fresh Lime Soda", "Beverage",
"Chocolate Shakes", "Beverage",
"Vanilla Ice Cream", "Dessert",
"Mango Ice Cream", "Dessert",
"Veg Schezwan Fried Rice", "Main Course",
"Hakka Noodles", "Main Course",
"Corn Cheese Pizza", "Main Course",
"Veg Crispy", "Starters",
"Paneer Chilli", "Starters",
"Veg Momos", "Snacks",
"Cheese Garlic Bread", "Snacks",
"Snacks")</f>
        <v>Beverage</v>
      </c>
      <c r="E103" s="2">
        <f t="shared" ref="E103:E151" ca="1" si="33">_xlfn.SWITCH(C103, "Mango Mastani", 210, "Virgin Mojito", 140, "Watermelon Juice", 110, "Cold Coffee", 140, "Fresh Lime Soda", 80, "Chocolate Shakes", 160, "Vanilla Ice Cream", 90, "Mango Ice Cream", 100, "Veg Schezwan Fried Rice", 160, "Hakka Noodles", 150, "Corn Cheese Pizza", 280, "Veg Crispy", 180, "Paneer Chilli", 210, "Veg Momos", 120, "Cheese Garlic Bread", 180, 100)</f>
        <v>140</v>
      </c>
      <c r="F103" s="2">
        <v>4</v>
      </c>
      <c r="G103" s="2">
        <f t="shared" ca="1" si="20"/>
        <v>560</v>
      </c>
      <c r="H103" s="2" t="s">
        <v>27</v>
      </c>
      <c r="I103" s="5">
        <f t="shared" ca="1" si="21"/>
        <v>0.78819444444444442</v>
      </c>
      <c r="J103" s="2">
        <f t="shared" ref="J103:J126" ca="1" si="34">_xlfn.SWITCH(C103, "Mango Mastani", RANDBETWEEN(4,5), "Mango Ice Cream", RANDBETWEEN(4,5), "Virgin Mojito", RANDBETWEEN(4,5), "Veg Schezwan Fried Rice", RANDBETWEEN(2,3), RANDBETWEEN(3,5))</f>
        <v>5</v>
      </c>
      <c r="K103" s="2" t="str">
        <f t="shared" ref="K103:K126" ca="1" si="35">_xlfn.SWITCH(J103,
5, CHOOSE(RANDBETWEEN(1,3), "Best " &amp; C3 &amp; " ever!", "Refreshing and perfect for May heat!", "Top quality, highly recommend!"),
4, CHOOSE(RANDBETWEEN(1,3), "Really liked the " &amp; C3 &amp; ".", "Very tasty and served chilled.", "Good value for money."),
3, CHOOSE(RANDBETWEEN(1,3), "It was okay, nothing special.", "Average taste.", "Portion size could be better."),
2, CHOOSE(RANDBETWEEN(1,3), "The " &amp; C3 &amp; " was too oily.", "Not as cold as I expected.", "Service was slow today."),
1, CHOOSE(RANDBETWEEN(1,3), "Terrible experience.", "Worst " &amp; C3 &amp; " I've had.", "Avoid this in summer."),
"No comment")</f>
        <v>Refreshing and perfect for May heat!</v>
      </c>
      <c r="L103" s="2">
        <f t="shared" ca="1" si="24"/>
        <v>6</v>
      </c>
    </row>
    <row r="104" spans="1:12" s="2" customFormat="1">
      <c r="A104" s="2" t="str">
        <f t="shared" si="22"/>
        <v>ORD-103</v>
      </c>
      <c r="B104" s="3">
        <f t="shared" ca="1" si="30"/>
        <v>45424</v>
      </c>
      <c r="C104" s="4" t="str">
        <f t="shared" ca="1" si="31"/>
        <v>Corn Cheese Pizza</v>
      </c>
      <c r="D104" s="2" t="str">
        <f t="shared" ca="1" si="32"/>
        <v>Main Course</v>
      </c>
      <c r="E104" s="2">
        <f t="shared" ca="1" si="33"/>
        <v>280</v>
      </c>
      <c r="F104" s="2">
        <v>1</v>
      </c>
      <c r="G104" s="2">
        <f t="shared" ca="1" si="20"/>
        <v>280</v>
      </c>
      <c r="H104" s="2" t="s">
        <v>25</v>
      </c>
      <c r="I104" s="5">
        <f t="shared" ca="1" si="21"/>
        <v>0.38958333333333334</v>
      </c>
      <c r="J104" s="2">
        <f t="shared" ca="1" si="34"/>
        <v>5</v>
      </c>
      <c r="K104" s="2" t="str">
        <f t="shared" ca="1" si="35"/>
        <v>Top quality, highly recommend!</v>
      </c>
      <c r="L104" s="2">
        <f t="shared" ca="1" si="24"/>
        <v>20</v>
      </c>
    </row>
    <row r="105" spans="1:12" s="2" customFormat="1">
      <c r="A105" s="2" t="str">
        <f t="shared" si="22"/>
        <v>ORD-104</v>
      </c>
      <c r="B105" s="3">
        <f t="shared" ca="1" si="30"/>
        <v>45430</v>
      </c>
      <c r="C105" s="4" t="str">
        <f t="shared" ca="1" si="31"/>
        <v>Paneer Chilli</v>
      </c>
      <c r="D105" s="2" t="str">
        <f t="shared" ca="1" si="32"/>
        <v>Starters</v>
      </c>
      <c r="E105" s="2">
        <f t="shared" ca="1" si="33"/>
        <v>210</v>
      </c>
      <c r="F105" s="2">
        <v>5</v>
      </c>
      <c r="G105" s="2">
        <f t="shared" ca="1" si="20"/>
        <v>1050</v>
      </c>
      <c r="H105" s="2" t="s">
        <v>25</v>
      </c>
      <c r="I105" s="5">
        <f t="shared" ca="1" si="21"/>
        <v>0.63124999999999998</v>
      </c>
      <c r="J105" s="2">
        <f t="shared" ca="1" si="34"/>
        <v>4</v>
      </c>
      <c r="K105" s="2" t="str">
        <f t="shared" ca="1" si="35"/>
        <v>Really liked the Corn Cheese Pizza.</v>
      </c>
      <c r="L105" s="2">
        <f t="shared" ca="1" si="24"/>
        <v>17</v>
      </c>
    </row>
    <row r="106" spans="1:12" s="2" customFormat="1">
      <c r="A106" s="2" t="str">
        <f t="shared" si="22"/>
        <v>ORD-105</v>
      </c>
      <c r="B106" s="3">
        <f t="shared" ca="1" si="30"/>
        <v>45432</v>
      </c>
      <c r="C106" s="4" t="str">
        <f t="shared" ca="1" si="31"/>
        <v>Cheese Garlic Bread</v>
      </c>
      <c r="D106" s="2" t="str">
        <f t="shared" ca="1" si="32"/>
        <v>Snacks</v>
      </c>
      <c r="E106" s="2">
        <f t="shared" ca="1" si="33"/>
        <v>180</v>
      </c>
      <c r="F106" s="2">
        <v>4</v>
      </c>
      <c r="G106" s="2">
        <f t="shared" ca="1" si="20"/>
        <v>720</v>
      </c>
      <c r="H106" s="2" t="s">
        <v>26</v>
      </c>
      <c r="I106" s="5">
        <f t="shared" ca="1" si="21"/>
        <v>0.40555555555555556</v>
      </c>
      <c r="J106" s="2">
        <f t="shared" ca="1" si="34"/>
        <v>3</v>
      </c>
      <c r="K106" s="2" t="str">
        <f t="shared" ca="1" si="35"/>
        <v>It was okay, nothing special.</v>
      </c>
      <c r="L106" s="2">
        <f t="shared" ca="1" si="24"/>
        <v>18</v>
      </c>
    </row>
    <row r="107" spans="1:12" s="2" customFormat="1">
      <c r="A107" s="2" t="str">
        <f t="shared" si="22"/>
        <v>ORD-106</v>
      </c>
      <c r="B107" s="3">
        <f t="shared" ca="1" si="30"/>
        <v>45431</v>
      </c>
      <c r="C107" s="4" t="str">
        <f t="shared" ca="1" si="31"/>
        <v>Virgin Mojito</v>
      </c>
      <c r="D107" s="2" t="str">
        <f t="shared" ca="1" si="32"/>
        <v>Beverage</v>
      </c>
      <c r="E107" s="2">
        <f t="shared" ca="1" si="33"/>
        <v>140</v>
      </c>
      <c r="F107" s="2">
        <v>5</v>
      </c>
      <c r="G107" s="2">
        <f t="shared" ca="1" si="20"/>
        <v>700</v>
      </c>
      <c r="H107" s="2" t="s">
        <v>26</v>
      </c>
      <c r="I107" s="5">
        <f t="shared" ca="1" si="21"/>
        <v>0.76597222222222228</v>
      </c>
      <c r="J107" s="2">
        <f t="shared" ca="1" si="34"/>
        <v>4</v>
      </c>
      <c r="K107" s="2" t="str">
        <f t="shared" ca="1" si="35"/>
        <v>Really liked the Cheese Chilli Toast.</v>
      </c>
      <c r="L107" s="2">
        <f t="shared" ca="1" si="24"/>
        <v>6</v>
      </c>
    </row>
    <row r="108" spans="1:12" s="2" customFormat="1">
      <c r="A108" s="2" t="str">
        <f t="shared" si="22"/>
        <v>ORD-107</v>
      </c>
      <c r="B108" s="3">
        <f t="shared" ca="1" si="30"/>
        <v>45434</v>
      </c>
      <c r="C108" s="4" t="str">
        <f t="shared" ca="1" si="31"/>
        <v>Cheese Garlic Bread</v>
      </c>
      <c r="D108" s="2" t="str">
        <f t="shared" ca="1" si="32"/>
        <v>Snacks</v>
      </c>
      <c r="E108" s="2">
        <f t="shared" ca="1" si="33"/>
        <v>180</v>
      </c>
      <c r="F108" s="2">
        <v>4</v>
      </c>
      <c r="G108" s="2">
        <f t="shared" ca="1" si="20"/>
        <v>720</v>
      </c>
      <c r="H108" s="2" t="s">
        <v>25</v>
      </c>
      <c r="I108" s="5">
        <f t="shared" ca="1" si="21"/>
        <v>0.64444444444444449</v>
      </c>
      <c r="J108" s="2">
        <f t="shared" ca="1" si="34"/>
        <v>3</v>
      </c>
      <c r="K108" s="2" t="str">
        <f t="shared" ca="1" si="35"/>
        <v>Portion size could be better.</v>
      </c>
      <c r="L108" s="2">
        <f t="shared" ca="1" si="24"/>
        <v>18</v>
      </c>
    </row>
    <row r="109" spans="1:12" s="2" customFormat="1">
      <c r="A109" s="2" t="str">
        <f t="shared" si="22"/>
        <v>ORD-108</v>
      </c>
      <c r="B109" s="3">
        <f t="shared" ca="1" si="30"/>
        <v>45421</v>
      </c>
      <c r="C109" s="4" t="str">
        <f t="shared" ca="1" si="31"/>
        <v>Virgin Mojito</v>
      </c>
      <c r="D109" s="2" t="str">
        <f t="shared" ca="1" si="32"/>
        <v>Beverage</v>
      </c>
      <c r="E109" s="2">
        <f t="shared" ca="1" si="33"/>
        <v>140</v>
      </c>
      <c r="F109" s="2">
        <v>3</v>
      </c>
      <c r="G109" s="2">
        <f t="shared" ca="1" si="20"/>
        <v>420</v>
      </c>
      <c r="H109" s="2" t="s">
        <v>25</v>
      </c>
      <c r="I109" s="5">
        <f t="shared" ca="1" si="21"/>
        <v>0.6118055555555556</v>
      </c>
      <c r="J109" s="2">
        <f t="shared" ca="1" si="34"/>
        <v>5</v>
      </c>
      <c r="K109" s="2" t="str">
        <f t="shared" ca="1" si="35"/>
        <v>Best Hot Coffee ever!</v>
      </c>
      <c r="L109" s="2">
        <f t="shared" ca="1" si="24"/>
        <v>6</v>
      </c>
    </row>
    <row r="110" spans="1:12" s="2" customFormat="1">
      <c r="A110" s="2" t="str">
        <f t="shared" si="22"/>
        <v>ORD-109</v>
      </c>
      <c r="B110" s="3">
        <f t="shared" ca="1" si="30"/>
        <v>45417</v>
      </c>
      <c r="C110" s="4" t="str">
        <f t="shared" ca="1" si="31"/>
        <v>Cold Coffee</v>
      </c>
      <c r="D110" s="2" t="str">
        <f t="shared" ca="1" si="32"/>
        <v>Beverage</v>
      </c>
      <c r="E110" s="2">
        <f t="shared" ca="1" si="33"/>
        <v>140</v>
      </c>
      <c r="F110" s="2">
        <v>1</v>
      </c>
      <c r="G110" s="2">
        <f t="shared" ca="1" si="20"/>
        <v>140</v>
      </c>
      <c r="H110" s="2" t="s">
        <v>27</v>
      </c>
      <c r="I110" s="5">
        <f t="shared" ca="1" si="21"/>
        <v>0.65277777777777779</v>
      </c>
      <c r="J110" s="2">
        <f t="shared" ca="1" si="34"/>
        <v>4</v>
      </c>
      <c r="K110" s="2" t="str">
        <f t="shared" ca="1" si="35"/>
        <v>Really liked the Veg Schezwan Maggi.</v>
      </c>
      <c r="L110" s="2">
        <f t="shared" ca="1" si="24"/>
        <v>10</v>
      </c>
    </row>
    <row r="111" spans="1:12" s="2" customFormat="1">
      <c r="A111" s="2" t="str">
        <f t="shared" si="22"/>
        <v>ORD-110</v>
      </c>
      <c r="B111" s="3">
        <f t="shared" ca="1" si="30"/>
        <v>45419</v>
      </c>
      <c r="C111" s="4" t="str">
        <f t="shared" ca="1" si="31"/>
        <v>Chocolate Shakes</v>
      </c>
      <c r="D111" s="2" t="str">
        <f t="shared" ca="1" si="32"/>
        <v>Beverage</v>
      </c>
      <c r="E111" s="2">
        <f t="shared" ca="1" si="33"/>
        <v>160</v>
      </c>
      <c r="F111" s="2">
        <v>3</v>
      </c>
      <c r="G111" s="2">
        <f t="shared" ca="1" si="20"/>
        <v>480</v>
      </c>
      <c r="H111" s="2" t="s">
        <v>27</v>
      </c>
      <c r="I111" s="5">
        <f t="shared" ca="1" si="21"/>
        <v>0.60416666666666663</v>
      </c>
      <c r="J111" s="2">
        <f t="shared" ca="1" si="34"/>
        <v>3</v>
      </c>
      <c r="K111" s="2" t="str">
        <f t="shared" ca="1" si="35"/>
        <v>Average taste.</v>
      </c>
      <c r="L111" s="2">
        <f t="shared" ca="1" si="24"/>
        <v>9</v>
      </c>
    </row>
    <row r="112" spans="1:12" s="2" customFormat="1">
      <c r="A112" s="2" t="str">
        <f t="shared" si="22"/>
        <v>ORD-111</v>
      </c>
      <c r="B112" s="3">
        <f t="shared" ca="1" si="30"/>
        <v>45414</v>
      </c>
      <c r="C112" s="4" t="str">
        <f t="shared" ca="1" si="31"/>
        <v>Mango Ice Cream</v>
      </c>
      <c r="D112" s="2" t="str">
        <f t="shared" ca="1" si="32"/>
        <v>Dessert</v>
      </c>
      <c r="E112" s="2">
        <f t="shared" ca="1" si="33"/>
        <v>100</v>
      </c>
      <c r="F112" s="2">
        <v>1</v>
      </c>
      <c r="G112" s="2">
        <f t="shared" ca="1" si="20"/>
        <v>100</v>
      </c>
      <c r="H112" s="2" t="s">
        <v>26</v>
      </c>
      <c r="I112" s="5">
        <f t="shared" ca="1" si="21"/>
        <v>0.56527777777777777</v>
      </c>
      <c r="J112" s="2">
        <f t="shared" ca="1" si="34"/>
        <v>4</v>
      </c>
      <c r="K112" s="2" t="str">
        <f t="shared" ca="1" si="35"/>
        <v>Very tasty and served chilled.</v>
      </c>
      <c r="L112" s="2">
        <f t="shared" ca="1" si="24"/>
        <v>2</v>
      </c>
    </row>
    <row r="113" spans="1:12" s="2" customFormat="1">
      <c r="A113" s="2" t="str">
        <f t="shared" si="22"/>
        <v>ORD-112</v>
      </c>
      <c r="B113" s="3">
        <f t="shared" ca="1" si="30"/>
        <v>45415</v>
      </c>
      <c r="C113" s="4" t="str">
        <f t="shared" ca="1" si="31"/>
        <v>Watermelon Juice</v>
      </c>
      <c r="D113" s="2" t="str">
        <f t="shared" ca="1" si="32"/>
        <v>Beverage</v>
      </c>
      <c r="E113" s="2">
        <f t="shared" ca="1" si="33"/>
        <v>110</v>
      </c>
      <c r="F113" s="2">
        <v>4</v>
      </c>
      <c r="G113" s="2">
        <f t="shared" ca="1" si="20"/>
        <v>440</v>
      </c>
      <c r="H113" s="2" t="s">
        <v>27</v>
      </c>
      <c r="I113" s="5">
        <f t="shared" ca="1" si="21"/>
        <v>0.70347222222222228</v>
      </c>
      <c r="J113" s="2">
        <f t="shared" ca="1" si="34"/>
        <v>5</v>
      </c>
      <c r="K113" s="2" t="str">
        <f t="shared" ca="1" si="35"/>
        <v>Best Cheese Garlic Bread ever!</v>
      </c>
      <c r="L113" s="2">
        <f t="shared" ca="1" si="24"/>
        <v>2</v>
      </c>
    </row>
    <row r="114" spans="1:12" s="2" customFormat="1">
      <c r="A114" s="2" t="str">
        <f t="shared" si="22"/>
        <v>ORD-113</v>
      </c>
      <c r="B114" s="3">
        <f t="shared" ca="1" si="30"/>
        <v>45435</v>
      </c>
      <c r="C114" s="4" t="str">
        <f t="shared" ca="1" si="31"/>
        <v>Chocolate Shakes</v>
      </c>
      <c r="D114" s="2" t="str">
        <f t="shared" ca="1" si="32"/>
        <v>Beverage</v>
      </c>
      <c r="E114" s="2">
        <f t="shared" ca="1" si="33"/>
        <v>160</v>
      </c>
      <c r="F114" s="2">
        <v>3</v>
      </c>
      <c r="G114" s="2">
        <f t="shared" ca="1" si="20"/>
        <v>480</v>
      </c>
      <c r="H114" s="2" t="s">
        <v>27</v>
      </c>
      <c r="I114" s="5">
        <f t="shared" ca="1" si="21"/>
        <v>0.75763888888888886</v>
      </c>
      <c r="J114" s="2">
        <f t="shared" ca="1" si="34"/>
        <v>4</v>
      </c>
      <c r="K114" s="2" t="str">
        <f t="shared" ca="1" si="35"/>
        <v>Very tasty and served chilled.</v>
      </c>
      <c r="L114" s="2">
        <f t="shared" ca="1" si="24"/>
        <v>9</v>
      </c>
    </row>
    <row r="115" spans="1:12" s="2" customFormat="1">
      <c r="A115" s="2" t="str">
        <f t="shared" si="22"/>
        <v>ORD-114</v>
      </c>
      <c r="B115" s="3">
        <f t="shared" ca="1" si="30"/>
        <v>45430</v>
      </c>
      <c r="C115" s="4" t="str">
        <f t="shared" ca="1" si="31"/>
        <v>Veg Crispy</v>
      </c>
      <c r="D115" s="2" t="str">
        <f t="shared" ca="1" si="32"/>
        <v>Starters</v>
      </c>
      <c r="E115" s="2">
        <f t="shared" ca="1" si="33"/>
        <v>180</v>
      </c>
      <c r="F115" s="2">
        <v>2</v>
      </c>
      <c r="G115" s="2">
        <f t="shared" ca="1" si="20"/>
        <v>360</v>
      </c>
      <c r="H115" s="2" t="s">
        <v>27</v>
      </c>
      <c r="I115" s="5">
        <f t="shared" ca="1" si="21"/>
        <v>0.50486111111111109</v>
      </c>
      <c r="J115" s="2">
        <f t="shared" ca="1" si="34"/>
        <v>3</v>
      </c>
      <c r="K115" s="2" t="str">
        <f t="shared" ca="1" si="35"/>
        <v>Portion size could be better.</v>
      </c>
      <c r="L115" s="2">
        <f t="shared" ca="1" si="24"/>
        <v>7</v>
      </c>
    </row>
    <row r="116" spans="1:12" s="2" customFormat="1">
      <c r="A116" s="2" t="str">
        <f t="shared" si="22"/>
        <v>ORD-115</v>
      </c>
      <c r="B116" s="3">
        <f t="shared" ca="1" si="30"/>
        <v>45436</v>
      </c>
      <c r="C116" s="4" t="str">
        <f t="shared" ca="1" si="31"/>
        <v>Hakka Noodles</v>
      </c>
      <c r="D116" s="2" t="str">
        <f t="shared" ca="1" si="32"/>
        <v>Main Course</v>
      </c>
      <c r="E116" s="2">
        <f t="shared" ca="1" si="33"/>
        <v>150</v>
      </c>
      <c r="F116" s="2">
        <v>4</v>
      </c>
      <c r="G116" s="2">
        <f t="shared" ca="1" si="20"/>
        <v>600</v>
      </c>
      <c r="H116" s="2" t="s">
        <v>26</v>
      </c>
      <c r="I116" s="5">
        <f t="shared" ca="1" si="21"/>
        <v>0.6791666666666667</v>
      </c>
      <c r="J116" s="2">
        <f t="shared" ca="1" si="34"/>
        <v>3</v>
      </c>
      <c r="K116" s="2" t="str">
        <f t="shared" ca="1" si="35"/>
        <v>Average taste.</v>
      </c>
      <c r="L116" s="2">
        <f t="shared" ca="1" si="24"/>
        <v>14</v>
      </c>
    </row>
    <row r="117" spans="1:12" s="2" customFormat="1">
      <c r="A117" s="2" t="str">
        <f t="shared" si="22"/>
        <v>ORD-116</v>
      </c>
      <c r="B117" s="3">
        <f t="shared" ca="1" si="30"/>
        <v>45443</v>
      </c>
      <c r="C117" s="4" t="str">
        <f t="shared" ca="1" si="31"/>
        <v>Veg Schezwan Fried Rice</v>
      </c>
      <c r="D117" s="2" t="str">
        <f t="shared" ca="1" si="32"/>
        <v>Main Course</v>
      </c>
      <c r="E117" s="2">
        <f t="shared" ca="1" si="33"/>
        <v>160</v>
      </c>
      <c r="F117" s="2">
        <v>5</v>
      </c>
      <c r="G117" s="2">
        <f t="shared" ca="1" si="20"/>
        <v>800</v>
      </c>
      <c r="H117" s="2" t="s">
        <v>26</v>
      </c>
      <c r="I117" s="5">
        <f t="shared" ca="1" si="21"/>
        <v>0.72013888888888888</v>
      </c>
      <c r="J117" s="2">
        <f t="shared" ca="1" si="34"/>
        <v>3</v>
      </c>
      <c r="K117" s="2" t="str">
        <f t="shared" ca="1" si="35"/>
        <v>It was okay, nothing special.</v>
      </c>
      <c r="L117" s="2">
        <f t="shared" ca="1" si="24"/>
        <v>13</v>
      </c>
    </row>
    <row r="118" spans="1:12" s="2" customFormat="1">
      <c r="A118" s="2" t="str">
        <f t="shared" si="22"/>
        <v>ORD-117</v>
      </c>
      <c r="B118" s="3">
        <f t="shared" ca="1" si="30"/>
        <v>45428</v>
      </c>
      <c r="C118" s="4" t="str">
        <f t="shared" ca="1" si="31"/>
        <v>Cold Coffee</v>
      </c>
      <c r="D118" s="2" t="str">
        <f t="shared" ca="1" si="32"/>
        <v>Beverage</v>
      </c>
      <c r="E118" s="2">
        <f t="shared" ca="1" si="33"/>
        <v>140</v>
      </c>
      <c r="F118" s="2">
        <v>5</v>
      </c>
      <c r="G118" s="2">
        <f t="shared" ca="1" si="20"/>
        <v>700</v>
      </c>
      <c r="H118" s="2" t="s">
        <v>27</v>
      </c>
      <c r="I118" s="5">
        <f t="shared" ca="1" si="21"/>
        <v>0.73402777777777772</v>
      </c>
      <c r="J118" s="2">
        <f t="shared" ca="1" si="34"/>
        <v>3</v>
      </c>
      <c r="K118" s="2" t="str">
        <f t="shared" ca="1" si="35"/>
        <v>It was okay, nothing special.</v>
      </c>
      <c r="L118" s="2">
        <f t="shared" ca="1" si="24"/>
        <v>10</v>
      </c>
    </row>
    <row r="119" spans="1:12" s="2" customFormat="1">
      <c r="A119" s="2" t="str">
        <f t="shared" si="22"/>
        <v>ORD-118</v>
      </c>
      <c r="B119" s="3">
        <f t="shared" ca="1" si="30"/>
        <v>45432</v>
      </c>
      <c r="C119" s="4" t="str">
        <f t="shared" ca="1" si="31"/>
        <v>Virgin Mojito</v>
      </c>
      <c r="D119" s="2" t="str">
        <f t="shared" ca="1" si="32"/>
        <v>Beverage</v>
      </c>
      <c r="E119" s="2">
        <f t="shared" ca="1" si="33"/>
        <v>140</v>
      </c>
      <c r="F119" s="2">
        <v>1</v>
      </c>
      <c r="G119" s="2">
        <f t="shared" ca="1" si="20"/>
        <v>140</v>
      </c>
      <c r="H119" s="2" t="s">
        <v>27</v>
      </c>
      <c r="I119" s="5">
        <f t="shared" ca="1" si="21"/>
        <v>0.75416666666666665</v>
      </c>
      <c r="J119" s="2">
        <f t="shared" ca="1" si="34"/>
        <v>5</v>
      </c>
      <c r="K119" s="2" t="str">
        <f t="shared" ca="1" si="35"/>
        <v>Refreshing and perfect for May heat!</v>
      </c>
      <c r="L119" s="2">
        <f t="shared" ca="1" si="24"/>
        <v>6</v>
      </c>
    </row>
    <row r="120" spans="1:12" s="2" customFormat="1">
      <c r="A120" s="2" t="str">
        <f t="shared" si="22"/>
        <v>ORD-119</v>
      </c>
      <c r="B120" s="3">
        <f t="shared" ca="1" si="30"/>
        <v>45441</v>
      </c>
      <c r="C120" s="4" t="str">
        <f t="shared" ca="1" si="31"/>
        <v>Chocolate Shakes</v>
      </c>
      <c r="D120" s="2" t="str">
        <f t="shared" ca="1" si="32"/>
        <v>Beverage</v>
      </c>
      <c r="E120" s="2">
        <f t="shared" ca="1" si="33"/>
        <v>160</v>
      </c>
      <c r="F120" s="2">
        <v>5</v>
      </c>
      <c r="G120" s="2">
        <f t="shared" ca="1" si="20"/>
        <v>800</v>
      </c>
      <c r="H120" s="2" t="s">
        <v>25</v>
      </c>
      <c r="I120" s="5">
        <f t="shared" ca="1" si="21"/>
        <v>0.44374999999999998</v>
      </c>
      <c r="J120" s="2">
        <f t="shared" ca="1" si="34"/>
        <v>3</v>
      </c>
      <c r="K120" s="2" t="str">
        <f t="shared" ca="1" si="35"/>
        <v>Portion size could be better.</v>
      </c>
      <c r="L120" s="2">
        <f t="shared" ca="1" si="24"/>
        <v>9</v>
      </c>
    </row>
    <row r="121" spans="1:12" s="2" customFormat="1">
      <c r="A121" s="2" t="str">
        <f t="shared" si="22"/>
        <v>ORD-120</v>
      </c>
      <c r="B121" s="3">
        <f t="shared" ca="1" si="30"/>
        <v>45419</v>
      </c>
      <c r="C121" s="4" t="str">
        <f t="shared" ca="1" si="31"/>
        <v>Cheese Garlic Bread</v>
      </c>
      <c r="D121" s="2" t="str">
        <f t="shared" ca="1" si="32"/>
        <v>Snacks</v>
      </c>
      <c r="E121" s="2">
        <f t="shared" ca="1" si="33"/>
        <v>180</v>
      </c>
      <c r="F121" s="2">
        <v>5</v>
      </c>
      <c r="G121" s="2">
        <f t="shared" ca="1" si="20"/>
        <v>900</v>
      </c>
      <c r="H121" s="2" t="s">
        <v>25</v>
      </c>
      <c r="I121" s="5">
        <f t="shared" ca="1" si="21"/>
        <v>0.38124999999999998</v>
      </c>
      <c r="J121" s="2">
        <f t="shared" ca="1" si="34"/>
        <v>5</v>
      </c>
      <c r="K121" s="2" t="str">
        <f t="shared" ca="1" si="35"/>
        <v>Refreshing and perfect for May heat!</v>
      </c>
      <c r="L121" s="2">
        <f t="shared" ca="1" si="24"/>
        <v>18</v>
      </c>
    </row>
    <row r="122" spans="1:12" s="2" customFormat="1">
      <c r="A122" s="2" t="str">
        <f t="shared" si="22"/>
        <v>ORD-121</v>
      </c>
      <c r="B122" s="3">
        <f t="shared" ca="1" si="30"/>
        <v>45413</v>
      </c>
      <c r="C122" s="4" t="str">
        <f t="shared" ca="1" si="31"/>
        <v>Corn Cheese Pizza</v>
      </c>
      <c r="D122" s="2" t="str">
        <f t="shared" ca="1" si="32"/>
        <v>Main Course</v>
      </c>
      <c r="E122" s="2">
        <f t="shared" ca="1" si="33"/>
        <v>280</v>
      </c>
      <c r="F122" s="2">
        <v>5</v>
      </c>
      <c r="G122" s="2">
        <f t="shared" ca="1" si="20"/>
        <v>1400</v>
      </c>
      <c r="H122" s="2" t="s">
        <v>26</v>
      </c>
      <c r="I122" s="5">
        <f t="shared" ca="1" si="21"/>
        <v>0.87152777777777779</v>
      </c>
      <c r="J122" s="2">
        <f t="shared" ca="1" si="34"/>
        <v>4</v>
      </c>
      <c r="K122" s="2" t="str">
        <f t="shared" ca="1" si="35"/>
        <v>Good value for money.</v>
      </c>
      <c r="L122" s="2">
        <f t="shared" ca="1" si="24"/>
        <v>20</v>
      </c>
    </row>
    <row r="123" spans="1:12" s="2" customFormat="1">
      <c r="A123" s="2" t="str">
        <f t="shared" si="22"/>
        <v>ORD-122</v>
      </c>
      <c r="B123" s="3">
        <f t="shared" ca="1" si="30"/>
        <v>45413</v>
      </c>
      <c r="C123" s="4" t="str">
        <f t="shared" ca="1" si="31"/>
        <v>Hakka Noodles</v>
      </c>
      <c r="D123" s="2" t="str">
        <f t="shared" ca="1" si="32"/>
        <v>Main Course</v>
      </c>
      <c r="E123" s="2">
        <f t="shared" ca="1" si="33"/>
        <v>150</v>
      </c>
      <c r="F123" s="2">
        <v>1</v>
      </c>
      <c r="G123" s="2">
        <f t="shared" ca="1" si="20"/>
        <v>150</v>
      </c>
      <c r="H123" s="2" t="s">
        <v>25</v>
      </c>
      <c r="I123" s="5">
        <f t="shared" ca="1" si="21"/>
        <v>0.8354166666666667</v>
      </c>
      <c r="J123" s="2">
        <f t="shared" ca="1" si="34"/>
        <v>3</v>
      </c>
      <c r="K123" s="2" t="str">
        <f t="shared" ca="1" si="35"/>
        <v>Average taste.</v>
      </c>
      <c r="L123" s="2">
        <f t="shared" ca="1" si="24"/>
        <v>14</v>
      </c>
    </row>
    <row r="124" spans="1:12" s="2" customFormat="1">
      <c r="A124" s="2" t="str">
        <f t="shared" si="22"/>
        <v>ORD-123</v>
      </c>
      <c r="B124" s="3">
        <f t="shared" ca="1" si="30"/>
        <v>45419</v>
      </c>
      <c r="C124" s="4" t="str">
        <f t="shared" ca="1" si="31"/>
        <v>Paneer Chilli</v>
      </c>
      <c r="D124" s="2" t="str">
        <f t="shared" ca="1" si="32"/>
        <v>Starters</v>
      </c>
      <c r="E124" s="2">
        <f t="shared" ca="1" si="33"/>
        <v>210</v>
      </c>
      <c r="F124" s="2">
        <v>1</v>
      </c>
      <c r="G124" s="2">
        <f t="shared" ca="1" si="20"/>
        <v>210</v>
      </c>
      <c r="H124" s="2" t="s">
        <v>25</v>
      </c>
      <c r="I124" s="5">
        <f t="shared" ca="1" si="21"/>
        <v>0.4513888888888889</v>
      </c>
      <c r="J124" s="2">
        <f t="shared" ca="1" si="34"/>
        <v>5</v>
      </c>
      <c r="K124" s="2" t="str">
        <f t="shared" ca="1" si="35"/>
        <v>Top quality, highly recommend!</v>
      </c>
      <c r="L124" s="2">
        <f t="shared" ca="1" si="24"/>
        <v>17</v>
      </c>
    </row>
    <row r="125" spans="1:12" s="2" customFormat="1">
      <c r="A125" s="2" t="str">
        <f t="shared" si="22"/>
        <v>ORD-124</v>
      </c>
      <c r="B125" s="3">
        <f t="shared" ca="1" si="30"/>
        <v>45421</v>
      </c>
      <c r="C125" s="4" t="str">
        <f t="shared" ca="1" si="31"/>
        <v>Fresh Lime Soda</v>
      </c>
      <c r="D125" s="2" t="str">
        <f t="shared" ca="1" si="32"/>
        <v>Beverage</v>
      </c>
      <c r="E125" s="2">
        <f t="shared" ca="1" si="33"/>
        <v>80</v>
      </c>
      <c r="F125" s="2">
        <v>5</v>
      </c>
      <c r="G125" s="2">
        <f t="shared" ca="1" si="20"/>
        <v>400</v>
      </c>
      <c r="H125" s="2" t="s">
        <v>27</v>
      </c>
      <c r="I125" s="5">
        <f t="shared" ca="1" si="21"/>
        <v>0.56736111111111109</v>
      </c>
      <c r="J125" s="2">
        <f t="shared" ca="1" si="34"/>
        <v>5</v>
      </c>
      <c r="K125" s="2" t="str">
        <f t="shared" ca="1" si="35"/>
        <v>Best Cheese Chilli Toast ever!</v>
      </c>
      <c r="L125" s="2">
        <f t="shared" ca="1" si="24"/>
        <v>5</v>
      </c>
    </row>
    <row r="126" spans="1:12" s="2" customFormat="1">
      <c r="A126" s="2" t="str">
        <f t="shared" si="22"/>
        <v>ORD-125</v>
      </c>
      <c r="B126" s="3">
        <f t="shared" ca="1" si="30"/>
        <v>45419</v>
      </c>
      <c r="C126" s="4" t="str">
        <f t="shared" ca="1" si="31"/>
        <v>Mango Ice Cream</v>
      </c>
      <c r="D126" s="2" t="str">
        <f t="shared" ca="1" si="32"/>
        <v>Dessert</v>
      </c>
      <c r="E126" s="2">
        <f t="shared" ca="1" si="33"/>
        <v>100</v>
      </c>
      <c r="F126" s="2">
        <v>2</v>
      </c>
      <c r="G126" s="2">
        <f t="shared" ca="1" si="20"/>
        <v>200</v>
      </c>
      <c r="H126" s="2" t="s">
        <v>25</v>
      </c>
      <c r="I126" s="5">
        <f t="shared" ca="1" si="21"/>
        <v>0.76458333333333328</v>
      </c>
      <c r="J126" s="2">
        <f t="shared" ca="1" si="34"/>
        <v>5</v>
      </c>
      <c r="K126" s="2" t="str">
        <f t="shared" ca="1" si="35"/>
        <v>Refreshing and perfect for May heat!</v>
      </c>
      <c r="L126" s="2">
        <f t="shared" ca="1" si="24"/>
        <v>2</v>
      </c>
    </row>
    <row r="127" spans="1:12" s="36" customFormat="1">
      <c r="A127" s="36" t="str">
        <f t="shared" si="22"/>
        <v>ORD-126</v>
      </c>
      <c r="B127" s="37">
        <f ca="1">RANDBETWEEN(DATE(2024,6,1), DATE(2024,6,30))</f>
        <v>45464</v>
      </c>
      <c r="C127" s="38" t="str">
        <f ca="1">CHOOSE(RANDBETWEEN(1,15), "Mango Mastani", "Cold Coffee", "Virgin Mojito", "Fresh Lime Soda", "Vanilla Ice Cream", "Chocolate Shakes", "Veg Crispy", "Paneer Chilli", "Veg Momos", "Cheese Garlic Bread", "Veg Schezwan Fried Rice", "Hakka Noodles", "Corn Cheese Pizza", "Butter Pav Bhaji", "Masala Chai")</f>
        <v>Cheese Garlic Bread</v>
      </c>
      <c r="D127" s="36" t="str">
        <f ca="1">_xlfn.SWITCH(C127,
"Mango Mastani", "Seasonal",
"Virgin Mojito", "Beverage",
"Cold Coffee", "Beverage",
"Fresh Lime Soda", "Beverage",
"Chocolate Shakes", "Beverage",
"Masala Chai", "Beverage",
"Vanilla Ice Cream", "Dessert",
"Veg Schezwan Fried Rice", "Main Course",
"Hakka Noodles", "Main Course",
"Corn Cheese Pizza", "Main Course",
"Butter Pav Bhaji", "Main Course",
"Veg Crispy", "Starters",
"Paneer Chilli", "Starters",
"Veg Momos", "Snacks",
"Cheese Garlic Bread", "Snacks",
"Snacks")</f>
        <v>Snacks</v>
      </c>
      <c r="E127" s="36">
        <f t="shared" ca="1" si="33"/>
        <v>180</v>
      </c>
      <c r="F127" s="36">
        <v>3</v>
      </c>
      <c r="G127" s="36">
        <f t="shared" ca="1" si="20"/>
        <v>540</v>
      </c>
      <c r="H127" s="36" t="s">
        <v>26</v>
      </c>
      <c r="I127" s="39">
        <f t="shared" ca="1" si="21"/>
        <v>0.40763888888888888</v>
      </c>
      <c r="J127" s="36">
        <f ca="1">_xlfn.SWITCH(C127, "Masala Chai", RANDBETWEEN(4,5), "Veg Momos", RANDBETWEEN(4,5), "Mango Mastani", RANDBETWEEN(3,5), "Virgin Mojito", RANDBETWEEN(3,5), RANDBETWEEN(3,5))</f>
        <v>5</v>
      </c>
      <c r="K127" s="36" t="str">
        <f ca="1">_xlfn.SWITCH(J127,
5, CHOOSE(RANDBETWEEN(1,3), "Perfect for the rainy weather!", "Absolutely loved the " &amp; C127 &amp; "!", "Great taste and quality."),
4, CHOOSE(RANDBETWEEN(1,3), "Good portion size.", "Really enjoyed the " &amp; C127 &amp; ".", "Very fresh."),
3, CHOOSE(RANDBETWEEN(1,3), "Average experience.", "Decent " &amp; C127 &amp; ".", "Can be improved."),
2, CHOOSE(RANDBETWEEN(1,3), "Not great.", "Too oily for me.", "Delivery was late."),
1, CHOOSE(RANDBETWEEN(1,3), "Waste of money.", "Bad quality.", "Won't order again."),
"No comment")</f>
        <v>Great taste and quality.</v>
      </c>
      <c r="L127" s="36">
        <f t="shared" ca="1" si="24"/>
        <v>18</v>
      </c>
    </row>
    <row r="128" spans="1:12" s="36" customFormat="1">
      <c r="A128" s="36" t="str">
        <f t="shared" si="22"/>
        <v>ORD-127</v>
      </c>
      <c r="B128" s="37">
        <f t="shared" ref="B128:B151" ca="1" si="36">RANDBETWEEN(DATE(2024,6,1), DATE(2024,6,30))</f>
        <v>45444</v>
      </c>
      <c r="C128" s="38" t="str">
        <f t="shared" ref="C128:C151" ca="1" si="37">CHOOSE(RANDBETWEEN(1,15), "Mango Mastani", "Cold Coffee", "Virgin Mojito", "Fresh Lime Soda", "Vanilla Ice Cream", "Chocolate Shakes", "Veg Crispy", "Paneer Chilli", "Veg Momos", "Cheese Garlic Bread", "Veg Schezwan Fried Rice", "Hakka Noodles", "Corn Cheese Pizza", "Butter Pav Bhaji", "Masala Chai")</f>
        <v>Chocolate Shakes</v>
      </c>
      <c r="D128" s="36" t="str">
        <f ca="1">_xlfn.SWITCH(C128,
"Gajar Halwa", "Dessert",
"Sizzling Brownie", "Dessert",
"Hot Chocolate", "Beverage",
"Masala Chai", "Beverage",
"Adrak Chai", "Beverage",
"Hot Coffee", "Beverage",
"Strawberry Cream", "Seasonal",
"Veg Schezwan Maggi", "Snacks",
"Cheese Garlic Bread", "Snacks",
"Cheese Chilli Toast", "Snacks",
"Veg Momos", "Snacks",
"Butter Pav Bhaji", "Main Course",
"Corn Cheese Pizza", "Main Course",
"Paneer Tikka Sandwich", "Main Course",
"Veg Manchurian Soup", "Starters",
"Unknown")</f>
        <v>Unknown</v>
      </c>
      <c r="E128" s="36">
        <f t="shared" ca="1" si="33"/>
        <v>160</v>
      </c>
      <c r="F128" s="36">
        <v>2</v>
      </c>
      <c r="G128" s="36">
        <f t="shared" ca="1" si="20"/>
        <v>320</v>
      </c>
      <c r="H128" s="36" t="s">
        <v>26</v>
      </c>
      <c r="I128" s="39">
        <f t="shared" ca="1" si="21"/>
        <v>0.64722222222222225</v>
      </c>
      <c r="J128" s="36">
        <f t="shared" ref="J128:J151" ca="1" si="38">_xlfn.SWITCH(C128, "Masala Chai", RANDBETWEEN(4,5), "Veg Momos", RANDBETWEEN(4,5), "Mango Mastani", RANDBETWEEN(3,5), "Virgin Mojito", RANDBETWEEN(3,5), RANDBETWEEN(3,5))</f>
        <v>4</v>
      </c>
      <c r="K128" s="36" t="str">
        <f t="shared" ref="K128:K151" ca="1" si="39">_xlfn.SWITCH(J128,
5, CHOOSE(RANDBETWEEN(1,3), "Perfect for the rainy weather!", "Absolutely loved the " &amp; C128 &amp; "!", "Great taste and quality."),
4, CHOOSE(RANDBETWEEN(1,3), "Good portion size.", "Really enjoyed the " &amp; C128 &amp; ".", "Very fresh."),
3, CHOOSE(RANDBETWEEN(1,3), "Average experience.", "Decent " &amp; C128 &amp; ".", "Can be improved."),
2, CHOOSE(RANDBETWEEN(1,3), "Not great.", "Too oily for me.", "Delivery was late."),
1, CHOOSE(RANDBETWEEN(1,3), "Waste of money.", "Bad quality.", "Won't order again."),
"No comment")</f>
        <v>Very fresh.</v>
      </c>
      <c r="L128" s="36">
        <f t="shared" ca="1" si="24"/>
        <v>9</v>
      </c>
    </row>
    <row r="129" spans="1:12" s="36" customFormat="1">
      <c r="A129" s="36" t="str">
        <f t="shared" si="22"/>
        <v>ORD-128</v>
      </c>
      <c r="B129" s="37">
        <f t="shared" ca="1" si="36"/>
        <v>45473</v>
      </c>
      <c r="C129" s="38" t="str">
        <f t="shared" ca="1" si="37"/>
        <v>Masala Chai</v>
      </c>
      <c r="D129" s="36" t="str">
        <f ca="1">_xlfn.SWITCH(C129,
"Gajar Halwa", "Dessert",
"Sizzling Brownie", "Dessert",
"Hot Chocolate", "Beverage",
"Masala Chai", "Beverage",
"Adrak Chai", "Beverage",
"Hot Coffee", "Beverage",
"Strawberry Cream", "Seasonal",
"Veg Schezwan Maggi", "Snacks",
"Cheese Garlic Bread", "Snacks",
"Cheese Chilli Toast", "Snacks",
"Veg Momos", "Snacks",
"Butter Pav Bhaji", "Main Course",
"Corn Cheese Pizza", "Main Course",
"Paneer Tikka Sandwich", "Main Course",
"Veg Manchurian Soup", "Starters",
"Unknown")</f>
        <v>Beverage</v>
      </c>
      <c r="E129" s="36">
        <f t="shared" ca="1" si="33"/>
        <v>100</v>
      </c>
      <c r="F129" s="36">
        <v>5</v>
      </c>
      <c r="G129" s="36">
        <f t="shared" ca="1" si="20"/>
        <v>500</v>
      </c>
      <c r="H129" s="36" t="s">
        <v>26</v>
      </c>
      <c r="I129" s="39">
        <f t="shared" ca="1" si="21"/>
        <v>0.60763888888888884</v>
      </c>
      <c r="J129" s="36">
        <f t="shared" ca="1" si="38"/>
        <v>4</v>
      </c>
      <c r="K129" s="36" t="str">
        <f t="shared" ca="1" si="39"/>
        <v>Good portion size.</v>
      </c>
      <c r="L129" s="36">
        <f t="shared" ca="1" si="24"/>
        <v>10</v>
      </c>
    </row>
    <row r="130" spans="1:12" s="36" customFormat="1">
      <c r="A130" s="36" t="str">
        <f t="shared" si="22"/>
        <v>ORD-129</v>
      </c>
      <c r="B130" s="37">
        <f t="shared" ca="1" si="36"/>
        <v>45448</v>
      </c>
      <c r="C130" s="38" t="str">
        <f t="shared" ca="1" si="37"/>
        <v>Veg Crispy</v>
      </c>
      <c r="D130" s="36" t="str">
        <f t="shared" ref="D130:D151" ca="1" si="40">_xlfn.SWITCH(C130,
"Gajar Halwa", "Dessert",
"Sizzling Brownie", "Dessert",
"Hot Chocolate", "Beverage",
"Masala Chai", "Beverage",
"Adrak Chai", "Beverage",
"Hot Coffee", "Beverage",
"Strawberry Cream", "Seasonal",
"Veg Schezwan Maggi", "Snacks",
"Cheese Garlic Bread", "Snacks",
"Cheese Chilli Toast", "Snacks",
"Veg Momos", "Snacks",
"Butter Pav Bhaji", "Main Course",
"Corn Cheese Pizza", "Main Course",
"Paneer Tikka Sandwich", "Main Course",
"Veg Manchurian Soup", "Starters",
"Unknown")</f>
        <v>Unknown</v>
      </c>
      <c r="E130" s="36">
        <f t="shared" ca="1" si="33"/>
        <v>180</v>
      </c>
      <c r="F130" s="36">
        <v>5</v>
      </c>
      <c r="G130" s="36">
        <f t="shared" ref="G130:G193" ca="1" si="41">PRODUCT(F130,E130)</f>
        <v>900</v>
      </c>
      <c r="H130" s="36" t="s">
        <v>26</v>
      </c>
      <c r="I130" s="39">
        <f t="shared" ref="I130:I193" ca="1" si="42">TIME(RANDBETWEEN(9, 20), RANDBETWEEN(0, 59), 0)</f>
        <v>0.67708333333333337</v>
      </c>
      <c r="J130" s="36">
        <f t="shared" ca="1" si="38"/>
        <v>4</v>
      </c>
      <c r="K130" s="36" t="str">
        <f t="shared" ca="1" si="39"/>
        <v>Very fresh.</v>
      </c>
      <c r="L130" s="36">
        <f t="shared" ca="1" si="24"/>
        <v>7</v>
      </c>
    </row>
    <row r="131" spans="1:12" s="36" customFormat="1">
      <c r="A131" s="36" t="str">
        <f t="shared" ref="A131:A194" si="43">"ORD-"&amp;TEXT(ROW()-1, "000")</f>
        <v>ORD-130</v>
      </c>
      <c r="B131" s="37">
        <f t="shared" ca="1" si="36"/>
        <v>45451</v>
      </c>
      <c r="C131" s="38" t="str">
        <f t="shared" ca="1" si="37"/>
        <v>Chocolate Shakes</v>
      </c>
      <c r="D131" s="36" t="str">
        <f t="shared" ca="1" si="40"/>
        <v>Unknown</v>
      </c>
      <c r="E131" s="36">
        <f t="shared" ca="1" si="33"/>
        <v>160</v>
      </c>
      <c r="F131" s="36">
        <v>1</v>
      </c>
      <c r="G131" s="36">
        <f t="shared" ca="1" si="41"/>
        <v>160</v>
      </c>
      <c r="H131" s="36" t="s">
        <v>26</v>
      </c>
      <c r="I131" s="39">
        <f t="shared" ca="1" si="42"/>
        <v>0.67847222222222225</v>
      </c>
      <c r="J131" s="36">
        <f t="shared" ca="1" si="38"/>
        <v>5</v>
      </c>
      <c r="K131" s="36" t="str">
        <f t="shared" ca="1" si="39"/>
        <v>Perfect for the rainy weather!</v>
      </c>
      <c r="L131" s="36">
        <f t="shared" ref="L131:L194" ca="1" si="44">COUNTIF($C$2:$C$302, C131)</f>
        <v>9</v>
      </c>
    </row>
    <row r="132" spans="1:12" s="36" customFormat="1">
      <c r="A132" s="36" t="str">
        <f t="shared" si="43"/>
        <v>ORD-131</v>
      </c>
      <c r="B132" s="37">
        <f t="shared" ca="1" si="36"/>
        <v>45459</v>
      </c>
      <c r="C132" s="38" t="str">
        <f t="shared" ca="1" si="37"/>
        <v>Veg Schezwan Fried Rice</v>
      </c>
      <c r="D132" s="36" t="str">
        <f t="shared" ca="1" si="40"/>
        <v>Unknown</v>
      </c>
      <c r="E132" s="36">
        <f t="shared" ca="1" si="33"/>
        <v>160</v>
      </c>
      <c r="F132" s="36">
        <v>5</v>
      </c>
      <c r="G132" s="36">
        <f t="shared" ca="1" si="41"/>
        <v>800</v>
      </c>
      <c r="H132" s="36" t="s">
        <v>26</v>
      </c>
      <c r="I132" s="39">
        <f t="shared" ca="1" si="42"/>
        <v>0.8</v>
      </c>
      <c r="J132" s="36">
        <f t="shared" ca="1" si="38"/>
        <v>5</v>
      </c>
      <c r="K132" s="36" t="str">
        <f t="shared" ca="1" si="39"/>
        <v>Perfect for the rainy weather!</v>
      </c>
      <c r="L132" s="36">
        <f t="shared" ca="1" si="44"/>
        <v>13</v>
      </c>
    </row>
    <row r="133" spans="1:12" s="36" customFormat="1">
      <c r="A133" s="36" t="str">
        <f t="shared" si="43"/>
        <v>ORD-132</v>
      </c>
      <c r="B133" s="37">
        <f t="shared" ca="1" si="36"/>
        <v>45455</v>
      </c>
      <c r="C133" s="38" t="str">
        <f t="shared" ca="1" si="37"/>
        <v>Butter Pav Bhaji</v>
      </c>
      <c r="D133" s="36" t="str">
        <f t="shared" ca="1" si="40"/>
        <v>Main Course</v>
      </c>
      <c r="E133" s="36">
        <f t="shared" ca="1" si="33"/>
        <v>100</v>
      </c>
      <c r="F133" s="36">
        <v>2</v>
      </c>
      <c r="G133" s="36">
        <f t="shared" ca="1" si="41"/>
        <v>200</v>
      </c>
      <c r="H133" s="36" t="s">
        <v>27</v>
      </c>
      <c r="I133" s="39">
        <f t="shared" ca="1" si="42"/>
        <v>0.40972222222222221</v>
      </c>
      <c r="J133" s="36">
        <f t="shared" ca="1" si="38"/>
        <v>3</v>
      </c>
      <c r="K133" s="36" t="str">
        <f t="shared" ca="1" si="39"/>
        <v>Average experience.</v>
      </c>
      <c r="L133" s="36">
        <f t="shared" ca="1" si="44"/>
        <v>20</v>
      </c>
    </row>
    <row r="134" spans="1:12" s="36" customFormat="1">
      <c r="A134" s="36" t="str">
        <f t="shared" si="43"/>
        <v>ORD-133</v>
      </c>
      <c r="B134" s="37">
        <f t="shared" ca="1" si="36"/>
        <v>45456</v>
      </c>
      <c r="C134" s="38" t="str">
        <f t="shared" ca="1" si="37"/>
        <v>Hakka Noodles</v>
      </c>
      <c r="D134" s="36" t="str">
        <f t="shared" ca="1" si="40"/>
        <v>Unknown</v>
      </c>
      <c r="E134" s="36">
        <f t="shared" ca="1" si="33"/>
        <v>150</v>
      </c>
      <c r="F134" s="36">
        <v>1</v>
      </c>
      <c r="G134" s="36">
        <f t="shared" ca="1" si="41"/>
        <v>150</v>
      </c>
      <c r="H134" s="36" t="s">
        <v>25</v>
      </c>
      <c r="I134" s="39">
        <f t="shared" ca="1" si="42"/>
        <v>0.65416666666666667</v>
      </c>
      <c r="J134" s="36">
        <f t="shared" ca="1" si="38"/>
        <v>3</v>
      </c>
      <c r="K134" s="36" t="str">
        <f t="shared" ca="1" si="39"/>
        <v>Can be improved.</v>
      </c>
      <c r="L134" s="36">
        <f t="shared" ca="1" si="44"/>
        <v>14</v>
      </c>
    </row>
    <row r="135" spans="1:12" s="36" customFormat="1">
      <c r="A135" s="36" t="str">
        <f t="shared" si="43"/>
        <v>ORD-134</v>
      </c>
      <c r="B135" s="37">
        <f t="shared" ca="1" si="36"/>
        <v>45463</v>
      </c>
      <c r="C135" s="38" t="str">
        <f t="shared" ca="1" si="37"/>
        <v>Hakka Noodles</v>
      </c>
      <c r="D135" s="36" t="str">
        <f t="shared" ca="1" si="40"/>
        <v>Unknown</v>
      </c>
      <c r="E135" s="36">
        <f t="shared" ca="1" si="33"/>
        <v>150</v>
      </c>
      <c r="F135" s="36">
        <v>1</v>
      </c>
      <c r="G135" s="36">
        <f t="shared" ca="1" si="41"/>
        <v>150</v>
      </c>
      <c r="H135" s="36" t="s">
        <v>26</v>
      </c>
      <c r="I135" s="39">
        <f t="shared" ca="1" si="42"/>
        <v>0.46944444444444444</v>
      </c>
      <c r="J135" s="36">
        <f t="shared" ca="1" si="38"/>
        <v>4</v>
      </c>
      <c r="K135" s="36" t="str">
        <f t="shared" ca="1" si="39"/>
        <v>Very fresh.</v>
      </c>
      <c r="L135" s="36">
        <f t="shared" ca="1" si="44"/>
        <v>14</v>
      </c>
    </row>
    <row r="136" spans="1:12" s="36" customFormat="1">
      <c r="A136" s="36" t="str">
        <f t="shared" si="43"/>
        <v>ORD-135</v>
      </c>
      <c r="B136" s="37">
        <f t="shared" ca="1" si="36"/>
        <v>45448</v>
      </c>
      <c r="C136" s="38" t="str">
        <f t="shared" ca="1" si="37"/>
        <v>Veg Momos</v>
      </c>
      <c r="D136" s="36" t="str">
        <f t="shared" ca="1" si="40"/>
        <v>Snacks</v>
      </c>
      <c r="E136" s="36">
        <f t="shared" ca="1" si="33"/>
        <v>120</v>
      </c>
      <c r="F136" s="36">
        <v>3</v>
      </c>
      <c r="G136" s="36">
        <f t="shared" ca="1" si="41"/>
        <v>360</v>
      </c>
      <c r="H136" s="36" t="s">
        <v>26</v>
      </c>
      <c r="I136" s="39">
        <f t="shared" ca="1" si="42"/>
        <v>0.59791666666666665</v>
      </c>
      <c r="J136" s="36">
        <f t="shared" ca="1" si="38"/>
        <v>4</v>
      </c>
      <c r="K136" s="36" t="str">
        <f t="shared" ca="1" si="39"/>
        <v>Good portion size.</v>
      </c>
      <c r="L136" s="36">
        <f t="shared" ca="1" si="44"/>
        <v>18</v>
      </c>
    </row>
    <row r="137" spans="1:12" s="36" customFormat="1">
      <c r="A137" s="36" t="str">
        <f t="shared" si="43"/>
        <v>ORD-136</v>
      </c>
      <c r="B137" s="37">
        <f t="shared" ca="1" si="36"/>
        <v>45463</v>
      </c>
      <c r="C137" s="38" t="str">
        <f t="shared" ca="1" si="37"/>
        <v>Veg Schezwan Fried Rice</v>
      </c>
      <c r="D137" s="36" t="str">
        <f t="shared" ca="1" si="40"/>
        <v>Unknown</v>
      </c>
      <c r="E137" s="36">
        <f t="shared" ca="1" si="33"/>
        <v>160</v>
      </c>
      <c r="F137" s="36">
        <v>1</v>
      </c>
      <c r="G137" s="36">
        <f t="shared" ca="1" si="41"/>
        <v>160</v>
      </c>
      <c r="H137" s="36" t="s">
        <v>26</v>
      </c>
      <c r="I137" s="39">
        <f t="shared" ca="1" si="42"/>
        <v>0.48680555555555555</v>
      </c>
      <c r="J137" s="36">
        <f t="shared" ca="1" si="38"/>
        <v>5</v>
      </c>
      <c r="K137" s="36" t="str">
        <f t="shared" ca="1" si="39"/>
        <v>Perfect for the rainy weather!</v>
      </c>
      <c r="L137" s="36">
        <f t="shared" ca="1" si="44"/>
        <v>13</v>
      </c>
    </row>
    <row r="138" spans="1:12" s="36" customFormat="1">
      <c r="A138" s="36" t="str">
        <f t="shared" si="43"/>
        <v>ORD-137</v>
      </c>
      <c r="B138" s="37">
        <f t="shared" ca="1" si="36"/>
        <v>45470</v>
      </c>
      <c r="C138" s="38" t="str">
        <f t="shared" ca="1" si="37"/>
        <v>Veg Schezwan Fried Rice</v>
      </c>
      <c r="D138" s="36" t="str">
        <f t="shared" ca="1" si="40"/>
        <v>Unknown</v>
      </c>
      <c r="E138" s="36">
        <f t="shared" ca="1" si="33"/>
        <v>160</v>
      </c>
      <c r="F138" s="36">
        <v>1</v>
      </c>
      <c r="G138" s="36">
        <f t="shared" ca="1" si="41"/>
        <v>160</v>
      </c>
      <c r="H138" s="36" t="s">
        <v>27</v>
      </c>
      <c r="I138" s="39">
        <f t="shared" ca="1" si="42"/>
        <v>0.6020833333333333</v>
      </c>
      <c r="J138" s="36">
        <f t="shared" ca="1" si="38"/>
        <v>4</v>
      </c>
      <c r="K138" s="36" t="str">
        <f t="shared" ca="1" si="39"/>
        <v>Good portion size.</v>
      </c>
      <c r="L138" s="36">
        <f t="shared" ca="1" si="44"/>
        <v>13</v>
      </c>
    </row>
    <row r="139" spans="1:12" s="36" customFormat="1">
      <c r="A139" s="36" t="str">
        <f t="shared" si="43"/>
        <v>ORD-138</v>
      </c>
      <c r="B139" s="37">
        <f t="shared" ca="1" si="36"/>
        <v>45461</v>
      </c>
      <c r="C139" s="38" t="str">
        <f t="shared" ca="1" si="37"/>
        <v>Cold Coffee</v>
      </c>
      <c r="D139" s="36" t="str">
        <f t="shared" ca="1" si="40"/>
        <v>Unknown</v>
      </c>
      <c r="E139" s="36">
        <f t="shared" ca="1" si="33"/>
        <v>140</v>
      </c>
      <c r="F139" s="36">
        <v>3</v>
      </c>
      <c r="G139" s="36">
        <f t="shared" ca="1" si="41"/>
        <v>420</v>
      </c>
      <c r="H139" s="36" t="s">
        <v>27</v>
      </c>
      <c r="I139" s="39">
        <f t="shared" ca="1" si="42"/>
        <v>0.80555555555555558</v>
      </c>
      <c r="J139" s="36">
        <f t="shared" ca="1" si="38"/>
        <v>5</v>
      </c>
      <c r="K139" s="36" t="str">
        <f t="shared" ca="1" si="39"/>
        <v>Great taste and quality.</v>
      </c>
      <c r="L139" s="36">
        <f t="shared" ca="1" si="44"/>
        <v>10</v>
      </c>
    </row>
    <row r="140" spans="1:12" s="36" customFormat="1">
      <c r="A140" s="36" t="str">
        <f t="shared" si="43"/>
        <v>ORD-139</v>
      </c>
      <c r="B140" s="37">
        <f t="shared" ca="1" si="36"/>
        <v>45464</v>
      </c>
      <c r="C140" s="38" t="str">
        <f t="shared" ca="1" si="37"/>
        <v>Cold Coffee</v>
      </c>
      <c r="D140" s="36" t="str">
        <f t="shared" ca="1" si="40"/>
        <v>Unknown</v>
      </c>
      <c r="E140" s="36">
        <f t="shared" ca="1" si="33"/>
        <v>140</v>
      </c>
      <c r="F140" s="36">
        <v>2</v>
      </c>
      <c r="G140" s="36">
        <f t="shared" ca="1" si="41"/>
        <v>280</v>
      </c>
      <c r="H140" s="36" t="s">
        <v>26</v>
      </c>
      <c r="I140" s="39">
        <f t="shared" ca="1" si="42"/>
        <v>0.87152777777777779</v>
      </c>
      <c r="J140" s="36">
        <f t="shared" ca="1" si="38"/>
        <v>5</v>
      </c>
      <c r="K140" s="36" t="str">
        <f t="shared" ca="1" si="39"/>
        <v>Absolutely loved the Cold Coffee!</v>
      </c>
      <c r="L140" s="36">
        <f t="shared" ca="1" si="44"/>
        <v>10</v>
      </c>
    </row>
    <row r="141" spans="1:12" s="36" customFormat="1">
      <c r="A141" s="36" t="str">
        <f t="shared" si="43"/>
        <v>ORD-140</v>
      </c>
      <c r="B141" s="37">
        <f t="shared" ca="1" si="36"/>
        <v>45456</v>
      </c>
      <c r="C141" s="38" t="str">
        <f t="shared" ca="1" si="37"/>
        <v>Vanilla Ice Cream</v>
      </c>
      <c r="D141" s="36" t="str">
        <f t="shared" ca="1" si="40"/>
        <v>Unknown</v>
      </c>
      <c r="E141" s="36">
        <f t="shared" ca="1" si="33"/>
        <v>90</v>
      </c>
      <c r="F141" s="36">
        <v>2</v>
      </c>
      <c r="G141" s="36">
        <f t="shared" ca="1" si="41"/>
        <v>180</v>
      </c>
      <c r="H141" s="36" t="s">
        <v>26</v>
      </c>
      <c r="I141" s="39">
        <f t="shared" ca="1" si="42"/>
        <v>0.51736111111111116</v>
      </c>
      <c r="J141" s="36">
        <f t="shared" ca="1" si="38"/>
        <v>3</v>
      </c>
      <c r="K141" s="36" t="str">
        <f t="shared" ca="1" si="39"/>
        <v>Decent Vanilla Ice Cream.</v>
      </c>
      <c r="L141" s="36">
        <f t="shared" ca="1" si="44"/>
        <v>2</v>
      </c>
    </row>
    <row r="142" spans="1:12" s="36" customFormat="1">
      <c r="A142" s="36" t="str">
        <f t="shared" si="43"/>
        <v>ORD-141</v>
      </c>
      <c r="B142" s="37">
        <f t="shared" ca="1" si="36"/>
        <v>45469</v>
      </c>
      <c r="C142" s="38" t="str">
        <f t="shared" ca="1" si="37"/>
        <v>Veg Schezwan Fried Rice</v>
      </c>
      <c r="D142" s="36" t="str">
        <f t="shared" ca="1" si="40"/>
        <v>Unknown</v>
      </c>
      <c r="E142" s="36">
        <f t="shared" ca="1" si="33"/>
        <v>160</v>
      </c>
      <c r="F142" s="36">
        <v>3</v>
      </c>
      <c r="G142" s="36">
        <f t="shared" ca="1" si="41"/>
        <v>480</v>
      </c>
      <c r="H142" s="36" t="s">
        <v>26</v>
      </c>
      <c r="I142" s="39">
        <f t="shared" ca="1" si="42"/>
        <v>0.48194444444444445</v>
      </c>
      <c r="J142" s="36">
        <f t="shared" ca="1" si="38"/>
        <v>3</v>
      </c>
      <c r="K142" s="36" t="str">
        <f t="shared" ca="1" si="39"/>
        <v>Can be improved.</v>
      </c>
      <c r="L142" s="36">
        <f t="shared" ca="1" si="44"/>
        <v>13</v>
      </c>
    </row>
    <row r="143" spans="1:12" s="36" customFormat="1">
      <c r="A143" s="36" t="str">
        <f t="shared" si="43"/>
        <v>ORD-142</v>
      </c>
      <c r="B143" s="37">
        <f t="shared" ca="1" si="36"/>
        <v>45461</v>
      </c>
      <c r="C143" s="38" t="str">
        <f t="shared" ca="1" si="37"/>
        <v>Chocolate Shakes</v>
      </c>
      <c r="D143" s="36" t="str">
        <f t="shared" ca="1" si="40"/>
        <v>Unknown</v>
      </c>
      <c r="E143" s="36">
        <f t="shared" ca="1" si="33"/>
        <v>160</v>
      </c>
      <c r="F143" s="36">
        <v>4</v>
      </c>
      <c r="G143" s="36">
        <f t="shared" ca="1" si="41"/>
        <v>640</v>
      </c>
      <c r="H143" s="36" t="s">
        <v>27</v>
      </c>
      <c r="I143" s="39">
        <f t="shared" ca="1" si="42"/>
        <v>0.44097222222222221</v>
      </c>
      <c r="J143" s="36">
        <f t="shared" ca="1" si="38"/>
        <v>4</v>
      </c>
      <c r="K143" s="36" t="str">
        <f t="shared" ca="1" si="39"/>
        <v>Very fresh.</v>
      </c>
      <c r="L143" s="36">
        <f t="shared" ca="1" si="44"/>
        <v>9</v>
      </c>
    </row>
    <row r="144" spans="1:12" s="36" customFormat="1">
      <c r="A144" s="36" t="str">
        <f t="shared" si="43"/>
        <v>ORD-143</v>
      </c>
      <c r="B144" s="37">
        <f t="shared" ca="1" si="36"/>
        <v>45464</v>
      </c>
      <c r="C144" s="38" t="str">
        <f t="shared" ca="1" si="37"/>
        <v>Cheese Garlic Bread</v>
      </c>
      <c r="D144" s="36" t="str">
        <f t="shared" ca="1" si="40"/>
        <v>Snacks</v>
      </c>
      <c r="E144" s="36">
        <f t="shared" ca="1" si="33"/>
        <v>180</v>
      </c>
      <c r="F144" s="36">
        <v>5</v>
      </c>
      <c r="G144" s="36">
        <f t="shared" ca="1" si="41"/>
        <v>900</v>
      </c>
      <c r="H144" s="36" t="s">
        <v>25</v>
      </c>
      <c r="I144" s="39">
        <f t="shared" ca="1" si="42"/>
        <v>0.82222222222222219</v>
      </c>
      <c r="J144" s="36">
        <f t="shared" ca="1" si="38"/>
        <v>4</v>
      </c>
      <c r="K144" s="36" t="str">
        <f t="shared" ca="1" si="39"/>
        <v>Really enjoyed the Cheese Garlic Bread.</v>
      </c>
      <c r="L144" s="36">
        <f t="shared" ca="1" si="44"/>
        <v>18</v>
      </c>
    </row>
    <row r="145" spans="1:12" s="36" customFormat="1">
      <c r="A145" s="36" t="str">
        <f t="shared" si="43"/>
        <v>ORD-144</v>
      </c>
      <c r="B145" s="37">
        <f t="shared" ca="1" si="36"/>
        <v>45451</v>
      </c>
      <c r="C145" s="38" t="str">
        <f t="shared" ca="1" si="37"/>
        <v>Mango Mastani</v>
      </c>
      <c r="D145" s="36" t="str">
        <f t="shared" ca="1" si="40"/>
        <v>Unknown</v>
      </c>
      <c r="E145" s="36">
        <f t="shared" ca="1" si="33"/>
        <v>210</v>
      </c>
      <c r="F145" s="36">
        <v>4</v>
      </c>
      <c r="G145" s="36">
        <f t="shared" ca="1" si="41"/>
        <v>840</v>
      </c>
      <c r="H145" s="36" t="s">
        <v>25</v>
      </c>
      <c r="I145" s="39">
        <f t="shared" ca="1" si="42"/>
        <v>0.8354166666666667</v>
      </c>
      <c r="J145" s="36">
        <f t="shared" ca="1" si="38"/>
        <v>5</v>
      </c>
      <c r="K145" s="36" t="str">
        <f t="shared" ca="1" si="39"/>
        <v>Perfect for the rainy weather!</v>
      </c>
      <c r="L145" s="36">
        <f t="shared" ca="1" si="44"/>
        <v>3</v>
      </c>
    </row>
    <row r="146" spans="1:12" s="36" customFormat="1">
      <c r="A146" s="36" t="str">
        <f t="shared" si="43"/>
        <v>ORD-145</v>
      </c>
      <c r="B146" s="37">
        <f t="shared" ca="1" si="36"/>
        <v>45459</v>
      </c>
      <c r="C146" s="38" t="str">
        <f t="shared" ca="1" si="37"/>
        <v>Masala Chai</v>
      </c>
      <c r="D146" s="36" t="str">
        <f t="shared" ca="1" si="40"/>
        <v>Beverage</v>
      </c>
      <c r="E146" s="36">
        <f t="shared" ca="1" si="33"/>
        <v>100</v>
      </c>
      <c r="F146" s="36">
        <v>1</v>
      </c>
      <c r="G146" s="36">
        <f t="shared" ca="1" si="41"/>
        <v>100</v>
      </c>
      <c r="H146" s="36" t="s">
        <v>27</v>
      </c>
      <c r="I146" s="39">
        <f t="shared" ca="1" si="42"/>
        <v>0.81180555555555556</v>
      </c>
      <c r="J146" s="36">
        <f t="shared" ca="1" si="38"/>
        <v>4</v>
      </c>
      <c r="K146" s="36" t="str">
        <f t="shared" ca="1" si="39"/>
        <v>Good portion size.</v>
      </c>
      <c r="L146" s="36">
        <f t="shared" ca="1" si="44"/>
        <v>10</v>
      </c>
    </row>
    <row r="147" spans="1:12" s="36" customFormat="1">
      <c r="A147" s="36" t="str">
        <f t="shared" si="43"/>
        <v>ORD-146</v>
      </c>
      <c r="B147" s="37">
        <f t="shared" ca="1" si="36"/>
        <v>45445</v>
      </c>
      <c r="C147" s="38" t="str">
        <f t="shared" ca="1" si="37"/>
        <v>Virgin Mojito</v>
      </c>
      <c r="D147" s="36" t="str">
        <f t="shared" ca="1" si="40"/>
        <v>Unknown</v>
      </c>
      <c r="E147" s="36">
        <f t="shared" ca="1" si="33"/>
        <v>140</v>
      </c>
      <c r="F147" s="36">
        <v>1</v>
      </c>
      <c r="G147" s="36">
        <f t="shared" ca="1" si="41"/>
        <v>140</v>
      </c>
      <c r="H147" s="36" t="s">
        <v>27</v>
      </c>
      <c r="I147" s="39">
        <f t="shared" ca="1" si="42"/>
        <v>0.5493055555555556</v>
      </c>
      <c r="J147" s="36">
        <f t="shared" ca="1" si="38"/>
        <v>3</v>
      </c>
      <c r="K147" s="36" t="str">
        <f t="shared" ca="1" si="39"/>
        <v>Average experience.</v>
      </c>
      <c r="L147" s="36">
        <f t="shared" ca="1" si="44"/>
        <v>6</v>
      </c>
    </row>
    <row r="148" spans="1:12" s="36" customFormat="1">
      <c r="A148" s="36" t="str">
        <f t="shared" si="43"/>
        <v>ORD-147</v>
      </c>
      <c r="B148" s="37">
        <f t="shared" ca="1" si="36"/>
        <v>45452</v>
      </c>
      <c r="C148" s="38" t="str">
        <f t="shared" ca="1" si="37"/>
        <v>Butter Pav Bhaji</v>
      </c>
      <c r="D148" s="36" t="str">
        <f t="shared" ca="1" si="40"/>
        <v>Main Course</v>
      </c>
      <c r="E148" s="36">
        <f t="shared" ca="1" si="33"/>
        <v>100</v>
      </c>
      <c r="F148" s="36">
        <v>1</v>
      </c>
      <c r="G148" s="36">
        <f t="shared" ca="1" si="41"/>
        <v>100</v>
      </c>
      <c r="H148" s="36" t="s">
        <v>25</v>
      </c>
      <c r="I148" s="39">
        <f t="shared" ca="1" si="42"/>
        <v>0.57222222222222219</v>
      </c>
      <c r="J148" s="36">
        <f t="shared" ca="1" si="38"/>
        <v>5</v>
      </c>
      <c r="K148" s="36" t="str">
        <f t="shared" ca="1" si="39"/>
        <v>Absolutely loved the Butter Pav Bhaji!</v>
      </c>
      <c r="L148" s="36">
        <f t="shared" ca="1" si="44"/>
        <v>20</v>
      </c>
    </row>
    <row r="149" spans="1:12" s="36" customFormat="1">
      <c r="A149" s="36" t="str">
        <f t="shared" si="43"/>
        <v>ORD-148</v>
      </c>
      <c r="B149" s="37">
        <f t="shared" ca="1" si="36"/>
        <v>45457</v>
      </c>
      <c r="C149" s="38" t="str">
        <f t="shared" ca="1" si="37"/>
        <v>Paneer Chilli</v>
      </c>
      <c r="D149" s="36" t="str">
        <f t="shared" ca="1" si="40"/>
        <v>Unknown</v>
      </c>
      <c r="E149" s="36">
        <f t="shared" ca="1" si="33"/>
        <v>210</v>
      </c>
      <c r="F149" s="36">
        <v>5</v>
      </c>
      <c r="G149" s="36">
        <f t="shared" ca="1" si="41"/>
        <v>1050</v>
      </c>
      <c r="H149" s="36" t="s">
        <v>25</v>
      </c>
      <c r="I149" s="39">
        <f t="shared" ca="1" si="42"/>
        <v>0.72777777777777775</v>
      </c>
      <c r="J149" s="36">
        <f t="shared" ca="1" si="38"/>
        <v>3</v>
      </c>
      <c r="K149" s="36" t="str">
        <f t="shared" ca="1" si="39"/>
        <v>Decent Paneer Chilli.</v>
      </c>
      <c r="L149" s="36">
        <f t="shared" ca="1" si="44"/>
        <v>17</v>
      </c>
    </row>
    <row r="150" spans="1:12" s="36" customFormat="1">
      <c r="A150" s="36" t="str">
        <f t="shared" si="43"/>
        <v>ORD-149</v>
      </c>
      <c r="B150" s="37">
        <f t="shared" ca="1" si="36"/>
        <v>45450</v>
      </c>
      <c r="C150" s="38" t="str">
        <f t="shared" ca="1" si="37"/>
        <v>Fresh Lime Soda</v>
      </c>
      <c r="D150" s="36" t="str">
        <f t="shared" ca="1" si="40"/>
        <v>Unknown</v>
      </c>
      <c r="E150" s="36">
        <f t="shared" ca="1" si="33"/>
        <v>80</v>
      </c>
      <c r="F150" s="36">
        <v>4</v>
      </c>
      <c r="G150" s="36">
        <f t="shared" ca="1" si="41"/>
        <v>320</v>
      </c>
      <c r="H150" s="36" t="s">
        <v>27</v>
      </c>
      <c r="I150" s="39">
        <f t="shared" ca="1" si="42"/>
        <v>0.70486111111111116</v>
      </c>
      <c r="J150" s="36">
        <f t="shared" ca="1" si="38"/>
        <v>5</v>
      </c>
      <c r="K150" s="36" t="str">
        <f t="shared" ca="1" si="39"/>
        <v>Absolutely loved the Fresh Lime Soda!</v>
      </c>
      <c r="L150" s="36">
        <f t="shared" ca="1" si="44"/>
        <v>5</v>
      </c>
    </row>
    <row r="151" spans="1:12" s="36" customFormat="1">
      <c r="A151" s="36" t="str">
        <f t="shared" si="43"/>
        <v>ORD-150</v>
      </c>
      <c r="B151" s="37">
        <f t="shared" ca="1" si="36"/>
        <v>45450</v>
      </c>
      <c r="C151" s="38" t="str">
        <f t="shared" ca="1" si="37"/>
        <v>Paneer Chilli</v>
      </c>
      <c r="D151" s="36" t="str">
        <f t="shared" ca="1" si="40"/>
        <v>Unknown</v>
      </c>
      <c r="E151" s="36">
        <f t="shared" ca="1" si="33"/>
        <v>210</v>
      </c>
      <c r="F151" s="36">
        <v>1</v>
      </c>
      <c r="G151" s="36">
        <f t="shared" ca="1" si="41"/>
        <v>210</v>
      </c>
      <c r="H151" s="36" t="s">
        <v>25</v>
      </c>
      <c r="I151" s="39">
        <f t="shared" ca="1" si="42"/>
        <v>0.49375000000000002</v>
      </c>
      <c r="J151" s="36">
        <f t="shared" ca="1" si="38"/>
        <v>4</v>
      </c>
      <c r="K151" s="36" t="str">
        <f t="shared" ca="1" si="39"/>
        <v>Good portion size.</v>
      </c>
      <c r="L151" s="36">
        <f t="shared" ca="1" si="44"/>
        <v>17</v>
      </c>
    </row>
    <row r="152" spans="1:12" s="14" customFormat="1">
      <c r="A152" s="14" t="str">
        <f t="shared" si="43"/>
        <v>ORD-151</v>
      </c>
      <c r="B152" s="15">
        <f ca="1">RANDBETWEEN(DATE(2024,7,1), DATE(2024,7,31))</f>
        <v>45491</v>
      </c>
      <c r="C152" s="16" t="str">
        <f ca="1">CHOOSE(RANDBETWEEN(1,15), "Hot Chocolate", "Masala Chai", "Adrak Chai", "Veg Manchurian Soup", "Hot Coffee", "Paneer Pakora", "Mix Veg Pakora", "Veg Momos", "Cheese Garlic Bread", "Butter Pav Bhaji", "Corn Cheese Pizza", "Veg Schezwan Fried Rice", "Hakka Noodles", "Paneer Chilli", "Sizzling Brownie")</f>
        <v>Veg Manchurian Soup</v>
      </c>
      <c r="D152" s="14" t="str">
        <f ca="1">_xlfn.SWITCH(C152,
"Hot Chocolate", "Beverage",
"Masala Chai", "Beverage",
"Adrak Chai", "Beverage",
"Hot Coffee", "Beverage",
"Veg Manchurian Soup", "Starters",
"Paneer Pakora", "Snacks",
"Mix Veg Pakora", "Snacks",
"Veg Momos", "Snacks",
"Cheese Garlic Bread", "Snacks",
"Sizzling Brownie", "Dessert",
"Butter Pav Bhaji", "Main Course",
"Corn Cheese Pizza", "Main Course",
"Veg Schezwan Fried Rice", "Main Course",
"Hakka Noodles", "Main Course",
"Paneer Chilli", "Starters",
"Snacks")</f>
        <v>Starters</v>
      </c>
      <c r="E152" s="14">
        <f ca="1">_xlfn.SWITCH(C152, "Hot Chocolate", 80, "Masala Chai", 40, "Adrak Chai", 40, "Veg Manchurian Soup", 70, "Hot Coffee", 80, "Paneer Pakora", 140, "Mix Veg Pakora", 100, "Veg Momos", 120, "Cheese Garlic Bread", 180, "Butter Pav Bhaji", 160, "Corn Cheese Pizza", 280, "Veg Schezwan Fried Rice", 160, "Hakka Noodles", 150, "Paneer Chilli", 210, "Sizzling Brownie", 220, 100)</f>
        <v>70</v>
      </c>
      <c r="F152" s="14">
        <v>3</v>
      </c>
      <c r="G152" s="14">
        <f t="shared" ca="1" si="41"/>
        <v>210</v>
      </c>
      <c r="H152" s="14" t="s">
        <v>27</v>
      </c>
      <c r="I152" s="17">
        <f t="shared" ca="1" si="42"/>
        <v>0.44305555555555554</v>
      </c>
      <c r="J152" s="14">
        <f ca="1">_xlfn.SWITCH(C152, "Adrak Chai", RANDBETWEEN(4,5), "Paneer Pakora", RANDBETWEEN(4,5), "Mix Veg Pakora", RANDBETWEEN(4,5), "Veg Manchurian Soup", RANDBETWEEN(4,5), RANDBETWEEN(2,5))</f>
        <v>4</v>
      </c>
      <c r="K152" s="14" t="str">
        <f ca="1">_xlfn.SWITCH(J152,
5, CHOOSE(RANDBETWEEN(1,3), "Best " &amp; C152 &amp; " for this rainy day!", "Perfectly hot and tasty!", "Exactly what I needed in the rain."),
4, CHOOSE(RANDBETWEEN(1,3), "Very good quality.", "Enjoyed the " &amp; C152 &amp; ".", "Served fresh and hot."),
3, CHOOSE(RANDBETWEEN(1,3), "It was okay.", "Average portion.", "Took a bit long to arrive."),
2, CHOOSE(RANDBETWEEN(1,3), "A bit soggy because of the rain.", "Too much oil.", "Not very spicy."),
1, CHOOSE(RANDBETWEEN(1,3), "Cold when delivered.", "Didn't like it.", "Worst experience."),
"No comment")</f>
        <v>Served fresh and hot.</v>
      </c>
      <c r="L152" s="14">
        <f t="shared" ca="1" si="44"/>
        <v>12</v>
      </c>
    </row>
    <row r="153" spans="1:12" s="14" customFormat="1">
      <c r="A153" s="14" t="str">
        <f t="shared" si="43"/>
        <v>ORD-152</v>
      </c>
      <c r="B153" s="15">
        <f t="shared" ref="B153:B176" ca="1" si="45">RANDBETWEEN(DATE(2024,7,1), DATE(2024,7,31))</f>
        <v>45475</v>
      </c>
      <c r="C153" s="16" t="str">
        <f t="shared" ref="C153:C176" ca="1" si="46">CHOOSE(RANDBETWEEN(1,15), "Hot Chocolate", "Masala Chai", "Adrak Chai", "Veg Manchurian Soup", "Hot Coffee", "Paneer Pakora", "Mix Veg Pakora", "Veg Momos", "Cheese Garlic Bread", "Butter Pav Bhaji", "Corn Cheese Pizza", "Veg Schezwan Fried Rice", "Hakka Noodles", "Paneer Chilli", "Sizzling Brownie")</f>
        <v>Mix Veg Pakora</v>
      </c>
      <c r="D153" s="14" t="str">
        <f t="shared" ref="D153:D176" ca="1" si="47">_xlfn.SWITCH(C153,
"Hot Chocolate", "Beverage",
"Masala Chai", "Beverage",
"Adrak Chai", "Beverage",
"Hot Coffee", "Beverage",
"Veg Manchurian Soup", "Starters",
"Paneer Pakora", "Snacks",
"Mix Veg Pakora", "Snacks",
"Veg Momos", "Snacks",
"Cheese Garlic Bread", "Snacks",
"Sizzling Brownie", "Dessert",
"Butter Pav Bhaji", "Main Course",
"Corn Cheese Pizza", "Main Course",
"Veg Schezwan Fried Rice", "Main Course",
"Hakka Noodles", "Main Course",
"Paneer Chilli", "Starters",
"Snacks")</f>
        <v>Snacks</v>
      </c>
      <c r="E153" s="14">
        <f t="shared" ref="E153:E176" ca="1" si="48">_xlfn.SWITCH(C153, "Hot Chocolate", 80, "Masala Chai", 40, "Adrak Chai", 40, "Veg Manchurian Soup", 70, "Hot Coffee", 80, "Paneer Pakora", 140, "Mix Veg Pakora", 100, "Veg Momos", 120, "Cheese Garlic Bread", 180, "Butter Pav Bhaji", 160, "Corn Cheese Pizza", 280, "Veg Schezwan Fried Rice", 160, "Hakka Noodles", 150, "Paneer Chilli", 210, "Sizzling Brownie", 220, 100)</f>
        <v>100</v>
      </c>
      <c r="F153" s="14">
        <v>3</v>
      </c>
      <c r="G153" s="14">
        <f t="shared" ca="1" si="41"/>
        <v>300</v>
      </c>
      <c r="H153" s="14" t="s">
        <v>26</v>
      </c>
      <c r="I153" s="17">
        <f t="shared" ca="1" si="42"/>
        <v>0.76666666666666672</v>
      </c>
      <c r="J153" s="14">
        <f t="shared" ref="J153:J176" ca="1" si="49">_xlfn.SWITCH(C153, "Adrak Chai", RANDBETWEEN(4,5), "Paneer Pakora", RANDBETWEEN(4,5), "Mix Veg Pakora", RANDBETWEEN(4,5), "Veg Manchurian Soup", RANDBETWEEN(4,5), RANDBETWEEN(2,5))</f>
        <v>5</v>
      </c>
      <c r="K153" s="14" t="str">
        <f t="shared" ref="K153:K176" ca="1" si="50">_xlfn.SWITCH(J153,
5, CHOOSE(RANDBETWEEN(1,3), "Best " &amp; C153 &amp; " for this rainy day!", "Perfectly hot and tasty!", "Exactly what I needed in the rain."),
4, CHOOSE(RANDBETWEEN(1,3), "Very good quality.", "Enjoyed the " &amp; C153 &amp; ".", "Served fresh and hot."),
3, CHOOSE(RANDBETWEEN(1,3), "It was okay.", "Average portion.", "Took a bit long to arrive."),
2, CHOOSE(RANDBETWEEN(1,3), "A bit soggy because of the rain.", "Too much oil.", "Not very spicy."),
1, CHOOSE(RANDBETWEEN(1,3), "Cold when delivered.", "Didn't like it.", "Worst experience."),
"No comment")</f>
        <v>Perfectly hot and tasty!</v>
      </c>
      <c r="L153" s="14">
        <f t="shared" ca="1" si="44"/>
        <v>3</v>
      </c>
    </row>
    <row r="154" spans="1:12" s="14" customFormat="1">
      <c r="A154" s="14" t="str">
        <f t="shared" si="43"/>
        <v>ORD-153</v>
      </c>
      <c r="B154" s="15">
        <f t="shared" ca="1" si="45"/>
        <v>45489</v>
      </c>
      <c r="C154" s="16" t="str">
        <f t="shared" ca="1" si="46"/>
        <v>Adrak Chai</v>
      </c>
      <c r="D154" s="14" t="str">
        <f t="shared" ca="1" si="47"/>
        <v>Beverage</v>
      </c>
      <c r="E154" s="14">
        <f t="shared" ca="1" si="48"/>
        <v>40</v>
      </c>
      <c r="F154" s="14">
        <v>5</v>
      </c>
      <c r="G154" s="14">
        <f t="shared" ca="1" si="41"/>
        <v>200</v>
      </c>
      <c r="H154" s="14" t="s">
        <v>27</v>
      </c>
      <c r="I154" s="17">
        <f t="shared" ca="1" si="42"/>
        <v>0.68055555555555558</v>
      </c>
      <c r="J154" s="14">
        <f t="shared" ca="1" si="49"/>
        <v>4</v>
      </c>
      <c r="K154" s="14" t="str">
        <f t="shared" ca="1" si="50"/>
        <v>Served fresh and hot.</v>
      </c>
      <c r="L154" s="14">
        <f t="shared" ca="1" si="44"/>
        <v>10</v>
      </c>
    </row>
    <row r="155" spans="1:12" s="14" customFormat="1">
      <c r="A155" s="14" t="str">
        <f t="shared" si="43"/>
        <v>ORD-154</v>
      </c>
      <c r="B155" s="15">
        <f t="shared" ca="1" si="45"/>
        <v>45486</v>
      </c>
      <c r="C155" s="16" t="str">
        <f t="shared" ca="1" si="46"/>
        <v>Mix Veg Pakora</v>
      </c>
      <c r="D155" s="14" t="str">
        <f t="shared" ca="1" si="47"/>
        <v>Snacks</v>
      </c>
      <c r="E155" s="14">
        <f t="shared" ca="1" si="48"/>
        <v>100</v>
      </c>
      <c r="F155" s="14">
        <v>3</v>
      </c>
      <c r="G155" s="14">
        <f t="shared" ca="1" si="41"/>
        <v>300</v>
      </c>
      <c r="H155" s="14" t="s">
        <v>25</v>
      </c>
      <c r="I155" s="17">
        <f t="shared" ca="1" si="42"/>
        <v>0.62916666666666665</v>
      </c>
      <c r="J155" s="14">
        <f t="shared" ca="1" si="49"/>
        <v>5</v>
      </c>
      <c r="K155" s="14" t="str">
        <f t="shared" ca="1" si="50"/>
        <v>Exactly what I needed in the rain.</v>
      </c>
      <c r="L155" s="14">
        <f t="shared" ca="1" si="44"/>
        <v>3</v>
      </c>
    </row>
    <row r="156" spans="1:12" s="14" customFormat="1">
      <c r="A156" s="14" t="str">
        <f t="shared" si="43"/>
        <v>ORD-155</v>
      </c>
      <c r="B156" s="15">
        <f t="shared" ca="1" si="45"/>
        <v>45488</v>
      </c>
      <c r="C156" s="16" t="str">
        <f t="shared" ca="1" si="46"/>
        <v>Veg Schezwan Fried Rice</v>
      </c>
      <c r="D156" s="14" t="str">
        <f t="shared" ca="1" si="47"/>
        <v>Main Course</v>
      </c>
      <c r="E156" s="14">
        <f t="shared" ca="1" si="48"/>
        <v>160</v>
      </c>
      <c r="F156" s="14">
        <v>2</v>
      </c>
      <c r="G156" s="14">
        <f t="shared" ca="1" si="41"/>
        <v>320</v>
      </c>
      <c r="H156" s="14" t="s">
        <v>26</v>
      </c>
      <c r="I156" s="17">
        <f t="shared" ca="1" si="42"/>
        <v>0.60624999999999996</v>
      </c>
      <c r="J156" s="14">
        <f t="shared" ca="1" si="49"/>
        <v>5</v>
      </c>
      <c r="K156" s="14" t="str">
        <f t="shared" ca="1" si="50"/>
        <v>Exactly what I needed in the rain.</v>
      </c>
      <c r="L156" s="14">
        <f t="shared" ca="1" si="44"/>
        <v>13</v>
      </c>
    </row>
    <row r="157" spans="1:12" s="14" customFormat="1">
      <c r="A157" s="14" t="str">
        <f t="shared" si="43"/>
        <v>ORD-156</v>
      </c>
      <c r="B157" s="15">
        <f t="shared" ca="1" si="45"/>
        <v>45489</v>
      </c>
      <c r="C157" s="16" t="str">
        <f t="shared" ca="1" si="46"/>
        <v>Mix Veg Pakora</v>
      </c>
      <c r="D157" s="14" t="str">
        <f t="shared" ca="1" si="47"/>
        <v>Snacks</v>
      </c>
      <c r="E157" s="14">
        <f t="shared" ca="1" si="48"/>
        <v>100</v>
      </c>
      <c r="F157" s="14">
        <v>2</v>
      </c>
      <c r="G157" s="14">
        <f t="shared" ca="1" si="41"/>
        <v>200</v>
      </c>
      <c r="H157" s="14" t="s">
        <v>27</v>
      </c>
      <c r="I157" s="17">
        <f t="shared" ca="1" si="42"/>
        <v>0.56180555555555556</v>
      </c>
      <c r="J157" s="14">
        <f t="shared" ca="1" si="49"/>
        <v>5</v>
      </c>
      <c r="K157" s="14" t="str">
        <f t="shared" ca="1" si="50"/>
        <v>Best Mix Veg Pakora for this rainy day!</v>
      </c>
      <c r="L157" s="14">
        <f t="shared" ca="1" si="44"/>
        <v>3</v>
      </c>
    </row>
    <row r="158" spans="1:12" s="14" customFormat="1">
      <c r="A158" s="14" t="str">
        <f t="shared" si="43"/>
        <v>ORD-157</v>
      </c>
      <c r="B158" s="15">
        <f t="shared" ca="1" si="45"/>
        <v>45497</v>
      </c>
      <c r="C158" s="16" t="str">
        <f t="shared" ca="1" si="46"/>
        <v>Butter Pav Bhaji</v>
      </c>
      <c r="D158" s="14" t="str">
        <f t="shared" ca="1" si="47"/>
        <v>Main Course</v>
      </c>
      <c r="E158" s="14">
        <f t="shared" ca="1" si="48"/>
        <v>160</v>
      </c>
      <c r="F158" s="14">
        <v>4</v>
      </c>
      <c r="G158" s="14">
        <f t="shared" ca="1" si="41"/>
        <v>640</v>
      </c>
      <c r="H158" s="14" t="s">
        <v>25</v>
      </c>
      <c r="I158" s="17">
        <f t="shared" ca="1" si="42"/>
        <v>0.86527777777777781</v>
      </c>
      <c r="J158" s="14">
        <f t="shared" ca="1" si="49"/>
        <v>2</v>
      </c>
      <c r="K158" s="14" t="str">
        <f t="shared" ca="1" si="50"/>
        <v>A bit soggy because of the rain.</v>
      </c>
      <c r="L158" s="14">
        <f t="shared" ca="1" si="44"/>
        <v>20</v>
      </c>
    </row>
    <row r="159" spans="1:12" s="14" customFormat="1">
      <c r="A159" s="14" t="str">
        <f t="shared" si="43"/>
        <v>ORD-158</v>
      </c>
      <c r="B159" s="15">
        <f t="shared" ca="1" si="45"/>
        <v>45495</v>
      </c>
      <c r="C159" s="16" t="str">
        <f t="shared" ca="1" si="46"/>
        <v>Hot Coffee</v>
      </c>
      <c r="D159" s="14" t="str">
        <f t="shared" ca="1" si="47"/>
        <v>Beverage</v>
      </c>
      <c r="E159" s="14">
        <f t="shared" ca="1" si="48"/>
        <v>80</v>
      </c>
      <c r="F159" s="14">
        <v>2</v>
      </c>
      <c r="G159" s="14">
        <f t="shared" ca="1" si="41"/>
        <v>160</v>
      </c>
      <c r="H159" s="14" t="s">
        <v>25</v>
      </c>
      <c r="I159" s="17">
        <f t="shared" ca="1" si="42"/>
        <v>0.80486111111111114</v>
      </c>
      <c r="J159" s="14">
        <f t="shared" ca="1" si="49"/>
        <v>2</v>
      </c>
      <c r="K159" s="14" t="str">
        <f t="shared" ca="1" si="50"/>
        <v>Too much oil.</v>
      </c>
      <c r="L159" s="14">
        <f t="shared" ca="1" si="44"/>
        <v>7</v>
      </c>
    </row>
    <row r="160" spans="1:12" s="14" customFormat="1">
      <c r="A160" s="14" t="str">
        <f t="shared" si="43"/>
        <v>ORD-159</v>
      </c>
      <c r="B160" s="15">
        <f t="shared" ca="1" si="45"/>
        <v>45498</v>
      </c>
      <c r="C160" s="16" t="str">
        <f t="shared" ca="1" si="46"/>
        <v>Hot Coffee</v>
      </c>
      <c r="D160" s="14" t="str">
        <f t="shared" ca="1" si="47"/>
        <v>Beverage</v>
      </c>
      <c r="E160" s="14">
        <f t="shared" ca="1" si="48"/>
        <v>80</v>
      </c>
      <c r="F160" s="14">
        <v>1</v>
      </c>
      <c r="G160" s="14">
        <f t="shared" ca="1" si="41"/>
        <v>80</v>
      </c>
      <c r="H160" s="14" t="s">
        <v>27</v>
      </c>
      <c r="I160" s="17">
        <f t="shared" ca="1" si="42"/>
        <v>0.82986111111111116</v>
      </c>
      <c r="J160" s="14">
        <f t="shared" ca="1" si="49"/>
        <v>5</v>
      </c>
      <c r="K160" s="14" t="str">
        <f t="shared" ca="1" si="50"/>
        <v>Exactly what I needed in the rain.</v>
      </c>
      <c r="L160" s="14">
        <f t="shared" ca="1" si="44"/>
        <v>7</v>
      </c>
    </row>
    <row r="161" spans="1:12" s="14" customFormat="1">
      <c r="A161" s="14" t="str">
        <f t="shared" si="43"/>
        <v>ORD-160</v>
      </c>
      <c r="B161" s="15">
        <f t="shared" ca="1" si="45"/>
        <v>45488</v>
      </c>
      <c r="C161" s="16" t="str">
        <f t="shared" ca="1" si="46"/>
        <v>Butter Pav Bhaji</v>
      </c>
      <c r="D161" s="14" t="str">
        <f t="shared" ca="1" si="47"/>
        <v>Main Course</v>
      </c>
      <c r="E161" s="14">
        <f t="shared" ca="1" si="48"/>
        <v>160</v>
      </c>
      <c r="F161" s="14">
        <v>4</v>
      </c>
      <c r="G161" s="14">
        <f t="shared" ca="1" si="41"/>
        <v>640</v>
      </c>
      <c r="H161" s="14" t="s">
        <v>25</v>
      </c>
      <c r="I161" s="17">
        <f t="shared" ca="1" si="42"/>
        <v>0.74861111111111112</v>
      </c>
      <c r="J161" s="14">
        <f t="shared" ca="1" si="49"/>
        <v>4</v>
      </c>
      <c r="K161" s="14" t="str">
        <f t="shared" ca="1" si="50"/>
        <v>Very good quality.</v>
      </c>
      <c r="L161" s="14">
        <f t="shared" ca="1" si="44"/>
        <v>20</v>
      </c>
    </row>
    <row r="162" spans="1:12" s="14" customFormat="1">
      <c r="A162" s="14" t="str">
        <f t="shared" si="43"/>
        <v>ORD-161</v>
      </c>
      <c r="B162" s="15">
        <f t="shared" ca="1" si="45"/>
        <v>45474</v>
      </c>
      <c r="C162" s="16" t="str">
        <f t="shared" ca="1" si="46"/>
        <v>Corn Cheese Pizza</v>
      </c>
      <c r="D162" s="14" t="str">
        <f t="shared" ca="1" si="47"/>
        <v>Main Course</v>
      </c>
      <c r="E162" s="14">
        <f t="shared" ca="1" si="48"/>
        <v>280</v>
      </c>
      <c r="F162" s="14">
        <v>2</v>
      </c>
      <c r="G162" s="14">
        <f t="shared" ca="1" si="41"/>
        <v>560</v>
      </c>
      <c r="H162" s="14" t="s">
        <v>26</v>
      </c>
      <c r="I162" s="17">
        <f t="shared" ca="1" si="42"/>
        <v>0.50416666666666665</v>
      </c>
      <c r="J162" s="14">
        <f t="shared" ca="1" si="49"/>
        <v>4</v>
      </c>
      <c r="K162" s="14" t="str">
        <f t="shared" ca="1" si="50"/>
        <v>Served fresh and hot.</v>
      </c>
      <c r="L162" s="14">
        <f t="shared" ca="1" si="44"/>
        <v>20</v>
      </c>
    </row>
    <row r="163" spans="1:12" s="14" customFormat="1">
      <c r="A163" s="14" t="str">
        <f t="shared" si="43"/>
        <v>ORD-162</v>
      </c>
      <c r="B163" s="15">
        <f t="shared" ca="1" si="45"/>
        <v>45481</v>
      </c>
      <c r="C163" s="16" t="str">
        <f t="shared" ca="1" si="46"/>
        <v>Veg Schezwan Fried Rice</v>
      </c>
      <c r="D163" s="14" t="str">
        <f t="shared" ca="1" si="47"/>
        <v>Main Course</v>
      </c>
      <c r="E163" s="14">
        <f t="shared" ca="1" si="48"/>
        <v>160</v>
      </c>
      <c r="F163" s="14">
        <v>2</v>
      </c>
      <c r="G163" s="14">
        <f t="shared" ca="1" si="41"/>
        <v>320</v>
      </c>
      <c r="H163" s="14" t="s">
        <v>25</v>
      </c>
      <c r="I163" s="17">
        <f t="shared" ca="1" si="42"/>
        <v>0.57708333333333328</v>
      </c>
      <c r="J163" s="14">
        <f t="shared" ca="1" si="49"/>
        <v>5</v>
      </c>
      <c r="K163" s="14" t="str">
        <f t="shared" ca="1" si="50"/>
        <v>Perfectly hot and tasty!</v>
      </c>
      <c r="L163" s="14">
        <f t="shared" ca="1" si="44"/>
        <v>13</v>
      </c>
    </row>
    <row r="164" spans="1:12" s="14" customFormat="1">
      <c r="A164" s="14" t="str">
        <f t="shared" si="43"/>
        <v>ORD-163</v>
      </c>
      <c r="B164" s="15">
        <f t="shared" ca="1" si="45"/>
        <v>45488</v>
      </c>
      <c r="C164" s="16" t="str">
        <f t="shared" ca="1" si="46"/>
        <v>Hakka Noodles</v>
      </c>
      <c r="D164" s="14" t="str">
        <f t="shared" ca="1" si="47"/>
        <v>Main Course</v>
      </c>
      <c r="E164" s="14">
        <f t="shared" ca="1" si="48"/>
        <v>150</v>
      </c>
      <c r="F164" s="14">
        <v>2</v>
      </c>
      <c r="G164" s="14">
        <f t="shared" ca="1" si="41"/>
        <v>300</v>
      </c>
      <c r="H164" s="14" t="s">
        <v>25</v>
      </c>
      <c r="I164" s="17">
        <f t="shared" ca="1" si="42"/>
        <v>0.3923611111111111</v>
      </c>
      <c r="J164" s="14">
        <f t="shared" ca="1" si="49"/>
        <v>5</v>
      </c>
      <c r="K164" s="14" t="str">
        <f t="shared" ca="1" si="50"/>
        <v>Best Hakka Noodles for this rainy day!</v>
      </c>
      <c r="L164" s="14">
        <f t="shared" ca="1" si="44"/>
        <v>14</v>
      </c>
    </row>
    <row r="165" spans="1:12" s="14" customFormat="1">
      <c r="A165" s="14" t="str">
        <f t="shared" si="43"/>
        <v>ORD-164</v>
      </c>
      <c r="B165" s="15">
        <f t="shared" ca="1" si="45"/>
        <v>45498</v>
      </c>
      <c r="C165" s="16" t="str">
        <f t="shared" ca="1" si="46"/>
        <v>Veg Manchurian Soup</v>
      </c>
      <c r="D165" s="14" t="str">
        <f t="shared" ca="1" si="47"/>
        <v>Starters</v>
      </c>
      <c r="E165" s="14">
        <f t="shared" ca="1" si="48"/>
        <v>70</v>
      </c>
      <c r="F165" s="14">
        <v>4</v>
      </c>
      <c r="G165" s="14">
        <f t="shared" ca="1" si="41"/>
        <v>280</v>
      </c>
      <c r="H165" s="14" t="s">
        <v>27</v>
      </c>
      <c r="I165" s="17">
        <f t="shared" ca="1" si="42"/>
        <v>0.6645833333333333</v>
      </c>
      <c r="J165" s="14">
        <f t="shared" ca="1" si="49"/>
        <v>4</v>
      </c>
      <c r="K165" s="14" t="str">
        <f t="shared" ca="1" si="50"/>
        <v>Very good quality.</v>
      </c>
      <c r="L165" s="14">
        <f t="shared" ca="1" si="44"/>
        <v>12</v>
      </c>
    </row>
    <row r="166" spans="1:12" s="14" customFormat="1">
      <c r="A166" s="14" t="str">
        <f t="shared" si="43"/>
        <v>ORD-165</v>
      </c>
      <c r="B166" s="15">
        <f t="shared" ca="1" si="45"/>
        <v>45474</v>
      </c>
      <c r="C166" s="16" t="str">
        <f t="shared" ca="1" si="46"/>
        <v>Corn Cheese Pizza</v>
      </c>
      <c r="D166" s="14" t="str">
        <f t="shared" ca="1" si="47"/>
        <v>Main Course</v>
      </c>
      <c r="E166" s="14">
        <f t="shared" ca="1" si="48"/>
        <v>280</v>
      </c>
      <c r="F166" s="14">
        <v>4</v>
      </c>
      <c r="G166" s="14">
        <f t="shared" ca="1" si="41"/>
        <v>1120</v>
      </c>
      <c r="H166" s="14" t="s">
        <v>26</v>
      </c>
      <c r="I166" s="17">
        <f t="shared" ca="1" si="42"/>
        <v>0.49444444444444446</v>
      </c>
      <c r="J166" s="14">
        <f t="shared" ca="1" si="49"/>
        <v>5</v>
      </c>
      <c r="K166" s="14" t="str">
        <f t="shared" ca="1" si="50"/>
        <v>Best Corn Cheese Pizza for this rainy day!</v>
      </c>
      <c r="L166" s="14">
        <f t="shared" ca="1" si="44"/>
        <v>20</v>
      </c>
    </row>
    <row r="167" spans="1:12" s="14" customFormat="1">
      <c r="A167" s="14" t="str">
        <f t="shared" si="43"/>
        <v>ORD-166</v>
      </c>
      <c r="B167" s="15">
        <f t="shared" ca="1" si="45"/>
        <v>45477</v>
      </c>
      <c r="C167" s="16" t="str">
        <f t="shared" ca="1" si="46"/>
        <v>Paneer Pakora</v>
      </c>
      <c r="D167" s="14" t="str">
        <f t="shared" ca="1" si="47"/>
        <v>Snacks</v>
      </c>
      <c r="E167" s="14">
        <f t="shared" ca="1" si="48"/>
        <v>140</v>
      </c>
      <c r="F167" s="14">
        <v>3</v>
      </c>
      <c r="G167" s="14">
        <f t="shared" ca="1" si="41"/>
        <v>420</v>
      </c>
      <c r="H167" s="14" t="s">
        <v>26</v>
      </c>
      <c r="I167" s="17">
        <f t="shared" ca="1" si="42"/>
        <v>0.77430555555555558</v>
      </c>
      <c r="J167" s="14">
        <f t="shared" ca="1" si="49"/>
        <v>4</v>
      </c>
      <c r="K167" s="14" t="str">
        <f t="shared" ca="1" si="50"/>
        <v>Served fresh and hot.</v>
      </c>
      <c r="L167" s="14">
        <f t="shared" ca="1" si="44"/>
        <v>2</v>
      </c>
    </row>
    <row r="168" spans="1:12" s="14" customFormat="1">
      <c r="A168" s="14" t="str">
        <f t="shared" si="43"/>
        <v>ORD-167</v>
      </c>
      <c r="B168" s="15">
        <f t="shared" ca="1" si="45"/>
        <v>45490</v>
      </c>
      <c r="C168" s="16" t="str">
        <f t="shared" ca="1" si="46"/>
        <v>Butter Pav Bhaji</v>
      </c>
      <c r="D168" s="14" t="str">
        <f t="shared" ca="1" si="47"/>
        <v>Main Course</v>
      </c>
      <c r="E168" s="14">
        <f t="shared" ca="1" si="48"/>
        <v>160</v>
      </c>
      <c r="F168" s="14">
        <v>4</v>
      </c>
      <c r="G168" s="14">
        <f t="shared" ca="1" si="41"/>
        <v>640</v>
      </c>
      <c r="H168" s="14" t="s">
        <v>25</v>
      </c>
      <c r="I168" s="17">
        <f t="shared" ca="1" si="42"/>
        <v>0.85555555555555551</v>
      </c>
      <c r="J168" s="14">
        <f t="shared" ca="1" si="49"/>
        <v>5</v>
      </c>
      <c r="K168" s="14" t="str">
        <f t="shared" ca="1" si="50"/>
        <v>Best Butter Pav Bhaji for this rainy day!</v>
      </c>
      <c r="L168" s="14">
        <f t="shared" ca="1" si="44"/>
        <v>20</v>
      </c>
    </row>
    <row r="169" spans="1:12" s="14" customFormat="1">
      <c r="A169" s="14" t="str">
        <f t="shared" si="43"/>
        <v>ORD-168</v>
      </c>
      <c r="B169" s="15">
        <f t="shared" ca="1" si="45"/>
        <v>45493</v>
      </c>
      <c r="C169" s="16" t="str">
        <f t="shared" ca="1" si="46"/>
        <v>Masala Chai</v>
      </c>
      <c r="D169" s="14" t="str">
        <f t="shared" ca="1" si="47"/>
        <v>Beverage</v>
      </c>
      <c r="E169" s="14">
        <f t="shared" ca="1" si="48"/>
        <v>40</v>
      </c>
      <c r="F169" s="14">
        <v>3</v>
      </c>
      <c r="G169" s="14">
        <f t="shared" ca="1" si="41"/>
        <v>120</v>
      </c>
      <c r="H169" s="14" t="s">
        <v>27</v>
      </c>
      <c r="I169" s="17">
        <f t="shared" ca="1" si="42"/>
        <v>0.72083333333333333</v>
      </c>
      <c r="J169" s="14">
        <f t="shared" ca="1" si="49"/>
        <v>2</v>
      </c>
      <c r="K169" s="14" t="str">
        <f t="shared" ca="1" si="50"/>
        <v>Too much oil.</v>
      </c>
      <c r="L169" s="14">
        <f t="shared" ca="1" si="44"/>
        <v>10</v>
      </c>
    </row>
    <row r="170" spans="1:12" s="14" customFormat="1">
      <c r="A170" s="14" t="str">
        <f t="shared" si="43"/>
        <v>ORD-169</v>
      </c>
      <c r="B170" s="15">
        <f t="shared" ca="1" si="45"/>
        <v>45486</v>
      </c>
      <c r="C170" s="16" t="str">
        <f t="shared" ca="1" si="46"/>
        <v>Veg Momos</v>
      </c>
      <c r="D170" s="14" t="str">
        <f t="shared" ca="1" si="47"/>
        <v>Snacks</v>
      </c>
      <c r="E170" s="14">
        <f t="shared" ca="1" si="48"/>
        <v>120</v>
      </c>
      <c r="F170" s="14">
        <v>4</v>
      </c>
      <c r="G170" s="14">
        <f t="shared" ca="1" si="41"/>
        <v>480</v>
      </c>
      <c r="H170" s="14" t="s">
        <v>27</v>
      </c>
      <c r="I170" s="17">
        <f t="shared" ca="1" si="42"/>
        <v>0.80902777777777779</v>
      </c>
      <c r="J170" s="14">
        <f t="shared" ca="1" si="49"/>
        <v>5</v>
      </c>
      <c r="K170" s="14" t="str">
        <f t="shared" ca="1" si="50"/>
        <v>Exactly what I needed in the rain.</v>
      </c>
      <c r="L170" s="14">
        <f t="shared" ca="1" si="44"/>
        <v>18</v>
      </c>
    </row>
    <row r="171" spans="1:12" s="14" customFormat="1">
      <c r="A171" s="14" t="str">
        <f t="shared" si="43"/>
        <v>ORD-170</v>
      </c>
      <c r="B171" s="15">
        <f t="shared" ca="1" si="45"/>
        <v>45483</v>
      </c>
      <c r="C171" s="16" t="str">
        <f t="shared" ca="1" si="46"/>
        <v>Sizzling Brownie</v>
      </c>
      <c r="D171" s="14" t="str">
        <f t="shared" ca="1" si="47"/>
        <v>Dessert</v>
      </c>
      <c r="E171" s="14">
        <f t="shared" ca="1" si="48"/>
        <v>220</v>
      </c>
      <c r="F171" s="14">
        <v>1</v>
      </c>
      <c r="G171" s="14">
        <f t="shared" ca="1" si="41"/>
        <v>220</v>
      </c>
      <c r="H171" s="14" t="s">
        <v>27</v>
      </c>
      <c r="I171" s="17">
        <f t="shared" ca="1" si="42"/>
        <v>0.80208333333333337</v>
      </c>
      <c r="J171" s="14">
        <f t="shared" ca="1" si="49"/>
        <v>5</v>
      </c>
      <c r="K171" s="14" t="str">
        <f t="shared" ca="1" si="50"/>
        <v>Perfectly hot and tasty!</v>
      </c>
      <c r="L171" s="14">
        <f t="shared" ca="1" si="44"/>
        <v>16</v>
      </c>
    </row>
    <row r="172" spans="1:12" s="14" customFormat="1">
      <c r="A172" s="14" t="str">
        <f t="shared" si="43"/>
        <v>ORD-171</v>
      </c>
      <c r="B172" s="15">
        <f t="shared" ca="1" si="45"/>
        <v>45479</v>
      </c>
      <c r="C172" s="16" t="str">
        <f t="shared" ca="1" si="46"/>
        <v>Adrak Chai</v>
      </c>
      <c r="D172" s="14" t="str">
        <f t="shared" ca="1" si="47"/>
        <v>Beverage</v>
      </c>
      <c r="E172" s="14">
        <f t="shared" ca="1" si="48"/>
        <v>40</v>
      </c>
      <c r="F172" s="14">
        <v>1</v>
      </c>
      <c r="G172" s="14">
        <f t="shared" ca="1" si="41"/>
        <v>40</v>
      </c>
      <c r="H172" s="14" t="s">
        <v>27</v>
      </c>
      <c r="I172" s="17">
        <f t="shared" ca="1" si="42"/>
        <v>0.69027777777777777</v>
      </c>
      <c r="J172" s="14">
        <f t="shared" ca="1" si="49"/>
        <v>4</v>
      </c>
      <c r="K172" s="14" t="str">
        <f t="shared" ca="1" si="50"/>
        <v>Served fresh and hot.</v>
      </c>
      <c r="L172" s="14">
        <f t="shared" ca="1" si="44"/>
        <v>10</v>
      </c>
    </row>
    <row r="173" spans="1:12" s="14" customFormat="1">
      <c r="A173" s="14" t="str">
        <f t="shared" si="43"/>
        <v>ORD-172</v>
      </c>
      <c r="B173" s="15">
        <f t="shared" ca="1" si="45"/>
        <v>45503</v>
      </c>
      <c r="C173" s="16" t="str">
        <f t="shared" ca="1" si="46"/>
        <v>Veg Schezwan Fried Rice</v>
      </c>
      <c r="D173" s="14" t="str">
        <f t="shared" ca="1" si="47"/>
        <v>Main Course</v>
      </c>
      <c r="E173" s="14">
        <f t="shared" ca="1" si="48"/>
        <v>160</v>
      </c>
      <c r="F173" s="14">
        <v>5</v>
      </c>
      <c r="G173" s="14">
        <f t="shared" ca="1" si="41"/>
        <v>800</v>
      </c>
      <c r="H173" s="14" t="s">
        <v>27</v>
      </c>
      <c r="I173" s="17">
        <f t="shared" ca="1" si="42"/>
        <v>0.63888888888888884</v>
      </c>
      <c r="J173" s="14">
        <f t="shared" ca="1" si="49"/>
        <v>3</v>
      </c>
      <c r="K173" s="14" t="str">
        <f t="shared" ca="1" si="50"/>
        <v>It was okay.</v>
      </c>
      <c r="L173" s="14">
        <f t="shared" ca="1" si="44"/>
        <v>13</v>
      </c>
    </row>
    <row r="174" spans="1:12" s="14" customFormat="1">
      <c r="A174" s="14" t="str">
        <f t="shared" si="43"/>
        <v>ORD-173</v>
      </c>
      <c r="B174" s="15">
        <f t="shared" ca="1" si="45"/>
        <v>45501</v>
      </c>
      <c r="C174" s="16" t="str">
        <f t="shared" ca="1" si="46"/>
        <v>Adrak Chai</v>
      </c>
      <c r="D174" s="14" t="str">
        <f t="shared" ca="1" si="47"/>
        <v>Beverage</v>
      </c>
      <c r="E174" s="14">
        <f t="shared" ca="1" si="48"/>
        <v>40</v>
      </c>
      <c r="F174" s="14">
        <v>3</v>
      </c>
      <c r="G174" s="14">
        <f t="shared" ca="1" si="41"/>
        <v>120</v>
      </c>
      <c r="H174" s="14" t="s">
        <v>26</v>
      </c>
      <c r="I174" s="17">
        <f t="shared" ca="1" si="42"/>
        <v>0.72916666666666663</v>
      </c>
      <c r="J174" s="14">
        <f t="shared" ca="1" si="49"/>
        <v>5</v>
      </c>
      <c r="K174" s="14" t="str">
        <f t="shared" ca="1" si="50"/>
        <v>Perfectly hot and tasty!</v>
      </c>
      <c r="L174" s="14">
        <f t="shared" ca="1" si="44"/>
        <v>10</v>
      </c>
    </row>
    <row r="175" spans="1:12" s="14" customFormat="1">
      <c r="A175" s="14" t="str">
        <f t="shared" si="43"/>
        <v>ORD-174</v>
      </c>
      <c r="B175" s="15">
        <f t="shared" ca="1" si="45"/>
        <v>45476</v>
      </c>
      <c r="C175" s="16" t="str">
        <f t="shared" ca="1" si="46"/>
        <v>Paneer Pakora</v>
      </c>
      <c r="D175" s="14" t="str">
        <f t="shared" ca="1" si="47"/>
        <v>Snacks</v>
      </c>
      <c r="E175" s="14">
        <f t="shared" ca="1" si="48"/>
        <v>140</v>
      </c>
      <c r="F175" s="14">
        <v>3</v>
      </c>
      <c r="G175" s="14">
        <f t="shared" ca="1" si="41"/>
        <v>420</v>
      </c>
      <c r="H175" s="14" t="s">
        <v>27</v>
      </c>
      <c r="I175" s="17">
        <f t="shared" ca="1" si="42"/>
        <v>0.52500000000000002</v>
      </c>
      <c r="J175" s="14">
        <f t="shared" ca="1" si="49"/>
        <v>5</v>
      </c>
      <c r="K175" s="14" t="str">
        <f t="shared" ca="1" si="50"/>
        <v>Perfectly hot and tasty!</v>
      </c>
      <c r="L175" s="14">
        <f t="shared" ca="1" si="44"/>
        <v>2</v>
      </c>
    </row>
    <row r="176" spans="1:12" s="14" customFormat="1">
      <c r="A176" s="14" t="str">
        <f t="shared" si="43"/>
        <v>ORD-175</v>
      </c>
      <c r="B176" s="15">
        <f t="shared" ca="1" si="45"/>
        <v>45503</v>
      </c>
      <c r="C176" s="16" t="str">
        <f t="shared" ca="1" si="46"/>
        <v>Hot Chocolate</v>
      </c>
      <c r="D176" s="14" t="str">
        <f t="shared" ca="1" si="47"/>
        <v>Beverage</v>
      </c>
      <c r="E176" s="14">
        <f t="shared" ca="1" si="48"/>
        <v>80</v>
      </c>
      <c r="F176" s="14">
        <v>3</v>
      </c>
      <c r="G176" s="14">
        <f t="shared" ca="1" si="41"/>
        <v>240</v>
      </c>
      <c r="H176" s="14" t="s">
        <v>25</v>
      </c>
      <c r="I176" s="17">
        <f t="shared" ca="1" si="42"/>
        <v>0.52777777777777779</v>
      </c>
      <c r="J176" s="14">
        <f t="shared" ca="1" si="49"/>
        <v>5</v>
      </c>
      <c r="K176" s="14" t="str">
        <f t="shared" ca="1" si="50"/>
        <v>Best Hot Chocolate for this rainy day!</v>
      </c>
      <c r="L176" s="14">
        <f t="shared" ca="1" si="44"/>
        <v>10</v>
      </c>
    </row>
    <row r="177" spans="1:12" s="2" customFormat="1">
      <c r="A177" s="2" t="str">
        <f t="shared" si="43"/>
        <v>ORD-176</v>
      </c>
      <c r="B177" s="3">
        <f ca="1">RANDBETWEEN(DATE(2024,8,1), DATE(2024,8,31))</f>
        <v>45523</v>
      </c>
      <c r="C177" s="4" t="str">
        <f ca="1">CHOOSE(RANDBETWEEN(1,15), "Hot Chocolate", "Masala Chai", "Adrak Chai", "Veg Manchurian Soup", "Hot Coffee", "Paneer Pakora", "Veg Momos", "Cheese Garlic Bread", "Butter Pav Bhaji", "Corn Cheese Pizza", "Veg Schezwan Fried Rice", "Hakka Noodles", "Paneer Chilli", "Sizzling Brownie", "Chocolate Lava Cake")</f>
        <v>Hot Chocolate</v>
      </c>
      <c r="D177" s="2" t="str">
        <f ca="1">_xlfn.SWITCH(C177,
"Hot Chocolate", "Beverage",
"Masala Chai", "Beverage",
"Adrak Chai", "Beverage",
"Hot Coffee", "Beverage",
"Veg Manchurian Soup", "Starters",
"Paneer Pakora", "Snacks",
"Veg Momos", "Snacks",
"Cheese Garlic Bread", "Snacks",
"Sizzling Brownie", "Dessert",
"Chocolate Lava Cake", "Dessert",
"Butter Pav Bhaji", "Main Course",
"Corn Cheese Pizza", "Main Course",
"Veg Schezwan Fried Rice", "Main Course",
"Hakka Noodles", "Main Course",
"Paneer Chilli", "Starters",
"Snacks")</f>
        <v>Beverage</v>
      </c>
      <c r="E177" s="2">
        <f ca="1">_xlfn.SWITCH(C177, "Hot Chocolate", 80, "Masala Chai", 40, "Adrak Chai", 40, "Veg Manchurian Soup", 70, "Hot Coffee", 80, "Paneer Pakora", 140, "Veg Momos", 120, "Cheese Garlic Bread", 180, "Butter Pav Bhaji", 160, "Corn Cheese Pizza", 280, "Veg Schezwan Fried Rice", 160, "Hakka Noodles", 150, "Paneer Chilli", 210, "Sizzling Brownie", 220, "Chocolate Lava Cake", 180, 100)</f>
        <v>80</v>
      </c>
      <c r="F177" s="2">
        <v>4</v>
      </c>
      <c r="G177" s="2">
        <f t="shared" ca="1" si="41"/>
        <v>320</v>
      </c>
      <c r="H177" s="2" t="s">
        <v>25</v>
      </c>
      <c r="I177" s="5">
        <f t="shared" ca="1" si="42"/>
        <v>0.85277777777777775</v>
      </c>
      <c r="J177" s="2">
        <f ca="1">_xlfn.SWITCH(C177, "Chocolate Lava Cake", RANDBETWEEN(4,5), "Sizzling Brownie", RANDBETWEEN(4,5), "Butter Pav Bhaji", RANDBETWEEN(4,5), "Adrak Chai", RANDBETWEEN(4,5), RANDBETWEEN(2,5))</f>
        <v>5</v>
      </c>
      <c r="K177" s="2" t="str">
        <f ca="1">_xlfn.SWITCH(J177,
5, CHOOSE(RANDBETWEEN(1,3), "Perfect celebration meal!", "The " &amp; C177 &amp; " was outstanding.", "Loved it, will order again!"),
4, CHOOSE(RANDBETWEEN(1,3), "Great taste.", "Fresh and hot.", "Good value."),
3, CHOOSE(RANDBETWEEN(1,3), "It was okay.", "Average portion.", "Decent."),
2, CHOOSE(RANDBETWEEN(1,3), "A bit cold.", "Too spicy.", "Not what I expected."),
1, CHOOSE(RANDBETWEEN(1,3), "Very poor quality.", "Disappointing.", "Won't order " &amp; C177 &amp; " again."),
"No comment")</f>
        <v>Loved it, will order again!</v>
      </c>
      <c r="L177" s="2">
        <f t="shared" ca="1" si="44"/>
        <v>10</v>
      </c>
    </row>
    <row r="178" spans="1:12" s="2" customFormat="1">
      <c r="A178" s="2" t="str">
        <f t="shared" si="43"/>
        <v>ORD-177</v>
      </c>
      <c r="B178" s="3">
        <f t="shared" ref="B178:B201" ca="1" si="51">RANDBETWEEN(DATE(2024,8,1), DATE(2024,8,31))</f>
        <v>45522</v>
      </c>
      <c r="C178" s="4" t="str">
        <f t="shared" ref="C178:C201" ca="1" si="52">CHOOSE(RANDBETWEEN(1,15), "Hot Chocolate", "Masala Chai", "Adrak Chai", "Veg Manchurian Soup", "Hot Coffee", "Paneer Pakora", "Veg Momos", "Cheese Garlic Bread", "Butter Pav Bhaji", "Corn Cheese Pizza", "Veg Schezwan Fried Rice", "Hakka Noodles", "Paneer Chilli", "Sizzling Brownie", "Chocolate Lava Cake")</f>
        <v>Chocolate Lava Cake</v>
      </c>
      <c r="D178" s="2" t="str">
        <f t="shared" ref="D178:D201" ca="1" si="53">_xlfn.SWITCH(C178,
"Hot Chocolate", "Beverage",
"Masala Chai", "Beverage",
"Adrak Chai", "Beverage",
"Hot Coffee", "Beverage",
"Veg Manchurian Soup", "Starters",
"Paneer Pakora", "Snacks",
"Veg Momos", "Snacks",
"Cheese Garlic Bread", "Snacks",
"Sizzling Brownie", "Dessert",
"Chocolate Lava Cake", "Dessert",
"Butter Pav Bhaji", "Main Course",
"Corn Cheese Pizza", "Main Course",
"Veg Schezwan Fried Rice", "Main Course",
"Hakka Noodles", "Main Course",
"Paneer Chilli", "Starters",
"Snacks")</f>
        <v>Dessert</v>
      </c>
      <c r="E178" s="2">
        <f t="shared" ref="E178:E201" ca="1" si="54">_xlfn.SWITCH(C178, "Hot Chocolate", 80, "Masala Chai", 40, "Adrak Chai", 40, "Veg Manchurian Soup", 70, "Hot Coffee", 80, "Paneer Pakora", 140, "Veg Momos", 120, "Cheese Garlic Bread", 180, "Butter Pav Bhaji", 160, "Corn Cheese Pizza", 280, "Veg Schezwan Fried Rice", 160, "Hakka Noodles", 150, "Paneer Chilli", 210, "Sizzling Brownie", 220, "Chocolate Lava Cake", 180, 100)</f>
        <v>180</v>
      </c>
      <c r="F178" s="2">
        <v>1</v>
      </c>
      <c r="G178" s="2">
        <f t="shared" ca="1" si="41"/>
        <v>180</v>
      </c>
      <c r="H178" s="2" t="s">
        <v>26</v>
      </c>
      <c r="I178" s="5">
        <f t="shared" ca="1" si="42"/>
        <v>0.44027777777777777</v>
      </c>
      <c r="J178" s="2">
        <f t="shared" ref="J178:J201" ca="1" si="55">_xlfn.SWITCH(C178, "Chocolate Lava Cake", RANDBETWEEN(4,5), "Sizzling Brownie", RANDBETWEEN(4,5), "Butter Pav Bhaji", RANDBETWEEN(4,5), "Adrak Chai", RANDBETWEEN(4,5), RANDBETWEEN(2,5))</f>
        <v>5</v>
      </c>
      <c r="K178" s="2" t="str">
        <f t="shared" ref="K178:K201" ca="1" si="56">_xlfn.SWITCH(J178,
5, CHOOSE(RANDBETWEEN(1,3), "Perfect celebration meal!", "The " &amp; C178 &amp; " was outstanding.", "Loved it, will order again!"),
4, CHOOSE(RANDBETWEEN(1,3), "Great taste.", "Fresh and hot.", "Good value."),
3, CHOOSE(RANDBETWEEN(1,3), "It was okay.", "Average portion.", "Decent."),
2, CHOOSE(RANDBETWEEN(1,3), "A bit cold.", "Too spicy.", "Not what I expected."),
1, CHOOSE(RANDBETWEEN(1,3), "Very poor quality.", "Disappointing.", "Won't order " &amp; C178 &amp; " again."),
"No comment")</f>
        <v>The Chocolate Lava Cake was outstanding.</v>
      </c>
      <c r="L178" s="2">
        <f t="shared" ca="1" si="44"/>
        <v>3</v>
      </c>
    </row>
    <row r="179" spans="1:12" s="2" customFormat="1">
      <c r="A179" s="2" t="str">
        <f t="shared" si="43"/>
        <v>ORD-178</v>
      </c>
      <c r="B179" s="3">
        <f t="shared" ca="1" si="51"/>
        <v>45529</v>
      </c>
      <c r="C179" s="4" t="str">
        <f t="shared" ca="1" si="52"/>
        <v>Adrak Chai</v>
      </c>
      <c r="D179" s="2" t="str">
        <f t="shared" ca="1" si="53"/>
        <v>Beverage</v>
      </c>
      <c r="E179" s="2">
        <f t="shared" ca="1" si="54"/>
        <v>40</v>
      </c>
      <c r="F179" s="2">
        <v>2</v>
      </c>
      <c r="G179" s="2">
        <f t="shared" ca="1" si="41"/>
        <v>80</v>
      </c>
      <c r="H179" s="2" t="s">
        <v>25</v>
      </c>
      <c r="I179" s="5">
        <f t="shared" ca="1" si="42"/>
        <v>0.8666666666666667</v>
      </c>
      <c r="J179" s="2">
        <f t="shared" ca="1" si="55"/>
        <v>5</v>
      </c>
      <c r="K179" s="2" t="str">
        <f t="shared" ca="1" si="56"/>
        <v>Loved it, will order again!</v>
      </c>
      <c r="L179" s="2">
        <f t="shared" ca="1" si="44"/>
        <v>10</v>
      </c>
    </row>
    <row r="180" spans="1:12" s="2" customFormat="1">
      <c r="A180" s="2" t="str">
        <f t="shared" si="43"/>
        <v>ORD-179</v>
      </c>
      <c r="B180" s="3">
        <f t="shared" ca="1" si="51"/>
        <v>45526</v>
      </c>
      <c r="C180" s="4" t="str">
        <f t="shared" ca="1" si="52"/>
        <v>Paneer Chilli</v>
      </c>
      <c r="D180" s="2" t="str">
        <f t="shared" ca="1" si="53"/>
        <v>Starters</v>
      </c>
      <c r="E180" s="2">
        <f t="shared" ca="1" si="54"/>
        <v>210</v>
      </c>
      <c r="F180" s="2">
        <v>5</v>
      </c>
      <c r="G180" s="2">
        <f t="shared" ca="1" si="41"/>
        <v>1050</v>
      </c>
      <c r="H180" s="2" t="s">
        <v>26</v>
      </c>
      <c r="I180" s="5">
        <f t="shared" ca="1" si="42"/>
        <v>0.79722222222222228</v>
      </c>
      <c r="J180" s="2">
        <f t="shared" ca="1" si="55"/>
        <v>3</v>
      </c>
      <c r="K180" s="2" t="str">
        <f t="shared" ca="1" si="56"/>
        <v>It was okay.</v>
      </c>
      <c r="L180" s="2">
        <f t="shared" ca="1" si="44"/>
        <v>17</v>
      </c>
    </row>
    <row r="181" spans="1:12" s="2" customFormat="1">
      <c r="A181" s="2" t="str">
        <f t="shared" si="43"/>
        <v>ORD-180</v>
      </c>
      <c r="B181" s="3">
        <f t="shared" ca="1" si="51"/>
        <v>45508</v>
      </c>
      <c r="C181" s="4" t="str">
        <f t="shared" ca="1" si="52"/>
        <v>Cheese Garlic Bread</v>
      </c>
      <c r="D181" s="2" t="str">
        <f t="shared" ca="1" si="53"/>
        <v>Snacks</v>
      </c>
      <c r="E181" s="2">
        <f t="shared" ca="1" si="54"/>
        <v>180</v>
      </c>
      <c r="F181" s="2">
        <v>3</v>
      </c>
      <c r="G181" s="2">
        <f t="shared" ca="1" si="41"/>
        <v>540</v>
      </c>
      <c r="H181" s="2" t="s">
        <v>27</v>
      </c>
      <c r="I181" s="5">
        <f t="shared" ca="1" si="42"/>
        <v>0.85</v>
      </c>
      <c r="J181" s="2">
        <f t="shared" ca="1" si="55"/>
        <v>4</v>
      </c>
      <c r="K181" s="2" t="str">
        <f t="shared" ca="1" si="56"/>
        <v>Fresh and hot.</v>
      </c>
      <c r="L181" s="2">
        <f t="shared" ca="1" si="44"/>
        <v>18</v>
      </c>
    </row>
    <row r="182" spans="1:12" s="2" customFormat="1">
      <c r="A182" s="2" t="str">
        <f t="shared" si="43"/>
        <v>ORD-181</v>
      </c>
      <c r="B182" s="3">
        <f t="shared" ca="1" si="51"/>
        <v>45516</v>
      </c>
      <c r="C182" s="4" t="str">
        <f t="shared" ca="1" si="52"/>
        <v>Corn Cheese Pizza</v>
      </c>
      <c r="D182" s="2" t="str">
        <f t="shared" ca="1" si="53"/>
        <v>Main Course</v>
      </c>
      <c r="E182" s="2">
        <f t="shared" ca="1" si="54"/>
        <v>280</v>
      </c>
      <c r="F182" s="2">
        <v>4</v>
      </c>
      <c r="G182" s="2">
        <f t="shared" ca="1" si="41"/>
        <v>1120</v>
      </c>
      <c r="H182" s="2" t="s">
        <v>25</v>
      </c>
      <c r="I182" s="5">
        <f t="shared" ca="1" si="42"/>
        <v>0.80277777777777781</v>
      </c>
      <c r="J182" s="2">
        <f t="shared" ca="1" si="55"/>
        <v>3</v>
      </c>
      <c r="K182" s="2" t="str">
        <f t="shared" ca="1" si="56"/>
        <v>Decent.</v>
      </c>
      <c r="L182" s="2">
        <f t="shared" ca="1" si="44"/>
        <v>20</v>
      </c>
    </row>
    <row r="183" spans="1:12" s="2" customFormat="1">
      <c r="A183" s="2" t="str">
        <f t="shared" si="43"/>
        <v>ORD-182</v>
      </c>
      <c r="B183" s="3">
        <f t="shared" ca="1" si="51"/>
        <v>45530</v>
      </c>
      <c r="C183" s="4" t="str">
        <f t="shared" ca="1" si="52"/>
        <v>Adrak Chai</v>
      </c>
      <c r="D183" s="2" t="str">
        <f t="shared" ca="1" si="53"/>
        <v>Beverage</v>
      </c>
      <c r="E183" s="2">
        <f t="shared" ca="1" si="54"/>
        <v>40</v>
      </c>
      <c r="F183" s="2">
        <v>5</v>
      </c>
      <c r="G183" s="2">
        <f t="shared" ca="1" si="41"/>
        <v>200</v>
      </c>
      <c r="H183" s="2" t="s">
        <v>26</v>
      </c>
      <c r="I183" s="5">
        <f t="shared" ca="1" si="42"/>
        <v>0.61319444444444449</v>
      </c>
      <c r="J183" s="2">
        <f t="shared" ca="1" si="55"/>
        <v>4</v>
      </c>
      <c r="K183" s="2" t="str">
        <f t="shared" ca="1" si="56"/>
        <v>Fresh and hot.</v>
      </c>
      <c r="L183" s="2">
        <f t="shared" ca="1" si="44"/>
        <v>10</v>
      </c>
    </row>
    <row r="184" spans="1:12" s="2" customFormat="1">
      <c r="A184" s="2" t="str">
        <f t="shared" si="43"/>
        <v>ORD-183</v>
      </c>
      <c r="B184" s="3">
        <f t="shared" ca="1" si="51"/>
        <v>45529</v>
      </c>
      <c r="C184" s="4" t="str">
        <f t="shared" ca="1" si="52"/>
        <v>Corn Cheese Pizza</v>
      </c>
      <c r="D184" s="2" t="str">
        <f t="shared" ca="1" si="53"/>
        <v>Main Course</v>
      </c>
      <c r="E184" s="2">
        <f t="shared" ca="1" si="54"/>
        <v>280</v>
      </c>
      <c r="F184" s="2">
        <v>1</v>
      </c>
      <c r="G184" s="2">
        <f t="shared" ca="1" si="41"/>
        <v>280</v>
      </c>
      <c r="H184" s="2" t="s">
        <v>27</v>
      </c>
      <c r="I184" s="5">
        <f t="shared" ca="1" si="42"/>
        <v>0.4465277777777778</v>
      </c>
      <c r="J184" s="2">
        <f t="shared" ca="1" si="55"/>
        <v>4</v>
      </c>
      <c r="K184" s="2" t="str">
        <f t="shared" ca="1" si="56"/>
        <v>Fresh and hot.</v>
      </c>
      <c r="L184" s="2">
        <f t="shared" ca="1" si="44"/>
        <v>20</v>
      </c>
    </row>
    <row r="185" spans="1:12" s="2" customFormat="1">
      <c r="A185" s="2" t="str">
        <f t="shared" si="43"/>
        <v>ORD-184</v>
      </c>
      <c r="B185" s="3">
        <f t="shared" ca="1" si="51"/>
        <v>45531</v>
      </c>
      <c r="C185" s="4" t="str">
        <f t="shared" ca="1" si="52"/>
        <v>Sizzling Brownie</v>
      </c>
      <c r="D185" s="2" t="str">
        <f t="shared" ca="1" si="53"/>
        <v>Dessert</v>
      </c>
      <c r="E185" s="2">
        <f t="shared" ca="1" si="54"/>
        <v>220</v>
      </c>
      <c r="F185" s="2">
        <v>3</v>
      </c>
      <c r="G185" s="2">
        <f t="shared" ca="1" si="41"/>
        <v>660</v>
      </c>
      <c r="H185" s="2" t="s">
        <v>27</v>
      </c>
      <c r="I185" s="5">
        <f t="shared" ca="1" si="42"/>
        <v>0.83333333333333337</v>
      </c>
      <c r="J185" s="2">
        <f t="shared" ca="1" si="55"/>
        <v>5</v>
      </c>
      <c r="K185" s="2" t="str">
        <f t="shared" ca="1" si="56"/>
        <v>The Sizzling Brownie was outstanding.</v>
      </c>
      <c r="L185" s="2">
        <f t="shared" ca="1" si="44"/>
        <v>16</v>
      </c>
    </row>
    <row r="186" spans="1:12" s="2" customFormat="1">
      <c r="A186" s="2" t="str">
        <f t="shared" si="43"/>
        <v>ORD-185</v>
      </c>
      <c r="B186" s="3">
        <f t="shared" ca="1" si="51"/>
        <v>45508</v>
      </c>
      <c r="C186" s="4" t="str">
        <f t="shared" ca="1" si="52"/>
        <v>Paneer Chilli</v>
      </c>
      <c r="D186" s="2" t="str">
        <f t="shared" ca="1" si="53"/>
        <v>Starters</v>
      </c>
      <c r="E186" s="2">
        <f t="shared" ca="1" si="54"/>
        <v>210</v>
      </c>
      <c r="F186" s="2">
        <v>1</v>
      </c>
      <c r="G186" s="2">
        <f t="shared" ca="1" si="41"/>
        <v>210</v>
      </c>
      <c r="H186" s="2" t="s">
        <v>27</v>
      </c>
      <c r="I186" s="5">
        <f t="shared" ca="1" si="42"/>
        <v>0.52152777777777781</v>
      </c>
      <c r="J186" s="2">
        <f t="shared" ca="1" si="55"/>
        <v>2</v>
      </c>
      <c r="K186" s="2" t="str">
        <f t="shared" ca="1" si="56"/>
        <v>Not what I expected.</v>
      </c>
      <c r="L186" s="2">
        <f t="shared" ca="1" si="44"/>
        <v>17</v>
      </c>
    </row>
    <row r="187" spans="1:12" s="2" customFormat="1">
      <c r="A187" s="2" t="str">
        <f t="shared" si="43"/>
        <v>ORD-186</v>
      </c>
      <c r="B187" s="3">
        <f t="shared" ca="1" si="51"/>
        <v>45520</v>
      </c>
      <c r="C187" s="4" t="str">
        <f t="shared" ca="1" si="52"/>
        <v>Hakka Noodles</v>
      </c>
      <c r="D187" s="2" t="str">
        <f t="shared" ca="1" si="53"/>
        <v>Main Course</v>
      </c>
      <c r="E187" s="2">
        <f t="shared" ca="1" si="54"/>
        <v>150</v>
      </c>
      <c r="F187" s="2">
        <v>4</v>
      </c>
      <c r="G187" s="2">
        <f t="shared" ca="1" si="41"/>
        <v>600</v>
      </c>
      <c r="H187" s="2" t="s">
        <v>27</v>
      </c>
      <c r="I187" s="5">
        <f t="shared" ca="1" si="42"/>
        <v>0.65833333333333333</v>
      </c>
      <c r="J187" s="2">
        <f t="shared" ca="1" si="55"/>
        <v>2</v>
      </c>
      <c r="K187" s="2" t="str">
        <f t="shared" ca="1" si="56"/>
        <v>A bit cold.</v>
      </c>
      <c r="L187" s="2">
        <f t="shared" ca="1" si="44"/>
        <v>14</v>
      </c>
    </row>
    <row r="188" spans="1:12" s="2" customFormat="1">
      <c r="A188" s="2" t="str">
        <f t="shared" si="43"/>
        <v>ORD-187</v>
      </c>
      <c r="B188" s="3">
        <f t="shared" ca="1" si="51"/>
        <v>45507</v>
      </c>
      <c r="C188" s="4" t="str">
        <f t="shared" ca="1" si="52"/>
        <v>Cheese Garlic Bread</v>
      </c>
      <c r="D188" s="2" t="str">
        <f t="shared" ca="1" si="53"/>
        <v>Snacks</v>
      </c>
      <c r="E188" s="2">
        <f t="shared" ca="1" si="54"/>
        <v>180</v>
      </c>
      <c r="F188" s="2">
        <v>1</v>
      </c>
      <c r="G188" s="2">
        <f t="shared" ca="1" si="41"/>
        <v>180</v>
      </c>
      <c r="H188" s="2" t="s">
        <v>27</v>
      </c>
      <c r="I188" s="5">
        <f t="shared" ca="1" si="42"/>
        <v>0.56736111111111109</v>
      </c>
      <c r="J188" s="2">
        <f t="shared" ca="1" si="55"/>
        <v>5</v>
      </c>
      <c r="K188" s="2" t="str">
        <f t="shared" ca="1" si="56"/>
        <v>Loved it, will order again!</v>
      </c>
      <c r="L188" s="2">
        <f t="shared" ca="1" si="44"/>
        <v>18</v>
      </c>
    </row>
    <row r="189" spans="1:12" s="2" customFormat="1">
      <c r="A189" s="2" t="str">
        <f t="shared" si="43"/>
        <v>ORD-188</v>
      </c>
      <c r="B189" s="3">
        <f t="shared" ca="1" si="51"/>
        <v>45520</v>
      </c>
      <c r="C189" s="4" t="str">
        <f t="shared" ca="1" si="52"/>
        <v>Sizzling Brownie</v>
      </c>
      <c r="D189" s="2" t="str">
        <f t="shared" ca="1" si="53"/>
        <v>Dessert</v>
      </c>
      <c r="E189" s="2">
        <f t="shared" ca="1" si="54"/>
        <v>220</v>
      </c>
      <c r="F189" s="2">
        <v>5</v>
      </c>
      <c r="G189" s="2">
        <f t="shared" ca="1" si="41"/>
        <v>1100</v>
      </c>
      <c r="H189" s="2" t="s">
        <v>25</v>
      </c>
      <c r="I189" s="5">
        <f t="shared" ca="1" si="42"/>
        <v>0.68680555555555556</v>
      </c>
      <c r="J189" s="2">
        <f t="shared" ca="1" si="55"/>
        <v>4</v>
      </c>
      <c r="K189" s="2" t="str">
        <f t="shared" ca="1" si="56"/>
        <v>Fresh and hot.</v>
      </c>
      <c r="L189" s="2">
        <f t="shared" ca="1" si="44"/>
        <v>16</v>
      </c>
    </row>
    <row r="190" spans="1:12" s="2" customFormat="1">
      <c r="A190" s="2" t="str">
        <f t="shared" si="43"/>
        <v>ORD-189</v>
      </c>
      <c r="B190" s="3">
        <f t="shared" ca="1" si="51"/>
        <v>45532</v>
      </c>
      <c r="C190" s="4" t="str">
        <f t="shared" ca="1" si="52"/>
        <v>Corn Cheese Pizza</v>
      </c>
      <c r="D190" s="2" t="str">
        <f t="shared" ca="1" si="53"/>
        <v>Main Course</v>
      </c>
      <c r="E190" s="2">
        <f t="shared" ca="1" si="54"/>
        <v>280</v>
      </c>
      <c r="F190" s="2">
        <v>2</v>
      </c>
      <c r="G190" s="2">
        <f t="shared" ca="1" si="41"/>
        <v>560</v>
      </c>
      <c r="H190" s="2" t="s">
        <v>25</v>
      </c>
      <c r="I190" s="5">
        <f t="shared" ca="1" si="42"/>
        <v>0.7680555555555556</v>
      </c>
      <c r="J190" s="2">
        <f t="shared" ca="1" si="55"/>
        <v>2</v>
      </c>
      <c r="K190" s="2" t="str">
        <f t="shared" ca="1" si="56"/>
        <v>Too spicy.</v>
      </c>
      <c r="L190" s="2">
        <f t="shared" ca="1" si="44"/>
        <v>20</v>
      </c>
    </row>
    <row r="191" spans="1:12" s="2" customFormat="1">
      <c r="A191" s="2" t="str">
        <f t="shared" si="43"/>
        <v>ORD-190</v>
      </c>
      <c r="B191" s="3">
        <f t="shared" ca="1" si="51"/>
        <v>45533</v>
      </c>
      <c r="C191" s="4" t="str">
        <f t="shared" ca="1" si="52"/>
        <v>Chocolate Lava Cake</v>
      </c>
      <c r="D191" s="2" t="str">
        <f t="shared" ca="1" si="53"/>
        <v>Dessert</v>
      </c>
      <c r="E191" s="2">
        <f t="shared" ca="1" si="54"/>
        <v>180</v>
      </c>
      <c r="F191" s="2">
        <v>3</v>
      </c>
      <c r="G191" s="2">
        <f t="shared" ca="1" si="41"/>
        <v>540</v>
      </c>
      <c r="H191" s="2" t="s">
        <v>26</v>
      </c>
      <c r="I191" s="5">
        <f t="shared" ca="1" si="42"/>
        <v>0.49513888888888891</v>
      </c>
      <c r="J191" s="2">
        <f t="shared" ca="1" si="55"/>
        <v>4</v>
      </c>
      <c r="K191" s="2" t="str">
        <f t="shared" ca="1" si="56"/>
        <v>Good value.</v>
      </c>
      <c r="L191" s="2">
        <f t="shared" ca="1" si="44"/>
        <v>3</v>
      </c>
    </row>
    <row r="192" spans="1:12" s="2" customFormat="1">
      <c r="A192" s="2" t="str">
        <f t="shared" si="43"/>
        <v>ORD-191</v>
      </c>
      <c r="B192" s="3">
        <f t="shared" ca="1" si="51"/>
        <v>45531</v>
      </c>
      <c r="C192" s="4" t="str">
        <f t="shared" ca="1" si="52"/>
        <v>Hakka Noodles</v>
      </c>
      <c r="D192" s="2" t="str">
        <f t="shared" ca="1" si="53"/>
        <v>Main Course</v>
      </c>
      <c r="E192" s="2">
        <f t="shared" ca="1" si="54"/>
        <v>150</v>
      </c>
      <c r="F192" s="2">
        <v>2</v>
      </c>
      <c r="G192" s="2">
        <f t="shared" ca="1" si="41"/>
        <v>300</v>
      </c>
      <c r="H192" s="2" t="s">
        <v>27</v>
      </c>
      <c r="I192" s="5">
        <f t="shared" ca="1" si="42"/>
        <v>0.53541666666666665</v>
      </c>
      <c r="J192" s="2">
        <f t="shared" ca="1" si="55"/>
        <v>5</v>
      </c>
      <c r="K192" s="2" t="str">
        <f t="shared" ca="1" si="56"/>
        <v>Perfect celebration meal!</v>
      </c>
      <c r="L192" s="2">
        <f t="shared" ca="1" si="44"/>
        <v>14</v>
      </c>
    </row>
    <row r="193" spans="1:12" s="2" customFormat="1">
      <c r="A193" s="2" t="str">
        <f t="shared" si="43"/>
        <v>ORD-192</v>
      </c>
      <c r="B193" s="3">
        <f t="shared" ca="1" si="51"/>
        <v>45515</v>
      </c>
      <c r="C193" s="4" t="str">
        <f t="shared" ca="1" si="52"/>
        <v>Veg Manchurian Soup</v>
      </c>
      <c r="D193" s="2" t="str">
        <f t="shared" ca="1" si="53"/>
        <v>Starters</v>
      </c>
      <c r="E193" s="2">
        <f t="shared" ca="1" si="54"/>
        <v>70</v>
      </c>
      <c r="F193" s="2">
        <v>3</v>
      </c>
      <c r="G193" s="2">
        <f t="shared" ca="1" si="41"/>
        <v>210</v>
      </c>
      <c r="H193" s="2" t="s">
        <v>27</v>
      </c>
      <c r="I193" s="5">
        <f t="shared" ca="1" si="42"/>
        <v>0.73958333333333337</v>
      </c>
      <c r="J193" s="2">
        <f t="shared" ca="1" si="55"/>
        <v>3</v>
      </c>
      <c r="K193" s="2" t="str">
        <f t="shared" ca="1" si="56"/>
        <v>It was okay.</v>
      </c>
      <c r="L193" s="2">
        <f t="shared" ca="1" si="44"/>
        <v>12</v>
      </c>
    </row>
    <row r="194" spans="1:12" s="2" customFormat="1">
      <c r="A194" s="2" t="str">
        <f t="shared" si="43"/>
        <v>ORD-193</v>
      </c>
      <c r="B194" s="3">
        <f t="shared" ca="1" si="51"/>
        <v>45515</v>
      </c>
      <c r="C194" s="4" t="str">
        <f t="shared" ca="1" si="52"/>
        <v>Adrak Chai</v>
      </c>
      <c r="D194" s="2" t="str">
        <f t="shared" ca="1" si="53"/>
        <v>Beverage</v>
      </c>
      <c r="E194" s="2">
        <f t="shared" ca="1" si="54"/>
        <v>40</v>
      </c>
      <c r="F194" s="2">
        <v>2</v>
      </c>
      <c r="G194" s="2">
        <f t="shared" ref="G194:G257" ca="1" si="57">PRODUCT(F194,E194)</f>
        <v>80</v>
      </c>
      <c r="H194" s="2" t="s">
        <v>26</v>
      </c>
      <c r="I194" s="5">
        <f t="shared" ref="I194:I251" ca="1" si="58">TIME(RANDBETWEEN(9, 20), RANDBETWEEN(0, 59), 0)</f>
        <v>0.72361111111111109</v>
      </c>
      <c r="J194" s="2">
        <f t="shared" ca="1" si="55"/>
        <v>5</v>
      </c>
      <c r="K194" s="2" t="str">
        <f t="shared" ca="1" si="56"/>
        <v>The Adrak Chai was outstanding.</v>
      </c>
      <c r="L194" s="2">
        <f t="shared" ca="1" si="44"/>
        <v>10</v>
      </c>
    </row>
    <row r="195" spans="1:12" s="2" customFormat="1">
      <c r="A195" s="2" t="str">
        <f t="shared" ref="A195:A258" si="59">"ORD-"&amp;TEXT(ROW()-1, "000")</f>
        <v>ORD-194</v>
      </c>
      <c r="B195" s="3">
        <f t="shared" ca="1" si="51"/>
        <v>45511</v>
      </c>
      <c r="C195" s="4" t="str">
        <f t="shared" ca="1" si="52"/>
        <v>Veg Manchurian Soup</v>
      </c>
      <c r="D195" s="2" t="str">
        <f t="shared" ca="1" si="53"/>
        <v>Starters</v>
      </c>
      <c r="E195" s="2">
        <f t="shared" ca="1" si="54"/>
        <v>70</v>
      </c>
      <c r="F195" s="2">
        <v>4</v>
      </c>
      <c r="G195" s="2">
        <f t="shared" ca="1" si="57"/>
        <v>280</v>
      </c>
      <c r="H195" s="2" t="s">
        <v>25</v>
      </c>
      <c r="I195" s="5">
        <f t="shared" ca="1" si="58"/>
        <v>0.8256944444444444</v>
      </c>
      <c r="J195" s="2">
        <f t="shared" ca="1" si="55"/>
        <v>5</v>
      </c>
      <c r="K195" s="2" t="str">
        <f t="shared" ca="1" si="56"/>
        <v>Perfect celebration meal!</v>
      </c>
      <c r="L195" s="2">
        <f t="shared" ref="L195:L258" ca="1" si="60">COUNTIF($C$2:$C$302, C195)</f>
        <v>12</v>
      </c>
    </row>
    <row r="196" spans="1:12" s="2" customFormat="1">
      <c r="A196" s="2" t="str">
        <f t="shared" si="59"/>
        <v>ORD-195</v>
      </c>
      <c r="B196" s="3">
        <f t="shared" ca="1" si="51"/>
        <v>45529</v>
      </c>
      <c r="C196" s="4" t="str">
        <f t="shared" ca="1" si="52"/>
        <v>Paneer Chilli</v>
      </c>
      <c r="D196" s="2" t="str">
        <f t="shared" ca="1" si="53"/>
        <v>Starters</v>
      </c>
      <c r="E196" s="2">
        <f t="shared" ca="1" si="54"/>
        <v>210</v>
      </c>
      <c r="F196" s="2">
        <v>4</v>
      </c>
      <c r="G196" s="2">
        <f t="shared" ca="1" si="57"/>
        <v>840</v>
      </c>
      <c r="H196" s="2" t="s">
        <v>27</v>
      </c>
      <c r="I196" s="5">
        <f t="shared" ca="1" si="58"/>
        <v>0.8618055555555556</v>
      </c>
      <c r="J196" s="2">
        <f t="shared" ca="1" si="55"/>
        <v>4</v>
      </c>
      <c r="K196" s="2" t="str">
        <f t="shared" ca="1" si="56"/>
        <v>Fresh and hot.</v>
      </c>
      <c r="L196" s="2">
        <f t="shared" ca="1" si="60"/>
        <v>17</v>
      </c>
    </row>
    <row r="197" spans="1:12" s="2" customFormat="1">
      <c r="A197" s="2" t="str">
        <f t="shared" si="59"/>
        <v>ORD-196</v>
      </c>
      <c r="B197" s="3">
        <f t="shared" ca="1" si="51"/>
        <v>45505</v>
      </c>
      <c r="C197" s="4" t="str">
        <f t="shared" ca="1" si="52"/>
        <v>Butter Pav Bhaji</v>
      </c>
      <c r="D197" s="2" t="str">
        <f t="shared" ca="1" si="53"/>
        <v>Main Course</v>
      </c>
      <c r="E197" s="2">
        <f t="shared" ca="1" si="54"/>
        <v>160</v>
      </c>
      <c r="F197" s="2">
        <v>3</v>
      </c>
      <c r="G197" s="2">
        <f t="shared" ca="1" si="57"/>
        <v>480</v>
      </c>
      <c r="H197" s="2" t="s">
        <v>25</v>
      </c>
      <c r="I197" s="5">
        <f t="shared" ca="1" si="58"/>
        <v>0.38819444444444445</v>
      </c>
      <c r="J197" s="2">
        <f t="shared" ca="1" si="55"/>
        <v>5</v>
      </c>
      <c r="K197" s="2" t="str">
        <f t="shared" ca="1" si="56"/>
        <v>The Butter Pav Bhaji was outstanding.</v>
      </c>
      <c r="L197" s="2">
        <f t="shared" ca="1" si="60"/>
        <v>20</v>
      </c>
    </row>
    <row r="198" spans="1:12" s="2" customFormat="1">
      <c r="A198" s="2" t="str">
        <f t="shared" si="59"/>
        <v>ORD-197</v>
      </c>
      <c r="B198" s="3">
        <f t="shared" ca="1" si="51"/>
        <v>45516</v>
      </c>
      <c r="C198" s="4" t="str">
        <f t="shared" ca="1" si="52"/>
        <v>Veg Momos</v>
      </c>
      <c r="D198" s="2" t="str">
        <f t="shared" ca="1" si="53"/>
        <v>Snacks</v>
      </c>
      <c r="E198" s="2">
        <f t="shared" ca="1" si="54"/>
        <v>120</v>
      </c>
      <c r="F198" s="2">
        <v>5</v>
      </c>
      <c r="G198" s="2">
        <f t="shared" ca="1" si="57"/>
        <v>600</v>
      </c>
      <c r="H198" s="2" t="s">
        <v>25</v>
      </c>
      <c r="I198" s="5">
        <f t="shared" ca="1" si="58"/>
        <v>0.86805555555555558</v>
      </c>
      <c r="J198" s="2">
        <f t="shared" ca="1" si="55"/>
        <v>3</v>
      </c>
      <c r="K198" s="2" t="str">
        <f t="shared" ca="1" si="56"/>
        <v>It was okay.</v>
      </c>
      <c r="L198" s="2">
        <f t="shared" ca="1" si="60"/>
        <v>18</v>
      </c>
    </row>
    <row r="199" spans="1:12" s="2" customFormat="1">
      <c r="A199" s="2" t="str">
        <f t="shared" si="59"/>
        <v>ORD-198</v>
      </c>
      <c r="B199" s="3">
        <f t="shared" ca="1" si="51"/>
        <v>45529</v>
      </c>
      <c r="C199" s="4" t="str">
        <f t="shared" ca="1" si="52"/>
        <v>Hakka Noodles</v>
      </c>
      <c r="D199" s="2" t="str">
        <f t="shared" ca="1" si="53"/>
        <v>Main Course</v>
      </c>
      <c r="E199" s="2">
        <f t="shared" ca="1" si="54"/>
        <v>150</v>
      </c>
      <c r="F199" s="2">
        <v>4</v>
      </c>
      <c r="G199" s="2">
        <f t="shared" ca="1" si="57"/>
        <v>600</v>
      </c>
      <c r="H199" s="2" t="s">
        <v>26</v>
      </c>
      <c r="I199" s="5">
        <f t="shared" ca="1" si="58"/>
        <v>0.72361111111111109</v>
      </c>
      <c r="J199" s="2">
        <f t="shared" ca="1" si="55"/>
        <v>2</v>
      </c>
      <c r="K199" s="2" t="str">
        <f t="shared" ca="1" si="56"/>
        <v>Too spicy.</v>
      </c>
      <c r="L199" s="2">
        <f t="shared" ca="1" si="60"/>
        <v>14</v>
      </c>
    </row>
    <row r="200" spans="1:12" s="2" customFormat="1">
      <c r="A200" s="2" t="str">
        <f t="shared" si="59"/>
        <v>ORD-199</v>
      </c>
      <c r="B200" s="3">
        <f t="shared" ca="1" si="51"/>
        <v>45530</v>
      </c>
      <c r="C200" s="4" t="str">
        <f t="shared" ca="1" si="52"/>
        <v>Hakka Noodles</v>
      </c>
      <c r="D200" s="2" t="str">
        <f t="shared" ca="1" si="53"/>
        <v>Main Course</v>
      </c>
      <c r="E200" s="2">
        <f t="shared" ca="1" si="54"/>
        <v>150</v>
      </c>
      <c r="F200" s="2">
        <v>1</v>
      </c>
      <c r="G200" s="2">
        <f t="shared" ca="1" si="57"/>
        <v>150</v>
      </c>
      <c r="H200" s="2" t="s">
        <v>26</v>
      </c>
      <c r="I200" s="5">
        <f t="shared" ca="1" si="58"/>
        <v>0.44861111111111113</v>
      </c>
      <c r="J200" s="2">
        <f t="shared" ca="1" si="55"/>
        <v>5</v>
      </c>
      <c r="K200" s="2" t="str">
        <f t="shared" ca="1" si="56"/>
        <v>The Hakka Noodles was outstanding.</v>
      </c>
      <c r="L200" s="2">
        <f t="shared" ca="1" si="60"/>
        <v>14</v>
      </c>
    </row>
    <row r="201" spans="1:12" s="2" customFormat="1">
      <c r="A201" s="2" t="str">
        <f t="shared" si="59"/>
        <v>ORD-200</v>
      </c>
      <c r="B201" s="3">
        <f t="shared" ca="1" si="51"/>
        <v>45524</v>
      </c>
      <c r="C201" s="4" t="str">
        <f t="shared" ca="1" si="52"/>
        <v>Butter Pav Bhaji</v>
      </c>
      <c r="D201" s="2" t="str">
        <f t="shared" ca="1" si="53"/>
        <v>Main Course</v>
      </c>
      <c r="E201" s="2">
        <f t="shared" ca="1" si="54"/>
        <v>160</v>
      </c>
      <c r="F201" s="2">
        <v>3</v>
      </c>
      <c r="G201" s="2">
        <f t="shared" ca="1" si="57"/>
        <v>480</v>
      </c>
      <c r="H201" s="2" t="s">
        <v>27</v>
      </c>
      <c r="I201" s="5">
        <f t="shared" ca="1" si="58"/>
        <v>0.56527777777777777</v>
      </c>
      <c r="J201" s="2">
        <f t="shared" ca="1" si="55"/>
        <v>4</v>
      </c>
      <c r="K201" s="2" t="str">
        <f t="shared" ca="1" si="56"/>
        <v>Fresh and hot.</v>
      </c>
      <c r="L201" s="2">
        <f t="shared" ca="1" si="60"/>
        <v>20</v>
      </c>
    </row>
    <row r="202" spans="1:12" s="18" customFormat="1">
      <c r="A202" s="18" t="str">
        <f t="shared" si="59"/>
        <v>ORD-201</v>
      </c>
      <c r="B202" s="19">
        <f ca="1">RANDBETWEEN(DATE(2024,9,1), DATE(2024,9,31))</f>
        <v>45564</v>
      </c>
      <c r="C202" s="20" t="str">
        <f ca="1">CHOOSE(RANDBETWEEN(1,15), "Adrak Chai", "Masala Chai", "Hot Coffee", "Cold Coffee", "Veg Manchurian Soup", "Veg Crispy", "Paneer Chilli", "Veg Momos", "Cheese Garlic Bread", "Butter Pav Bhaji", "Corn Cheese Pizza", "Veg Schezwan Fried Rice", "Hakka Noodles", "Sizzling Brownie", "Chocolate Shakes")</f>
        <v>Masala Chai</v>
      </c>
      <c r="D202" s="18" t="str">
        <f ca="1">_xlfn.SWITCH(C202,
"Adrak Chai", "Beverage",
"Masala Chai", "Beverage",
"Hot Coffee", "Beverage",
"Cold Coffee", "Beverage",
"Chocolate Shakes", "Beverage",
"Veg Manchurian Soup", "Starters",
"Veg Crispy", "Starters",
"Paneer Chilli", "Starters",
"Veg Momos", "Snacks",
"Cheese Garlic Bread", "Snacks",
"Sizzling Brownie", "Dessert",
"Butter Pav Bhaji", "Main Course",
"Corn Cheese Pizza", "Main Course",
"Veg Schezwan Fried Rice", "Main Course",
"Hakka Noodles", "Main Course",
"Snacks")</f>
        <v>Beverage</v>
      </c>
      <c r="E202" s="18">
        <f ca="1">_xlfn.SWITCH(C202, "Adrak Chai", 40, "Masala Chai", 40, "Hot Coffee", 80, "Cold Coffee", 140, "Veg Manchurian Soup", 70, "Veg Crispy", 180, "Paneer Chilli", 210, "Veg Momos", 120, "Cheese Garlic Bread", 180, "Butter Pav Bhaji", 160, "Corn Cheese Pizza", 280, "Veg Schezwan Fried Rice", 160, "Hakka Noodles", 150, "Sizzling Brownie", 220, "Chocolate Shakes", 160, 100)</f>
        <v>40</v>
      </c>
      <c r="F202" s="18">
        <v>1</v>
      </c>
      <c r="G202" s="18">
        <f t="shared" ca="1" si="57"/>
        <v>40</v>
      </c>
      <c r="H202" s="18" t="s">
        <v>25</v>
      </c>
      <c r="I202" s="21">
        <f t="shared" ca="1" si="58"/>
        <v>0.43402777777777779</v>
      </c>
      <c r="J202" s="18">
        <f ca="1">_xlfn.SWITCH(C202, "Cold Coffee", RANDBETWEEN(4,5), "Veg Crispy", RANDBETWEEN(4,5), "Paneer Chilli", RANDBETWEEN(4,5), "Adrak Chai", RANDBETWEEN(3,5), RANDBETWEEN(3,5))</f>
        <v>3</v>
      </c>
      <c r="K202" s="18" t="str">
        <f ca="1">_xlfn.SWITCH(J202,
5, CHOOSE(RANDBETWEEN(1,3), "Fantastic taste!", "The " &amp; C202 &amp; " was perfect.", "Loved the quality and service."),
4, CHOOSE(RANDBETWEEN(1,3), "Very good meal.", "Enjoyed the " &amp; C202 &amp; ".", "Fresh ingredients."),
3, CHOOSE(RANDBETWEEN(1,3), "Average, nothing great.", "It was okay.", "Standard taste."),
2, CHOOSE(RANDBETWEEN(1,3), "Too spicy for me.", "Portion was small.", "Not happy with the packaging."),
1, CHOOSE(RANDBETWEEN(1,3), "Very disappointed.", "Waste of money.", "Won't order " &amp; C202 &amp; " again."),
"No comment")</f>
        <v>Standard taste.</v>
      </c>
      <c r="L202" s="18">
        <f t="shared" ca="1" si="60"/>
        <v>10</v>
      </c>
    </row>
    <row r="203" spans="1:12" s="18" customFormat="1">
      <c r="A203" s="18" t="str">
        <f t="shared" si="59"/>
        <v>ORD-202</v>
      </c>
      <c r="B203" s="19">
        <f t="shared" ref="B203:B227" ca="1" si="61">RANDBETWEEN(DATE(2024,9,1), DATE(2024,9,31))</f>
        <v>45546</v>
      </c>
      <c r="C203" s="20" t="str">
        <f t="shared" ref="C203:C252" ca="1" si="62">CHOOSE(RANDBETWEEN(1,15), "Adrak Chai", "Masala Chai", "Hot Coffee", "Cold Coffee", "Veg Manchurian Soup", "Veg Crispy", "Paneer Chilli", "Veg Momos", "Cheese Garlic Bread", "Butter Pav Bhaji", "Corn Cheese Pizza", "Veg Schezwan Fried Rice", "Hakka Noodles", "Sizzling Brownie", "Chocolate Shakes")</f>
        <v>Chocolate Shakes</v>
      </c>
      <c r="D203" s="18" t="str">
        <f t="shared" ref="D203:D266" ca="1" si="63">_xlfn.SWITCH(C203,
"Adrak Chai", "Beverage",
"Masala Chai", "Beverage",
"Hot Coffee", "Beverage",
"Cold Coffee", "Beverage",
"Chocolate Shakes", "Beverage",
"Veg Manchurian Soup", "Starters",
"Veg Crispy", "Starters",
"Paneer Chilli", "Starters",
"Veg Momos", "Snacks",
"Cheese Garlic Bread", "Snacks",
"Sizzling Brownie", "Dessert",
"Butter Pav Bhaji", "Main Course",
"Corn Cheese Pizza", "Main Course",
"Veg Schezwan Fried Rice", "Main Course",
"Hakka Noodles", "Main Course",
"Snacks")</f>
        <v>Beverage</v>
      </c>
      <c r="E203" s="18">
        <f t="shared" ref="E203:E253" ca="1" si="64">_xlfn.SWITCH(C203, "Adrak Chai", 40, "Masala Chai", 40, "Hot Coffee", 80, "Cold Coffee", 140, "Veg Manchurian Soup", 70, "Veg Crispy", 180, "Paneer Chilli", 210, "Veg Momos", 120, "Cheese Garlic Bread", 180, "Butter Pav Bhaji", 160, "Corn Cheese Pizza", 280, "Veg Schezwan Fried Rice", 160, "Hakka Noodles", 150, "Sizzling Brownie", 220, "Chocolate Shakes", 160, 100)</f>
        <v>160</v>
      </c>
      <c r="F203" s="18">
        <v>1</v>
      </c>
      <c r="G203" s="18">
        <f t="shared" ca="1" si="57"/>
        <v>160</v>
      </c>
      <c r="H203" s="18" t="s">
        <v>26</v>
      </c>
      <c r="I203" s="21">
        <f t="shared" ca="1" si="58"/>
        <v>0.87291666666666667</v>
      </c>
      <c r="J203" s="18">
        <f t="shared" ref="J203:J250" ca="1" si="65">_xlfn.SWITCH(C203, "Cold Coffee", RANDBETWEEN(4,5), "Veg Crispy", RANDBETWEEN(4,5), "Paneer Chilli", RANDBETWEEN(4,5), "Adrak Chai", RANDBETWEEN(3,5), RANDBETWEEN(3,5))</f>
        <v>3</v>
      </c>
      <c r="K203" s="18" t="str">
        <f t="shared" ref="K203:K250" ca="1" si="66">_xlfn.SWITCH(J203,
5, CHOOSE(RANDBETWEEN(1,3), "Fantastic taste!", "The " &amp; C203 &amp; " was perfect.", "Loved the quality and service."),
4, CHOOSE(RANDBETWEEN(1,3), "Very good meal.", "Enjoyed the " &amp; C203 &amp; ".", "Fresh ingredients."),
3, CHOOSE(RANDBETWEEN(1,3), "Average, nothing great.", "It was okay.", "Standard taste."),
2, CHOOSE(RANDBETWEEN(1,3), "Too spicy for me.", "Portion was small.", "Not happy with the packaging."),
1, CHOOSE(RANDBETWEEN(1,3), "Very disappointed.", "Waste of money.", "Won't order " &amp; C203 &amp; " again."),
"No comment")</f>
        <v>It was okay.</v>
      </c>
      <c r="L203" s="18">
        <f t="shared" ca="1" si="60"/>
        <v>9</v>
      </c>
    </row>
    <row r="204" spans="1:12" s="18" customFormat="1">
      <c r="A204" s="18" t="str">
        <f t="shared" si="59"/>
        <v>ORD-203</v>
      </c>
      <c r="B204" s="19">
        <f t="shared" ca="1" si="61"/>
        <v>45548</v>
      </c>
      <c r="C204" s="20" t="str">
        <f t="shared" ca="1" si="62"/>
        <v>Hot Coffee</v>
      </c>
      <c r="D204" s="18" t="str">
        <f t="shared" ca="1" si="63"/>
        <v>Beverage</v>
      </c>
      <c r="E204" s="18">
        <f t="shared" ca="1" si="64"/>
        <v>80</v>
      </c>
      <c r="F204" s="18">
        <v>1</v>
      </c>
      <c r="G204" s="18">
        <f t="shared" ca="1" si="57"/>
        <v>80</v>
      </c>
      <c r="H204" s="18" t="s">
        <v>26</v>
      </c>
      <c r="I204" s="21">
        <f t="shared" ca="1" si="58"/>
        <v>0.69444444444444442</v>
      </c>
      <c r="J204" s="18">
        <f t="shared" ca="1" si="65"/>
        <v>5</v>
      </c>
      <c r="K204" s="18" t="str">
        <f t="shared" ca="1" si="66"/>
        <v>Fantastic taste!</v>
      </c>
      <c r="L204" s="18">
        <f t="shared" ca="1" si="60"/>
        <v>7</v>
      </c>
    </row>
    <row r="205" spans="1:12" s="18" customFormat="1">
      <c r="A205" s="18" t="str">
        <f t="shared" si="59"/>
        <v>ORD-204</v>
      </c>
      <c r="B205" s="19">
        <f t="shared" ca="1" si="61"/>
        <v>45540</v>
      </c>
      <c r="C205" s="20" t="str">
        <f t="shared" ca="1" si="62"/>
        <v>Paneer Chilli</v>
      </c>
      <c r="D205" s="18" t="str">
        <f t="shared" ca="1" si="63"/>
        <v>Starters</v>
      </c>
      <c r="E205" s="18">
        <f t="shared" ca="1" si="64"/>
        <v>210</v>
      </c>
      <c r="F205" s="18">
        <v>1</v>
      </c>
      <c r="G205" s="18">
        <f t="shared" ca="1" si="57"/>
        <v>210</v>
      </c>
      <c r="H205" s="18" t="s">
        <v>26</v>
      </c>
      <c r="I205" s="21">
        <f t="shared" ca="1" si="58"/>
        <v>0.45277777777777778</v>
      </c>
      <c r="J205" s="18">
        <f t="shared" ca="1" si="65"/>
        <v>5</v>
      </c>
      <c r="K205" s="18" t="str">
        <f t="shared" ca="1" si="66"/>
        <v>The Paneer Chilli was perfect.</v>
      </c>
      <c r="L205" s="18">
        <f t="shared" ca="1" si="60"/>
        <v>17</v>
      </c>
    </row>
    <row r="206" spans="1:12" s="18" customFormat="1">
      <c r="A206" s="18" t="str">
        <f t="shared" si="59"/>
        <v>ORD-205</v>
      </c>
      <c r="B206" s="19">
        <f t="shared" ca="1" si="61"/>
        <v>45536</v>
      </c>
      <c r="C206" s="20" t="str">
        <f t="shared" ca="1" si="62"/>
        <v>Butter Pav Bhaji</v>
      </c>
      <c r="D206" s="18" t="str">
        <f t="shared" ca="1" si="63"/>
        <v>Main Course</v>
      </c>
      <c r="E206" s="18">
        <f t="shared" ca="1" si="64"/>
        <v>160</v>
      </c>
      <c r="F206" s="18">
        <v>3</v>
      </c>
      <c r="G206" s="18">
        <f t="shared" ca="1" si="57"/>
        <v>480</v>
      </c>
      <c r="H206" s="18" t="s">
        <v>25</v>
      </c>
      <c r="I206" s="21">
        <f t="shared" ca="1" si="58"/>
        <v>0.56597222222222221</v>
      </c>
      <c r="J206" s="18">
        <f t="shared" ca="1" si="65"/>
        <v>4</v>
      </c>
      <c r="K206" s="18" t="str">
        <f t="shared" ca="1" si="66"/>
        <v>Fresh ingredients.</v>
      </c>
      <c r="L206" s="18">
        <f t="shared" ca="1" si="60"/>
        <v>20</v>
      </c>
    </row>
    <row r="207" spans="1:12" s="18" customFormat="1">
      <c r="A207" s="18" t="str">
        <f t="shared" si="59"/>
        <v>ORD-206</v>
      </c>
      <c r="B207" s="19">
        <f t="shared" ca="1" si="61"/>
        <v>45554</v>
      </c>
      <c r="C207" s="20" t="str">
        <f t="shared" ca="1" si="62"/>
        <v>Adrak Chai</v>
      </c>
      <c r="D207" s="18" t="str">
        <f t="shared" ca="1" si="63"/>
        <v>Beverage</v>
      </c>
      <c r="E207" s="18">
        <f t="shared" ca="1" si="64"/>
        <v>40</v>
      </c>
      <c r="F207" s="18">
        <v>1</v>
      </c>
      <c r="G207" s="18">
        <f t="shared" ca="1" si="57"/>
        <v>40</v>
      </c>
      <c r="H207" s="18" t="s">
        <v>27</v>
      </c>
      <c r="I207" s="21">
        <f t="shared" ca="1" si="58"/>
        <v>0.84097222222222223</v>
      </c>
      <c r="J207" s="18">
        <f t="shared" ca="1" si="65"/>
        <v>4</v>
      </c>
      <c r="K207" s="18" t="str">
        <f t="shared" ca="1" si="66"/>
        <v>Very good meal.</v>
      </c>
      <c r="L207" s="18">
        <f t="shared" ca="1" si="60"/>
        <v>10</v>
      </c>
    </row>
    <row r="208" spans="1:12" s="18" customFormat="1">
      <c r="A208" s="18" t="str">
        <f t="shared" si="59"/>
        <v>ORD-207</v>
      </c>
      <c r="B208" s="19">
        <f t="shared" ca="1" si="61"/>
        <v>45554</v>
      </c>
      <c r="C208" s="20" t="str">
        <f t="shared" ca="1" si="62"/>
        <v>Veg Momos</v>
      </c>
      <c r="D208" s="18" t="str">
        <f t="shared" ca="1" si="63"/>
        <v>Snacks</v>
      </c>
      <c r="E208" s="18">
        <f t="shared" ca="1" si="64"/>
        <v>120</v>
      </c>
      <c r="F208" s="18">
        <v>1</v>
      </c>
      <c r="G208" s="18">
        <f t="shared" ca="1" si="57"/>
        <v>120</v>
      </c>
      <c r="H208" s="18" t="s">
        <v>25</v>
      </c>
      <c r="I208" s="21">
        <f t="shared" ca="1" si="58"/>
        <v>0.7680555555555556</v>
      </c>
      <c r="J208" s="18">
        <f t="shared" ca="1" si="65"/>
        <v>4</v>
      </c>
      <c r="K208" s="18" t="str">
        <f t="shared" ca="1" si="66"/>
        <v>Enjoyed the Veg Momos.</v>
      </c>
      <c r="L208" s="18">
        <f t="shared" ca="1" si="60"/>
        <v>18</v>
      </c>
    </row>
    <row r="209" spans="1:14" s="18" customFormat="1">
      <c r="A209" s="18" t="str">
        <f t="shared" si="59"/>
        <v>ORD-208</v>
      </c>
      <c r="B209" s="19">
        <f t="shared" ca="1" si="61"/>
        <v>45552</v>
      </c>
      <c r="C209" s="20" t="str">
        <f t="shared" ca="1" si="62"/>
        <v>Veg Manchurian Soup</v>
      </c>
      <c r="D209" s="18" t="str">
        <f t="shared" ca="1" si="63"/>
        <v>Starters</v>
      </c>
      <c r="E209" s="18">
        <f t="shared" ca="1" si="64"/>
        <v>70</v>
      </c>
      <c r="F209" s="18">
        <v>5</v>
      </c>
      <c r="G209" s="18">
        <f t="shared" ca="1" si="57"/>
        <v>350</v>
      </c>
      <c r="H209" s="18" t="s">
        <v>27</v>
      </c>
      <c r="I209" s="21">
        <f t="shared" ca="1" si="58"/>
        <v>0.69305555555555554</v>
      </c>
      <c r="J209" s="18">
        <f t="shared" ca="1" si="65"/>
        <v>5</v>
      </c>
      <c r="K209" s="18" t="str">
        <f t="shared" ca="1" si="66"/>
        <v>The Veg Manchurian Soup was perfect.</v>
      </c>
      <c r="L209" s="18">
        <f t="shared" ca="1" si="60"/>
        <v>12</v>
      </c>
    </row>
    <row r="210" spans="1:14" s="18" customFormat="1">
      <c r="A210" s="18" t="str">
        <f t="shared" si="59"/>
        <v>ORD-209</v>
      </c>
      <c r="B210" s="19">
        <f t="shared" ca="1" si="61"/>
        <v>45557</v>
      </c>
      <c r="C210" s="20" t="str">
        <f t="shared" ca="1" si="62"/>
        <v>Cold Coffee</v>
      </c>
      <c r="D210" s="18" t="str">
        <f t="shared" ca="1" si="63"/>
        <v>Beverage</v>
      </c>
      <c r="E210" s="18">
        <f t="shared" ca="1" si="64"/>
        <v>140</v>
      </c>
      <c r="F210" s="18">
        <v>1</v>
      </c>
      <c r="G210" s="18">
        <f t="shared" ca="1" si="57"/>
        <v>140</v>
      </c>
      <c r="H210" s="18" t="s">
        <v>25</v>
      </c>
      <c r="I210" s="21">
        <f t="shared" ca="1" si="58"/>
        <v>0.62430555555555556</v>
      </c>
      <c r="J210" s="18">
        <f t="shared" ca="1" si="65"/>
        <v>4</v>
      </c>
      <c r="K210" s="18" t="str">
        <f t="shared" ca="1" si="66"/>
        <v>Very good meal.</v>
      </c>
      <c r="L210" s="18">
        <f t="shared" ca="1" si="60"/>
        <v>10</v>
      </c>
    </row>
    <row r="211" spans="1:14" s="18" customFormat="1">
      <c r="A211" s="18" t="str">
        <f t="shared" si="59"/>
        <v>ORD-210</v>
      </c>
      <c r="B211" s="19">
        <f t="shared" ca="1" si="61"/>
        <v>45561</v>
      </c>
      <c r="C211" s="20" t="str">
        <f t="shared" ca="1" si="62"/>
        <v>Cheese Garlic Bread</v>
      </c>
      <c r="D211" s="18" t="str">
        <f t="shared" ca="1" si="63"/>
        <v>Snacks</v>
      </c>
      <c r="E211" s="18">
        <f t="shared" ca="1" si="64"/>
        <v>180</v>
      </c>
      <c r="F211" s="18">
        <v>5</v>
      </c>
      <c r="G211" s="18">
        <f t="shared" ca="1" si="57"/>
        <v>900</v>
      </c>
      <c r="H211" s="18" t="s">
        <v>25</v>
      </c>
      <c r="I211" s="21">
        <f t="shared" ca="1" si="58"/>
        <v>0.57708333333333328</v>
      </c>
      <c r="J211" s="18">
        <f t="shared" ca="1" si="65"/>
        <v>4</v>
      </c>
      <c r="K211" s="18" t="str">
        <f t="shared" ca="1" si="66"/>
        <v>Fresh ingredients.</v>
      </c>
      <c r="L211" s="18">
        <f t="shared" ca="1" si="60"/>
        <v>18</v>
      </c>
    </row>
    <row r="212" spans="1:14" s="18" customFormat="1">
      <c r="A212" s="18" t="str">
        <f t="shared" si="59"/>
        <v>ORD-211</v>
      </c>
      <c r="B212" s="19">
        <f t="shared" ca="1" si="61"/>
        <v>45553</v>
      </c>
      <c r="C212" s="20" t="str">
        <f t="shared" ca="1" si="62"/>
        <v>Masala Chai</v>
      </c>
      <c r="D212" s="18" t="str">
        <f t="shared" ca="1" si="63"/>
        <v>Beverage</v>
      </c>
      <c r="E212" s="18">
        <f t="shared" ca="1" si="64"/>
        <v>40</v>
      </c>
      <c r="F212" s="18">
        <v>2</v>
      </c>
      <c r="G212" s="18">
        <f t="shared" ca="1" si="57"/>
        <v>80</v>
      </c>
      <c r="H212" s="18" t="s">
        <v>25</v>
      </c>
      <c r="I212" s="21">
        <f t="shared" ca="1" si="58"/>
        <v>0.62569444444444444</v>
      </c>
      <c r="J212" s="18">
        <f t="shared" ca="1" si="65"/>
        <v>5</v>
      </c>
      <c r="K212" s="18" t="str">
        <f t="shared" ca="1" si="66"/>
        <v>Fantastic taste!</v>
      </c>
      <c r="L212" s="18">
        <f t="shared" ca="1" si="60"/>
        <v>10</v>
      </c>
    </row>
    <row r="213" spans="1:14" s="18" customFormat="1">
      <c r="A213" s="18" t="str">
        <f t="shared" si="59"/>
        <v>ORD-212</v>
      </c>
      <c r="B213" s="19">
        <f t="shared" ca="1" si="61"/>
        <v>45538</v>
      </c>
      <c r="C213" s="20" t="str">
        <f t="shared" ca="1" si="62"/>
        <v>Veg Momos</v>
      </c>
      <c r="D213" s="18" t="str">
        <f t="shared" ca="1" si="63"/>
        <v>Snacks</v>
      </c>
      <c r="E213" s="18">
        <f t="shared" ca="1" si="64"/>
        <v>120</v>
      </c>
      <c r="F213" s="18">
        <v>1</v>
      </c>
      <c r="G213" s="18">
        <f t="shared" ca="1" si="57"/>
        <v>120</v>
      </c>
      <c r="H213" s="18" t="s">
        <v>25</v>
      </c>
      <c r="I213" s="21">
        <f t="shared" ca="1" si="58"/>
        <v>0.51249999999999996</v>
      </c>
      <c r="J213" s="18">
        <f t="shared" ca="1" si="65"/>
        <v>4</v>
      </c>
      <c r="K213" s="18" t="str">
        <f t="shared" ca="1" si="66"/>
        <v>Fresh ingredients.</v>
      </c>
      <c r="L213" s="18">
        <f t="shared" ca="1" si="60"/>
        <v>18</v>
      </c>
    </row>
    <row r="214" spans="1:14" s="18" customFormat="1">
      <c r="A214" s="18" t="str">
        <f t="shared" si="59"/>
        <v>ORD-213</v>
      </c>
      <c r="B214" s="19">
        <f t="shared" ca="1" si="61"/>
        <v>45546</v>
      </c>
      <c r="C214" s="20" t="str">
        <f t="shared" ca="1" si="62"/>
        <v>Butter Pav Bhaji</v>
      </c>
      <c r="D214" s="18" t="str">
        <f t="shared" ca="1" si="63"/>
        <v>Main Course</v>
      </c>
      <c r="E214" s="18">
        <f t="shared" ca="1" si="64"/>
        <v>160</v>
      </c>
      <c r="F214" s="18">
        <v>3</v>
      </c>
      <c r="G214" s="18">
        <f t="shared" ca="1" si="57"/>
        <v>480</v>
      </c>
      <c r="H214" s="18" t="s">
        <v>26</v>
      </c>
      <c r="I214" s="21">
        <f t="shared" ca="1" si="58"/>
        <v>0.76736111111111116</v>
      </c>
      <c r="J214" s="18">
        <f t="shared" ca="1" si="65"/>
        <v>5</v>
      </c>
      <c r="K214" s="18" t="str">
        <f t="shared" ca="1" si="66"/>
        <v>Loved the quality and service.</v>
      </c>
      <c r="L214" s="18">
        <f t="shared" ca="1" si="60"/>
        <v>20</v>
      </c>
    </row>
    <row r="215" spans="1:14" s="18" customFormat="1">
      <c r="A215" s="18" t="str">
        <f t="shared" si="59"/>
        <v>ORD-214</v>
      </c>
      <c r="B215" s="19">
        <f t="shared" ca="1" si="61"/>
        <v>45537</v>
      </c>
      <c r="C215" s="20" t="str">
        <f t="shared" ca="1" si="62"/>
        <v>Adrak Chai</v>
      </c>
      <c r="D215" s="18" t="str">
        <f t="shared" ca="1" si="63"/>
        <v>Beverage</v>
      </c>
      <c r="E215" s="18">
        <f t="shared" ca="1" si="64"/>
        <v>40</v>
      </c>
      <c r="F215" s="18">
        <v>2</v>
      </c>
      <c r="G215" s="18">
        <f t="shared" ca="1" si="57"/>
        <v>80</v>
      </c>
      <c r="H215" s="18" t="s">
        <v>27</v>
      </c>
      <c r="I215" s="21">
        <f t="shared" ca="1" si="58"/>
        <v>0.69444444444444442</v>
      </c>
      <c r="J215" s="18">
        <f t="shared" ca="1" si="65"/>
        <v>3</v>
      </c>
      <c r="K215" s="18" t="str">
        <f t="shared" ca="1" si="66"/>
        <v>It was okay.</v>
      </c>
      <c r="L215" s="18">
        <f t="shared" ca="1" si="60"/>
        <v>10</v>
      </c>
    </row>
    <row r="216" spans="1:14" s="18" customFormat="1">
      <c r="A216" s="18" t="str">
        <f t="shared" si="59"/>
        <v>ORD-215</v>
      </c>
      <c r="B216" s="19">
        <f t="shared" ca="1" si="61"/>
        <v>45553</v>
      </c>
      <c r="C216" s="20" t="str">
        <f t="shared" ca="1" si="62"/>
        <v>Masala Chai</v>
      </c>
      <c r="D216" s="18" t="str">
        <f t="shared" ca="1" si="63"/>
        <v>Beverage</v>
      </c>
      <c r="E216" s="18">
        <f t="shared" ca="1" si="64"/>
        <v>40</v>
      </c>
      <c r="F216" s="18">
        <v>2</v>
      </c>
      <c r="G216" s="18">
        <f t="shared" ca="1" si="57"/>
        <v>80</v>
      </c>
      <c r="H216" s="18" t="s">
        <v>27</v>
      </c>
      <c r="I216" s="21">
        <f t="shared" ca="1" si="58"/>
        <v>0.65347222222222223</v>
      </c>
      <c r="J216" s="18">
        <f t="shared" ca="1" si="65"/>
        <v>3</v>
      </c>
      <c r="K216" s="18" t="str">
        <f t="shared" ca="1" si="66"/>
        <v>Standard taste.</v>
      </c>
      <c r="L216" s="18">
        <f t="shared" ca="1" si="60"/>
        <v>10</v>
      </c>
      <c r="N216" s="18" t="s">
        <v>29</v>
      </c>
    </row>
    <row r="217" spans="1:14" s="18" customFormat="1">
      <c r="A217" s="18" t="str">
        <f t="shared" si="59"/>
        <v>ORD-216</v>
      </c>
      <c r="B217" s="19">
        <f t="shared" ca="1" si="61"/>
        <v>45538</v>
      </c>
      <c r="C217" s="20" t="str">
        <f t="shared" ca="1" si="62"/>
        <v>Butter Pav Bhaji</v>
      </c>
      <c r="D217" s="18" t="str">
        <f t="shared" ca="1" si="63"/>
        <v>Main Course</v>
      </c>
      <c r="E217" s="18">
        <f t="shared" ca="1" si="64"/>
        <v>160</v>
      </c>
      <c r="F217" s="18">
        <v>5</v>
      </c>
      <c r="G217" s="18">
        <f t="shared" ca="1" si="57"/>
        <v>800</v>
      </c>
      <c r="H217" s="18" t="s">
        <v>26</v>
      </c>
      <c r="I217" s="21">
        <f t="shared" ca="1" si="58"/>
        <v>0.81666666666666665</v>
      </c>
      <c r="J217" s="18">
        <f t="shared" ca="1" si="65"/>
        <v>3</v>
      </c>
      <c r="K217" s="18" t="str">
        <f t="shared" ca="1" si="66"/>
        <v>Average, nothing great.</v>
      </c>
      <c r="L217" s="18">
        <f t="shared" ca="1" si="60"/>
        <v>20</v>
      </c>
    </row>
    <row r="218" spans="1:14" s="18" customFormat="1">
      <c r="A218" s="18" t="str">
        <f t="shared" si="59"/>
        <v>ORD-217</v>
      </c>
      <c r="B218" s="19">
        <f t="shared" ca="1" si="61"/>
        <v>45556</v>
      </c>
      <c r="C218" s="20" t="str">
        <f t="shared" ca="1" si="62"/>
        <v>Hot Coffee</v>
      </c>
      <c r="D218" s="18" t="str">
        <f t="shared" ca="1" si="63"/>
        <v>Beverage</v>
      </c>
      <c r="E218" s="18">
        <f t="shared" ca="1" si="64"/>
        <v>80</v>
      </c>
      <c r="F218" s="18">
        <v>3</v>
      </c>
      <c r="G218" s="18">
        <f t="shared" ca="1" si="57"/>
        <v>240</v>
      </c>
      <c r="H218" s="18" t="s">
        <v>25</v>
      </c>
      <c r="I218" s="21">
        <f t="shared" ca="1" si="58"/>
        <v>0.59722222222222221</v>
      </c>
      <c r="J218" s="18">
        <f t="shared" ca="1" si="65"/>
        <v>5</v>
      </c>
      <c r="K218" s="18" t="str">
        <f t="shared" ca="1" si="66"/>
        <v>Fantastic taste!</v>
      </c>
      <c r="L218" s="18">
        <f t="shared" ca="1" si="60"/>
        <v>7</v>
      </c>
    </row>
    <row r="219" spans="1:14" s="18" customFormat="1">
      <c r="A219" s="18" t="str">
        <f t="shared" si="59"/>
        <v>ORD-218</v>
      </c>
      <c r="B219" s="19">
        <f t="shared" ca="1" si="61"/>
        <v>45553</v>
      </c>
      <c r="C219" s="20" t="str">
        <f t="shared" ca="1" si="62"/>
        <v>Sizzling Brownie</v>
      </c>
      <c r="D219" s="18" t="str">
        <f t="shared" ca="1" si="63"/>
        <v>Dessert</v>
      </c>
      <c r="E219" s="18">
        <f t="shared" ca="1" si="64"/>
        <v>220</v>
      </c>
      <c r="F219" s="18">
        <v>5</v>
      </c>
      <c r="G219" s="18">
        <f t="shared" ca="1" si="57"/>
        <v>1100</v>
      </c>
      <c r="H219" s="18" t="s">
        <v>27</v>
      </c>
      <c r="I219" s="21">
        <f t="shared" ca="1" si="58"/>
        <v>0.79861111111111116</v>
      </c>
      <c r="J219" s="18">
        <f t="shared" ca="1" si="65"/>
        <v>4</v>
      </c>
      <c r="K219" s="18" t="str">
        <f t="shared" ca="1" si="66"/>
        <v>Very good meal.</v>
      </c>
      <c r="L219" s="18">
        <f t="shared" ca="1" si="60"/>
        <v>16</v>
      </c>
    </row>
    <row r="220" spans="1:14" s="18" customFormat="1">
      <c r="A220" s="18" t="str">
        <f t="shared" si="59"/>
        <v>ORD-219</v>
      </c>
      <c r="B220" s="19">
        <f t="shared" ca="1" si="61"/>
        <v>45548</v>
      </c>
      <c r="C220" s="20" t="str">
        <f t="shared" ca="1" si="62"/>
        <v>Veg Manchurian Soup</v>
      </c>
      <c r="D220" s="18" t="str">
        <f t="shared" ca="1" si="63"/>
        <v>Starters</v>
      </c>
      <c r="E220" s="18">
        <f t="shared" ca="1" si="64"/>
        <v>70</v>
      </c>
      <c r="F220" s="18">
        <v>2</v>
      </c>
      <c r="G220" s="18">
        <f t="shared" ca="1" si="57"/>
        <v>140</v>
      </c>
      <c r="H220" s="18" t="s">
        <v>27</v>
      </c>
      <c r="I220" s="21">
        <f t="shared" ca="1" si="58"/>
        <v>0.47083333333333333</v>
      </c>
      <c r="J220" s="18">
        <f t="shared" ca="1" si="65"/>
        <v>5</v>
      </c>
      <c r="K220" s="18" t="str">
        <f t="shared" ca="1" si="66"/>
        <v>Loved the quality and service.</v>
      </c>
      <c r="L220" s="18">
        <f t="shared" ca="1" si="60"/>
        <v>12</v>
      </c>
    </row>
    <row r="221" spans="1:14" s="18" customFormat="1">
      <c r="A221" s="18" t="str">
        <f t="shared" si="59"/>
        <v>ORD-220</v>
      </c>
      <c r="B221" s="19">
        <f t="shared" ca="1" si="61"/>
        <v>45549</v>
      </c>
      <c r="C221" s="20" t="str">
        <f t="shared" ca="1" si="62"/>
        <v>Sizzling Brownie</v>
      </c>
      <c r="D221" s="18" t="str">
        <f t="shared" ca="1" si="63"/>
        <v>Dessert</v>
      </c>
      <c r="E221" s="18">
        <f t="shared" ca="1" si="64"/>
        <v>220</v>
      </c>
      <c r="F221" s="18">
        <v>4</v>
      </c>
      <c r="G221" s="18">
        <f t="shared" ca="1" si="57"/>
        <v>880</v>
      </c>
      <c r="H221" s="18" t="s">
        <v>27</v>
      </c>
      <c r="I221" s="21">
        <f t="shared" ca="1" si="58"/>
        <v>0.8666666666666667</v>
      </c>
      <c r="J221" s="18">
        <f t="shared" ca="1" si="65"/>
        <v>3</v>
      </c>
      <c r="K221" s="18" t="str">
        <f t="shared" ca="1" si="66"/>
        <v>It was okay.</v>
      </c>
      <c r="L221" s="18">
        <f t="shared" ca="1" si="60"/>
        <v>16</v>
      </c>
    </row>
    <row r="222" spans="1:14" s="18" customFormat="1">
      <c r="A222" s="18" t="str">
        <f t="shared" si="59"/>
        <v>ORD-221</v>
      </c>
      <c r="B222" s="19">
        <f t="shared" ca="1" si="61"/>
        <v>45565</v>
      </c>
      <c r="C222" s="20" t="str">
        <f t="shared" ca="1" si="62"/>
        <v>Corn Cheese Pizza</v>
      </c>
      <c r="D222" s="18" t="str">
        <f t="shared" ca="1" si="63"/>
        <v>Main Course</v>
      </c>
      <c r="E222" s="18">
        <f t="shared" ca="1" si="64"/>
        <v>280</v>
      </c>
      <c r="F222" s="18">
        <v>1</v>
      </c>
      <c r="G222" s="18">
        <f t="shared" ca="1" si="57"/>
        <v>280</v>
      </c>
      <c r="H222" s="18" t="s">
        <v>26</v>
      </c>
      <c r="I222" s="21">
        <f t="shared" ca="1" si="58"/>
        <v>0.68541666666666667</v>
      </c>
      <c r="J222" s="18">
        <f t="shared" ca="1" si="65"/>
        <v>5</v>
      </c>
      <c r="K222" s="18" t="str">
        <f t="shared" ca="1" si="66"/>
        <v>The Corn Cheese Pizza was perfect.</v>
      </c>
      <c r="L222" s="18">
        <f t="shared" ca="1" si="60"/>
        <v>20</v>
      </c>
    </row>
    <row r="223" spans="1:14" s="18" customFormat="1">
      <c r="A223" s="18" t="str">
        <f t="shared" si="59"/>
        <v>ORD-222</v>
      </c>
      <c r="B223" s="19">
        <f t="shared" ca="1" si="61"/>
        <v>45538</v>
      </c>
      <c r="C223" s="20" t="str">
        <f t="shared" ca="1" si="62"/>
        <v>Veg Momos</v>
      </c>
      <c r="D223" s="18" t="str">
        <f t="shared" ca="1" si="63"/>
        <v>Snacks</v>
      </c>
      <c r="E223" s="18">
        <f t="shared" ca="1" si="64"/>
        <v>120</v>
      </c>
      <c r="F223" s="18">
        <v>4</v>
      </c>
      <c r="G223" s="18">
        <f t="shared" ca="1" si="57"/>
        <v>480</v>
      </c>
      <c r="H223" s="18" t="s">
        <v>26</v>
      </c>
      <c r="I223" s="21">
        <f t="shared" ca="1" si="58"/>
        <v>0.56805555555555554</v>
      </c>
      <c r="J223" s="18">
        <f t="shared" ca="1" si="65"/>
        <v>3</v>
      </c>
      <c r="K223" s="18" t="str">
        <f t="shared" ca="1" si="66"/>
        <v>It was okay.</v>
      </c>
      <c r="L223" s="18">
        <f t="shared" ca="1" si="60"/>
        <v>18</v>
      </c>
    </row>
    <row r="224" spans="1:14" s="18" customFormat="1">
      <c r="A224" s="18" t="str">
        <f t="shared" si="59"/>
        <v>ORD-223</v>
      </c>
      <c r="B224" s="19">
        <f t="shared" ca="1" si="61"/>
        <v>45543</v>
      </c>
      <c r="C224" s="20" t="str">
        <f t="shared" ca="1" si="62"/>
        <v>Veg Schezwan Fried Rice</v>
      </c>
      <c r="D224" s="18" t="str">
        <f t="shared" ca="1" si="63"/>
        <v>Main Course</v>
      </c>
      <c r="E224" s="18">
        <f t="shared" ca="1" si="64"/>
        <v>160</v>
      </c>
      <c r="F224" s="18">
        <v>5</v>
      </c>
      <c r="G224" s="18">
        <f t="shared" ca="1" si="57"/>
        <v>800</v>
      </c>
      <c r="H224" s="18" t="s">
        <v>26</v>
      </c>
      <c r="I224" s="21">
        <f t="shared" ca="1" si="58"/>
        <v>0.70347222222222228</v>
      </c>
      <c r="J224" s="18">
        <f t="shared" ca="1" si="65"/>
        <v>5</v>
      </c>
      <c r="K224" s="18" t="str">
        <f t="shared" ca="1" si="66"/>
        <v>Loved the quality and service.</v>
      </c>
      <c r="L224" s="18">
        <f t="shared" ca="1" si="60"/>
        <v>13</v>
      </c>
    </row>
    <row r="225" spans="1:12" s="18" customFormat="1">
      <c r="A225" s="18" t="str">
        <f t="shared" si="59"/>
        <v>ORD-224</v>
      </c>
      <c r="B225" s="19">
        <f t="shared" ca="1" si="61"/>
        <v>45543</v>
      </c>
      <c r="C225" s="20" t="str">
        <f t="shared" ca="1" si="62"/>
        <v>Veg Crispy</v>
      </c>
      <c r="D225" s="18" t="str">
        <f t="shared" ca="1" si="63"/>
        <v>Starters</v>
      </c>
      <c r="E225" s="18">
        <f t="shared" ca="1" si="64"/>
        <v>180</v>
      </c>
      <c r="F225" s="18">
        <v>1</v>
      </c>
      <c r="G225" s="18">
        <f t="shared" ca="1" si="57"/>
        <v>180</v>
      </c>
      <c r="H225" s="18" t="s">
        <v>26</v>
      </c>
      <c r="I225" s="21">
        <f t="shared" ca="1" si="58"/>
        <v>0.44583333333333336</v>
      </c>
      <c r="J225" s="18">
        <f t="shared" ca="1" si="65"/>
        <v>5</v>
      </c>
      <c r="K225" s="18" t="str">
        <f t="shared" ca="1" si="66"/>
        <v>Fantastic taste!</v>
      </c>
      <c r="L225" s="18">
        <f t="shared" ca="1" si="60"/>
        <v>7</v>
      </c>
    </row>
    <row r="226" spans="1:12" s="18" customFormat="1">
      <c r="A226" s="18" t="str">
        <f t="shared" si="59"/>
        <v>ORD-225</v>
      </c>
      <c r="B226" s="19">
        <f t="shared" ca="1" si="61"/>
        <v>45543</v>
      </c>
      <c r="C226" s="20" t="str">
        <f t="shared" ca="1" si="62"/>
        <v>Hakka Noodles</v>
      </c>
      <c r="D226" s="18" t="str">
        <f t="shared" ca="1" si="63"/>
        <v>Main Course</v>
      </c>
      <c r="E226" s="18">
        <f t="shared" ca="1" si="64"/>
        <v>150</v>
      </c>
      <c r="F226" s="18">
        <v>2</v>
      </c>
      <c r="G226" s="18">
        <f t="shared" ca="1" si="57"/>
        <v>300</v>
      </c>
      <c r="H226" s="18" t="s">
        <v>26</v>
      </c>
      <c r="I226" s="21">
        <f t="shared" ca="1" si="58"/>
        <v>0.4236111111111111</v>
      </c>
      <c r="J226" s="18">
        <f t="shared" ca="1" si="65"/>
        <v>3</v>
      </c>
      <c r="K226" s="18" t="str">
        <f t="shared" ca="1" si="66"/>
        <v>Standard taste.</v>
      </c>
      <c r="L226" s="18">
        <f t="shared" ca="1" si="60"/>
        <v>14</v>
      </c>
    </row>
    <row r="227" spans="1:12" s="18" customFormat="1">
      <c r="A227" s="18" t="str">
        <f t="shared" si="59"/>
        <v>ORD-226</v>
      </c>
      <c r="B227" s="19">
        <f t="shared" ca="1" si="61"/>
        <v>45542</v>
      </c>
      <c r="C227" s="20" t="str">
        <f t="shared" ca="1" si="62"/>
        <v>Sizzling Brownie</v>
      </c>
      <c r="D227" s="18" t="str">
        <f t="shared" ca="1" si="63"/>
        <v>Dessert</v>
      </c>
      <c r="E227" s="18">
        <f t="shared" ca="1" si="64"/>
        <v>220</v>
      </c>
      <c r="F227" s="18">
        <v>5</v>
      </c>
      <c r="G227" s="18">
        <f t="shared" ca="1" si="57"/>
        <v>1100</v>
      </c>
      <c r="H227" s="18" t="s">
        <v>26</v>
      </c>
      <c r="I227" s="21">
        <f t="shared" ca="1" si="58"/>
        <v>0.37847222222222221</v>
      </c>
      <c r="J227" s="18">
        <f t="shared" ca="1" si="65"/>
        <v>3</v>
      </c>
      <c r="K227" s="18" t="str">
        <f t="shared" ca="1" si="66"/>
        <v>It was okay.</v>
      </c>
      <c r="L227" s="18">
        <f t="shared" ca="1" si="60"/>
        <v>16</v>
      </c>
    </row>
    <row r="228" spans="1:12" s="22" customFormat="1">
      <c r="A228" s="22" t="str">
        <f t="shared" si="59"/>
        <v>ORD-227</v>
      </c>
      <c r="B228" s="23">
        <f ca="1">RANDBETWEEN(DATE(2024,10,1), DATE(2024,10,31))</f>
        <v>45566</v>
      </c>
      <c r="C228" s="24" t="str">
        <f t="shared" ca="1" si="62"/>
        <v>Corn Cheese Pizza</v>
      </c>
      <c r="D228" s="22" t="str">
        <f t="shared" ca="1" si="63"/>
        <v>Main Course</v>
      </c>
      <c r="E228" s="22">
        <f t="shared" ca="1" si="64"/>
        <v>280</v>
      </c>
      <c r="F228" s="22">
        <v>3</v>
      </c>
      <c r="G228" s="22">
        <f t="shared" ca="1" si="57"/>
        <v>840</v>
      </c>
      <c r="H228" s="22" t="s">
        <v>25</v>
      </c>
      <c r="I228" s="25">
        <f t="shared" ca="1" si="58"/>
        <v>0.75277777777777777</v>
      </c>
      <c r="J228" s="22">
        <f t="shared" ca="1" si="65"/>
        <v>4</v>
      </c>
      <c r="K228" s="22" t="str">
        <f t="shared" ca="1" si="66"/>
        <v>Fresh ingredients.</v>
      </c>
      <c r="L228" s="22">
        <f t="shared" ca="1" si="60"/>
        <v>20</v>
      </c>
    </row>
    <row r="229" spans="1:12" s="22" customFormat="1">
      <c r="A229" s="22" t="str">
        <f t="shared" si="59"/>
        <v>ORD-228</v>
      </c>
      <c r="B229" s="23">
        <f t="shared" ref="B229:B252" ca="1" si="67">RANDBETWEEN(DATE(2024,10,1), DATE(2024,10,31))</f>
        <v>45567</v>
      </c>
      <c r="C229" s="24" t="str">
        <f t="shared" ca="1" si="62"/>
        <v>Paneer Chilli</v>
      </c>
      <c r="D229" s="22" t="str">
        <f t="shared" ca="1" si="63"/>
        <v>Starters</v>
      </c>
      <c r="E229" s="22">
        <f t="shared" ca="1" si="64"/>
        <v>210</v>
      </c>
      <c r="F229" s="22">
        <v>2</v>
      </c>
      <c r="G229" s="22">
        <f t="shared" ca="1" si="57"/>
        <v>420</v>
      </c>
      <c r="H229" s="22" t="s">
        <v>25</v>
      </c>
      <c r="I229" s="25">
        <f t="shared" ca="1" si="58"/>
        <v>0.43541666666666667</v>
      </c>
      <c r="J229" s="22">
        <f t="shared" ca="1" si="65"/>
        <v>4</v>
      </c>
      <c r="K229" s="22" t="str">
        <f t="shared" ca="1" si="66"/>
        <v>Very good meal.</v>
      </c>
      <c r="L229" s="22">
        <f t="shared" ca="1" si="60"/>
        <v>17</v>
      </c>
    </row>
    <row r="230" spans="1:12" s="22" customFormat="1">
      <c r="A230" s="22" t="str">
        <f t="shared" si="59"/>
        <v>ORD-229</v>
      </c>
      <c r="B230" s="23">
        <f t="shared" ca="1" si="67"/>
        <v>45572</v>
      </c>
      <c r="C230" s="24" t="str">
        <f t="shared" ca="1" si="62"/>
        <v>Veg Manchurian Soup</v>
      </c>
      <c r="D230" s="22" t="str">
        <f t="shared" ca="1" si="63"/>
        <v>Starters</v>
      </c>
      <c r="E230" s="22">
        <f t="shared" ca="1" si="64"/>
        <v>70</v>
      </c>
      <c r="F230" s="22">
        <v>1</v>
      </c>
      <c r="G230" s="22">
        <f t="shared" ca="1" si="57"/>
        <v>70</v>
      </c>
      <c r="H230" s="22" t="s">
        <v>25</v>
      </c>
      <c r="I230" s="25">
        <f t="shared" ca="1" si="58"/>
        <v>0.44861111111111113</v>
      </c>
      <c r="J230" s="22">
        <f t="shared" ca="1" si="65"/>
        <v>5</v>
      </c>
      <c r="K230" s="22" t="str">
        <f t="shared" ca="1" si="66"/>
        <v>Fantastic taste!</v>
      </c>
      <c r="L230" s="22">
        <f t="shared" ca="1" si="60"/>
        <v>12</v>
      </c>
    </row>
    <row r="231" spans="1:12" s="22" customFormat="1">
      <c r="A231" s="22" t="str">
        <f t="shared" si="59"/>
        <v>ORD-230</v>
      </c>
      <c r="B231" s="23">
        <f t="shared" ca="1" si="67"/>
        <v>45571</v>
      </c>
      <c r="C231" s="24" t="str">
        <f t="shared" ca="1" si="62"/>
        <v>Chocolate Shakes</v>
      </c>
      <c r="D231" s="22" t="str">
        <f t="shared" ca="1" si="63"/>
        <v>Beverage</v>
      </c>
      <c r="E231" s="22">
        <f t="shared" ca="1" si="64"/>
        <v>160</v>
      </c>
      <c r="F231" s="22">
        <v>5</v>
      </c>
      <c r="G231" s="22">
        <f t="shared" ca="1" si="57"/>
        <v>800</v>
      </c>
      <c r="H231" s="22" t="s">
        <v>25</v>
      </c>
      <c r="I231" s="25">
        <f t="shared" ca="1" si="58"/>
        <v>0.45</v>
      </c>
      <c r="J231" s="22">
        <f t="shared" ca="1" si="65"/>
        <v>4</v>
      </c>
      <c r="K231" s="22" t="str">
        <f t="shared" ca="1" si="66"/>
        <v>Very good meal.</v>
      </c>
      <c r="L231" s="22">
        <f t="shared" ca="1" si="60"/>
        <v>9</v>
      </c>
    </row>
    <row r="232" spans="1:12" s="22" customFormat="1">
      <c r="A232" s="22" t="str">
        <f t="shared" si="59"/>
        <v>ORD-231</v>
      </c>
      <c r="B232" s="23">
        <f t="shared" ca="1" si="67"/>
        <v>45577</v>
      </c>
      <c r="C232" s="24" t="str">
        <f t="shared" ca="1" si="62"/>
        <v>Corn Cheese Pizza</v>
      </c>
      <c r="D232" s="22" t="str">
        <f t="shared" ca="1" si="63"/>
        <v>Main Course</v>
      </c>
      <c r="E232" s="22">
        <f t="shared" ca="1" si="64"/>
        <v>280</v>
      </c>
      <c r="F232" s="22">
        <v>2</v>
      </c>
      <c r="G232" s="22">
        <f t="shared" ca="1" si="57"/>
        <v>560</v>
      </c>
      <c r="H232" s="22" t="s">
        <v>27</v>
      </c>
      <c r="I232" s="25">
        <f t="shared" ca="1" si="58"/>
        <v>0.74861111111111112</v>
      </c>
      <c r="J232" s="22">
        <f t="shared" ca="1" si="65"/>
        <v>4</v>
      </c>
      <c r="K232" s="22" t="str">
        <f t="shared" ca="1" si="66"/>
        <v>Fresh ingredients.</v>
      </c>
      <c r="L232" s="22">
        <f t="shared" ca="1" si="60"/>
        <v>20</v>
      </c>
    </row>
    <row r="233" spans="1:12" s="22" customFormat="1">
      <c r="A233" s="22" t="str">
        <f t="shared" si="59"/>
        <v>ORD-232</v>
      </c>
      <c r="B233" s="23">
        <f t="shared" ca="1" si="67"/>
        <v>45593</v>
      </c>
      <c r="C233" s="24" t="str">
        <f t="shared" ca="1" si="62"/>
        <v>Sizzling Brownie</v>
      </c>
      <c r="D233" s="22" t="str">
        <f t="shared" ca="1" si="63"/>
        <v>Dessert</v>
      </c>
      <c r="E233" s="22">
        <f t="shared" ca="1" si="64"/>
        <v>220</v>
      </c>
      <c r="F233" s="22">
        <v>4</v>
      </c>
      <c r="G233" s="22">
        <f t="shared" ca="1" si="57"/>
        <v>880</v>
      </c>
      <c r="H233" s="22" t="s">
        <v>25</v>
      </c>
      <c r="I233" s="25">
        <f t="shared" ca="1" si="58"/>
        <v>0.65416666666666667</v>
      </c>
      <c r="J233" s="22">
        <f t="shared" ca="1" si="65"/>
        <v>4</v>
      </c>
      <c r="K233" s="22" t="str">
        <f t="shared" ca="1" si="66"/>
        <v>Fresh ingredients.</v>
      </c>
      <c r="L233" s="22">
        <f t="shared" ca="1" si="60"/>
        <v>16</v>
      </c>
    </row>
    <row r="234" spans="1:12" s="22" customFormat="1">
      <c r="A234" s="22" t="str">
        <f t="shared" si="59"/>
        <v>ORD-233</v>
      </c>
      <c r="B234" s="23">
        <f t="shared" ca="1" si="67"/>
        <v>45577</v>
      </c>
      <c r="C234" s="24" t="str">
        <f t="shared" ca="1" si="62"/>
        <v>Veg Momos</v>
      </c>
      <c r="D234" s="22" t="str">
        <f t="shared" ca="1" si="63"/>
        <v>Snacks</v>
      </c>
      <c r="E234" s="22">
        <f t="shared" ca="1" si="64"/>
        <v>120</v>
      </c>
      <c r="F234" s="22">
        <v>4</v>
      </c>
      <c r="G234" s="22">
        <f t="shared" ca="1" si="57"/>
        <v>480</v>
      </c>
      <c r="H234" s="22" t="s">
        <v>26</v>
      </c>
      <c r="I234" s="25">
        <f t="shared" ca="1" si="58"/>
        <v>0.40138888888888891</v>
      </c>
      <c r="J234" s="22">
        <f t="shared" ca="1" si="65"/>
        <v>3</v>
      </c>
      <c r="K234" s="22" t="str">
        <f t="shared" ca="1" si="66"/>
        <v>Standard taste.</v>
      </c>
      <c r="L234" s="22">
        <f t="shared" ca="1" si="60"/>
        <v>18</v>
      </c>
    </row>
    <row r="235" spans="1:12" s="22" customFormat="1">
      <c r="A235" s="22" t="str">
        <f t="shared" si="59"/>
        <v>ORD-234</v>
      </c>
      <c r="B235" s="23">
        <f t="shared" ca="1" si="67"/>
        <v>45570</v>
      </c>
      <c r="C235" s="24" t="str">
        <f t="shared" ca="1" si="62"/>
        <v>Masala Chai</v>
      </c>
      <c r="D235" s="22" t="str">
        <f t="shared" ca="1" si="63"/>
        <v>Beverage</v>
      </c>
      <c r="E235" s="22">
        <f t="shared" ca="1" si="64"/>
        <v>40</v>
      </c>
      <c r="F235" s="22">
        <v>4</v>
      </c>
      <c r="G235" s="22">
        <f t="shared" ca="1" si="57"/>
        <v>160</v>
      </c>
      <c r="H235" s="22" t="s">
        <v>25</v>
      </c>
      <c r="I235" s="25">
        <f t="shared" ca="1" si="58"/>
        <v>0.53611111111111109</v>
      </c>
      <c r="J235" s="22">
        <f t="shared" ca="1" si="65"/>
        <v>3</v>
      </c>
      <c r="K235" s="22" t="str">
        <f t="shared" ca="1" si="66"/>
        <v>Average, nothing great.</v>
      </c>
      <c r="L235" s="22">
        <f t="shared" ca="1" si="60"/>
        <v>10</v>
      </c>
    </row>
    <row r="236" spans="1:12" s="22" customFormat="1">
      <c r="A236" s="22" t="str">
        <f t="shared" si="59"/>
        <v>ORD-235</v>
      </c>
      <c r="B236" s="23">
        <f t="shared" ca="1" si="67"/>
        <v>45580</v>
      </c>
      <c r="C236" s="24" t="str">
        <f t="shared" ca="1" si="62"/>
        <v>Chocolate Shakes</v>
      </c>
      <c r="D236" s="22" t="str">
        <f t="shared" ca="1" si="63"/>
        <v>Beverage</v>
      </c>
      <c r="E236" s="22">
        <f t="shared" ca="1" si="64"/>
        <v>160</v>
      </c>
      <c r="F236" s="22">
        <v>3</v>
      </c>
      <c r="G236" s="22">
        <f t="shared" ca="1" si="57"/>
        <v>480</v>
      </c>
      <c r="H236" s="22" t="s">
        <v>27</v>
      </c>
      <c r="I236" s="25">
        <f t="shared" ca="1" si="58"/>
        <v>0.46319444444444446</v>
      </c>
      <c r="J236" s="22">
        <f t="shared" ca="1" si="65"/>
        <v>4</v>
      </c>
      <c r="K236" s="22" t="str">
        <f t="shared" ca="1" si="66"/>
        <v>Fresh ingredients.</v>
      </c>
      <c r="L236" s="22">
        <f t="shared" ca="1" si="60"/>
        <v>9</v>
      </c>
    </row>
    <row r="237" spans="1:12" s="22" customFormat="1">
      <c r="A237" s="22" t="str">
        <f t="shared" si="59"/>
        <v>ORD-236</v>
      </c>
      <c r="B237" s="23">
        <f t="shared" ca="1" si="67"/>
        <v>45579</v>
      </c>
      <c r="C237" s="24" t="str">
        <f t="shared" ca="1" si="62"/>
        <v>Masala Chai</v>
      </c>
      <c r="D237" s="22" t="str">
        <f t="shared" ca="1" si="63"/>
        <v>Beverage</v>
      </c>
      <c r="E237" s="22">
        <f t="shared" ca="1" si="64"/>
        <v>40</v>
      </c>
      <c r="F237" s="22">
        <v>3</v>
      </c>
      <c r="G237" s="22">
        <f t="shared" ca="1" si="57"/>
        <v>120</v>
      </c>
      <c r="H237" s="22" t="s">
        <v>27</v>
      </c>
      <c r="I237" s="25">
        <f t="shared" ca="1" si="58"/>
        <v>0.6381944444444444</v>
      </c>
      <c r="J237" s="22">
        <f t="shared" ca="1" si="65"/>
        <v>5</v>
      </c>
      <c r="K237" s="22" t="str">
        <f t="shared" ca="1" si="66"/>
        <v>Loved the quality and service.</v>
      </c>
      <c r="L237" s="22">
        <f t="shared" ca="1" si="60"/>
        <v>10</v>
      </c>
    </row>
    <row r="238" spans="1:12" s="22" customFormat="1">
      <c r="A238" s="22" t="str">
        <f t="shared" si="59"/>
        <v>ORD-237</v>
      </c>
      <c r="B238" s="23">
        <f t="shared" ca="1" si="67"/>
        <v>45596</v>
      </c>
      <c r="C238" s="24" t="str">
        <f t="shared" ca="1" si="62"/>
        <v>Masala Chai</v>
      </c>
      <c r="D238" s="22" t="str">
        <f t="shared" ca="1" si="63"/>
        <v>Beverage</v>
      </c>
      <c r="E238" s="22">
        <f t="shared" ca="1" si="64"/>
        <v>40</v>
      </c>
      <c r="F238" s="22">
        <v>4</v>
      </c>
      <c r="G238" s="22">
        <f t="shared" ca="1" si="57"/>
        <v>160</v>
      </c>
      <c r="H238" s="22" t="s">
        <v>27</v>
      </c>
      <c r="I238" s="25">
        <f t="shared" ca="1" si="58"/>
        <v>0.65347222222222223</v>
      </c>
      <c r="J238" s="22">
        <f t="shared" ca="1" si="65"/>
        <v>5</v>
      </c>
      <c r="K238" s="22" t="str">
        <f t="shared" ca="1" si="66"/>
        <v>The Masala Chai was perfect.</v>
      </c>
      <c r="L238" s="22">
        <f t="shared" ca="1" si="60"/>
        <v>10</v>
      </c>
    </row>
    <row r="239" spans="1:12" s="22" customFormat="1">
      <c r="A239" s="22" t="str">
        <f t="shared" si="59"/>
        <v>ORD-238</v>
      </c>
      <c r="B239" s="23">
        <f t="shared" ca="1" si="67"/>
        <v>45586</v>
      </c>
      <c r="C239" s="24" t="str">
        <f t="shared" ca="1" si="62"/>
        <v>Cheese Garlic Bread</v>
      </c>
      <c r="D239" s="22" t="str">
        <f t="shared" ca="1" si="63"/>
        <v>Snacks</v>
      </c>
      <c r="E239" s="22">
        <f t="shared" ca="1" si="64"/>
        <v>180</v>
      </c>
      <c r="F239" s="22">
        <v>5</v>
      </c>
      <c r="G239" s="22">
        <f t="shared" ca="1" si="57"/>
        <v>900</v>
      </c>
      <c r="H239" s="22" t="s">
        <v>27</v>
      </c>
      <c r="I239" s="25">
        <f t="shared" ca="1" si="58"/>
        <v>0.85069444444444442</v>
      </c>
      <c r="J239" s="22">
        <f t="shared" ca="1" si="65"/>
        <v>3</v>
      </c>
      <c r="K239" s="22" t="str">
        <f t="shared" ca="1" si="66"/>
        <v>Average, nothing great.</v>
      </c>
      <c r="L239" s="22">
        <f t="shared" ca="1" si="60"/>
        <v>18</v>
      </c>
    </row>
    <row r="240" spans="1:12" s="22" customFormat="1">
      <c r="A240" s="22" t="str">
        <f t="shared" si="59"/>
        <v>ORD-239</v>
      </c>
      <c r="B240" s="23">
        <f t="shared" ca="1" si="67"/>
        <v>45594</v>
      </c>
      <c r="C240" s="24" t="str">
        <f t="shared" ca="1" si="62"/>
        <v>Veg Schezwan Fried Rice</v>
      </c>
      <c r="D240" s="22" t="str">
        <f t="shared" ca="1" si="63"/>
        <v>Main Course</v>
      </c>
      <c r="E240" s="22">
        <f t="shared" ca="1" si="64"/>
        <v>160</v>
      </c>
      <c r="F240" s="22">
        <v>5</v>
      </c>
      <c r="G240" s="22">
        <f t="shared" ca="1" si="57"/>
        <v>800</v>
      </c>
      <c r="H240" s="22" t="s">
        <v>26</v>
      </c>
      <c r="I240" s="25">
        <f t="shared" ca="1" si="58"/>
        <v>0.72777777777777775</v>
      </c>
      <c r="J240" s="22">
        <f t="shared" ca="1" si="65"/>
        <v>4</v>
      </c>
      <c r="K240" s="22" t="str">
        <f t="shared" ca="1" si="66"/>
        <v>Enjoyed the Veg Schezwan Fried Rice.</v>
      </c>
      <c r="L240" s="22">
        <f t="shared" ca="1" si="60"/>
        <v>13</v>
      </c>
    </row>
    <row r="241" spans="1:12" s="22" customFormat="1">
      <c r="A241" s="22" t="str">
        <f t="shared" si="59"/>
        <v>ORD-240</v>
      </c>
      <c r="B241" s="23">
        <f t="shared" ca="1" si="67"/>
        <v>45574</v>
      </c>
      <c r="C241" s="24" t="str">
        <f t="shared" ca="1" si="62"/>
        <v>Sizzling Brownie</v>
      </c>
      <c r="D241" s="22" t="str">
        <f t="shared" ca="1" si="63"/>
        <v>Dessert</v>
      </c>
      <c r="E241" s="22">
        <f t="shared" ca="1" si="64"/>
        <v>220</v>
      </c>
      <c r="F241" s="22">
        <v>2</v>
      </c>
      <c r="G241" s="22">
        <f t="shared" ca="1" si="57"/>
        <v>440</v>
      </c>
      <c r="H241" s="22" t="s">
        <v>25</v>
      </c>
      <c r="I241" s="25">
        <f t="shared" ca="1" si="58"/>
        <v>0.69652777777777775</v>
      </c>
      <c r="J241" s="22">
        <f t="shared" ca="1" si="65"/>
        <v>3</v>
      </c>
      <c r="K241" s="22" t="str">
        <f t="shared" ca="1" si="66"/>
        <v>Average, nothing great.</v>
      </c>
      <c r="L241" s="22">
        <f t="shared" ca="1" si="60"/>
        <v>16</v>
      </c>
    </row>
    <row r="242" spans="1:12" s="22" customFormat="1">
      <c r="A242" s="22" t="str">
        <f t="shared" si="59"/>
        <v>ORD-241</v>
      </c>
      <c r="B242" s="23">
        <f t="shared" ca="1" si="67"/>
        <v>45582</v>
      </c>
      <c r="C242" s="24" t="str">
        <f t="shared" ca="1" si="62"/>
        <v>Paneer Chilli</v>
      </c>
      <c r="D242" s="22" t="str">
        <f t="shared" ca="1" si="63"/>
        <v>Starters</v>
      </c>
      <c r="E242" s="22">
        <f t="shared" ca="1" si="64"/>
        <v>210</v>
      </c>
      <c r="F242" s="22">
        <v>1</v>
      </c>
      <c r="G242" s="22">
        <f t="shared" ca="1" si="57"/>
        <v>210</v>
      </c>
      <c r="H242" s="22" t="s">
        <v>27</v>
      </c>
      <c r="I242" s="25">
        <f t="shared" ca="1" si="58"/>
        <v>0.42777777777777776</v>
      </c>
      <c r="J242" s="22">
        <f t="shared" ca="1" si="65"/>
        <v>4</v>
      </c>
      <c r="K242" s="22" t="str">
        <f t="shared" ca="1" si="66"/>
        <v>Very good meal.</v>
      </c>
      <c r="L242" s="22">
        <f t="shared" ca="1" si="60"/>
        <v>17</v>
      </c>
    </row>
    <row r="243" spans="1:12" s="22" customFormat="1">
      <c r="A243" s="22" t="str">
        <f t="shared" si="59"/>
        <v>ORD-242</v>
      </c>
      <c r="B243" s="23">
        <f t="shared" ca="1" si="67"/>
        <v>45584</v>
      </c>
      <c r="C243" s="24" t="str">
        <f t="shared" ca="1" si="62"/>
        <v>Cheese Garlic Bread</v>
      </c>
      <c r="D243" s="22" t="str">
        <f t="shared" ca="1" si="63"/>
        <v>Snacks</v>
      </c>
      <c r="E243" s="22">
        <f t="shared" ca="1" si="64"/>
        <v>180</v>
      </c>
      <c r="F243" s="22">
        <v>5</v>
      </c>
      <c r="G243" s="22">
        <f t="shared" ca="1" si="57"/>
        <v>900</v>
      </c>
      <c r="H243" s="22" t="s">
        <v>27</v>
      </c>
      <c r="I243" s="25">
        <f t="shared" ca="1" si="58"/>
        <v>0.65694444444444444</v>
      </c>
      <c r="J243" s="22">
        <f t="shared" ca="1" si="65"/>
        <v>3</v>
      </c>
      <c r="K243" s="22" t="str">
        <f t="shared" ca="1" si="66"/>
        <v>It was okay.</v>
      </c>
      <c r="L243" s="22">
        <f t="shared" ca="1" si="60"/>
        <v>18</v>
      </c>
    </row>
    <row r="244" spans="1:12" s="22" customFormat="1">
      <c r="A244" s="22" t="str">
        <f t="shared" si="59"/>
        <v>ORD-243</v>
      </c>
      <c r="B244" s="23">
        <f t="shared" ca="1" si="67"/>
        <v>45586</v>
      </c>
      <c r="C244" s="24" t="str">
        <f t="shared" ca="1" si="62"/>
        <v>Veg Schezwan Fried Rice</v>
      </c>
      <c r="D244" s="22" t="str">
        <f t="shared" ca="1" si="63"/>
        <v>Main Course</v>
      </c>
      <c r="E244" s="22">
        <f t="shared" ca="1" si="64"/>
        <v>160</v>
      </c>
      <c r="F244" s="22">
        <v>2</v>
      </c>
      <c r="G244" s="22">
        <f t="shared" ca="1" si="57"/>
        <v>320</v>
      </c>
      <c r="H244" s="22" t="s">
        <v>26</v>
      </c>
      <c r="I244" s="25">
        <f t="shared" ca="1" si="58"/>
        <v>0.54791666666666672</v>
      </c>
      <c r="J244" s="22">
        <f t="shared" ca="1" si="65"/>
        <v>4</v>
      </c>
      <c r="K244" s="22" t="str">
        <f t="shared" ca="1" si="66"/>
        <v>Very good meal.</v>
      </c>
      <c r="L244" s="22">
        <f t="shared" ca="1" si="60"/>
        <v>13</v>
      </c>
    </row>
    <row r="245" spans="1:12" s="22" customFormat="1">
      <c r="A245" s="22" t="str">
        <f t="shared" si="59"/>
        <v>ORD-244</v>
      </c>
      <c r="B245" s="23">
        <f t="shared" ca="1" si="67"/>
        <v>45569</v>
      </c>
      <c r="C245" s="24" t="str">
        <f t="shared" ca="1" si="62"/>
        <v>Hot Coffee</v>
      </c>
      <c r="D245" s="22" t="str">
        <f t="shared" ca="1" si="63"/>
        <v>Beverage</v>
      </c>
      <c r="E245" s="22">
        <f t="shared" ca="1" si="64"/>
        <v>80</v>
      </c>
      <c r="F245" s="22">
        <v>2</v>
      </c>
      <c r="G245" s="22">
        <f t="shared" ca="1" si="57"/>
        <v>160</v>
      </c>
      <c r="H245" s="22" t="s">
        <v>27</v>
      </c>
      <c r="I245" s="25">
        <f t="shared" ca="1" si="58"/>
        <v>0.39652777777777776</v>
      </c>
      <c r="J245" s="22">
        <f t="shared" ca="1" si="65"/>
        <v>5</v>
      </c>
      <c r="K245" s="22" t="str">
        <f t="shared" ca="1" si="66"/>
        <v>Loved the quality and service.</v>
      </c>
      <c r="L245" s="22">
        <f t="shared" ca="1" si="60"/>
        <v>7</v>
      </c>
    </row>
    <row r="246" spans="1:12" s="22" customFormat="1">
      <c r="A246" s="22" t="str">
        <f t="shared" si="59"/>
        <v>ORD-245</v>
      </c>
      <c r="B246" s="23">
        <f t="shared" ca="1" si="67"/>
        <v>45576</v>
      </c>
      <c r="C246" s="24" t="str">
        <f t="shared" ca="1" si="62"/>
        <v>Veg Crispy</v>
      </c>
      <c r="D246" s="22" t="str">
        <f t="shared" ca="1" si="63"/>
        <v>Starters</v>
      </c>
      <c r="E246" s="22">
        <f t="shared" ca="1" si="64"/>
        <v>180</v>
      </c>
      <c r="F246" s="22">
        <v>1</v>
      </c>
      <c r="G246" s="22">
        <f t="shared" ca="1" si="57"/>
        <v>180</v>
      </c>
      <c r="H246" s="22" t="s">
        <v>26</v>
      </c>
      <c r="I246" s="25">
        <f t="shared" ca="1" si="58"/>
        <v>0.6430555555555556</v>
      </c>
      <c r="J246" s="22">
        <f t="shared" ca="1" si="65"/>
        <v>4</v>
      </c>
      <c r="K246" s="22" t="str">
        <f t="shared" ca="1" si="66"/>
        <v>Very good meal.</v>
      </c>
      <c r="L246" s="22">
        <f t="shared" ca="1" si="60"/>
        <v>7</v>
      </c>
    </row>
    <row r="247" spans="1:12" s="22" customFormat="1">
      <c r="A247" s="22" t="str">
        <f t="shared" si="59"/>
        <v>ORD-246</v>
      </c>
      <c r="B247" s="23">
        <f t="shared" ca="1" si="67"/>
        <v>45592</v>
      </c>
      <c r="C247" s="24" t="str">
        <f t="shared" ca="1" si="62"/>
        <v>Sizzling Brownie</v>
      </c>
      <c r="D247" s="22" t="str">
        <f t="shared" ca="1" si="63"/>
        <v>Dessert</v>
      </c>
      <c r="E247" s="22">
        <f t="shared" ca="1" si="64"/>
        <v>220</v>
      </c>
      <c r="F247" s="22">
        <v>4</v>
      </c>
      <c r="G247" s="22">
        <f t="shared" ca="1" si="57"/>
        <v>880</v>
      </c>
      <c r="H247" s="22" t="s">
        <v>26</v>
      </c>
      <c r="I247" s="25">
        <f t="shared" ca="1" si="58"/>
        <v>0.75902777777777775</v>
      </c>
      <c r="J247" s="22">
        <f t="shared" ca="1" si="65"/>
        <v>5</v>
      </c>
      <c r="K247" s="22" t="str">
        <f t="shared" ca="1" si="66"/>
        <v>Fantastic taste!</v>
      </c>
      <c r="L247" s="22">
        <f t="shared" ca="1" si="60"/>
        <v>16</v>
      </c>
    </row>
    <row r="248" spans="1:12" s="22" customFormat="1">
      <c r="A248" s="22" t="str">
        <f t="shared" si="59"/>
        <v>ORD-247</v>
      </c>
      <c r="B248" s="23">
        <f t="shared" ca="1" si="67"/>
        <v>45572</v>
      </c>
      <c r="C248" s="24" t="str">
        <f t="shared" ca="1" si="62"/>
        <v>Sizzling Brownie</v>
      </c>
      <c r="D248" s="22" t="str">
        <f t="shared" ca="1" si="63"/>
        <v>Dessert</v>
      </c>
      <c r="E248" s="22">
        <f t="shared" ca="1" si="64"/>
        <v>220</v>
      </c>
      <c r="F248" s="22">
        <v>4</v>
      </c>
      <c r="G248" s="22">
        <f t="shared" ca="1" si="57"/>
        <v>880</v>
      </c>
      <c r="H248" s="22" t="s">
        <v>25</v>
      </c>
      <c r="I248" s="25">
        <f t="shared" ca="1" si="58"/>
        <v>0.87083333333333335</v>
      </c>
      <c r="J248" s="22">
        <f t="shared" ca="1" si="65"/>
        <v>5</v>
      </c>
      <c r="K248" s="22" t="str">
        <f t="shared" ca="1" si="66"/>
        <v>The Sizzling Brownie was perfect.</v>
      </c>
      <c r="L248" s="22">
        <f t="shared" ca="1" si="60"/>
        <v>16</v>
      </c>
    </row>
    <row r="249" spans="1:12" s="22" customFormat="1">
      <c r="A249" s="22" t="str">
        <f t="shared" si="59"/>
        <v>ORD-248</v>
      </c>
      <c r="B249" s="23">
        <f t="shared" ca="1" si="67"/>
        <v>45579</v>
      </c>
      <c r="C249" s="24" t="str">
        <f t="shared" ca="1" si="62"/>
        <v>Paneer Chilli</v>
      </c>
      <c r="D249" s="22" t="str">
        <f t="shared" ca="1" si="63"/>
        <v>Starters</v>
      </c>
      <c r="E249" s="22">
        <f t="shared" ca="1" si="64"/>
        <v>210</v>
      </c>
      <c r="F249" s="22">
        <v>1</v>
      </c>
      <c r="G249" s="22">
        <f t="shared" ca="1" si="57"/>
        <v>210</v>
      </c>
      <c r="H249" s="22" t="s">
        <v>25</v>
      </c>
      <c r="I249" s="25">
        <f t="shared" ca="1" si="58"/>
        <v>0.86736111111111114</v>
      </c>
      <c r="J249" s="22">
        <f t="shared" ca="1" si="65"/>
        <v>4</v>
      </c>
      <c r="K249" s="22" t="str">
        <f t="shared" ca="1" si="66"/>
        <v>Enjoyed the Paneer Chilli.</v>
      </c>
      <c r="L249" s="22">
        <f t="shared" ca="1" si="60"/>
        <v>17</v>
      </c>
    </row>
    <row r="250" spans="1:12" s="22" customFormat="1">
      <c r="A250" s="22" t="str">
        <f t="shared" si="59"/>
        <v>ORD-249</v>
      </c>
      <c r="B250" s="23">
        <f t="shared" ca="1" si="67"/>
        <v>45587</v>
      </c>
      <c r="C250" s="24" t="str">
        <f t="shared" ca="1" si="62"/>
        <v>Hakka Noodles</v>
      </c>
      <c r="D250" s="22" t="str">
        <f t="shared" ca="1" si="63"/>
        <v>Main Course</v>
      </c>
      <c r="E250" s="22">
        <f t="shared" ca="1" si="64"/>
        <v>150</v>
      </c>
      <c r="F250" s="22">
        <v>3</v>
      </c>
      <c r="G250" s="22">
        <f t="shared" ca="1" si="57"/>
        <v>450</v>
      </c>
      <c r="H250" s="22" t="s">
        <v>25</v>
      </c>
      <c r="I250" s="25">
        <f t="shared" ca="1" si="58"/>
        <v>0.66319444444444442</v>
      </c>
      <c r="J250" s="22">
        <f t="shared" ca="1" si="65"/>
        <v>3</v>
      </c>
      <c r="K250" s="22" t="str">
        <f t="shared" ca="1" si="66"/>
        <v>Standard taste.</v>
      </c>
      <c r="L250" s="22">
        <f t="shared" ca="1" si="60"/>
        <v>14</v>
      </c>
    </row>
    <row r="251" spans="1:12" s="22" customFormat="1">
      <c r="A251" s="22" t="str">
        <f t="shared" si="59"/>
        <v>ORD-250</v>
      </c>
      <c r="B251" s="23">
        <f ca="1">RANDBETWEEN(DATE(2024,10,1), DATE(2024,10,31))</f>
        <v>45591</v>
      </c>
      <c r="C251" s="24" t="str">
        <f t="shared" ca="1" si="62"/>
        <v>Butter Pav Bhaji</v>
      </c>
      <c r="D251" s="22" t="str">
        <f t="shared" ca="1" si="63"/>
        <v>Main Course</v>
      </c>
      <c r="E251" s="22">
        <f t="shared" ca="1" si="64"/>
        <v>160</v>
      </c>
      <c r="F251" s="22">
        <v>3</v>
      </c>
      <c r="G251" s="22">
        <f t="shared" ca="1" si="57"/>
        <v>480</v>
      </c>
      <c r="H251" s="22" t="s">
        <v>25</v>
      </c>
      <c r="I251" s="25">
        <f t="shared" ca="1" si="58"/>
        <v>0.51875000000000004</v>
      </c>
      <c r="J251" s="22">
        <f ca="1">_xlfn.SWITCH(C251, "Cold Coffee", RANDBETWEEN(4,5), "Veg Crispy", RANDBETWEEN(4,5), "Paneer Chilli", RANDBETWEEN(4,5), "Adrak Chai", RANDBETWEEN(3,5), RANDBETWEEN(3,5))</f>
        <v>5</v>
      </c>
      <c r="K251" s="22" t="str">
        <f ca="1">_xlfn.SWITCH(J251,
5, CHOOSE(RANDBETWEEN(1,3), "Fantastic taste!", "The " &amp; C251 &amp; " was perfect.", "Loved the quality and service."),
4, CHOOSE(RANDBETWEEN(1,3), "Very good meal.", "Enjoyed the " &amp; C251 &amp; ".", "Fresh ingredients."),
3, CHOOSE(RANDBETWEEN(1,3), "Average, nothing great.", "It was okay.", "Standard taste."),
2, CHOOSE(RANDBETWEEN(1,3), "Too spicy for me.", "Portion was small.", "Not happy with the packaging."),
1, CHOOSE(RANDBETWEEN(1,3), "Very disappointed.", "Waste of money.", "Won't order " &amp; C251 &amp; " again."),
"No comment")</f>
        <v>Fantastic taste!</v>
      </c>
      <c r="L251" s="22">
        <f t="shared" ca="1" si="60"/>
        <v>20</v>
      </c>
    </row>
    <row r="252" spans="1:12" s="22" customFormat="1">
      <c r="A252" s="22" t="str">
        <f t="shared" si="59"/>
        <v>ORD-251</v>
      </c>
      <c r="B252" s="23">
        <f t="shared" ca="1" si="67"/>
        <v>45583</v>
      </c>
      <c r="C252" s="24" t="str">
        <f t="shared" ca="1" si="62"/>
        <v>Veg Crispy</v>
      </c>
      <c r="D252" s="22" t="str">
        <f t="shared" ca="1" si="63"/>
        <v>Starters</v>
      </c>
      <c r="E252" s="22">
        <f t="shared" ca="1" si="64"/>
        <v>180</v>
      </c>
      <c r="F252" s="22">
        <v>3</v>
      </c>
      <c r="G252" s="22">
        <f ca="1">PRODUCT(F252,E252)</f>
        <v>540</v>
      </c>
      <c r="H252" s="22" t="s">
        <v>25</v>
      </c>
      <c r="I252" s="25">
        <f ca="1">TIME(RANDBETWEEN(9, 20), RANDBETWEEN(0, 59), 0)</f>
        <v>0.60347222222222219</v>
      </c>
      <c r="J252" s="22">
        <f ca="1">_xlfn.SWITCH(C252, "Cold Coffee", RANDBETWEEN(4,5), "Veg Crispy", RANDBETWEEN(4,5), "Paneer Chilli", RANDBETWEEN(4,5), "Adrak Chai", RANDBETWEEN(3,5), RANDBETWEEN(3,5))</f>
        <v>5</v>
      </c>
      <c r="K252" s="22" t="str">
        <f ca="1">_xlfn.SWITCH(J252,
5, CHOOSE(RANDBETWEEN(1,3), "Fantastic taste!", "The " &amp; C252 &amp; " was perfect.", "Loved the quality and service."),
4, CHOOSE(RANDBETWEEN(1,3), "Very good meal.", "Enjoyed the " &amp; C252 &amp; ".", "Fresh ingredients."),
3, CHOOSE(RANDBETWEEN(1,3), "Average, nothing great.", "It was okay.", "Standard taste."),
2, CHOOSE(RANDBETWEEN(1,3), "Too spicy for me.", "Portion was small.", "Not happy with the packaging."),
1, CHOOSE(RANDBETWEEN(1,3), "Very disappointed.", "Waste of money.", "Won't order " &amp; C252 &amp; " again."),
"No comment")</f>
        <v>Fantastic taste!</v>
      </c>
      <c r="L252" s="22">
        <f t="shared" ca="1" si="60"/>
        <v>7</v>
      </c>
    </row>
    <row r="253" spans="1:12" s="6" customFormat="1">
      <c r="A253" s="6" t="str">
        <f t="shared" si="59"/>
        <v>ORD-252</v>
      </c>
      <c r="B253" s="7">
        <f ca="1">RANDBETWEEN(DATE(2024,11,1), DATE(2024,11,30))</f>
        <v>45625</v>
      </c>
      <c r="C253" s="8" t="str">
        <f ca="1">CHOOSE(RANDBETWEEN(1,15), "Gajar Halwa", "Hot Chocolate", "Adrak Chai", "Veg Manchurian Soup", "Sweet Corn Soup", "Aloo Paratha", "Paneer Bhurji", "Cheese Maggi", "Cheese Garlic Bread", "Butter Pav Bhaji", "Paneer Butter Masala", "Veg Pulao", "Veg Momos", "Sizzling Brownie", "Roasted Papad")</f>
        <v>Veg Pulao</v>
      </c>
      <c r="D253" s="6" t="str">
        <f t="shared" ca="1" si="63"/>
        <v>Snacks</v>
      </c>
      <c r="E253" s="6">
        <f t="shared" ca="1" si="64"/>
        <v>100</v>
      </c>
      <c r="F253" s="6">
        <f ca="1">RANDBETWEEN(1, 6)</f>
        <v>4</v>
      </c>
      <c r="G253" s="6">
        <f t="shared" ca="1" si="57"/>
        <v>400</v>
      </c>
      <c r="H253" s="6" t="str">
        <f ca="1">CHOOSE(RANDBETWEEN(1,3), "Online","Card", "Cash")</f>
        <v>Card</v>
      </c>
      <c r="I253" s="9">
        <f t="shared" ref="I253:I270" ca="1" si="68">TIME(RANDBETWEEN(9, 20), RANDBETWEEN(0, 59), 0)</f>
        <v>0.72013888888888888</v>
      </c>
      <c r="J253" s="6">
        <f ca="1">_xlfn.SWITCH(C253, "Gajar Halwa", RANDBETWEEN(4,5), "Hot Chocolate", RANDBETWEEN(4,5), "Sweet Corn Soup", RANDBETWEEN(4,5), "Aloo Paratha", RANDBETWEEN(4,5), RANDBETWEEN(3,5))</f>
        <v>4</v>
      </c>
      <c r="K253" s="6" t="str">
        <f ca="1">_xlfn.SWITCH(J253,
5, CHOOSE(RANDBETWEEN(1,3), "Fantastic taste!", "The " &amp; C253 &amp; " was perfect.", "Loved the quality and service."),
4, CHOOSE(RANDBETWEEN(1,3), "Very good meal.", "Enjoyed the " &amp; C253 &amp; ".", "Fresh ingredients."),
3, CHOOSE(RANDBETWEEN(1,3), "Average, nothing great.", "It was okay.", "Standard taste."),
2, CHOOSE(RANDBETWEEN(1,3), "Too spicy for me.", "Portion was small.", "Not happy with the packaging."),
1, CHOOSE(RANDBETWEEN(1,3), "Very disappointed.", "Waste of money.", "Won't order " &amp; C253 &amp; " again."),
"No comment")</f>
        <v>Fresh ingredients.</v>
      </c>
      <c r="L253" s="6">
        <f t="shared" ca="1" si="60"/>
        <v>1</v>
      </c>
    </row>
    <row r="254" spans="1:12" s="6" customFormat="1">
      <c r="A254" s="6" t="str">
        <f t="shared" si="59"/>
        <v>ORD-253</v>
      </c>
      <c r="B254" s="7">
        <f t="shared" ref="B254:B277" ca="1" si="69">RANDBETWEEN(DATE(2024,11,1), DATE(2024,11,30))</f>
        <v>45600</v>
      </c>
      <c r="C254" s="8" t="str">
        <f t="shared" ref="C254:C277" ca="1" si="70">CHOOSE(RANDBETWEEN(1,15), "Gajar Halwa", "Hot Chocolate", "Adrak Chai", "Veg Manchurian Soup", "Sweet Corn Soup", "Aloo Paratha", "Paneer Bhurji", "Cheese Maggi", "Cheese Garlic Bread", "Butter Pav Bhaji", "Paneer Butter Masala", "Veg Pulao", "Veg Momos", "Sizzling Brownie", "Roasted Papad")</f>
        <v>Gajar Halwa</v>
      </c>
      <c r="D254" s="6" t="str">
        <f t="shared" ca="1" si="63"/>
        <v>Snacks</v>
      </c>
      <c r="E254" s="6">
        <f t="shared" ref="E254:E277" ca="1" si="71">_xlfn.SWITCH(C254, "Adrak Chai", 40, "Masala Chai", 40, "Hot Coffee", 80, "Cold Coffee", 140, "Veg Manchurian Soup", 70, "Veg Crispy", 180, "Paneer Chilli", 210, "Veg Momos", 120, "Cheese Garlic Bread", 180, "Butter Pav Bhaji", 160, "Corn Cheese Pizza", 280, "Veg Schezwan Fried Rice", 160, "Hakka Noodles", 150, "Sizzling Brownie", 220, "Chocolate Shakes", 160, 100)</f>
        <v>100</v>
      </c>
      <c r="F254" s="6">
        <f t="shared" ref="F254:F277" ca="1" si="72">RANDBETWEEN(1, 6)</f>
        <v>4</v>
      </c>
      <c r="G254" s="6">
        <f t="shared" ca="1" si="57"/>
        <v>400</v>
      </c>
      <c r="H254" s="6" t="str">
        <f t="shared" ref="H254:H277" ca="1" si="73">CHOOSE(RANDBETWEEN(1,3), "Online","Card", "Cash")</f>
        <v>Online</v>
      </c>
      <c r="I254" s="9">
        <f t="shared" ca="1" si="68"/>
        <v>0.69930555555555551</v>
      </c>
      <c r="J254" s="6">
        <f t="shared" ref="J254:J278" ca="1" si="74">_xlfn.SWITCH(C254, "Gajar Halwa", RANDBETWEEN(4,5), "Hot Chocolate", RANDBETWEEN(4,5), "Sweet Corn Soup", RANDBETWEEN(4,5), "Aloo Paratha", RANDBETWEEN(4,5), RANDBETWEEN(3,5))</f>
        <v>4</v>
      </c>
      <c r="K254" s="6" t="str">
        <f t="shared" ref="K254:K277" ca="1" si="75">_xlfn.SWITCH(J254,
5, CHOOSE(RANDBETWEEN(1,3), "Fantastic taste!", "The " &amp; C254 &amp; " was perfect.", "Loved the quality and service."),
4, CHOOSE(RANDBETWEEN(1,3), "Very good meal.", "Enjoyed the " &amp; C254 &amp; ".", "Fresh ingredients."),
3, CHOOSE(RANDBETWEEN(1,3), "Average, nothing great.", "It was okay.", "Standard taste."),
2, CHOOSE(RANDBETWEEN(1,3), "Too spicy for me.", "Portion was small.", "Not happy with the packaging."),
1, CHOOSE(RANDBETWEEN(1,3), "Very disappointed.", "Waste of money.", "Won't order " &amp; C254 &amp; " again."),
"No comment")</f>
        <v>Enjoyed the Gajar Halwa.</v>
      </c>
      <c r="L254" s="6">
        <f t="shared" ca="1" si="60"/>
        <v>7</v>
      </c>
    </row>
    <row r="255" spans="1:12" s="6" customFormat="1">
      <c r="A255" s="6" t="str">
        <f t="shared" si="59"/>
        <v>ORD-254</v>
      </c>
      <c r="B255" s="7">
        <f t="shared" ca="1" si="69"/>
        <v>45607</v>
      </c>
      <c r="C255" s="8" t="str">
        <f t="shared" ca="1" si="70"/>
        <v>Sizzling Brownie</v>
      </c>
      <c r="D255" s="6" t="str">
        <f t="shared" ca="1" si="63"/>
        <v>Dessert</v>
      </c>
      <c r="E255" s="6">
        <f t="shared" ca="1" si="71"/>
        <v>220</v>
      </c>
      <c r="F255" s="6">
        <f t="shared" ca="1" si="72"/>
        <v>4</v>
      </c>
      <c r="G255" s="6">
        <f t="shared" ca="1" si="57"/>
        <v>880</v>
      </c>
      <c r="H255" s="6" t="str">
        <f t="shared" ca="1" si="73"/>
        <v>Card</v>
      </c>
      <c r="I255" s="9">
        <f t="shared" ca="1" si="68"/>
        <v>0.57986111111111116</v>
      </c>
      <c r="J255" s="6">
        <f t="shared" ca="1" si="74"/>
        <v>3</v>
      </c>
      <c r="K255" s="6" t="str">
        <f t="shared" ca="1" si="75"/>
        <v>It was okay.</v>
      </c>
      <c r="L255" s="6">
        <f t="shared" ca="1" si="60"/>
        <v>16</v>
      </c>
    </row>
    <row r="256" spans="1:12" s="6" customFormat="1">
      <c r="A256" s="6" t="str">
        <f t="shared" si="59"/>
        <v>ORD-255</v>
      </c>
      <c r="B256" s="7">
        <f t="shared" ca="1" si="69"/>
        <v>45603</v>
      </c>
      <c r="C256" s="8" t="str">
        <f t="shared" ca="1" si="70"/>
        <v>Sweet Corn Soup</v>
      </c>
      <c r="D256" s="6" t="str">
        <f t="shared" ca="1" si="63"/>
        <v>Snacks</v>
      </c>
      <c r="E256" s="6">
        <f t="shared" ca="1" si="71"/>
        <v>100</v>
      </c>
      <c r="F256" s="6">
        <f t="shared" ca="1" si="72"/>
        <v>1</v>
      </c>
      <c r="G256" s="6">
        <f t="shared" ca="1" si="57"/>
        <v>100</v>
      </c>
      <c r="H256" s="6" t="str">
        <f t="shared" ca="1" si="73"/>
        <v>Card</v>
      </c>
      <c r="I256" s="9">
        <f t="shared" ca="1" si="68"/>
        <v>0.52013888888888893</v>
      </c>
      <c r="J256" s="6">
        <f t="shared" ca="1" si="74"/>
        <v>4</v>
      </c>
      <c r="K256" s="6" t="str">
        <f t="shared" ca="1" si="75"/>
        <v>Enjoyed the Sweet Corn Soup.</v>
      </c>
      <c r="L256" s="6">
        <f t="shared" ca="1" si="60"/>
        <v>3</v>
      </c>
    </row>
    <row r="257" spans="1:12" s="6" customFormat="1">
      <c r="A257" s="6" t="str">
        <f t="shared" si="59"/>
        <v>ORD-256</v>
      </c>
      <c r="B257" s="7">
        <f t="shared" ca="1" si="69"/>
        <v>45604</v>
      </c>
      <c r="C257" s="8" t="str">
        <f t="shared" ca="1" si="70"/>
        <v>Adrak Chai</v>
      </c>
      <c r="D257" s="6" t="str">
        <f t="shared" ca="1" si="63"/>
        <v>Beverage</v>
      </c>
      <c r="E257" s="6">
        <f t="shared" ca="1" si="71"/>
        <v>40</v>
      </c>
      <c r="F257" s="6">
        <f t="shared" ca="1" si="72"/>
        <v>5</v>
      </c>
      <c r="G257" s="6">
        <f t="shared" ca="1" si="57"/>
        <v>200</v>
      </c>
      <c r="H257" s="6" t="str">
        <f t="shared" ca="1" si="73"/>
        <v>Cash</v>
      </c>
      <c r="I257" s="9">
        <f t="shared" ca="1" si="68"/>
        <v>0.4597222222222222</v>
      </c>
      <c r="J257" s="6">
        <f t="shared" ca="1" si="74"/>
        <v>4</v>
      </c>
      <c r="K257" s="6" t="str">
        <f t="shared" ca="1" si="75"/>
        <v>Very good meal.</v>
      </c>
      <c r="L257" s="6">
        <f t="shared" ca="1" si="60"/>
        <v>10</v>
      </c>
    </row>
    <row r="258" spans="1:12" s="6" customFormat="1">
      <c r="A258" s="6" t="str">
        <f t="shared" si="59"/>
        <v>ORD-257</v>
      </c>
      <c r="B258" s="7">
        <f t="shared" ca="1" si="69"/>
        <v>45622</v>
      </c>
      <c r="C258" s="8" t="str">
        <f t="shared" ca="1" si="70"/>
        <v>Aloo Paratha</v>
      </c>
      <c r="D258" s="6" t="str">
        <f t="shared" ca="1" si="63"/>
        <v>Snacks</v>
      </c>
      <c r="E258" s="6">
        <f t="shared" ca="1" si="71"/>
        <v>100</v>
      </c>
      <c r="F258" s="6">
        <f t="shared" ca="1" si="72"/>
        <v>1</v>
      </c>
      <c r="G258" s="6">
        <f t="shared" ref="G258:G278" ca="1" si="76">PRODUCT(F258,E258)</f>
        <v>100</v>
      </c>
      <c r="H258" s="6" t="str">
        <f t="shared" ca="1" si="73"/>
        <v>Online</v>
      </c>
      <c r="I258" s="9">
        <f t="shared" ca="1" si="68"/>
        <v>0.51944444444444449</v>
      </c>
      <c r="J258" s="6">
        <f t="shared" ca="1" si="74"/>
        <v>5</v>
      </c>
      <c r="K258" s="6" t="str">
        <f t="shared" ca="1" si="75"/>
        <v>Loved the quality and service.</v>
      </c>
      <c r="L258" s="6">
        <f t="shared" ca="1" si="60"/>
        <v>3</v>
      </c>
    </row>
    <row r="259" spans="1:12" s="6" customFormat="1">
      <c r="A259" s="6" t="str">
        <f t="shared" ref="A259:A302" si="77">"ORD-"&amp;TEXT(ROW()-1, "000")</f>
        <v>ORD-258</v>
      </c>
      <c r="B259" s="7">
        <f t="shared" ca="1" si="69"/>
        <v>45614</v>
      </c>
      <c r="C259" s="8" t="str">
        <f t="shared" ca="1" si="70"/>
        <v>Gajar Halwa</v>
      </c>
      <c r="D259" s="6" t="str">
        <f t="shared" ca="1" si="63"/>
        <v>Snacks</v>
      </c>
      <c r="E259" s="6">
        <f t="shared" ca="1" si="71"/>
        <v>100</v>
      </c>
      <c r="F259" s="6">
        <f t="shared" ca="1" si="72"/>
        <v>5</v>
      </c>
      <c r="G259" s="6">
        <f t="shared" ca="1" si="76"/>
        <v>500</v>
      </c>
      <c r="H259" s="6" t="str">
        <f t="shared" ca="1" si="73"/>
        <v>Cash</v>
      </c>
      <c r="I259" s="9">
        <f t="shared" ca="1" si="68"/>
        <v>0.68958333333333333</v>
      </c>
      <c r="J259" s="6">
        <f t="shared" ca="1" si="74"/>
        <v>4</v>
      </c>
      <c r="K259" s="6" t="str">
        <f t="shared" ca="1" si="75"/>
        <v>Enjoyed the Gajar Halwa.</v>
      </c>
      <c r="L259" s="6">
        <f t="shared" ref="L259:L302" ca="1" si="78">COUNTIF($C$2:$C$302, C259)</f>
        <v>7</v>
      </c>
    </row>
    <row r="260" spans="1:12" s="6" customFormat="1">
      <c r="A260" s="6" t="str">
        <f t="shared" si="77"/>
        <v>ORD-259</v>
      </c>
      <c r="B260" s="7">
        <f t="shared" ca="1" si="69"/>
        <v>45610</v>
      </c>
      <c r="C260" s="8" t="str">
        <f t="shared" ca="1" si="70"/>
        <v>Sweet Corn Soup</v>
      </c>
      <c r="D260" s="6" t="str">
        <f t="shared" ca="1" si="63"/>
        <v>Snacks</v>
      </c>
      <c r="E260" s="6">
        <f t="shared" ca="1" si="71"/>
        <v>100</v>
      </c>
      <c r="F260" s="6">
        <f t="shared" ca="1" si="72"/>
        <v>5</v>
      </c>
      <c r="G260" s="6">
        <f t="shared" ca="1" si="76"/>
        <v>500</v>
      </c>
      <c r="H260" s="6" t="str">
        <f t="shared" ca="1" si="73"/>
        <v>Card</v>
      </c>
      <c r="I260" s="9">
        <f t="shared" ca="1" si="68"/>
        <v>0.82152777777777775</v>
      </c>
      <c r="J260" s="6">
        <f t="shared" ca="1" si="74"/>
        <v>5</v>
      </c>
      <c r="K260" s="6" t="str">
        <f t="shared" ca="1" si="75"/>
        <v>Loved the quality and service.</v>
      </c>
      <c r="L260" s="6">
        <f t="shared" ca="1" si="78"/>
        <v>3</v>
      </c>
    </row>
    <row r="261" spans="1:12" s="6" customFormat="1">
      <c r="A261" s="6" t="str">
        <f t="shared" si="77"/>
        <v>ORD-260</v>
      </c>
      <c r="B261" s="7">
        <f t="shared" ca="1" si="69"/>
        <v>45624</v>
      </c>
      <c r="C261" s="8" t="str">
        <f t="shared" ca="1" si="70"/>
        <v>Butter Pav Bhaji</v>
      </c>
      <c r="D261" s="6" t="str">
        <f t="shared" ca="1" si="63"/>
        <v>Main Course</v>
      </c>
      <c r="E261" s="6">
        <f t="shared" ca="1" si="71"/>
        <v>160</v>
      </c>
      <c r="F261" s="6">
        <f t="shared" ca="1" si="72"/>
        <v>2</v>
      </c>
      <c r="G261" s="6">
        <f t="shared" ca="1" si="76"/>
        <v>320</v>
      </c>
      <c r="H261" s="6" t="str">
        <f t="shared" ca="1" si="73"/>
        <v>Card</v>
      </c>
      <c r="I261" s="9">
        <f t="shared" ca="1" si="68"/>
        <v>0.44374999999999998</v>
      </c>
      <c r="J261" s="6">
        <f t="shared" ca="1" si="74"/>
        <v>5</v>
      </c>
      <c r="K261" s="6" t="str">
        <f t="shared" ca="1" si="75"/>
        <v>Loved the quality and service.</v>
      </c>
      <c r="L261" s="6">
        <f t="shared" ca="1" si="78"/>
        <v>20</v>
      </c>
    </row>
    <row r="262" spans="1:12" s="6" customFormat="1">
      <c r="A262" s="6" t="str">
        <f t="shared" si="77"/>
        <v>ORD-261</v>
      </c>
      <c r="B262" s="7">
        <f t="shared" ca="1" si="69"/>
        <v>45599</v>
      </c>
      <c r="C262" s="8" t="str">
        <f t="shared" ca="1" si="70"/>
        <v>Adrak Chai</v>
      </c>
      <c r="D262" s="6" t="str">
        <f t="shared" ca="1" si="63"/>
        <v>Beverage</v>
      </c>
      <c r="E262" s="6">
        <f t="shared" ca="1" si="71"/>
        <v>40</v>
      </c>
      <c r="F262" s="6">
        <f t="shared" ca="1" si="72"/>
        <v>4</v>
      </c>
      <c r="G262" s="6">
        <f t="shared" ca="1" si="76"/>
        <v>160</v>
      </c>
      <c r="H262" s="6" t="str">
        <f t="shared" ca="1" si="73"/>
        <v>Card</v>
      </c>
      <c r="I262" s="9">
        <f t="shared" ca="1" si="68"/>
        <v>0.6694444444444444</v>
      </c>
      <c r="J262" s="6">
        <f t="shared" ca="1" si="74"/>
        <v>5</v>
      </c>
      <c r="K262" s="6" t="str">
        <f t="shared" ca="1" si="75"/>
        <v>Loved the quality and service.</v>
      </c>
      <c r="L262" s="6">
        <f t="shared" ca="1" si="78"/>
        <v>10</v>
      </c>
    </row>
    <row r="263" spans="1:12" s="6" customFormat="1">
      <c r="A263" s="6" t="str">
        <f t="shared" si="77"/>
        <v>ORD-262</v>
      </c>
      <c r="B263" s="7">
        <f t="shared" ca="1" si="69"/>
        <v>45615</v>
      </c>
      <c r="C263" s="8" t="str">
        <f t="shared" ca="1" si="70"/>
        <v>Hot Chocolate</v>
      </c>
      <c r="D263" s="6" t="str">
        <f t="shared" ca="1" si="63"/>
        <v>Snacks</v>
      </c>
      <c r="E263" s="6">
        <f t="shared" ca="1" si="71"/>
        <v>100</v>
      </c>
      <c r="F263" s="6">
        <f t="shared" ca="1" si="72"/>
        <v>1</v>
      </c>
      <c r="G263" s="6">
        <f t="shared" ca="1" si="76"/>
        <v>100</v>
      </c>
      <c r="H263" s="6" t="str">
        <f t="shared" ca="1" si="73"/>
        <v>Card</v>
      </c>
      <c r="I263" s="9">
        <f t="shared" ca="1" si="68"/>
        <v>0.52361111111111114</v>
      </c>
      <c r="J263" s="6">
        <f t="shared" ca="1" si="74"/>
        <v>5</v>
      </c>
      <c r="K263" s="6" t="str">
        <f t="shared" ca="1" si="75"/>
        <v>Fantastic taste!</v>
      </c>
      <c r="L263" s="6">
        <f t="shared" ca="1" si="78"/>
        <v>10</v>
      </c>
    </row>
    <row r="264" spans="1:12" s="6" customFormat="1">
      <c r="A264" s="6" t="str">
        <f t="shared" si="77"/>
        <v>ORD-263</v>
      </c>
      <c r="B264" s="7">
        <f t="shared" ca="1" si="69"/>
        <v>45624</v>
      </c>
      <c r="C264" s="8" t="str">
        <f t="shared" ca="1" si="70"/>
        <v>Hot Chocolate</v>
      </c>
      <c r="D264" s="6" t="str">
        <f t="shared" ca="1" si="63"/>
        <v>Snacks</v>
      </c>
      <c r="E264" s="6">
        <f t="shared" ca="1" si="71"/>
        <v>100</v>
      </c>
      <c r="F264" s="6">
        <f t="shared" ca="1" si="72"/>
        <v>5</v>
      </c>
      <c r="G264" s="6">
        <f t="shared" ca="1" si="76"/>
        <v>500</v>
      </c>
      <c r="H264" s="6" t="str">
        <f t="shared" ca="1" si="73"/>
        <v>Online</v>
      </c>
      <c r="I264" s="9">
        <f t="shared" ca="1" si="68"/>
        <v>0.84930555555555554</v>
      </c>
      <c r="J264" s="6">
        <f t="shared" ca="1" si="74"/>
        <v>4</v>
      </c>
      <c r="K264" s="6" t="str">
        <f t="shared" ca="1" si="75"/>
        <v>Fresh ingredients.</v>
      </c>
      <c r="L264" s="6">
        <f t="shared" ca="1" si="78"/>
        <v>10</v>
      </c>
    </row>
    <row r="265" spans="1:12" s="6" customFormat="1">
      <c r="A265" s="6" t="str">
        <f t="shared" si="77"/>
        <v>ORD-264</v>
      </c>
      <c r="B265" s="7">
        <f t="shared" ca="1" si="69"/>
        <v>45600</v>
      </c>
      <c r="C265" s="8" t="str">
        <f t="shared" ca="1" si="70"/>
        <v>Aloo Paratha</v>
      </c>
      <c r="D265" s="6" t="str">
        <f t="shared" ca="1" si="63"/>
        <v>Snacks</v>
      </c>
      <c r="E265" s="6">
        <f t="shared" ca="1" si="71"/>
        <v>100</v>
      </c>
      <c r="F265" s="6">
        <f t="shared" ca="1" si="72"/>
        <v>3</v>
      </c>
      <c r="G265" s="6">
        <f t="shared" ca="1" si="76"/>
        <v>300</v>
      </c>
      <c r="H265" s="6" t="str">
        <f t="shared" ca="1" si="73"/>
        <v>Online</v>
      </c>
      <c r="I265" s="9">
        <f t="shared" ca="1" si="68"/>
        <v>0.73888888888888893</v>
      </c>
      <c r="J265" s="6">
        <f t="shared" ca="1" si="74"/>
        <v>4</v>
      </c>
      <c r="K265" s="6" t="str">
        <f t="shared" ca="1" si="75"/>
        <v>Fresh ingredients.</v>
      </c>
      <c r="L265" s="6">
        <f t="shared" ca="1" si="78"/>
        <v>3</v>
      </c>
    </row>
    <row r="266" spans="1:12" s="6" customFormat="1">
      <c r="A266" s="6" t="str">
        <f t="shared" si="77"/>
        <v>ORD-265</v>
      </c>
      <c r="B266" s="7">
        <f t="shared" ca="1" si="69"/>
        <v>45612</v>
      </c>
      <c r="C266" s="8" t="str">
        <f t="shared" ca="1" si="70"/>
        <v>Aloo Paratha</v>
      </c>
      <c r="D266" s="6" t="str">
        <f t="shared" ca="1" si="63"/>
        <v>Snacks</v>
      </c>
      <c r="E266" s="6">
        <f t="shared" ca="1" si="71"/>
        <v>100</v>
      </c>
      <c r="F266" s="6">
        <f t="shared" ca="1" si="72"/>
        <v>5</v>
      </c>
      <c r="G266" s="6">
        <f t="shared" ca="1" si="76"/>
        <v>500</v>
      </c>
      <c r="H266" s="6" t="str">
        <f t="shared" ca="1" si="73"/>
        <v>Cash</v>
      </c>
      <c r="I266" s="9">
        <f t="shared" ca="1" si="68"/>
        <v>0.66249999999999998</v>
      </c>
      <c r="J266" s="6">
        <f t="shared" ca="1" si="74"/>
        <v>5</v>
      </c>
      <c r="K266" s="6" t="str">
        <f t="shared" ca="1" si="75"/>
        <v>Fantastic taste!</v>
      </c>
      <c r="L266" s="6">
        <f t="shared" ca="1" si="78"/>
        <v>3</v>
      </c>
    </row>
    <row r="267" spans="1:12" s="6" customFormat="1">
      <c r="A267" s="6" t="str">
        <f t="shared" si="77"/>
        <v>ORD-266</v>
      </c>
      <c r="B267" s="7">
        <f t="shared" ca="1" si="69"/>
        <v>45611</v>
      </c>
      <c r="C267" s="8" t="str">
        <f t="shared" ca="1" si="70"/>
        <v>Cheese Maggi</v>
      </c>
      <c r="D267" s="6" t="str">
        <f t="shared" ref="D267:D277" ca="1" si="79">_xlfn.SWITCH(C267,
"Adrak Chai", "Beverage",
"Masala Chai", "Beverage",
"Hot Coffee", "Beverage",
"Cold Coffee", "Beverage",
"Chocolate Shakes", "Beverage",
"Veg Manchurian Soup", "Starters",
"Veg Crispy", "Starters",
"Paneer Chilli", "Starters",
"Veg Momos", "Snacks",
"Cheese Garlic Bread", "Snacks",
"Sizzling Brownie", "Dessert",
"Butter Pav Bhaji", "Main Course",
"Corn Cheese Pizza", "Main Course",
"Veg Schezwan Fried Rice", "Main Course",
"Hakka Noodles", "Main Course",
"Snacks")</f>
        <v>Snacks</v>
      </c>
      <c r="E267" s="6">
        <f t="shared" ca="1" si="71"/>
        <v>100</v>
      </c>
      <c r="F267" s="6">
        <f t="shared" ca="1" si="72"/>
        <v>6</v>
      </c>
      <c r="G267" s="6">
        <f t="shared" ca="1" si="76"/>
        <v>600</v>
      </c>
      <c r="H267" s="6" t="str">
        <f t="shared" ca="1" si="73"/>
        <v>Online</v>
      </c>
      <c r="I267" s="9">
        <f t="shared" ca="1" si="68"/>
        <v>0.44236111111111109</v>
      </c>
      <c r="J267" s="6">
        <f t="shared" ca="1" si="74"/>
        <v>3</v>
      </c>
      <c r="K267" s="6" t="str">
        <f t="shared" ca="1" si="75"/>
        <v>Standard taste.</v>
      </c>
      <c r="L267" s="6">
        <f t="shared" ca="1" si="78"/>
        <v>3</v>
      </c>
    </row>
    <row r="268" spans="1:12" s="6" customFormat="1">
      <c r="A268" s="6" t="str">
        <f t="shared" si="77"/>
        <v>ORD-267</v>
      </c>
      <c r="B268" s="7">
        <f t="shared" ca="1" si="69"/>
        <v>45622</v>
      </c>
      <c r="C268" s="8" t="str">
        <f t="shared" ca="1" si="70"/>
        <v>Hot Chocolate</v>
      </c>
      <c r="D268" s="6" t="str">
        <f t="shared" ca="1" si="79"/>
        <v>Snacks</v>
      </c>
      <c r="E268" s="6">
        <f t="shared" ca="1" si="71"/>
        <v>100</v>
      </c>
      <c r="F268" s="6">
        <f t="shared" ca="1" si="72"/>
        <v>1</v>
      </c>
      <c r="G268" s="6">
        <f t="shared" ca="1" si="76"/>
        <v>100</v>
      </c>
      <c r="H268" s="6" t="str">
        <f t="shared" ca="1" si="73"/>
        <v>Cash</v>
      </c>
      <c r="I268" s="9">
        <f t="shared" ca="1" si="68"/>
        <v>0.68819444444444444</v>
      </c>
      <c r="J268" s="6">
        <f t="shared" ca="1" si="74"/>
        <v>5</v>
      </c>
      <c r="K268" s="6" t="str">
        <f t="shared" ca="1" si="75"/>
        <v>Loved the quality and service.</v>
      </c>
      <c r="L268" s="6">
        <f t="shared" ca="1" si="78"/>
        <v>10</v>
      </c>
    </row>
    <row r="269" spans="1:12" s="6" customFormat="1">
      <c r="A269" s="6" t="str">
        <f t="shared" si="77"/>
        <v>ORD-268</v>
      </c>
      <c r="B269" s="7">
        <f t="shared" ca="1" si="69"/>
        <v>45619</v>
      </c>
      <c r="C269" s="8" t="str">
        <f t="shared" ca="1" si="70"/>
        <v>Veg Momos</v>
      </c>
      <c r="D269" s="6" t="str">
        <f t="shared" ca="1" si="79"/>
        <v>Snacks</v>
      </c>
      <c r="E269" s="6">
        <f t="shared" ca="1" si="71"/>
        <v>120</v>
      </c>
      <c r="F269" s="6">
        <f t="shared" ca="1" si="72"/>
        <v>2</v>
      </c>
      <c r="G269" s="6">
        <f t="shared" ca="1" si="76"/>
        <v>240</v>
      </c>
      <c r="H269" s="6" t="str">
        <f t="shared" ca="1" si="73"/>
        <v>Card</v>
      </c>
      <c r="I269" s="9">
        <f t="shared" ca="1" si="68"/>
        <v>0.48055555555555557</v>
      </c>
      <c r="J269" s="6">
        <f t="shared" ca="1" si="74"/>
        <v>3</v>
      </c>
      <c r="K269" s="6" t="str">
        <f t="shared" ca="1" si="75"/>
        <v>Average, nothing great.</v>
      </c>
      <c r="L269" s="6">
        <f t="shared" ca="1" si="78"/>
        <v>18</v>
      </c>
    </row>
    <row r="270" spans="1:12" s="6" customFormat="1">
      <c r="A270" s="6" t="str">
        <f t="shared" si="77"/>
        <v>ORD-269</v>
      </c>
      <c r="B270" s="7">
        <f t="shared" ca="1" si="69"/>
        <v>45617</v>
      </c>
      <c r="C270" s="8" t="str">
        <f t="shared" ca="1" si="70"/>
        <v>Cheese Maggi</v>
      </c>
      <c r="D270" s="6" t="str">
        <f t="shared" ca="1" si="79"/>
        <v>Snacks</v>
      </c>
      <c r="E270" s="6">
        <f t="shared" ca="1" si="71"/>
        <v>100</v>
      </c>
      <c r="F270" s="6">
        <f t="shared" ca="1" si="72"/>
        <v>2</v>
      </c>
      <c r="G270" s="6">
        <f t="shared" ca="1" si="76"/>
        <v>200</v>
      </c>
      <c r="H270" s="6" t="str">
        <f t="shared" ca="1" si="73"/>
        <v>Card</v>
      </c>
      <c r="I270" s="9">
        <f t="shared" ca="1" si="68"/>
        <v>0.85347222222222219</v>
      </c>
      <c r="J270" s="6">
        <f t="shared" ca="1" si="74"/>
        <v>4</v>
      </c>
      <c r="K270" s="6" t="str">
        <f t="shared" ca="1" si="75"/>
        <v>Very good meal.</v>
      </c>
      <c r="L270" s="6">
        <f t="shared" ca="1" si="78"/>
        <v>3</v>
      </c>
    </row>
    <row r="271" spans="1:12" s="6" customFormat="1">
      <c r="A271" s="6" t="str">
        <f t="shared" si="77"/>
        <v>ORD-270</v>
      </c>
      <c r="B271" s="7">
        <f t="shared" ca="1" si="69"/>
        <v>45624</v>
      </c>
      <c r="C271" s="8" t="str">
        <f t="shared" ca="1" si="70"/>
        <v>Sweet Corn Soup</v>
      </c>
      <c r="D271" s="6" t="str">
        <f t="shared" ca="1" si="79"/>
        <v>Snacks</v>
      </c>
      <c r="E271" s="6">
        <f t="shared" ca="1" si="71"/>
        <v>100</v>
      </c>
      <c r="F271" s="6">
        <f t="shared" ca="1" si="72"/>
        <v>3</v>
      </c>
      <c r="G271" s="6">
        <f t="shared" ca="1" si="76"/>
        <v>300</v>
      </c>
      <c r="H271" s="6" t="str">
        <f t="shared" ca="1" si="73"/>
        <v>Online</v>
      </c>
      <c r="I271" s="9">
        <f ca="1">TIME(RANDBETWEEN(9, 20), RANDBETWEEN(0, 59), 0)</f>
        <v>0.65833333333333333</v>
      </c>
      <c r="J271" s="6">
        <f t="shared" ca="1" si="74"/>
        <v>4</v>
      </c>
      <c r="K271" s="6" t="str">
        <f t="shared" ca="1" si="75"/>
        <v>Fresh ingredients.</v>
      </c>
      <c r="L271" s="6">
        <f t="shared" ca="1" si="78"/>
        <v>3</v>
      </c>
    </row>
    <row r="272" spans="1:12" s="6" customFormat="1">
      <c r="A272" s="6" t="str">
        <f t="shared" si="77"/>
        <v>ORD-271</v>
      </c>
      <c r="B272" s="7">
        <f t="shared" ca="1" si="69"/>
        <v>45599</v>
      </c>
      <c r="C272" s="8" t="str">
        <f t="shared" ca="1" si="70"/>
        <v>Paneer Butter Masala</v>
      </c>
      <c r="D272" s="6" t="str">
        <f t="shared" ca="1" si="79"/>
        <v>Snacks</v>
      </c>
      <c r="E272" s="6">
        <f t="shared" ca="1" si="71"/>
        <v>100</v>
      </c>
      <c r="F272" s="6">
        <f t="shared" ca="1" si="72"/>
        <v>5</v>
      </c>
      <c r="G272" s="6">
        <f t="shared" ca="1" si="76"/>
        <v>500</v>
      </c>
      <c r="H272" s="6" t="str">
        <f t="shared" ca="1" si="73"/>
        <v>Card</v>
      </c>
      <c r="I272" s="9">
        <f t="shared" ref="I272:I302" ca="1" si="80">TIME(RANDBETWEEN(9, 20), RANDBETWEEN(0, 59), 0)</f>
        <v>0.77430555555555558</v>
      </c>
      <c r="J272" s="6">
        <f t="shared" ca="1" si="74"/>
        <v>4</v>
      </c>
      <c r="K272" s="6" t="str">
        <f t="shared" ca="1" si="75"/>
        <v>Very good meal.</v>
      </c>
      <c r="L272" s="6">
        <f t="shared" ca="1" si="78"/>
        <v>2</v>
      </c>
    </row>
    <row r="273" spans="1:12" s="6" customFormat="1">
      <c r="A273" s="6" t="str">
        <f t="shared" si="77"/>
        <v>ORD-272</v>
      </c>
      <c r="B273" s="7">
        <f t="shared" ca="1" si="69"/>
        <v>45618</v>
      </c>
      <c r="C273" s="8" t="str">
        <f t="shared" ca="1" si="70"/>
        <v>Gajar Halwa</v>
      </c>
      <c r="D273" s="6" t="str">
        <f t="shared" ca="1" si="79"/>
        <v>Snacks</v>
      </c>
      <c r="E273" s="6">
        <f t="shared" ca="1" si="71"/>
        <v>100</v>
      </c>
      <c r="F273" s="6">
        <f t="shared" ca="1" si="72"/>
        <v>4</v>
      </c>
      <c r="G273" s="6">
        <f t="shared" ca="1" si="76"/>
        <v>400</v>
      </c>
      <c r="H273" s="6" t="str">
        <f t="shared" ca="1" si="73"/>
        <v>Online</v>
      </c>
      <c r="I273" s="9">
        <f t="shared" ca="1" si="80"/>
        <v>0.61319444444444449</v>
      </c>
      <c r="J273" s="6">
        <f t="shared" ca="1" si="74"/>
        <v>5</v>
      </c>
      <c r="K273" s="6" t="str">
        <f t="shared" ca="1" si="75"/>
        <v>Loved the quality and service.</v>
      </c>
      <c r="L273" s="6">
        <f t="shared" ca="1" si="78"/>
        <v>7</v>
      </c>
    </row>
    <row r="274" spans="1:12" s="6" customFormat="1">
      <c r="A274" s="6" t="str">
        <f t="shared" si="77"/>
        <v>ORD-273</v>
      </c>
      <c r="B274" s="7">
        <f t="shared" ca="1" si="69"/>
        <v>45598</v>
      </c>
      <c r="C274" s="8" t="str">
        <f t="shared" ca="1" si="70"/>
        <v>Paneer Butter Masala</v>
      </c>
      <c r="D274" s="6" t="str">
        <f t="shared" ca="1" si="79"/>
        <v>Snacks</v>
      </c>
      <c r="E274" s="6">
        <f t="shared" ca="1" si="71"/>
        <v>100</v>
      </c>
      <c r="F274" s="6">
        <f t="shared" ca="1" si="72"/>
        <v>4</v>
      </c>
      <c r="G274" s="6">
        <f t="shared" ca="1" si="76"/>
        <v>400</v>
      </c>
      <c r="H274" s="6" t="str">
        <f t="shared" ca="1" si="73"/>
        <v>Online</v>
      </c>
      <c r="I274" s="9">
        <f t="shared" ca="1" si="80"/>
        <v>0.72638888888888886</v>
      </c>
      <c r="J274" s="6">
        <f t="shared" ca="1" si="74"/>
        <v>3</v>
      </c>
      <c r="K274" s="6" t="str">
        <f t="shared" ca="1" si="75"/>
        <v>It was okay.</v>
      </c>
      <c r="L274" s="6">
        <f t="shared" ca="1" si="78"/>
        <v>2</v>
      </c>
    </row>
    <row r="275" spans="1:12" s="6" customFormat="1">
      <c r="A275" s="6" t="str">
        <f t="shared" si="77"/>
        <v>ORD-274</v>
      </c>
      <c r="B275" s="7">
        <f t="shared" ca="1" si="69"/>
        <v>45611</v>
      </c>
      <c r="C275" s="8" t="str">
        <f t="shared" ca="1" si="70"/>
        <v>Veg Manchurian Soup</v>
      </c>
      <c r="D275" s="6" t="str">
        <f t="shared" ca="1" si="79"/>
        <v>Starters</v>
      </c>
      <c r="E275" s="6">
        <f t="shared" ca="1" si="71"/>
        <v>70</v>
      </c>
      <c r="F275" s="6">
        <f t="shared" ca="1" si="72"/>
        <v>4</v>
      </c>
      <c r="G275" s="6">
        <f t="shared" ca="1" si="76"/>
        <v>280</v>
      </c>
      <c r="H275" s="6" t="str">
        <f t="shared" ca="1" si="73"/>
        <v>Online</v>
      </c>
      <c r="I275" s="9">
        <f t="shared" ca="1" si="80"/>
        <v>0.77430555555555558</v>
      </c>
      <c r="J275" s="6">
        <f t="shared" ca="1" si="74"/>
        <v>5</v>
      </c>
      <c r="K275" s="6" t="str">
        <f t="shared" ca="1" si="75"/>
        <v>Loved the quality and service.</v>
      </c>
      <c r="L275" s="6">
        <f t="shared" ca="1" si="78"/>
        <v>12</v>
      </c>
    </row>
    <row r="276" spans="1:12" s="6" customFormat="1">
      <c r="A276" s="6" t="str">
        <f t="shared" si="77"/>
        <v>ORD-275</v>
      </c>
      <c r="B276" s="7">
        <f t="shared" ca="1" si="69"/>
        <v>45597</v>
      </c>
      <c r="C276" s="8" t="str">
        <f t="shared" ca="1" si="70"/>
        <v>Cheese Maggi</v>
      </c>
      <c r="D276" s="6" t="str">
        <f t="shared" ca="1" si="79"/>
        <v>Snacks</v>
      </c>
      <c r="E276" s="6">
        <f t="shared" ca="1" si="71"/>
        <v>100</v>
      </c>
      <c r="F276" s="6">
        <f t="shared" ca="1" si="72"/>
        <v>1</v>
      </c>
      <c r="G276" s="6">
        <f t="shared" ca="1" si="76"/>
        <v>100</v>
      </c>
      <c r="H276" s="6" t="str">
        <f t="shared" ca="1" si="73"/>
        <v>Cash</v>
      </c>
      <c r="I276" s="9">
        <f t="shared" ca="1" si="80"/>
        <v>0.74305555555555558</v>
      </c>
      <c r="J276" s="6">
        <f t="shared" ca="1" si="74"/>
        <v>3</v>
      </c>
      <c r="K276" s="6" t="str">
        <f t="shared" ca="1" si="75"/>
        <v>Average, nothing great.</v>
      </c>
      <c r="L276" s="6">
        <f t="shared" ca="1" si="78"/>
        <v>3</v>
      </c>
    </row>
    <row r="277" spans="1:12" s="6" customFormat="1">
      <c r="A277" s="6" t="str">
        <f t="shared" si="77"/>
        <v>ORD-276</v>
      </c>
      <c r="B277" s="7">
        <f t="shared" ca="1" si="69"/>
        <v>45607</v>
      </c>
      <c r="C277" s="8" t="str">
        <f t="shared" ca="1" si="70"/>
        <v>Veg Manchurian Soup</v>
      </c>
      <c r="D277" s="6" t="str">
        <f t="shared" ca="1" si="79"/>
        <v>Starters</v>
      </c>
      <c r="E277" s="6">
        <f t="shared" ca="1" si="71"/>
        <v>70</v>
      </c>
      <c r="F277" s="6">
        <f t="shared" ca="1" si="72"/>
        <v>3</v>
      </c>
      <c r="G277" s="6">
        <f t="shared" ca="1" si="76"/>
        <v>210</v>
      </c>
      <c r="H277" s="6" t="str">
        <f t="shared" ca="1" si="73"/>
        <v>Online</v>
      </c>
      <c r="I277" s="9">
        <f t="shared" ca="1" si="80"/>
        <v>0.60624999999999996</v>
      </c>
      <c r="J277" s="6">
        <f t="shared" ca="1" si="74"/>
        <v>4</v>
      </c>
      <c r="K277" s="6" t="str">
        <f t="shared" ca="1" si="75"/>
        <v>Fresh ingredients.</v>
      </c>
      <c r="L277" s="6">
        <f t="shared" ca="1" si="78"/>
        <v>12</v>
      </c>
    </row>
    <row r="278" spans="1:12" s="10" customFormat="1">
      <c r="A278" s="10" t="str">
        <f t="shared" si="77"/>
        <v>ORD-277</v>
      </c>
      <c r="B278" s="11">
        <f ca="1">RANDBETWEEN(DATE(2024,12,1), DATE(2024,12,31))</f>
        <v>45638</v>
      </c>
      <c r="C278" s="12" t="str">
        <f ca="1">CHOOSE(RANDBETWEEN(1,15), "Gajar Halwa", "Hot Chocolate", "Cappuccino", "Hot Coffee", "Veg Manchurian Soup", "Cheese Garlic Bread", "Veg Exotic Pizza", "Paneer Tikka Pizza", "Pink Sauce Pasta", "Veg Burger", "Paneer Chilli", "Veg Crispy", "Sizzling Brownie", "Cheesecake", "Pastry (Chocolate)")</f>
        <v>Hot Chocolate</v>
      </c>
      <c r="D278" s="10" t="str">
        <f ca="1">_xlfn.SWITCH(C278, "Gajar Halwa", "Dessert", "Sizzling Brownie", "Dessert", "Cheesecake", "Dessert", "Pastry (Chocolate)", "Dessert", "Hot Chocolate", "Beverage", "Cappuccino", "Beverage", "Hot Coffee", "Beverage", "Veg Manchurian Soup", "Starters", "Veg Crispy", "Starters", "Paneer Chilli", "Starters", "Veg Exotic Pizza", "Main Course", "Paneer Tikka Pizza", "Main Course", "Pink Sauce Pasta", "Main Course", "Veg Burger", "Main Course", "Cheese Garlic Bread", "Snacks", "Snacks")</f>
        <v>Beverage</v>
      </c>
      <c r="E278" s="10">
        <f ca="1">_xlfn.SWITCH(C278, "Gajar Halwa", 120, "Hot Chocolate", 80, "Cappuccino", 120, "Hot Coffee", 80, "Veg Manchurian Soup", 70, "Cheese Garlic Bread", 180, "Veg Exotic Pizza", 320, "Paneer Tikka Pizza", 340, "Pink Sauce Pasta", 260, "Veg Burger", 120, "Paneer Chilli", 210, "Veg Crispy", 180, "Sizzling Brownie", 220, "Cheesecake", 240, "Pastry (Chocolate)", 110, 100)</f>
        <v>80</v>
      </c>
      <c r="F278" s="10">
        <f ca="1">RANDBETWEEN(1, 8)</f>
        <v>6</v>
      </c>
      <c r="G278" s="10">
        <f t="shared" ca="1" si="76"/>
        <v>480</v>
      </c>
      <c r="H278" s="10" t="str">
        <f ca="1">CHOOSE(RANDBETWEEN(1,3),"Card", "Online", "Cash")</f>
        <v>Card</v>
      </c>
      <c r="I278" s="13">
        <f t="shared" ca="1" si="80"/>
        <v>0.75069444444444444</v>
      </c>
      <c r="J278" s="10">
        <f t="shared" ca="1" si="74"/>
        <v>4</v>
      </c>
      <c r="K278" s="10" t="str">
        <f ca="1">_xlfn.SWITCH(J278, 5, "Perfect New Year treat!", 4, "Loved the " &amp; C278 &amp; "!", 3, "Decent experience.", 2, "Delayed delivery.", 1, "Not worth the price.")</f>
        <v>Loved the Hot Chocolate!</v>
      </c>
      <c r="L278" s="10">
        <f t="shared" ca="1" si="78"/>
        <v>10</v>
      </c>
    </row>
    <row r="279" spans="1:12" s="10" customFormat="1">
      <c r="A279" s="10" t="str">
        <f t="shared" si="77"/>
        <v>ORD-278</v>
      </c>
      <c r="B279" s="11">
        <f t="shared" ref="B279:B302" ca="1" si="81">RANDBETWEEN(DATE(2024,12,1), DATE(2024,12,31))</f>
        <v>45645</v>
      </c>
      <c r="C279" s="12" t="str">
        <f t="shared" ref="C279:C302" ca="1" si="82">CHOOSE(RANDBETWEEN(1,15), "Gajar Halwa", "Hot Chocolate", "Cappuccino", "Hot Coffee", "Veg Manchurian Soup", "Cheese Garlic Bread", "Veg Exotic Pizza", "Paneer Tikka Pizza", "Pink Sauce Pasta", "Veg Burger", "Paneer Chilli", "Veg Crispy", "Sizzling Brownie", "Cheesecake", "Pastry (Chocolate)")</f>
        <v>Veg Manchurian Soup</v>
      </c>
      <c r="D279" s="10" t="str">
        <f t="shared" ref="D279:D302" ca="1" si="83">_xlfn.SWITCH(C279, "Gajar Halwa", "Dessert", "Sizzling Brownie", "Dessert", "Cheesecake", "Dessert", "Pastry (Chocolate)", "Dessert", "Hot Chocolate", "Beverage", "Cappuccino", "Beverage", "Hot Coffee", "Beverage", "Veg Manchurian Soup", "Starters", "Veg Crispy", "Starters", "Paneer Chilli", "Starters", "Veg Exotic Pizza", "Main Course", "Paneer Tikka Pizza", "Main Course", "Pink Sauce Pasta", "Main Course", "Veg Burger", "Main Course", "Cheese Garlic Bread", "Snacks", "Snacks")</f>
        <v>Starters</v>
      </c>
      <c r="E279" s="10">
        <f t="shared" ref="E279:E302" ca="1" si="84">_xlfn.SWITCH(C279, "Gajar Halwa", 120, "Hot Chocolate", 80, "Cappuccino", 120, "Hot Coffee", 80, "Veg Manchurian Soup", 70, "Cheese Garlic Bread", 180, "Veg Exotic Pizza", 320, "Paneer Tikka Pizza", 340, "Pink Sauce Pasta", 260, "Veg Burger", 120, "Paneer Chilli", 210, "Veg Crispy", 180, "Sizzling Brownie", 220, "Cheesecake", 240, "Pastry (Chocolate)", 110, 100)</f>
        <v>70</v>
      </c>
      <c r="F279" s="10">
        <f t="shared" ref="F279:F302" ca="1" si="85">RANDBETWEEN(1, 8)</f>
        <v>8</v>
      </c>
      <c r="G279" s="10">
        <f t="shared" ref="G279:G302" ca="1" si="86">PRODUCT(F279,E279)</f>
        <v>560</v>
      </c>
      <c r="H279" s="10" t="str">
        <f t="shared" ref="H279:H302" ca="1" si="87">CHOOSE(RANDBETWEEN(1,3),"Card", "Online", "Cash")</f>
        <v>Cash</v>
      </c>
      <c r="I279" s="13">
        <f t="shared" ca="1" si="80"/>
        <v>0.77847222222222223</v>
      </c>
      <c r="J279" s="10">
        <f t="shared" ref="J279:J302" ca="1" si="88">_xlfn.SWITCH(C279, "Gajar Halwa", RANDBETWEEN(4,5), "Hot Chocolate", RANDBETWEEN(4,5), "Sweet Corn Soup", RANDBETWEEN(4,5), "Aloo Paratha", RANDBETWEEN(4,5), RANDBETWEEN(3,5))</f>
        <v>4</v>
      </c>
      <c r="K279" s="10" t="str">
        <f t="shared" ref="K279:K302" ca="1" si="89">_xlfn.SWITCH(J279, 5, "Perfect New Year treat!", 4, "Loved the " &amp; C279 &amp; "!", 3, "Decent experience.", 2, "Delayed delivery.", 1, "Not worth the price.")</f>
        <v>Loved the Veg Manchurian Soup!</v>
      </c>
      <c r="L279" s="10">
        <f t="shared" ca="1" si="78"/>
        <v>12</v>
      </c>
    </row>
    <row r="280" spans="1:12" s="10" customFormat="1">
      <c r="A280" s="10" t="str">
        <f t="shared" si="77"/>
        <v>ORD-279</v>
      </c>
      <c r="B280" s="11">
        <f t="shared" ca="1" si="81"/>
        <v>45645</v>
      </c>
      <c r="C280" s="12" t="str">
        <f t="shared" ca="1" si="82"/>
        <v>Veg Burger</v>
      </c>
      <c r="D280" s="10" t="str">
        <f t="shared" ca="1" si="83"/>
        <v>Main Course</v>
      </c>
      <c r="E280" s="10">
        <f t="shared" ca="1" si="84"/>
        <v>120</v>
      </c>
      <c r="F280" s="10">
        <f t="shared" ca="1" si="85"/>
        <v>6</v>
      </c>
      <c r="G280" s="10">
        <f t="shared" ca="1" si="86"/>
        <v>720</v>
      </c>
      <c r="H280" s="10" t="str">
        <f t="shared" ca="1" si="87"/>
        <v>Online</v>
      </c>
      <c r="I280" s="13">
        <f t="shared" ca="1" si="80"/>
        <v>0.60347222222222219</v>
      </c>
      <c r="J280" s="10">
        <f t="shared" ca="1" si="88"/>
        <v>3</v>
      </c>
      <c r="K280" s="10" t="str">
        <f t="shared" ca="1" si="89"/>
        <v>Decent experience.</v>
      </c>
      <c r="L280" s="10">
        <f t="shared" ca="1" si="78"/>
        <v>4</v>
      </c>
    </row>
    <row r="281" spans="1:12" s="10" customFormat="1">
      <c r="A281" s="10" t="str">
        <f t="shared" si="77"/>
        <v>ORD-280</v>
      </c>
      <c r="B281" s="11">
        <f t="shared" ca="1" si="81"/>
        <v>45646</v>
      </c>
      <c r="C281" s="12" t="str">
        <f t="shared" ca="1" si="82"/>
        <v>Gajar Halwa</v>
      </c>
      <c r="D281" s="10" t="str">
        <f t="shared" ca="1" si="83"/>
        <v>Dessert</v>
      </c>
      <c r="E281" s="10">
        <f t="shared" ca="1" si="84"/>
        <v>120</v>
      </c>
      <c r="F281" s="10">
        <f t="shared" ca="1" si="85"/>
        <v>3</v>
      </c>
      <c r="G281" s="10">
        <f t="shared" ca="1" si="86"/>
        <v>360</v>
      </c>
      <c r="H281" s="10" t="str">
        <f t="shared" ca="1" si="87"/>
        <v>Cash</v>
      </c>
      <c r="I281" s="13">
        <f t="shared" ca="1" si="80"/>
        <v>0.8520833333333333</v>
      </c>
      <c r="J281" s="10">
        <f t="shared" ca="1" si="88"/>
        <v>5</v>
      </c>
      <c r="K281" s="10" t="str">
        <f t="shared" ca="1" si="89"/>
        <v>Perfect New Year treat!</v>
      </c>
      <c r="L281" s="10">
        <f t="shared" ca="1" si="78"/>
        <v>7</v>
      </c>
    </row>
    <row r="282" spans="1:12" s="10" customFormat="1">
      <c r="A282" s="10" t="str">
        <f t="shared" si="77"/>
        <v>ORD-281</v>
      </c>
      <c r="B282" s="11">
        <f t="shared" ca="1" si="81"/>
        <v>45631</v>
      </c>
      <c r="C282" s="12" t="str">
        <f t="shared" ca="1" si="82"/>
        <v>Pink Sauce Pasta</v>
      </c>
      <c r="D282" s="10" t="str">
        <f t="shared" ca="1" si="83"/>
        <v>Main Course</v>
      </c>
      <c r="E282" s="10">
        <f t="shared" ca="1" si="84"/>
        <v>260</v>
      </c>
      <c r="F282" s="10">
        <f t="shared" ca="1" si="85"/>
        <v>7</v>
      </c>
      <c r="G282" s="10">
        <f t="shared" ca="1" si="86"/>
        <v>1820</v>
      </c>
      <c r="H282" s="10" t="str">
        <f t="shared" ca="1" si="87"/>
        <v>Online</v>
      </c>
      <c r="I282" s="13">
        <f t="shared" ca="1" si="80"/>
        <v>0.41597222222222224</v>
      </c>
      <c r="J282" s="10">
        <f t="shared" ca="1" si="88"/>
        <v>4</v>
      </c>
      <c r="K282" s="10" t="str">
        <f t="shared" ca="1" si="89"/>
        <v>Loved the Pink Sauce Pasta!</v>
      </c>
      <c r="L282" s="10">
        <f t="shared" ca="1" si="78"/>
        <v>2</v>
      </c>
    </row>
    <row r="283" spans="1:12" s="10" customFormat="1">
      <c r="A283" s="10" t="str">
        <f t="shared" si="77"/>
        <v>ORD-282</v>
      </c>
      <c r="B283" s="11">
        <f t="shared" ca="1" si="81"/>
        <v>45635</v>
      </c>
      <c r="C283" s="12" t="str">
        <f t="shared" ca="1" si="82"/>
        <v>Hot Chocolate</v>
      </c>
      <c r="D283" s="10" t="str">
        <f t="shared" ca="1" si="83"/>
        <v>Beverage</v>
      </c>
      <c r="E283" s="10">
        <f t="shared" ca="1" si="84"/>
        <v>80</v>
      </c>
      <c r="F283" s="10">
        <f t="shared" ca="1" si="85"/>
        <v>4</v>
      </c>
      <c r="G283" s="10">
        <f t="shared" ca="1" si="86"/>
        <v>320</v>
      </c>
      <c r="H283" s="10" t="str">
        <f t="shared" ca="1" si="87"/>
        <v>Cash</v>
      </c>
      <c r="I283" s="13">
        <f t="shared" ca="1" si="80"/>
        <v>0.62777777777777777</v>
      </c>
      <c r="J283" s="10">
        <f t="shared" ca="1" si="88"/>
        <v>4</v>
      </c>
      <c r="K283" s="10" t="str">
        <f t="shared" ca="1" si="89"/>
        <v>Loved the Hot Chocolate!</v>
      </c>
      <c r="L283" s="10">
        <f t="shared" ca="1" si="78"/>
        <v>10</v>
      </c>
    </row>
    <row r="284" spans="1:12" s="10" customFormat="1">
      <c r="A284" s="10" t="str">
        <f t="shared" si="77"/>
        <v>ORD-283</v>
      </c>
      <c r="B284" s="11">
        <f t="shared" ca="1" si="81"/>
        <v>45651</v>
      </c>
      <c r="C284" s="12" t="str">
        <f t="shared" ca="1" si="82"/>
        <v>Veg Burger</v>
      </c>
      <c r="D284" s="10" t="str">
        <f t="shared" ca="1" si="83"/>
        <v>Main Course</v>
      </c>
      <c r="E284" s="10">
        <f t="shared" ca="1" si="84"/>
        <v>120</v>
      </c>
      <c r="F284" s="10">
        <f t="shared" ca="1" si="85"/>
        <v>5</v>
      </c>
      <c r="G284" s="10">
        <f t="shared" ca="1" si="86"/>
        <v>600</v>
      </c>
      <c r="H284" s="10" t="str">
        <f t="shared" ca="1" si="87"/>
        <v>Online</v>
      </c>
      <c r="I284" s="13">
        <f t="shared" ca="1" si="80"/>
        <v>0.66874999999999996</v>
      </c>
      <c r="J284" s="10">
        <f t="shared" ca="1" si="88"/>
        <v>3</v>
      </c>
      <c r="K284" s="10" t="str">
        <f t="shared" ca="1" si="89"/>
        <v>Decent experience.</v>
      </c>
      <c r="L284" s="10">
        <f t="shared" ca="1" si="78"/>
        <v>4</v>
      </c>
    </row>
    <row r="285" spans="1:12" s="10" customFormat="1">
      <c r="A285" s="10" t="str">
        <f t="shared" si="77"/>
        <v>ORD-284</v>
      </c>
      <c r="B285" s="11">
        <f t="shared" ca="1" si="81"/>
        <v>45631</v>
      </c>
      <c r="C285" s="12" t="str">
        <f t="shared" ca="1" si="82"/>
        <v>Veg Crispy</v>
      </c>
      <c r="D285" s="10" t="str">
        <f t="shared" ca="1" si="83"/>
        <v>Starters</v>
      </c>
      <c r="E285" s="10">
        <f t="shared" ca="1" si="84"/>
        <v>180</v>
      </c>
      <c r="F285" s="10">
        <f t="shared" ca="1" si="85"/>
        <v>3</v>
      </c>
      <c r="G285" s="10">
        <f t="shared" ca="1" si="86"/>
        <v>540</v>
      </c>
      <c r="H285" s="10" t="str">
        <f t="shared" ca="1" si="87"/>
        <v>Cash</v>
      </c>
      <c r="I285" s="13">
        <f t="shared" ca="1" si="80"/>
        <v>0.63888888888888884</v>
      </c>
      <c r="J285" s="10">
        <f t="shared" ca="1" si="88"/>
        <v>5</v>
      </c>
      <c r="K285" s="10" t="str">
        <f t="shared" ca="1" si="89"/>
        <v>Perfect New Year treat!</v>
      </c>
      <c r="L285" s="10">
        <f t="shared" ca="1" si="78"/>
        <v>7</v>
      </c>
    </row>
    <row r="286" spans="1:12" s="10" customFormat="1">
      <c r="A286" s="10" t="str">
        <f t="shared" si="77"/>
        <v>ORD-285</v>
      </c>
      <c r="B286" s="11">
        <f t="shared" ca="1" si="81"/>
        <v>45629</v>
      </c>
      <c r="C286" s="12" t="str">
        <f t="shared" ca="1" si="82"/>
        <v>Veg Manchurian Soup</v>
      </c>
      <c r="D286" s="10" t="str">
        <f t="shared" ca="1" si="83"/>
        <v>Starters</v>
      </c>
      <c r="E286" s="10">
        <f t="shared" ca="1" si="84"/>
        <v>70</v>
      </c>
      <c r="F286" s="10">
        <f t="shared" ca="1" si="85"/>
        <v>2</v>
      </c>
      <c r="G286" s="10">
        <f t="shared" ca="1" si="86"/>
        <v>140</v>
      </c>
      <c r="H286" s="10" t="str">
        <f t="shared" ca="1" si="87"/>
        <v>Online</v>
      </c>
      <c r="I286" s="13">
        <f t="shared" ca="1" si="80"/>
        <v>0.60486111111111107</v>
      </c>
      <c r="J286" s="10">
        <f t="shared" ca="1" si="88"/>
        <v>5</v>
      </c>
      <c r="K286" s="10" t="str">
        <f t="shared" ca="1" si="89"/>
        <v>Perfect New Year treat!</v>
      </c>
      <c r="L286" s="10">
        <f t="shared" ca="1" si="78"/>
        <v>12</v>
      </c>
    </row>
    <row r="287" spans="1:12" s="10" customFormat="1">
      <c r="A287" s="10" t="str">
        <f t="shared" si="77"/>
        <v>ORD-286</v>
      </c>
      <c r="B287" s="11">
        <f t="shared" ca="1" si="81"/>
        <v>45639</v>
      </c>
      <c r="C287" s="12" t="str">
        <f t="shared" ca="1" si="82"/>
        <v>Paneer Tikka Pizza</v>
      </c>
      <c r="D287" s="10" t="str">
        <f t="shared" ca="1" si="83"/>
        <v>Main Course</v>
      </c>
      <c r="E287" s="10">
        <f t="shared" ca="1" si="84"/>
        <v>340</v>
      </c>
      <c r="F287" s="10">
        <f t="shared" ca="1" si="85"/>
        <v>6</v>
      </c>
      <c r="G287" s="10">
        <f t="shared" ca="1" si="86"/>
        <v>2040</v>
      </c>
      <c r="H287" s="10" t="str">
        <f t="shared" ca="1" si="87"/>
        <v>Card</v>
      </c>
      <c r="I287" s="13">
        <f t="shared" ca="1" si="80"/>
        <v>0.78263888888888888</v>
      </c>
      <c r="J287" s="10">
        <f t="shared" ca="1" si="88"/>
        <v>4</v>
      </c>
      <c r="K287" s="10" t="str">
        <f t="shared" ca="1" si="89"/>
        <v>Loved the Paneer Tikka Pizza!</v>
      </c>
      <c r="L287" s="10">
        <f t="shared" ca="1" si="78"/>
        <v>2</v>
      </c>
    </row>
    <row r="288" spans="1:12" s="10" customFormat="1">
      <c r="A288" s="10" t="str">
        <f t="shared" si="77"/>
        <v>ORD-287</v>
      </c>
      <c r="B288" s="11">
        <f t="shared" ca="1" si="81"/>
        <v>45635</v>
      </c>
      <c r="C288" s="12" t="str">
        <f t="shared" ca="1" si="82"/>
        <v>Veg Burger</v>
      </c>
      <c r="D288" s="10" t="str">
        <f t="shared" ca="1" si="83"/>
        <v>Main Course</v>
      </c>
      <c r="E288" s="10">
        <f t="shared" ca="1" si="84"/>
        <v>120</v>
      </c>
      <c r="F288" s="10">
        <f t="shared" ca="1" si="85"/>
        <v>3</v>
      </c>
      <c r="G288" s="10">
        <f t="shared" ca="1" si="86"/>
        <v>360</v>
      </c>
      <c r="H288" s="10" t="str">
        <f t="shared" ca="1" si="87"/>
        <v>Online</v>
      </c>
      <c r="I288" s="13">
        <f t="shared" ca="1" si="80"/>
        <v>0.82291666666666663</v>
      </c>
      <c r="J288" s="10">
        <f t="shared" ca="1" si="88"/>
        <v>3</v>
      </c>
      <c r="K288" s="10" t="str">
        <f t="shared" ca="1" si="89"/>
        <v>Decent experience.</v>
      </c>
      <c r="L288" s="10">
        <f t="shared" ca="1" si="78"/>
        <v>4</v>
      </c>
    </row>
    <row r="289" spans="1:12" s="10" customFormat="1">
      <c r="A289" s="10" t="str">
        <f t="shared" si="77"/>
        <v>ORD-288</v>
      </c>
      <c r="B289" s="11">
        <f t="shared" ca="1" si="81"/>
        <v>45644</v>
      </c>
      <c r="C289" s="12" t="str">
        <f t="shared" ca="1" si="82"/>
        <v>Veg Exotic Pizza</v>
      </c>
      <c r="D289" s="10" t="str">
        <f t="shared" ca="1" si="83"/>
        <v>Main Course</v>
      </c>
      <c r="E289" s="10">
        <f t="shared" ca="1" si="84"/>
        <v>320</v>
      </c>
      <c r="F289" s="10">
        <f t="shared" ca="1" si="85"/>
        <v>4</v>
      </c>
      <c r="G289" s="10">
        <f t="shared" ca="1" si="86"/>
        <v>1280</v>
      </c>
      <c r="H289" s="10" t="str">
        <f t="shared" ca="1" si="87"/>
        <v>Cash</v>
      </c>
      <c r="I289" s="13">
        <f t="shared" ca="1" si="80"/>
        <v>0.65833333333333333</v>
      </c>
      <c r="J289" s="10">
        <f t="shared" ca="1" si="88"/>
        <v>3</v>
      </c>
      <c r="K289" s="10" t="str">
        <f t="shared" ca="1" si="89"/>
        <v>Decent experience.</v>
      </c>
      <c r="L289" s="10">
        <f t="shared" ca="1" si="78"/>
        <v>1</v>
      </c>
    </row>
    <row r="290" spans="1:12" s="10" customFormat="1">
      <c r="A290" s="10" t="str">
        <f t="shared" si="77"/>
        <v>ORD-289</v>
      </c>
      <c r="B290" s="11">
        <f t="shared" ca="1" si="81"/>
        <v>45653</v>
      </c>
      <c r="C290" s="12" t="str">
        <f t="shared" ca="1" si="82"/>
        <v>Sizzling Brownie</v>
      </c>
      <c r="D290" s="10" t="str">
        <f t="shared" ca="1" si="83"/>
        <v>Dessert</v>
      </c>
      <c r="E290" s="10">
        <f t="shared" ca="1" si="84"/>
        <v>220</v>
      </c>
      <c r="F290" s="10">
        <f t="shared" ca="1" si="85"/>
        <v>6</v>
      </c>
      <c r="G290" s="10">
        <f t="shared" ca="1" si="86"/>
        <v>1320</v>
      </c>
      <c r="H290" s="10" t="str">
        <f t="shared" ca="1" si="87"/>
        <v>Cash</v>
      </c>
      <c r="I290" s="13">
        <f t="shared" ca="1" si="80"/>
        <v>0.75208333333333333</v>
      </c>
      <c r="J290" s="10">
        <f t="shared" ca="1" si="88"/>
        <v>5</v>
      </c>
      <c r="K290" s="10" t="str">
        <f t="shared" ca="1" si="89"/>
        <v>Perfect New Year treat!</v>
      </c>
      <c r="L290" s="10">
        <f t="shared" ca="1" si="78"/>
        <v>16</v>
      </c>
    </row>
    <row r="291" spans="1:12" s="10" customFormat="1">
      <c r="A291" s="10" t="str">
        <f t="shared" si="77"/>
        <v>ORD-290</v>
      </c>
      <c r="B291" s="11">
        <f t="shared" ca="1" si="81"/>
        <v>45629</v>
      </c>
      <c r="C291" s="12" t="str">
        <f t="shared" ca="1" si="82"/>
        <v>Gajar Halwa</v>
      </c>
      <c r="D291" s="10" t="str">
        <f t="shared" ca="1" si="83"/>
        <v>Dessert</v>
      </c>
      <c r="E291" s="10">
        <f t="shared" ca="1" si="84"/>
        <v>120</v>
      </c>
      <c r="F291" s="10">
        <f t="shared" ca="1" si="85"/>
        <v>1</v>
      </c>
      <c r="G291" s="10">
        <f t="shared" ca="1" si="86"/>
        <v>120</v>
      </c>
      <c r="H291" s="10" t="str">
        <f t="shared" ca="1" si="87"/>
        <v>Card</v>
      </c>
      <c r="I291" s="13">
        <f t="shared" ca="1" si="80"/>
        <v>0.58611111111111114</v>
      </c>
      <c r="J291" s="10">
        <f t="shared" ca="1" si="88"/>
        <v>5</v>
      </c>
      <c r="K291" s="10" t="str">
        <f t="shared" ca="1" si="89"/>
        <v>Perfect New Year treat!</v>
      </c>
      <c r="L291" s="10">
        <f t="shared" ca="1" si="78"/>
        <v>7</v>
      </c>
    </row>
    <row r="292" spans="1:12" s="10" customFormat="1">
      <c r="A292" s="10" t="str">
        <f t="shared" si="77"/>
        <v>ORD-291</v>
      </c>
      <c r="B292" s="11">
        <f t="shared" ca="1" si="81"/>
        <v>45631</v>
      </c>
      <c r="C292" s="12" t="str">
        <f t="shared" ca="1" si="82"/>
        <v>Cappuccino</v>
      </c>
      <c r="D292" s="10" t="str">
        <f t="shared" ca="1" si="83"/>
        <v>Beverage</v>
      </c>
      <c r="E292" s="10">
        <f t="shared" ca="1" si="84"/>
        <v>120</v>
      </c>
      <c r="F292" s="10">
        <f t="shared" ca="1" si="85"/>
        <v>3</v>
      </c>
      <c r="G292" s="10">
        <f t="shared" ca="1" si="86"/>
        <v>360</v>
      </c>
      <c r="H292" s="10" t="str">
        <f t="shared" ca="1" si="87"/>
        <v>Cash</v>
      </c>
      <c r="I292" s="13">
        <f t="shared" ca="1" si="80"/>
        <v>0.43958333333333333</v>
      </c>
      <c r="J292" s="10">
        <f t="shared" ca="1" si="88"/>
        <v>3</v>
      </c>
      <c r="K292" s="10" t="str">
        <f t="shared" ca="1" si="89"/>
        <v>Decent experience.</v>
      </c>
      <c r="L292" s="10">
        <f t="shared" ca="1" si="78"/>
        <v>4</v>
      </c>
    </row>
    <row r="293" spans="1:12" s="10" customFormat="1">
      <c r="A293" s="10" t="str">
        <f t="shared" si="77"/>
        <v>ORD-292</v>
      </c>
      <c r="B293" s="11">
        <f t="shared" ca="1" si="81"/>
        <v>45643</v>
      </c>
      <c r="C293" s="12" t="str">
        <f t="shared" ca="1" si="82"/>
        <v>Hot Chocolate</v>
      </c>
      <c r="D293" s="10" t="str">
        <f t="shared" ca="1" si="83"/>
        <v>Beverage</v>
      </c>
      <c r="E293" s="10">
        <f t="shared" ca="1" si="84"/>
        <v>80</v>
      </c>
      <c r="F293" s="10">
        <f t="shared" ca="1" si="85"/>
        <v>8</v>
      </c>
      <c r="G293" s="10">
        <f t="shared" ca="1" si="86"/>
        <v>640</v>
      </c>
      <c r="H293" s="10" t="str">
        <f t="shared" ca="1" si="87"/>
        <v>Online</v>
      </c>
      <c r="I293" s="13">
        <f t="shared" ca="1" si="80"/>
        <v>0.46319444444444446</v>
      </c>
      <c r="J293" s="10">
        <f t="shared" ca="1" si="88"/>
        <v>4</v>
      </c>
      <c r="K293" s="10" t="str">
        <f t="shared" ca="1" si="89"/>
        <v>Loved the Hot Chocolate!</v>
      </c>
      <c r="L293" s="10">
        <f t="shared" ca="1" si="78"/>
        <v>10</v>
      </c>
    </row>
    <row r="294" spans="1:12" s="10" customFormat="1">
      <c r="A294" s="10" t="str">
        <f t="shared" si="77"/>
        <v>ORD-293</v>
      </c>
      <c r="B294" s="11">
        <f t="shared" ca="1" si="81"/>
        <v>45649</v>
      </c>
      <c r="C294" s="12" t="str">
        <f t="shared" ca="1" si="82"/>
        <v>Cappuccino</v>
      </c>
      <c r="D294" s="10" t="str">
        <f t="shared" ca="1" si="83"/>
        <v>Beverage</v>
      </c>
      <c r="E294" s="10">
        <f t="shared" ca="1" si="84"/>
        <v>120</v>
      </c>
      <c r="F294" s="10">
        <f t="shared" ca="1" si="85"/>
        <v>5</v>
      </c>
      <c r="G294" s="10">
        <f t="shared" ca="1" si="86"/>
        <v>600</v>
      </c>
      <c r="H294" s="10" t="str">
        <f t="shared" ca="1" si="87"/>
        <v>Online</v>
      </c>
      <c r="I294" s="13">
        <f t="shared" ca="1" si="80"/>
        <v>0.37638888888888888</v>
      </c>
      <c r="J294" s="10">
        <f t="shared" ca="1" si="88"/>
        <v>3</v>
      </c>
      <c r="K294" s="10" t="str">
        <f t="shared" ca="1" si="89"/>
        <v>Decent experience.</v>
      </c>
      <c r="L294" s="10">
        <f t="shared" ca="1" si="78"/>
        <v>4</v>
      </c>
    </row>
    <row r="295" spans="1:12" s="10" customFormat="1">
      <c r="A295" s="10" t="str">
        <f t="shared" si="77"/>
        <v>ORD-294</v>
      </c>
      <c r="B295" s="11">
        <f t="shared" ca="1" si="81"/>
        <v>45655</v>
      </c>
      <c r="C295" s="12" t="str">
        <f t="shared" ca="1" si="82"/>
        <v>Sizzling Brownie</v>
      </c>
      <c r="D295" s="10" t="str">
        <f t="shared" ca="1" si="83"/>
        <v>Dessert</v>
      </c>
      <c r="E295" s="10">
        <f t="shared" ca="1" si="84"/>
        <v>220</v>
      </c>
      <c r="F295" s="10">
        <f t="shared" ca="1" si="85"/>
        <v>5</v>
      </c>
      <c r="G295" s="10">
        <f t="shared" ca="1" si="86"/>
        <v>1100</v>
      </c>
      <c r="H295" s="10" t="str">
        <f t="shared" ca="1" si="87"/>
        <v>Online</v>
      </c>
      <c r="I295" s="13">
        <f t="shared" ca="1" si="80"/>
        <v>0.39305555555555555</v>
      </c>
      <c r="J295" s="10">
        <f t="shared" ca="1" si="88"/>
        <v>4</v>
      </c>
      <c r="K295" s="10" t="str">
        <f t="shared" ca="1" si="89"/>
        <v>Loved the Sizzling Brownie!</v>
      </c>
      <c r="L295" s="10">
        <f t="shared" ca="1" si="78"/>
        <v>16</v>
      </c>
    </row>
    <row r="296" spans="1:12" s="10" customFormat="1">
      <c r="A296" s="10" t="str">
        <f t="shared" si="77"/>
        <v>ORD-295</v>
      </c>
      <c r="B296" s="11">
        <f t="shared" ca="1" si="81"/>
        <v>45628</v>
      </c>
      <c r="C296" s="12" t="str">
        <f t="shared" ca="1" si="82"/>
        <v>Gajar Halwa</v>
      </c>
      <c r="D296" s="10" t="str">
        <f t="shared" ca="1" si="83"/>
        <v>Dessert</v>
      </c>
      <c r="E296" s="10">
        <f t="shared" ca="1" si="84"/>
        <v>120</v>
      </c>
      <c r="F296" s="10">
        <f t="shared" ca="1" si="85"/>
        <v>2</v>
      </c>
      <c r="G296" s="10">
        <f t="shared" ca="1" si="86"/>
        <v>240</v>
      </c>
      <c r="H296" s="10" t="str">
        <f t="shared" ca="1" si="87"/>
        <v>Online</v>
      </c>
      <c r="I296" s="13">
        <f t="shared" ca="1" si="80"/>
        <v>0.7319444444444444</v>
      </c>
      <c r="J296" s="10">
        <f t="shared" ca="1" si="88"/>
        <v>4</v>
      </c>
      <c r="K296" s="10" t="str">
        <f t="shared" ca="1" si="89"/>
        <v>Loved the Gajar Halwa!</v>
      </c>
      <c r="L296" s="10">
        <f t="shared" ca="1" si="78"/>
        <v>7</v>
      </c>
    </row>
    <row r="297" spans="1:12" s="10" customFormat="1">
      <c r="A297" s="10" t="str">
        <f t="shared" si="77"/>
        <v>ORD-296</v>
      </c>
      <c r="B297" s="11">
        <f t="shared" ca="1" si="81"/>
        <v>45640</v>
      </c>
      <c r="C297" s="12" t="str">
        <f t="shared" ca="1" si="82"/>
        <v>Paneer Chilli</v>
      </c>
      <c r="D297" s="10" t="str">
        <f t="shared" ca="1" si="83"/>
        <v>Starters</v>
      </c>
      <c r="E297" s="10">
        <f t="shared" ca="1" si="84"/>
        <v>210</v>
      </c>
      <c r="F297" s="10">
        <f t="shared" ca="1" si="85"/>
        <v>2</v>
      </c>
      <c r="G297" s="10">
        <f t="shared" ca="1" si="86"/>
        <v>420</v>
      </c>
      <c r="H297" s="10" t="str">
        <f t="shared" ca="1" si="87"/>
        <v>Card</v>
      </c>
      <c r="I297" s="13">
        <f t="shared" ca="1" si="80"/>
        <v>0.8618055555555556</v>
      </c>
      <c r="J297" s="10">
        <f t="shared" ca="1" si="88"/>
        <v>5</v>
      </c>
      <c r="K297" s="10" t="str">
        <f t="shared" ca="1" si="89"/>
        <v>Perfect New Year treat!</v>
      </c>
      <c r="L297" s="10">
        <f t="shared" ca="1" si="78"/>
        <v>17</v>
      </c>
    </row>
    <row r="298" spans="1:12" s="10" customFormat="1">
      <c r="A298" s="10" t="str">
        <f t="shared" si="77"/>
        <v>ORD-297</v>
      </c>
      <c r="B298" s="11">
        <f t="shared" ca="1" si="81"/>
        <v>45634</v>
      </c>
      <c r="C298" s="12" t="str">
        <f t="shared" ca="1" si="82"/>
        <v>Paneer Tikka Pizza</v>
      </c>
      <c r="D298" s="10" t="str">
        <f t="shared" ca="1" si="83"/>
        <v>Main Course</v>
      </c>
      <c r="E298" s="10">
        <f t="shared" ca="1" si="84"/>
        <v>340</v>
      </c>
      <c r="F298" s="10">
        <f t="shared" ca="1" si="85"/>
        <v>4</v>
      </c>
      <c r="G298" s="10">
        <f t="shared" ca="1" si="86"/>
        <v>1360</v>
      </c>
      <c r="H298" s="10" t="str">
        <f t="shared" ca="1" si="87"/>
        <v>Cash</v>
      </c>
      <c r="I298" s="13">
        <f t="shared" ca="1" si="80"/>
        <v>0.53541666666666665</v>
      </c>
      <c r="J298" s="10">
        <f t="shared" ca="1" si="88"/>
        <v>5</v>
      </c>
      <c r="K298" s="10" t="str">
        <f t="shared" ca="1" si="89"/>
        <v>Perfect New Year treat!</v>
      </c>
      <c r="L298" s="10">
        <f t="shared" ca="1" si="78"/>
        <v>2</v>
      </c>
    </row>
    <row r="299" spans="1:12" s="10" customFormat="1">
      <c r="A299" s="10" t="str">
        <f t="shared" si="77"/>
        <v>ORD-298</v>
      </c>
      <c r="B299" s="11">
        <f t="shared" ca="1" si="81"/>
        <v>45645</v>
      </c>
      <c r="C299" s="12" t="str">
        <f t="shared" ca="1" si="82"/>
        <v>Veg Burger</v>
      </c>
      <c r="D299" s="10" t="str">
        <f t="shared" ca="1" si="83"/>
        <v>Main Course</v>
      </c>
      <c r="E299" s="10">
        <f t="shared" ca="1" si="84"/>
        <v>120</v>
      </c>
      <c r="F299" s="10">
        <f t="shared" ca="1" si="85"/>
        <v>2</v>
      </c>
      <c r="G299" s="10">
        <f t="shared" ca="1" si="86"/>
        <v>240</v>
      </c>
      <c r="H299" s="10" t="str">
        <f t="shared" ca="1" si="87"/>
        <v>Card</v>
      </c>
      <c r="I299" s="13">
        <f t="shared" ca="1" si="80"/>
        <v>0.74791666666666667</v>
      </c>
      <c r="J299" s="10">
        <f t="shared" ca="1" si="88"/>
        <v>3</v>
      </c>
      <c r="K299" s="10" t="str">
        <f t="shared" ca="1" si="89"/>
        <v>Decent experience.</v>
      </c>
      <c r="L299" s="10">
        <f t="shared" ca="1" si="78"/>
        <v>4</v>
      </c>
    </row>
    <row r="300" spans="1:12" s="10" customFormat="1">
      <c r="A300" s="10" t="str">
        <f t="shared" si="77"/>
        <v>ORD-299</v>
      </c>
      <c r="B300" s="11">
        <f t="shared" ca="1" si="81"/>
        <v>45643</v>
      </c>
      <c r="C300" s="12" t="str">
        <f t="shared" ca="1" si="82"/>
        <v>Pink Sauce Pasta</v>
      </c>
      <c r="D300" s="10" t="str">
        <f t="shared" ca="1" si="83"/>
        <v>Main Course</v>
      </c>
      <c r="E300" s="10">
        <f t="shared" ca="1" si="84"/>
        <v>260</v>
      </c>
      <c r="F300" s="10">
        <f t="shared" ca="1" si="85"/>
        <v>2</v>
      </c>
      <c r="G300" s="10">
        <f t="shared" ca="1" si="86"/>
        <v>520</v>
      </c>
      <c r="H300" s="10" t="str">
        <f t="shared" ca="1" si="87"/>
        <v>Cash</v>
      </c>
      <c r="I300" s="13">
        <f t="shared" ca="1" si="80"/>
        <v>0.83958333333333335</v>
      </c>
      <c r="J300" s="10">
        <f t="shared" ca="1" si="88"/>
        <v>5</v>
      </c>
      <c r="K300" s="10" t="str">
        <f t="shared" ca="1" si="89"/>
        <v>Perfect New Year treat!</v>
      </c>
      <c r="L300" s="10">
        <f t="shared" ca="1" si="78"/>
        <v>2</v>
      </c>
    </row>
    <row r="301" spans="1:12" s="10" customFormat="1">
      <c r="A301" s="10" t="str">
        <f t="shared" si="77"/>
        <v>ORD-300</v>
      </c>
      <c r="B301" s="11">
        <f t="shared" ca="1" si="81"/>
        <v>45641</v>
      </c>
      <c r="C301" s="12" t="str">
        <f t="shared" ca="1" si="82"/>
        <v>Cappuccino</v>
      </c>
      <c r="D301" s="10" t="str">
        <f t="shared" ca="1" si="83"/>
        <v>Beverage</v>
      </c>
      <c r="E301" s="10">
        <f t="shared" ca="1" si="84"/>
        <v>120</v>
      </c>
      <c r="F301" s="10">
        <f t="shared" ca="1" si="85"/>
        <v>5</v>
      </c>
      <c r="G301" s="10">
        <f t="shared" ca="1" si="86"/>
        <v>600</v>
      </c>
      <c r="H301" s="10" t="str">
        <f t="shared" ca="1" si="87"/>
        <v>Online</v>
      </c>
      <c r="I301" s="13">
        <f t="shared" ca="1" si="80"/>
        <v>0.86250000000000004</v>
      </c>
      <c r="J301" s="10">
        <f t="shared" ca="1" si="88"/>
        <v>5</v>
      </c>
      <c r="K301" s="10" t="str">
        <f t="shared" ca="1" si="89"/>
        <v>Perfect New Year treat!</v>
      </c>
      <c r="L301" s="10">
        <f t="shared" ca="1" si="78"/>
        <v>4</v>
      </c>
    </row>
    <row r="302" spans="1:12" s="10" customFormat="1">
      <c r="A302" s="10" t="str">
        <f t="shared" si="77"/>
        <v>ORD-301</v>
      </c>
      <c r="B302" s="11">
        <f t="shared" ca="1" si="81"/>
        <v>45630</v>
      </c>
      <c r="C302" s="12" t="str">
        <f t="shared" ca="1" si="82"/>
        <v>Cappuccino</v>
      </c>
      <c r="D302" s="10" t="str">
        <f t="shared" ca="1" si="83"/>
        <v>Beverage</v>
      </c>
      <c r="E302" s="10">
        <f t="shared" ca="1" si="84"/>
        <v>120</v>
      </c>
      <c r="F302" s="10">
        <f t="shared" ca="1" si="85"/>
        <v>5</v>
      </c>
      <c r="G302" s="10">
        <f t="shared" ca="1" si="86"/>
        <v>600</v>
      </c>
      <c r="H302" s="10" t="str">
        <f t="shared" ca="1" si="87"/>
        <v>Card</v>
      </c>
      <c r="I302" s="13">
        <f t="shared" ca="1" si="80"/>
        <v>0.63541666666666663</v>
      </c>
      <c r="J302" s="10">
        <f t="shared" ca="1" si="88"/>
        <v>4</v>
      </c>
      <c r="K302" s="10" t="str">
        <f t="shared" ca="1" si="89"/>
        <v>Loved the Cappuccino!</v>
      </c>
      <c r="L302" s="10">
        <f t="shared" ca="1" si="78"/>
        <v>4</v>
      </c>
    </row>
  </sheetData>
  <sortState xmlns:xlrd2="http://schemas.microsoft.com/office/spreadsheetml/2017/richdata2" ref="B2:B26">
    <sortCondition descending="1" ref="B26"/>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14DB4-941A-4FB5-8FBD-ECBEAA5F0D16}">
  <dimension ref="A1"/>
  <sheetViews>
    <sheetView showGridLines="0" workbookViewId="0">
      <selection activeCell="I2" sqref="I2"/>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D81D-562A-40B1-8C63-2604EB8958B3}">
  <dimension ref="A1"/>
  <sheetViews>
    <sheetView workbookViewId="0">
      <selection activeCell="J24" sqref="J24"/>
    </sheetView>
  </sheetViews>
  <sheetFormatPr defaultRowHeight="1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7E3A-EE0E-420D-81AE-10758AE798AA}">
  <dimension ref="A1:B3"/>
  <sheetViews>
    <sheetView workbookViewId="0"/>
  </sheetViews>
  <sheetFormatPr defaultRowHeight="14.5"/>
  <cols>
    <col min="1" max="1" width="12.36328125" bestFit="1" customWidth="1"/>
    <col min="2" max="2" width="24.36328125" bestFit="1" customWidth="1"/>
  </cols>
  <sheetData>
    <row r="1" spans="1:2">
      <c r="A1" s="49" t="s">
        <v>182</v>
      </c>
      <c r="B1" t="s">
        <v>235</v>
      </c>
    </row>
    <row r="2" spans="1:2">
      <c r="A2" s="50" t="s">
        <v>63</v>
      </c>
      <c r="B2">
        <v>4</v>
      </c>
    </row>
    <row r="3" spans="1:2">
      <c r="A3" s="50" t="s">
        <v>228</v>
      </c>
      <c r="B3">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465C7-9422-4AAA-B739-B22F6FBB1CB3}">
  <dimension ref="A1:B3"/>
  <sheetViews>
    <sheetView workbookViewId="0"/>
  </sheetViews>
  <sheetFormatPr defaultRowHeight="14.5"/>
  <cols>
    <col min="1" max="1" width="12.36328125" bestFit="1" customWidth="1"/>
    <col min="2" max="2" width="12.08984375" bestFit="1" customWidth="1"/>
  </cols>
  <sheetData>
    <row r="1" spans="1:2">
      <c r="A1" s="49" t="s">
        <v>182</v>
      </c>
      <c r="B1" t="s">
        <v>318</v>
      </c>
    </row>
    <row r="2" spans="1:2">
      <c r="A2" s="50" t="s">
        <v>63</v>
      </c>
      <c r="B2">
        <v>14000</v>
      </c>
    </row>
    <row r="3" spans="1:2">
      <c r="A3" s="50" t="s">
        <v>228</v>
      </c>
      <c r="B3">
        <v>14000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52BB8-861D-4DFC-B2A0-3F03826873B9}">
  <dimension ref="A1:C9"/>
  <sheetViews>
    <sheetView workbookViewId="0">
      <selection activeCell="C8" sqref="A2:C8"/>
    </sheetView>
  </sheetViews>
  <sheetFormatPr defaultRowHeight="14.5"/>
  <cols>
    <col min="1" max="1" width="17.36328125" bestFit="1" customWidth="1"/>
    <col min="2" max="2" width="20.26953125" bestFit="1" customWidth="1"/>
    <col min="3" max="3" width="18.26953125" bestFit="1" customWidth="1"/>
  </cols>
  <sheetData>
    <row r="1" spans="1:3">
      <c r="A1" s="49" t="s">
        <v>182</v>
      </c>
      <c r="B1" t="s">
        <v>324</v>
      </c>
      <c r="C1" t="s">
        <v>323</v>
      </c>
    </row>
    <row r="2" spans="1:3">
      <c r="A2" s="50" t="s">
        <v>319</v>
      </c>
      <c r="B2">
        <v>1875</v>
      </c>
      <c r="C2">
        <v>268</v>
      </c>
    </row>
    <row r="3" spans="1:3">
      <c r="A3" s="50" t="s">
        <v>322</v>
      </c>
      <c r="B3">
        <v>900</v>
      </c>
      <c r="C3">
        <v>212</v>
      </c>
    </row>
    <row r="4" spans="1:3">
      <c r="A4" s="50" t="s">
        <v>230</v>
      </c>
      <c r="B4">
        <v>980</v>
      </c>
      <c r="C4">
        <v>193</v>
      </c>
    </row>
    <row r="5" spans="1:3">
      <c r="A5" s="50" t="s">
        <v>321</v>
      </c>
      <c r="B5">
        <v>750</v>
      </c>
      <c r="C5">
        <v>153</v>
      </c>
    </row>
    <row r="6" spans="1:3">
      <c r="A6" s="50" t="s">
        <v>320</v>
      </c>
      <c r="B6">
        <v>825.00000000000011</v>
      </c>
      <c r="C6">
        <v>165</v>
      </c>
    </row>
    <row r="7" spans="1:3">
      <c r="A7" s="50" t="s">
        <v>231</v>
      </c>
      <c r="B7">
        <v>1040</v>
      </c>
      <c r="C7">
        <v>266</v>
      </c>
    </row>
    <row r="8" spans="1:3">
      <c r="A8" s="50" t="s">
        <v>227</v>
      </c>
      <c r="C8">
        <v>2792</v>
      </c>
    </row>
    <row r="9" spans="1:3">
      <c r="A9" s="50" t="s">
        <v>228</v>
      </c>
      <c r="B9">
        <v>6370</v>
      </c>
      <c r="C9">
        <v>4049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006E-B903-4818-A5F6-51F545E3AD07}">
  <dimension ref="A1:B5"/>
  <sheetViews>
    <sheetView workbookViewId="0">
      <selection activeCell="A2" sqref="A2:A204"/>
    </sheetView>
  </sheetViews>
  <sheetFormatPr defaultRowHeight="14.5"/>
  <cols>
    <col min="1" max="1" width="12.36328125" bestFit="1" customWidth="1"/>
    <col min="2" max="2" width="14.81640625" bestFit="1" customWidth="1"/>
  </cols>
  <sheetData>
    <row r="1" spans="1:2">
      <c r="A1" s="49" t="s">
        <v>182</v>
      </c>
      <c r="B1" t="s">
        <v>327</v>
      </c>
    </row>
    <row r="2" spans="1:2">
      <c r="A2" s="50" t="s">
        <v>325</v>
      </c>
      <c r="B2">
        <v>91</v>
      </c>
    </row>
    <row r="3" spans="1:2">
      <c r="A3" s="50" t="s">
        <v>326</v>
      </c>
      <c r="B3">
        <v>9</v>
      </c>
    </row>
    <row r="4" spans="1:2">
      <c r="A4" s="50" t="s">
        <v>227</v>
      </c>
    </row>
    <row r="5" spans="1:2">
      <c r="A5" s="50" t="s">
        <v>228</v>
      </c>
      <c r="B5">
        <v>100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1D83-40BE-4625-A470-D4D1861E997C}">
  <dimension ref="A3:C20"/>
  <sheetViews>
    <sheetView workbookViewId="0">
      <selection activeCell="A3" sqref="A3"/>
    </sheetView>
  </sheetViews>
  <sheetFormatPr defaultRowHeight="14.5"/>
  <sheetData>
    <row r="3" spans="1:3">
      <c r="A3" s="55"/>
      <c r="B3" s="56"/>
      <c r="C3" s="57"/>
    </row>
    <row r="4" spans="1:3">
      <c r="A4" s="58"/>
      <c r="B4" s="59"/>
      <c r="C4" s="60"/>
    </row>
    <row r="5" spans="1:3">
      <c r="A5" s="58"/>
      <c r="B5" s="59"/>
      <c r="C5" s="60"/>
    </row>
    <row r="6" spans="1:3">
      <c r="A6" s="58"/>
      <c r="B6" s="59"/>
      <c r="C6" s="60"/>
    </row>
    <row r="7" spans="1:3">
      <c r="A7" s="58"/>
      <c r="B7" s="59"/>
      <c r="C7" s="60"/>
    </row>
    <row r="8" spans="1:3">
      <c r="A8" s="58"/>
      <c r="B8" s="59"/>
      <c r="C8" s="60"/>
    </row>
    <row r="9" spans="1:3">
      <c r="A9" s="58"/>
      <c r="B9" s="59"/>
      <c r="C9" s="60"/>
    </row>
    <row r="10" spans="1:3">
      <c r="A10" s="58"/>
      <c r="B10" s="59"/>
      <c r="C10" s="60"/>
    </row>
    <row r="11" spans="1:3">
      <c r="A11" s="58"/>
      <c r="B11" s="59"/>
      <c r="C11" s="60"/>
    </row>
    <row r="12" spans="1:3">
      <c r="A12" s="58"/>
      <c r="B12" s="59"/>
      <c r="C12" s="60"/>
    </row>
    <row r="13" spans="1:3">
      <c r="A13" s="58"/>
      <c r="B13" s="59"/>
      <c r="C13" s="60"/>
    </row>
    <row r="14" spans="1:3">
      <c r="A14" s="58"/>
      <c r="B14" s="59"/>
      <c r="C14" s="60"/>
    </row>
    <row r="15" spans="1:3">
      <c r="A15" s="58"/>
      <c r="B15" s="59"/>
      <c r="C15" s="60"/>
    </row>
    <row r="16" spans="1:3">
      <c r="A16" s="58"/>
      <c r="B16" s="59"/>
      <c r="C16" s="60"/>
    </row>
    <row r="17" spans="1:3">
      <c r="A17" s="58"/>
      <c r="B17" s="59"/>
      <c r="C17" s="60"/>
    </row>
    <row r="18" spans="1:3">
      <c r="A18" s="58"/>
      <c r="B18" s="59"/>
      <c r="C18" s="60"/>
    </row>
    <row r="19" spans="1:3">
      <c r="A19" s="58"/>
      <c r="B19" s="59"/>
      <c r="C19" s="60"/>
    </row>
    <row r="20" spans="1:3">
      <c r="A20" s="61"/>
      <c r="B20" s="62"/>
      <c r="C20" s="6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A0A1-0084-45B5-B73E-EDCCEB620222}">
  <dimension ref="A1:P83"/>
  <sheetViews>
    <sheetView tabSelected="1" workbookViewId="0">
      <selection sqref="A1:P83"/>
    </sheetView>
  </sheetViews>
  <sheetFormatPr defaultRowHeight="14.5"/>
  <cols>
    <col min="1" max="1" width="10" style="26" customWidth="1"/>
    <col min="2" max="2" width="10.1796875" style="26" customWidth="1"/>
    <col min="3" max="3" width="12.1796875" style="26" customWidth="1"/>
    <col min="4" max="4" width="12.26953125" style="26" customWidth="1"/>
    <col min="5" max="5" width="13.08984375" style="26" customWidth="1"/>
    <col min="6" max="6" width="16.7265625" style="26" customWidth="1"/>
    <col min="7" max="7" width="9" style="26" customWidth="1"/>
    <col min="8" max="8" width="18.1796875" style="26" customWidth="1"/>
    <col min="9" max="9" width="14.54296875" style="26" customWidth="1"/>
    <col min="10" max="11" width="10.1796875" style="26" customWidth="1"/>
    <col min="12" max="12" width="20.1796875" style="26" customWidth="1"/>
    <col min="13" max="13" width="15.26953125" style="26" customWidth="1"/>
    <col min="14" max="14" width="15.6328125" style="26" customWidth="1"/>
    <col min="15" max="15" width="11.6328125" style="26" customWidth="1"/>
    <col min="16" max="16" width="16.7265625" style="26" customWidth="1"/>
    <col min="17" max="16384" width="8.7265625" style="26"/>
  </cols>
  <sheetData>
    <row r="1" spans="1:16" s="33" customFormat="1">
      <c r="A1" s="33" t="s">
        <v>170</v>
      </c>
      <c r="B1" s="33" t="s">
        <v>180</v>
      </c>
      <c r="C1" s="33" t="s">
        <v>171</v>
      </c>
      <c r="D1" s="33" t="s">
        <v>172</v>
      </c>
      <c r="E1" s="33" t="s">
        <v>173</v>
      </c>
      <c r="F1" s="33" t="s">
        <v>174</v>
      </c>
      <c r="G1" s="33" t="s">
        <v>22</v>
      </c>
      <c r="H1" s="33" t="s">
        <v>24</v>
      </c>
      <c r="I1" s="33" t="s">
        <v>175</v>
      </c>
      <c r="J1" s="33" t="s">
        <v>5</v>
      </c>
      <c r="K1" s="33" t="s">
        <v>328</v>
      </c>
      <c r="L1" s="33" t="s">
        <v>176</v>
      </c>
      <c r="M1" s="33" t="s">
        <v>177</v>
      </c>
      <c r="N1" s="33" t="s">
        <v>178</v>
      </c>
      <c r="O1" s="33" t="s">
        <v>181</v>
      </c>
      <c r="P1" s="33" t="s">
        <v>179</v>
      </c>
    </row>
    <row r="2" spans="1:16">
      <c r="A2" s="26" t="str">
        <f>"DEL-" &amp; TEXT(ROW()-1, "000")</f>
        <v>DEL-001</v>
      </c>
      <c r="B2" s="26" t="str">
        <f ca="1">CHOOSE(RANDBETWEEN(1,2), "Zomato", "Swiggy", )</f>
        <v>Zomato</v>
      </c>
      <c r="C2" s="27">
        <f ca="1">DATE(2025, 1, 1) + RANDBETWEEN(0, 30)</f>
        <v>45661</v>
      </c>
      <c r="D2" s="29">
        <f ca="1">TIME(RANDBETWEEN(11, 22), RANDBETWEEN(0, 59), 0)</f>
        <v>0.79652777777777772</v>
      </c>
      <c r="E2" s="26" t="str">
        <f ca="1">"CUST-" &amp; RANDBETWEEN(100, 500)</f>
        <v>CUST-111</v>
      </c>
      <c r="F2" s="26" t="str">
        <f ca="1">CHOOSE(RANDBETWEEN(1,5), "Camp", "Rajapeth", "Panchavati", "Sainagar", "Wadali")</f>
        <v>Panchavati</v>
      </c>
      <c r="G2" s="26" t="str">
        <f ca="1">"ITM-" &amp; TEXT(RANDBETWEEN(1, 100), "000")</f>
        <v>ITM-043</v>
      </c>
      <c r="H2" s="26" t="str">
        <f ca="1">VLOOKUP(G2, Menu!$A$2:$C$101, 3, FALSE)</f>
        <v>Global Main Course</v>
      </c>
      <c r="I2" s="26">
        <f ca="1">RANDBETWEEN(1, 10)</f>
        <v>9</v>
      </c>
      <c r="J2" s="26">
        <f ca="1">RANDBETWEEN(1, 5)</f>
        <v>5</v>
      </c>
      <c r="K2" s="26" t="str">
        <f ca="1">CHOOSE(RANDBETWEEN(1,2),"Yes","No")</f>
        <v>Yes</v>
      </c>
      <c r="L2" s="26" t="str">
        <f ca="1">"EXEC-" &amp; TEXT(RANDBETWEEN(1, 20), "00")</f>
        <v>EXEC-14</v>
      </c>
      <c r="M2" s="26" t="str">
        <f ca="1">IF(RAND() &gt; 0.05, "Delivered", "Cancelled")</f>
        <v>Delivered</v>
      </c>
      <c r="N2" s="26" t="str">
        <f ca="1">CHOOSE(RANDBETWEEN(1,3), "UPI", "Cash", "Card")</f>
        <v>Card</v>
      </c>
      <c r="O2" s="26">
        <f ca="1">I2 * VLOOKUP(G2, Menu!$A$2:$E$101, 5, FALSE)</f>
        <v>2880</v>
      </c>
      <c r="P2" s="26">
        <f t="shared" ref="P2:P33" ca="1" si="0">IF(L2="Cancelled", "-", RANDBETWEEN(3, 5))</f>
        <v>3</v>
      </c>
    </row>
    <row r="3" spans="1:16">
      <c r="A3" s="26" t="str">
        <f t="shared" ref="A3:A66" si="1">"DEL-" &amp; TEXT(ROW()-1, "000")</f>
        <v>DEL-002</v>
      </c>
      <c r="B3" s="26" t="str">
        <f t="shared" ref="B3:B66" ca="1" si="2">CHOOSE(RANDBETWEEN(1,2), "Zomato", "Swiggy", )</f>
        <v>Zomato</v>
      </c>
      <c r="C3" s="27">
        <f t="shared" ref="C3:C66" ca="1" si="3">DATE(2025, 1, 1) + RANDBETWEEN(0, 30)</f>
        <v>45672</v>
      </c>
      <c r="D3" s="29">
        <f t="shared" ref="D3:D66" ca="1" si="4">TIME(RANDBETWEEN(11, 22), RANDBETWEEN(0, 59), 0)</f>
        <v>0.66249999999999998</v>
      </c>
      <c r="E3" s="26" t="str">
        <f t="shared" ref="E3:E66" ca="1" si="5">"CUST-" &amp; RANDBETWEEN(100, 500)</f>
        <v>CUST-386</v>
      </c>
      <c r="F3" s="26" t="str">
        <f t="shared" ref="F3:F66" ca="1" si="6">CHOOSE(RANDBETWEEN(1,5), "Camp", "Rajapeth", "Panchavati", "Sainagar", "Wadali")</f>
        <v>Sainagar</v>
      </c>
      <c r="G3" s="26" t="str">
        <f t="shared" ref="G3:G66" ca="1" si="7">"ITM-" &amp; TEXT(RANDBETWEEN(1, 100), "000")</f>
        <v>ITM-053</v>
      </c>
      <c r="H3" s="26" t="str">
        <f ca="1">VLOOKUP(G3, Menu!$A$2:$C$101, 3, FALSE)</f>
        <v>Global Main Course</v>
      </c>
      <c r="I3" s="26">
        <f t="shared" ref="I3:I66" ca="1" si="8">RANDBETWEEN(1, 10)</f>
        <v>10</v>
      </c>
      <c r="J3" s="26">
        <f t="shared" ref="J3:J66" ca="1" si="9">RANDBETWEEN(1, 5)</f>
        <v>2</v>
      </c>
      <c r="K3" s="26" t="str">
        <f t="shared" ref="K3:K66" ca="1" si="10">CHOOSE(RANDBETWEEN(1,2),"Yes","No")</f>
        <v>Yes</v>
      </c>
      <c r="L3" s="26" t="str">
        <f t="shared" ref="L3:L66" ca="1" si="11">"EXEC-" &amp; TEXT(RANDBETWEEN(1, 20), "00")</f>
        <v>EXEC-03</v>
      </c>
      <c r="M3" s="26" t="str">
        <f t="shared" ref="M3:M66" ca="1" si="12">IF(RAND() &gt; 0.05, "Delivered", "Cancelled")</f>
        <v>Delivered</v>
      </c>
      <c r="N3" s="26" t="str">
        <f t="shared" ref="N3:N66" ca="1" si="13">CHOOSE(RANDBETWEEN(1,3), "UPI", "Cash", "Card")</f>
        <v>UPI</v>
      </c>
      <c r="O3" s="26">
        <f ca="1">I3 * VLOOKUP(G3, Menu!$A$2:$E$101, 5, FALSE)</f>
        <v>1800</v>
      </c>
      <c r="P3" s="26">
        <f t="shared" ca="1" si="0"/>
        <v>5</v>
      </c>
    </row>
    <row r="4" spans="1:16">
      <c r="A4" s="26" t="str">
        <f t="shared" si="1"/>
        <v>DEL-003</v>
      </c>
      <c r="B4" s="26" t="str">
        <f t="shared" ca="1" si="2"/>
        <v>Swiggy</v>
      </c>
      <c r="C4" s="27">
        <f t="shared" ca="1" si="3"/>
        <v>45660</v>
      </c>
      <c r="D4" s="29">
        <f t="shared" ca="1" si="4"/>
        <v>0.85069444444444442</v>
      </c>
      <c r="E4" s="26" t="str">
        <f t="shared" ca="1" si="5"/>
        <v>CUST-155</v>
      </c>
      <c r="F4" s="26" t="str">
        <f t="shared" ca="1" si="6"/>
        <v>Camp</v>
      </c>
      <c r="G4" s="26" t="str">
        <f t="shared" ca="1" si="7"/>
        <v>ITM-055</v>
      </c>
      <c r="H4" s="26" t="str">
        <f ca="1">VLOOKUP(G4, Menu!$A$2:$C$101, 3, FALSE)</f>
        <v>Global Main Course</v>
      </c>
      <c r="I4" s="26">
        <f t="shared" ca="1" si="8"/>
        <v>7</v>
      </c>
      <c r="J4" s="26">
        <f t="shared" ca="1" si="9"/>
        <v>4</v>
      </c>
      <c r="K4" s="26" t="str">
        <f t="shared" ca="1" si="10"/>
        <v>Yes</v>
      </c>
      <c r="L4" s="26" t="str">
        <f t="shared" ca="1" si="11"/>
        <v>EXEC-15</v>
      </c>
      <c r="M4" s="26" t="str">
        <f t="shared" ca="1" si="12"/>
        <v>Delivered</v>
      </c>
      <c r="N4" s="26" t="str">
        <f t="shared" ca="1" si="13"/>
        <v>UPI</v>
      </c>
      <c r="O4" s="26">
        <f ca="1">I4 * VLOOKUP(G4, Menu!$A$2:$E$101, 5, FALSE)</f>
        <v>700</v>
      </c>
      <c r="P4" s="26">
        <f t="shared" ca="1" si="0"/>
        <v>4</v>
      </c>
    </row>
    <row r="5" spans="1:16">
      <c r="A5" s="26" t="str">
        <f t="shared" si="1"/>
        <v>DEL-004</v>
      </c>
      <c r="B5" s="26" t="str">
        <f t="shared" ca="1" si="2"/>
        <v>Zomato</v>
      </c>
      <c r="C5" s="27">
        <f t="shared" ca="1" si="3"/>
        <v>45667</v>
      </c>
      <c r="D5" s="29">
        <f t="shared" ca="1" si="4"/>
        <v>0.77916666666666667</v>
      </c>
      <c r="E5" s="26" t="str">
        <f t="shared" ca="1" si="5"/>
        <v>CUST-282</v>
      </c>
      <c r="F5" s="26" t="str">
        <f t="shared" ca="1" si="6"/>
        <v>Sainagar</v>
      </c>
      <c r="G5" s="26" t="str">
        <f t="shared" ca="1" si="7"/>
        <v>ITM-088</v>
      </c>
      <c r="H5" s="26" t="str">
        <f ca="1">VLOOKUP(G5, Menu!$A$2:$C$101, 3, FALSE)</f>
        <v>Dessert</v>
      </c>
      <c r="I5" s="26">
        <f t="shared" ca="1" si="8"/>
        <v>10</v>
      </c>
      <c r="J5" s="26">
        <f t="shared" ca="1" si="9"/>
        <v>1</v>
      </c>
      <c r="K5" s="26" t="str">
        <f t="shared" ca="1" si="10"/>
        <v>Yes</v>
      </c>
      <c r="L5" s="26" t="str">
        <f t="shared" ca="1" si="11"/>
        <v>EXEC-16</v>
      </c>
      <c r="M5" s="26" t="str">
        <f t="shared" ca="1" si="12"/>
        <v>Delivered</v>
      </c>
      <c r="N5" s="26" t="str">
        <f t="shared" ca="1" si="13"/>
        <v>Card</v>
      </c>
      <c r="O5" s="26">
        <f ca="1">I5 * VLOOKUP(G5, Menu!$A$2:$E$101, 5, FALSE)</f>
        <v>1800</v>
      </c>
      <c r="P5" s="26">
        <f t="shared" ca="1" si="0"/>
        <v>4</v>
      </c>
    </row>
    <row r="6" spans="1:16">
      <c r="A6" s="26" t="str">
        <f t="shared" si="1"/>
        <v>DEL-005</v>
      </c>
      <c r="B6" s="26" t="str">
        <f t="shared" ca="1" si="2"/>
        <v>Zomato</v>
      </c>
      <c r="C6" s="27">
        <f t="shared" ca="1" si="3"/>
        <v>45660</v>
      </c>
      <c r="D6" s="29">
        <f t="shared" ca="1" si="4"/>
        <v>0.72499999999999998</v>
      </c>
      <c r="E6" s="26" t="str">
        <f t="shared" ca="1" si="5"/>
        <v>CUST-341</v>
      </c>
      <c r="F6" s="26" t="str">
        <f t="shared" ca="1" si="6"/>
        <v>Rajapeth</v>
      </c>
      <c r="G6" s="26" t="str">
        <f t="shared" ca="1" si="7"/>
        <v>ITM-007</v>
      </c>
      <c r="H6" s="26" t="str">
        <f ca="1">VLOOKUP(G6, Menu!$A$2:$C$101, 3, FALSE)</f>
        <v>Beverages</v>
      </c>
      <c r="I6" s="26">
        <f t="shared" ca="1" si="8"/>
        <v>3</v>
      </c>
      <c r="J6" s="26">
        <f t="shared" ca="1" si="9"/>
        <v>2</v>
      </c>
      <c r="K6" s="26" t="str">
        <f t="shared" ca="1" si="10"/>
        <v>No</v>
      </c>
      <c r="L6" s="26" t="str">
        <f t="shared" ca="1" si="11"/>
        <v>EXEC-17</v>
      </c>
      <c r="M6" s="26" t="str">
        <f t="shared" ca="1" si="12"/>
        <v>Delivered</v>
      </c>
      <c r="N6" s="26" t="str">
        <f t="shared" ca="1" si="13"/>
        <v>UPI</v>
      </c>
      <c r="O6" s="26">
        <f ca="1">I6 * VLOOKUP(G6, Menu!$A$2:$E$101, 5, FALSE)</f>
        <v>300</v>
      </c>
      <c r="P6" s="26">
        <f t="shared" ca="1" si="0"/>
        <v>3</v>
      </c>
    </row>
    <row r="7" spans="1:16">
      <c r="A7" s="26" t="str">
        <f t="shared" si="1"/>
        <v>DEL-006</v>
      </c>
      <c r="B7" s="26" t="str">
        <f t="shared" ca="1" si="2"/>
        <v>Zomato</v>
      </c>
      <c r="C7" s="27">
        <f t="shared" ca="1" si="3"/>
        <v>45674</v>
      </c>
      <c r="D7" s="29">
        <f t="shared" ca="1" si="4"/>
        <v>0.95138888888888884</v>
      </c>
      <c r="E7" s="26" t="str">
        <f t="shared" ca="1" si="5"/>
        <v>CUST-487</v>
      </c>
      <c r="F7" s="26" t="str">
        <f t="shared" ca="1" si="6"/>
        <v>Panchavati</v>
      </c>
      <c r="G7" s="26" t="str">
        <f t="shared" ca="1" si="7"/>
        <v>ITM-072</v>
      </c>
      <c r="H7" s="26" t="str">
        <f ca="1">VLOOKUP(G7, Menu!$A$2:$C$101, 3, FALSE)</f>
        <v>Snacks</v>
      </c>
      <c r="I7" s="26">
        <f t="shared" ca="1" si="8"/>
        <v>1</v>
      </c>
      <c r="J7" s="26">
        <f t="shared" ca="1" si="9"/>
        <v>1</v>
      </c>
      <c r="K7" s="26" t="str">
        <f t="shared" ca="1" si="10"/>
        <v>No</v>
      </c>
      <c r="L7" s="26" t="str">
        <f t="shared" ca="1" si="11"/>
        <v>EXEC-17</v>
      </c>
      <c r="M7" s="26" t="str">
        <f t="shared" ca="1" si="12"/>
        <v>Delivered</v>
      </c>
      <c r="N7" s="26" t="str">
        <f t="shared" ca="1" si="13"/>
        <v>Cash</v>
      </c>
      <c r="O7" s="26">
        <f ca="1">I7 * VLOOKUP(G7, Menu!$A$2:$E$101, 5, FALSE)</f>
        <v>100</v>
      </c>
      <c r="P7" s="26">
        <f t="shared" ca="1" si="0"/>
        <v>5</v>
      </c>
    </row>
    <row r="8" spans="1:16">
      <c r="A8" s="26" t="str">
        <f t="shared" si="1"/>
        <v>DEL-007</v>
      </c>
      <c r="B8" s="26" t="str">
        <f t="shared" ca="1" si="2"/>
        <v>Zomato</v>
      </c>
      <c r="C8" s="27">
        <f t="shared" ca="1" si="3"/>
        <v>45661</v>
      </c>
      <c r="D8" s="29">
        <f t="shared" ca="1" si="4"/>
        <v>0.88749999999999996</v>
      </c>
      <c r="E8" s="26" t="str">
        <f t="shared" ca="1" si="5"/>
        <v>CUST-270</v>
      </c>
      <c r="F8" s="26" t="str">
        <f t="shared" ca="1" si="6"/>
        <v>Rajapeth</v>
      </c>
      <c r="G8" s="26" t="str">
        <f t="shared" ca="1" si="7"/>
        <v>ITM-045</v>
      </c>
      <c r="H8" s="26" t="str">
        <f ca="1">VLOOKUP(G8, Menu!$A$2:$C$101, 3, FALSE)</f>
        <v>Global Main Course</v>
      </c>
      <c r="I8" s="26">
        <f t="shared" ca="1" si="8"/>
        <v>7</v>
      </c>
      <c r="J8" s="26">
        <f t="shared" ca="1" si="9"/>
        <v>3</v>
      </c>
      <c r="K8" s="26" t="str">
        <f t="shared" ca="1" si="10"/>
        <v>No</v>
      </c>
      <c r="L8" s="26" t="str">
        <f t="shared" ca="1" si="11"/>
        <v>EXEC-14</v>
      </c>
      <c r="M8" s="26" t="str">
        <f t="shared" ca="1" si="12"/>
        <v>Delivered</v>
      </c>
      <c r="N8" s="26" t="str">
        <f t="shared" ca="1" si="13"/>
        <v>Cash</v>
      </c>
      <c r="O8" s="26">
        <f ca="1">I8 * VLOOKUP(G8, Menu!$A$2:$E$101, 5, FALSE)</f>
        <v>2380</v>
      </c>
      <c r="P8" s="26">
        <f t="shared" ca="1" si="0"/>
        <v>5</v>
      </c>
    </row>
    <row r="9" spans="1:16">
      <c r="A9" s="26" t="str">
        <f t="shared" si="1"/>
        <v>DEL-008</v>
      </c>
      <c r="B9" s="26" t="str">
        <f t="shared" ca="1" si="2"/>
        <v>Zomato</v>
      </c>
      <c r="C9" s="27">
        <f t="shared" ca="1" si="3"/>
        <v>45684</v>
      </c>
      <c r="D9" s="29">
        <f t="shared" ca="1" si="4"/>
        <v>0.88680555555555551</v>
      </c>
      <c r="E9" s="26" t="str">
        <f t="shared" ca="1" si="5"/>
        <v>CUST-316</v>
      </c>
      <c r="F9" s="26" t="str">
        <f t="shared" ca="1" si="6"/>
        <v>Panchavati</v>
      </c>
      <c r="G9" s="26" t="str">
        <f t="shared" ca="1" si="7"/>
        <v>ITM-022</v>
      </c>
      <c r="H9" s="26" t="str">
        <f ca="1">VLOOKUP(G9, Menu!$A$2:$C$101, 3, FALSE)</f>
        <v>Beverages</v>
      </c>
      <c r="I9" s="26">
        <f t="shared" ca="1" si="8"/>
        <v>1</v>
      </c>
      <c r="J9" s="26">
        <f t="shared" ca="1" si="9"/>
        <v>3</v>
      </c>
      <c r="K9" s="26" t="str">
        <f t="shared" ca="1" si="10"/>
        <v>No</v>
      </c>
      <c r="L9" s="26" t="str">
        <f t="shared" ca="1" si="11"/>
        <v>EXEC-15</v>
      </c>
      <c r="M9" s="26" t="str">
        <f t="shared" ca="1" si="12"/>
        <v>Delivered</v>
      </c>
      <c r="N9" s="26" t="str">
        <f t="shared" ca="1" si="13"/>
        <v>Cash</v>
      </c>
      <c r="O9" s="26">
        <f ca="1">I9 * VLOOKUP(G9, Menu!$A$2:$E$101, 5, FALSE)</f>
        <v>120</v>
      </c>
      <c r="P9" s="26">
        <f t="shared" ca="1" si="0"/>
        <v>4</v>
      </c>
    </row>
    <row r="10" spans="1:16">
      <c r="A10" s="26" t="str">
        <f t="shared" si="1"/>
        <v>DEL-009</v>
      </c>
      <c r="B10" s="26" t="str">
        <f t="shared" ca="1" si="2"/>
        <v>Zomato</v>
      </c>
      <c r="C10" s="27">
        <f t="shared" ca="1" si="3"/>
        <v>45670</v>
      </c>
      <c r="D10" s="29">
        <f t="shared" ca="1" si="4"/>
        <v>0.70138888888888884</v>
      </c>
      <c r="E10" s="26" t="str">
        <f t="shared" ca="1" si="5"/>
        <v>CUST-351</v>
      </c>
      <c r="F10" s="26" t="str">
        <f t="shared" ca="1" si="6"/>
        <v>Sainagar</v>
      </c>
      <c r="G10" s="26" t="str">
        <f t="shared" ca="1" si="7"/>
        <v>ITM-014</v>
      </c>
      <c r="H10" s="26" t="str">
        <f ca="1">VLOOKUP(G10, Menu!$A$2:$C$101, 3, FALSE)</f>
        <v>Beverages</v>
      </c>
      <c r="I10" s="26">
        <f t="shared" ca="1" si="8"/>
        <v>4</v>
      </c>
      <c r="J10" s="26">
        <f t="shared" ca="1" si="9"/>
        <v>2</v>
      </c>
      <c r="K10" s="26" t="str">
        <f t="shared" ca="1" si="10"/>
        <v>No</v>
      </c>
      <c r="L10" s="26" t="str">
        <f t="shared" ca="1" si="11"/>
        <v>EXEC-16</v>
      </c>
      <c r="M10" s="26" t="str">
        <f t="shared" ca="1" si="12"/>
        <v>Delivered</v>
      </c>
      <c r="N10" s="26" t="str">
        <f t="shared" ca="1" si="13"/>
        <v>Card</v>
      </c>
      <c r="O10" s="26">
        <f ca="1">I10 * VLOOKUP(G10, Menu!$A$2:$E$101, 5, FALSE)</f>
        <v>400</v>
      </c>
      <c r="P10" s="26">
        <f t="shared" ca="1" si="0"/>
        <v>3</v>
      </c>
    </row>
    <row r="11" spans="1:16">
      <c r="A11" s="26" t="str">
        <f t="shared" si="1"/>
        <v>DEL-010</v>
      </c>
      <c r="B11" s="26" t="str">
        <f t="shared" ca="1" si="2"/>
        <v>Zomato</v>
      </c>
      <c r="C11" s="27">
        <f t="shared" ca="1" si="3"/>
        <v>45676</v>
      </c>
      <c r="D11" s="29">
        <f t="shared" ca="1" si="4"/>
        <v>0.95486111111111116</v>
      </c>
      <c r="E11" s="26" t="str">
        <f t="shared" ca="1" si="5"/>
        <v>CUST-120</v>
      </c>
      <c r="F11" s="26" t="str">
        <f t="shared" ca="1" si="6"/>
        <v>Wadali</v>
      </c>
      <c r="G11" s="26" t="str">
        <f t="shared" ca="1" si="7"/>
        <v>ITM-003</v>
      </c>
      <c r="H11" s="26" t="str">
        <f ca="1">VLOOKUP(G11, Menu!$A$2:$C$101, 3, FALSE)</f>
        <v>Beverages</v>
      </c>
      <c r="I11" s="26">
        <f t="shared" ca="1" si="8"/>
        <v>9</v>
      </c>
      <c r="J11" s="26">
        <f t="shared" ca="1" si="9"/>
        <v>5</v>
      </c>
      <c r="K11" s="26" t="str">
        <f t="shared" ca="1" si="10"/>
        <v>No</v>
      </c>
      <c r="L11" s="26" t="str">
        <f t="shared" ca="1" si="11"/>
        <v>EXEC-14</v>
      </c>
      <c r="M11" s="26" t="str">
        <f t="shared" ca="1" si="12"/>
        <v>Delivered</v>
      </c>
      <c r="N11" s="26" t="str">
        <f t="shared" ca="1" si="13"/>
        <v>UPI</v>
      </c>
      <c r="O11" s="26">
        <f ca="1">I11 * VLOOKUP(G11, Menu!$A$2:$E$101, 5, FALSE)</f>
        <v>900</v>
      </c>
      <c r="P11" s="26">
        <f t="shared" ca="1" si="0"/>
        <v>5</v>
      </c>
    </row>
    <row r="12" spans="1:16">
      <c r="A12" s="26" t="str">
        <f t="shared" si="1"/>
        <v>DEL-011</v>
      </c>
      <c r="B12" s="26" t="str">
        <f t="shared" ca="1" si="2"/>
        <v>Zomato</v>
      </c>
      <c r="C12" s="27">
        <f t="shared" ca="1" si="3"/>
        <v>45685</v>
      </c>
      <c r="D12" s="29">
        <f t="shared" ca="1" si="4"/>
        <v>0.53611111111111109</v>
      </c>
      <c r="E12" s="26" t="str">
        <f t="shared" ca="1" si="5"/>
        <v>CUST-389</v>
      </c>
      <c r="F12" s="26" t="str">
        <f t="shared" ca="1" si="6"/>
        <v>Camp</v>
      </c>
      <c r="G12" s="26" t="str">
        <f t="shared" ca="1" si="7"/>
        <v>ITM-023</v>
      </c>
      <c r="H12" s="26" t="str">
        <f ca="1">VLOOKUP(G12, Menu!$A$2:$C$101, 3, FALSE)</f>
        <v>Beverages</v>
      </c>
      <c r="I12" s="26">
        <f t="shared" ca="1" si="8"/>
        <v>5</v>
      </c>
      <c r="J12" s="26">
        <f t="shared" ca="1" si="9"/>
        <v>5</v>
      </c>
      <c r="K12" s="26" t="str">
        <f t="shared" ca="1" si="10"/>
        <v>No</v>
      </c>
      <c r="L12" s="26" t="str">
        <f t="shared" ca="1" si="11"/>
        <v>EXEC-04</v>
      </c>
      <c r="M12" s="26" t="str">
        <f t="shared" ca="1" si="12"/>
        <v>Delivered</v>
      </c>
      <c r="N12" s="26" t="str">
        <f t="shared" ca="1" si="13"/>
        <v>Cash</v>
      </c>
      <c r="O12" s="26">
        <f ca="1">I12 * VLOOKUP(G12, Menu!$A$2:$E$101, 5, FALSE)</f>
        <v>500</v>
      </c>
      <c r="P12" s="26">
        <f t="shared" ca="1" si="0"/>
        <v>4</v>
      </c>
    </row>
    <row r="13" spans="1:16">
      <c r="A13" s="26" t="str">
        <f t="shared" si="1"/>
        <v>DEL-012</v>
      </c>
      <c r="B13" s="26" t="str">
        <f t="shared" ca="1" si="2"/>
        <v>Zomato</v>
      </c>
      <c r="C13" s="27">
        <f t="shared" ca="1" si="3"/>
        <v>45684</v>
      </c>
      <c r="D13" s="29">
        <f t="shared" ca="1" si="4"/>
        <v>0.71875</v>
      </c>
      <c r="E13" s="26" t="str">
        <f t="shared" ca="1" si="5"/>
        <v>CUST-420</v>
      </c>
      <c r="F13" s="26" t="str">
        <f t="shared" ca="1" si="6"/>
        <v>Wadali</v>
      </c>
      <c r="G13" s="26" t="str">
        <f t="shared" ca="1" si="7"/>
        <v>ITM-004</v>
      </c>
      <c r="H13" s="26" t="str">
        <f ca="1">VLOOKUP(G13, Menu!$A$2:$C$101, 3, FALSE)</f>
        <v>Beverages</v>
      </c>
      <c r="I13" s="26">
        <f t="shared" ca="1" si="8"/>
        <v>9</v>
      </c>
      <c r="J13" s="26">
        <f t="shared" ca="1" si="9"/>
        <v>2</v>
      </c>
      <c r="K13" s="26" t="str">
        <f t="shared" ca="1" si="10"/>
        <v>No</v>
      </c>
      <c r="L13" s="26" t="str">
        <f t="shared" ca="1" si="11"/>
        <v>EXEC-05</v>
      </c>
      <c r="M13" s="26" t="str">
        <f t="shared" ca="1" si="12"/>
        <v>Delivered</v>
      </c>
      <c r="N13" s="26" t="str">
        <f t="shared" ca="1" si="13"/>
        <v>UPI</v>
      </c>
      <c r="O13" s="26">
        <f ca="1">I13 * VLOOKUP(G13, Menu!$A$2:$E$101, 5, FALSE)</f>
        <v>720</v>
      </c>
      <c r="P13" s="26">
        <f t="shared" ca="1" si="0"/>
        <v>3</v>
      </c>
    </row>
    <row r="14" spans="1:16">
      <c r="A14" s="26" t="str">
        <f t="shared" si="1"/>
        <v>DEL-013</v>
      </c>
      <c r="B14" s="26" t="str">
        <f t="shared" ca="1" si="2"/>
        <v>Swiggy</v>
      </c>
      <c r="C14" s="27">
        <f t="shared" ca="1" si="3"/>
        <v>45680</v>
      </c>
      <c r="D14" s="29">
        <f t="shared" ca="1" si="4"/>
        <v>0.74027777777777781</v>
      </c>
      <c r="E14" s="26" t="str">
        <f t="shared" ca="1" si="5"/>
        <v>CUST-134</v>
      </c>
      <c r="F14" s="26" t="str">
        <f t="shared" ca="1" si="6"/>
        <v>Rajapeth</v>
      </c>
      <c r="G14" s="26" t="str">
        <f t="shared" ca="1" si="7"/>
        <v>ITM-062</v>
      </c>
      <c r="H14" s="26" t="str">
        <f ca="1">VLOOKUP(G14, Menu!$A$2:$C$101, 3, FALSE)</f>
        <v>Chinese</v>
      </c>
      <c r="I14" s="26">
        <f t="shared" ca="1" si="8"/>
        <v>9</v>
      </c>
      <c r="J14" s="26">
        <f t="shared" ca="1" si="9"/>
        <v>1</v>
      </c>
      <c r="K14" s="26" t="str">
        <f t="shared" ca="1" si="10"/>
        <v>Yes</v>
      </c>
      <c r="L14" s="26" t="str">
        <f t="shared" ca="1" si="11"/>
        <v>EXEC-09</v>
      </c>
      <c r="M14" s="26" t="str">
        <f t="shared" ca="1" si="12"/>
        <v>Delivered</v>
      </c>
      <c r="N14" s="26" t="str">
        <f t="shared" ca="1" si="13"/>
        <v>Cash</v>
      </c>
      <c r="O14" s="26">
        <f ca="1">I14 * VLOOKUP(G14, Menu!$A$2:$E$101, 5, FALSE)</f>
        <v>1530</v>
      </c>
      <c r="P14" s="26">
        <f t="shared" ca="1" si="0"/>
        <v>3</v>
      </c>
    </row>
    <row r="15" spans="1:16">
      <c r="A15" s="26" t="str">
        <f t="shared" si="1"/>
        <v>DEL-014</v>
      </c>
      <c r="B15" s="26" t="str">
        <f t="shared" ca="1" si="2"/>
        <v>Swiggy</v>
      </c>
      <c r="C15" s="27">
        <f t="shared" ca="1" si="3"/>
        <v>45667</v>
      </c>
      <c r="D15" s="29">
        <f t="shared" ca="1" si="4"/>
        <v>0.76597222222222228</v>
      </c>
      <c r="E15" s="26" t="str">
        <f t="shared" ca="1" si="5"/>
        <v>CUST-320</v>
      </c>
      <c r="F15" s="26" t="str">
        <f t="shared" ca="1" si="6"/>
        <v>Wadali</v>
      </c>
      <c r="G15" s="26" t="str">
        <f t="shared" ca="1" si="7"/>
        <v>ITM-098</v>
      </c>
      <c r="H15" s="26" t="str">
        <f ca="1">VLOOKUP(G15, Menu!$A$2:$C$101, 3, FALSE)</f>
        <v>Dessert</v>
      </c>
      <c r="I15" s="26">
        <f t="shared" ca="1" si="8"/>
        <v>10</v>
      </c>
      <c r="J15" s="26">
        <f t="shared" ca="1" si="9"/>
        <v>1</v>
      </c>
      <c r="K15" s="26" t="str">
        <f t="shared" ca="1" si="10"/>
        <v>Yes</v>
      </c>
      <c r="L15" s="26" t="str">
        <f t="shared" ca="1" si="11"/>
        <v>EXEC-17</v>
      </c>
      <c r="M15" s="26" t="str">
        <f t="shared" ca="1" si="12"/>
        <v>Delivered</v>
      </c>
      <c r="N15" s="26" t="str">
        <f t="shared" ca="1" si="13"/>
        <v>Card</v>
      </c>
      <c r="O15" s="26">
        <f ca="1">I15 * VLOOKUP(G15, Menu!$A$2:$E$101, 5, FALSE)</f>
        <v>1000</v>
      </c>
      <c r="P15" s="26">
        <f t="shared" ca="1" si="0"/>
        <v>3</v>
      </c>
    </row>
    <row r="16" spans="1:16">
      <c r="A16" s="26" t="str">
        <f t="shared" si="1"/>
        <v>DEL-015</v>
      </c>
      <c r="B16" s="26" t="str">
        <f t="shared" ca="1" si="2"/>
        <v>Zomato</v>
      </c>
      <c r="C16" s="27">
        <f t="shared" ca="1" si="3"/>
        <v>45688</v>
      </c>
      <c r="D16" s="29">
        <f t="shared" ca="1" si="4"/>
        <v>0.95694444444444449</v>
      </c>
      <c r="E16" s="26" t="str">
        <f t="shared" ca="1" si="5"/>
        <v>CUST-486</v>
      </c>
      <c r="F16" s="26" t="str">
        <f t="shared" ca="1" si="6"/>
        <v>Panchavati</v>
      </c>
      <c r="G16" s="26" t="str">
        <f t="shared" ca="1" si="7"/>
        <v>ITM-014</v>
      </c>
      <c r="H16" s="26" t="str">
        <f ca="1">VLOOKUP(G16, Menu!$A$2:$C$101, 3, FALSE)</f>
        <v>Beverages</v>
      </c>
      <c r="I16" s="26">
        <f t="shared" ca="1" si="8"/>
        <v>1</v>
      </c>
      <c r="J16" s="26">
        <f t="shared" ca="1" si="9"/>
        <v>2</v>
      </c>
      <c r="K16" s="26" t="str">
        <f t="shared" ca="1" si="10"/>
        <v>Yes</v>
      </c>
      <c r="L16" s="26" t="str">
        <f t="shared" ca="1" si="11"/>
        <v>EXEC-20</v>
      </c>
      <c r="M16" s="26" t="str">
        <f t="shared" ca="1" si="12"/>
        <v>Delivered</v>
      </c>
      <c r="N16" s="26" t="str">
        <f t="shared" ca="1" si="13"/>
        <v>Card</v>
      </c>
      <c r="O16" s="26">
        <f ca="1">I16 * VLOOKUP(G16, Menu!$A$2:$E$101, 5, FALSE)</f>
        <v>100</v>
      </c>
      <c r="P16" s="26">
        <f t="shared" ca="1" si="0"/>
        <v>3</v>
      </c>
    </row>
    <row r="17" spans="1:16">
      <c r="A17" s="26" t="str">
        <f t="shared" si="1"/>
        <v>DEL-016</v>
      </c>
      <c r="B17" s="26" t="str">
        <f t="shared" ca="1" si="2"/>
        <v>Zomato</v>
      </c>
      <c r="C17" s="27">
        <f t="shared" ca="1" si="3"/>
        <v>45671</v>
      </c>
      <c r="D17" s="29">
        <f t="shared" ca="1" si="4"/>
        <v>0.625</v>
      </c>
      <c r="E17" s="26" t="str">
        <f t="shared" ca="1" si="5"/>
        <v>CUST-252</v>
      </c>
      <c r="F17" s="26" t="str">
        <f t="shared" ca="1" si="6"/>
        <v>Panchavati</v>
      </c>
      <c r="G17" s="26" t="str">
        <f t="shared" ca="1" si="7"/>
        <v>ITM-024</v>
      </c>
      <c r="H17" s="26" t="str">
        <f ca="1">VLOOKUP(G17, Menu!$A$2:$C$101, 3, FALSE)</f>
        <v>Beverages</v>
      </c>
      <c r="I17" s="26">
        <f t="shared" ca="1" si="8"/>
        <v>4</v>
      </c>
      <c r="J17" s="26">
        <f t="shared" ca="1" si="9"/>
        <v>4</v>
      </c>
      <c r="K17" s="26" t="str">
        <f t="shared" ca="1" si="10"/>
        <v>No</v>
      </c>
      <c r="L17" s="26" t="str">
        <f t="shared" ca="1" si="11"/>
        <v>EXEC-20</v>
      </c>
      <c r="M17" s="26" t="str">
        <f t="shared" ca="1" si="12"/>
        <v>Delivered</v>
      </c>
      <c r="N17" s="26" t="str">
        <f t="shared" ca="1" si="13"/>
        <v>UPI</v>
      </c>
      <c r="O17" s="26">
        <f ca="1">I17 * VLOOKUP(G17, Menu!$A$2:$E$101, 5, FALSE)</f>
        <v>400</v>
      </c>
      <c r="P17" s="26">
        <f t="shared" ca="1" si="0"/>
        <v>4</v>
      </c>
    </row>
    <row r="18" spans="1:16">
      <c r="A18" s="26" t="str">
        <f t="shared" si="1"/>
        <v>DEL-017</v>
      </c>
      <c r="B18" s="26" t="str">
        <f t="shared" ca="1" si="2"/>
        <v>Zomato</v>
      </c>
      <c r="C18" s="27">
        <f t="shared" ca="1" si="3"/>
        <v>45668</v>
      </c>
      <c r="D18" s="29">
        <f t="shared" ca="1" si="4"/>
        <v>0.78819444444444442</v>
      </c>
      <c r="E18" s="26" t="str">
        <f t="shared" ca="1" si="5"/>
        <v>CUST-168</v>
      </c>
      <c r="F18" s="26" t="str">
        <f t="shared" ca="1" si="6"/>
        <v>Wadali</v>
      </c>
      <c r="G18" s="26" t="str">
        <f t="shared" ca="1" si="7"/>
        <v>ITM-088</v>
      </c>
      <c r="H18" s="26" t="str">
        <f ca="1">VLOOKUP(G18, Menu!$A$2:$C$101, 3, FALSE)</f>
        <v>Dessert</v>
      </c>
      <c r="I18" s="26">
        <f t="shared" ca="1" si="8"/>
        <v>7</v>
      </c>
      <c r="J18" s="26">
        <f t="shared" ca="1" si="9"/>
        <v>4</v>
      </c>
      <c r="K18" s="26" t="str">
        <f t="shared" ca="1" si="10"/>
        <v>No</v>
      </c>
      <c r="L18" s="26" t="str">
        <f t="shared" ca="1" si="11"/>
        <v>EXEC-11</v>
      </c>
      <c r="M18" s="26" t="str">
        <f t="shared" ca="1" si="12"/>
        <v>Delivered</v>
      </c>
      <c r="N18" s="26" t="str">
        <f t="shared" ca="1" si="13"/>
        <v>UPI</v>
      </c>
      <c r="O18" s="26">
        <f ca="1">I18 * VLOOKUP(G18, Menu!$A$2:$E$101, 5, FALSE)</f>
        <v>1260</v>
      </c>
      <c r="P18" s="26">
        <f t="shared" ca="1" si="0"/>
        <v>4</v>
      </c>
    </row>
    <row r="19" spans="1:16">
      <c r="A19" s="26" t="str">
        <f t="shared" si="1"/>
        <v>DEL-018</v>
      </c>
      <c r="B19" s="26" t="str">
        <f t="shared" ca="1" si="2"/>
        <v>Zomato</v>
      </c>
      <c r="C19" s="27">
        <f t="shared" ca="1" si="3"/>
        <v>45684</v>
      </c>
      <c r="D19" s="29">
        <f t="shared" ca="1" si="4"/>
        <v>0.83125000000000004</v>
      </c>
      <c r="E19" s="26" t="str">
        <f t="shared" ca="1" si="5"/>
        <v>CUST-369</v>
      </c>
      <c r="F19" s="26" t="str">
        <f t="shared" ca="1" si="6"/>
        <v>Wadali</v>
      </c>
      <c r="G19" s="26" t="str">
        <f t="shared" ca="1" si="7"/>
        <v>ITM-011</v>
      </c>
      <c r="H19" s="26" t="str">
        <f ca="1">VLOOKUP(G19, Menu!$A$2:$C$101, 3, FALSE)</f>
        <v>Beverages</v>
      </c>
      <c r="I19" s="26">
        <f t="shared" ca="1" si="8"/>
        <v>8</v>
      </c>
      <c r="J19" s="26">
        <f t="shared" ca="1" si="9"/>
        <v>2</v>
      </c>
      <c r="K19" s="26" t="str">
        <f t="shared" ca="1" si="10"/>
        <v>No</v>
      </c>
      <c r="L19" s="26" t="str">
        <f t="shared" ca="1" si="11"/>
        <v>EXEC-05</v>
      </c>
      <c r="M19" s="26" t="str">
        <f t="shared" ca="1" si="12"/>
        <v>Delivered</v>
      </c>
      <c r="N19" s="26" t="str">
        <f t="shared" ca="1" si="13"/>
        <v>Card</v>
      </c>
      <c r="O19" s="26">
        <f ca="1">I19 * VLOOKUP(G19, Menu!$A$2:$E$101, 5, FALSE)</f>
        <v>1120</v>
      </c>
      <c r="P19" s="26">
        <f t="shared" ca="1" si="0"/>
        <v>4</v>
      </c>
    </row>
    <row r="20" spans="1:16">
      <c r="A20" s="26" t="str">
        <f t="shared" si="1"/>
        <v>DEL-019</v>
      </c>
      <c r="B20" s="26" t="str">
        <f t="shared" ca="1" si="2"/>
        <v>Zomato</v>
      </c>
      <c r="C20" s="27">
        <f t="shared" ca="1" si="3"/>
        <v>45682</v>
      </c>
      <c r="D20" s="29">
        <f t="shared" ca="1" si="4"/>
        <v>0.83333333333333337</v>
      </c>
      <c r="E20" s="26" t="str">
        <f t="shared" ca="1" si="5"/>
        <v>CUST-230</v>
      </c>
      <c r="F20" s="26" t="str">
        <f t="shared" ca="1" si="6"/>
        <v>Camp</v>
      </c>
      <c r="G20" s="26" t="str">
        <f t="shared" ca="1" si="7"/>
        <v>ITM-100</v>
      </c>
      <c r="H20" s="26" t="str">
        <f ca="1">VLOOKUP(G20, Menu!$A$2:$C$101, 3, FALSE)</f>
        <v>Dessert</v>
      </c>
      <c r="I20" s="26">
        <f t="shared" ca="1" si="8"/>
        <v>4</v>
      </c>
      <c r="J20" s="26">
        <f t="shared" ca="1" si="9"/>
        <v>3</v>
      </c>
      <c r="K20" s="26" t="str">
        <f t="shared" ca="1" si="10"/>
        <v>Yes</v>
      </c>
      <c r="L20" s="26" t="str">
        <f t="shared" ca="1" si="11"/>
        <v>EXEC-02</v>
      </c>
      <c r="M20" s="26" t="str">
        <f t="shared" ca="1" si="12"/>
        <v>Delivered</v>
      </c>
      <c r="N20" s="26" t="str">
        <f t="shared" ca="1" si="13"/>
        <v>UPI</v>
      </c>
      <c r="O20" s="26">
        <f ca="1">I20 * VLOOKUP(G20, Menu!$A$2:$E$101, 5, FALSE)</f>
        <v>960</v>
      </c>
      <c r="P20" s="26">
        <f t="shared" ca="1" si="0"/>
        <v>4</v>
      </c>
    </row>
    <row r="21" spans="1:16">
      <c r="A21" s="26" t="str">
        <f t="shared" si="1"/>
        <v>DEL-020</v>
      </c>
      <c r="B21" s="26" t="str">
        <f t="shared" ca="1" si="2"/>
        <v>Zomato</v>
      </c>
      <c r="C21" s="27">
        <f t="shared" ca="1" si="3"/>
        <v>45677</v>
      </c>
      <c r="D21" s="29">
        <f t="shared" ca="1" si="4"/>
        <v>0.50624999999999998</v>
      </c>
      <c r="E21" s="26" t="str">
        <f t="shared" ca="1" si="5"/>
        <v>CUST-486</v>
      </c>
      <c r="F21" s="26" t="str">
        <f t="shared" ca="1" si="6"/>
        <v>Camp</v>
      </c>
      <c r="G21" s="26" t="str">
        <f t="shared" ca="1" si="7"/>
        <v>ITM-044</v>
      </c>
      <c r="H21" s="26" t="str">
        <f ca="1">VLOOKUP(G21, Menu!$A$2:$C$101, 3, FALSE)</f>
        <v>Global Main Course</v>
      </c>
      <c r="I21" s="26">
        <f t="shared" ca="1" si="8"/>
        <v>7</v>
      </c>
      <c r="J21" s="26">
        <f t="shared" ca="1" si="9"/>
        <v>1</v>
      </c>
      <c r="K21" s="26" t="str">
        <f t="shared" ca="1" si="10"/>
        <v>No</v>
      </c>
      <c r="L21" s="26" t="str">
        <f t="shared" ca="1" si="11"/>
        <v>EXEC-11</v>
      </c>
      <c r="M21" s="26" t="str">
        <f t="shared" ca="1" si="12"/>
        <v>Delivered</v>
      </c>
      <c r="N21" s="26" t="str">
        <f t="shared" ca="1" si="13"/>
        <v>UPI</v>
      </c>
      <c r="O21" s="26">
        <f ca="1">I21 * VLOOKUP(G21, Menu!$A$2:$E$101, 5, FALSE)</f>
        <v>2100</v>
      </c>
      <c r="P21" s="26">
        <f t="shared" ca="1" si="0"/>
        <v>3</v>
      </c>
    </row>
    <row r="22" spans="1:16">
      <c r="A22" s="26" t="str">
        <f t="shared" si="1"/>
        <v>DEL-021</v>
      </c>
      <c r="B22" s="26" t="str">
        <f t="shared" ca="1" si="2"/>
        <v>Swiggy</v>
      </c>
      <c r="C22" s="27">
        <f t="shared" ca="1" si="3"/>
        <v>45663</v>
      </c>
      <c r="D22" s="29">
        <f t="shared" ca="1" si="4"/>
        <v>0.57708333333333328</v>
      </c>
      <c r="E22" s="26" t="str">
        <f t="shared" ca="1" si="5"/>
        <v>CUST-446</v>
      </c>
      <c r="F22" s="26" t="str">
        <f t="shared" ca="1" si="6"/>
        <v>Rajapeth</v>
      </c>
      <c r="G22" s="26" t="str">
        <f t="shared" ca="1" si="7"/>
        <v>ITM-050</v>
      </c>
      <c r="H22" s="26" t="str">
        <f ca="1">VLOOKUP(G22, Menu!$A$2:$C$101, 3, FALSE)</f>
        <v>Global Main Course</v>
      </c>
      <c r="I22" s="26">
        <f t="shared" ca="1" si="8"/>
        <v>5</v>
      </c>
      <c r="J22" s="26">
        <f t="shared" ca="1" si="9"/>
        <v>5</v>
      </c>
      <c r="K22" s="26" t="str">
        <f t="shared" ca="1" si="10"/>
        <v>Yes</v>
      </c>
      <c r="L22" s="26" t="str">
        <f t="shared" ca="1" si="11"/>
        <v>EXEC-01</v>
      </c>
      <c r="M22" s="26" t="str">
        <f t="shared" ca="1" si="12"/>
        <v>Delivered</v>
      </c>
      <c r="N22" s="26" t="str">
        <f t="shared" ca="1" si="13"/>
        <v>Cash</v>
      </c>
      <c r="O22" s="26">
        <f ca="1">I22 * VLOOKUP(G22, Menu!$A$2:$E$101, 5, FALSE)</f>
        <v>600</v>
      </c>
      <c r="P22" s="26">
        <f t="shared" ca="1" si="0"/>
        <v>5</v>
      </c>
    </row>
    <row r="23" spans="1:16">
      <c r="A23" s="26" t="str">
        <f t="shared" si="1"/>
        <v>DEL-022</v>
      </c>
      <c r="B23" s="26" t="str">
        <f t="shared" ca="1" si="2"/>
        <v>Zomato</v>
      </c>
      <c r="C23" s="27">
        <f t="shared" ca="1" si="3"/>
        <v>45671</v>
      </c>
      <c r="D23" s="29">
        <f t="shared" ca="1" si="4"/>
        <v>0.82708333333333328</v>
      </c>
      <c r="E23" s="26" t="str">
        <f t="shared" ca="1" si="5"/>
        <v>CUST-143</v>
      </c>
      <c r="F23" s="26" t="str">
        <f t="shared" ca="1" si="6"/>
        <v>Wadali</v>
      </c>
      <c r="G23" s="26" t="str">
        <f t="shared" ca="1" si="7"/>
        <v>ITM-019</v>
      </c>
      <c r="H23" s="26" t="str">
        <f ca="1">VLOOKUP(G23, Menu!$A$2:$C$101, 3, FALSE)</f>
        <v>Beverages</v>
      </c>
      <c r="I23" s="26">
        <f t="shared" ca="1" si="8"/>
        <v>6</v>
      </c>
      <c r="J23" s="26">
        <f t="shared" ca="1" si="9"/>
        <v>3</v>
      </c>
      <c r="K23" s="26" t="str">
        <f t="shared" ca="1" si="10"/>
        <v>No</v>
      </c>
      <c r="L23" s="26" t="str">
        <f t="shared" ca="1" si="11"/>
        <v>EXEC-05</v>
      </c>
      <c r="M23" s="26" t="str">
        <f t="shared" ca="1" si="12"/>
        <v>Delivered</v>
      </c>
      <c r="N23" s="26" t="str">
        <f t="shared" ca="1" si="13"/>
        <v>Card</v>
      </c>
      <c r="O23" s="26">
        <f ca="1">I23 * VLOOKUP(G23, Menu!$A$2:$E$101, 5, FALSE)</f>
        <v>480</v>
      </c>
      <c r="P23" s="26">
        <f t="shared" ca="1" si="0"/>
        <v>3</v>
      </c>
    </row>
    <row r="24" spans="1:16">
      <c r="A24" s="26" t="str">
        <f t="shared" si="1"/>
        <v>DEL-023</v>
      </c>
      <c r="B24" s="26" t="str">
        <f t="shared" ca="1" si="2"/>
        <v>Zomato</v>
      </c>
      <c r="C24" s="27">
        <f t="shared" ca="1" si="3"/>
        <v>45680</v>
      </c>
      <c r="D24" s="29">
        <f t="shared" ca="1" si="4"/>
        <v>0.80763888888888891</v>
      </c>
      <c r="E24" s="26" t="str">
        <f t="shared" ca="1" si="5"/>
        <v>CUST-404</v>
      </c>
      <c r="F24" s="26" t="str">
        <f t="shared" ca="1" si="6"/>
        <v>Camp</v>
      </c>
      <c r="G24" s="26" t="str">
        <f t="shared" ca="1" si="7"/>
        <v>ITM-023</v>
      </c>
      <c r="H24" s="26" t="str">
        <f ca="1">VLOOKUP(G24, Menu!$A$2:$C$101, 3, FALSE)</f>
        <v>Beverages</v>
      </c>
      <c r="I24" s="26">
        <f t="shared" ca="1" si="8"/>
        <v>6</v>
      </c>
      <c r="J24" s="26">
        <f t="shared" ca="1" si="9"/>
        <v>1</v>
      </c>
      <c r="K24" s="26" t="str">
        <f t="shared" ca="1" si="10"/>
        <v>Yes</v>
      </c>
      <c r="L24" s="26" t="str">
        <f t="shared" ca="1" si="11"/>
        <v>EXEC-19</v>
      </c>
      <c r="M24" s="26" t="str">
        <f t="shared" ca="1" si="12"/>
        <v>Delivered</v>
      </c>
      <c r="N24" s="26" t="str">
        <f t="shared" ca="1" si="13"/>
        <v>UPI</v>
      </c>
      <c r="O24" s="26">
        <f ca="1">I24 * VLOOKUP(G24, Menu!$A$2:$E$101, 5, FALSE)</f>
        <v>600</v>
      </c>
      <c r="P24" s="26">
        <f t="shared" ca="1" si="0"/>
        <v>5</v>
      </c>
    </row>
    <row r="25" spans="1:16">
      <c r="A25" s="26" t="str">
        <f t="shared" si="1"/>
        <v>DEL-024</v>
      </c>
      <c r="B25" s="26" t="str">
        <f t="shared" ca="1" si="2"/>
        <v>Zomato</v>
      </c>
      <c r="C25" s="27">
        <f t="shared" ca="1" si="3"/>
        <v>45681</v>
      </c>
      <c r="D25" s="29">
        <f t="shared" ca="1" si="4"/>
        <v>0.84652777777777777</v>
      </c>
      <c r="E25" s="26" t="str">
        <f t="shared" ca="1" si="5"/>
        <v>CUST-352</v>
      </c>
      <c r="F25" s="26" t="str">
        <f t="shared" ca="1" si="6"/>
        <v>Sainagar</v>
      </c>
      <c r="G25" s="26" t="str">
        <f t="shared" ca="1" si="7"/>
        <v>ITM-010</v>
      </c>
      <c r="H25" s="26" t="str">
        <f ca="1">VLOOKUP(G25, Menu!$A$2:$C$101, 3, FALSE)</f>
        <v>Beverages</v>
      </c>
      <c r="I25" s="26">
        <f t="shared" ca="1" si="8"/>
        <v>8</v>
      </c>
      <c r="J25" s="26">
        <f t="shared" ca="1" si="9"/>
        <v>5</v>
      </c>
      <c r="K25" s="26" t="str">
        <f t="shared" ca="1" si="10"/>
        <v>Yes</v>
      </c>
      <c r="L25" s="26" t="str">
        <f t="shared" ca="1" si="11"/>
        <v>EXEC-18</v>
      </c>
      <c r="M25" s="26" t="str">
        <f t="shared" ca="1" si="12"/>
        <v>Delivered</v>
      </c>
      <c r="N25" s="26" t="str">
        <f t="shared" ca="1" si="13"/>
        <v>Card</v>
      </c>
      <c r="O25" s="26">
        <f ca="1">I25 * VLOOKUP(G25, Menu!$A$2:$E$101, 5, FALSE)</f>
        <v>800</v>
      </c>
      <c r="P25" s="26">
        <f t="shared" ca="1" si="0"/>
        <v>4</v>
      </c>
    </row>
    <row r="26" spans="1:16">
      <c r="A26" s="26" t="str">
        <f t="shared" si="1"/>
        <v>DEL-025</v>
      </c>
      <c r="B26" s="26" t="str">
        <f t="shared" ca="1" si="2"/>
        <v>Swiggy</v>
      </c>
      <c r="C26" s="27">
        <f t="shared" ca="1" si="3"/>
        <v>45676</v>
      </c>
      <c r="D26" s="29">
        <f t="shared" ca="1" si="4"/>
        <v>0.63680555555555551</v>
      </c>
      <c r="E26" s="26" t="str">
        <f t="shared" ca="1" si="5"/>
        <v>CUST-136</v>
      </c>
      <c r="F26" s="26" t="str">
        <f t="shared" ca="1" si="6"/>
        <v>Panchavati</v>
      </c>
      <c r="G26" s="26" t="str">
        <f t="shared" ca="1" si="7"/>
        <v>ITM-072</v>
      </c>
      <c r="H26" s="26" t="str">
        <f ca="1">VLOOKUP(G26, Menu!$A$2:$C$101, 3, FALSE)</f>
        <v>Snacks</v>
      </c>
      <c r="I26" s="26">
        <f t="shared" ca="1" si="8"/>
        <v>7</v>
      </c>
      <c r="J26" s="26">
        <f t="shared" ca="1" si="9"/>
        <v>4</v>
      </c>
      <c r="K26" s="26" t="str">
        <f t="shared" ca="1" si="10"/>
        <v>Yes</v>
      </c>
      <c r="L26" s="26" t="str">
        <f t="shared" ca="1" si="11"/>
        <v>EXEC-10</v>
      </c>
      <c r="M26" s="26" t="str">
        <f t="shared" ca="1" si="12"/>
        <v>Delivered</v>
      </c>
      <c r="N26" s="26" t="str">
        <f t="shared" ca="1" si="13"/>
        <v>Card</v>
      </c>
      <c r="O26" s="26">
        <f ca="1">I26 * VLOOKUP(G26, Menu!$A$2:$E$101, 5, FALSE)</f>
        <v>700</v>
      </c>
      <c r="P26" s="26">
        <f t="shared" ca="1" si="0"/>
        <v>3</v>
      </c>
    </row>
    <row r="27" spans="1:16">
      <c r="A27" s="26" t="str">
        <f t="shared" si="1"/>
        <v>DEL-026</v>
      </c>
      <c r="B27" s="26" t="str">
        <f t="shared" ca="1" si="2"/>
        <v>Swiggy</v>
      </c>
      <c r="C27" s="27">
        <f t="shared" ca="1" si="3"/>
        <v>45683</v>
      </c>
      <c r="D27" s="29">
        <f t="shared" ca="1" si="4"/>
        <v>0.9555555555555556</v>
      </c>
      <c r="E27" s="26" t="str">
        <f t="shared" ca="1" si="5"/>
        <v>CUST-465</v>
      </c>
      <c r="F27" s="26" t="str">
        <f t="shared" ca="1" si="6"/>
        <v>Rajapeth</v>
      </c>
      <c r="G27" s="26" t="str">
        <f t="shared" ca="1" si="7"/>
        <v>ITM-010</v>
      </c>
      <c r="H27" s="26" t="str">
        <f ca="1">VLOOKUP(G27, Menu!$A$2:$C$101, 3, FALSE)</f>
        <v>Beverages</v>
      </c>
      <c r="I27" s="26">
        <f t="shared" ca="1" si="8"/>
        <v>6</v>
      </c>
      <c r="J27" s="26">
        <f t="shared" ca="1" si="9"/>
        <v>4</v>
      </c>
      <c r="K27" s="26" t="str">
        <f t="shared" ca="1" si="10"/>
        <v>Yes</v>
      </c>
      <c r="L27" s="26" t="str">
        <f t="shared" ca="1" si="11"/>
        <v>EXEC-01</v>
      </c>
      <c r="M27" s="26" t="str">
        <f t="shared" ca="1" si="12"/>
        <v>Delivered</v>
      </c>
      <c r="N27" s="26" t="str">
        <f t="shared" ca="1" si="13"/>
        <v>Cash</v>
      </c>
      <c r="O27" s="26">
        <f ca="1">I27 * VLOOKUP(G27, Menu!$A$2:$E$101, 5, FALSE)</f>
        <v>600</v>
      </c>
      <c r="P27" s="26">
        <f t="shared" ca="1" si="0"/>
        <v>5</v>
      </c>
    </row>
    <row r="28" spans="1:16">
      <c r="A28" s="26" t="str">
        <f t="shared" si="1"/>
        <v>DEL-027</v>
      </c>
      <c r="B28" s="26" t="str">
        <f t="shared" ca="1" si="2"/>
        <v>Swiggy</v>
      </c>
      <c r="C28" s="27">
        <f t="shared" ca="1" si="3"/>
        <v>45670</v>
      </c>
      <c r="D28" s="29">
        <f t="shared" ca="1" si="4"/>
        <v>0.46388888888888891</v>
      </c>
      <c r="E28" s="26" t="str">
        <f t="shared" ca="1" si="5"/>
        <v>CUST-400</v>
      </c>
      <c r="F28" s="26" t="str">
        <f t="shared" ca="1" si="6"/>
        <v>Rajapeth</v>
      </c>
      <c r="G28" s="26" t="str">
        <f t="shared" ca="1" si="7"/>
        <v>ITM-041</v>
      </c>
      <c r="H28" s="26" t="str">
        <f ca="1">VLOOKUP(G28, Menu!$A$2:$C$101, 3, FALSE)</f>
        <v>Global Main Course</v>
      </c>
      <c r="I28" s="26">
        <f t="shared" ca="1" si="8"/>
        <v>10</v>
      </c>
      <c r="J28" s="26">
        <f t="shared" ca="1" si="9"/>
        <v>3</v>
      </c>
      <c r="K28" s="26" t="str">
        <f t="shared" ca="1" si="10"/>
        <v>No</v>
      </c>
      <c r="L28" s="26" t="str">
        <f t="shared" ca="1" si="11"/>
        <v>EXEC-04</v>
      </c>
      <c r="M28" s="26" t="str">
        <f t="shared" ca="1" si="12"/>
        <v>Delivered</v>
      </c>
      <c r="N28" s="26" t="str">
        <f t="shared" ca="1" si="13"/>
        <v>Card</v>
      </c>
      <c r="O28" s="26">
        <f ca="1">I28 * VLOOKUP(G28, Menu!$A$2:$E$101, 5, FALSE)</f>
        <v>2800</v>
      </c>
      <c r="P28" s="26">
        <f t="shared" ca="1" si="0"/>
        <v>5</v>
      </c>
    </row>
    <row r="29" spans="1:16">
      <c r="A29" s="26" t="str">
        <f t="shared" si="1"/>
        <v>DEL-028</v>
      </c>
      <c r="B29" s="26" t="str">
        <f t="shared" ca="1" si="2"/>
        <v>Zomato</v>
      </c>
      <c r="C29" s="27">
        <f t="shared" ca="1" si="3"/>
        <v>45669</v>
      </c>
      <c r="D29" s="29">
        <f t="shared" ca="1" si="4"/>
        <v>0.53680555555555554</v>
      </c>
      <c r="E29" s="26" t="str">
        <f t="shared" ca="1" si="5"/>
        <v>CUST-367</v>
      </c>
      <c r="F29" s="26" t="str">
        <f t="shared" ca="1" si="6"/>
        <v>Sainagar</v>
      </c>
      <c r="G29" s="26" t="str">
        <f t="shared" ca="1" si="7"/>
        <v>ITM-048</v>
      </c>
      <c r="H29" s="26" t="str">
        <f ca="1">VLOOKUP(G29, Menu!$A$2:$C$101, 3, FALSE)</f>
        <v>Global Main Course</v>
      </c>
      <c r="I29" s="26">
        <f t="shared" ca="1" si="8"/>
        <v>3</v>
      </c>
      <c r="J29" s="26">
        <f t="shared" ca="1" si="9"/>
        <v>1</v>
      </c>
      <c r="K29" s="26" t="str">
        <f t="shared" ca="1" si="10"/>
        <v>Yes</v>
      </c>
      <c r="L29" s="26" t="str">
        <f t="shared" ca="1" si="11"/>
        <v>EXEC-05</v>
      </c>
      <c r="M29" s="26" t="str">
        <f t="shared" ca="1" si="12"/>
        <v>Delivered</v>
      </c>
      <c r="N29" s="26" t="str">
        <f t="shared" ca="1" si="13"/>
        <v>Cash</v>
      </c>
      <c r="O29" s="26">
        <f ca="1">I29 * VLOOKUP(G29, Menu!$A$2:$E$101, 5, FALSE)</f>
        <v>780</v>
      </c>
      <c r="P29" s="26">
        <f t="shared" ca="1" si="0"/>
        <v>4</v>
      </c>
    </row>
    <row r="30" spans="1:16">
      <c r="A30" s="26" t="str">
        <f t="shared" si="1"/>
        <v>DEL-029</v>
      </c>
      <c r="B30" s="26" t="str">
        <f t="shared" ca="1" si="2"/>
        <v>Swiggy</v>
      </c>
      <c r="C30" s="27">
        <f t="shared" ca="1" si="3"/>
        <v>45669</v>
      </c>
      <c r="D30" s="29">
        <f t="shared" ca="1" si="4"/>
        <v>0.65416666666666667</v>
      </c>
      <c r="E30" s="26" t="str">
        <f t="shared" ca="1" si="5"/>
        <v>CUST-428</v>
      </c>
      <c r="F30" s="26" t="str">
        <f t="shared" ca="1" si="6"/>
        <v>Rajapeth</v>
      </c>
      <c r="G30" s="26" t="str">
        <f t="shared" ca="1" si="7"/>
        <v>ITM-008</v>
      </c>
      <c r="H30" s="26" t="str">
        <f ca="1">VLOOKUP(G30, Menu!$A$2:$C$101, 3, FALSE)</f>
        <v>Beverages</v>
      </c>
      <c r="I30" s="26">
        <f t="shared" ca="1" si="8"/>
        <v>9</v>
      </c>
      <c r="J30" s="26">
        <f t="shared" ca="1" si="9"/>
        <v>4</v>
      </c>
      <c r="K30" s="26" t="str">
        <f t="shared" ca="1" si="10"/>
        <v>Yes</v>
      </c>
      <c r="L30" s="26" t="str">
        <f t="shared" ca="1" si="11"/>
        <v>EXEC-12</v>
      </c>
      <c r="M30" s="26" t="str">
        <f t="shared" ca="1" si="12"/>
        <v>Delivered</v>
      </c>
      <c r="N30" s="26" t="str">
        <f t="shared" ca="1" si="13"/>
        <v>UPI</v>
      </c>
      <c r="O30" s="26">
        <f ca="1">I30 * VLOOKUP(G30, Menu!$A$2:$E$101, 5, FALSE)</f>
        <v>900</v>
      </c>
      <c r="P30" s="26">
        <f t="shared" ca="1" si="0"/>
        <v>5</v>
      </c>
    </row>
    <row r="31" spans="1:16">
      <c r="A31" s="26" t="str">
        <f t="shared" si="1"/>
        <v>DEL-030</v>
      </c>
      <c r="B31" s="26" t="str">
        <f t="shared" ca="1" si="2"/>
        <v>Swiggy</v>
      </c>
      <c r="C31" s="27">
        <f t="shared" ca="1" si="3"/>
        <v>45672</v>
      </c>
      <c r="D31" s="29">
        <f t="shared" ca="1" si="4"/>
        <v>0.92708333333333337</v>
      </c>
      <c r="E31" s="26" t="str">
        <f t="shared" ca="1" si="5"/>
        <v>CUST-156</v>
      </c>
      <c r="F31" s="26" t="str">
        <f t="shared" ca="1" si="6"/>
        <v>Wadali</v>
      </c>
      <c r="G31" s="26" t="str">
        <f t="shared" ca="1" si="7"/>
        <v>ITM-007</v>
      </c>
      <c r="H31" s="26" t="str">
        <f ca="1">VLOOKUP(G31, Menu!$A$2:$C$101, 3, FALSE)</f>
        <v>Beverages</v>
      </c>
      <c r="I31" s="26">
        <f t="shared" ca="1" si="8"/>
        <v>5</v>
      </c>
      <c r="J31" s="26">
        <f t="shared" ca="1" si="9"/>
        <v>5</v>
      </c>
      <c r="K31" s="26" t="str">
        <f t="shared" ca="1" si="10"/>
        <v>No</v>
      </c>
      <c r="L31" s="26" t="str">
        <f t="shared" ca="1" si="11"/>
        <v>EXEC-04</v>
      </c>
      <c r="M31" s="26" t="str">
        <f t="shared" ca="1" si="12"/>
        <v>Delivered</v>
      </c>
      <c r="N31" s="26" t="str">
        <f t="shared" ca="1" si="13"/>
        <v>UPI</v>
      </c>
      <c r="O31" s="26">
        <f ca="1">I31 * VLOOKUP(G31, Menu!$A$2:$E$101, 5, FALSE)</f>
        <v>500</v>
      </c>
      <c r="P31" s="26">
        <f t="shared" ca="1" si="0"/>
        <v>5</v>
      </c>
    </row>
    <row r="32" spans="1:16">
      <c r="A32" s="26" t="str">
        <f t="shared" si="1"/>
        <v>DEL-031</v>
      </c>
      <c r="B32" s="26" t="str">
        <f t="shared" ca="1" si="2"/>
        <v>Swiggy</v>
      </c>
      <c r="C32" s="27">
        <f t="shared" ca="1" si="3"/>
        <v>45675</v>
      </c>
      <c r="D32" s="29">
        <f t="shared" ca="1" si="4"/>
        <v>0.86736111111111114</v>
      </c>
      <c r="E32" s="26" t="str">
        <f t="shared" ca="1" si="5"/>
        <v>CUST-221</v>
      </c>
      <c r="F32" s="26" t="str">
        <f t="shared" ca="1" si="6"/>
        <v>Rajapeth</v>
      </c>
      <c r="G32" s="26" t="str">
        <f t="shared" ca="1" si="7"/>
        <v>ITM-068</v>
      </c>
      <c r="H32" s="26" t="str">
        <f ca="1">VLOOKUP(G32, Menu!$A$2:$C$101, 3, FALSE)</f>
        <v>Chinese</v>
      </c>
      <c r="I32" s="26">
        <f t="shared" ca="1" si="8"/>
        <v>5</v>
      </c>
      <c r="J32" s="26">
        <f t="shared" ca="1" si="9"/>
        <v>5</v>
      </c>
      <c r="K32" s="26" t="str">
        <f t="shared" ca="1" si="10"/>
        <v>No</v>
      </c>
      <c r="L32" s="26" t="str">
        <f t="shared" ca="1" si="11"/>
        <v>EXEC-15</v>
      </c>
      <c r="M32" s="26" t="str">
        <f t="shared" ca="1" si="12"/>
        <v>Delivered</v>
      </c>
      <c r="N32" s="26" t="str">
        <f t="shared" ca="1" si="13"/>
        <v>Cash</v>
      </c>
      <c r="O32" s="26">
        <f ca="1">I32 * VLOOKUP(G32, Menu!$A$2:$E$101, 5, FALSE)</f>
        <v>600</v>
      </c>
      <c r="P32" s="26">
        <f t="shared" ca="1" si="0"/>
        <v>5</v>
      </c>
    </row>
    <row r="33" spans="1:16">
      <c r="A33" s="26" t="str">
        <f t="shared" si="1"/>
        <v>DEL-032</v>
      </c>
      <c r="B33" s="26" t="str">
        <f t="shared" ca="1" si="2"/>
        <v>Zomato</v>
      </c>
      <c r="C33" s="27">
        <f t="shared" ca="1" si="3"/>
        <v>45676</v>
      </c>
      <c r="D33" s="29">
        <f t="shared" ca="1" si="4"/>
        <v>0.49166666666666664</v>
      </c>
      <c r="E33" s="26" t="str">
        <f t="shared" ca="1" si="5"/>
        <v>CUST-175</v>
      </c>
      <c r="F33" s="26" t="str">
        <f t="shared" ca="1" si="6"/>
        <v>Wadali</v>
      </c>
      <c r="G33" s="26" t="str">
        <f t="shared" ca="1" si="7"/>
        <v>ITM-050</v>
      </c>
      <c r="H33" s="26" t="str">
        <f ca="1">VLOOKUP(G33, Menu!$A$2:$C$101, 3, FALSE)</f>
        <v>Global Main Course</v>
      </c>
      <c r="I33" s="26">
        <f t="shared" ca="1" si="8"/>
        <v>6</v>
      </c>
      <c r="J33" s="26">
        <f t="shared" ca="1" si="9"/>
        <v>3</v>
      </c>
      <c r="K33" s="26" t="str">
        <f t="shared" ca="1" si="10"/>
        <v>Yes</v>
      </c>
      <c r="L33" s="26" t="str">
        <f t="shared" ca="1" si="11"/>
        <v>EXEC-01</v>
      </c>
      <c r="M33" s="26" t="str">
        <f t="shared" ca="1" si="12"/>
        <v>Delivered</v>
      </c>
      <c r="N33" s="26" t="str">
        <f t="shared" ca="1" si="13"/>
        <v>UPI</v>
      </c>
      <c r="O33" s="26">
        <f ca="1">I33 * VLOOKUP(G33, Menu!$A$2:$E$101, 5, FALSE)</f>
        <v>720</v>
      </c>
      <c r="P33" s="26">
        <f t="shared" ca="1" si="0"/>
        <v>5</v>
      </c>
    </row>
    <row r="34" spans="1:16">
      <c r="A34" s="26" t="str">
        <f t="shared" si="1"/>
        <v>DEL-033</v>
      </c>
      <c r="B34" s="26" t="str">
        <f t="shared" ca="1" si="2"/>
        <v>Swiggy</v>
      </c>
      <c r="C34" s="27">
        <f t="shared" ca="1" si="3"/>
        <v>45675</v>
      </c>
      <c r="D34" s="29">
        <f t="shared" ca="1" si="4"/>
        <v>0.58472222222222225</v>
      </c>
      <c r="E34" s="26" t="str">
        <f t="shared" ca="1" si="5"/>
        <v>CUST-205</v>
      </c>
      <c r="F34" s="26" t="str">
        <f t="shared" ca="1" si="6"/>
        <v>Camp</v>
      </c>
      <c r="G34" s="26" t="str">
        <f t="shared" ca="1" si="7"/>
        <v>ITM-083</v>
      </c>
      <c r="H34" s="26" t="str">
        <f ca="1">VLOOKUP(G34, Menu!$A$2:$C$101, 3, FALSE)</f>
        <v>Snacks</v>
      </c>
      <c r="I34" s="26">
        <f t="shared" ca="1" si="8"/>
        <v>7</v>
      </c>
      <c r="J34" s="26">
        <f t="shared" ca="1" si="9"/>
        <v>2</v>
      </c>
      <c r="K34" s="26" t="str">
        <f t="shared" ca="1" si="10"/>
        <v>Yes</v>
      </c>
      <c r="L34" s="26" t="str">
        <f t="shared" ca="1" si="11"/>
        <v>EXEC-04</v>
      </c>
      <c r="M34" s="26" t="str">
        <f t="shared" ca="1" si="12"/>
        <v>Delivered</v>
      </c>
      <c r="N34" s="26" t="str">
        <f t="shared" ca="1" si="13"/>
        <v>Cash</v>
      </c>
      <c r="O34" s="26">
        <f ca="1">I34 * VLOOKUP(G34, Menu!$A$2:$E$101, 5, FALSE)</f>
        <v>700</v>
      </c>
      <c r="P34" s="26">
        <f t="shared" ref="P34:P65" ca="1" si="14">IF(L34="Cancelled", "-", RANDBETWEEN(3, 5))</f>
        <v>5</v>
      </c>
    </row>
    <row r="35" spans="1:16">
      <c r="A35" s="26" t="str">
        <f t="shared" si="1"/>
        <v>DEL-034</v>
      </c>
      <c r="B35" s="26" t="str">
        <f t="shared" ca="1" si="2"/>
        <v>Zomato</v>
      </c>
      <c r="C35" s="27">
        <f t="shared" ca="1" si="3"/>
        <v>45660</v>
      </c>
      <c r="D35" s="29">
        <f t="shared" ca="1" si="4"/>
        <v>0.75902777777777775</v>
      </c>
      <c r="E35" s="26" t="str">
        <f t="shared" ca="1" si="5"/>
        <v>CUST-401</v>
      </c>
      <c r="F35" s="26" t="str">
        <f t="shared" ca="1" si="6"/>
        <v>Camp</v>
      </c>
      <c r="G35" s="26" t="str">
        <f t="shared" ca="1" si="7"/>
        <v>ITM-028</v>
      </c>
      <c r="H35" s="26" t="str">
        <f ca="1">VLOOKUP(G35, Menu!$A$2:$C$101, 3, FALSE)</f>
        <v>Indian Main Course</v>
      </c>
      <c r="I35" s="26">
        <f t="shared" ca="1" si="8"/>
        <v>4</v>
      </c>
      <c r="J35" s="26">
        <f t="shared" ca="1" si="9"/>
        <v>2</v>
      </c>
      <c r="K35" s="26" t="str">
        <f t="shared" ca="1" si="10"/>
        <v>Yes</v>
      </c>
      <c r="L35" s="26" t="str">
        <f t="shared" ca="1" si="11"/>
        <v>EXEC-11</v>
      </c>
      <c r="M35" s="26" t="str">
        <f t="shared" ca="1" si="12"/>
        <v>Delivered</v>
      </c>
      <c r="N35" s="26" t="str">
        <f t="shared" ca="1" si="13"/>
        <v>Card</v>
      </c>
      <c r="O35" s="26">
        <f ca="1">I35 * VLOOKUP(G35, Menu!$A$2:$E$101, 5, FALSE)</f>
        <v>600</v>
      </c>
      <c r="P35" s="26">
        <f t="shared" ca="1" si="14"/>
        <v>4</v>
      </c>
    </row>
    <row r="36" spans="1:16">
      <c r="A36" s="26" t="str">
        <f t="shared" si="1"/>
        <v>DEL-035</v>
      </c>
      <c r="B36" s="26" t="str">
        <f t="shared" ca="1" si="2"/>
        <v>Zomato</v>
      </c>
      <c r="C36" s="27">
        <f t="shared" ca="1" si="3"/>
        <v>45667</v>
      </c>
      <c r="D36" s="29">
        <f t="shared" ca="1" si="4"/>
        <v>0.46111111111111114</v>
      </c>
      <c r="E36" s="26" t="str">
        <f t="shared" ca="1" si="5"/>
        <v>CUST-196</v>
      </c>
      <c r="F36" s="26" t="str">
        <f t="shared" ca="1" si="6"/>
        <v>Wadali</v>
      </c>
      <c r="G36" s="26" t="str">
        <f t="shared" ca="1" si="7"/>
        <v>ITM-028</v>
      </c>
      <c r="H36" s="26" t="str">
        <f ca="1">VLOOKUP(G36, Menu!$A$2:$C$101, 3, FALSE)</f>
        <v>Indian Main Course</v>
      </c>
      <c r="I36" s="26">
        <f t="shared" ca="1" si="8"/>
        <v>4</v>
      </c>
      <c r="J36" s="26">
        <f t="shared" ca="1" si="9"/>
        <v>5</v>
      </c>
      <c r="K36" s="26" t="str">
        <f t="shared" ca="1" si="10"/>
        <v>Yes</v>
      </c>
      <c r="L36" s="26" t="str">
        <f t="shared" ca="1" si="11"/>
        <v>EXEC-13</v>
      </c>
      <c r="M36" s="26" t="str">
        <f t="shared" ca="1" si="12"/>
        <v>Delivered</v>
      </c>
      <c r="N36" s="26" t="str">
        <f t="shared" ca="1" si="13"/>
        <v>Cash</v>
      </c>
      <c r="O36" s="26">
        <f ca="1">I36 * VLOOKUP(G36, Menu!$A$2:$E$101, 5, FALSE)</f>
        <v>600</v>
      </c>
      <c r="P36" s="26">
        <f t="shared" ca="1" si="14"/>
        <v>5</v>
      </c>
    </row>
    <row r="37" spans="1:16">
      <c r="A37" s="26" t="str">
        <f t="shared" si="1"/>
        <v>DEL-036</v>
      </c>
      <c r="B37" s="26" t="str">
        <f t="shared" ca="1" si="2"/>
        <v>Swiggy</v>
      </c>
      <c r="C37" s="27">
        <f t="shared" ca="1" si="3"/>
        <v>45665</v>
      </c>
      <c r="D37" s="29">
        <f t="shared" ca="1" si="4"/>
        <v>0.94652777777777775</v>
      </c>
      <c r="E37" s="26" t="str">
        <f t="shared" ca="1" si="5"/>
        <v>CUST-379</v>
      </c>
      <c r="F37" s="26" t="str">
        <f t="shared" ca="1" si="6"/>
        <v>Panchavati</v>
      </c>
      <c r="G37" s="26" t="str">
        <f t="shared" ca="1" si="7"/>
        <v>ITM-068</v>
      </c>
      <c r="H37" s="26" t="str">
        <f ca="1">VLOOKUP(G37, Menu!$A$2:$C$101, 3, FALSE)</f>
        <v>Chinese</v>
      </c>
      <c r="I37" s="26">
        <f t="shared" ca="1" si="8"/>
        <v>6</v>
      </c>
      <c r="J37" s="26">
        <f t="shared" ca="1" si="9"/>
        <v>1</v>
      </c>
      <c r="K37" s="26" t="str">
        <f t="shared" ca="1" si="10"/>
        <v>Yes</v>
      </c>
      <c r="L37" s="26" t="str">
        <f t="shared" ca="1" si="11"/>
        <v>EXEC-11</v>
      </c>
      <c r="M37" s="26" t="str">
        <f t="shared" ca="1" si="12"/>
        <v>Delivered</v>
      </c>
      <c r="N37" s="26" t="str">
        <f t="shared" ca="1" si="13"/>
        <v>UPI</v>
      </c>
      <c r="O37" s="26">
        <f ca="1">I37 * VLOOKUP(G37, Menu!$A$2:$E$101, 5, FALSE)</f>
        <v>720</v>
      </c>
      <c r="P37" s="26">
        <f t="shared" ca="1" si="14"/>
        <v>5</v>
      </c>
    </row>
    <row r="38" spans="1:16">
      <c r="A38" s="26" t="str">
        <f t="shared" si="1"/>
        <v>DEL-037</v>
      </c>
      <c r="B38" s="26" t="str">
        <f t="shared" ca="1" si="2"/>
        <v>Zomato</v>
      </c>
      <c r="C38" s="27">
        <f t="shared" ca="1" si="3"/>
        <v>45675</v>
      </c>
      <c r="D38" s="29">
        <f t="shared" ca="1" si="4"/>
        <v>0.94305555555555554</v>
      </c>
      <c r="E38" s="26" t="str">
        <f t="shared" ca="1" si="5"/>
        <v>CUST-226</v>
      </c>
      <c r="F38" s="26" t="str">
        <f t="shared" ca="1" si="6"/>
        <v>Wadali</v>
      </c>
      <c r="G38" s="26" t="str">
        <f t="shared" ca="1" si="7"/>
        <v>ITM-088</v>
      </c>
      <c r="H38" s="26" t="str">
        <f ca="1">VLOOKUP(G38, Menu!$A$2:$C$101, 3, FALSE)</f>
        <v>Dessert</v>
      </c>
      <c r="I38" s="26">
        <f t="shared" ca="1" si="8"/>
        <v>4</v>
      </c>
      <c r="J38" s="26">
        <f t="shared" ca="1" si="9"/>
        <v>5</v>
      </c>
      <c r="K38" s="26" t="str">
        <f t="shared" ca="1" si="10"/>
        <v>No</v>
      </c>
      <c r="L38" s="26" t="str">
        <f t="shared" ca="1" si="11"/>
        <v>EXEC-01</v>
      </c>
      <c r="M38" s="26" t="str">
        <f t="shared" ca="1" si="12"/>
        <v>Delivered</v>
      </c>
      <c r="N38" s="26" t="str">
        <f t="shared" ca="1" si="13"/>
        <v>Card</v>
      </c>
      <c r="O38" s="26">
        <f ca="1">I38 * VLOOKUP(G38, Menu!$A$2:$E$101, 5, FALSE)</f>
        <v>720</v>
      </c>
      <c r="P38" s="26">
        <f t="shared" ca="1" si="14"/>
        <v>5</v>
      </c>
    </row>
    <row r="39" spans="1:16">
      <c r="A39" s="26" t="str">
        <f t="shared" si="1"/>
        <v>DEL-038</v>
      </c>
      <c r="B39" s="26" t="str">
        <f t="shared" ca="1" si="2"/>
        <v>Zomato</v>
      </c>
      <c r="C39" s="27">
        <f t="shared" ca="1" si="3"/>
        <v>45683</v>
      </c>
      <c r="D39" s="29">
        <f t="shared" ca="1" si="4"/>
        <v>0.50486111111111109</v>
      </c>
      <c r="E39" s="26" t="str">
        <f t="shared" ca="1" si="5"/>
        <v>CUST-342</v>
      </c>
      <c r="F39" s="26" t="str">
        <f t="shared" ca="1" si="6"/>
        <v>Wadali</v>
      </c>
      <c r="G39" s="26" t="str">
        <f t="shared" ca="1" si="7"/>
        <v>ITM-080</v>
      </c>
      <c r="H39" s="26" t="str">
        <f ca="1">VLOOKUP(G39, Menu!$A$2:$C$101, 3, FALSE)</f>
        <v>Snacks</v>
      </c>
      <c r="I39" s="26">
        <f t="shared" ca="1" si="8"/>
        <v>4</v>
      </c>
      <c r="J39" s="26">
        <f t="shared" ca="1" si="9"/>
        <v>1</v>
      </c>
      <c r="K39" s="26" t="str">
        <f t="shared" ca="1" si="10"/>
        <v>No</v>
      </c>
      <c r="L39" s="26" t="str">
        <f t="shared" ca="1" si="11"/>
        <v>EXEC-12</v>
      </c>
      <c r="M39" s="26" t="str">
        <f t="shared" ca="1" si="12"/>
        <v>Delivered</v>
      </c>
      <c r="N39" s="26" t="str">
        <f t="shared" ca="1" si="13"/>
        <v>UPI</v>
      </c>
      <c r="O39" s="26">
        <f ca="1">I39 * VLOOKUP(G39, Menu!$A$2:$E$101, 5, FALSE)</f>
        <v>400</v>
      </c>
      <c r="P39" s="26">
        <f t="shared" ca="1" si="14"/>
        <v>4</v>
      </c>
    </row>
    <row r="40" spans="1:16">
      <c r="A40" s="26" t="str">
        <f t="shared" si="1"/>
        <v>DEL-039</v>
      </c>
      <c r="B40" s="26" t="str">
        <f t="shared" ca="1" si="2"/>
        <v>Zomato</v>
      </c>
      <c r="C40" s="27">
        <f t="shared" ca="1" si="3"/>
        <v>45666</v>
      </c>
      <c r="D40" s="29">
        <f t="shared" ca="1" si="4"/>
        <v>0.76597222222222228</v>
      </c>
      <c r="E40" s="26" t="str">
        <f t="shared" ca="1" si="5"/>
        <v>CUST-227</v>
      </c>
      <c r="F40" s="26" t="str">
        <f t="shared" ca="1" si="6"/>
        <v>Rajapeth</v>
      </c>
      <c r="G40" s="26" t="str">
        <f t="shared" ca="1" si="7"/>
        <v>ITM-043</v>
      </c>
      <c r="H40" s="26" t="str">
        <f ca="1">VLOOKUP(G40, Menu!$A$2:$C$101, 3, FALSE)</f>
        <v>Global Main Course</v>
      </c>
      <c r="I40" s="26">
        <f t="shared" ca="1" si="8"/>
        <v>3</v>
      </c>
      <c r="J40" s="26">
        <f t="shared" ca="1" si="9"/>
        <v>4</v>
      </c>
      <c r="K40" s="26" t="str">
        <f t="shared" ca="1" si="10"/>
        <v>Yes</v>
      </c>
      <c r="L40" s="26" t="str">
        <f t="shared" ca="1" si="11"/>
        <v>EXEC-12</v>
      </c>
      <c r="M40" s="26" t="str">
        <f t="shared" ca="1" si="12"/>
        <v>Delivered</v>
      </c>
      <c r="N40" s="26" t="str">
        <f t="shared" ca="1" si="13"/>
        <v>Cash</v>
      </c>
      <c r="O40" s="26">
        <f ca="1">I40 * VLOOKUP(G40, Menu!$A$2:$E$101, 5, FALSE)</f>
        <v>960</v>
      </c>
      <c r="P40" s="26">
        <f t="shared" ca="1" si="14"/>
        <v>3</v>
      </c>
    </row>
    <row r="41" spans="1:16">
      <c r="A41" s="26" t="str">
        <f t="shared" si="1"/>
        <v>DEL-040</v>
      </c>
      <c r="B41" s="26" t="str">
        <f t="shared" ca="1" si="2"/>
        <v>Swiggy</v>
      </c>
      <c r="C41" s="27">
        <f t="shared" ca="1" si="3"/>
        <v>45666</v>
      </c>
      <c r="D41" s="29">
        <f t="shared" ca="1" si="4"/>
        <v>0.75208333333333333</v>
      </c>
      <c r="E41" s="26" t="str">
        <f t="shared" ca="1" si="5"/>
        <v>CUST-359</v>
      </c>
      <c r="F41" s="26" t="str">
        <f t="shared" ca="1" si="6"/>
        <v>Sainagar</v>
      </c>
      <c r="G41" s="26" t="str">
        <f t="shared" ca="1" si="7"/>
        <v>ITM-026</v>
      </c>
      <c r="H41" s="26" t="str">
        <f ca="1">VLOOKUP(G41, Menu!$A$2:$C$101, 3, FALSE)</f>
        <v>Indian Main Course</v>
      </c>
      <c r="I41" s="26">
        <f t="shared" ca="1" si="8"/>
        <v>5</v>
      </c>
      <c r="J41" s="26">
        <f t="shared" ca="1" si="9"/>
        <v>4</v>
      </c>
      <c r="K41" s="26" t="str">
        <f t="shared" ca="1" si="10"/>
        <v>Yes</v>
      </c>
      <c r="L41" s="26" t="str">
        <f t="shared" ca="1" si="11"/>
        <v>EXEC-02</v>
      </c>
      <c r="M41" s="26" t="str">
        <f t="shared" ca="1" si="12"/>
        <v>Delivered</v>
      </c>
      <c r="N41" s="26" t="str">
        <f t="shared" ca="1" si="13"/>
        <v>UPI</v>
      </c>
      <c r="O41" s="26">
        <f ca="1">I41 * VLOOKUP(G41, Menu!$A$2:$E$101, 5, FALSE)</f>
        <v>1200</v>
      </c>
      <c r="P41" s="26">
        <f t="shared" ca="1" si="14"/>
        <v>5</v>
      </c>
    </row>
    <row r="42" spans="1:16">
      <c r="A42" s="26" t="str">
        <f t="shared" si="1"/>
        <v>DEL-041</v>
      </c>
      <c r="B42" s="26" t="str">
        <f t="shared" ca="1" si="2"/>
        <v>Zomato</v>
      </c>
      <c r="C42" s="27">
        <f t="shared" ca="1" si="3"/>
        <v>45681</v>
      </c>
      <c r="D42" s="29">
        <f t="shared" ca="1" si="4"/>
        <v>0.47638888888888886</v>
      </c>
      <c r="E42" s="26" t="str">
        <f t="shared" ca="1" si="5"/>
        <v>CUST-270</v>
      </c>
      <c r="F42" s="26" t="str">
        <f t="shared" ca="1" si="6"/>
        <v>Sainagar</v>
      </c>
      <c r="G42" s="26" t="str">
        <f t="shared" ca="1" si="7"/>
        <v>ITM-088</v>
      </c>
      <c r="H42" s="26" t="str">
        <f ca="1">VLOOKUP(G42, Menu!$A$2:$C$101, 3, FALSE)</f>
        <v>Dessert</v>
      </c>
      <c r="I42" s="26">
        <f t="shared" ca="1" si="8"/>
        <v>8</v>
      </c>
      <c r="J42" s="26">
        <f t="shared" ca="1" si="9"/>
        <v>2</v>
      </c>
      <c r="K42" s="26" t="str">
        <f t="shared" ca="1" si="10"/>
        <v>No</v>
      </c>
      <c r="L42" s="26" t="str">
        <f t="shared" ca="1" si="11"/>
        <v>EXEC-15</v>
      </c>
      <c r="M42" s="26" t="str">
        <f t="shared" ca="1" si="12"/>
        <v>Delivered</v>
      </c>
      <c r="N42" s="26" t="str">
        <f t="shared" ca="1" si="13"/>
        <v>Cash</v>
      </c>
      <c r="O42" s="26">
        <f ca="1">I42 * VLOOKUP(G42, Menu!$A$2:$E$101, 5, FALSE)</f>
        <v>1440</v>
      </c>
      <c r="P42" s="26">
        <f t="shared" ca="1" si="14"/>
        <v>5</v>
      </c>
    </row>
    <row r="43" spans="1:16">
      <c r="A43" s="26" t="str">
        <f t="shared" si="1"/>
        <v>DEL-042</v>
      </c>
      <c r="B43" s="26" t="str">
        <f t="shared" ca="1" si="2"/>
        <v>Swiggy</v>
      </c>
      <c r="C43" s="27">
        <f t="shared" ca="1" si="3"/>
        <v>45676</v>
      </c>
      <c r="D43" s="29">
        <f t="shared" ca="1" si="4"/>
        <v>0.65277777777777779</v>
      </c>
      <c r="E43" s="26" t="str">
        <f t="shared" ca="1" si="5"/>
        <v>CUST-282</v>
      </c>
      <c r="F43" s="26" t="str">
        <f t="shared" ca="1" si="6"/>
        <v>Camp</v>
      </c>
      <c r="G43" s="26" t="str">
        <f t="shared" ca="1" si="7"/>
        <v>ITM-068</v>
      </c>
      <c r="H43" s="26" t="str">
        <f ca="1">VLOOKUP(G43, Menu!$A$2:$C$101, 3, FALSE)</f>
        <v>Chinese</v>
      </c>
      <c r="I43" s="26">
        <f t="shared" ca="1" si="8"/>
        <v>8</v>
      </c>
      <c r="J43" s="26">
        <f t="shared" ca="1" si="9"/>
        <v>4</v>
      </c>
      <c r="K43" s="26" t="str">
        <f t="shared" ca="1" si="10"/>
        <v>No</v>
      </c>
      <c r="L43" s="26" t="str">
        <f t="shared" ca="1" si="11"/>
        <v>EXEC-20</v>
      </c>
      <c r="M43" s="26" t="str">
        <f t="shared" ca="1" si="12"/>
        <v>Delivered</v>
      </c>
      <c r="N43" s="26" t="str">
        <f t="shared" ca="1" si="13"/>
        <v>Cash</v>
      </c>
      <c r="O43" s="26">
        <f ca="1">I43 * VLOOKUP(G43, Menu!$A$2:$E$101, 5, FALSE)</f>
        <v>960</v>
      </c>
      <c r="P43" s="26">
        <f t="shared" ca="1" si="14"/>
        <v>5</v>
      </c>
    </row>
    <row r="44" spans="1:16">
      <c r="A44" s="26" t="str">
        <f t="shared" si="1"/>
        <v>DEL-043</v>
      </c>
      <c r="B44" s="26" t="str">
        <f t="shared" ca="1" si="2"/>
        <v>Zomato</v>
      </c>
      <c r="C44" s="27">
        <f t="shared" ca="1" si="3"/>
        <v>45677</v>
      </c>
      <c r="D44" s="29">
        <f t="shared" ca="1" si="4"/>
        <v>0.4826388888888889</v>
      </c>
      <c r="E44" s="26" t="str">
        <f t="shared" ca="1" si="5"/>
        <v>CUST-244</v>
      </c>
      <c r="F44" s="26" t="str">
        <f t="shared" ca="1" si="6"/>
        <v>Sainagar</v>
      </c>
      <c r="G44" s="26" t="str">
        <f t="shared" ca="1" si="7"/>
        <v>ITM-084</v>
      </c>
      <c r="H44" s="26" t="str">
        <f ca="1">VLOOKUP(G44, Menu!$A$2:$C$101, 3, FALSE)</f>
        <v>Snacks</v>
      </c>
      <c r="I44" s="26">
        <f t="shared" ca="1" si="8"/>
        <v>3</v>
      </c>
      <c r="J44" s="26">
        <f t="shared" ca="1" si="9"/>
        <v>3</v>
      </c>
      <c r="K44" s="26" t="str">
        <f t="shared" ca="1" si="10"/>
        <v>No</v>
      </c>
      <c r="L44" s="26" t="str">
        <f t="shared" ca="1" si="11"/>
        <v>EXEC-02</v>
      </c>
      <c r="M44" s="26" t="str">
        <f t="shared" ca="1" si="12"/>
        <v>Delivered</v>
      </c>
      <c r="N44" s="26" t="str">
        <f t="shared" ca="1" si="13"/>
        <v>UPI</v>
      </c>
      <c r="O44" s="26">
        <f ca="1">I44 * VLOOKUP(G44, Menu!$A$2:$E$101, 5, FALSE)</f>
        <v>300</v>
      </c>
      <c r="P44" s="26">
        <f t="shared" ca="1" si="14"/>
        <v>4</v>
      </c>
    </row>
    <row r="45" spans="1:16">
      <c r="A45" s="26" t="str">
        <f t="shared" si="1"/>
        <v>DEL-044</v>
      </c>
      <c r="B45" s="26" t="str">
        <f t="shared" ca="1" si="2"/>
        <v>Zomato</v>
      </c>
      <c r="C45" s="27">
        <f t="shared" ca="1" si="3"/>
        <v>45662</v>
      </c>
      <c r="D45" s="29">
        <f t="shared" ca="1" si="4"/>
        <v>0.4909722222222222</v>
      </c>
      <c r="E45" s="26" t="str">
        <f t="shared" ca="1" si="5"/>
        <v>CUST-182</v>
      </c>
      <c r="F45" s="26" t="str">
        <f t="shared" ca="1" si="6"/>
        <v>Panchavati</v>
      </c>
      <c r="G45" s="26" t="str">
        <f t="shared" ca="1" si="7"/>
        <v>ITM-067</v>
      </c>
      <c r="H45" s="26" t="str">
        <f ca="1">VLOOKUP(G45, Menu!$A$2:$C$101, 3, FALSE)</f>
        <v>Chinese</v>
      </c>
      <c r="I45" s="26">
        <f t="shared" ca="1" si="8"/>
        <v>5</v>
      </c>
      <c r="J45" s="26">
        <f t="shared" ca="1" si="9"/>
        <v>5</v>
      </c>
      <c r="K45" s="26" t="str">
        <f t="shared" ca="1" si="10"/>
        <v>Yes</v>
      </c>
      <c r="L45" s="26" t="str">
        <f t="shared" ca="1" si="11"/>
        <v>EXEC-01</v>
      </c>
      <c r="M45" s="26" t="str">
        <f t="shared" ca="1" si="12"/>
        <v>Delivered</v>
      </c>
      <c r="N45" s="26" t="str">
        <f t="shared" ca="1" si="13"/>
        <v>UPI</v>
      </c>
      <c r="O45" s="26">
        <f ca="1">I45 * VLOOKUP(G45, Menu!$A$2:$E$101, 5, FALSE)</f>
        <v>500</v>
      </c>
      <c r="P45" s="26">
        <f t="shared" ca="1" si="14"/>
        <v>5</v>
      </c>
    </row>
    <row r="46" spans="1:16">
      <c r="A46" s="26" t="str">
        <f t="shared" si="1"/>
        <v>DEL-045</v>
      </c>
      <c r="B46" s="26" t="str">
        <f t="shared" ca="1" si="2"/>
        <v>Zomato</v>
      </c>
      <c r="C46" s="27">
        <f t="shared" ca="1" si="3"/>
        <v>45672</v>
      </c>
      <c r="D46" s="29">
        <f t="shared" ca="1" si="4"/>
        <v>0.84722222222222221</v>
      </c>
      <c r="E46" s="26" t="str">
        <f t="shared" ca="1" si="5"/>
        <v>CUST-336</v>
      </c>
      <c r="F46" s="26" t="str">
        <f t="shared" ca="1" si="6"/>
        <v>Sainagar</v>
      </c>
      <c r="G46" s="26" t="str">
        <f t="shared" ca="1" si="7"/>
        <v>ITM-094</v>
      </c>
      <c r="H46" s="26" t="str">
        <f ca="1">VLOOKUP(G46, Menu!$A$2:$C$101, 3, FALSE)</f>
        <v>Dessert</v>
      </c>
      <c r="I46" s="26">
        <f t="shared" ca="1" si="8"/>
        <v>9</v>
      </c>
      <c r="J46" s="26">
        <f t="shared" ca="1" si="9"/>
        <v>3</v>
      </c>
      <c r="K46" s="26" t="str">
        <f t="shared" ca="1" si="10"/>
        <v>No</v>
      </c>
      <c r="L46" s="26" t="str">
        <f t="shared" ca="1" si="11"/>
        <v>EXEC-07</v>
      </c>
      <c r="M46" s="26" t="str">
        <f t="shared" ca="1" si="12"/>
        <v>Delivered</v>
      </c>
      <c r="N46" s="26" t="str">
        <f t="shared" ca="1" si="13"/>
        <v>Cash</v>
      </c>
      <c r="O46" s="26">
        <f ca="1">I46 * VLOOKUP(G46, Menu!$A$2:$E$101, 5, FALSE)</f>
        <v>1710</v>
      </c>
      <c r="P46" s="26">
        <f t="shared" ca="1" si="14"/>
        <v>4</v>
      </c>
    </row>
    <row r="47" spans="1:16">
      <c r="A47" s="26" t="str">
        <f t="shared" si="1"/>
        <v>DEL-046</v>
      </c>
      <c r="B47" s="26" t="str">
        <f t="shared" ca="1" si="2"/>
        <v>Zomato</v>
      </c>
      <c r="C47" s="27">
        <f t="shared" ca="1" si="3"/>
        <v>45660</v>
      </c>
      <c r="D47" s="29">
        <f t="shared" ca="1" si="4"/>
        <v>0.57916666666666672</v>
      </c>
      <c r="E47" s="26" t="str">
        <f t="shared" ca="1" si="5"/>
        <v>CUST-348</v>
      </c>
      <c r="F47" s="26" t="str">
        <f t="shared" ca="1" si="6"/>
        <v>Panchavati</v>
      </c>
      <c r="G47" s="26" t="str">
        <f t="shared" ca="1" si="7"/>
        <v>ITM-084</v>
      </c>
      <c r="H47" s="26" t="str">
        <f ca="1">VLOOKUP(G47, Menu!$A$2:$C$101, 3, FALSE)</f>
        <v>Snacks</v>
      </c>
      <c r="I47" s="26">
        <f t="shared" ca="1" si="8"/>
        <v>5</v>
      </c>
      <c r="J47" s="26">
        <f t="shared" ca="1" si="9"/>
        <v>4</v>
      </c>
      <c r="K47" s="26" t="str">
        <f t="shared" ca="1" si="10"/>
        <v>No</v>
      </c>
      <c r="L47" s="26" t="str">
        <f t="shared" ca="1" si="11"/>
        <v>EXEC-19</v>
      </c>
      <c r="M47" s="26" t="str">
        <f t="shared" ca="1" si="12"/>
        <v>Delivered</v>
      </c>
      <c r="N47" s="26" t="str">
        <f t="shared" ca="1" si="13"/>
        <v>Cash</v>
      </c>
      <c r="O47" s="26">
        <f ca="1">I47 * VLOOKUP(G47, Menu!$A$2:$E$101, 5, FALSE)</f>
        <v>500</v>
      </c>
      <c r="P47" s="26">
        <f t="shared" ca="1" si="14"/>
        <v>3</v>
      </c>
    </row>
    <row r="48" spans="1:16">
      <c r="A48" s="26" t="str">
        <f t="shared" si="1"/>
        <v>DEL-047</v>
      </c>
      <c r="B48" s="26" t="str">
        <f t="shared" ca="1" si="2"/>
        <v>Swiggy</v>
      </c>
      <c r="C48" s="27">
        <f t="shared" ca="1" si="3"/>
        <v>45674</v>
      </c>
      <c r="D48" s="29">
        <f t="shared" ca="1" si="4"/>
        <v>0.85486111111111107</v>
      </c>
      <c r="E48" s="26" t="str">
        <f t="shared" ca="1" si="5"/>
        <v>CUST-253</v>
      </c>
      <c r="F48" s="26" t="str">
        <f t="shared" ca="1" si="6"/>
        <v>Rajapeth</v>
      </c>
      <c r="G48" s="26" t="str">
        <f t="shared" ca="1" si="7"/>
        <v>ITM-013</v>
      </c>
      <c r="H48" s="26" t="str">
        <f ca="1">VLOOKUP(G48, Menu!$A$2:$C$101, 3, FALSE)</f>
        <v>Beverages</v>
      </c>
      <c r="I48" s="26">
        <f t="shared" ca="1" si="8"/>
        <v>4</v>
      </c>
      <c r="J48" s="26">
        <f t="shared" ca="1" si="9"/>
        <v>4</v>
      </c>
      <c r="K48" s="26" t="str">
        <f t="shared" ca="1" si="10"/>
        <v>No</v>
      </c>
      <c r="L48" s="26" t="str">
        <f t="shared" ca="1" si="11"/>
        <v>EXEC-08</v>
      </c>
      <c r="M48" s="26" t="str">
        <f t="shared" ca="1" si="12"/>
        <v>Delivered</v>
      </c>
      <c r="N48" s="26" t="str">
        <f t="shared" ca="1" si="13"/>
        <v>Card</v>
      </c>
      <c r="O48" s="26">
        <f ca="1">I48 * VLOOKUP(G48, Menu!$A$2:$E$101, 5, FALSE)</f>
        <v>400</v>
      </c>
      <c r="P48" s="26">
        <f t="shared" ca="1" si="14"/>
        <v>3</v>
      </c>
    </row>
    <row r="49" spans="1:16">
      <c r="A49" s="26" t="str">
        <f t="shared" si="1"/>
        <v>DEL-048</v>
      </c>
      <c r="B49" s="26" t="str">
        <f t="shared" ca="1" si="2"/>
        <v>Zomato</v>
      </c>
      <c r="C49" s="27">
        <f t="shared" ca="1" si="3"/>
        <v>45686</v>
      </c>
      <c r="D49" s="29">
        <f t="shared" ca="1" si="4"/>
        <v>0.8881944444444444</v>
      </c>
      <c r="E49" s="26" t="str">
        <f t="shared" ca="1" si="5"/>
        <v>CUST-453</v>
      </c>
      <c r="F49" s="26" t="str">
        <f t="shared" ca="1" si="6"/>
        <v>Wadali</v>
      </c>
      <c r="G49" s="26" t="str">
        <f t="shared" ca="1" si="7"/>
        <v>ITM-040</v>
      </c>
      <c r="H49" s="26" t="str">
        <f ca="1">VLOOKUP(G49, Menu!$A$2:$C$101, 3, FALSE)</f>
        <v>Indian Main Course</v>
      </c>
      <c r="I49" s="26">
        <f t="shared" ca="1" si="8"/>
        <v>5</v>
      </c>
      <c r="J49" s="26">
        <f t="shared" ca="1" si="9"/>
        <v>5</v>
      </c>
      <c r="K49" s="26" t="str">
        <f t="shared" ca="1" si="10"/>
        <v>Yes</v>
      </c>
      <c r="L49" s="26" t="str">
        <f t="shared" ca="1" si="11"/>
        <v>EXEC-19</v>
      </c>
      <c r="M49" s="26" t="str">
        <f t="shared" ca="1" si="12"/>
        <v>Delivered</v>
      </c>
      <c r="N49" s="26" t="str">
        <f t="shared" ca="1" si="13"/>
        <v>UPI</v>
      </c>
      <c r="O49" s="26">
        <f ca="1">I49 * VLOOKUP(G49, Menu!$A$2:$E$101, 5, FALSE)</f>
        <v>1100</v>
      </c>
      <c r="P49" s="26">
        <f t="shared" ca="1" si="14"/>
        <v>5</v>
      </c>
    </row>
    <row r="50" spans="1:16">
      <c r="A50" s="26" t="str">
        <f t="shared" si="1"/>
        <v>DEL-049</v>
      </c>
      <c r="B50" s="26" t="str">
        <f t="shared" ca="1" si="2"/>
        <v>Zomato</v>
      </c>
      <c r="C50" s="27">
        <f t="shared" ca="1" si="3"/>
        <v>45664</v>
      </c>
      <c r="D50" s="29">
        <f t="shared" ca="1" si="4"/>
        <v>0.52569444444444446</v>
      </c>
      <c r="E50" s="26" t="str">
        <f t="shared" ca="1" si="5"/>
        <v>CUST-413</v>
      </c>
      <c r="F50" s="26" t="str">
        <f t="shared" ca="1" si="6"/>
        <v>Panchavati</v>
      </c>
      <c r="G50" s="26" t="str">
        <f t="shared" ca="1" si="7"/>
        <v>ITM-084</v>
      </c>
      <c r="H50" s="26" t="str">
        <f ca="1">VLOOKUP(G50, Menu!$A$2:$C$101, 3, FALSE)</f>
        <v>Snacks</v>
      </c>
      <c r="I50" s="26">
        <f t="shared" ca="1" si="8"/>
        <v>6</v>
      </c>
      <c r="J50" s="26">
        <f t="shared" ca="1" si="9"/>
        <v>5</v>
      </c>
      <c r="K50" s="26" t="str">
        <f t="shared" ca="1" si="10"/>
        <v>No</v>
      </c>
      <c r="L50" s="26" t="str">
        <f t="shared" ca="1" si="11"/>
        <v>EXEC-14</v>
      </c>
      <c r="M50" s="26" t="str">
        <f t="shared" ca="1" si="12"/>
        <v>Delivered</v>
      </c>
      <c r="N50" s="26" t="str">
        <f t="shared" ca="1" si="13"/>
        <v>UPI</v>
      </c>
      <c r="O50" s="26">
        <f ca="1">I50 * VLOOKUP(G50, Menu!$A$2:$E$101, 5, FALSE)</f>
        <v>600</v>
      </c>
      <c r="P50" s="26">
        <f t="shared" ca="1" si="14"/>
        <v>5</v>
      </c>
    </row>
    <row r="51" spans="1:16">
      <c r="A51" s="26" t="str">
        <f t="shared" si="1"/>
        <v>DEL-050</v>
      </c>
      <c r="B51" s="26" t="str">
        <f t="shared" ca="1" si="2"/>
        <v>Swiggy</v>
      </c>
      <c r="C51" s="27">
        <f t="shared" ca="1" si="3"/>
        <v>45682</v>
      </c>
      <c r="D51" s="29">
        <f t="shared" ca="1" si="4"/>
        <v>0.5854166666666667</v>
      </c>
      <c r="E51" s="26" t="str">
        <f t="shared" ca="1" si="5"/>
        <v>CUST-269</v>
      </c>
      <c r="F51" s="26" t="str">
        <f t="shared" ca="1" si="6"/>
        <v>Rajapeth</v>
      </c>
      <c r="G51" s="26" t="str">
        <f t="shared" ca="1" si="7"/>
        <v>ITM-042</v>
      </c>
      <c r="H51" s="26" t="str">
        <f ca="1">VLOOKUP(G51, Menu!$A$2:$C$101, 3, FALSE)</f>
        <v>Global Main Course</v>
      </c>
      <c r="I51" s="26">
        <f t="shared" ca="1" si="8"/>
        <v>10</v>
      </c>
      <c r="J51" s="26">
        <f t="shared" ca="1" si="9"/>
        <v>5</v>
      </c>
      <c r="K51" s="26" t="str">
        <f t="shared" ca="1" si="10"/>
        <v>No</v>
      </c>
      <c r="L51" s="26" t="str">
        <f t="shared" ca="1" si="11"/>
        <v>EXEC-09</v>
      </c>
      <c r="M51" s="26" t="str">
        <f t="shared" ca="1" si="12"/>
        <v>Delivered</v>
      </c>
      <c r="N51" s="26" t="str">
        <f t="shared" ca="1" si="13"/>
        <v>Card</v>
      </c>
      <c r="O51" s="26">
        <f ca="1">I51 * VLOOKUP(G51, Menu!$A$2:$E$101, 5, FALSE)</f>
        <v>2500</v>
      </c>
      <c r="P51" s="26">
        <f t="shared" ca="1" si="14"/>
        <v>5</v>
      </c>
    </row>
    <row r="52" spans="1:16">
      <c r="A52" s="26" t="str">
        <f t="shared" si="1"/>
        <v>DEL-051</v>
      </c>
      <c r="B52" s="26" t="str">
        <f t="shared" ca="1" si="2"/>
        <v>Zomato</v>
      </c>
      <c r="C52" s="27">
        <f t="shared" ca="1" si="3"/>
        <v>45663</v>
      </c>
      <c r="D52" s="29">
        <f t="shared" ca="1" si="4"/>
        <v>0.51875000000000004</v>
      </c>
      <c r="E52" s="26" t="str">
        <f t="shared" ca="1" si="5"/>
        <v>CUST-405</v>
      </c>
      <c r="F52" s="26" t="str">
        <f t="shared" ca="1" si="6"/>
        <v>Rajapeth</v>
      </c>
      <c r="G52" s="26" t="str">
        <f t="shared" ca="1" si="7"/>
        <v>ITM-087</v>
      </c>
      <c r="H52" s="26" t="str">
        <f ca="1">VLOOKUP(G52, Menu!$A$2:$C$101, 3, FALSE)</f>
        <v>Dessert</v>
      </c>
      <c r="I52" s="26">
        <f t="shared" ca="1" si="8"/>
        <v>10</v>
      </c>
      <c r="J52" s="26">
        <f t="shared" ca="1" si="9"/>
        <v>2</v>
      </c>
      <c r="K52" s="26" t="str">
        <f t="shared" ca="1" si="10"/>
        <v>No</v>
      </c>
      <c r="L52" s="26" t="str">
        <f t="shared" ca="1" si="11"/>
        <v>EXEC-17</v>
      </c>
      <c r="M52" s="26" t="str">
        <f t="shared" ca="1" si="12"/>
        <v>Delivered</v>
      </c>
      <c r="N52" s="26" t="str">
        <f t="shared" ca="1" si="13"/>
        <v>Cash</v>
      </c>
      <c r="O52" s="26">
        <f ca="1">I52 * VLOOKUP(G52, Menu!$A$2:$E$101, 5, FALSE)</f>
        <v>2200</v>
      </c>
      <c r="P52" s="26">
        <f t="shared" ca="1" si="14"/>
        <v>5</v>
      </c>
    </row>
    <row r="53" spans="1:16">
      <c r="A53" s="26" t="str">
        <f t="shared" si="1"/>
        <v>DEL-052</v>
      </c>
      <c r="B53" s="26" t="str">
        <f t="shared" ca="1" si="2"/>
        <v>Swiggy</v>
      </c>
      <c r="C53" s="27">
        <f t="shared" ca="1" si="3"/>
        <v>45674</v>
      </c>
      <c r="D53" s="29">
        <f t="shared" ca="1" si="4"/>
        <v>0.89513888888888893</v>
      </c>
      <c r="E53" s="26" t="str">
        <f t="shared" ca="1" si="5"/>
        <v>CUST-399</v>
      </c>
      <c r="F53" s="26" t="str">
        <f t="shared" ca="1" si="6"/>
        <v>Rajapeth</v>
      </c>
      <c r="G53" s="26" t="str">
        <f t="shared" ca="1" si="7"/>
        <v>ITM-001</v>
      </c>
      <c r="H53" s="26" t="str">
        <f ca="1">VLOOKUP(G53, Menu!$A$2:$C$101, 3, FALSE)</f>
        <v>Beverages</v>
      </c>
      <c r="I53" s="26">
        <f t="shared" ca="1" si="8"/>
        <v>5</v>
      </c>
      <c r="J53" s="26">
        <f t="shared" ca="1" si="9"/>
        <v>4</v>
      </c>
      <c r="K53" s="26" t="str">
        <f t="shared" ca="1" si="10"/>
        <v>Yes</v>
      </c>
      <c r="L53" s="26" t="str">
        <f t="shared" ca="1" si="11"/>
        <v>EXEC-18</v>
      </c>
      <c r="M53" s="26" t="str">
        <f t="shared" ca="1" si="12"/>
        <v>Delivered</v>
      </c>
      <c r="N53" s="26" t="str">
        <f t="shared" ca="1" si="13"/>
        <v>Card</v>
      </c>
      <c r="O53" s="26">
        <f ca="1">I53 * VLOOKUP(G53, Menu!$A$2:$E$101, 5, FALSE)</f>
        <v>200</v>
      </c>
      <c r="P53" s="26">
        <f t="shared" ca="1" si="14"/>
        <v>3</v>
      </c>
    </row>
    <row r="54" spans="1:16">
      <c r="A54" s="26" t="str">
        <f t="shared" si="1"/>
        <v>DEL-053</v>
      </c>
      <c r="B54" s="26" t="str">
        <f t="shared" ca="1" si="2"/>
        <v>Swiggy</v>
      </c>
      <c r="C54" s="27">
        <f t="shared" ca="1" si="3"/>
        <v>45687</v>
      </c>
      <c r="D54" s="29">
        <f t="shared" ca="1" si="4"/>
        <v>0.72499999999999998</v>
      </c>
      <c r="E54" s="26" t="str">
        <f t="shared" ca="1" si="5"/>
        <v>CUST-444</v>
      </c>
      <c r="F54" s="26" t="str">
        <f t="shared" ca="1" si="6"/>
        <v>Rajapeth</v>
      </c>
      <c r="G54" s="26" t="str">
        <f t="shared" ca="1" si="7"/>
        <v>ITM-028</v>
      </c>
      <c r="H54" s="26" t="str">
        <f ca="1">VLOOKUP(G54, Menu!$A$2:$C$101, 3, FALSE)</f>
        <v>Indian Main Course</v>
      </c>
      <c r="I54" s="26">
        <f t="shared" ca="1" si="8"/>
        <v>6</v>
      </c>
      <c r="J54" s="26">
        <f t="shared" ca="1" si="9"/>
        <v>1</v>
      </c>
      <c r="K54" s="26" t="str">
        <f t="shared" ca="1" si="10"/>
        <v>No</v>
      </c>
      <c r="L54" s="26" t="str">
        <f t="shared" ca="1" si="11"/>
        <v>EXEC-09</v>
      </c>
      <c r="M54" s="26" t="str">
        <f t="shared" ca="1" si="12"/>
        <v>Delivered</v>
      </c>
      <c r="N54" s="26" t="str">
        <f t="shared" ca="1" si="13"/>
        <v>UPI</v>
      </c>
      <c r="O54" s="26">
        <f ca="1">I54 * VLOOKUP(G54, Menu!$A$2:$E$101, 5, FALSE)</f>
        <v>900</v>
      </c>
      <c r="P54" s="26">
        <f t="shared" ca="1" si="14"/>
        <v>3</v>
      </c>
    </row>
    <row r="55" spans="1:16">
      <c r="A55" s="26" t="str">
        <f t="shared" si="1"/>
        <v>DEL-054</v>
      </c>
      <c r="B55" s="26" t="str">
        <f t="shared" ca="1" si="2"/>
        <v>Zomato</v>
      </c>
      <c r="C55" s="27">
        <f t="shared" ca="1" si="3"/>
        <v>45669</v>
      </c>
      <c r="D55" s="29">
        <f t="shared" ca="1" si="4"/>
        <v>0.69722222222222219</v>
      </c>
      <c r="E55" s="26" t="str">
        <f t="shared" ca="1" si="5"/>
        <v>CUST-127</v>
      </c>
      <c r="F55" s="26" t="str">
        <f t="shared" ca="1" si="6"/>
        <v>Panchavati</v>
      </c>
      <c r="G55" s="26" t="str">
        <f t="shared" ca="1" si="7"/>
        <v>ITM-093</v>
      </c>
      <c r="H55" s="26" t="str">
        <f ca="1">VLOOKUP(G55, Menu!$A$2:$C$101, 3, FALSE)</f>
        <v>Dessert</v>
      </c>
      <c r="I55" s="26">
        <f t="shared" ca="1" si="8"/>
        <v>6</v>
      </c>
      <c r="J55" s="26">
        <f t="shared" ca="1" si="9"/>
        <v>2</v>
      </c>
      <c r="K55" s="26" t="str">
        <f t="shared" ca="1" si="10"/>
        <v>Yes</v>
      </c>
      <c r="L55" s="26" t="str">
        <f t="shared" ca="1" si="11"/>
        <v>EXEC-06</v>
      </c>
      <c r="M55" s="26" t="str">
        <f t="shared" ca="1" si="12"/>
        <v>Delivered</v>
      </c>
      <c r="N55" s="26" t="str">
        <f t="shared" ca="1" si="13"/>
        <v>UPI</v>
      </c>
      <c r="O55" s="26">
        <f ca="1">I55 * VLOOKUP(G55, Menu!$A$2:$E$101, 5, FALSE)</f>
        <v>600</v>
      </c>
      <c r="P55" s="26">
        <f t="shared" ca="1" si="14"/>
        <v>4</v>
      </c>
    </row>
    <row r="56" spans="1:16">
      <c r="A56" s="26" t="str">
        <f t="shared" si="1"/>
        <v>DEL-055</v>
      </c>
      <c r="B56" s="26" t="str">
        <f t="shared" ca="1" si="2"/>
        <v>Zomato</v>
      </c>
      <c r="C56" s="27">
        <f t="shared" ca="1" si="3"/>
        <v>45676</v>
      </c>
      <c r="D56" s="29">
        <f t="shared" ca="1" si="4"/>
        <v>0.72916666666666663</v>
      </c>
      <c r="E56" s="26" t="str">
        <f t="shared" ca="1" si="5"/>
        <v>CUST-425</v>
      </c>
      <c r="F56" s="26" t="str">
        <f t="shared" ca="1" si="6"/>
        <v>Wadali</v>
      </c>
      <c r="G56" s="26" t="str">
        <f t="shared" ca="1" si="7"/>
        <v>ITM-009</v>
      </c>
      <c r="H56" s="26" t="str">
        <f ca="1">VLOOKUP(G56, Menu!$A$2:$C$101, 3, FALSE)</f>
        <v>Beverages</v>
      </c>
      <c r="I56" s="26">
        <f t="shared" ca="1" si="8"/>
        <v>6</v>
      </c>
      <c r="J56" s="26">
        <f t="shared" ca="1" si="9"/>
        <v>4</v>
      </c>
      <c r="K56" s="26" t="str">
        <f t="shared" ca="1" si="10"/>
        <v>Yes</v>
      </c>
      <c r="L56" s="26" t="str">
        <f t="shared" ca="1" si="11"/>
        <v>EXEC-11</v>
      </c>
      <c r="M56" s="26" t="str">
        <f t="shared" ca="1" si="12"/>
        <v>Delivered</v>
      </c>
      <c r="N56" s="26" t="str">
        <f t="shared" ca="1" si="13"/>
        <v>UPI</v>
      </c>
      <c r="O56" s="26">
        <f ca="1">I56 * VLOOKUP(G56, Menu!$A$2:$E$101, 5, FALSE)</f>
        <v>600</v>
      </c>
      <c r="P56" s="26">
        <f t="shared" ca="1" si="14"/>
        <v>5</v>
      </c>
    </row>
    <row r="57" spans="1:16">
      <c r="A57" s="26" t="str">
        <f t="shared" si="1"/>
        <v>DEL-056</v>
      </c>
      <c r="B57" s="26" t="str">
        <f t="shared" ca="1" si="2"/>
        <v>Zomato</v>
      </c>
      <c r="C57" s="27">
        <f t="shared" ca="1" si="3"/>
        <v>45687</v>
      </c>
      <c r="D57" s="29">
        <f t="shared" ca="1" si="4"/>
        <v>0.91041666666666665</v>
      </c>
      <c r="E57" s="26" t="str">
        <f t="shared" ca="1" si="5"/>
        <v>CUST-211</v>
      </c>
      <c r="F57" s="26" t="str">
        <f t="shared" ca="1" si="6"/>
        <v>Rajapeth</v>
      </c>
      <c r="G57" s="26" t="str">
        <f t="shared" ca="1" si="7"/>
        <v>ITM-064</v>
      </c>
      <c r="H57" s="26" t="str">
        <f ca="1">VLOOKUP(G57, Menu!$A$2:$C$101, 3, FALSE)</f>
        <v>Chinese</v>
      </c>
      <c r="I57" s="26">
        <f t="shared" ca="1" si="8"/>
        <v>6</v>
      </c>
      <c r="J57" s="26">
        <f t="shared" ca="1" si="9"/>
        <v>5</v>
      </c>
      <c r="K57" s="26" t="str">
        <f t="shared" ca="1" si="10"/>
        <v>Yes</v>
      </c>
      <c r="L57" s="26" t="str">
        <f t="shared" ca="1" si="11"/>
        <v>EXEC-01</v>
      </c>
      <c r="M57" s="26" t="str">
        <f t="shared" ca="1" si="12"/>
        <v>Delivered</v>
      </c>
      <c r="N57" s="26" t="str">
        <f t="shared" ca="1" si="13"/>
        <v>UPI</v>
      </c>
      <c r="O57" s="26">
        <f ca="1">I57 * VLOOKUP(G57, Menu!$A$2:$E$101, 5, FALSE)</f>
        <v>600</v>
      </c>
      <c r="P57" s="26">
        <f t="shared" ca="1" si="14"/>
        <v>5</v>
      </c>
    </row>
    <row r="58" spans="1:16">
      <c r="A58" s="26" t="str">
        <f t="shared" si="1"/>
        <v>DEL-057</v>
      </c>
      <c r="B58" s="26" t="str">
        <f t="shared" ca="1" si="2"/>
        <v>Zomato</v>
      </c>
      <c r="C58" s="27">
        <f t="shared" ca="1" si="3"/>
        <v>45675</v>
      </c>
      <c r="D58" s="29">
        <f t="shared" ca="1" si="4"/>
        <v>0.93888888888888888</v>
      </c>
      <c r="E58" s="26" t="str">
        <f t="shared" ca="1" si="5"/>
        <v>CUST-487</v>
      </c>
      <c r="F58" s="26" t="str">
        <f t="shared" ca="1" si="6"/>
        <v>Panchavati</v>
      </c>
      <c r="G58" s="26" t="str">
        <f t="shared" ca="1" si="7"/>
        <v>ITM-090</v>
      </c>
      <c r="H58" s="26" t="str">
        <f ca="1">VLOOKUP(G58, Menu!$A$2:$C$101, 3, FALSE)</f>
        <v>Dessert</v>
      </c>
      <c r="I58" s="26">
        <f t="shared" ca="1" si="8"/>
        <v>7</v>
      </c>
      <c r="J58" s="26">
        <f t="shared" ca="1" si="9"/>
        <v>2</v>
      </c>
      <c r="K58" s="26" t="str">
        <f t="shared" ca="1" si="10"/>
        <v>No</v>
      </c>
      <c r="L58" s="26" t="str">
        <f t="shared" ca="1" si="11"/>
        <v>EXEC-02</v>
      </c>
      <c r="M58" s="26" t="str">
        <f t="shared" ca="1" si="12"/>
        <v>Delivered</v>
      </c>
      <c r="N58" s="26" t="str">
        <f t="shared" ca="1" si="13"/>
        <v>Cash</v>
      </c>
      <c r="O58" s="26">
        <f ca="1">I58 * VLOOKUP(G58, Menu!$A$2:$E$101, 5, FALSE)</f>
        <v>700</v>
      </c>
      <c r="P58" s="26">
        <f t="shared" ca="1" si="14"/>
        <v>3</v>
      </c>
    </row>
    <row r="59" spans="1:16">
      <c r="A59" s="26" t="str">
        <f t="shared" si="1"/>
        <v>DEL-058</v>
      </c>
      <c r="B59" s="26" t="str">
        <f t="shared" ca="1" si="2"/>
        <v>Zomato</v>
      </c>
      <c r="C59" s="27">
        <f t="shared" ca="1" si="3"/>
        <v>45658</v>
      </c>
      <c r="D59" s="29">
        <f t="shared" ca="1" si="4"/>
        <v>0.90625</v>
      </c>
      <c r="E59" s="26" t="str">
        <f t="shared" ca="1" si="5"/>
        <v>CUST-131</v>
      </c>
      <c r="F59" s="26" t="str">
        <f t="shared" ca="1" si="6"/>
        <v>Camp</v>
      </c>
      <c r="G59" s="26" t="str">
        <f t="shared" ca="1" si="7"/>
        <v>ITM-033</v>
      </c>
      <c r="H59" s="26" t="str">
        <f ca="1">VLOOKUP(G59, Menu!$A$2:$C$101, 3, FALSE)</f>
        <v>Indian Main Course</v>
      </c>
      <c r="I59" s="26">
        <f t="shared" ca="1" si="8"/>
        <v>5</v>
      </c>
      <c r="J59" s="26">
        <f t="shared" ca="1" si="9"/>
        <v>4</v>
      </c>
      <c r="K59" s="26" t="str">
        <f t="shared" ca="1" si="10"/>
        <v>Yes</v>
      </c>
      <c r="L59" s="26" t="str">
        <f t="shared" ca="1" si="11"/>
        <v>EXEC-07</v>
      </c>
      <c r="M59" s="26" t="str">
        <f t="shared" ca="1" si="12"/>
        <v>Delivered</v>
      </c>
      <c r="N59" s="26" t="str">
        <f t="shared" ca="1" si="13"/>
        <v>Cash</v>
      </c>
      <c r="O59" s="26">
        <f ca="1">I59 * VLOOKUP(G59, Menu!$A$2:$E$101, 5, FALSE)</f>
        <v>500</v>
      </c>
      <c r="P59" s="26">
        <f t="shared" ca="1" si="14"/>
        <v>3</v>
      </c>
    </row>
    <row r="60" spans="1:16">
      <c r="A60" s="26" t="str">
        <f t="shared" si="1"/>
        <v>DEL-059</v>
      </c>
      <c r="B60" s="26" t="str">
        <f t="shared" ca="1" si="2"/>
        <v>Swiggy</v>
      </c>
      <c r="C60" s="27">
        <f t="shared" ca="1" si="3"/>
        <v>45685</v>
      </c>
      <c r="D60" s="29">
        <f t="shared" ca="1" si="4"/>
        <v>0.89513888888888893</v>
      </c>
      <c r="E60" s="26" t="str">
        <f t="shared" ca="1" si="5"/>
        <v>CUST-488</v>
      </c>
      <c r="F60" s="26" t="str">
        <f t="shared" ca="1" si="6"/>
        <v>Camp</v>
      </c>
      <c r="G60" s="26" t="str">
        <f t="shared" ca="1" si="7"/>
        <v>ITM-097</v>
      </c>
      <c r="H60" s="26" t="str">
        <f ca="1">VLOOKUP(G60, Menu!$A$2:$C$101, 3, FALSE)</f>
        <v>Dessert</v>
      </c>
      <c r="I60" s="26">
        <f t="shared" ca="1" si="8"/>
        <v>3</v>
      </c>
      <c r="J60" s="26">
        <f t="shared" ca="1" si="9"/>
        <v>2</v>
      </c>
      <c r="K60" s="26" t="str">
        <f t="shared" ca="1" si="10"/>
        <v>No</v>
      </c>
      <c r="L60" s="26" t="str">
        <f t="shared" ca="1" si="11"/>
        <v>EXEC-05</v>
      </c>
      <c r="M60" s="26" t="str">
        <f t="shared" ca="1" si="12"/>
        <v>Delivered</v>
      </c>
      <c r="N60" s="26" t="str">
        <f t="shared" ca="1" si="13"/>
        <v>UPI</v>
      </c>
      <c r="O60" s="26">
        <f ca="1">I60 * VLOOKUP(G60, Menu!$A$2:$E$101, 5, FALSE)</f>
        <v>300</v>
      </c>
      <c r="P60" s="26">
        <f t="shared" ca="1" si="14"/>
        <v>3</v>
      </c>
    </row>
    <row r="61" spans="1:16">
      <c r="A61" s="26" t="str">
        <f t="shared" si="1"/>
        <v>DEL-060</v>
      </c>
      <c r="B61" s="26" t="str">
        <f t="shared" ca="1" si="2"/>
        <v>Zomato</v>
      </c>
      <c r="C61" s="27">
        <f t="shared" ca="1" si="3"/>
        <v>45674</v>
      </c>
      <c r="D61" s="29">
        <f t="shared" ca="1" si="4"/>
        <v>0.85347222222222219</v>
      </c>
      <c r="E61" s="26" t="str">
        <f t="shared" ca="1" si="5"/>
        <v>CUST-239</v>
      </c>
      <c r="F61" s="26" t="str">
        <f t="shared" ca="1" si="6"/>
        <v>Sainagar</v>
      </c>
      <c r="G61" s="26" t="str">
        <f t="shared" ca="1" si="7"/>
        <v>ITM-007</v>
      </c>
      <c r="H61" s="26" t="str">
        <f ca="1">VLOOKUP(G61, Menu!$A$2:$C$101, 3, FALSE)</f>
        <v>Beverages</v>
      </c>
      <c r="I61" s="26">
        <f t="shared" ca="1" si="8"/>
        <v>4</v>
      </c>
      <c r="J61" s="26">
        <f t="shared" ca="1" si="9"/>
        <v>5</v>
      </c>
      <c r="K61" s="26" t="str">
        <f t="shared" ca="1" si="10"/>
        <v>Yes</v>
      </c>
      <c r="L61" s="26" t="str">
        <f t="shared" ca="1" si="11"/>
        <v>EXEC-03</v>
      </c>
      <c r="M61" s="26" t="str">
        <f t="shared" ca="1" si="12"/>
        <v>Delivered</v>
      </c>
      <c r="N61" s="26" t="str">
        <f t="shared" ca="1" si="13"/>
        <v>Cash</v>
      </c>
      <c r="O61" s="26">
        <f ca="1">I61 * VLOOKUP(G61, Menu!$A$2:$E$101, 5, FALSE)</f>
        <v>400</v>
      </c>
      <c r="P61" s="26">
        <f t="shared" ca="1" si="14"/>
        <v>4</v>
      </c>
    </row>
    <row r="62" spans="1:16">
      <c r="A62" s="26" t="str">
        <f t="shared" si="1"/>
        <v>DEL-061</v>
      </c>
      <c r="B62" s="26" t="str">
        <f t="shared" ca="1" si="2"/>
        <v>Zomato</v>
      </c>
      <c r="C62" s="27">
        <f t="shared" ca="1" si="3"/>
        <v>45658</v>
      </c>
      <c r="D62" s="29">
        <f t="shared" ca="1" si="4"/>
        <v>0.8569444444444444</v>
      </c>
      <c r="E62" s="26" t="str">
        <f t="shared" ca="1" si="5"/>
        <v>CUST-261</v>
      </c>
      <c r="F62" s="26" t="str">
        <f t="shared" ca="1" si="6"/>
        <v>Sainagar</v>
      </c>
      <c r="G62" s="26" t="str">
        <f t="shared" ca="1" si="7"/>
        <v>ITM-096</v>
      </c>
      <c r="H62" s="26" t="str">
        <f ca="1">VLOOKUP(G62, Menu!$A$2:$C$101, 3, FALSE)</f>
        <v>Dessert</v>
      </c>
      <c r="I62" s="26">
        <f t="shared" ca="1" si="8"/>
        <v>5</v>
      </c>
      <c r="J62" s="26">
        <f t="shared" ca="1" si="9"/>
        <v>3</v>
      </c>
      <c r="K62" s="26" t="str">
        <f t="shared" ca="1" si="10"/>
        <v>No</v>
      </c>
      <c r="L62" s="26" t="str">
        <f t="shared" ca="1" si="11"/>
        <v>EXEC-01</v>
      </c>
      <c r="M62" s="26" t="str">
        <f t="shared" ca="1" si="12"/>
        <v>Delivered</v>
      </c>
      <c r="N62" s="26" t="str">
        <f t="shared" ca="1" si="13"/>
        <v>Card</v>
      </c>
      <c r="O62" s="26">
        <f ca="1">I62 * VLOOKUP(G62, Menu!$A$2:$E$101, 5, FALSE)</f>
        <v>500</v>
      </c>
      <c r="P62" s="26">
        <f t="shared" ca="1" si="14"/>
        <v>5</v>
      </c>
    </row>
    <row r="63" spans="1:16">
      <c r="A63" s="26" t="str">
        <f t="shared" si="1"/>
        <v>DEL-062</v>
      </c>
      <c r="B63" s="26" t="str">
        <f t="shared" ca="1" si="2"/>
        <v>Swiggy</v>
      </c>
      <c r="C63" s="27">
        <f t="shared" ca="1" si="3"/>
        <v>45677</v>
      </c>
      <c r="D63" s="29">
        <f t="shared" ca="1" si="4"/>
        <v>0.47152777777777777</v>
      </c>
      <c r="E63" s="26" t="str">
        <f t="shared" ca="1" si="5"/>
        <v>CUST-234</v>
      </c>
      <c r="F63" s="26" t="str">
        <f t="shared" ca="1" si="6"/>
        <v>Panchavati</v>
      </c>
      <c r="G63" s="26" t="str">
        <f t="shared" ca="1" si="7"/>
        <v>ITM-036</v>
      </c>
      <c r="H63" s="26" t="str">
        <f ca="1">VLOOKUP(G63, Menu!$A$2:$C$101, 3, FALSE)</f>
        <v>Indian Main Course</v>
      </c>
      <c r="I63" s="26">
        <f t="shared" ca="1" si="8"/>
        <v>4</v>
      </c>
      <c r="J63" s="26">
        <f t="shared" ca="1" si="9"/>
        <v>5</v>
      </c>
      <c r="K63" s="26" t="str">
        <f t="shared" ca="1" si="10"/>
        <v>Yes</v>
      </c>
      <c r="L63" s="26" t="str">
        <f t="shared" ca="1" si="11"/>
        <v>EXEC-16</v>
      </c>
      <c r="M63" s="26" t="str">
        <f t="shared" ca="1" si="12"/>
        <v>Delivered</v>
      </c>
      <c r="N63" s="26" t="str">
        <f t="shared" ca="1" si="13"/>
        <v>Card</v>
      </c>
      <c r="O63" s="26">
        <f ca="1">I63 * VLOOKUP(G63, Menu!$A$2:$E$101, 5, FALSE)</f>
        <v>400</v>
      </c>
      <c r="P63" s="26">
        <f t="shared" ca="1" si="14"/>
        <v>3</v>
      </c>
    </row>
    <row r="64" spans="1:16">
      <c r="A64" s="26" t="str">
        <f t="shared" si="1"/>
        <v>DEL-063</v>
      </c>
      <c r="B64" s="26" t="str">
        <f t="shared" ca="1" si="2"/>
        <v>Zomato</v>
      </c>
      <c r="C64" s="27">
        <f t="shared" ca="1" si="3"/>
        <v>45666</v>
      </c>
      <c r="D64" s="29">
        <f t="shared" ca="1" si="4"/>
        <v>0.85</v>
      </c>
      <c r="E64" s="26" t="str">
        <f t="shared" ca="1" si="5"/>
        <v>CUST-236</v>
      </c>
      <c r="F64" s="26" t="str">
        <f t="shared" ca="1" si="6"/>
        <v>Panchavati</v>
      </c>
      <c r="G64" s="26" t="str">
        <f t="shared" ca="1" si="7"/>
        <v>ITM-017</v>
      </c>
      <c r="H64" s="26" t="str">
        <f ca="1">VLOOKUP(G64, Menu!$A$2:$C$101, 3, FALSE)</f>
        <v>Beverages</v>
      </c>
      <c r="I64" s="26">
        <f t="shared" ca="1" si="8"/>
        <v>8</v>
      </c>
      <c r="J64" s="26">
        <f t="shared" ca="1" si="9"/>
        <v>5</v>
      </c>
      <c r="K64" s="26" t="str">
        <f t="shared" ca="1" si="10"/>
        <v>Yes</v>
      </c>
      <c r="L64" s="26" t="str">
        <f t="shared" ca="1" si="11"/>
        <v>EXEC-08</v>
      </c>
      <c r="M64" s="26" t="str">
        <f t="shared" ca="1" si="12"/>
        <v>Delivered</v>
      </c>
      <c r="N64" s="26" t="str">
        <f t="shared" ca="1" si="13"/>
        <v>UPI</v>
      </c>
      <c r="O64" s="26">
        <f ca="1">I64 * VLOOKUP(G64, Menu!$A$2:$E$101, 5, FALSE)</f>
        <v>1120</v>
      </c>
      <c r="P64" s="26">
        <f t="shared" ca="1" si="14"/>
        <v>3</v>
      </c>
    </row>
    <row r="65" spans="1:16">
      <c r="A65" s="26" t="str">
        <f t="shared" si="1"/>
        <v>DEL-064</v>
      </c>
      <c r="B65" s="26" t="str">
        <f t="shared" ca="1" si="2"/>
        <v>Swiggy</v>
      </c>
      <c r="C65" s="27">
        <f t="shared" ca="1" si="3"/>
        <v>45667</v>
      </c>
      <c r="D65" s="29">
        <f t="shared" ca="1" si="4"/>
        <v>0.55208333333333337</v>
      </c>
      <c r="E65" s="26" t="str">
        <f t="shared" ca="1" si="5"/>
        <v>CUST-207</v>
      </c>
      <c r="F65" s="26" t="str">
        <f t="shared" ca="1" si="6"/>
        <v>Camp</v>
      </c>
      <c r="G65" s="26" t="str">
        <f t="shared" ca="1" si="7"/>
        <v>ITM-078</v>
      </c>
      <c r="H65" s="26" t="str">
        <f ca="1">VLOOKUP(G65, Menu!$A$2:$C$101, 3, FALSE)</f>
        <v>Snacks</v>
      </c>
      <c r="I65" s="26">
        <f t="shared" ca="1" si="8"/>
        <v>8</v>
      </c>
      <c r="J65" s="26">
        <f t="shared" ca="1" si="9"/>
        <v>4</v>
      </c>
      <c r="K65" s="26" t="str">
        <f t="shared" ca="1" si="10"/>
        <v>Yes</v>
      </c>
      <c r="L65" s="26" t="str">
        <f t="shared" ca="1" si="11"/>
        <v>EXEC-06</v>
      </c>
      <c r="M65" s="26" t="str">
        <f t="shared" ca="1" si="12"/>
        <v>Delivered</v>
      </c>
      <c r="N65" s="26" t="str">
        <f t="shared" ca="1" si="13"/>
        <v>Cash</v>
      </c>
      <c r="O65" s="26">
        <f ca="1">I65 * VLOOKUP(G65, Menu!$A$2:$E$101, 5, FALSE)</f>
        <v>800</v>
      </c>
      <c r="P65" s="26">
        <f t="shared" ca="1" si="14"/>
        <v>4</v>
      </c>
    </row>
    <row r="66" spans="1:16">
      <c r="A66" s="26" t="str">
        <f t="shared" si="1"/>
        <v>DEL-065</v>
      </c>
      <c r="B66" s="26" t="str">
        <f t="shared" ca="1" si="2"/>
        <v>Swiggy</v>
      </c>
      <c r="C66" s="27">
        <f t="shared" ca="1" si="3"/>
        <v>45684</v>
      </c>
      <c r="D66" s="29">
        <f t="shared" ca="1" si="4"/>
        <v>0.90763888888888888</v>
      </c>
      <c r="E66" s="26" t="str">
        <f t="shared" ca="1" si="5"/>
        <v>CUST-404</v>
      </c>
      <c r="F66" s="26" t="str">
        <f t="shared" ca="1" si="6"/>
        <v>Sainagar</v>
      </c>
      <c r="G66" s="26" t="str">
        <f t="shared" ca="1" si="7"/>
        <v>ITM-051</v>
      </c>
      <c r="H66" s="26" t="str">
        <f ca="1">VLOOKUP(G66, Menu!$A$2:$C$101, 3, FALSE)</f>
        <v>Global Main Course</v>
      </c>
      <c r="I66" s="26">
        <f t="shared" ca="1" si="8"/>
        <v>1</v>
      </c>
      <c r="J66" s="26">
        <f t="shared" ca="1" si="9"/>
        <v>5</v>
      </c>
      <c r="K66" s="26" t="str">
        <f t="shared" ca="1" si="10"/>
        <v>Yes</v>
      </c>
      <c r="L66" s="26" t="str">
        <f t="shared" ca="1" si="11"/>
        <v>EXEC-15</v>
      </c>
      <c r="M66" s="26" t="str">
        <f t="shared" ca="1" si="12"/>
        <v>Delivered</v>
      </c>
      <c r="N66" s="26" t="str">
        <f t="shared" ca="1" si="13"/>
        <v>Card</v>
      </c>
      <c r="O66" s="26">
        <f ca="1">I66 * VLOOKUP(G66, Menu!$A$2:$E$101, 5, FALSE)</f>
        <v>100</v>
      </c>
      <c r="P66" s="26">
        <f t="shared" ref="P66:P83" ca="1" si="15">IF(L66="Cancelled", "-", RANDBETWEEN(3, 5))</f>
        <v>4</v>
      </c>
    </row>
    <row r="67" spans="1:16">
      <c r="A67" s="26" t="str">
        <f t="shared" ref="A67:A83" si="16">"DEL-" &amp; TEXT(ROW()-1, "000")</f>
        <v>DEL-066</v>
      </c>
      <c r="B67" s="26" t="str">
        <f t="shared" ref="B67:B83" ca="1" si="17">CHOOSE(RANDBETWEEN(1,2), "Zomato", "Swiggy", )</f>
        <v>Zomato</v>
      </c>
      <c r="C67" s="27">
        <f t="shared" ref="C67:C83" ca="1" si="18">DATE(2025, 1, 1) + RANDBETWEEN(0, 30)</f>
        <v>45658</v>
      </c>
      <c r="D67" s="29">
        <f t="shared" ref="D67:D83" ca="1" si="19">TIME(RANDBETWEEN(11, 22), RANDBETWEEN(0, 59), 0)</f>
        <v>0.86527777777777781</v>
      </c>
      <c r="E67" s="26" t="str">
        <f t="shared" ref="E67:E83" ca="1" si="20">"CUST-" &amp; RANDBETWEEN(100, 500)</f>
        <v>CUST-426</v>
      </c>
      <c r="F67" s="26" t="str">
        <f t="shared" ref="F67:F83" ca="1" si="21">CHOOSE(RANDBETWEEN(1,5), "Camp", "Rajapeth", "Panchavati", "Sainagar", "Wadali")</f>
        <v>Sainagar</v>
      </c>
      <c r="G67" s="26" t="str">
        <f t="shared" ref="G67:G83" ca="1" si="22">"ITM-" &amp; TEXT(RANDBETWEEN(1, 100), "000")</f>
        <v>ITM-005</v>
      </c>
      <c r="H67" s="26" t="str">
        <f ca="1">VLOOKUP(G67, Menu!$A$2:$C$101, 3, FALSE)</f>
        <v>Beverages</v>
      </c>
      <c r="I67" s="26">
        <f t="shared" ref="I67:I83" ca="1" si="23">RANDBETWEEN(1, 10)</f>
        <v>8</v>
      </c>
      <c r="J67" s="26">
        <f t="shared" ref="J67:J83" ca="1" si="24">RANDBETWEEN(1, 5)</f>
        <v>4</v>
      </c>
      <c r="K67" s="26" t="str">
        <f t="shared" ref="K67:K83" ca="1" si="25">CHOOSE(RANDBETWEEN(1,2),"Yes","No")</f>
        <v>Yes</v>
      </c>
      <c r="L67" s="26" t="str">
        <f t="shared" ref="L67:L83" ca="1" si="26">"EXEC-" &amp; TEXT(RANDBETWEEN(1, 20), "00")</f>
        <v>EXEC-16</v>
      </c>
      <c r="M67" s="26" t="str">
        <f t="shared" ref="M67:M83" ca="1" si="27">IF(RAND() &gt; 0.05, "Delivered", "Cancelled")</f>
        <v>Delivered</v>
      </c>
      <c r="N67" s="26" t="str">
        <f t="shared" ref="N67:N83" ca="1" si="28">CHOOSE(RANDBETWEEN(1,3), "UPI", "Cash", "Card")</f>
        <v>UPI</v>
      </c>
      <c r="O67" s="26">
        <f ca="1">I67 * VLOOKUP(G67, Menu!$A$2:$E$101, 5, FALSE)</f>
        <v>960</v>
      </c>
      <c r="P67" s="26">
        <f t="shared" ca="1" si="15"/>
        <v>5</v>
      </c>
    </row>
    <row r="68" spans="1:16">
      <c r="A68" s="26" t="str">
        <f t="shared" si="16"/>
        <v>DEL-067</v>
      </c>
      <c r="B68" s="26" t="str">
        <f t="shared" ca="1" si="17"/>
        <v>Swiggy</v>
      </c>
      <c r="C68" s="27">
        <f t="shared" ca="1" si="18"/>
        <v>45674</v>
      </c>
      <c r="D68" s="29">
        <f t="shared" ca="1" si="19"/>
        <v>0.84722222222222221</v>
      </c>
      <c r="E68" s="26" t="str">
        <f t="shared" ca="1" si="20"/>
        <v>CUST-295</v>
      </c>
      <c r="F68" s="26" t="str">
        <f t="shared" ca="1" si="21"/>
        <v>Sainagar</v>
      </c>
      <c r="G68" s="26" t="str">
        <f t="shared" ca="1" si="22"/>
        <v>ITM-076</v>
      </c>
      <c r="H68" s="26" t="str">
        <f ca="1">VLOOKUP(G68, Menu!$A$2:$C$101, 3, FALSE)</f>
        <v>Snacks</v>
      </c>
      <c r="I68" s="26">
        <f t="shared" ca="1" si="23"/>
        <v>3</v>
      </c>
      <c r="J68" s="26">
        <f t="shared" ca="1" si="24"/>
        <v>2</v>
      </c>
      <c r="K68" s="26" t="str">
        <f t="shared" ca="1" si="25"/>
        <v>Yes</v>
      </c>
      <c r="L68" s="26" t="str">
        <f t="shared" ca="1" si="26"/>
        <v>EXEC-04</v>
      </c>
      <c r="M68" s="26" t="str">
        <f t="shared" ca="1" si="27"/>
        <v>Delivered</v>
      </c>
      <c r="N68" s="26" t="str">
        <f t="shared" ca="1" si="28"/>
        <v>Card</v>
      </c>
      <c r="O68" s="26">
        <f ca="1">I68 * VLOOKUP(G68, Menu!$A$2:$E$101, 5, FALSE)</f>
        <v>300</v>
      </c>
      <c r="P68" s="26">
        <f t="shared" ca="1" si="15"/>
        <v>5</v>
      </c>
    </row>
    <row r="69" spans="1:16">
      <c r="A69" s="26" t="str">
        <f t="shared" si="16"/>
        <v>DEL-068</v>
      </c>
      <c r="B69" s="26" t="str">
        <f t="shared" ca="1" si="17"/>
        <v>Zomato</v>
      </c>
      <c r="C69" s="27">
        <f t="shared" ca="1" si="18"/>
        <v>45671</v>
      </c>
      <c r="D69" s="29">
        <f t="shared" ca="1" si="19"/>
        <v>0.87430555555555556</v>
      </c>
      <c r="E69" s="26" t="str">
        <f t="shared" ca="1" si="20"/>
        <v>CUST-258</v>
      </c>
      <c r="F69" s="26" t="str">
        <f t="shared" ca="1" si="21"/>
        <v>Panchavati</v>
      </c>
      <c r="G69" s="26" t="str">
        <f t="shared" ca="1" si="22"/>
        <v>ITM-079</v>
      </c>
      <c r="H69" s="26" t="str">
        <f ca="1">VLOOKUP(G69, Menu!$A$2:$C$101, 3, FALSE)</f>
        <v>Snacks</v>
      </c>
      <c r="I69" s="26">
        <f t="shared" ca="1" si="23"/>
        <v>8</v>
      </c>
      <c r="J69" s="26">
        <f t="shared" ca="1" si="24"/>
        <v>2</v>
      </c>
      <c r="K69" s="26" t="str">
        <f t="shared" ca="1" si="25"/>
        <v>No</v>
      </c>
      <c r="L69" s="26" t="str">
        <f t="shared" ca="1" si="26"/>
        <v>EXEC-07</v>
      </c>
      <c r="M69" s="26" t="str">
        <f t="shared" ca="1" si="27"/>
        <v>Delivered</v>
      </c>
      <c r="N69" s="26" t="str">
        <f t="shared" ca="1" si="28"/>
        <v>UPI</v>
      </c>
      <c r="O69" s="26">
        <f ca="1">I69 * VLOOKUP(G69, Menu!$A$2:$E$101, 5, FALSE)</f>
        <v>800</v>
      </c>
      <c r="P69" s="26">
        <f t="shared" ca="1" si="15"/>
        <v>5</v>
      </c>
    </row>
    <row r="70" spans="1:16">
      <c r="A70" s="26" t="str">
        <f t="shared" si="16"/>
        <v>DEL-069</v>
      </c>
      <c r="B70" s="26" t="str">
        <f t="shared" ca="1" si="17"/>
        <v>Swiggy</v>
      </c>
      <c r="C70" s="27">
        <f t="shared" ca="1" si="18"/>
        <v>45662</v>
      </c>
      <c r="D70" s="29">
        <f t="shared" ca="1" si="19"/>
        <v>0.70625000000000004</v>
      </c>
      <c r="E70" s="26" t="str">
        <f t="shared" ca="1" si="20"/>
        <v>CUST-233</v>
      </c>
      <c r="F70" s="26" t="str">
        <f t="shared" ca="1" si="21"/>
        <v>Camp</v>
      </c>
      <c r="G70" s="26" t="str">
        <f t="shared" ca="1" si="22"/>
        <v>ITM-043</v>
      </c>
      <c r="H70" s="26" t="str">
        <f ca="1">VLOOKUP(G70, Menu!$A$2:$C$101, 3, FALSE)</f>
        <v>Global Main Course</v>
      </c>
      <c r="I70" s="26">
        <f t="shared" ca="1" si="23"/>
        <v>9</v>
      </c>
      <c r="J70" s="26">
        <f t="shared" ca="1" si="24"/>
        <v>3</v>
      </c>
      <c r="K70" s="26" t="str">
        <f t="shared" ca="1" si="25"/>
        <v>Yes</v>
      </c>
      <c r="L70" s="26" t="str">
        <f t="shared" ca="1" si="26"/>
        <v>EXEC-13</v>
      </c>
      <c r="M70" s="26" t="str">
        <f t="shared" ca="1" si="27"/>
        <v>Delivered</v>
      </c>
      <c r="N70" s="26" t="str">
        <f t="shared" ca="1" si="28"/>
        <v>Card</v>
      </c>
      <c r="O70" s="26">
        <f ca="1">I70 * VLOOKUP(G70, Menu!$A$2:$E$101, 5, FALSE)</f>
        <v>2880</v>
      </c>
      <c r="P70" s="26">
        <f t="shared" ca="1" si="15"/>
        <v>4</v>
      </c>
    </row>
    <row r="71" spans="1:16">
      <c r="A71" s="26" t="str">
        <f t="shared" si="16"/>
        <v>DEL-070</v>
      </c>
      <c r="B71" s="26" t="str">
        <f t="shared" ca="1" si="17"/>
        <v>Swiggy</v>
      </c>
      <c r="C71" s="27">
        <f t="shared" ca="1" si="18"/>
        <v>45666</v>
      </c>
      <c r="D71" s="29">
        <f t="shared" ca="1" si="19"/>
        <v>0.64375000000000004</v>
      </c>
      <c r="E71" s="26" t="str">
        <f t="shared" ca="1" si="20"/>
        <v>CUST-419</v>
      </c>
      <c r="F71" s="26" t="str">
        <f t="shared" ca="1" si="21"/>
        <v>Sainagar</v>
      </c>
      <c r="G71" s="26" t="str">
        <f t="shared" ca="1" si="22"/>
        <v>ITM-064</v>
      </c>
      <c r="H71" s="26" t="str">
        <f ca="1">VLOOKUP(G71, Menu!$A$2:$C$101, 3, FALSE)</f>
        <v>Chinese</v>
      </c>
      <c r="I71" s="26">
        <f t="shared" ca="1" si="23"/>
        <v>10</v>
      </c>
      <c r="J71" s="26">
        <f t="shared" ca="1" si="24"/>
        <v>3</v>
      </c>
      <c r="K71" s="26" t="str">
        <f t="shared" ca="1" si="25"/>
        <v>Yes</v>
      </c>
      <c r="L71" s="26" t="str">
        <f t="shared" ca="1" si="26"/>
        <v>EXEC-13</v>
      </c>
      <c r="M71" s="26" t="str">
        <f t="shared" ca="1" si="27"/>
        <v>Delivered</v>
      </c>
      <c r="N71" s="26" t="str">
        <f t="shared" ca="1" si="28"/>
        <v>Cash</v>
      </c>
      <c r="O71" s="26">
        <f ca="1">I71 * VLOOKUP(G71, Menu!$A$2:$E$101, 5, FALSE)</f>
        <v>1000</v>
      </c>
      <c r="P71" s="26">
        <f t="shared" ca="1" si="15"/>
        <v>5</v>
      </c>
    </row>
    <row r="72" spans="1:16">
      <c r="A72" s="26" t="str">
        <f t="shared" si="16"/>
        <v>DEL-071</v>
      </c>
      <c r="B72" s="26" t="str">
        <f t="shared" ca="1" si="17"/>
        <v>Swiggy</v>
      </c>
      <c r="C72" s="27">
        <f t="shared" ca="1" si="18"/>
        <v>45662</v>
      </c>
      <c r="D72" s="29">
        <f t="shared" ca="1" si="19"/>
        <v>0.5395833333333333</v>
      </c>
      <c r="E72" s="26" t="str">
        <f t="shared" ca="1" si="20"/>
        <v>CUST-395</v>
      </c>
      <c r="F72" s="26" t="str">
        <f t="shared" ca="1" si="21"/>
        <v>Panchavati</v>
      </c>
      <c r="G72" s="26" t="str">
        <f t="shared" ca="1" si="22"/>
        <v>ITM-066</v>
      </c>
      <c r="H72" s="26" t="str">
        <f ca="1">VLOOKUP(G72, Menu!$A$2:$C$101, 3, FALSE)</f>
        <v>Chinese</v>
      </c>
      <c r="I72" s="26">
        <f t="shared" ca="1" si="23"/>
        <v>10</v>
      </c>
      <c r="J72" s="26">
        <f t="shared" ca="1" si="24"/>
        <v>2</v>
      </c>
      <c r="K72" s="26" t="str">
        <f t="shared" ca="1" si="25"/>
        <v>Yes</v>
      </c>
      <c r="L72" s="26" t="str">
        <f t="shared" ca="1" si="26"/>
        <v>EXEC-01</v>
      </c>
      <c r="M72" s="26" t="str">
        <f t="shared" ca="1" si="27"/>
        <v>Delivered</v>
      </c>
      <c r="N72" s="26" t="str">
        <f t="shared" ca="1" si="28"/>
        <v>Card</v>
      </c>
      <c r="O72" s="26">
        <f ca="1">I72 * VLOOKUP(G72, Menu!$A$2:$E$101, 5, FALSE)</f>
        <v>1000</v>
      </c>
      <c r="P72" s="26">
        <f t="shared" ca="1" si="15"/>
        <v>5</v>
      </c>
    </row>
    <row r="73" spans="1:16">
      <c r="A73" s="26" t="str">
        <f t="shared" si="16"/>
        <v>DEL-072</v>
      </c>
      <c r="B73" s="26" t="str">
        <f t="shared" ca="1" si="17"/>
        <v>Swiggy</v>
      </c>
      <c r="C73" s="27">
        <f t="shared" ca="1" si="18"/>
        <v>45688</v>
      </c>
      <c r="D73" s="29">
        <f t="shared" ca="1" si="19"/>
        <v>0.73333333333333328</v>
      </c>
      <c r="E73" s="26" t="str">
        <f t="shared" ca="1" si="20"/>
        <v>CUST-290</v>
      </c>
      <c r="F73" s="26" t="str">
        <f t="shared" ca="1" si="21"/>
        <v>Sainagar</v>
      </c>
      <c r="G73" s="26" t="str">
        <f t="shared" ca="1" si="22"/>
        <v>ITM-045</v>
      </c>
      <c r="H73" s="26" t="str">
        <f ca="1">VLOOKUP(G73, Menu!$A$2:$C$101, 3, FALSE)</f>
        <v>Global Main Course</v>
      </c>
      <c r="I73" s="26">
        <f t="shared" ca="1" si="23"/>
        <v>7</v>
      </c>
      <c r="J73" s="26">
        <f t="shared" ca="1" si="24"/>
        <v>1</v>
      </c>
      <c r="K73" s="26" t="str">
        <f t="shared" ca="1" si="25"/>
        <v>No</v>
      </c>
      <c r="L73" s="26" t="str">
        <f t="shared" ca="1" si="26"/>
        <v>EXEC-17</v>
      </c>
      <c r="M73" s="26" t="str">
        <f t="shared" ca="1" si="27"/>
        <v>Cancelled</v>
      </c>
      <c r="N73" s="26" t="str">
        <f t="shared" ca="1" si="28"/>
        <v>Cash</v>
      </c>
      <c r="O73" s="26">
        <f ca="1">I73 * VLOOKUP(G73, Menu!$A$2:$E$101, 5, FALSE)</f>
        <v>2380</v>
      </c>
      <c r="P73" s="26">
        <f t="shared" ca="1" si="15"/>
        <v>4</v>
      </c>
    </row>
    <row r="74" spans="1:16">
      <c r="A74" s="26" t="str">
        <f t="shared" si="16"/>
        <v>DEL-073</v>
      </c>
      <c r="B74" s="26" t="str">
        <f t="shared" ca="1" si="17"/>
        <v>Zomato</v>
      </c>
      <c r="C74" s="27">
        <f t="shared" ca="1" si="18"/>
        <v>45660</v>
      </c>
      <c r="D74" s="29">
        <f t="shared" ca="1" si="19"/>
        <v>0.95347222222222228</v>
      </c>
      <c r="E74" s="26" t="str">
        <f t="shared" ca="1" si="20"/>
        <v>CUST-222</v>
      </c>
      <c r="F74" s="26" t="str">
        <f t="shared" ca="1" si="21"/>
        <v>Camp</v>
      </c>
      <c r="G74" s="26" t="str">
        <f t="shared" ca="1" si="22"/>
        <v>ITM-100</v>
      </c>
      <c r="H74" s="26" t="str">
        <f ca="1">VLOOKUP(G74, Menu!$A$2:$C$101, 3, FALSE)</f>
        <v>Dessert</v>
      </c>
      <c r="I74" s="26">
        <f t="shared" ca="1" si="23"/>
        <v>4</v>
      </c>
      <c r="J74" s="26">
        <f t="shared" ca="1" si="24"/>
        <v>2</v>
      </c>
      <c r="K74" s="26" t="str">
        <f t="shared" ca="1" si="25"/>
        <v>Yes</v>
      </c>
      <c r="L74" s="26" t="str">
        <f t="shared" ca="1" si="26"/>
        <v>EXEC-17</v>
      </c>
      <c r="M74" s="26" t="str">
        <f t="shared" ca="1" si="27"/>
        <v>Delivered</v>
      </c>
      <c r="N74" s="26" t="str">
        <f t="shared" ca="1" si="28"/>
        <v>UPI</v>
      </c>
      <c r="O74" s="26">
        <f ca="1">I74 * VLOOKUP(G74, Menu!$A$2:$E$101, 5, FALSE)</f>
        <v>960</v>
      </c>
      <c r="P74" s="26">
        <f t="shared" ca="1" si="15"/>
        <v>4</v>
      </c>
    </row>
    <row r="75" spans="1:16">
      <c r="A75" s="26" t="str">
        <f t="shared" si="16"/>
        <v>DEL-074</v>
      </c>
      <c r="B75" s="26" t="str">
        <f t="shared" ca="1" si="17"/>
        <v>Zomato</v>
      </c>
      <c r="C75" s="27">
        <f t="shared" ca="1" si="18"/>
        <v>45688</v>
      </c>
      <c r="D75" s="29">
        <f t="shared" ca="1" si="19"/>
        <v>0.66527777777777775</v>
      </c>
      <c r="E75" s="26" t="str">
        <f t="shared" ca="1" si="20"/>
        <v>CUST-454</v>
      </c>
      <c r="F75" s="26" t="str">
        <f t="shared" ca="1" si="21"/>
        <v>Rajapeth</v>
      </c>
      <c r="G75" s="26" t="str">
        <f t="shared" ca="1" si="22"/>
        <v>ITM-080</v>
      </c>
      <c r="H75" s="26" t="str">
        <f ca="1">VLOOKUP(G75, Menu!$A$2:$C$101, 3, FALSE)</f>
        <v>Snacks</v>
      </c>
      <c r="I75" s="26">
        <f t="shared" ca="1" si="23"/>
        <v>6</v>
      </c>
      <c r="J75" s="26">
        <f t="shared" ca="1" si="24"/>
        <v>3</v>
      </c>
      <c r="K75" s="26" t="str">
        <f t="shared" ca="1" si="25"/>
        <v>No</v>
      </c>
      <c r="L75" s="26" t="str">
        <f t="shared" ca="1" si="26"/>
        <v>EXEC-16</v>
      </c>
      <c r="M75" s="26" t="str">
        <f t="shared" ca="1" si="27"/>
        <v>Delivered</v>
      </c>
      <c r="N75" s="26" t="str">
        <f t="shared" ca="1" si="28"/>
        <v>UPI</v>
      </c>
      <c r="O75" s="26">
        <f ca="1">I75 * VLOOKUP(G75, Menu!$A$2:$E$101, 5, FALSE)</f>
        <v>600</v>
      </c>
      <c r="P75" s="26">
        <f t="shared" ca="1" si="15"/>
        <v>3</v>
      </c>
    </row>
    <row r="76" spans="1:16">
      <c r="A76" s="26" t="str">
        <f t="shared" si="16"/>
        <v>DEL-075</v>
      </c>
      <c r="B76" s="26" t="str">
        <f t="shared" ca="1" si="17"/>
        <v>Swiggy</v>
      </c>
      <c r="C76" s="27">
        <f t="shared" ca="1" si="18"/>
        <v>45687</v>
      </c>
      <c r="D76" s="29">
        <f t="shared" ca="1" si="19"/>
        <v>0.67638888888888893</v>
      </c>
      <c r="E76" s="26" t="str">
        <f t="shared" ca="1" si="20"/>
        <v>CUST-106</v>
      </c>
      <c r="F76" s="26" t="str">
        <f t="shared" ca="1" si="21"/>
        <v>Panchavati</v>
      </c>
      <c r="G76" s="26" t="str">
        <f t="shared" ca="1" si="22"/>
        <v>ITM-005</v>
      </c>
      <c r="H76" s="26" t="str">
        <f ca="1">VLOOKUP(G76, Menu!$A$2:$C$101, 3, FALSE)</f>
        <v>Beverages</v>
      </c>
      <c r="I76" s="26">
        <f t="shared" ca="1" si="23"/>
        <v>9</v>
      </c>
      <c r="J76" s="26">
        <f t="shared" ca="1" si="24"/>
        <v>2</v>
      </c>
      <c r="K76" s="26" t="str">
        <f t="shared" ca="1" si="25"/>
        <v>No</v>
      </c>
      <c r="L76" s="26" t="str">
        <f t="shared" ca="1" si="26"/>
        <v>EXEC-10</v>
      </c>
      <c r="M76" s="26" t="str">
        <f t="shared" ca="1" si="27"/>
        <v>Delivered</v>
      </c>
      <c r="N76" s="26" t="str">
        <f t="shared" ca="1" si="28"/>
        <v>Cash</v>
      </c>
      <c r="O76" s="26">
        <f ca="1">I76 * VLOOKUP(G76, Menu!$A$2:$E$101, 5, FALSE)</f>
        <v>1080</v>
      </c>
      <c r="P76" s="26">
        <f t="shared" ca="1" si="15"/>
        <v>3</v>
      </c>
    </row>
    <row r="77" spans="1:16">
      <c r="A77" s="26" t="str">
        <f t="shared" si="16"/>
        <v>DEL-076</v>
      </c>
      <c r="B77" s="26" t="str">
        <f t="shared" ca="1" si="17"/>
        <v>Zomato</v>
      </c>
      <c r="C77" s="27">
        <f t="shared" ca="1" si="18"/>
        <v>45663</v>
      </c>
      <c r="D77" s="29">
        <f t="shared" ca="1" si="19"/>
        <v>0.5444444444444444</v>
      </c>
      <c r="E77" s="26" t="str">
        <f t="shared" ca="1" si="20"/>
        <v>CUST-442</v>
      </c>
      <c r="F77" s="26" t="str">
        <f t="shared" ca="1" si="21"/>
        <v>Wadali</v>
      </c>
      <c r="G77" s="26" t="str">
        <f t="shared" ca="1" si="22"/>
        <v>ITM-017</v>
      </c>
      <c r="H77" s="26" t="str">
        <f ca="1">VLOOKUP(G77, Menu!$A$2:$C$101, 3, FALSE)</f>
        <v>Beverages</v>
      </c>
      <c r="I77" s="26">
        <f t="shared" ca="1" si="23"/>
        <v>7</v>
      </c>
      <c r="J77" s="26">
        <f t="shared" ca="1" si="24"/>
        <v>1</v>
      </c>
      <c r="K77" s="26" t="str">
        <f t="shared" ca="1" si="25"/>
        <v>Yes</v>
      </c>
      <c r="L77" s="26" t="str">
        <f t="shared" ca="1" si="26"/>
        <v>EXEC-15</v>
      </c>
      <c r="M77" s="26" t="str">
        <f t="shared" ca="1" si="27"/>
        <v>Delivered</v>
      </c>
      <c r="N77" s="26" t="str">
        <f t="shared" ca="1" si="28"/>
        <v>Cash</v>
      </c>
      <c r="O77" s="26">
        <f ca="1">I77 * VLOOKUP(G77, Menu!$A$2:$E$101, 5, FALSE)</f>
        <v>980</v>
      </c>
      <c r="P77" s="26">
        <f t="shared" ca="1" si="15"/>
        <v>4</v>
      </c>
    </row>
    <row r="78" spans="1:16">
      <c r="A78" s="26" t="str">
        <f t="shared" si="16"/>
        <v>DEL-077</v>
      </c>
      <c r="B78" s="26" t="str">
        <f t="shared" ca="1" si="17"/>
        <v>Swiggy</v>
      </c>
      <c r="C78" s="27">
        <f t="shared" ca="1" si="18"/>
        <v>45663</v>
      </c>
      <c r="D78" s="29">
        <f t="shared" ca="1" si="19"/>
        <v>0.74861111111111112</v>
      </c>
      <c r="E78" s="26" t="str">
        <f t="shared" ca="1" si="20"/>
        <v>CUST-316</v>
      </c>
      <c r="F78" s="26" t="str">
        <f t="shared" ca="1" si="21"/>
        <v>Rajapeth</v>
      </c>
      <c r="G78" s="26" t="str">
        <f t="shared" ca="1" si="22"/>
        <v>ITM-060</v>
      </c>
      <c r="H78" s="26" t="str">
        <f ca="1">VLOOKUP(G78, Menu!$A$2:$C$101, 3, FALSE)</f>
        <v>Chinese</v>
      </c>
      <c r="I78" s="26">
        <f t="shared" ca="1" si="23"/>
        <v>4</v>
      </c>
      <c r="J78" s="26">
        <f t="shared" ca="1" si="24"/>
        <v>5</v>
      </c>
      <c r="K78" s="26" t="str">
        <f t="shared" ca="1" si="25"/>
        <v>Yes</v>
      </c>
      <c r="L78" s="26" t="str">
        <f t="shared" ca="1" si="26"/>
        <v>EXEC-19</v>
      </c>
      <c r="M78" s="26" t="str">
        <f t="shared" ca="1" si="27"/>
        <v>Delivered</v>
      </c>
      <c r="N78" s="26" t="str">
        <f t="shared" ca="1" si="28"/>
        <v>UPI</v>
      </c>
      <c r="O78" s="26">
        <f ca="1">I78 * VLOOKUP(G78, Menu!$A$2:$E$101, 5, FALSE)</f>
        <v>720</v>
      </c>
      <c r="P78" s="26">
        <f t="shared" ca="1" si="15"/>
        <v>3</v>
      </c>
    </row>
    <row r="79" spans="1:16">
      <c r="A79" s="26" t="str">
        <f t="shared" si="16"/>
        <v>DEL-078</v>
      </c>
      <c r="B79" s="26" t="str">
        <f t="shared" ca="1" si="17"/>
        <v>Zomato</v>
      </c>
      <c r="C79" s="27">
        <f t="shared" ca="1" si="18"/>
        <v>45675</v>
      </c>
      <c r="D79" s="29">
        <f t="shared" ca="1" si="19"/>
        <v>0.75</v>
      </c>
      <c r="E79" s="26" t="str">
        <f t="shared" ca="1" si="20"/>
        <v>CUST-415</v>
      </c>
      <c r="F79" s="26" t="str">
        <f t="shared" ca="1" si="21"/>
        <v>Rajapeth</v>
      </c>
      <c r="G79" s="26" t="str">
        <f t="shared" ca="1" si="22"/>
        <v>ITM-030</v>
      </c>
      <c r="H79" s="26" t="str">
        <f ca="1">VLOOKUP(G79, Menu!$A$2:$C$101, 3, FALSE)</f>
        <v>Indian Main Course</v>
      </c>
      <c r="I79" s="26">
        <f t="shared" ca="1" si="23"/>
        <v>10</v>
      </c>
      <c r="J79" s="26">
        <f t="shared" ca="1" si="24"/>
        <v>5</v>
      </c>
      <c r="K79" s="26" t="str">
        <f t="shared" ca="1" si="25"/>
        <v>Yes</v>
      </c>
      <c r="L79" s="26" t="str">
        <f t="shared" ca="1" si="26"/>
        <v>EXEC-19</v>
      </c>
      <c r="M79" s="26" t="str">
        <f t="shared" ca="1" si="27"/>
        <v>Delivered</v>
      </c>
      <c r="N79" s="26" t="str">
        <f t="shared" ca="1" si="28"/>
        <v>Cash</v>
      </c>
      <c r="O79" s="26">
        <f ca="1">I79 * VLOOKUP(G79, Menu!$A$2:$E$101, 5, FALSE)</f>
        <v>2800</v>
      </c>
      <c r="P79" s="26">
        <f t="shared" ca="1" si="15"/>
        <v>3</v>
      </c>
    </row>
    <row r="80" spans="1:16">
      <c r="A80" s="26" t="str">
        <f t="shared" si="16"/>
        <v>DEL-079</v>
      </c>
      <c r="B80" s="26" t="str">
        <f t="shared" ca="1" si="17"/>
        <v>Zomato</v>
      </c>
      <c r="C80" s="27">
        <f t="shared" ca="1" si="18"/>
        <v>45671</v>
      </c>
      <c r="D80" s="29">
        <f t="shared" ca="1" si="19"/>
        <v>0.64097222222222228</v>
      </c>
      <c r="E80" s="26" t="str">
        <f t="shared" ca="1" si="20"/>
        <v>CUST-237</v>
      </c>
      <c r="F80" s="26" t="str">
        <f t="shared" ca="1" si="21"/>
        <v>Panchavati</v>
      </c>
      <c r="G80" s="26" t="str">
        <f t="shared" ca="1" si="22"/>
        <v>ITM-055</v>
      </c>
      <c r="H80" s="26" t="str">
        <f ca="1">VLOOKUP(G80, Menu!$A$2:$C$101, 3, FALSE)</f>
        <v>Global Main Course</v>
      </c>
      <c r="I80" s="26">
        <f t="shared" ca="1" si="23"/>
        <v>1</v>
      </c>
      <c r="J80" s="26">
        <f t="shared" ca="1" si="24"/>
        <v>4</v>
      </c>
      <c r="K80" s="26" t="str">
        <f t="shared" ca="1" si="25"/>
        <v>No</v>
      </c>
      <c r="L80" s="26" t="str">
        <f t="shared" ca="1" si="26"/>
        <v>EXEC-12</v>
      </c>
      <c r="M80" s="26" t="str">
        <f t="shared" ca="1" si="27"/>
        <v>Delivered</v>
      </c>
      <c r="N80" s="26" t="str">
        <f t="shared" ca="1" si="28"/>
        <v>Card</v>
      </c>
      <c r="O80" s="26">
        <f ca="1">I80 * VLOOKUP(G80, Menu!$A$2:$E$101, 5, FALSE)</f>
        <v>100</v>
      </c>
      <c r="P80" s="26">
        <f t="shared" ca="1" si="15"/>
        <v>4</v>
      </c>
    </row>
    <row r="81" spans="1:16">
      <c r="A81" s="26" t="str">
        <f t="shared" si="16"/>
        <v>DEL-080</v>
      </c>
      <c r="B81" s="26" t="str">
        <f t="shared" ca="1" si="17"/>
        <v>Zomato</v>
      </c>
      <c r="C81" s="27">
        <f t="shared" ca="1" si="18"/>
        <v>45679</v>
      </c>
      <c r="D81" s="29">
        <f t="shared" ca="1" si="19"/>
        <v>0.47986111111111113</v>
      </c>
      <c r="E81" s="26" t="str">
        <f t="shared" ca="1" si="20"/>
        <v>CUST-419</v>
      </c>
      <c r="F81" s="26" t="str">
        <f t="shared" ca="1" si="21"/>
        <v>Sainagar</v>
      </c>
      <c r="G81" s="26" t="str">
        <f t="shared" ca="1" si="22"/>
        <v>ITM-046</v>
      </c>
      <c r="H81" s="26" t="str">
        <f ca="1">VLOOKUP(G81, Menu!$A$2:$C$101, 3, FALSE)</f>
        <v>Global Main Course</v>
      </c>
      <c r="I81" s="26">
        <f t="shared" ca="1" si="23"/>
        <v>8</v>
      </c>
      <c r="J81" s="26">
        <f t="shared" ca="1" si="24"/>
        <v>5</v>
      </c>
      <c r="K81" s="26" t="str">
        <f t="shared" ca="1" si="25"/>
        <v>Yes</v>
      </c>
      <c r="L81" s="26" t="str">
        <f t="shared" ca="1" si="26"/>
        <v>EXEC-10</v>
      </c>
      <c r="M81" s="26" t="str">
        <f t="shared" ca="1" si="27"/>
        <v>Delivered</v>
      </c>
      <c r="N81" s="26" t="str">
        <f t="shared" ca="1" si="28"/>
        <v>Card</v>
      </c>
      <c r="O81" s="26">
        <f ca="1">I81 * VLOOKUP(G81, Menu!$A$2:$E$101, 5, FALSE)</f>
        <v>3192</v>
      </c>
      <c r="P81" s="26">
        <f t="shared" ca="1" si="15"/>
        <v>4</v>
      </c>
    </row>
    <row r="82" spans="1:16">
      <c r="A82" s="26" t="str">
        <f t="shared" si="16"/>
        <v>DEL-081</v>
      </c>
      <c r="B82" s="26" t="str">
        <f t="shared" ca="1" si="17"/>
        <v>Swiggy</v>
      </c>
      <c r="C82" s="27">
        <f t="shared" ca="1" si="18"/>
        <v>45662</v>
      </c>
      <c r="D82" s="29">
        <f t="shared" ca="1" si="19"/>
        <v>0.88124999999999998</v>
      </c>
      <c r="E82" s="26" t="str">
        <f t="shared" ca="1" si="20"/>
        <v>CUST-246</v>
      </c>
      <c r="F82" s="26" t="str">
        <f t="shared" ca="1" si="21"/>
        <v>Wadali</v>
      </c>
      <c r="G82" s="26" t="str">
        <f t="shared" ca="1" si="22"/>
        <v>ITM-008</v>
      </c>
      <c r="H82" s="26" t="str">
        <f ca="1">VLOOKUP(G82, Menu!$A$2:$C$101, 3, FALSE)</f>
        <v>Beverages</v>
      </c>
      <c r="I82" s="26">
        <f t="shared" ca="1" si="23"/>
        <v>8</v>
      </c>
      <c r="J82" s="26">
        <f t="shared" ca="1" si="24"/>
        <v>1</v>
      </c>
      <c r="K82" s="26" t="str">
        <f t="shared" ca="1" si="25"/>
        <v>No</v>
      </c>
      <c r="L82" s="26" t="str">
        <f t="shared" ca="1" si="26"/>
        <v>EXEC-05</v>
      </c>
      <c r="M82" s="26" t="str">
        <f t="shared" ca="1" si="27"/>
        <v>Delivered</v>
      </c>
      <c r="N82" s="26" t="str">
        <f t="shared" ca="1" si="28"/>
        <v>Card</v>
      </c>
      <c r="O82" s="26">
        <f ca="1">I82 * VLOOKUP(G82, Menu!$A$2:$E$101, 5, FALSE)</f>
        <v>800</v>
      </c>
      <c r="P82" s="26">
        <f t="shared" ca="1" si="15"/>
        <v>3</v>
      </c>
    </row>
    <row r="83" spans="1:16">
      <c r="A83" s="26" t="str">
        <f t="shared" si="16"/>
        <v>DEL-082</v>
      </c>
      <c r="B83" s="26" t="str">
        <f t="shared" ca="1" si="17"/>
        <v>Swiggy</v>
      </c>
      <c r="C83" s="27">
        <f t="shared" ca="1" si="18"/>
        <v>45667</v>
      </c>
      <c r="D83" s="29">
        <f t="shared" ca="1" si="19"/>
        <v>0.78125</v>
      </c>
      <c r="E83" s="26" t="str">
        <f t="shared" ca="1" si="20"/>
        <v>CUST-271</v>
      </c>
      <c r="F83" s="26" t="str">
        <f t="shared" ca="1" si="21"/>
        <v>Camp</v>
      </c>
      <c r="G83" s="26" t="str">
        <f t="shared" ca="1" si="22"/>
        <v>ITM-071</v>
      </c>
      <c r="H83" s="26" t="str">
        <f ca="1">VLOOKUP(G83, Menu!$A$2:$C$101, 3, FALSE)</f>
        <v>Snacks</v>
      </c>
      <c r="I83" s="26">
        <f t="shared" ca="1" si="23"/>
        <v>4</v>
      </c>
      <c r="J83" s="26">
        <f t="shared" ca="1" si="24"/>
        <v>4</v>
      </c>
      <c r="K83" s="26" t="str">
        <f t="shared" ca="1" si="25"/>
        <v>No</v>
      </c>
      <c r="L83" s="26" t="str">
        <f t="shared" ca="1" si="26"/>
        <v>EXEC-01</v>
      </c>
      <c r="M83" s="26" t="str">
        <f t="shared" ca="1" si="27"/>
        <v>Delivered</v>
      </c>
      <c r="N83" s="26" t="str">
        <f t="shared" ca="1" si="28"/>
        <v>Card</v>
      </c>
      <c r="O83" s="26">
        <f ca="1">I83 * VLOOKUP(G83, Menu!$A$2:$E$101, 5, FALSE)</f>
        <v>400</v>
      </c>
      <c r="P83" s="26">
        <f t="shared" ca="1" si="15"/>
        <v>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5D57-346A-48F9-9962-D98697E3FB90}">
  <dimension ref="A1:XFD31"/>
  <sheetViews>
    <sheetView workbookViewId="0">
      <selection sqref="A1:XFD1048576"/>
    </sheetView>
  </sheetViews>
  <sheetFormatPr defaultRowHeight="14.5"/>
  <cols>
    <col min="1" max="1" width="13" customWidth="1"/>
    <col min="2" max="2" width="13.26953125" customWidth="1"/>
    <col min="3" max="3" width="10.90625" customWidth="1"/>
    <col min="4" max="4" width="16.1796875" bestFit="1" customWidth="1"/>
    <col min="5" max="5" width="5.90625" customWidth="1"/>
    <col min="6" max="6" width="9" customWidth="1"/>
    <col min="7" max="7" width="15.453125" customWidth="1"/>
    <col min="8" max="8" width="13.26953125" customWidth="1"/>
    <col min="9" max="10" width="16.08984375" customWidth="1"/>
    <col min="11" max="11" width="13" style="52" customWidth="1"/>
    <col min="12" max="12" width="15.1796875" customWidth="1"/>
    <col min="13" max="13" width="8.453125" bestFit="1" customWidth="1"/>
    <col min="14" max="14" width="15" customWidth="1"/>
    <col min="15" max="23" width="10.26953125" customWidth="1"/>
    <col min="24" max="113" width="11.26953125" customWidth="1"/>
    <col min="114" max="1013" width="12.26953125" customWidth="1"/>
    <col min="1014" max="10013" width="13.26953125" customWidth="1"/>
    <col min="10014" max="16384" width="14.26953125" customWidth="1"/>
  </cols>
  <sheetData>
    <row r="1" spans="1:16384" s="33" customFormat="1">
      <c r="A1" s="33" t="s">
        <v>236</v>
      </c>
      <c r="B1" s="33" t="s">
        <v>329</v>
      </c>
      <c r="C1" s="33" t="s">
        <v>180</v>
      </c>
      <c r="D1" s="33" t="s">
        <v>237</v>
      </c>
      <c r="E1" s="33" t="s">
        <v>238</v>
      </c>
      <c r="F1" s="33" t="s">
        <v>32</v>
      </c>
      <c r="G1" s="33" t="s">
        <v>44</v>
      </c>
      <c r="H1" s="33" t="s">
        <v>239</v>
      </c>
      <c r="I1" s="33" t="s">
        <v>240</v>
      </c>
      <c r="J1" s="33" t="s">
        <v>241</v>
      </c>
      <c r="K1" s="53" t="s">
        <v>39</v>
      </c>
      <c r="L1" s="33" t="s">
        <v>242</v>
      </c>
      <c r="M1" s="33" t="s">
        <v>243</v>
      </c>
      <c r="N1" s="33" t="s">
        <v>244</v>
      </c>
      <c r="O1" s="33" t="s">
        <v>330</v>
      </c>
      <c r="P1" s="33" t="s">
        <v>331</v>
      </c>
      <c r="Q1" s="33" t="s">
        <v>332</v>
      </c>
      <c r="R1" s="33" t="s">
        <v>333</v>
      </c>
      <c r="S1" s="33" t="s">
        <v>334</v>
      </c>
      <c r="T1" s="33" t="s">
        <v>335</v>
      </c>
      <c r="U1" s="33" t="s">
        <v>336</v>
      </c>
      <c r="V1" s="33" t="s">
        <v>337</v>
      </c>
      <c r="W1" s="33" t="s">
        <v>338</v>
      </c>
      <c r="X1" s="33" t="s">
        <v>339</v>
      </c>
      <c r="Y1" s="33" t="s">
        <v>340</v>
      </c>
      <c r="Z1" s="33" t="s">
        <v>341</v>
      </c>
      <c r="AA1" s="33" t="s">
        <v>342</v>
      </c>
      <c r="AB1" s="33" t="s">
        <v>343</v>
      </c>
      <c r="AC1" s="33" t="s">
        <v>344</v>
      </c>
      <c r="AD1" s="33" t="s">
        <v>345</v>
      </c>
      <c r="AE1" s="33" t="s">
        <v>346</v>
      </c>
      <c r="AF1" s="33" t="s">
        <v>347</v>
      </c>
      <c r="AG1" s="33" t="s">
        <v>348</v>
      </c>
      <c r="AH1" s="33" t="s">
        <v>349</v>
      </c>
      <c r="AI1" s="33" t="s">
        <v>350</v>
      </c>
      <c r="AJ1" s="33" t="s">
        <v>351</v>
      </c>
      <c r="AK1" s="33" t="s">
        <v>352</v>
      </c>
      <c r="AL1" s="33" t="s">
        <v>353</v>
      </c>
      <c r="AM1" s="33" t="s">
        <v>354</v>
      </c>
      <c r="AN1" s="33" t="s">
        <v>355</v>
      </c>
      <c r="AO1" s="33" t="s">
        <v>356</v>
      </c>
      <c r="AP1" s="33" t="s">
        <v>357</v>
      </c>
      <c r="AQ1" s="33" t="s">
        <v>358</v>
      </c>
      <c r="AR1" s="33" t="s">
        <v>359</v>
      </c>
      <c r="AS1" s="33" t="s">
        <v>360</v>
      </c>
      <c r="AT1" s="33" t="s">
        <v>361</v>
      </c>
      <c r="AU1" s="33" t="s">
        <v>362</v>
      </c>
      <c r="AV1" s="33" t="s">
        <v>363</v>
      </c>
      <c r="AW1" s="33" t="s">
        <v>364</v>
      </c>
      <c r="AX1" s="33" t="s">
        <v>365</v>
      </c>
      <c r="AY1" s="33" t="s">
        <v>366</v>
      </c>
      <c r="AZ1" s="33" t="s">
        <v>367</v>
      </c>
      <c r="BA1" s="33" t="s">
        <v>368</v>
      </c>
      <c r="BB1" s="33" t="s">
        <v>369</v>
      </c>
      <c r="BC1" s="33" t="s">
        <v>370</v>
      </c>
      <c r="BD1" s="33" t="s">
        <v>371</v>
      </c>
      <c r="BE1" s="33" t="s">
        <v>372</v>
      </c>
      <c r="BF1" s="33" t="s">
        <v>373</v>
      </c>
      <c r="BG1" s="33" t="s">
        <v>374</v>
      </c>
      <c r="BH1" s="33" t="s">
        <v>375</v>
      </c>
      <c r="BI1" s="33" t="s">
        <v>376</v>
      </c>
      <c r="BJ1" s="33" t="s">
        <v>377</v>
      </c>
      <c r="BK1" s="33" t="s">
        <v>378</v>
      </c>
      <c r="BL1" s="33" t="s">
        <v>379</v>
      </c>
      <c r="BM1" s="33" t="s">
        <v>380</v>
      </c>
      <c r="BN1" s="33" t="s">
        <v>381</v>
      </c>
      <c r="BO1" s="33" t="s">
        <v>382</v>
      </c>
      <c r="BP1" s="33" t="s">
        <v>383</v>
      </c>
      <c r="BQ1" s="33" t="s">
        <v>384</v>
      </c>
      <c r="BR1" s="33" t="s">
        <v>385</v>
      </c>
      <c r="BS1" s="33" t="s">
        <v>386</v>
      </c>
      <c r="BT1" s="33" t="s">
        <v>387</v>
      </c>
      <c r="BU1" s="33" t="s">
        <v>388</v>
      </c>
      <c r="BV1" s="33" t="s">
        <v>389</v>
      </c>
      <c r="BW1" s="33" t="s">
        <v>390</v>
      </c>
      <c r="BX1" s="33" t="s">
        <v>391</v>
      </c>
      <c r="BY1" s="33" t="s">
        <v>392</v>
      </c>
      <c r="BZ1" s="33" t="s">
        <v>393</v>
      </c>
      <c r="CA1" s="33" t="s">
        <v>394</v>
      </c>
      <c r="CB1" s="33" t="s">
        <v>395</v>
      </c>
      <c r="CC1" s="33" t="s">
        <v>396</v>
      </c>
      <c r="CD1" s="33" t="s">
        <v>397</v>
      </c>
      <c r="CE1" s="33" t="s">
        <v>398</v>
      </c>
      <c r="CF1" s="33" t="s">
        <v>399</v>
      </c>
      <c r="CG1" s="33" t="s">
        <v>400</v>
      </c>
      <c r="CH1" s="33" t="s">
        <v>401</v>
      </c>
      <c r="CI1" s="33" t="s">
        <v>402</v>
      </c>
      <c r="CJ1" s="33" t="s">
        <v>403</v>
      </c>
      <c r="CK1" s="33" t="s">
        <v>404</v>
      </c>
      <c r="CL1" s="33" t="s">
        <v>405</v>
      </c>
      <c r="CM1" s="33" t="s">
        <v>406</v>
      </c>
      <c r="CN1" s="33" t="s">
        <v>407</v>
      </c>
      <c r="CO1" s="33" t="s">
        <v>408</v>
      </c>
      <c r="CP1" s="33" t="s">
        <v>409</v>
      </c>
      <c r="CQ1" s="33" t="s">
        <v>410</v>
      </c>
      <c r="CR1" s="33" t="s">
        <v>411</v>
      </c>
      <c r="CS1" s="33" t="s">
        <v>412</v>
      </c>
      <c r="CT1" s="33" t="s">
        <v>413</v>
      </c>
      <c r="CU1" s="33" t="s">
        <v>414</v>
      </c>
      <c r="CV1" s="33" t="s">
        <v>415</v>
      </c>
      <c r="CW1" s="33" t="s">
        <v>416</v>
      </c>
      <c r="CX1" s="33" t="s">
        <v>417</v>
      </c>
      <c r="CY1" s="33" t="s">
        <v>418</v>
      </c>
      <c r="CZ1" s="33" t="s">
        <v>419</v>
      </c>
      <c r="DA1" s="33" t="s">
        <v>420</v>
      </c>
      <c r="DB1" s="33" t="s">
        <v>421</v>
      </c>
      <c r="DC1" s="33" t="s">
        <v>422</v>
      </c>
      <c r="DD1" s="33" t="s">
        <v>423</v>
      </c>
      <c r="DE1" s="33" t="s">
        <v>424</v>
      </c>
      <c r="DF1" s="33" t="s">
        <v>425</v>
      </c>
      <c r="DG1" s="33" t="s">
        <v>426</v>
      </c>
      <c r="DH1" s="33" t="s">
        <v>427</v>
      </c>
      <c r="DI1" s="33" t="s">
        <v>428</v>
      </c>
      <c r="DJ1" s="33" t="s">
        <v>429</v>
      </c>
      <c r="DK1" s="33" t="s">
        <v>430</v>
      </c>
      <c r="DL1" s="33" t="s">
        <v>431</v>
      </c>
      <c r="DM1" s="33" t="s">
        <v>432</v>
      </c>
      <c r="DN1" s="33" t="s">
        <v>433</v>
      </c>
      <c r="DO1" s="33" t="s">
        <v>434</v>
      </c>
      <c r="DP1" s="33" t="s">
        <v>435</v>
      </c>
      <c r="DQ1" s="33" t="s">
        <v>436</v>
      </c>
      <c r="DR1" s="33" t="s">
        <v>437</v>
      </c>
      <c r="DS1" s="33" t="s">
        <v>438</v>
      </c>
      <c r="DT1" s="33" t="s">
        <v>439</v>
      </c>
      <c r="DU1" s="33" t="s">
        <v>440</v>
      </c>
      <c r="DV1" s="33" t="s">
        <v>441</v>
      </c>
      <c r="DW1" s="33" t="s">
        <v>442</v>
      </c>
      <c r="DX1" s="33" t="s">
        <v>443</v>
      </c>
      <c r="DY1" s="33" t="s">
        <v>444</v>
      </c>
      <c r="DZ1" s="33" t="s">
        <v>445</v>
      </c>
      <c r="EA1" s="33" t="s">
        <v>446</v>
      </c>
      <c r="EB1" s="33" t="s">
        <v>447</v>
      </c>
      <c r="EC1" s="33" t="s">
        <v>448</v>
      </c>
      <c r="ED1" s="33" t="s">
        <v>449</v>
      </c>
      <c r="EE1" s="33" t="s">
        <v>450</v>
      </c>
      <c r="EF1" s="33" t="s">
        <v>451</v>
      </c>
      <c r="EG1" s="33" t="s">
        <v>452</v>
      </c>
      <c r="EH1" s="33" t="s">
        <v>453</v>
      </c>
      <c r="EI1" s="33" t="s">
        <v>454</v>
      </c>
      <c r="EJ1" s="33" t="s">
        <v>455</v>
      </c>
      <c r="EK1" s="33" t="s">
        <v>456</v>
      </c>
      <c r="EL1" s="33" t="s">
        <v>457</v>
      </c>
      <c r="EM1" s="33" t="s">
        <v>458</v>
      </c>
      <c r="EN1" s="33" t="s">
        <v>459</v>
      </c>
      <c r="EO1" s="33" t="s">
        <v>460</v>
      </c>
      <c r="EP1" s="33" t="s">
        <v>461</v>
      </c>
      <c r="EQ1" s="33" t="s">
        <v>462</v>
      </c>
      <c r="ER1" s="33" t="s">
        <v>463</v>
      </c>
      <c r="ES1" s="33" t="s">
        <v>464</v>
      </c>
      <c r="ET1" s="33" t="s">
        <v>465</v>
      </c>
      <c r="EU1" s="33" t="s">
        <v>466</v>
      </c>
      <c r="EV1" s="33" t="s">
        <v>467</v>
      </c>
      <c r="EW1" s="33" t="s">
        <v>468</v>
      </c>
      <c r="EX1" s="33" t="s">
        <v>469</v>
      </c>
      <c r="EY1" s="33" t="s">
        <v>470</v>
      </c>
      <c r="EZ1" s="33" t="s">
        <v>471</v>
      </c>
      <c r="FA1" s="33" t="s">
        <v>472</v>
      </c>
      <c r="FB1" s="33" t="s">
        <v>473</v>
      </c>
      <c r="FC1" s="33" t="s">
        <v>474</v>
      </c>
      <c r="FD1" s="33" t="s">
        <v>475</v>
      </c>
      <c r="FE1" s="33" t="s">
        <v>476</v>
      </c>
      <c r="FF1" s="33" t="s">
        <v>477</v>
      </c>
      <c r="FG1" s="33" t="s">
        <v>478</v>
      </c>
      <c r="FH1" s="33" t="s">
        <v>479</v>
      </c>
      <c r="FI1" s="33" t="s">
        <v>480</v>
      </c>
      <c r="FJ1" s="33" t="s">
        <v>481</v>
      </c>
      <c r="FK1" s="33" t="s">
        <v>482</v>
      </c>
      <c r="FL1" s="33" t="s">
        <v>483</v>
      </c>
      <c r="FM1" s="33" t="s">
        <v>484</v>
      </c>
      <c r="FN1" s="33" t="s">
        <v>485</v>
      </c>
      <c r="FO1" s="33" t="s">
        <v>486</v>
      </c>
      <c r="FP1" s="33" t="s">
        <v>487</v>
      </c>
      <c r="FQ1" s="33" t="s">
        <v>488</v>
      </c>
      <c r="FR1" s="33" t="s">
        <v>489</v>
      </c>
      <c r="FS1" s="33" t="s">
        <v>490</v>
      </c>
      <c r="FT1" s="33" t="s">
        <v>491</v>
      </c>
      <c r="FU1" s="33" t="s">
        <v>492</v>
      </c>
      <c r="FV1" s="33" t="s">
        <v>493</v>
      </c>
      <c r="FW1" s="33" t="s">
        <v>494</v>
      </c>
      <c r="FX1" s="33" t="s">
        <v>495</v>
      </c>
      <c r="FY1" s="33" t="s">
        <v>496</v>
      </c>
      <c r="FZ1" s="33" t="s">
        <v>497</v>
      </c>
      <c r="GA1" s="33" t="s">
        <v>498</v>
      </c>
      <c r="GB1" s="33" t="s">
        <v>499</v>
      </c>
      <c r="GC1" s="33" t="s">
        <v>500</v>
      </c>
      <c r="GD1" s="33" t="s">
        <v>501</v>
      </c>
      <c r="GE1" s="33" t="s">
        <v>502</v>
      </c>
      <c r="GF1" s="33" t="s">
        <v>503</v>
      </c>
      <c r="GG1" s="33" t="s">
        <v>504</v>
      </c>
      <c r="GH1" s="33" t="s">
        <v>505</v>
      </c>
      <c r="GI1" s="33" t="s">
        <v>506</v>
      </c>
      <c r="GJ1" s="33" t="s">
        <v>507</v>
      </c>
      <c r="GK1" s="33" t="s">
        <v>508</v>
      </c>
      <c r="GL1" s="33" t="s">
        <v>509</v>
      </c>
      <c r="GM1" s="33" t="s">
        <v>510</v>
      </c>
      <c r="GN1" s="33" t="s">
        <v>511</v>
      </c>
      <c r="GO1" s="33" t="s">
        <v>512</v>
      </c>
      <c r="GP1" s="33" t="s">
        <v>513</v>
      </c>
      <c r="GQ1" s="33" t="s">
        <v>514</v>
      </c>
      <c r="GR1" s="33" t="s">
        <v>515</v>
      </c>
      <c r="GS1" s="33" t="s">
        <v>516</v>
      </c>
      <c r="GT1" s="33" t="s">
        <v>517</v>
      </c>
      <c r="GU1" s="33" t="s">
        <v>518</v>
      </c>
      <c r="GV1" s="33" t="s">
        <v>519</v>
      </c>
      <c r="GW1" s="33" t="s">
        <v>520</v>
      </c>
      <c r="GX1" s="33" t="s">
        <v>521</v>
      </c>
      <c r="GY1" s="33" t="s">
        <v>522</v>
      </c>
      <c r="GZ1" s="33" t="s">
        <v>523</v>
      </c>
      <c r="HA1" s="33" t="s">
        <v>524</v>
      </c>
      <c r="HB1" s="33" t="s">
        <v>525</v>
      </c>
      <c r="HC1" s="33" t="s">
        <v>526</v>
      </c>
      <c r="HD1" s="33" t="s">
        <v>527</v>
      </c>
      <c r="HE1" s="33" t="s">
        <v>528</v>
      </c>
      <c r="HF1" s="33" t="s">
        <v>529</v>
      </c>
      <c r="HG1" s="33" t="s">
        <v>530</v>
      </c>
      <c r="HH1" s="33" t="s">
        <v>531</v>
      </c>
      <c r="HI1" s="33" t="s">
        <v>532</v>
      </c>
      <c r="HJ1" s="33" t="s">
        <v>533</v>
      </c>
      <c r="HK1" s="33" t="s">
        <v>534</v>
      </c>
      <c r="HL1" s="33" t="s">
        <v>535</v>
      </c>
      <c r="HM1" s="33" t="s">
        <v>536</v>
      </c>
      <c r="HN1" s="33" t="s">
        <v>537</v>
      </c>
      <c r="HO1" s="33" t="s">
        <v>538</v>
      </c>
      <c r="HP1" s="33" t="s">
        <v>539</v>
      </c>
      <c r="HQ1" s="33" t="s">
        <v>540</v>
      </c>
      <c r="HR1" s="33" t="s">
        <v>541</v>
      </c>
      <c r="HS1" s="33" t="s">
        <v>542</v>
      </c>
      <c r="HT1" s="33" t="s">
        <v>543</v>
      </c>
      <c r="HU1" s="33" t="s">
        <v>544</v>
      </c>
      <c r="HV1" s="33" t="s">
        <v>545</v>
      </c>
      <c r="HW1" s="33" t="s">
        <v>546</v>
      </c>
      <c r="HX1" s="33" t="s">
        <v>547</v>
      </c>
      <c r="HY1" s="33" t="s">
        <v>548</v>
      </c>
      <c r="HZ1" s="33" t="s">
        <v>549</v>
      </c>
      <c r="IA1" s="33" t="s">
        <v>550</v>
      </c>
      <c r="IB1" s="33" t="s">
        <v>551</v>
      </c>
      <c r="IC1" s="33" t="s">
        <v>552</v>
      </c>
      <c r="ID1" s="33" t="s">
        <v>553</v>
      </c>
      <c r="IE1" s="33" t="s">
        <v>554</v>
      </c>
      <c r="IF1" s="33" t="s">
        <v>555</v>
      </c>
      <c r="IG1" s="33" t="s">
        <v>556</v>
      </c>
      <c r="IH1" s="33" t="s">
        <v>557</v>
      </c>
      <c r="II1" s="33" t="s">
        <v>558</v>
      </c>
      <c r="IJ1" s="33" t="s">
        <v>559</v>
      </c>
      <c r="IK1" s="33" t="s">
        <v>560</v>
      </c>
      <c r="IL1" s="33" t="s">
        <v>561</v>
      </c>
      <c r="IM1" s="33" t="s">
        <v>562</v>
      </c>
      <c r="IN1" s="33" t="s">
        <v>563</v>
      </c>
      <c r="IO1" s="33" t="s">
        <v>564</v>
      </c>
      <c r="IP1" s="33" t="s">
        <v>565</v>
      </c>
      <c r="IQ1" s="33" t="s">
        <v>566</v>
      </c>
      <c r="IR1" s="33" t="s">
        <v>567</v>
      </c>
      <c r="IS1" s="33" t="s">
        <v>568</v>
      </c>
      <c r="IT1" s="33" t="s">
        <v>569</v>
      </c>
      <c r="IU1" s="33" t="s">
        <v>570</v>
      </c>
      <c r="IV1" s="33" t="s">
        <v>571</v>
      </c>
      <c r="IW1" s="33" t="s">
        <v>572</v>
      </c>
      <c r="IX1" s="33" t="s">
        <v>573</v>
      </c>
      <c r="IY1" s="33" t="s">
        <v>574</v>
      </c>
      <c r="IZ1" s="33" t="s">
        <v>575</v>
      </c>
      <c r="JA1" s="33" t="s">
        <v>576</v>
      </c>
      <c r="JB1" s="33" t="s">
        <v>577</v>
      </c>
      <c r="JC1" s="33" t="s">
        <v>578</v>
      </c>
      <c r="JD1" s="33" t="s">
        <v>579</v>
      </c>
      <c r="JE1" s="33" t="s">
        <v>580</v>
      </c>
      <c r="JF1" s="33" t="s">
        <v>581</v>
      </c>
      <c r="JG1" s="33" t="s">
        <v>582</v>
      </c>
      <c r="JH1" s="33" t="s">
        <v>583</v>
      </c>
      <c r="JI1" s="33" t="s">
        <v>584</v>
      </c>
      <c r="JJ1" s="33" t="s">
        <v>585</v>
      </c>
      <c r="JK1" s="33" t="s">
        <v>586</v>
      </c>
      <c r="JL1" s="33" t="s">
        <v>587</v>
      </c>
      <c r="JM1" s="33" t="s">
        <v>588</v>
      </c>
      <c r="JN1" s="33" t="s">
        <v>589</v>
      </c>
      <c r="JO1" s="33" t="s">
        <v>590</v>
      </c>
      <c r="JP1" s="33" t="s">
        <v>591</v>
      </c>
      <c r="JQ1" s="33" t="s">
        <v>592</v>
      </c>
      <c r="JR1" s="33" t="s">
        <v>593</v>
      </c>
      <c r="JS1" s="33" t="s">
        <v>594</v>
      </c>
      <c r="JT1" s="33" t="s">
        <v>595</v>
      </c>
      <c r="JU1" s="33" t="s">
        <v>596</v>
      </c>
      <c r="JV1" s="33" t="s">
        <v>597</v>
      </c>
      <c r="JW1" s="33" t="s">
        <v>598</v>
      </c>
      <c r="JX1" s="33" t="s">
        <v>599</v>
      </c>
      <c r="JY1" s="33" t="s">
        <v>600</v>
      </c>
      <c r="JZ1" s="33" t="s">
        <v>601</v>
      </c>
      <c r="KA1" s="33" t="s">
        <v>602</v>
      </c>
      <c r="KB1" s="33" t="s">
        <v>603</v>
      </c>
      <c r="KC1" s="33" t="s">
        <v>604</v>
      </c>
      <c r="KD1" s="33" t="s">
        <v>605</v>
      </c>
      <c r="KE1" s="33" t="s">
        <v>606</v>
      </c>
      <c r="KF1" s="33" t="s">
        <v>607</v>
      </c>
      <c r="KG1" s="33" t="s">
        <v>608</v>
      </c>
      <c r="KH1" s="33" t="s">
        <v>609</v>
      </c>
      <c r="KI1" s="33" t="s">
        <v>610</v>
      </c>
      <c r="KJ1" s="33" t="s">
        <v>611</v>
      </c>
      <c r="KK1" s="33" t="s">
        <v>612</v>
      </c>
      <c r="KL1" s="33" t="s">
        <v>613</v>
      </c>
      <c r="KM1" s="33" t="s">
        <v>614</v>
      </c>
      <c r="KN1" s="33" t="s">
        <v>615</v>
      </c>
      <c r="KO1" s="33" t="s">
        <v>616</v>
      </c>
      <c r="KP1" s="33" t="s">
        <v>617</v>
      </c>
      <c r="KQ1" s="33" t="s">
        <v>618</v>
      </c>
      <c r="KR1" s="33" t="s">
        <v>619</v>
      </c>
      <c r="KS1" s="33" t="s">
        <v>620</v>
      </c>
      <c r="KT1" s="33" t="s">
        <v>621</v>
      </c>
      <c r="KU1" s="33" t="s">
        <v>622</v>
      </c>
      <c r="KV1" s="33" t="s">
        <v>623</v>
      </c>
      <c r="KW1" s="33" t="s">
        <v>624</v>
      </c>
      <c r="KX1" s="33" t="s">
        <v>625</v>
      </c>
      <c r="KY1" s="33" t="s">
        <v>626</v>
      </c>
      <c r="KZ1" s="33" t="s">
        <v>627</v>
      </c>
      <c r="LA1" s="33" t="s">
        <v>628</v>
      </c>
      <c r="LB1" s="33" t="s">
        <v>629</v>
      </c>
      <c r="LC1" s="33" t="s">
        <v>630</v>
      </c>
      <c r="LD1" s="33" t="s">
        <v>631</v>
      </c>
      <c r="LE1" s="33" t="s">
        <v>632</v>
      </c>
      <c r="LF1" s="33" t="s">
        <v>633</v>
      </c>
      <c r="LG1" s="33" t="s">
        <v>634</v>
      </c>
      <c r="LH1" s="33" t="s">
        <v>635</v>
      </c>
      <c r="LI1" s="33" t="s">
        <v>636</v>
      </c>
      <c r="LJ1" s="33" t="s">
        <v>637</v>
      </c>
      <c r="LK1" s="33" t="s">
        <v>638</v>
      </c>
      <c r="LL1" s="33" t="s">
        <v>639</v>
      </c>
      <c r="LM1" s="33" t="s">
        <v>640</v>
      </c>
      <c r="LN1" s="33" t="s">
        <v>641</v>
      </c>
      <c r="LO1" s="33" t="s">
        <v>642</v>
      </c>
      <c r="LP1" s="33" t="s">
        <v>643</v>
      </c>
      <c r="LQ1" s="33" t="s">
        <v>644</v>
      </c>
      <c r="LR1" s="33" t="s">
        <v>645</v>
      </c>
      <c r="LS1" s="33" t="s">
        <v>646</v>
      </c>
      <c r="LT1" s="33" t="s">
        <v>647</v>
      </c>
      <c r="LU1" s="33" t="s">
        <v>648</v>
      </c>
      <c r="LV1" s="33" t="s">
        <v>649</v>
      </c>
      <c r="LW1" s="33" t="s">
        <v>650</v>
      </c>
      <c r="LX1" s="33" t="s">
        <v>651</v>
      </c>
      <c r="LY1" s="33" t="s">
        <v>652</v>
      </c>
      <c r="LZ1" s="33" t="s">
        <v>653</v>
      </c>
      <c r="MA1" s="33" t="s">
        <v>654</v>
      </c>
      <c r="MB1" s="33" t="s">
        <v>655</v>
      </c>
      <c r="MC1" s="33" t="s">
        <v>656</v>
      </c>
      <c r="MD1" s="33" t="s">
        <v>657</v>
      </c>
      <c r="ME1" s="33" t="s">
        <v>658</v>
      </c>
      <c r="MF1" s="33" t="s">
        <v>659</v>
      </c>
      <c r="MG1" s="33" t="s">
        <v>660</v>
      </c>
      <c r="MH1" s="33" t="s">
        <v>661</v>
      </c>
      <c r="MI1" s="33" t="s">
        <v>662</v>
      </c>
      <c r="MJ1" s="33" t="s">
        <v>663</v>
      </c>
      <c r="MK1" s="33" t="s">
        <v>664</v>
      </c>
      <c r="ML1" s="33" t="s">
        <v>665</v>
      </c>
      <c r="MM1" s="33" t="s">
        <v>666</v>
      </c>
      <c r="MN1" s="33" t="s">
        <v>667</v>
      </c>
      <c r="MO1" s="33" t="s">
        <v>668</v>
      </c>
      <c r="MP1" s="33" t="s">
        <v>669</v>
      </c>
      <c r="MQ1" s="33" t="s">
        <v>670</v>
      </c>
      <c r="MR1" s="33" t="s">
        <v>671</v>
      </c>
      <c r="MS1" s="33" t="s">
        <v>672</v>
      </c>
      <c r="MT1" s="33" t="s">
        <v>673</v>
      </c>
      <c r="MU1" s="33" t="s">
        <v>674</v>
      </c>
      <c r="MV1" s="33" t="s">
        <v>675</v>
      </c>
      <c r="MW1" s="33" t="s">
        <v>676</v>
      </c>
      <c r="MX1" s="33" t="s">
        <v>677</v>
      </c>
      <c r="MY1" s="33" t="s">
        <v>678</v>
      </c>
      <c r="MZ1" s="33" t="s">
        <v>679</v>
      </c>
      <c r="NA1" s="33" t="s">
        <v>680</v>
      </c>
      <c r="NB1" s="33" t="s">
        <v>681</v>
      </c>
      <c r="NC1" s="33" t="s">
        <v>682</v>
      </c>
      <c r="ND1" s="33" t="s">
        <v>683</v>
      </c>
      <c r="NE1" s="33" t="s">
        <v>684</v>
      </c>
      <c r="NF1" s="33" t="s">
        <v>685</v>
      </c>
      <c r="NG1" s="33" t="s">
        <v>686</v>
      </c>
      <c r="NH1" s="33" t="s">
        <v>687</v>
      </c>
      <c r="NI1" s="33" t="s">
        <v>688</v>
      </c>
      <c r="NJ1" s="33" t="s">
        <v>689</v>
      </c>
      <c r="NK1" s="33" t="s">
        <v>690</v>
      </c>
      <c r="NL1" s="33" t="s">
        <v>691</v>
      </c>
      <c r="NM1" s="33" t="s">
        <v>692</v>
      </c>
      <c r="NN1" s="33" t="s">
        <v>693</v>
      </c>
      <c r="NO1" s="33" t="s">
        <v>694</v>
      </c>
      <c r="NP1" s="33" t="s">
        <v>695</v>
      </c>
      <c r="NQ1" s="33" t="s">
        <v>696</v>
      </c>
      <c r="NR1" s="33" t="s">
        <v>697</v>
      </c>
      <c r="NS1" s="33" t="s">
        <v>698</v>
      </c>
      <c r="NT1" s="33" t="s">
        <v>699</v>
      </c>
      <c r="NU1" s="33" t="s">
        <v>700</v>
      </c>
      <c r="NV1" s="33" t="s">
        <v>701</v>
      </c>
      <c r="NW1" s="33" t="s">
        <v>702</v>
      </c>
      <c r="NX1" s="33" t="s">
        <v>703</v>
      </c>
      <c r="NY1" s="33" t="s">
        <v>704</v>
      </c>
      <c r="NZ1" s="33" t="s">
        <v>705</v>
      </c>
      <c r="OA1" s="33" t="s">
        <v>706</v>
      </c>
      <c r="OB1" s="33" t="s">
        <v>707</v>
      </c>
      <c r="OC1" s="33" t="s">
        <v>708</v>
      </c>
      <c r="OD1" s="33" t="s">
        <v>709</v>
      </c>
      <c r="OE1" s="33" t="s">
        <v>710</v>
      </c>
      <c r="OF1" s="33" t="s">
        <v>711</v>
      </c>
      <c r="OG1" s="33" t="s">
        <v>712</v>
      </c>
      <c r="OH1" s="33" t="s">
        <v>713</v>
      </c>
      <c r="OI1" s="33" t="s">
        <v>714</v>
      </c>
      <c r="OJ1" s="33" t="s">
        <v>715</v>
      </c>
      <c r="OK1" s="33" t="s">
        <v>716</v>
      </c>
      <c r="OL1" s="33" t="s">
        <v>717</v>
      </c>
      <c r="OM1" s="33" t="s">
        <v>718</v>
      </c>
      <c r="ON1" s="33" t="s">
        <v>719</v>
      </c>
      <c r="OO1" s="33" t="s">
        <v>720</v>
      </c>
      <c r="OP1" s="33" t="s">
        <v>721</v>
      </c>
      <c r="OQ1" s="33" t="s">
        <v>722</v>
      </c>
      <c r="OR1" s="33" t="s">
        <v>723</v>
      </c>
      <c r="OS1" s="33" t="s">
        <v>724</v>
      </c>
      <c r="OT1" s="33" t="s">
        <v>725</v>
      </c>
      <c r="OU1" s="33" t="s">
        <v>726</v>
      </c>
      <c r="OV1" s="33" t="s">
        <v>727</v>
      </c>
      <c r="OW1" s="33" t="s">
        <v>728</v>
      </c>
      <c r="OX1" s="33" t="s">
        <v>729</v>
      </c>
      <c r="OY1" s="33" t="s">
        <v>730</v>
      </c>
      <c r="OZ1" s="33" t="s">
        <v>731</v>
      </c>
      <c r="PA1" s="33" t="s">
        <v>732</v>
      </c>
      <c r="PB1" s="33" t="s">
        <v>733</v>
      </c>
      <c r="PC1" s="33" t="s">
        <v>734</v>
      </c>
      <c r="PD1" s="33" t="s">
        <v>735</v>
      </c>
      <c r="PE1" s="33" t="s">
        <v>736</v>
      </c>
      <c r="PF1" s="33" t="s">
        <v>737</v>
      </c>
      <c r="PG1" s="33" t="s">
        <v>738</v>
      </c>
      <c r="PH1" s="33" t="s">
        <v>739</v>
      </c>
      <c r="PI1" s="33" t="s">
        <v>740</v>
      </c>
      <c r="PJ1" s="33" t="s">
        <v>741</v>
      </c>
      <c r="PK1" s="33" t="s">
        <v>742</v>
      </c>
      <c r="PL1" s="33" t="s">
        <v>743</v>
      </c>
      <c r="PM1" s="33" t="s">
        <v>744</v>
      </c>
      <c r="PN1" s="33" t="s">
        <v>745</v>
      </c>
      <c r="PO1" s="33" t="s">
        <v>746</v>
      </c>
      <c r="PP1" s="33" t="s">
        <v>747</v>
      </c>
      <c r="PQ1" s="33" t="s">
        <v>748</v>
      </c>
      <c r="PR1" s="33" t="s">
        <v>749</v>
      </c>
      <c r="PS1" s="33" t="s">
        <v>750</v>
      </c>
      <c r="PT1" s="33" t="s">
        <v>751</v>
      </c>
      <c r="PU1" s="33" t="s">
        <v>752</v>
      </c>
      <c r="PV1" s="33" t="s">
        <v>753</v>
      </c>
      <c r="PW1" s="33" t="s">
        <v>754</v>
      </c>
      <c r="PX1" s="33" t="s">
        <v>755</v>
      </c>
      <c r="PY1" s="33" t="s">
        <v>756</v>
      </c>
      <c r="PZ1" s="33" t="s">
        <v>757</v>
      </c>
      <c r="QA1" s="33" t="s">
        <v>758</v>
      </c>
      <c r="QB1" s="33" t="s">
        <v>759</v>
      </c>
      <c r="QC1" s="33" t="s">
        <v>760</v>
      </c>
      <c r="QD1" s="33" t="s">
        <v>761</v>
      </c>
      <c r="QE1" s="33" t="s">
        <v>762</v>
      </c>
      <c r="QF1" s="33" t="s">
        <v>763</v>
      </c>
      <c r="QG1" s="33" t="s">
        <v>764</v>
      </c>
      <c r="QH1" s="33" t="s">
        <v>765</v>
      </c>
      <c r="QI1" s="33" t="s">
        <v>766</v>
      </c>
      <c r="QJ1" s="33" t="s">
        <v>767</v>
      </c>
      <c r="QK1" s="33" t="s">
        <v>768</v>
      </c>
      <c r="QL1" s="33" t="s">
        <v>769</v>
      </c>
      <c r="QM1" s="33" t="s">
        <v>770</v>
      </c>
      <c r="QN1" s="33" t="s">
        <v>771</v>
      </c>
      <c r="QO1" s="33" t="s">
        <v>772</v>
      </c>
      <c r="QP1" s="33" t="s">
        <v>773</v>
      </c>
      <c r="QQ1" s="33" t="s">
        <v>774</v>
      </c>
      <c r="QR1" s="33" t="s">
        <v>775</v>
      </c>
      <c r="QS1" s="33" t="s">
        <v>776</v>
      </c>
      <c r="QT1" s="33" t="s">
        <v>777</v>
      </c>
      <c r="QU1" s="33" t="s">
        <v>778</v>
      </c>
      <c r="QV1" s="33" t="s">
        <v>779</v>
      </c>
      <c r="QW1" s="33" t="s">
        <v>780</v>
      </c>
      <c r="QX1" s="33" t="s">
        <v>781</v>
      </c>
      <c r="QY1" s="33" t="s">
        <v>782</v>
      </c>
      <c r="QZ1" s="33" t="s">
        <v>783</v>
      </c>
      <c r="RA1" s="33" t="s">
        <v>784</v>
      </c>
      <c r="RB1" s="33" t="s">
        <v>785</v>
      </c>
      <c r="RC1" s="33" t="s">
        <v>786</v>
      </c>
      <c r="RD1" s="33" t="s">
        <v>787</v>
      </c>
      <c r="RE1" s="33" t="s">
        <v>788</v>
      </c>
      <c r="RF1" s="33" t="s">
        <v>789</v>
      </c>
      <c r="RG1" s="33" t="s">
        <v>790</v>
      </c>
      <c r="RH1" s="33" t="s">
        <v>791</v>
      </c>
      <c r="RI1" s="33" t="s">
        <v>792</v>
      </c>
      <c r="RJ1" s="33" t="s">
        <v>793</v>
      </c>
      <c r="RK1" s="33" t="s">
        <v>794</v>
      </c>
      <c r="RL1" s="33" t="s">
        <v>795</v>
      </c>
      <c r="RM1" s="33" t="s">
        <v>796</v>
      </c>
      <c r="RN1" s="33" t="s">
        <v>797</v>
      </c>
      <c r="RO1" s="33" t="s">
        <v>798</v>
      </c>
      <c r="RP1" s="33" t="s">
        <v>799</v>
      </c>
      <c r="RQ1" s="33" t="s">
        <v>800</v>
      </c>
      <c r="RR1" s="33" t="s">
        <v>801</v>
      </c>
      <c r="RS1" s="33" t="s">
        <v>802</v>
      </c>
      <c r="RT1" s="33" t="s">
        <v>803</v>
      </c>
      <c r="RU1" s="33" t="s">
        <v>804</v>
      </c>
      <c r="RV1" s="33" t="s">
        <v>805</v>
      </c>
      <c r="RW1" s="33" t="s">
        <v>806</v>
      </c>
      <c r="RX1" s="33" t="s">
        <v>807</v>
      </c>
      <c r="RY1" s="33" t="s">
        <v>808</v>
      </c>
      <c r="RZ1" s="33" t="s">
        <v>809</v>
      </c>
      <c r="SA1" s="33" t="s">
        <v>810</v>
      </c>
      <c r="SB1" s="33" t="s">
        <v>811</v>
      </c>
      <c r="SC1" s="33" t="s">
        <v>812</v>
      </c>
      <c r="SD1" s="33" t="s">
        <v>813</v>
      </c>
      <c r="SE1" s="33" t="s">
        <v>814</v>
      </c>
      <c r="SF1" s="33" t="s">
        <v>815</v>
      </c>
      <c r="SG1" s="33" t="s">
        <v>816</v>
      </c>
      <c r="SH1" s="33" t="s">
        <v>817</v>
      </c>
      <c r="SI1" s="33" t="s">
        <v>818</v>
      </c>
      <c r="SJ1" s="33" t="s">
        <v>819</v>
      </c>
      <c r="SK1" s="33" t="s">
        <v>820</v>
      </c>
      <c r="SL1" s="33" t="s">
        <v>821</v>
      </c>
      <c r="SM1" s="33" t="s">
        <v>822</v>
      </c>
      <c r="SN1" s="33" t="s">
        <v>823</v>
      </c>
      <c r="SO1" s="33" t="s">
        <v>824</v>
      </c>
      <c r="SP1" s="33" t="s">
        <v>825</v>
      </c>
      <c r="SQ1" s="33" t="s">
        <v>826</v>
      </c>
      <c r="SR1" s="33" t="s">
        <v>827</v>
      </c>
      <c r="SS1" s="33" t="s">
        <v>828</v>
      </c>
      <c r="ST1" s="33" t="s">
        <v>829</v>
      </c>
      <c r="SU1" s="33" t="s">
        <v>830</v>
      </c>
      <c r="SV1" s="33" t="s">
        <v>831</v>
      </c>
      <c r="SW1" s="33" t="s">
        <v>832</v>
      </c>
      <c r="SX1" s="33" t="s">
        <v>833</v>
      </c>
      <c r="SY1" s="33" t="s">
        <v>834</v>
      </c>
      <c r="SZ1" s="33" t="s">
        <v>835</v>
      </c>
      <c r="TA1" s="33" t="s">
        <v>836</v>
      </c>
      <c r="TB1" s="33" t="s">
        <v>837</v>
      </c>
      <c r="TC1" s="33" t="s">
        <v>838</v>
      </c>
      <c r="TD1" s="33" t="s">
        <v>839</v>
      </c>
      <c r="TE1" s="33" t="s">
        <v>840</v>
      </c>
      <c r="TF1" s="33" t="s">
        <v>841</v>
      </c>
      <c r="TG1" s="33" t="s">
        <v>842</v>
      </c>
      <c r="TH1" s="33" t="s">
        <v>843</v>
      </c>
      <c r="TI1" s="33" t="s">
        <v>844</v>
      </c>
      <c r="TJ1" s="33" t="s">
        <v>845</v>
      </c>
      <c r="TK1" s="33" t="s">
        <v>846</v>
      </c>
      <c r="TL1" s="33" t="s">
        <v>847</v>
      </c>
      <c r="TM1" s="33" t="s">
        <v>848</v>
      </c>
      <c r="TN1" s="33" t="s">
        <v>849</v>
      </c>
      <c r="TO1" s="33" t="s">
        <v>850</v>
      </c>
      <c r="TP1" s="33" t="s">
        <v>851</v>
      </c>
      <c r="TQ1" s="33" t="s">
        <v>852</v>
      </c>
      <c r="TR1" s="33" t="s">
        <v>853</v>
      </c>
      <c r="TS1" s="33" t="s">
        <v>854</v>
      </c>
      <c r="TT1" s="33" t="s">
        <v>855</v>
      </c>
      <c r="TU1" s="33" t="s">
        <v>856</v>
      </c>
      <c r="TV1" s="33" t="s">
        <v>857</v>
      </c>
      <c r="TW1" s="33" t="s">
        <v>858</v>
      </c>
      <c r="TX1" s="33" t="s">
        <v>859</v>
      </c>
      <c r="TY1" s="33" t="s">
        <v>860</v>
      </c>
      <c r="TZ1" s="33" t="s">
        <v>861</v>
      </c>
      <c r="UA1" s="33" t="s">
        <v>862</v>
      </c>
      <c r="UB1" s="33" t="s">
        <v>863</v>
      </c>
      <c r="UC1" s="33" t="s">
        <v>864</v>
      </c>
      <c r="UD1" s="33" t="s">
        <v>865</v>
      </c>
      <c r="UE1" s="33" t="s">
        <v>866</v>
      </c>
      <c r="UF1" s="33" t="s">
        <v>867</v>
      </c>
      <c r="UG1" s="33" t="s">
        <v>868</v>
      </c>
      <c r="UH1" s="33" t="s">
        <v>869</v>
      </c>
      <c r="UI1" s="33" t="s">
        <v>870</v>
      </c>
      <c r="UJ1" s="33" t="s">
        <v>871</v>
      </c>
      <c r="UK1" s="33" t="s">
        <v>872</v>
      </c>
      <c r="UL1" s="33" t="s">
        <v>873</v>
      </c>
      <c r="UM1" s="33" t="s">
        <v>874</v>
      </c>
      <c r="UN1" s="33" t="s">
        <v>875</v>
      </c>
      <c r="UO1" s="33" t="s">
        <v>876</v>
      </c>
      <c r="UP1" s="33" t="s">
        <v>877</v>
      </c>
      <c r="UQ1" s="33" t="s">
        <v>878</v>
      </c>
      <c r="UR1" s="33" t="s">
        <v>879</v>
      </c>
      <c r="US1" s="33" t="s">
        <v>880</v>
      </c>
      <c r="UT1" s="33" t="s">
        <v>881</v>
      </c>
      <c r="UU1" s="33" t="s">
        <v>882</v>
      </c>
      <c r="UV1" s="33" t="s">
        <v>883</v>
      </c>
      <c r="UW1" s="33" t="s">
        <v>884</v>
      </c>
      <c r="UX1" s="33" t="s">
        <v>885</v>
      </c>
      <c r="UY1" s="33" t="s">
        <v>886</v>
      </c>
      <c r="UZ1" s="33" t="s">
        <v>887</v>
      </c>
      <c r="VA1" s="33" t="s">
        <v>888</v>
      </c>
      <c r="VB1" s="33" t="s">
        <v>889</v>
      </c>
      <c r="VC1" s="33" t="s">
        <v>890</v>
      </c>
      <c r="VD1" s="33" t="s">
        <v>891</v>
      </c>
      <c r="VE1" s="33" t="s">
        <v>892</v>
      </c>
      <c r="VF1" s="33" t="s">
        <v>893</v>
      </c>
      <c r="VG1" s="33" t="s">
        <v>894</v>
      </c>
      <c r="VH1" s="33" t="s">
        <v>895</v>
      </c>
      <c r="VI1" s="33" t="s">
        <v>896</v>
      </c>
      <c r="VJ1" s="33" t="s">
        <v>897</v>
      </c>
      <c r="VK1" s="33" t="s">
        <v>898</v>
      </c>
      <c r="VL1" s="33" t="s">
        <v>899</v>
      </c>
      <c r="VM1" s="33" t="s">
        <v>900</v>
      </c>
      <c r="VN1" s="33" t="s">
        <v>901</v>
      </c>
      <c r="VO1" s="33" t="s">
        <v>902</v>
      </c>
      <c r="VP1" s="33" t="s">
        <v>903</v>
      </c>
      <c r="VQ1" s="33" t="s">
        <v>904</v>
      </c>
      <c r="VR1" s="33" t="s">
        <v>905</v>
      </c>
      <c r="VS1" s="33" t="s">
        <v>906</v>
      </c>
      <c r="VT1" s="33" t="s">
        <v>907</v>
      </c>
      <c r="VU1" s="33" t="s">
        <v>908</v>
      </c>
      <c r="VV1" s="33" t="s">
        <v>909</v>
      </c>
      <c r="VW1" s="33" t="s">
        <v>910</v>
      </c>
      <c r="VX1" s="33" t="s">
        <v>911</v>
      </c>
      <c r="VY1" s="33" t="s">
        <v>912</v>
      </c>
      <c r="VZ1" s="33" t="s">
        <v>913</v>
      </c>
      <c r="WA1" s="33" t="s">
        <v>914</v>
      </c>
      <c r="WB1" s="33" t="s">
        <v>915</v>
      </c>
      <c r="WC1" s="33" t="s">
        <v>916</v>
      </c>
      <c r="WD1" s="33" t="s">
        <v>917</v>
      </c>
      <c r="WE1" s="33" t="s">
        <v>918</v>
      </c>
      <c r="WF1" s="33" t="s">
        <v>919</v>
      </c>
      <c r="WG1" s="33" t="s">
        <v>920</v>
      </c>
      <c r="WH1" s="33" t="s">
        <v>921</v>
      </c>
      <c r="WI1" s="33" t="s">
        <v>922</v>
      </c>
      <c r="WJ1" s="33" t="s">
        <v>923</v>
      </c>
      <c r="WK1" s="33" t="s">
        <v>924</v>
      </c>
      <c r="WL1" s="33" t="s">
        <v>925</v>
      </c>
      <c r="WM1" s="33" t="s">
        <v>926</v>
      </c>
      <c r="WN1" s="33" t="s">
        <v>927</v>
      </c>
      <c r="WO1" s="33" t="s">
        <v>928</v>
      </c>
      <c r="WP1" s="33" t="s">
        <v>929</v>
      </c>
      <c r="WQ1" s="33" t="s">
        <v>930</v>
      </c>
      <c r="WR1" s="33" t="s">
        <v>931</v>
      </c>
      <c r="WS1" s="33" t="s">
        <v>932</v>
      </c>
      <c r="WT1" s="33" t="s">
        <v>933</v>
      </c>
      <c r="WU1" s="33" t="s">
        <v>934</v>
      </c>
      <c r="WV1" s="33" t="s">
        <v>935</v>
      </c>
      <c r="WW1" s="33" t="s">
        <v>936</v>
      </c>
      <c r="WX1" s="33" t="s">
        <v>937</v>
      </c>
      <c r="WY1" s="33" t="s">
        <v>938</v>
      </c>
      <c r="WZ1" s="33" t="s">
        <v>939</v>
      </c>
      <c r="XA1" s="33" t="s">
        <v>940</v>
      </c>
      <c r="XB1" s="33" t="s">
        <v>941</v>
      </c>
      <c r="XC1" s="33" t="s">
        <v>942</v>
      </c>
      <c r="XD1" s="33" t="s">
        <v>943</v>
      </c>
      <c r="XE1" s="33" t="s">
        <v>944</v>
      </c>
      <c r="XF1" s="33" t="s">
        <v>945</v>
      </c>
      <c r="XG1" s="33" t="s">
        <v>946</v>
      </c>
      <c r="XH1" s="33" t="s">
        <v>947</v>
      </c>
      <c r="XI1" s="33" t="s">
        <v>948</v>
      </c>
      <c r="XJ1" s="33" t="s">
        <v>949</v>
      </c>
      <c r="XK1" s="33" t="s">
        <v>950</v>
      </c>
      <c r="XL1" s="33" t="s">
        <v>951</v>
      </c>
      <c r="XM1" s="33" t="s">
        <v>952</v>
      </c>
      <c r="XN1" s="33" t="s">
        <v>953</v>
      </c>
      <c r="XO1" s="33" t="s">
        <v>954</v>
      </c>
      <c r="XP1" s="33" t="s">
        <v>955</v>
      </c>
      <c r="XQ1" s="33" t="s">
        <v>956</v>
      </c>
      <c r="XR1" s="33" t="s">
        <v>957</v>
      </c>
      <c r="XS1" s="33" t="s">
        <v>958</v>
      </c>
      <c r="XT1" s="33" t="s">
        <v>959</v>
      </c>
      <c r="XU1" s="33" t="s">
        <v>960</v>
      </c>
      <c r="XV1" s="33" t="s">
        <v>961</v>
      </c>
      <c r="XW1" s="33" t="s">
        <v>962</v>
      </c>
      <c r="XX1" s="33" t="s">
        <v>963</v>
      </c>
      <c r="XY1" s="33" t="s">
        <v>964</v>
      </c>
      <c r="XZ1" s="33" t="s">
        <v>965</v>
      </c>
      <c r="YA1" s="33" t="s">
        <v>966</v>
      </c>
      <c r="YB1" s="33" t="s">
        <v>967</v>
      </c>
      <c r="YC1" s="33" t="s">
        <v>968</v>
      </c>
      <c r="YD1" s="33" t="s">
        <v>969</v>
      </c>
      <c r="YE1" s="33" t="s">
        <v>970</v>
      </c>
      <c r="YF1" s="33" t="s">
        <v>971</v>
      </c>
      <c r="YG1" s="33" t="s">
        <v>972</v>
      </c>
      <c r="YH1" s="33" t="s">
        <v>973</v>
      </c>
      <c r="YI1" s="33" t="s">
        <v>974</v>
      </c>
      <c r="YJ1" s="33" t="s">
        <v>975</v>
      </c>
      <c r="YK1" s="33" t="s">
        <v>976</v>
      </c>
      <c r="YL1" s="33" t="s">
        <v>977</v>
      </c>
      <c r="YM1" s="33" t="s">
        <v>978</v>
      </c>
      <c r="YN1" s="33" t="s">
        <v>979</v>
      </c>
      <c r="YO1" s="33" t="s">
        <v>980</v>
      </c>
      <c r="YP1" s="33" t="s">
        <v>981</v>
      </c>
      <c r="YQ1" s="33" t="s">
        <v>982</v>
      </c>
      <c r="YR1" s="33" t="s">
        <v>983</v>
      </c>
      <c r="YS1" s="33" t="s">
        <v>984</v>
      </c>
      <c r="YT1" s="33" t="s">
        <v>985</v>
      </c>
      <c r="YU1" s="33" t="s">
        <v>986</v>
      </c>
      <c r="YV1" s="33" t="s">
        <v>987</v>
      </c>
      <c r="YW1" s="33" t="s">
        <v>988</v>
      </c>
      <c r="YX1" s="33" t="s">
        <v>989</v>
      </c>
      <c r="YY1" s="33" t="s">
        <v>990</v>
      </c>
      <c r="YZ1" s="33" t="s">
        <v>991</v>
      </c>
      <c r="ZA1" s="33" t="s">
        <v>992</v>
      </c>
      <c r="ZB1" s="33" t="s">
        <v>993</v>
      </c>
      <c r="ZC1" s="33" t="s">
        <v>994</v>
      </c>
      <c r="ZD1" s="33" t="s">
        <v>995</v>
      </c>
      <c r="ZE1" s="33" t="s">
        <v>996</v>
      </c>
      <c r="ZF1" s="33" t="s">
        <v>997</v>
      </c>
      <c r="ZG1" s="33" t="s">
        <v>998</v>
      </c>
      <c r="ZH1" s="33" t="s">
        <v>999</v>
      </c>
      <c r="ZI1" s="33" t="s">
        <v>1000</v>
      </c>
      <c r="ZJ1" s="33" t="s">
        <v>1001</v>
      </c>
      <c r="ZK1" s="33" t="s">
        <v>1002</v>
      </c>
      <c r="ZL1" s="33" t="s">
        <v>1003</v>
      </c>
      <c r="ZM1" s="33" t="s">
        <v>1004</v>
      </c>
      <c r="ZN1" s="33" t="s">
        <v>1005</v>
      </c>
      <c r="ZO1" s="33" t="s">
        <v>1006</v>
      </c>
      <c r="ZP1" s="33" t="s">
        <v>1007</v>
      </c>
      <c r="ZQ1" s="33" t="s">
        <v>1008</v>
      </c>
      <c r="ZR1" s="33" t="s">
        <v>1009</v>
      </c>
      <c r="ZS1" s="33" t="s">
        <v>1010</v>
      </c>
      <c r="ZT1" s="33" t="s">
        <v>1011</v>
      </c>
      <c r="ZU1" s="33" t="s">
        <v>1012</v>
      </c>
      <c r="ZV1" s="33" t="s">
        <v>1013</v>
      </c>
      <c r="ZW1" s="33" t="s">
        <v>1014</v>
      </c>
      <c r="ZX1" s="33" t="s">
        <v>1015</v>
      </c>
      <c r="ZY1" s="33" t="s">
        <v>1016</v>
      </c>
      <c r="ZZ1" s="33" t="s">
        <v>1017</v>
      </c>
      <c r="AAA1" s="33" t="s">
        <v>1018</v>
      </c>
      <c r="AAB1" s="33" t="s">
        <v>1019</v>
      </c>
      <c r="AAC1" s="33" t="s">
        <v>1020</v>
      </c>
      <c r="AAD1" s="33" t="s">
        <v>1021</v>
      </c>
      <c r="AAE1" s="33" t="s">
        <v>1022</v>
      </c>
      <c r="AAF1" s="33" t="s">
        <v>1023</v>
      </c>
      <c r="AAG1" s="33" t="s">
        <v>1024</v>
      </c>
      <c r="AAH1" s="33" t="s">
        <v>1025</v>
      </c>
      <c r="AAI1" s="33" t="s">
        <v>1026</v>
      </c>
      <c r="AAJ1" s="33" t="s">
        <v>1027</v>
      </c>
      <c r="AAK1" s="33" t="s">
        <v>1028</v>
      </c>
      <c r="AAL1" s="33" t="s">
        <v>1029</v>
      </c>
      <c r="AAM1" s="33" t="s">
        <v>1030</v>
      </c>
      <c r="AAN1" s="33" t="s">
        <v>1031</v>
      </c>
      <c r="AAO1" s="33" t="s">
        <v>1032</v>
      </c>
      <c r="AAP1" s="33" t="s">
        <v>1033</v>
      </c>
      <c r="AAQ1" s="33" t="s">
        <v>1034</v>
      </c>
      <c r="AAR1" s="33" t="s">
        <v>1035</v>
      </c>
      <c r="AAS1" s="33" t="s">
        <v>1036</v>
      </c>
      <c r="AAT1" s="33" t="s">
        <v>1037</v>
      </c>
      <c r="AAU1" s="33" t="s">
        <v>1038</v>
      </c>
      <c r="AAV1" s="33" t="s">
        <v>1039</v>
      </c>
      <c r="AAW1" s="33" t="s">
        <v>1040</v>
      </c>
      <c r="AAX1" s="33" t="s">
        <v>1041</v>
      </c>
      <c r="AAY1" s="33" t="s">
        <v>1042</v>
      </c>
      <c r="AAZ1" s="33" t="s">
        <v>1043</v>
      </c>
      <c r="ABA1" s="33" t="s">
        <v>1044</v>
      </c>
      <c r="ABB1" s="33" t="s">
        <v>1045</v>
      </c>
      <c r="ABC1" s="33" t="s">
        <v>1046</v>
      </c>
      <c r="ABD1" s="33" t="s">
        <v>1047</v>
      </c>
      <c r="ABE1" s="33" t="s">
        <v>1048</v>
      </c>
      <c r="ABF1" s="33" t="s">
        <v>1049</v>
      </c>
      <c r="ABG1" s="33" t="s">
        <v>1050</v>
      </c>
      <c r="ABH1" s="33" t="s">
        <v>1051</v>
      </c>
      <c r="ABI1" s="33" t="s">
        <v>1052</v>
      </c>
      <c r="ABJ1" s="33" t="s">
        <v>1053</v>
      </c>
      <c r="ABK1" s="33" t="s">
        <v>1054</v>
      </c>
      <c r="ABL1" s="33" t="s">
        <v>1055</v>
      </c>
      <c r="ABM1" s="33" t="s">
        <v>1056</v>
      </c>
      <c r="ABN1" s="33" t="s">
        <v>1057</v>
      </c>
      <c r="ABO1" s="33" t="s">
        <v>1058</v>
      </c>
      <c r="ABP1" s="33" t="s">
        <v>1059</v>
      </c>
      <c r="ABQ1" s="33" t="s">
        <v>1060</v>
      </c>
      <c r="ABR1" s="33" t="s">
        <v>1061</v>
      </c>
      <c r="ABS1" s="33" t="s">
        <v>1062</v>
      </c>
      <c r="ABT1" s="33" t="s">
        <v>1063</v>
      </c>
      <c r="ABU1" s="33" t="s">
        <v>1064</v>
      </c>
      <c r="ABV1" s="33" t="s">
        <v>1065</v>
      </c>
      <c r="ABW1" s="33" t="s">
        <v>1066</v>
      </c>
      <c r="ABX1" s="33" t="s">
        <v>1067</v>
      </c>
      <c r="ABY1" s="33" t="s">
        <v>1068</v>
      </c>
      <c r="ABZ1" s="33" t="s">
        <v>1069</v>
      </c>
      <c r="ACA1" s="33" t="s">
        <v>1070</v>
      </c>
      <c r="ACB1" s="33" t="s">
        <v>1071</v>
      </c>
      <c r="ACC1" s="33" t="s">
        <v>1072</v>
      </c>
      <c r="ACD1" s="33" t="s">
        <v>1073</v>
      </c>
      <c r="ACE1" s="33" t="s">
        <v>1074</v>
      </c>
      <c r="ACF1" s="33" t="s">
        <v>1075</v>
      </c>
      <c r="ACG1" s="33" t="s">
        <v>1076</v>
      </c>
      <c r="ACH1" s="33" t="s">
        <v>1077</v>
      </c>
      <c r="ACI1" s="33" t="s">
        <v>1078</v>
      </c>
      <c r="ACJ1" s="33" t="s">
        <v>1079</v>
      </c>
      <c r="ACK1" s="33" t="s">
        <v>1080</v>
      </c>
      <c r="ACL1" s="33" t="s">
        <v>1081</v>
      </c>
      <c r="ACM1" s="33" t="s">
        <v>1082</v>
      </c>
      <c r="ACN1" s="33" t="s">
        <v>1083</v>
      </c>
      <c r="ACO1" s="33" t="s">
        <v>1084</v>
      </c>
      <c r="ACP1" s="33" t="s">
        <v>1085</v>
      </c>
      <c r="ACQ1" s="33" t="s">
        <v>1086</v>
      </c>
      <c r="ACR1" s="33" t="s">
        <v>1087</v>
      </c>
      <c r="ACS1" s="33" t="s">
        <v>1088</v>
      </c>
      <c r="ACT1" s="33" t="s">
        <v>1089</v>
      </c>
      <c r="ACU1" s="33" t="s">
        <v>1090</v>
      </c>
      <c r="ACV1" s="33" t="s">
        <v>1091</v>
      </c>
      <c r="ACW1" s="33" t="s">
        <v>1092</v>
      </c>
      <c r="ACX1" s="33" t="s">
        <v>1093</v>
      </c>
      <c r="ACY1" s="33" t="s">
        <v>1094</v>
      </c>
      <c r="ACZ1" s="33" t="s">
        <v>1095</v>
      </c>
      <c r="ADA1" s="33" t="s">
        <v>1096</v>
      </c>
      <c r="ADB1" s="33" t="s">
        <v>1097</v>
      </c>
      <c r="ADC1" s="33" t="s">
        <v>1098</v>
      </c>
      <c r="ADD1" s="33" t="s">
        <v>1099</v>
      </c>
      <c r="ADE1" s="33" t="s">
        <v>1100</v>
      </c>
      <c r="ADF1" s="33" t="s">
        <v>1101</v>
      </c>
      <c r="ADG1" s="33" t="s">
        <v>1102</v>
      </c>
      <c r="ADH1" s="33" t="s">
        <v>1103</v>
      </c>
      <c r="ADI1" s="33" t="s">
        <v>1104</v>
      </c>
      <c r="ADJ1" s="33" t="s">
        <v>1105</v>
      </c>
      <c r="ADK1" s="33" t="s">
        <v>1106</v>
      </c>
      <c r="ADL1" s="33" t="s">
        <v>1107</v>
      </c>
      <c r="ADM1" s="33" t="s">
        <v>1108</v>
      </c>
      <c r="ADN1" s="33" t="s">
        <v>1109</v>
      </c>
      <c r="ADO1" s="33" t="s">
        <v>1110</v>
      </c>
      <c r="ADP1" s="33" t="s">
        <v>1111</v>
      </c>
      <c r="ADQ1" s="33" t="s">
        <v>1112</v>
      </c>
      <c r="ADR1" s="33" t="s">
        <v>1113</v>
      </c>
      <c r="ADS1" s="33" t="s">
        <v>1114</v>
      </c>
      <c r="ADT1" s="33" t="s">
        <v>1115</v>
      </c>
      <c r="ADU1" s="33" t="s">
        <v>1116</v>
      </c>
      <c r="ADV1" s="33" t="s">
        <v>1117</v>
      </c>
      <c r="ADW1" s="33" t="s">
        <v>1118</v>
      </c>
      <c r="ADX1" s="33" t="s">
        <v>1119</v>
      </c>
      <c r="ADY1" s="33" t="s">
        <v>1120</v>
      </c>
      <c r="ADZ1" s="33" t="s">
        <v>1121</v>
      </c>
      <c r="AEA1" s="33" t="s">
        <v>1122</v>
      </c>
      <c r="AEB1" s="33" t="s">
        <v>1123</v>
      </c>
      <c r="AEC1" s="33" t="s">
        <v>1124</v>
      </c>
      <c r="AED1" s="33" t="s">
        <v>1125</v>
      </c>
      <c r="AEE1" s="33" t="s">
        <v>1126</v>
      </c>
      <c r="AEF1" s="33" t="s">
        <v>1127</v>
      </c>
      <c r="AEG1" s="33" t="s">
        <v>1128</v>
      </c>
      <c r="AEH1" s="33" t="s">
        <v>1129</v>
      </c>
      <c r="AEI1" s="33" t="s">
        <v>1130</v>
      </c>
      <c r="AEJ1" s="33" t="s">
        <v>1131</v>
      </c>
      <c r="AEK1" s="33" t="s">
        <v>1132</v>
      </c>
      <c r="AEL1" s="33" t="s">
        <v>1133</v>
      </c>
      <c r="AEM1" s="33" t="s">
        <v>1134</v>
      </c>
      <c r="AEN1" s="33" t="s">
        <v>1135</v>
      </c>
      <c r="AEO1" s="33" t="s">
        <v>1136</v>
      </c>
      <c r="AEP1" s="33" t="s">
        <v>1137</v>
      </c>
      <c r="AEQ1" s="33" t="s">
        <v>1138</v>
      </c>
      <c r="AER1" s="33" t="s">
        <v>1139</v>
      </c>
      <c r="AES1" s="33" t="s">
        <v>1140</v>
      </c>
      <c r="AET1" s="33" t="s">
        <v>1141</v>
      </c>
      <c r="AEU1" s="33" t="s">
        <v>1142</v>
      </c>
      <c r="AEV1" s="33" t="s">
        <v>1143</v>
      </c>
      <c r="AEW1" s="33" t="s">
        <v>1144</v>
      </c>
      <c r="AEX1" s="33" t="s">
        <v>1145</v>
      </c>
      <c r="AEY1" s="33" t="s">
        <v>1146</v>
      </c>
      <c r="AEZ1" s="33" t="s">
        <v>1147</v>
      </c>
      <c r="AFA1" s="33" t="s">
        <v>1148</v>
      </c>
      <c r="AFB1" s="33" t="s">
        <v>1149</v>
      </c>
      <c r="AFC1" s="33" t="s">
        <v>1150</v>
      </c>
      <c r="AFD1" s="33" t="s">
        <v>1151</v>
      </c>
      <c r="AFE1" s="33" t="s">
        <v>1152</v>
      </c>
      <c r="AFF1" s="33" t="s">
        <v>1153</v>
      </c>
      <c r="AFG1" s="33" t="s">
        <v>1154</v>
      </c>
      <c r="AFH1" s="33" t="s">
        <v>1155</v>
      </c>
      <c r="AFI1" s="33" t="s">
        <v>1156</v>
      </c>
      <c r="AFJ1" s="33" t="s">
        <v>1157</v>
      </c>
      <c r="AFK1" s="33" t="s">
        <v>1158</v>
      </c>
      <c r="AFL1" s="33" t="s">
        <v>1159</v>
      </c>
      <c r="AFM1" s="33" t="s">
        <v>1160</v>
      </c>
      <c r="AFN1" s="33" t="s">
        <v>1161</v>
      </c>
      <c r="AFO1" s="33" t="s">
        <v>1162</v>
      </c>
      <c r="AFP1" s="33" t="s">
        <v>1163</v>
      </c>
      <c r="AFQ1" s="33" t="s">
        <v>1164</v>
      </c>
      <c r="AFR1" s="33" t="s">
        <v>1165</v>
      </c>
      <c r="AFS1" s="33" t="s">
        <v>1166</v>
      </c>
      <c r="AFT1" s="33" t="s">
        <v>1167</v>
      </c>
      <c r="AFU1" s="33" t="s">
        <v>1168</v>
      </c>
      <c r="AFV1" s="33" t="s">
        <v>1169</v>
      </c>
      <c r="AFW1" s="33" t="s">
        <v>1170</v>
      </c>
      <c r="AFX1" s="33" t="s">
        <v>1171</v>
      </c>
      <c r="AFY1" s="33" t="s">
        <v>1172</v>
      </c>
      <c r="AFZ1" s="33" t="s">
        <v>1173</v>
      </c>
      <c r="AGA1" s="33" t="s">
        <v>1174</v>
      </c>
      <c r="AGB1" s="33" t="s">
        <v>1175</v>
      </c>
      <c r="AGC1" s="33" t="s">
        <v>1176</v>
      </c>
      <c r="AGD1" s="33" t="s">
        <v>1177</v>
      </c>
      <c r="AGE1" s="33" t="s">
        <v>1178</v>
      </c>
      <c r="AGF1" s="33" t="s">
        <v>1179</v>
      </c>
      <c r="AGG1" s="33" t="s">
        <v>1180</v>
      </c>
      <c r="AGH1" s="33" t="s">
        <v>1181</v>
      </c>
      <c r="AGI1" s="33" t="s">
        <v>1182</v>
      </c>
      <c r="AGJ1" s="33" t="s">
        <v>1183</v>
      </c>
      <c r="AGK1" s="33" t="s">
        <v>1184</v>
      </c>
      <c r="AGL1" s="33" t="s">
        <v>1185</v>
      </c>
      <c r="AGM1" s="33" t="s">
        <v>1186</v>
      </c>
      <c r="AGN1" s="33" t="s">
        <v>1187</v>
      </c>
      <c r="AGO1" s="33" t="s">
        <v>1188</v>
      </c>
      <c r="AGP1" s="33" t="s">
        <v>1189</v>
      </c>
      <c r="AGQ1" s="33" t="s">
        <v>1190</v>
      </c>
      <c r="AGR1" s="33" t="s">
        <v>1191</v>
      </c>
      <c r="AGS1" s="33" t="s">
        <v>1192</v>
      </c>
      <c r="AGT1" s="33" t="s">
        <v>1193</v>
      </c>
      <c r="AGU1" s="33" t="s">
        <v>1194</v>
      </c>
      <c r="AGV1" s="33" t="s">
        <v>1195</v>
      </c>
      <c r="AGW1" s="33" t="s">
        <v>1196</v>
      </c>
      <c r="AGX1" s="33" t="s">
        <v>1197</v>
      </c>
      <c r="AGY1" s="33" t="s">
        <v>1198</v>
      </c>
      <c r="AGZ1" s="33" t="s">
        <v>1199</v>
      </c>
      <c r="AHA1" s="33" t="s">
        <v>1200</v>
      </c>
      <c r="AHB1" s="33" t="s">
        <v>1201</v>
      </c>
      <c r="AHC1" s="33" t="s">
        <v>1202</v>
      </c>
      <c r="AHD1" s="33" t="s">
        <v>1203</v>
      </c>
      <c r="AHE1" s="33" t="s">
        <v>1204</v>
      </c>
      <c r="AHF1" s="33" t="s">
        <v>1205</v>
      </c>
      <c r="AHG1" s="33" t="s">
        <v>1206</v>
      </c>
      <c r="AHH1" s="33" t="s">
        <v>1207</v>
      </c>
      <c r="AHI1" s="33" t="s">
        <v>1208</v>
      </c>
      <c r="AHJ1" s="33" t="s">
        <v>1209</v>
      </c>
      <c r="AHK1" s="33" t="s">
        <v>1210</v>
      </c>
      <c r="AHL1" s="33" t="s">
        <v>1211</v>
      </c>
      <c r="AHM1" s="33" t="s">
        <v>1212</v>
      </c>
      <c r="AHN1" s="33" t="s">
        <v>1213</v>
      </c>
      <c r="AHO1" s="33" t="s">
        <v>1214</v>
      </c>
      <c r="AHP1" s="33" t="s">
        <v>1215</v>
      </c>
      <c r="AHQ1" s="33" t="s">
        <v>1216</v>
      </c>
      <c r="AHR1" s="33" t="s">
        <v>1217</v>
      </c>
      <c r="AHS1" s="33" t="s">
        <v>1218</v>
      </c>
      <c r="AHT1" s="33" t="s">
        <v>1219</v>
      </c>
      <c r="AHU1" s="33" t="s">
        <v>1220</v>
      </c>
      <c r="AHV1" s="33" t="s">
        <v>1221</v>
      </c>
      <c r="AHW1" s="33" t="s">
        <v>1222</v>
      </c>
      <c r="AHX1" s="33" t="s">
        <v>1223</v>
      </c>
      <c r="AHY1" s="33" t="s">
        <v>1224</v>
      </c>
      <c r="AHZ1" s="33" t="s">
        <v>1225</v>
      </c>
      <c r="AIA1" s="33" t="s">
        <v>1226</v>
      </c>
      <c r="AIB1" s="33" t="s">
        <v>1227</v>
      </c>
      <c r="AIC1" s="33" t="s">
        <v>1228</v>
      </c>
      <c r="AID1" s="33" t="s">
        <v>1229</v>
      </c>
      <c r="AIE1" s="33" t="s">
        <v>1230</v>
      </c>
      <c r="AIF1" s="33" t="s">
        <v>1231</v>
      </c>
      <c r="AIG1" s="33" t="s">
        <v>1232</v>
      </c>
      <c r="AIH1" s="33" t="s">
        <v>1233</v>
      </c>
      <c r="AII1" s="33" t="s">
        <v>1234</v>
      </c>
      <c r="AIJ1" s="33" t="s">
        <v>1235</v>
      </c>
      <c r="AIK1" s="33" t="s">
        <v>1236</v>
      </c>
      <c r="AIL1" s="33" t="s">
        <v>1237</v>
      </c>
      <c r="AIM1" s="33" t="s">
        <v>1238</v>
      </c>
      <c r="AIN1" s="33" t="s">
        <v>1239</v>
      </c>
      <c r="AIO1" s="33" t="s">
        <v>1240</v>
      </c>
      <c r="AIP1" s="33" t="s">
        <v>1241</v>
      </c>
      <c r="AIQ1" s="33" t="s">
        <v>1242</v>
      </c>
      <c r="AIR1" s="33" t="s">
        <v>1243</v>
      </c>
      <c r="AIS1" s="33" t="s">
        <v>1244</v>
      </c>
      <c r="AIT1" s="33" t="s">
        <v>1245</v>
      </c>
      <c r="AIU1" s="33" t="s">
        <v>1246</v>
      </c>
      <c r="AIV1" s="33" t="s">
        <v>1247</v>
      </c>
      <c r="AIW1" s="33" t="s">
        <v>1248</v>
      </c>
      <c r="AIX1" s="33" t="s">
        <v>1249</v>
      </c>
      <c r="AIY1" s="33" t="s">
        <v>1250</v>
      </c>
      <c r="AIZ1" s="33" t="s">
        <v>1251</v>
      </c>
      <c r="AJA1" s="33" t="s">
        <v>1252</v>
      </c>
      <c r="AJB1" s="33" t="s">
        <v>1253</v>
      </c>
      <c r="AJC1" s="33" t="s">
        <v>1254</v>
      </c>
      <c r="AJD1" s="33" t="s">
        <v>1255</v>
      </c>
      <c r="AJE1" s="33" t="s">
        <v>1256</v>
      </c>
      <c r="AJF1" s="33" t="s">
        <v>1257</v>
      </c>
      <c r="AJG1" s="33" t="s">
        <v>1258</v>
      </c>
      <c r="AJH1" s="33" t="s">
        <v>1259</v>
      </c>
      <c r="AJI1" s="33" t="s">
        <v>1260</v>
      </c>
      <c r="AJJ1" s="33" t="s">
        <v>1261</v>
      </c>
      <c r="AJK1" s="33" t="s">
        <v>1262</v>
      </c>
      <c r="AJL1" s="33" t="s">
        <v>1263</v>
      </c>
      <c r="AJM1" s="33" t="s">
        <v>1264</v>
      </c>
      <c r="AJN1" s="33" t="s">
        <v>1265</v>
      </c>
      <c r="AJO1" s="33" t="s">
        <v>1266</v>
      </c>
      <c r="AJP1" s="33" t="s">
        <v>1267</v>
      </c>
      <c r="AJQ1" s="33" t="s">
        <v>1268</v>
      </c>
      <c r="AJR1" s="33" t="s">
        <v>1269</v>
      </c>
      <c r="AJS1" s="33" t="s">
        <v>1270</v>
      </c>
      <c r="AJT1" s="33" t="s">
        <v>1271</v>
      </c>
      <c r="AJU1" s="33" t="s">
        <v>1272</v>
      </c>
      <c r="AJV1" s="33" t="s">
        <v>1273</v>
      </c>
      <c r="AJW1" s="33" t="s">
        <v>1274</v>
      </c>
      <c r="AJX1" s="33" t="s">
        <v>1275</v>
      </c>
      <c r="AJY1" s="33" t="s">
        <v>1276</v>
      </c>
      <c r="AJZ1" s="33" t="s">
        <v>1277</v>
      </c>
      <c r="AKA1" s="33" t="s">
        <v>1278</v>
      </c>
      <c r="AKB1" s="33" t="s">
        <v>1279</v>
      </c>
      <c r="AKC1" s="33" t="s">
        <v>1280</v>
      </c>
      <c r="AKD1" s="33" t="s">
        <v>1281</v>
      </c>
      <c r="AKE1" s="33" t="s">
        <v>1282</v>
      </c>
      <c r="AKF1" s="33" t="s">
        <v>1283</v>
      </c>
      <c r="AKG1" s="33" t="s">
        <v>1284</v>
      </c>
      <c r="AKH1" s="33" t="s">
        <v>1285</v>
      </c>
      <c r="AKI1" s="33" t="s">
        <v>1286</v>
      </c>
      <c r="AKJ1" s="33" t="s">
        <v>1287</v>
      </c>
      <c r="AKK1" s="33" t="s">
        <v>1288</v>
      </c>
      <c r="AKL1" s="33" t="s">
        <v>1289</v>
      </c>
      <c r="AKM1" s="33" t="s">
        <v>1290</v>
      </c>
      <c r="AKN1" s="33" t="s">
        <v>1291</v>
      </c>
      <c r="AKO1" s="33" t="s">
        <v>1292</v>
      </c>
      <c r="AKP1" s="33" t="s">
        <v>1293</v>
      </c>
      <c r="AKQ1" s="33" t="s">
        <v>1294</v>
      </c>
      <c r="AKR1" s="33" t="s">
        <v>1295</v>
      </c>
      <c r="AKS1" s="33" t="s">
        <v>1296</v>
      </c>
      <c r="AKT1" s="33" t="s">
        <v>1297</v>
      </c>
      <c r="AKU1" s="33" t="s">
        <v>1298</v>
      </c>
      <c r="AKV1" s="33" t="s">
        <v>1299</v>
      </c>
      <c r="AKW1" s="33" t="s">
        <v>1300</v>
      </c>
      <c r="AKX1" s="33" t="s">
        <v>1301</v>
      </c>
      <c r="AKY1" s="33" t="s">
        <v>1302</v>
      </c>
      <c r="AKZ1" s="33" t="s">
        <v>1303</v>
      </c>
      <c r="ALA1" s="33" t="s">
        <v>1304</v>
      </c>
      <c r="ALB1" s="33" t="s">
        <v>1305</v>
      </c>
      <c r="ALC1" s="33" t="s">
        <v>1306</v>
      </c>
      <c r="ALD1" s="33" t="s">
        <v>1307</v>
      </c>
      <c r="ALE1" s="33" t="s">
        <v>1308</v>
      </c>
      <c r="ALF1" s="33" t="s">
        <v>1309</v>
      </c>
      <c r="ALG1" s="33" t="s">
        <v>1310</v>
      </c>
      <c r="ALH1" s="33" t="s">
        <v>1311</v>
      </c>
      <c r="ALI1" s="33" t="s">
        <v>1312</v>
      </c>
      <c r="ALJ1" s="33" t="s">
        <v>1313</v>
      </c>
      <c r="ALK1" s="33" t="s">
        <v>1314</v>
      </c>
      <c r="ALL1" s="33" t="s">
        <v>1315</v>
      </c>
      <c r="ALM1" s="33" t="s">
        <v>1316</v>
      </c>
      <c r="ALN1" s="33" t="s">
        <v>1317</v>
      </c>
      <c r="ALO1" s="33" t="s">
        <v>1318</v>
      </c>
      <c r="ALP1" s="33" t="s">
        <v>1319</v>
      </c>
      <c r="ALQ1" s="33" t="s">
        <v>1320</v>
      </c>
      <c r="ALR1" s="33" t="s">
        <v>1321</v>
      </c>
      <c r="ALS1" s="33" t="s">
        <v>1322</v>
      </c>
      <c r="ALT1" s="33" t="s">
        <v>1323</v>
      </c>
      <c r="ALU1" s="33" t="s">
        <v>1324</v>
      </c>
      <c r="ALV1" s="33" t="s">
        <v>1325</v>
      </c>
      <c r="ALW1" s="33" t="s">
        <v>1326</v>
      </c>
      <c r="ALX1" s="33" t="s">
        <v>1327</v>
      </c>
      <c r="ALY1" s="33" t="s">
        <v>1328</v>
      </c>
      <c r="ALZ1" s="33" t="s">
        <v>1329</v>
      </c>
      <c r="AMA1" s="33" t="s">
        <v>1330</v>
      </c>
      <c r="AMB1" s="33" t="s">
        <v>1331</v>
      </c>
      <c r="AMC1" s="33" t="s">
        <v>1332</v>
      </c>
      <c r="AMD1" s="33" t="s">
        <v>1333</v>
      </c>
      <c r="AME1" s="33" t="s">
        <v>1334</v>
      </c>
      <c r="AMF1" s="33" t="s">
        <v>1335</v>
      </c>
      <c r="AMG1" s="33" t="s">
        <v>1336</v>
      </c>
      <c r="AMH1" s="33" t="s">
        <v>1337</v>
      </c>
      <c r="AMI1" s="33" t="s">
        <v>1338</v>
      </c>
      <c r="AMJ1" s="33" t="s">
        <v>1339</v>
      </c>
      <c r="AMK1" s="33" t="s">
        <v>1340</v>
      </c>
      <c r="AML1" s="33" t="s">
        <v>1341</v>
      </c>
      <c r="AMM1" s="33" t="s">
        <v>1342</v>
      </c>
      <c r="AMN1" s="33" t="s">
        <v>1343</v>
      </c>
      <c r="AMO1" s="33" t="s">
        <v>1344</v>
      </c>
      <c r="AMP1" s="33" t="s">
        <v>1345</v>
      </c>
      <c r="AMQ1" s="33" t="s">
        <v>1346</v>
      </c>
      <c r="AMR1" s="33" t="s">
        <v>1347</v>
      </c>
      <c r="AMS1" s="33" t="s">
        <v>1348</v>
      </c>
      <c r="AMT1" s="33" t="s">
        <v>1349</v>
      </c>
      <c r="AMU1" s="33" t="s">
        <v>1350</v>
      </c>
      <c r="AMV1" s="33" t="s">
        <v>1351</v>
      </c>
      <c r="AMW1" s="33" t="s">
        <v>1352</v>
      </c>
      <c r="AMX1" s="33" t="s">
        <v>1353</v>
      </c>
      <c r="AMY1" s="33" t="s">
        <v>1354</v>
      </c>
      <c r="AMZ1" s="33" t="s">
        <v>1355</v>
      </c>
      <c r="ANA1" s="33" t="s">
        <v>1356</v>
      </c>
      <c r="ANB1" s="33" t="s">
        <v>1357</v>
      </c>
      <c r="ANC1" s="33" t="s">
        <v>1358</v>
      </c>
      <c r="AND1" s="33" t="s">
        <v>1359</v>
      </c>
      <c r="ANE1" s="33" t="s">
        <v>1360</v>
      </c>
      <c r="ANF1" s="33" t="s">
        <v>1361</v>
      </c>
      <c r="ANG1" s="33" t="s">
        <v>1362</v>
      </c>
      <c r="ANH1" s="33" t="s">
        <v>1363</v>
      </c>
      <c r="ANI1" s="33" t="s">
        <v>1364</v>
      </c>
      <c r="ANJ1" s="33" t="s">
        <v>1365</v>
      </c>
      <c r="ANK1" s="33" t="s">
        <v>1366</v>
      </c>
      <c r="ANL1" s="33" t="s">
        <v>1367</v>
      </c>
      <c r="ANM1" s="33" t="s">
        <v>1368</v>
      </c>
      <c r="ANN1" s="33" t="s">
        <v>1369</v>
      </c>
      <c r="ANO1" s="33" t="s">
        <v>1370</v>
      </c>
      <c r="ANP1" s="33" t="s">
        <v>1371</v>
      </c>
      <c r="ANQ1" s="33" t="s">
        <v>1372</v>
      </c>
      <c r="ANR1" s="33" t="s">
        <v>1373</v>
      </c>
      <c r="ANS1" s="33" t="s">
        <v>1374</v>
      </c>
      <c r="ANT1" s="33" t="s">
        <v>1375</v>
      </c>
      <c r="ANU1" s="33" t="s">
        <v>1376</v>
      </c>
      <c r="ANV1" s="33" t="s">
        <v>1377</v>
      </c>
      <c r="ANW1" s="33" t="s">
        <v>1378</v>
      </c>
      <c r="ANX1" s="33" t="s">
        <v>1379</v>
      </c>
      <c r="ANY1" s="33" t="s">
        <v>1380</v>
      </c>
      <c r="ANZ1" s="33" t="s">
        <v>1381</v>
      </c>
      <c r="AOA1" s="33" t="s">
        <v>1382</v>
      </c>
      <c r="AOB1" s="33" t="s">
        <v>1383</v>
      </c>
      <c r="AOC1" s="33" t="s">
        <v>1384</v>
      </c>
      <c r="AOD1" s="33" t="s">
        <v>1385</v>
      </c>
      <c r="AOE1" s="33" t="s">
        <v>1386</v>
      </c>
      <c r="AOF1" s="33" t="s">
        <v>1387</v>
      </c>
      <c r="AOG1" s="33" t="s">
        <v>1388</v>
      </c>
      <c r="AOH1" s="33" t="s">
        <v>1389</v>
      </c>
      <c r="AOI1" s="33" t="s">
        <v>1390</v>
      </c>
      <c r="AOJ1" s="33" t="s">
        <v>1391</v>
      </c>
      <c r="AOK1" s="33" t="s">
        <v>1392</v>
      </c>
      <c r="AOL1" s="33" t="s">
        <v>1393</v>
      </c>
      <c r="AOM1" s="33" t="s">
        <v>1394</v>
      </c>
      <c r="AON1" s="33" t="s">
        <v>1395</v>
      </c>
      <c r="AOO1" s="33" t="s">
        <v>1396</v>
      </c>
      <c r="AOP1" s="33" t="s">
        <v>1397</v>
      </c>
      <c r="AOQ1" s="33" t="s">
        <v>1398</v>
      </c>
      <c r="AOR1" s="33" t="s">
        <v>1399</v>
      </c>
      <c r="AOS1" s="33" t="s">
        <v>1400</v>
      </c>
      <c r="AOT1" s="33" t="s">
        <v>1401</v>
      </c>
      <c r="AOU1" s="33" t="s">
        <v>1402</v>
      </c>
      <c r="AOV1" s="33" t="s">
        <v>1403</v>
      </c>
      <c r="AOW1" s="33" t="s">
        <v>1404</v>
      </c>
      <c r="AOX1" s="33" t="s">
        <v>1405</v>
      </c>
      <c r="AOY1" s="33" t="s">
        <v>1406</v>
      </c>
      <c r="AOZ1" s="33" t="s">
        <v>1407</v>
      </c>
      <c r="APA1" s="33" t="s">
        <v>1408</v>
      </c>
      <c r="APB1" s="33" t="s">
        <v>1409</v>
      </c>
      <c r="APC1" s="33" t="s">
        <v>1410</v>
      </c>
      <c r="APD1" s="33" t="s">
        <v>1411</v>
      </c>
      <c r="APE1" s="33" t="s">
        <v>1412</v>
      </c>
      <c r="APF1" s="33" t="s">
        <v>1413</v>
      </c>
      <c r="APG1" s="33" t="s">
        <v>1414</v>
      </c>
      <c r="APH1" s="33" t="s">
        <v>1415</v>
      </c>
      <c r="API1" s="33" t="s">
        <v>1416</v>
      </c>
      <c r="APJ1" s="33" t="s">
        <v>1417</v>
      </c>
      <c r="APK1" s="33" t="s">
        <v>1418</v>
      </c>
      <c r="APL1" s="33" t="s">
        <v>1419</v>
      </c>
      <c r="APM1" s="33" t="s">
        <v>1420</v>
      </c>
      <c r="APN1" s="33" t="s">
        <v>1421</v>
      </c>
      <c r="APO1" s="33" t="s">
        <v>1422</v>
      </c>
      <c r="APP1" s="33" t="s">
        <v>1423</v>
      </c>
      <c r="APQ1" s="33" t="s">
        <v>1424</v>
      </c>
      <c r="APR1" s="33" t="s">
        <v>1425</v>
      </c>
      <c r="APS1" s="33" t="s">
        <v>1426</v>
      </c>
      <c r="APT1" s="33" t="s">
        <v>1427</v>
      </c>
      <c r="APU1" s="33" t="s">
        <v>1428</v>
      </c>
      <c r="APV1" s="33" t="s">
        <v>1429</v>
      </c>
      <c r="APW1" s="33" t="s">
        <v>1430</v>
      </c>
      <c r="APX1" s="33" t="s">
        <v>1431</v>
      </c>
      <c r="APY1" s="33" t="s">
        <v>1432</v>
      </c>
      <c r="APZ1" s="33" t="s">
        <v>1433</v>
      </c>
      <c r="AQA1" s="33" t="s">
        <v>1434</v>
      </c>
      <c r="AQB1" s="33" t="s">
        <v>1435</v>
      </c>
      <c r="AQC1" s="33" t="s">
        <v>1436</v>
      </c>
      <c r="AQD1" s="33" t="s">
        <v>1437</v>
      </c>
      <c r="AQE1" s="33" t="s">
        <v>1438</v>
      </c>
      <c r="AQF1" s="33" t="s">
        <v>1439</v>
      </c>
      <c r="AQG1" s="33" t="s">
        <v>1440</v>
      </c>
      <c r="AQH1" s="33" t="s">
        <v>1441</v>
      </c>
      <c r="AQI1" s="33" t="s">
        <v>1442</v>
      </c>
      <c r="AQJ1" s="33" t="s">
        <v>1443</v>
      </c>
      <c r="AQK1" s="33" t="s">
        <v>1444</v>
      </c>
      <c r="AQL1" s="33" t="s">
        <v>1445</v>
      </c>
      <c r="AQM1" s="33" t="s">
        <v>1446</v>
      </c>
      <c r="AQN1" s="33" t="s">
        <v>1447</v>
      </c>
      <c r="AQO1" s="33" t="s">
        <v>1448</v>
      </c>
      <c r="AQP1" s="33" t="s">
        <v>1449</v>
      </c>
      <c r="AQQ1" s="33" t="s">
        <v>1450</v>
      </c>
      <c r="AQR1" s="33" t="s">
        <v>1451</v>
      </c>
      <c r="AQS1" s="33" t="s">
        <v>1452</v>
      </c>
      <c r="AQT1" s="33" t="s">
        <v>1453</v>
      </c>
      <c r="AQU1" s="33" t="s">
        <v>1454</v>
      </c>
      <c r="AQV1" s="33" t="s">
        <v>1455</v>
      </c>
      <c r="AQW1" s="33" t="s">
        <v>1456</v>
      </c>
      <c r="AQX1" s="33" t="s">
        <v>1457</v>
      </c>
      <c r="AQY1" s="33" t="s">
        <v>1458</v>
      </c>
      <c r="AQZ1" s="33" t="s">
        <v>1459</v>
      </c>
      <c r="ARA1" s="33" t="s">
        <v>1460</v>
      </c>
      <c r="ARB1" s="33" t="s">
        <v>1461</v>
      </c>
      <c r="ARC1" s="33" t="s">
        <v>1462</v>
      </c>
      <c r="ARD1" s="33" t="s">
        <v>1463</v>
      </c>
      <c r="ARE1" s="33" t="s">
        <v>1464</v>
      </c>
      <c r="ARF1" s="33" t="s">
        <v>1465</v>
      </c>
      <c r="ARG1" s="33" t="s">
        <v>1466</v>
      </c>
      <c r="ARH1" s="33" t="s">
        <v>1467</v>
      </c>
      <c r="ARI1" s="33" t="s">
        <v>1468</v>
      </c>
      <c r="ARJ1" s="33" t="s">
        <v>1469</v>
      </c>
      <c r="ARK1" s="33" t="s">
        <v>1470</v>
      </c>
      <c r="ARL1" s="33" t="s">
        <v>1471</v>
      </c>
      <c r="ARM1" s="33" t="s">
        <v>1472</v>
      </c>
      <c r="ARN1" s="33" t="s">
        <v>1473</v>
      </c>
      <c r="ARO1" s="33" t="s">
        <v>1474</v>
      </c>
      <c r="ARP1" s="33" t="s">
        <v>1475</v>
      </c>
      <c r="ARQ1" s="33" t="s">
        <v>1476</v>
      </c>
      <c r="ARR1" s="33" t="s">
        <v>1477</v>
      </c>
      <c r="ARS1" s="33" t="s">
        <v>1478</v>
      </c>
      <c r="ART1" s="33" t="s">
        <v>1479</v>
      </c>
      <c r="ARU1" s="33" t="s">
        <v>1480</v>
      </c>
      <c r="ARV1" s="33" t="s">
        <v>1481</v>
      </c>
      <c r="ARW1" s="33" t="s">
        <v>1482</v>
      </c>
      <c r="ARX1" s="33" t="s">
        <v>1483</v>
      </c>
      <c r="ARY1" s="33" t="s">
        <v>1484</v>
      </c>
      <c r="ARZ1" s="33" t="s">
        <v>1485</v>
      </c>
      <c r="ASA1" s="33" t="s">
        <v>1486</v>
      </c>
      <c r="ASB1" s="33" t="s">
        <v>1487</v>
      </c>
      <c r="ASC1" s="33" t="s">
        <v>1488</v>
      </c>
      <c r="ASD1" s="33" t="s">
        <v>1489</v>
      </c>
      <c r="ASE1" s="33" t="s">
        <v>1490</v>
      </c>
      <c r="ASF1" s="33" t="s">
        <v>1491</v>
      </c>
      <c r="ASG1" s="33" t="s">
        <v>1492</v>
      </c>
      <c r="ASH1" s="33" t="s">
        <v>1493</v>
      </c>
      <c r="ASI1" s="33" t="s">
        <v>1494</v>
      </c>
      <c r="ASJ1" s="33" t="s">
        <v>1495</v>
      </c>
      <c r="ASK1" s="33" t="s">
        <v>1496</v>
      </c>
      <c r="ASL1" s="33" t="s">
        <v>1497</v>
      </c>
      <c r="ASM1" s="33" t="s">
        <v>1498</v>
      </c>
      <c r="ASN1" s="33" t="s">
        <v>1499</v>
      </c>
      <c r="ASO1" s="33" t="s">
        <v>1500</v>
      </c>
      <c r="ASP1" s="33" t="s">
        <v>1501</v>
      </c>
      <c r="ASQ1" s="33" t="s">
        <v>1502</v>
      </c>
      <c r="ASR1" s="33" t="s">
        <v>1503</v>
      </c>
      <c r="ASS1" s="33" t="s">
        <v>1504</v>
      </c>
      <c r="AST1" s="33" t="s">
        <v>1505</v>
      </c>
      <c r="ASU1" s="33" t="s">
        <v>1506</v>
      </c>
      <c r="ASV1" s="33" t="s">
        <v>1507</v>
      </c>
      <c r="ASW1" s="33" t="s">
        <v>1508</v>
      </c>
      <c r="ASX1" s="33" t="s">
        <v>1509</v>
      </c>
      <c r="ASY1" s="33" t="s">
        <v>1510</v>
      </c>
      <c r="ASZ1" s="33" t="s">
        <v>1511</v>
      </c>
      <c r="ATA1" s="33" t="s">
        <v>1512</v>
      </c>
      <c r="ATB1" s="33" t="s">
        <v>1513</v>
      </c>
      <c r="ATC1" s="33" t="s">
        <v>1514</v>
      </c>
      <c r="ATD1" s="33" t="s">
        <v>1515</v>
      </c>
      <c r="ATE1" s="33" t="s">
        <v>1516</v>
      </c>
      <c r="ATF1" s="33" t="s">
        <v>1517</v>
      </c>
      <c r="ATG1" s="33" t="s">
        <v>1518</v>
      </c>
      <c r="ATH1" s="33" t="s">
        <v>1519</v>
      </c>
      <c r="ATI1" s="33" t="s">
        <v>1520</v>
      </c>
      <c r="ATJ1" s="33" t="s">
        <v>1521</v>
      </c>
      <c r="ATK1" s="33" t="s">
        <v>1522</v>
      </c>
      <c r="ATL1" s="33" t="s">
        <v>1523</v>
      </c>
      <c r="ATM1" s="33" t="s">
        <v>1524</v>
      </c>
      <c r="ATN1" s="33" t="s">
        <v>1525</v>
      </c>
      <c r="ATO1" s="33" t="s">
        <v>1526</v>
      </c>
      <c r="ATP1" s="33" t="s">
        <v>1527</v>
      </c>
      <c r="ATQ1" s="33" t="s">
        <v>1528</v>
      </c>
      <c r="ATR1" s="33" t="s">
        <v>1529</v>
      </c>
      <c r="ATS1" s="33" t="s">
        <v>1530</v>
      </c>
      <c r="ATT1" s="33" t="s">
        <v>1531</v>
      </c>
      <c r="ATU1" s="33" t="s">
        <v>1532</v>
      </c>
      <c r="ATV1" s="33" t="s">
        <v>1533</v>
      </c>
      <c r="ATW1" s="33" t="s">
        <v>1534</v>
      </c>
      <c r="ATX1" s="33" t="s">
        <v>1535</v>
      </c>
      <c r="ATY1" s="33" t="s">
        <v>1536</v>
      </c>
      <c r="ATZ1" s="33" t="s">
        <v>1537</v>
      </c>
      <c r="AUA1" s="33" t="s">
        <v>1538</v>
      </c>
      <c r="AUB1" s="33" t="s">
        <v>1539</v>
      </c>
      <c r="AUC1" s="33" t="s">
        <v>1540</v>
      </c>
      <c r="AUD1" s="33" t="s">
        <v>1541</v>
      </c>
      <c r="AUE1" s="33" t="s">
        <v>1542</v>
      </c>
      <c r="AUF1" s="33" t="s">
        <v>1543</v>
      </c>
      <c r="AUG1" s="33" t="s">
        <v>1544</v>
      </c>
      <c r="AUH1" s="33" t="s">
        <v>1545</v>
      </c>
      <c r="AUI1" s="33" t="s">
        <v>1546</v>
      </c>
      <c r="AUJ1" s="33" t="s">
        <v>1547</v>
      </c>
      <c r="AUK1" s="33" t="s">
        <v>1548</v>
      </c>
      <c r="AUL1" s="33" t="s">
        <v>1549</v>
      </c>
      <c r="AUM1" s="33" t="s">
        <v>1550</v>
      </c>
      <c r="AUN1" s="33" t="s">
        <v>1551</v>
      </c>
      <c r="AUO1" s="33" t="s">
        <v>1552</v>
      </c>
      <c r="AUP1" s="33" t="s">
        <v>1553</v>
      </c>
      <c r="AUQ1" s="33" t="s">
        <v>1554</v>
      </c>
      <c r="AUR1" s="33" t="s">
        <v>1555</v>
      </c>
      <c r="AUS1" s="33" t="s">
        <v>1556</v>
      </c>
      <c r="AUT1" s="33" t="s">
        <v>1557</v>
      </c>
      <c r="AUU1" s="33" t="s">
        <v>1558</v>
      </c>
      <c r="AUV1" s="33" t="s">
        <v>1559</v>
      </c>
      <c r="AUW1" s="33" t="s">
        <v>1560</v>
      </c>
      <c r="AUX1" s="33" t="s">
        <v>1561</v>
      </c>
      <c r="AUY1" s="33" t="s">
        <v>1562</v>
      </c>
      <c r="AUZ1" s="33" t="s">
        <v>1563</v>
      </c>
      <c r="AVA1" s="33" t="s">
        <v>1564</v>
      </c>
      <c r="AVB1" s="33" t="s">
        <v>1565</v>
      </c>
      <c r="AVC1" s="33" t="s">
        <v>1566</v>
      </c>
      <c r="AVD1" s="33" t="s">
        <v>1567</v>
      </c>
      <c r="AVE1" s="33" t="s">
        <v>1568</v>
      </c>
      <c r="AVF1" s="33" t="s">
        <v>1569</v>
      </c>
      <c r="AVG1" s="33" t="s">
        <v>1570</v>
      </c>
      <c r="AVH1" s="33" t="s">
        <v>1571</v>
      </c>
      <c r="AVI1" s="33" t="s">
        <v>1572</v>
      </c>
      <c r="AVJ1" s="33" t="s">
        <v>1573</v>
      </c>
      <c r="AVK1" s="33" t="s">
        <v>1574</v>
      </c>
      <c r="AVL1" s="33" t="s">
        <v>1575</v>
      </c>
      <c r="AVM1" s="33" t="s">
        <v>1576</v>
      </c>
      <c r="AVN1" s="33" t="s">
        <v>1577</v>
      </c>
      <c r="AVO1" s="33" t="s">
        <v>1578</v>
      </c>
      <c r="AVP1" s="33" t="s">
        <v>1579</v>
      </c>
      <c r="AVQ1" s="33" t="s">
        <v>1580</v>
      </c>
      <c r="AVR1" s="33" t="s">
        <v>1581</v>
      </c>
      <c r="AVS1" s="33" t="s">
        <v>1582</v>
      </c>
      <c r="AVT1" s="33" t="s">
        <v>1583</v>
      </c>
      <c r="AVU1" s="33" t="s">
        <v>1584</v>
      </c>
      <c r="AVV1" s="33" t="s">
        <v>1585</v>
      </c>
      <c r="AVW1" s="33" t="s">
        <v>1586</v>
      </c>
      <c r="AVX1" s="33" t="s">
        <v>1587</v>
      </c>
      <c r="AVY1" s="33" t="s">
        <v>1588</v>
      </c>
      <c r="AVZ1" s="33" t="s">
        <v>1589</v>
      </c>
      <c r="AWA1" s="33" t="s">
        <v>1590</v>
      </c>
      <c r="AWB1" s="33" t="s">
        <v>1591</v>
      </c>
      <c r="AWC1" s="33" t="s">
        <v>1592</v>
      </c>
      <c r="AWD1" s="33" t="s">
        <v>1593</v>
      </c>
      <c r="AWE1" s="33" t="s">
        <v>1594</v>
      </c>
      <c r="AWF1" s="33" t="s">
        <v>1595</v>
      </c>
      <c r="AWG1" s="33" t="s">
        <v>1596</v>
      </c>
      <c r="AWH1" s="33" t="s">
        <v>1597</v>
      </c>
      <c r="AWI1" s="33" t="s">
        <v>1598</v>
      </c>
      <c r="AWJ1" s="33" t="s">
        <v>1599</v>
      </c>
      <c r="AWK1" s="33" t="s">
        <v>1600</v>
      </c>
      <c r="AWL1" s="33" t="s">
        <v>1601</v>
      </c>
      <c r="AWM1" s="33" t="s">
        <v>1602</v>
      </c>
      <c r="AWN1" s="33" t="s">
        <v>1603</v>
      </c>
      <c r="AWO1" s="33" t="s">
        <v>1604</v>
      </c>
      <c r="AWP1" s="33" t="s">
        <v>1605</v>
      </c>
      <c r="AWQ1" s="33" t="s">
        <v>1606</v>
      </c>
      <c r="AWR1" s="33" t="s">
        <v>1607</v>
      </c>
      <c r="AWS1" s="33" t="s">
        <v>1608</v>
      </c>
      <c r="AWT1" s="33" t="s">
        <v>1609</v>
      </c>
      <c r="AWU1" s="33" t="s">
        <v>1610</v>
      </c>
      <c r="AWV1" s="33" t="s">
        <v>1611</v>
      </c>
      <c r="AWW1" s="33" t="s">
        <v>1612</v>
      </c>
      <c r="AWX1" s="33" t="s">
        <v>1613</v>
      </c>
      <c r="AWY1" s="33" t="s">
        <v>1614</v>
      </c>
      <c r="AWZ1" s="33" t="s">
        <v>1615</v>
      </c>
      <c r="AXA1" s="33" t="s">
        <v>1616</v>
      </c>
      <c r="AXB1" s="33" t="s">
        <v>1617</v>
      </c>
      <c r="AXC1" s="33" t="s">
        <v>1618</v>
      </c>
      <c r="AXD1" s="33" t="s">
        <v>1619</v>
      </c>
      <c r="AXE1" s="33" t="s">
        <v>1620</v>
      </c>
      <c r="AXF1" s="33" t="s">
        <v>1621</v>
      </c>
      <c r="AXG1" s="33" t="s">
        <v>1622</v>
      </c>
      <c r="AXH1" s="33" t="s">
        <v>1623</v>
      </c>
      <c r="AXI1" s="33" t="s">
        <v>1624</v>
      </c>
      <c r="AXJ1" s="33" t="s">
        <v>1625</v>
      </c>
      <c r="AXK1" s="33" t="s">
        <v>1626</v>
      </c>
      <c r="AXL1" s="33" t="s">
        <v>1627</v>
      </c>
      <c r="AXM1" s="33" t="s">
        <v>1628</v>
      </c>
      <c r="AXN1" s="33" t="s">
        <v>1629</v>
      </c>
      <c r="AXO1" s="33" t="s">
        <v>1630</v>
      </c>
      <c r="AXP1" s="33" t="s">
        <v>1631</v>
      </c>
      <c r="AXQ1" s="33" t="s">
        <v>1632</v>
      </c>
      <c r="AXR1" s="33" t="s">
        <v>1633</v>
      </c>
      <c r="AXS1" s="33" t="s">
        <v>1634</v>
      </c>
      <c r="AXT1" s="33" t="s">
        <v>1635</v>
      </c>
      <c r="AXU1" s="33" t="s">
        <v>1636</v>
      </c>
      <c r="AXV1" s="33" t="s">
        <v>1637</v>
      </c>
      <c r="AXW1" s="33" t="s">
        <v>1638</v>
      </c>
      <c r="AXX1" s="33" t="s">
        <v>1639</v>
      </c>
      <c r="AXY1" s="33" t="s">
        <v>1640</v>
      </c>
      <c r="AXZ1" s="33" t="s">
        <v>1641</v>
      </c>
      <c r="AYA1" s="33" t="s">
        <v>1642</v>
      </c>
      <c r="AYB1" s="33" t="s">
        <v>1643</v>
      </c>
      <c r="AYC1" s="33" t="s">
        <v>1644</v>
      </c>
      <c r="AYD1" s="33" t="s">
        <v>1645</v>
      </c>
      <c r="AYE1" s="33" t="s">
        <v>1646</v>
      </c>
      <c r="AYF1" s="33" t="s">
        <v>1647</v>
      </c>
      <c r="AYG1" s="33" t="s">
        <v>1648</v>
      </c>
      <c r="AYH1" s="33" t="s">
        <v>1649</v>
      </c>
      <c r="AYI1" s="33" t="s">
        <v>1650</v>
      </c>
      <c r="AYJ1" s="33" t="s">
        <v>1651</v>
      </c>
      <c r="AYK1" s="33" t="s">
        <v>1652</v>
      </c>
      <c r="AYL1" s="33" t="s">
        <v>1653</v>
      </c>
      <c r="AYM1" s="33" t="s">
        <v>1654</v>
      </c>
      <c r="AYN1" s="33" t="s">
        <v>1655</v>
      </c>
      <c r="AYO1" s="33" t="s">
        <v>1656</v>
      </c>
      <c r="AYP1" s="33" t="s">
        <v>1657</v>
      </c>
      <c r="AYQ1" s="33" t="s">
        <v>1658</v>
      </c>
      <c r="AYR1" s="33" t="s">
        <v>1659</v>
      </c>
      <c r="AYS1" s="33" t="s">
        <v>1660</v>
      </c>
      <c r="AYT1" s="33" t="s">
        <v>1661</v>
      </c>
      <c r="AYU1" s="33" t="s">
        <v>1662</v>
      </c>
      <c r="AYV1" s="33" t="s">
        <v>1663</v>
      </c>
      <c r="AYW1" s="33" t="s">
        <v>1664</v>
      </c>
      <c r="AYX1" s="33" t="s">
        <v>1665</v>
      </c>
      <c r="AYY1" s="33" t="s">
        <v>1666</v>
      </c>
      <c r="AYZ1" s="33" t="s">
        <v>1667</v>
      </c>
      <c r="AZA1" s="33" t="s">
        <v>1668</v>
      </c>
      <c r="AZB1" s="33" t="s">
        <v>1669</v>
      </c>
      <c r="AZC1" s="33" t="s">
        <v>1670</v>
      </c>
      <c r="AZD1" s="33" t="s">
        <v>1671</v>
      </c>
      <c r="AZE1" s="33" t="s">
        <v>1672</v>
      </c>
      <c r="AZF1" s="33" t="s">
        <v>1673</v>
      </c>
      <c r="AZG1" s="33" t="s">
        <v>1674</v>
      </c>
      <c r="AZH1" s="33" t="s">
        <v>1675</v>
      </c>
      <c r="AZI1" s="33" t="s">
        <v>1676</v>
      </c>
      <c r="AZJ1" s="33" t="s">
        <v>1677</v>
      </c>
      <c r="AZK1" s="33" t="s">
        <v>1678</v>
      </c>
      <c r="AZL1" s="33" t="s">
        <v>1679</v>
      </c>
      <c r="AZM1" s="33" t="s">
        <v>1680</v>
      </c>
      <c r="AZN1" s="33" t="s">
        <v>1681</v>
      </c>
      <c r="AZO1" s="33" t="s">
        <v>1682</v>
      </c>
      <c r="AZP1" s="33" t="s">
        <v>1683</v>
      </c>
      <c r="AZQ1" s="33" t="s">
        <v>1684</v>
      </c>
      <c r="AZR1" s="33" t="s">
        <v>1685</v>
      </c>
      <c r="AZS1" s="33" t="s">
        <v>1686</v>
      </c>
      <c r="AZT1" s="33" t="s">
        <v>1687</v>
      </c>
      <c r="AZU1" s="33" t="s">
        <v>1688</v>
      </c>
      <c r="AZV1" s="33" t="s">
        <v>1689</v>
      </c>
      <c r="AZW1" s="33" t="s">
        <v>1690</v>
      </c>
      <c r="AZX1" s="33" t="s">
        <v>1691</v>
      </c>
      <c r="AZY1" s="33" t="s">
        <v>1692</v>
      </c>
      <c r="AZZ1" s="33" t="s">
        <v>1693</v>
      </c>
      <c r="BAA1" s="33" t="s">
        <v>1694</v>
      </c>
      <c r="BAB1" s="33" t="s">
        <v>1695</v>
      </c>
      <c r="BAC1" s="33" t="s">
        <v>1696</v>
      </c>
      <c r="BAD1" s="33" t="s">
        <v>1697</v>
      </c>
      <c r="BAE1" s="33" t="s">
        <v>1698</v>
      </c>
      <c r="BAF1" s="33" t="s">
        <v>1699</v>
      </c>
      <c r="BAG1" s="33" t="s">
        <v>1700</v>
      </c>
      <c r="BAH1" s="33" t="s">
        <v>1701</v>
      </c>
      <c r="BAI1" s="33" t="s">
        <v>1702</v>
      </c>
      <c r="BAJ1" s="33" t="s">
        <v>1703</v>
      </c>
      <c r="BAK1" s="33" t="s">
        <v>1704</v>
      </c>
      <c r="BAL1" s="33" t="s">
        <v>1705</v>
      </c>
      <c r="BAM1" s="33" t="s">
        <v>1706</v>
      </c>
      <c r="BAN1" s="33" t="s">
        <v>1707</v>
      </c>
      <c r="BAO1" s="33" t="s">
        <v>1708</v>
      </c>
      <c r="BAP1" s="33" t="s">
        <v>1709</v>
      </c>
      <c r="BAQ1" s="33" t="s">
        <v>1710</v>
      </c>
      <c r="BAR1" s="33" t="s">
        <v>1711</v>
      </c>
      <c r="BAS1" s="33" t="s">
        <v>1712</v>
      </c>
      <c r="BAT1" s="33" t="s">
        <v>1713</v>
      </c>
      <c r="BAU1" s="33" t="s">
        <v>1714</v>
      </c>
      <c r="BAV1" s="33" t="s">
        <v>1715</v>
      </c>
      <c r="BAW1" s="33" t="s">
        <v>1716</v>
      </c>
      <c r="BAX1" s="33" t="s">
        <v>1717</v>
      </c>
      <c r="BAY1" s="33" t="s">
        <v>1718</v>
      </c>
      <c r="BAZ1" s="33" t="s">
        <v>1719</v>
      </c>
      <c r="BBA1" s="33" t="s">
        <v>1720</v>
      </c>
      <c r="BBB1" s="33" t="s">
        <v>1721</v>
      </c>
      <c r="BBC1" s="33" t="s">
        <v>1722</v>
      </c>
      <c r="BBD1" s="33" t="s">
        <v>1723</v>
      </c>
      <c r="BBE1" s="33" t="s">
        <v>1724</v>
      </c>
      <c r="BBF1" s="33" t="s">
        <v>1725</v>
      </c>
      <c r="BBG1" s="33" t="s">
        <v>1726</v>
      </c>
      <c r="BBH1" s="33" t="s">
        <v>1727</v>
      </c>
      <c r="BBI1" s="33" t="s">
        <v>1728</v>
      </c>
      <c r="BBJ1" s="33" t="s">
        <v>1729</v>
      </c>
      <c r="BBK1" s="33" t="s">
        <v>1730</v>
      </c>
      <c r="BBL1" s="33" t="s">
        <v>1731</v>
      </c>
      <c r="BBM1" s="33" t="s">
        <v>1732</v>
      </c>
      <c r="BBN1" s="33" t="s">
        <v>1733</v>
      </c>
      <c r="BBO1" s="33" t="s">
        <v>1734</v>
      </c>
      <c r="BBP1" s="33" t="s">
        <v>1735</v>
      </c>
      <c r="BBQ1" s="33" t="s">
        <v>1736</v>
      </c>
      <c r="BBR1" s="33" t="s">
        <v>1737</v>
      </c>
      <c r="BBS1" s="33" t="s">
        <v>1738</v>
      </c>
      <c r="BBT1" s="33" t="s">
        <v>1739</v>
      </c>
      <c r="BBU1" s="33" t="s">
        <v>1740</v>
      </c>
      <c r="BBV1" s="33" t="s">
        <v>1741</v>
      </c>
      <c r="BBW1" s="33" t="s">
        <v>1742</v>
      </c>
      <c r="BBX1" s="33" t="s">
        <v>1743</v>
      </c>
      <c r="BBY1" s="33" t="s">
        <v>1744</v>
      </c>
      <c r="BBZ1" s="33" t="s">
        <v>1745</v>
      </c>
      <c r="BCA1" s="33" t="s">
        <v>1746</v>
      </c>
      <c r="BCB1" s="33" t="s">
        <v>1747</v>
      </c>
      <c r="BCC1" s="33" t="s">
        <v>1748</v>
      </c>
      <c r="BCD1" s="33" t="s">
        <v>1749</v>
      </c>
      <c r="BCE1" s="33" t="s">
        <v>1750</v>
      </c>
      <c r="BCF1" s="33" t="s">
        <v>1751</v>
      </c>
      <c r="BCG1" s="33" t="s">
        <v>1752</v>
      </c>
      <c r="BCH1" s="33" t="s">
        <v>1753</v>
      </c>
      <c r="BCI1" s="33" t="s">
        <v>1754</v>
      </c>
      <c r="BCJ1" s="33" t="s">
        <v>1755</v>
      </c>
      <c r="BCK1" s="33" t="s">
        <v>1756</v>
      </c>
      <c r="BCL1" s="33" t="s">
        <v>1757</v>
      </c>
      <c r="BCM1" s="33" t="s">
        <v>1758</v>
      </c>
      <c r="BCN1" s="33" t="s">
        <v>1759</v>
      </c>
      <c r="BCO1" s="33" t="s">
        <v>1760</v>
      </c>
      <c r="BCP1" s="33" t="s">
        <v>1761</v>
      </c>
      <c r="BCQ1" s="33" t="s">
        <v>1762</v>
      </c>
      <c r="BCR1" s="33" t="s">
        <v>1763</v>
      </c>
      <c r="BCS1" s="33" t="s">
        <v>1764</v>
      </c>
      <c r="BCT1" s="33" t="s">
        <v>1765</v>
      </c>
      <c r="BCU1" s="33" t="s">
        <v>1766</v>
      </c>
      <c r="BCV1" s="33" t="s">
        <v>1767</v>
      </c>
      <c r="BCW1" s="33" t="s">
        <v>1768</v>
      </c>
      <c r="BCX1" s="33" t="s">
        <v>1769</v>
      </c>
      <c r="BCY1" s="33" t="s">
        <v>1770</v>
      </c>
      <c r="BCZ1" s="33" t="s">
        <v>1771</v>
      </c>
      <c r="BDA1" s="33" t="s">
        <v>1772</v>
      </c>
      <c r="BDB1" s="33" t="s">
        <v>1773</v>
      </c>
      <c r="BDC1" s="33" t="s">
        <v>1774</v>
      </c>
      <c r="BDD1" s="33" t="s">
        <v>1775</v>
      </c>
      <c r="BDE1" s="33" t="s">
        <v>1776</v>
      </c>
      <c r="BDF1" s="33" t="s">
        <v>1777</v>
      </c>
      <c r="BDG1" s="33" t="s">
        <v>1778</v>
      </c>
      <c r="BDH1" s="33" t="s">
        <v>1779</v>
      </c>
      <c r="BDI1" s="33" t="s">
        <v>1780</v>
      </c>
      <c r="BDJ1" s="33" t="s">
        <v>1781</v>
      </c>
      <c r="BDK1" s="33" t="s">
        <v>1782</v>
      </c>
      <c r="BDL1" s="33" t="s">
        <v>1783</v>
      </c>
      <c r="BDM1" s="33" t="s">
        <v>1784</v>
      </c>
      <c r="BDN1" s="33" t="s">
        <v>1785</v>
      </c>
      <c r="BDO1" s="33" t="s">
        <v>1786</v>
      </c>
      <c r="BDP1" s="33" t="s">
        <v>1787</v>
      </c>
      <c r="BDQ1" s="33" t="s">
        <v>1788</v>
      </c>
      <c r="BDR1" s="33" t="s">
        <v>1789</v>
      </c>
      <c r="BDS1" s="33" t="s">
        <v>1790</v>
      </c>
      <c r="BDT1" s="33" t="s">
        <v>1791</v>
      </c>
      <c r="BDU1" s="33" t="s">
        <v>1792</v>
      </c>
      <c r="BDV1" s="33" t="s">
        <v>1793</v>
      </c>
      <c r="BDW1" s="33" t="s">
        <v>1794</v>
      </c>
      <c r="BDX1" s="33" t="s">
        <v>1795</v>
      </c>
      <c r="BDY1" s="33" t="s">
        <v>1796</v>
      </c>
      <c r="BDZ1" s="33" t="s">
        <v>1797</v>
      </c>
      <c r="BEA1" s="33" t="s">
        <v>1798</v>
      </c>
      <c r="BEB1" s="33" t="s">
        <v>1799</v>
      </c>
      <c r="BEC1" s="33" t="s">
        <v>1800</v>
      </c>
      <c r="BED1" s="33" t="s">
        <v>1801</v>
      </c>
      <c r="BEE1" s="33" t="s">
        <v>1802</v>
      </c>
      <c r="BEF1" s="33" t="s">
        <v>1803</v>
      </c>
      <c r="BEG1" s="33" t="s">
        <v>1804</v>
      </c>
      <c r="BEH1" s="33" t="s">
        <v>1805</v>
      </c>
      <c r="BEI1" s="33" t="s">
        <v>1806</v>
      </c>
      <c r="BEJ1" s="33" t="s">
        <v>1807</v>
      </c>
      <c r="BEK1" s="33" t="s">
        <v>1808</v>
      </c>
      <c r="BEL1" s="33" t="s">
        <v>1809</v>
      </c>
      <c r="BEM1" s="33" t="s">
        <v>1810</v>
      </c>
      <c r="BEN1" s="33" t="s">
        <v>1811</v>
      </c>
      <c r="BEO1" s="33" t="s">
        <v>1812</v>
      </c>
      <c r="BEP1" s="33" t="s">
        <v>1813</v>
      </c>
      <c r="BEQ1" s="33" t="s">
        <v>1814</v>
      </c>
      <c r="BER1" s="33" t="s">
        <v>1815</v>
      </c>
      <c r="BES1" s="33" t="s">
        <v>1816</v>
      </c>
      <c r="BET1" s="33" t="s">
        <v>1817</v>
      </c>
      <c r="BEU1" s="33" t="s">
        <v>1818</v>
      </c>
      <c r="BEV1" s="33" t="s">
        <v>1819</v>
      </c>
      <c r="BEW1" s="33" t="s">
        <v>1820</v>
      </c>
      <c r="BEX1" s="33" t="s">
        <v>1821</v>
      </c>
      <c r="BEY1" s="33" t="s">
        <v>1822</v>
      </c>
      <c r="BEZ1" s="33" t="s">
        <v>1823</v>
      </c>
      <c r="BFA1" s="33" t="s">
        <v>1824</v>
      </c>
      <c r="BFB1" s="33" t="s">
        <v>1825</v>
      </c>
      <c r="BFC1" s="33" t="s">
        <v>1826</v>
      </c>
      <c r="BFD1" s="33" t="s">
        <v>1827</v>
      </c>
      <c r="BFE1" s="33" t="s">
        <v>1828</v>
      </c>
      <c r="BFF1" s="33" t="s">
        <v>1829</v>
      </c>
      <c r="BFG1" s="33" t="s">
        <v>1830</v>
      </c>
      <c r="BFH1" s="33" t="s">
        <v>1831</v>
      </c>
      <c r="BFI1" s="33" t="s">
        <v>1832</v>
      </c>
      <c r="BFJ1" s="33" t="s">
        <v>1833</v>
      </c>
      <c r="BFK1" s="33" t="s">
        <v>1834</v>
      </c>
      <c r="BFL1" s="33" t="s">
        <v>1835</v>
      </c>
      <c r="BFM1" s="33" t="s">
        <v>1836</v>
      </c>
      <c r="BFN1" s="33" t="s">
        <v>1837</v>
      </c>
      <c r="BFO1" s="33" t="s">
        <v>1838</v>
      </c>
      <c r="BFP1" s="33" t="s">
        <v>1839</v>
      </c>
      <c r="BFQ1" s="33" t="s">
        <v>1840</v>
      </c>
      <c r="BFR1" s="33" t="s">
        <v>1841</v>
      </c>
      <c r="BFS1" s="33" t="s">
        <v>1842</v>
      </c>
      <c r="BFT1" s="33" t="s">
        <v>1843</v>
      </c>
      <c r="BFU1" s="33" t="s">
        <v>1844</v>
      </c>
      <c r="BFV1" s="33" t="s">
        <v>1845</v>
      </c>
      <c r="BFW1" s="33" t="s">
        <v>1846</v>
      </c>
      <c r="BFX1" s="33" t="s">
        <v>1847</v>
      </c>
      <c r="BFY1" s="33" t="s">
        <v>1848</v>
      </c>
      <c r="BFZ1" s="33" t="s">
        <v>1849</v>
      </c>
      <c r="BGA1" s="33" t="s">
        <v>1850</v>
      </c>
      <c r="BGB1" s="33" t="s">
        <v>1851</v>
      </c>
      <c r="BGC1" s="33" t="s">
        <v>1852</v>
      </c>
      <c r="BGD1" s="33" t="s">
        <v>1853</v>
      </c>
      <c r="BGE1" s="33" t="s">
        <v>1854</v>
      </c>
      <c r="BGF1" s="33" t="s">
        <v>1855</v>
      </c>
      <c r="BGG1" s="33" t="s">
        <v>1856</v>
      </c>
      <c r="BGH1" s="33" t="s">
        <v>1857</v>
      </c>
      <c r="BGI1" s="33" t="s">
        <v>1858</v>
      </c>
      <c r="BGJ1" s="33" t="s">
        <v>1859</v>
      </c>
      <c r="BGK1" s="33" t="s">
        <v>1860</v>
      </c>
      <c r="BGL1" s="33" t="s">
        <v>1861</v>
      </c>
      <c r="BGM1" s="33" t="s">
        <v>1862</v>
      </c>
      <c r="BGN1" s="33" t="s">
        <v>1863</v>
      </c>
      <c r="BGO1" s="33" t="s">
        <v>1864</v>
      </c>
      <c r="BGP1" s="33" t="s">
        <v>1865</v>
      </c>
      <c r="BGQ1" s="33" t="s">
        <v>1866</v>
      </c>
      <c r="BGR1" s="33" t="s">
        <v>1867</v>
      </c>
      <c r="BGS1" s="33" t="s">
        <v>1868</v>
      </c>
      <c r="BGT1" s="33" t="s">
        <v>1869</v>
      </c>
      <c r="BGU1" s="33" t="s">
        <v>1870</v>
      </c>
      <c r="BGV1" s="33" t="s">
        <v>1871</v>
      </c>
      <c r="BGW1" s="33" t="s">
        <v>1872</v>
      </c>
      <c r="BGX1" s="33" t="s">
        <v>1873</v>
      </c>
      <c r="BGY1" s="33" t="s">
        <v>1874</v>
      </c>
      <c r="BGZ1" s="33" t="s">
        <v>1875</v>
      </c>
      <c r="BHA1" s="33" t="s">
        <v>1876</v>
      </c>
      <c r="BHB1" s="33" t="s">
        <v>1877</v>
      </c>
      <c r="BHC1" s="33" t="s">
        <v>1878</v>
      </c>
      <c r="BHD1" s="33" t="s">
        <v>1879</v>
      </c>
      <c r="BHE1" s="33" t="s">
        <v>1880</v>
      </c>
      <c r="BHF1" s="33" t="s">
        <v>1881</v>
      </c>
      <c r="BHG1" s="33" t="s">
        <v>1882</v>
      </c>
      <c r="BHH1" s="33" t="s">
        <v>1883</v>
      </c>
      <c r="BHI1" s="33" t="s">
        <v>1884</v>
      </c>
      <c r="BHJ1" s="33" t="s">
        <v>1885</v>
      </c>
      <c r="BHK1" s="33" t="s">
        <v>1886</v>
      </c>
      <c r="BHL1" s="33" t="s">
        <v>1887</v>
      </c>
      <c r="BHM1" s="33" t="s">
        <v>1888</v>
      </c>
      <c r="BHN1" s="33" t="s">
        <v>1889</v>
      </c>
      <c r="BHO1" s="33" t="s">
        <v>1890</v>
      </c>
      <c r="BHP1" s="33" t="s">
        <v>1891</v>
      </c>
      <c r="BHQ1" s="33" t="s">
        <v>1892</v>
      </c>
      <c r="BHR1" s="33" t="s">
        <v>1893</v>
      </c>
      <c r="BHS1" s="33" t="s">
        <v>1894</v>
      </c>
      <c r="BHT1" s="33" t="s">
        <v>1895</v>
      </c>
      <c r="BHU1" s="33" t="s">
        <v>1896</v>
      </c>
      <c r="BHV1" s="33" t="s">
        <v>1897</v>
      </c>
      <c r="BHW1" s="33" t="s">
        <v>1898</v>
      </c>
      <c r="BHX1" s="33" t="s">
        <v>1899</v>
      </c>
      <c r="BHY1" s="33" t="s">
        <v>1900</v>
      </c>
      <c r="BHZ1" s="33" t="s">
        <v>1901</v>
      </c>
      <c r="BIA1" s="33" t="s">
        <v>1902</v>
      </c>
      <c r="BIB1" s="33" t="s">
        <v>1903</v>
      </c>
      <c r="BIC1" s="33" t="s">
        <v>1904</v>
      </c>
      <c r="BID1" s="33" t="s">
        <v>1905</v>
      </c>
      <c r="BIE1" s="33" t="s">
        <v>1906</v>
      </c>
      <c r="BIF1" s="33" t="s">
        <v>1907</v>
      </c>
      <c r="BIG1" s="33" t="s">
        <v>1908</v>
      </c>
      <c r="BIH1" s="33" t="s">
        <v>1909</v>
      </c>
      <c r="BII1" s="33" t="s">
        <v>1910</v>
      </c>
      <c r="BIJ1" s="33" t="s">
        <v>1911</v>
      </c>
      <c r="BIK1" s="33" t="s">
        <v>1912</v>
      </c>
      <c r="BIL1" s="33" t="s">
        <v>1913</v>
      </c>
      <c r="BIM1" s="33" t="s">
        <v>1914</v>
      </c>
      <c r="BIN1" s="33" t="s">
        <v>1915</v>
      </c>
      <c r="BIO1" s="33" t="s">
        <v>1916</v>
      </c>
      <c r="BIP1" s="33" t="s">
        <v>1917</v>
      </c>
      <c r="BIQ1" s="33" t="s">
        <v>1918</v>
      </c>
      <c r="BIR1" s="33" t="s">
        <v>1919</v>
      </c>
      <c r="BIS1" s="33" t="s">
        <v>1920</v>
      </c>
      <c r="BIT1" s="33" t="s">
        <v>1921</v>
      </c>
      <c r="BIU1" s="33" t="s">
        <v>1922</v>
      </c>
      <c r="BIV1" s="33" t="s">
        <v>1923</v>
      </c>
      <c r="BIW1" s="33" t="s">
        <v>1924</v>
      </c>
      <c r="BIX1" s="33" t="s">
        <v>1925</v>
      </c>
      <c r="BIY1" s="33" t="s">
        <v>1926</v>
      </c>
      <c r="BIZ1" s="33" t="s">
        <v>1927</v>
      </c>
      <c r="BJA1" s="33" t="s">
        <v>1928</v>
      </c>
      <c r="BJB1" s="33" t="s">
        <v>1929</v>
      </c>
      <c r="BJC1" s="33" t="s">
        <v>1930</v>
      </c>
      <c r="BJD1" s="33" t="s">
        <v>1931</v>
      </c>
      <c r="BJE1" s="33" t="s">
        <v>1932</v>
      </c>
      <c r="BJF1" s="33" t="s">
        <v>1933</v>
      </c>
      <c r="BJG1" s="33" t="s">
        <v>1934</v>
      </c>
      <c r="BJH1" s="33" t="s">
        <v>1935</v>
      </c>
      <c r="BJI1" s="33" t="s">
        <v>1936</v>
      </c>
      <c r="BJJ1" s="33" t="s">
        <v>1937</v>
      </c>
      <c r="BJK1" s="33" t="s">
        <v>1938</v>
      </c>
      <c r="BJL1" s="33" t="s">
        <v>1939</v>
      </c>
      <c r="BJM1" s="33" t="s">
        <v>1940</v>
      </c>
      <c r="BJN1" s="33" t="s">
        <v>1941</v>
      </c>
      <c r="BJO1" s="33" t="s">
        <v>1942</v>
      </c>
      <c r="BJP1" s="33" t="s">
        <v>1943</v>
      </c>
      <c r="BJQ1" s="33" t="s">
        <v>1944</v>
      </c>
      <c r="BJR1" s="33" t="s">
        <v>1945</v>
      </c>
      <c r="BJS1" s="33" t="s">
        <v>1946</v>
      </c>
      <c r="BJT1" s="33" t="s">
        <v>1947</v>
      </c>
      <c r="BJU1" s="33" t="s">
        <v>1948</v>
      </c>
      <c r="BJV1" s="33" t="s">
        <v>1949</v>
      </c>
      <c r="BJW1" s="33" t="s">
        <v>1950</v>
      </c>
      <c r="BJX1" s="33" t="s">
        <v>1951</v>
      </c>
      <c r="BJY1" s="33" t="s">
        <v>1952</v>
      </c>
      <c r="BJZ1" s="33" t="s">
        <v>1953</v>
      </c>
      <c r="BKA1" s="33" t="s">
        <v>1954</v>
      </c>
      <c r="BKB1" s="33" t="s">
        <v>1955</v>
      </c>
      <c r="BKC1" s="33" t="s">
        <v>1956</v>
      </c>
      <c r="BKD1" s="33" t="s">
        <v>1957</v>
      </c>
      <c r="BKE1" s="33" t="s">
        <v>1958</v>
      </c>
      <c r="BKF1" s="33" t="s">
        <v>1959</v>
      </c>
      <c r="BKG1" s="33" t="s">
        <v>1960</v>
      </c>
      <c r="BKH1" s="33" t="s">
        <v>1961</v>
      </c>
      <c r="BKI1" s="33" t="s">
        <v>1962</v>
      </c>
      <c r="BKJ1" s="33" t="s">
        <v>1963</v>
      </c>
      <c r="BKK1" s="33" t="s">
        <v>1964</v>
      </c>
      <c r="BKL1" s="33" t="s">
        <v>1965</v>
      </c>
      <c r="BKM1" s="33" t="s">
        <v>1966</v>
      </c>
      <c r="BKN1" s="33" t="s">
        <v>1967</v>
      </c>
      <c r="BKO1" s="33" t="s">
        <v>1968</v>
      </c>
      <c r="BKP1" s="33" t="s">
        <v>1969</v>
      </c>
      <c r="BKQ1" s="33" t="s">
        <v>1970</v>
      </c>
      <c r="BKR1" s="33" t="s">
        <v>1971</v>
      </c>
      <c r="BKS1" s="33" t="s">
        <v>1972</v>
      </c>
      <c r="BKT1" s="33" t="s">
        <v>1973</v>
      </c>
      <c r="BKU1" s="33" t="s">
        <v>1974</v>
      </c>
      <c r="BKV1" s="33" t="s">
        <v>1975</v>
      </c>
      <c r="BKW1" s="33" t="s">
        <v>1976</v>
      </c>
      <c r="BKX1" s="33" t="s">
        <v>1977</v>
      </c>
      <c r="BKY1" s="33" t="s">
        <v>1978</v>
      </c>
      <c r="BKZ1" s="33" t="s">
        <v>1979</v>
      </c>
      <c r="BLA1" s="33" t="s">
        <v>1980</v>
      </c>
      <c r="BLB1" s="33" t="s">
        <v>1981</v>
      </c>
      <c r="BLC1" s="33" t="s">
        <v>1982</v>
      </c>
      <c r="BLD1" s="33" t="s">
        <v>1983</v>
      </c>
      <c r="BLE1" s="33" t="s">
        <v>1984</v>
      </c>
      <c r="BLF1" s="33" t="s">
        <v>1985</v>
      </c>
      <c r="BLG1" s="33" t="s">
        <v>1986</v>
      </c>
      <c r="BLH1" s="33" t="s">
        <v>1987</v>
      </c>
      <c r="BLI1" s="33" t="s">
        <v>1988</v>
      </c>
      <c r="BLJ1" s="33" t="s">
        <v>1989</v>
      </c>
      <c r="BLK1" s="33" t="s">
        <v>1990</v>
      </c>
      <c r="BLL1" s="33" t="s">
        <v>1991</v>
      </c>
      <c r="BLM1" s="33" t="s">
        <v>1992</v>
      </c>
      <c r="BLN1" s="33" t="s">
        <v>1993</v>
      </c>
      <c r="BLO1" s="33" t="s">
        <v>1994</v>
      </c>
      <c r="BLP1" s="33" t="s">
        <v>1995</v>
      </c>
      <c r="BLQ1" s="33" t="s">
        <v>1996</v>
      </c>
      <c r="BLR1" s="33" t="s">
        <v>1997</v>
      </c>
      <c r="BLS1" s="33" t="s">
        <v>1998</v>
      </c>
      <c r="BLT1" s="33" t="s">
        <v>1999</v>
      </c>
      <c r="BLU1" s="33" t="s">
        <v>2000</v>
      </c>
      <c r="BLV1" s="33" t="s">
        <v>2001</v>
      </c>
      <c r="BLW1" s="33" t="s">
        <v>2002</v>
      </c>
      <c r="BLX1" s="33" t="s">
        <v>2003</v>
      </c>
      <c r="BLY1" s="33" t="s">
        <v>2004</v>
      </c>
      <c r="BLZ1" s="33" t="s">
        <v>2005</v>
      </c>
      <c r="BMA1" s="33" t="s">
        <v>2006</v>
      </c>
      <c r="BMB1" s="33" t="s">
        <v>2007</v>
      </c>
      <c r="BMC1" s="33" t="s">
        <v>2008</v>
      </c>
      <c r="BMD1" s="33" t="s">
        <v>2009</v>
      </c>
      <c r="BME1" s="33" t="s">
        <v>2010</v>
      </c>
      <c r="BMF1" s="33" t="s">
        <v>2011</v>
      </c>
      <c r="BMG1" s="33" t="s">
        <v>2012</v>
      </c>
      <c r="BMH1" s="33" t="s">
        <v>2013</v>
      </c>
      <c r="BMI1" s="33" t="s">
        <v>2014</v>
      </c>
      <c r="BMJ1" s="33" t="s">
        <v>2015</v>
      </c>
      <c r="BMK1" s="33" t="s">
        <v>2016</v>
      </c>
      <c r="BML1" s="33" t="s">
        <v>2017</v>
      </c>
      <c r="BMM1" s="33" t="s">
        <v>2018</v>
      </c>
      <c r="BMN1" s="33" t="s">
        <v>2019</v>
      </c>
      <c r="BMO1" s="33" t="s">
        <v>2020</v>
      </c>
      <c r="BMP1" s="33" t="s">
        <v>2021</v>
      </c>
      <c r="BMQ1" s="33" t="s">
        <v>2022</v>
      </c>
      <c r="BMR1" s="33" t="s">
        <v>2023</v>
      </c>
      <c r="BMS1" s="33" t="s">
        <v>2024</v>
      </c>
      <c r="BMT1" s="33" t="s">
        <v>2025</v>
      </c>
      <c r="BMU1" s="33" t="s">
        <v>2026</v>
      </c>
      <c r="BMV1" s="33" t="s">
        <v>2027</v>
      </c>
      <c r="BMW1" s="33" t="s">
        <v>2028</v>
      </c>
      <c r="BMX1" s="33" t="s">
        <v>2029</v>
      </c>
      <c r="BMY1" s="33" t="s">
        <v>2030</v>
      </c>
      <c r="BMZ1" s="33" t="s">
        <v>2031</v>
      </c>
      <c r="BNA1" s="33" t="s">
        <v>2032</v>
      </c>
      <c r="BNB1" s="33" t="s">
        <v>2033</v>
      </c>
      <c r="BNC1" s="33" t="s">
        <v>2034</v>
      </c>
      <c r="BND1" s="33" t="s">
        <v>2035</v>
      </c>
      <c r="BNE1" s="33" t="s">
        <v>2036</v>
      </c>
      <c r="BNF1" s="33" t="s">
        <v>2037</v>
      </c>
      <c r="BNG1" s="33" t="s">
        <v>2038</v>
      </c>
      <c r="BNH1" s="33" t="s">
        <v>2039</v>
      </c>
      <c r="BNI1" s="33" t="s">
        <v>2040</v>
      </c>
      <c r="BNJ1" s="33" t="s">
        <v>2041</v>
      </c>
      <c r="BNK1" s="33" t="s">
        <v>2042</v>
      </c>
      <c r="BNL1" s="33" t="s">
        <v>2043</v>
      </c>
      <c r="BNM1" s="33" t="s">
        <v>2044</v>
      </c>
      <c r="BNN1" s="33" t="s">
        <v>2045</v>
      </c>
      <c r="BNO1" s="33" t="s">
        <v>2046</v>
      </c>
      <c r="BNP1" s="33" t="s">
        <v>2047</v>
      </c>
      <c r="BNQ1" s="33" t="s">
        <v>2048</v>
      </c>
      <c r="BNR1" s="33" t="s">
        <v>2049</v>
      </c>
      <c r="BNS1" s="33" t="s">
        <v>2050</v>
      </c>
      <c r="BNT1" s="33" t="s">
        <v>2051</v>
      </c>
      <c r="BNU1" s="33" t="s">
        <v>2052</v>
      </c>
      <c r="BNV1" s="33" t="s">
        <v>2053</v>
      </c>
      <c r="BNW1" s="33" t="s">
        <v>2054</v>
      </c>
      <c r="BNX1" s="33" t="s">
        <v>2055</v>
      </c>
      <c r="BNY1" s="33" t="s">
        <v>2056</v>
      </c>
      <c r="BNZ1" s="33" t="s">
        <v>2057</v>
      </c>
      <c r="BOA1" s="33" t="s">
        <v>2058</v>
      </c>
      <c r="BOB1" s="33" t="s">
        <v>2059</v>
      </c>
      <c r="BOC1" s="33" t="s">
        <v>2060</v>
      </c>
      <c r="BOD1" s="33" t="s">
        <v>2061</v>
      </c>
      <c r="BOE1" s="33" t="s">
        <v>2062</v>
      </c>
      <c r="BOF1" s="33" t="s">
        <v>2063</v>
      </c>
      <c r="BOG1" s="33" t="s">
        <v>2064</v>
      </c>
      <c r="BOH1" s="33" t="s">
        <v>2065</v>
      </c>
      <c r="BOI1" s="33" t="s">
        <v>2066</v>
      </c>
      <c r="BOJ1" s="33" t="s">
        <v>2067</v>
      </c>
      <c r="BOK1" s="33" t="s">
        <v>2068</v>
      </c>
      <c r="BOL1" s="33" t="s">
        <v>2069</v>
      </c>
      <c r="BOM1" s="33" t="s">
        <v>2070</v>
      </c>
      <c r="BON1" s="33" t="s">
        <v>2071</v>
      </c>
      <c r="BOO1" s="33" t="s">
        <v>2072</v>
      </c>
      <c r="BOP1" s="33" t="s">
        <v>2073</v>
      </c>
      <c r="BOQ1" s="33" t="s">
        <v>2074</v>
      </c>
      <c r="BOR1" s="33" t="s">
        <v>2075</v>
      </c>
      <c r="BOS1" s="33" t="s">
        <v>2076</v>
      </c>
      <c r="BOT1" s="33" t="s">
        <v>2077</v>
      </c>
      <c r="BOU1" s="33" t="s">
        <v>2078</v>
      </c>
      <c r="BOV1" s="33" t="s">
        <v>2079</v>
      </c>
      <c r="BOW1" s="33" t="s">
        <v>2080</v>
      </c>
      <c r="BOX1" s="33" t="s">
        <v>2081</v>
      </c>
      <c r="BOY1" s="33" t="s">
        <v>2082</v>
      </c>
      <c r="BOZ1" s="33" t="s">
        <v>2083</v>
      </c>
      <c r="BPA1" s="33" t="s">
        <v>2084</v>
      </c>
      <c r="BPB1" s="33" t="s">
        <v>2085</v>
      </c>
      <c r="BPC1" s="33" t="s">
        <v>2086</v>
      </c>
      <c r="BPD1" s="33" t="s">
        <v>2087</v>
      </c>
      <c r="BPE1" s="33" t="s">
        <v>2088</v>
      </c>
      <c r="BPF1" s="33" t="s">
        <v>2089</v>
      </c>
      <c r="BPG1" s="33" t="s">
        <v>2090</v>
      </c>
      <c r="BPH1" s="33" t="s">
        <v>2091</v>
      </c>
      <c r="BPI1" s="33" t="s">
        <v>2092</v>
      </c>
      <c r="BPJ1" s="33" t="s">
        <v>2093</v>
      </c>
      <c r="BPK1" s="33" t="s">
        <v>2094</v>
      </c>
      <c r="BPL1" s="33" t="s">
        <v>2095</v>
      </c>
      <c r="BPM1" s="33" t="s">
        <v>2096</v>
      </c>
      <c r="BPN1" s="33" t="s">
        <v>2097</v>
      </c>
      <c r="BPO1" s="33" t="s">
        <v>2098</v>
      </c>
      <c r="BPP1" s="33" t="s">
        <v>2099</v>
      </c>
      <c r="BPQ1" s="33" t="s">
        <v>2100</v>
      </c>
      <c r="BPR1" s="33" t="s">
        <v>2101</v>
      </c>
      <c r="BPS1" s="33" t="s">
        <v>2102</v>
      </c>
      <c r="BPT1" s="33" t="s">
        <v>2103</v>
      </c>
      <c r="BPU1" s="33" t="s">
        <v>2104</v>
      </c>
      <c r="BPV1" s="33" t="s">
        <v>2105</v>
      </c>
      <c r="BPW1" s="33" t="s">
        <v>2106</v>
      </c>
      <c r="BPX1" s="33" t="s">
        <v>2107</v>
      </c>
      <c r="BPY1" s="33" t="s">
        <v>2108</v>
      </c>
      <c r="BPZ1" s="33" t="s">
        <v>2109</v>
      </c>
      <c r="BQA1" s="33" t="s">
        <v>2110</v>
      </c>
      <c r="BQB1" s="33" t="s">
        <v>2111</v>
      </c>
      <c r="BQC1" s="33" t="s">
        <v>2112</v>
      </c>
      <c r="BQD1" s="33" t="s">
        <v>2113</v>
      </c>
      <c r="BQE1" s="33" t="s">
        <v>2114</v>
      </c>
      <c r="BQF1" s="33" t="s">
        <v>2115</v>
      </c>
      <c r="BQG1" s="33" t="s">
        <v>2116</v>
      </c>
      <c r="BQH1" s="33" t="s">
        <v>2117</v>
      </c>
      <c r="BQI1" s="33" t="s">
        <v>2118</v>
      </c>
      <c r="BQJ1" s="33" t="s">
        <v>2119</v>
      </c>
      <c r="BQK1" s="33" t="s">
        <v>2120</v>
      </c>
      <c r="BQL1" s="33" t="s">
        <v>2121</v>
      </c>
      <c r="BQM1" s="33" t="s">
        <v>2122</v>
      </c>
      <c r="BQN1" s="33" t="s">
        <v>2123</v>
      </c>
      <c r="BQO1" s="33" t="s">
        <v>2124</v>
      </c>
      <c r="BQP1" s="33" t="s">
        <v>2125</v>
      </c>
      <c r="BQQ1" s="33" t="s">
        <v>2126</v>
      </c>
      <c r="BQR1" s="33" t="s">
        <v>2127</v>
      </c>
      <c r="BQS1" s="33" t="s">
        <v>2128</v>
      </c>
      <c r="BQT1" s="33" t="s">
        <v>2129</v>
      </c>
      <c r="BQU1" s="33" t="s">
        <v>2130</v>
      </c>
      <c r="BQV1" s="33" t="s">
        <v>2131</v>
      </c>
      <c r="BQW1" s="33" t="s">
        <v>2132</v>
      </c>
      <c r="BQX1" s="33" t="s">
        <v>2133</v>
      </c>
      <c r="BQY1" s="33" t="s">
        <v>2134</v>
      </c>
      <c r="BQZ1" s="33" t="s">
        <v>2135</v>
      </c>
      <c r="BRA1" s="33" t="s">
        <v>2136</v>
      </c>
      <c r="BRB1" s="33" t="s">
        <v>2137</v>
      </c>
      <c r="BRC1" s="33" t="s">
        <v>2138</v>
      </c>
      <c r="BRD1" s="33" t="s">
        <v>2139</v>
      </c>
      <c r="BRE1" s="33" t="s">
        <v>2140</v>
      </c>
      <c r="BRF1" s="33" t="s">
        <v>2141</v>
      </c>
      <c r="BRG1" s="33" t="s">
        <v>2142</v>
      </c>
      <c r="BRH1" s="33" t="s">
        <v>2143</v>
      </c>
      <c r="BRI1" s="33" t="s">
        <v>2144</v>
      </c>
      <c r="BRJ1" s="33" t="s">
        <v>2145</v>
      </c>
      <c r="BRK1" s="33" t="s">
        <v>2146</v>
      </c>
      <c r="BRL1" s="33" t="s">
        <v>2147</v>
      </c>
      <c r="BRM1" s="33" t="s">
        <v>2148</v>
      </c>
      <c r="BRN1" s="33" t="s">
        <v>2149</v>
      </c>
      <c r="BRO1" s="33" t="s">
        <v>2150</v>
      </c>
      <c r="BRP1" s="33" t="s">
        <v>2151</v>
      </c>
      <c r="BRQ1" s="33" t="s">
        <v>2152</v>
      </c>
      <c r="BRR1" s="33" t="s">
        <v>2153</v>
      </c>
      <c r="BRS1" s="33" t="s">
        <v>2154</v>
      </c>
      <c r="BRT1" s="33" t="s">
        <v>2155</v>
      </c>
      <c r="BRU1" s="33" t="s">
        <v>2156</v>
      </c>
      <c r="BRV1" s="33" t="s">
        <v>2157</v>
      </c>
      <c r="BRW1" s="33" t="s">
        <v>2158</v>
      </c>
      <c r="BRX1" s="33" t="s">
        <v>2159</v>
      </c>
      <c r="BRY1" s="33" t="s">
        <v>2160</v>
      </c>
      <c r="BRZ1" s="33" t="s">
        <v>2161</v>
      </c>
      <c r="BSA1" s="33" t="s">
        <v>2162</v>
      </c>
      <c r="BSB1" s="33" t="s">
        <v>2163</v>
      </c>
      <c r="BSC1" s="33" t="s">
        <v>2164</v>
      </c>
      <c r="BSD1" s="33" t="s">
        <v>2165</v>
      </c>
      <c r="BSE1" s="33" t="s">
        <v>2166</v>
      </c>
      <c r="BSF1" s="33" t="s">
        <v>2167</v>
      </c>
      <c r="BSG1" s="33" t="s">
        <v>2168</v>
      </c>
      <c r="BSH1" s="33" t="s">
        <v>2169</v>
      </c>
      <c r="BSI1" s="33" t="s">
        <v>2170</v>
      </c>
      <c r="BSJ1" s="33" t="s">
        <v>2171</v>
      </c>
      <c r="BSK1" s="33" t="s">
        <v>2172</v>
      </c>
      <c r="BSL1" s="33" t="s">
        <v>2173</v>
      </c>
      <c r="BSM1" s="33" t="s">
        <v>2174</v>
      </c>
      <c r="BSN1" s="33" t="s">
        <v>2175</v>
      </c>
      <c r="BSO1" s="33" t="s">
        <v>2176</v>
      </c>
      <c r="BSP1" s="33" t="s">
        <v>2177</v>
      </c>
      <c r="BSQ1" s="33" t="s">
        <v>2178</v>
      </c>
      <c r="BSR1" s="33" t="s">
        <v>2179</v>
      </c>
      <c r="BSS1" s="33" t="s">
        <v>2180</v>
      </c>
      <c r="BST1" s="33" t="s">
        <v>2181</v>
      </c>
      <c r="BSU1" s="33" t="s">
        <v>2182</v>
      </c>
      <c r="BSV1" s="33" t="s">
        <v>2183</v>
      </c>
      <c r="BSW1" s="33" t="s">
        <v>2184</v>
      </c>
      <c r="BSX1" s="33" t="s">
        <v>2185</v>
      </c>
      <c r="BSY1" s="33" t="s">
        <v>2186</v>
      </c>
      <c r="BSZ1" s="33" t="s">
        <v>2187</v>
      </c>
      <c r="BTA1" s="33" t="s">
        <v>2188</v>
      </c>
      <c r="BTB1" s="33" t="s">
        <v>2189</v>
      </c>
      <c r="BTC1" s="33" t="s">
        <v>2190</v>
      </c>
      <c r="BTD1" s="33" t="s">
        <v>2191</v>
      </c>
      <c r="BTE1" s="33" t="s">
        <v>2192</v>
      </c>
      <c r="BTF1" s="33" t="s">
        <v>2193</v>
      </c>
      <c r="BTG1" s="33" t="s">
        <v>2194</v>
      </c>
      <c r="BTH1" s="33" t="s">
        <v>2195</v>
      </c>
      <c r="BTI1" s="33" t="s">
        <v>2196</v>
      </c>
      <c r="BTJ1" s="33" t="s">
        <v>2197</v>
      </c>
      <c r="BTK1" s="33" t="s">
        <v>2198</v>
      </c>
      <c r="BTL1" s="33" t="s">
        <v>2199</v>
      </c>
      <c r="BTM1" s="33" t="s">
        <v>2200</v>
      </c>
      <c r="BTN1" s="33" t="s">
        <v>2201</v>
      </c>
      <c r="BTO1" s="33" t="s">
        <v>2202</v>
      </c>
      <c r="BTP1" s="33" t="s">
        <v>2203</v>
      </c>
      <c r="BTQ1" s="33" t="s">
        <v>2204</v>
      </c>
      <c r="BTR1" s="33" t="s">
        <v>2205</v>
      </c>
      <c r="BTS1" s="33" t="s">
        <v>2206</v>
      </c>
      <c r="BTT1" s="33" t="s">
        <v>2207</v>
      </c>
      <c r="BTU1" s="33" t="s">
        <v>2208</v>
      </c>
      <c r="BTV1" s="33" t="s">
        <v>2209</v>
      </c>
      <c r="BTW1" s="33" t="s">
        <v>2210</v>
      </c>
      <c r="BTX1" s="33" t="s">
        <v>2211</v>
      </c>
      <c r="BTY1" s="33" t="s">
        <v>2212</v>
      </c>
      <c r="BTZ1" s="33" t="s">
        <v>2213</v>
      </c>
      <c r="BUA1" s="33" t="s">
        <v>2214</v>
      </c>
      <c r="BUB1" s="33" t="s">
        <v>2215</v>
      </c>
      <c r="BUC1" s="33" t="s">
        <v>2216</v>
      </c>
      <c r="BUD1" s="33" t="s">
        <v>2217</v>
      </c>
      <c r="BUE1" s="33" t="s">
        <v>2218</v>
      </c>
      <c r="BUF1" s="33" t="s">
        <v>2219</v>
      </c>
      <c r="BUG1" s="33" t="s">
        <v>2220</v>
      </c>
      <c r="BUH1" s="33" t="s">
        <v>2221</v>
      </c>
      <c r="BUI1" s="33" t="s">
        <v>2222</v>
      </c>
      <c r="BUJ1" s="33" t="s">
        <v>2223</v>
      </c>
      <c r="BUK1" s="33" t="s">
        <v>2224</v>
      </c>
      <c r="BUL1" s="33" t="s">
        <v>2225</v>
      </c>
      <c r="BUM1" s="33" t="s">
        <v>2226</v>
      </c>
      <c r="BUN1" s="33" t="s">
        <v>2227</v>
      </c>
      <c r="BUO1" s="33" t="s">
        <v>2228</v>
      </c>
      <c r="BUP1" s="33" t="s">
        <v>2229</v>
      </c>
      <c r="BUQ1" s="33" t="s">
        <v>2230</v>
      </c>
      <c r="BUR1" s="33" t="s">
        <v>2231</v>
      </c>
      <c r="BUS1" s="33" t="s">
        <v>2232</v>
      </c>
      <c r="BUT1" s="33" t="s">
        <v>2233</v>
      </c>
      <c r="BUU1" s="33" t="s">
        <v>2234</v>
      </c>
      <c r="BUV1" s="33" t="s">
        <v>2235</v>
      </c>
      <c r="BUW1" s="33" t="s">
        <v>2236</v>
      </c>
      <c r="BUX1" s="33" t="s">
        <v>2237</v>
      </c>
      <c r="BUY1" s="33" t="s">
        <v>2238</v>
      </c>
      <c r="BUZ1" s="33" t="s">
        <v>2239</v>
      </c>
      <c r="BVA1" s="33" t="s">
        <v>2240</v>
      </c>
      <c r="BVB1" s="33" t="s">
        <v>2241</v>
      </c>
      <c r="BVC1" s="33" t="s">
        <v>2242</v>
      </c>
      <c r="BVD1" s="33" t="s">
        <v>2243</v>
      </c>
      <c r="BVE1" s="33" t="s">
        <v>2244</v>
      </c>
      <c r="BVF1" s="33" t="s">
        <v>2245</v>
      </c>
      <c r="BVG1" s="33" t="s">
        <v>2246</v>
      </c>
      <c r="BVH1" s="33" t="s">
        <v>2247</v>
      </c>
      <c r="BVI1" s="33" t="s">
        <v>2248</v>
      </c>
      <c r="BVJ1" s="33" t="s">
        <v>2249</v>
      </c>
      <c r="BVK1" s="33" t="s">
        <v>2250</v>
      </c>
      <c r="BVL1" s="33" t="s">
        <v>2251</v>
      </c>
      <c r="BVM1" s="33" t="s">
        <v>2252</v>
      </c>
      <c r="BVN1" s="33" t="s">
        <v>2253</v>
      </c>
      <c r="BVO1" s="33" t="s">
        <v>2254</v>
      </c>
      <c r="BVP1" s="33" t="s">
        <v>2255</v>
      </c>
      <c r="BVQ1" s="33" t="s">
        <v>2256</v>
      </c>
      <c r="BVR1" s="33" t="s">
        <v>2257</v>
      </c>
      <c r="BVS1" s="33" t="s">
        <v>2258</v>
      </c>
      <c r="BVT1" s="33" t="s">
        <v>2259</v>
      </c>
      <c r="BVU1" s="33" t="s">
        <v>2260</v>
      </c>
      <c r="BVV1" s="33" t="s">
        <v>2261</v>
      </c>
      <c r="BVW1" s="33" t="s">
        <v>2262</v>
      </c>
      <c r="BVX1" s="33" t="s">
        <v>2263</v>
      </c>
      <c r="BVY1" s="33" t="s">
        <v>2264</v>
      </c>
      <c r="BVZ1" s="33" t="s">
        <v>2265</v>
      </c>
      <c r="BWA1" s="33" t="s">
        <v>2266</v>
      </c>
      <c r="BWB1" s="33" t="s">
        <v>2267</v>
      </c>
      <c r="BWC1" s="33" t="s">
        <v>2268</v>
      </c>
      <c r="BWD1" s="33" t="s">
        <v>2269</v>
      </c>
      <c r="BWE1" s="33" t="s">
        <v>2270</v>
      </c>
      <c r="BWF1" s="33" t="s">
        <v>2271</v>
      </c>
      <c r="BWG1" s="33" t="s">
        <v>2272</v>
      </c>
      <c r="BWH1" s="33" t="s">
        <v>2273</v>
      </c>
      <c r="BWI1" s="33" t="s">
        <v>2274</v>
      </c>
      <c r="BWJ1" s="33" t="s">
        <v>2275</v>
      </c>
      <c r="BWK1" s="33" t="s">
        <v>2276</v>
      </c>
      <c r="BWL1" s="33" t="s">
        <v>2277</v>
      </c>
      <c r="BWM1" s="33" t="s">
        <v>2278</v>
      </c>
      <c r="BWN1" s="33" t="s">
        <v>2279</v>
      </c>
      <c r="BWO1" s="33" t="s">
        <v>2280</v>
      </c>
      <c r="BWP1" s="33" t="s">
        <v>2281</v>
      </c>
      <c r="BWQ1" s="33" t="s">
        <v>2282</v>
      </c>
      <c r="BWR1" s="33" t="s">
        <v>2283</v>
      </c>
      <c r="BWS1" s="33" t="s">
        <v>2284</v>
      </c>
      <c r="BWT1" s="33" t="s">
        <v>2285</v>
      </c>
      <c r="BWU1" s="33" t="s">
        <v>2286</v>
      </c>
      <c r="BWV1" s="33" t="s">
        <v>2287</v>
      </c>
      <c r="BWW1" s="33" t="s">
        <v>2288</v>
      </c>
      <c r="BWX1" s="33" t="s">
        <v>2289</v>
      </c>
      <c r="BWY1" s="33" t="s">
        <v>2290</v>
      </c>
      <c r="BWZ1" s="33" t="s">
        <v>2291</v>
      </c>
      <c r="BXA1" s="33" t="s">
        <v>2292</v>
      </c>
      <c r="BXB1" s="33" t="s">
        <v>2293</v>
      </c>
      <c r="BXC1" s="33" t="s">
        <v>2294</v>
      </c>
      <c r="BXD1" s="33" t="s">
        <v>2295</v>
      </c>
      <c r="BXE1" s="33" t="s">
        <v>2296</v>
      </c>
      <c r="BXF1" s="33" t="s">
        <v>2297</v>
      </c>
      <c r="BXG1" s="33" t="s">
        <v>2298</v>
      </c>
      <c r="BXH1" s="33" t="s">
        <v>2299</v>
      </c>
      <c r="BXI1" s="33" t="s">
        <v>2300</v>
      </c>
      <c r="BXJ1" s="33" t="s">
        <v>2301</v>
      </c>
      <c r="BXK1" s="33" t="s">
        <v>2302</v>
      </c>
      <c r="BXL1" s="33" t="s">
        <v>2303</v>
      </c>
      <c r="BXM1" s="33" t="s">
        <v>2304</v>
      </c>
      <c r="BXN1" s="33" t="s">
        <v>2305</v>
      </c>
      <c r="BXO1" s="33" t="s">
        <v>2306</v>
      </c>
      <c r="BXP1" s="33" t="s">
        <v>2307</v>
      </c>
      <c r="BXQ1" s="33" t="s">
        <v>2308</v>
      </c>
      <c r="BXR1" s="33" t="s">
        <v>2309</v>
      </c>
      <c r="BXS1" s="33" t="s">
        <v>2310</v>
      </c>
      <c r="BXT1" s="33" t="s">
        <v>2311</v>
      </c>
      <c r="BXU1" s="33" t="s">
        <v>2312</v>
      </c>
      <c r="BXV1" s="33" t="s">
        <v>2313</v>
      </c>
      <c r="BXW1" s="33" t="s">
        <v>2314</v>
      </c>
      <c r="BXX1" s="33" t="s">
        <v>2315</v>
      </c>
      <c r="BXY1" s="33" t="s">
        <v>2316</v>
      </c>
      <c r="BXZ1" s="33" t="s">
        <v>2317</v>
      </c>
      <c r="BYA1" s="33" t="s">
        <v>2318</v>
      </c>
      <c r="BYB1" s="33" t="s">
        <v>2319</v>
      </c>
      <c r="BYC1" s="33" t="s">
        <v>2320</v>
      </c>
      <c r="BYD1" s="33" t="s">
        <v>2321</v>
      </c>
      <c r="BYE1" s="33" t="s">
        <v>2322</v>
      </c>
      <c r="BYF1" s="33" t="s">
        <v>2323</v>
      </c>
      <c r="BYG1" s="33" t="s">
        <v>2324</v>
      </c>
      <c r="BYH1" s="33" t="s">
        <v>2325</v>
      </c>
      <c r="BYI1" s="33" t="s">
        <v>2326</v>
      </c>
      <c r="BYJ1" s="33" t="s">
        <v>2327</v>
      </c>
      <c r="BYK1" s="33" t="s">
        <v>2328</v>
      </c>
      <c r="BYL1" s="33" t="s">
        <v>2329</v>
      </c>
      <c r="BYM1" s="33" t="s">
        <v>2330</v>
      </c>
      <c r="BYN1" s="33" t="s">
        <v>2331</v>
      </c>
      <c r="BYO1" s="33" t="s">
        <v>2332</v>
      </c>
      <c r="BYP1" s="33" t="s">
        <v>2333</v>
      </c>
      <c r="BYQ1" s="33" t="s">
        <v>2334</v>
      </c>
      <c r="BYR1" s="33" t="s">
        <v>2335</v>
      </c>
      <c r="BYS1" s="33" t="s">
        <v>2336</v>
      </c>
      <c r="BYT1" s="33" t="s">
        <v>2337</v>
      </c>
      <c r="BYU1" s="33" t="s">
        <v>2338</v>
      </c>
      <c r="BYV1" s="33" t="s">
        <v>2339</v>
      </c>
      <c r="BYW1" s="33" t="s">
        <v>2340</v>
      </c>
      <c r="BYX1" s="33" t="s">
        <v>2341</v>
      </c>
      <c r="BYY1" s="33" t="s">
        <v>2342</v>
      </c>
      <c r="BYZ1" s="33" t="s">
        <v>2343</v>
      </c>
      <c r="BZA1" s="33" t="s">
        <v>2344</v>
      </c>
      <c r="BZB1" s="33" t="s">
        <v>2345</v>
      </c>
      <c r="BZC1" s="33" t="s">
        <v>2346</v>
      </c>
      <c r="BZD1" s="33" t="s">
        <v>2347</v>
      </c>
      <c r="BZE1" s="33" t="s">
        <v>2348</v>
      </c>
      <c r="BZF1" s="33" t="s">
        <v>2349</v>
      </c>
      <c r="BZG1" s="33" t="s">
        <v>2350</v>
      </c>
      <c r="BZH1" s="33" t="s">
        <v>2351</v>
      </c>
      <c r="BZI1" s="33" t="s">
        <v>2352</v>
      </c>
      <c r="BZJ1" s="33" t="s">
        <v>2353</v>
      </c>
      <c r="BZK1" s="33" t="s">
        <v>2354</v>
      </c>
      <c r="BZL1" s="33" t="s">
        <v>2355</v>
      </c>
      <c r="BZM1" s="33" t="s">
        <v>2356</v>
      </c>
      <c r="BZN1" s="33" t="s">
        <v>2357</v>
      </c>
      <c r="BZO1" s="33" t="s">
        <v>2358</v>
      </c>
      <c r="BZP1" s="33" t="s">
        <v>2359</v>
      </c>
      <c r="BZQ1" s="33" t="s">
        <v>2360</v>
      </c>
      <c r="BZR1" s="33" t="s">
        <v>2361</v>
      </c>
      <c r="BZS1" s="33" t="s">
        <v>2362</v>
      </c>
      <c r="BZT1" s="33" t="s">
        <v>2363</v>
      </c>
      <c r="BZU1" s="33" t="s">
        <v>2364</v>
      </c>
      <c r="BZV1" s="33" t="s">
        <v>2365</v>
      </c>
      <c r="BZW1" s="33" t="s">
        <v>2366</v>
      </c>
      <c r="BZX1" s="33" t="s">
        <v>2367</v>
      </c>
      <c r="BZY1" s="33" t="s">
        <v>2368</v>
      </c>
      <c r="BZZ1" s="33" t="s">
        <v>2369</v>
      </c>
      <c r="CAA1" s="33" t="s">
        <v>2370</v>
      </c>
      <c r="CAB1" s="33" t="s">
        <v>2371</v>
      </c>
      <c r="CAC1" s="33" t="s">
        <v>2372</v>
      </c>
      <c r="CAD1" s="33" t="s">
        <v>2373</v>
      </c>
      <c r="CAE1" s="33" t="s">
        <v>2374</v>
      </c>
      <c r="CAF1" s="33" t="s">
        <v>2375</v>
      </c>
      <c r="CAG1" s="33" t="s">
        <v>2376</v>
      </c>
      <c r="CAH1" s="33" t="s">
        <v>2377</v>
      </c>
      <c r="CAI1" s="33" t="s">
        <v>2378</v>
      </c>
      <c r="CAJ1" s="33" t="s">
        <v>2379</v>
      </c>
      <c r="CAK1" s="33" t="s">
        <v>2380</v>
      </c>
      <c r="CAL1" s="33" t="s">
        <v>2381</v>
      </c>
      <c r="CAM1" s="33" t="s">
        <v>2382</v>
      </c>
      <c r="CAN1" s="33" t="s">
        <v>2383</v>
      </c>
      <c r="CAO1" s="33" t="s">
        <v>2384</v>
      </c>
      <c r="CAP1" s="33" t="s">
        <v>2385</v>
      </c>
      <c r="CAQ1" s="33" t="s">
        <v>2386</v>
      </c>
      <c r="CAR1" s="33" t="s">
        <v>2387</v>
      </c>
      <c r="CAS1" s="33" t="s">
        <v>2388</v>
      </c>
      <c r="CAT1" s="33" t="s">
        <v>2389</v>
      </c>
      <c r="CAU1" s="33" t="s">
        <v>2390</v>
      </c>
      <c r="CAV1" s="33" t="s">
        <v>2391</v>
      </c>
      <c r="CAW1" s="33" t="s">
        <v>2392</v>
      </c>
      <c r="CAX1" s="33" t="s">
        <v>2393</v>
      </c>
      <c r="CAY1" s="33" t="s">
        <v>2394</v>
      </c>
      <c r="CAZ1" s="33" t="s">
        <v>2395</v>
      </c>
      <c r="CBA1" s="33" t="s">
        <v>2396</v>
      </c>
      <c r="CBB1" s="33" t="s">
        <v>2397</v>
      </c>
      <c r="CBC1" s="33" t="s">
        <v>2398</v>
      </c>
      <c r="CBD1" s="33" t="s">
        <v>2399</v>
      </c>
      <c r="CBE1" s="33" t="s">
        <v>2400</v>
      </c>
      <c r="CBF1" s="33" t="s">
        <v>2401</v>
      </c>
      <c r="CBG1" s="33" t="s">
        <v>2402</v>
      </c>
      <c r="CBH1" s="33" t="s">
        <v>2403</v>
      </c>
      <c r="CBI1" s="33" t="s">
        <v>2404</v>
      </c>
      <c r="CBJ1" s="33" t="s">
        <v>2405</v>
      </c>
      <c r="CBK1" s="33" t="s">
        <v>2406</v>
      </c>
      <c r="CBL1" s="33" t="s">
        <v>2407</v>
      </c>
      <c r="CBM1" s="33" t="s">
        <v>2408</v>
      </c>
      <c r="CBN1" s="33" t="s">
        <v>2409</v>
      </c>
      <c r="CBO1" s="33" t="s">
        <v>2410</v>
      </c>
      <c r="CBP1" s="33" t="s">
        <v>2411</v>
      </c>
      <c r="CBQ1" s="33" t="s">
        <v>2412</v>
      </c>
      <c r="CBR1" s="33" t="s">
        <v>2413</v>
      </c>
      <c r="CBS1" s="33" t="s">
        <v>2414</v>
      </c>
      <c r="CBT1" s="33" t="s">
        <v>2415</v>
      </c>
      <c r="CBU1" s="33" t="s">
        <v>2416</v>
      </c>
      <c r="CBV1" s="33" t="s">
        <v>2417</v>
      </c>
      <c r="CBW1" s="33" t="s">
        <v>2418</v>
      </c>
      <c r="CBX1" s="33" t="s">
        <v>2419</v>
      </c>
      <c r="CBY1" s="33" t="s">
        <v>2420</v>
      </c>
      <c r="CBZ1" s="33" t="s">
        <v>2421</v>
      </c>
      <c r="CCA1" s="33" t="s">
        <v>2422</v>
      </c>
      <c r="CCB1" s="33" t="s">
        <v>2423</v>
      </c>
      <c r="CCC1" s="33" t="s">
        <v>2424</v>
      </c>
      <c r="CCD1" s="33" t="s">
        <v>2425</v>
      </c>
      <c r="CCE1" s="33" t="s">
        <v>2426</v>
      </c>
      <c r="CCF1" s="33" t="s">
        <v>2427</v>
      </c>
      <c r="CCG1" s="33" t="s">
        <v>2428</v>
      </c>
      <c r="CCH1" s="33" t="s">
        <v>2429</v>
      </c>
      <c r="CCI1" s="33" t="s">
        <v>2430</v>
      </c>
      <c r="CCJ1" s="33" t="s">
        <v>2431</v>
      </c>
      <c r="CCK1" s="33" t="s">
        <v>2432</v>
      </c>
      <c r="CCL1" s="33" t="s">
        <v>2433</v>
      </c>
      <c r="CCM1" s="33" t="s">
        <v>2434</v>
      </c>
      <c r="CCN1" s="33" t="s">
        <v>2435</v>
      </c>
      <c r="CCO1" s="33" t="s">
        <v>2436</v>
      </c>
      <c r="CCP1" s="33" t="s">
        <v>2437</v>
      </c>
      <c r="CCQ1" s="33" t="s">
        <v>2438</v>
      </c>
      <c r="CCR1" s="33" t="s">
        <v>2439</v>
      </c>
      <c r="CCS1" s="33" t="s">
        <v>2440</v>
      </c>
      <c r="CCT1" s="33" t="s">
        <v>2441</v>
      </c>
      <c r="CCU1" s="33" t="s">
        <v>2442</v>
      </c>
      <c r="CCV1" s="33" t="s">
        <v>2443</v>
      </c>
      <c r="CCW1" s="33" t="s">
        <v>2444</v>
      </c>
      <c r="CCX1" s="33" t="s">
        <v>2445</v>
      </c>
      <c r="CCY1" s="33" t="s">
        <v>2446</v>
      </c>
      <c r="CCZ1" s="33" t="s">
        <v>2447</v>
      </c>
      <c r="CDA1" s="33" t="s">
        <v>2448</v>
      </c>
      <c r="CDB1" s="33" t="s">
        <v>2449</v>
      </c>
      <c r="CDC1" s="33" t="s">
        <v>2450</v>
      </c>
      <c r="CDD1" s="33" t="s">
        <v>2451</v>
      </c>
      <c r="CDE1" s="33" t="s">
        <v>2452</v>
      </c>
      <c r="CDF1" s="33" t="s">
        <v>2453</v>
      </c>
      <c r="CDG1" s="33" t="s">
        <v>2454</v>
      </c>
      <c r="CDH1" s="33" t="s">
        <v>2455</v>
      </c>
      <c r="CDI1" s="33" t="s">
        <v>2456</v>
      </c>
      <c r="CDJ1" s="33" t="s">
        <v>2457</v>
      </c>
      <c r="CDK1" s="33" t="s">
        <v>2458</v>
      </c>
      <c r="CDL1" s="33" t="s">
        <v>2459</v>
      </c>
      <c r="CDM1" s="33" t="s">
        <v>2460</v>
      </c>
      <c r="CDN1" s="33" t="s">
        <v>2461</v>
      </c>
      <c r="CDO1" s="33" t="s">
        <v>2462</v>
      </c>
      <c r="CDP1" s="33" t="s">
        <v>2463</v>
      </c>
      <c r="CDQ1" s="33" t="s">
        <v>2464</v>
      </c>
      <c r="CDR1" s="33" t="s">
        <v>2465</v>
      </c>
      <c r="CDS1" s="33" t="s">
        <v>2466</v>
      </c>
      <c r="CDT1" s="33" t="s">
        <v>2467</v>
      </c>
      <c r="CDU1" s="33" t="s">
        <v>2468</v>
      </c>
      <c r="CDV1" s="33" t="s">
        <v>2469</v>
      </c>
      <c r="CDW1" s="33" t="s">
        <v>2470</v>
      </c>
      <c r="CDX1" s="33" t="s">
        <v>2471</v>
      </c>
      <c r="CDY1" s="33" t="s">
        <v>2472</v>
      </c>
      <c r="CDZ1" s="33" t="s">
        <v>2473</v>
      </c>
      <c r="CEA1" s="33" t="s">
        <v>2474</v>
      </c>
      <c r="CEB1" s="33" t="s">
        <v>2475</v>
      </c>
      <c r="CEC1" s="33" t="s">
        <v>2476</v>
      </c>
      <c r="CED1" s="33" t="s">
        <v>2477</v>
      </c>
      <c r="CEE1" s="33" t="s">
        <v>2478</v>
      </c>
      <c r="CEF1" s="33" t="s">
        <v>2479</v>
      </c>
      <c r="CEG1" s="33" t="s">
        <v>2480</v>
      </c>
      <c r="CEH1" s="33" t="s">
        <v>2481</v>
      </c>
      <c r="CEI1" s="33" t="s">
        <v>2482</v>
      </c>
      <c r="CEJ1" s="33" t="s">
        <v>2483</v>
      </c>
      <c r="CEK1" s="33" t="s">
        <v>2484</v>
      </c>
      <c r="CEL1" s="33" t="s">
        <v>2485</v>
      </c>
      <c r="CEM1" s="33" t="s">
        <v>2486</v>
      </c>
      <c r="CEN1" s="33" t="s">
        <v>2487</v>
      </c>
      <c r="CEO1" s="33" t="s">
        <v>2488</v>
      </c>
      <c r="CEP1" s="33" t="s">
        <v>2489</v>
      </c>
      <c r="CEQ1" s="33" t="s">
        <v>2490</v>
      </c>
      <c r="CER1" s="33" t="s">
        <v>2491</v>
      </c>
      <c r="CES1" s="33" t="s">
        <v>2492</v>
      </c>
      <c r="CET1" s="33" t="s">
        <v>2493</v>
      </c>
      <c r="CEU1" s="33" t="s">
        <v>2494</v>
      </c>
      <c r="CEV1" s="33" t="s">
        <v>2495</v>
      </c>
      <c r="CEW1" s="33" t="s">
        <v>2496</v>
      </c>
      <c r="CEX1" s="33" t="s">
        <v>2497</v>
      </c>
      <c r="CEY1" s="33" t="s">
        <v>2498</v>
      </c>
      <c r="CEZ1" s="33" t="s">
        <v>2499</v>
      </c>
      <c r="CFA1" s="33" t="s">
        <v>2500</v>
      </c>
      <c r="CFB1" s="33" t="s">
        <v>2501</v>
      </c>
      <c r="CFC1" s="33" t="s">
        <v>2502</v>
      </c>
      <c r="CFD1" s="33" t="s">
        <v>2503</v>
      </c>
      <c r="CFE1" s="33" t="s">
        <v>2504</v>
      </c>
      <c r="CFF1" s="33" t="s">
        <v>2505</v>
      </c>
      <c r="CFG1" s="33" t="s">
        <v>2506</v>
      </c>
      <c r="CFH1" s="33" t="s">
        <v>2507</v>
      </c>
      <c r="CFI1" s="33" t="s">
        <v>2508</v>
      </c>
      <c r="CFJ1" s="33" t="s">
        <v>2509</v>
      </c>
      <c r="CFK1" s="33" t="s">
        <v>2510</v>
      </c>
      <c r="CFL1" s="33" t="s">
        <v>2511</v>
      </c>
      <c r="CFM1" s="33" t="s">
        <v>2512</v>
      </c>
      <c r="CFN1" s="33" t="s">
        <v>2513</v>
      </c>
      <c r="CFO1" s="33" t="s">
        <v>2514</v>
      </c>
      <c r="CFP1" s="33" t="s">
        <v>2515</v>
      </c>
      <c r="CFQ1" s="33" t="s">
        <v>2516</v>
      </c>
      <c r="CFR1" s="33" t="s">
        <v>2517</v>
      </c>
      <c r="CFS1" s="33" t="s">
        <v>2518</v>
      </c>
      <c r="CFT1" s="33" t="s">
        <v>2519</v>
      </c>
      <c r="CFU1" s="33" t="s">
        <v>2520</v>
      </c>
      <c r="CFV1" s="33" t="s">
        <v>2521</v>
      </c>
      <c r="CFW1" s="33" t="s">
        <v>2522</v>
      </c>
      <c r="CFX1" s="33" t="s">
        <v>2523</v>
      </c>
      <c r="CFY1" s="33" t="s">
        <v>2524</v>
      </c>
      <c r="CFZ1" s="33" t="s">
        <v>2525</v>
      </c>
      <c r="CGA1" s="33" t="s">
        <v>2526</v>
      </c>
      <c r="CGB1" s="33" t="s">
        <v>2527</v>
      </c>
      <c r="CGC1" s="33" t="s">
        <v>2528</v>
      </c>
      <c r="CGD1" s="33" t="s">
        <v>2529</v>
      </c>
      <c r="CGE1" s="33" t="s">
        <v>2530</v>
      </c>
      <c r="CGF1" s="33" t="s">
        <v>2531</v>
      </c>
      <c r="CGG1" s="33" t="s">
        <v>2532</v>
      </c>
      <c r="CGH1" s="33" t="s">
        <v>2533</v>
      </c>
      <c r="CGI1" s="33" t="s">
        <v>2534</v>
      </c>
      <c r="CGJ1" s="33" t="s">
        <v>2535</v>
      </c>
      <c r="CGK1" s="33" t="s">
        <v>2536</v>
      </c>
      <c r="CGL1" s="33" t="s">
        <v>2537</v>
      </c>
      <c r="CGM1" s="33" t="s">
        <v>2538</v>
      </c>
      <c r="CGN1" s="33" t="s">
        <v>2539</v>
      </c>
      <c r="CGO1" s="33" t="s">
        <v>2540</v>
      </c>
      <c r="CGP1" s="33" t="s">
        <v>2541</v>
      </c>
      <c r="CGQ1" s="33" t="s">
        <v>2542</v>
      </c>
      <c r="CGR1" s="33" t="s">
        <v>2543</v>
      </c>
      <c r="CGS1" s="33" t="s">
        <v>2544</v>
      </c>
      <c r="CGT1" s="33" t="s">
        <v>2545</v>
      </c>
      <c r="CGU1" s="33" t="s">
        <v>2546</v>
      </c>
      <c r="CGV1" s="33" t="s">
        <v>2547</v>
      </c>
      <c r="CGW1" s="33" t="s">
        <v>2548</v>
      </c>
      <c r="CGX1" s="33" t="s">
        <v>2549</v>
      </c>
      <c r="CGY1" s="33" t="s">
        <v>2550</v>
      </c>
      <c r="CGZ1" s="33" t="s">
        <v>2551</v>
      </c>
      <c r="CHA1" s="33" t="s">
        <v>2552</v>
      </c>
      <c r="CHB1" s="33" t="s">
        <v>2553</v>
      </c>
      <c r="CHC1" s="33" t="s">
        <v>2554</v>
      </c>
      <c r="CHD1" s="33" t="s">
        <v>2555</v>
      </c>
      <c r="CHE1" s="33" t="s">
        <v>2556</v>
      </c>
      <c r="CHF1" s="33" t="s">
        <v>2557</v>
      </c>
      <c r="CHG1" s="33" t="s">
        <v>2558</v>
      </c>
      <c r="CHH1" s="33" t="s">
        <v>2559</v>
      </c>
      <c r="CHI1" s="33" t="s">
        <v>2560</v>
      </c>
      <c r="CHJ1" s="33" t="s">
        <v>2561</v>
      </c>
      <c r="CHK1" s="33" t="s">
        <v>2562</v>
      </c>
      <c r="CHL1" s="33" t="s">
        <v>2563</v>
      </c>
      <c r="CHM1" s="33" t="s">
        <v>2564</v>
      </c>
      <c r="CHN1" s="33" t="s">
        <v>2565</v>
      </c>
      <c r="CHO1" s="33" t="s">
        <v>2566</v>
      </c>
      <c r="CHP1" s="33" t="s">
        <v>2567</v>
      </c>
      <c r="CHQ1" s="33" t="s">
        <v>2568</v>
      </c>
      <c r="CHR1" s="33" t="s">
        <v>2569</v>
      </c>
      <c r="CHS1" s="33" t="s">
        <v>2570</v>
      </c>
      <c r="CHT1" s="33" t="s">
        <v>2571</v>
      </c>
      <c r="CHU1" s="33" t="s">
        <v>2572</v>
      </c>
      <c r="CHV1" s="33" t="s">
        <v>2573</v>
      </c>
      <c r="CHW1" s="33" t="s">
        <v>2574</v>
      </c>
      <c r="CHX1" s="33" t="s">
        <v>2575</v>
      </c>
      <c r="CHY1" s="33" t="s">
        <v>2576</v>
      </c>
      <c r="CHZ1" s="33" t="s">
        <v>2577</v>
      </c>
      <c r="CIA1" s="33" t="s">
        <v>2578</v>
      </c>
      <c r="CIB1" s="33" t="s">
        <v>2579</v>
      </c>
      <c r="CIC1" s="33" t="s">
        <v>2580</v>
      </c>
      <c r="CID1" s="33" t="s">
        <v>2581</v>
      </c>
      <c r="CIE1" s="33" t="s">
        <v>2582</v>
      </c>
      <c r="CIF1" s="33" t="s">
        <v>2583</v>
      </c>
      <c r="CIG1" s="33" t="s">
        <v>2584</v>
      </c>
      <c r="CIH1" s="33" t="s">
        <v>2585</v>
      </c>
      <c r="CII1" s="33" t="s">
        <v>2586</v>
      </c>
      <c r="CIJ1" s="33" t="s">
        <v>2587</v>
      </c>
      <c r="CIK1" s="33" t="s">
        <v>2588</v>
      </c>
      <c r="CIL1" s="33" t="s">
        <v>2589</v>
      </c>
      <c r="CIM1" s="33" t="s">
        <v>2590</v>
      </c>
      <c r="CIN1" s="33" t="s">
        <v>2591</v>
      </c>
      <c r="CIO1" s="33" t="s">
        <v>2592</v>
      </c>
      <c r="CIP1" s="33" t="s">
        <v>2593</v>
      </c>
      <c r="CIQ1" s="33" t="s">
        <v>2594</v>
      </c>
      <c r="CIR1" s="33" t="s">
        <v>2595</v>
      </c>
      <c r="CIS1" s="33" t="s">
        <v>2596</v>
      </c>
      <c r="CIT1" s="33" t="s">
        <v>2597</v>
      </c>
      <c r="CIU1" s="33" t="s">
        <v>2598</v>
      </c>
      <c r="CIV1" s="33" t="s">
        <v>2599</v>
      </c>
      <c r="CIW1" s="33" t="s">
        <v>2600</v>
      </c>
      <c r="CIX1" s="33" t="s">
        <v>2601</v>
      </c>
      <c r="CIY1" s="33" t="s">
        <v>2602</v>
      </c>
      <c r="CIZ1" s="33" t="s">
        <v>2603</v>
      </c>
      <c r="CJA1" s="33" t="s">
        <v>2604</v>
      </c>
      <c r="CJB1" s="33" t="s">
        <v>2605</v>
      </c>
      <c r="CJC1" s="33" t="s">
        <v>2606</v>
      </c>
      <c r="CJD1" s="33" t="s">
        <v>2607</v>
      </c>
      <c r="CJE1" s="33" t="s">
        <v>2608</v>
      </c>
      <c r="CJF1" s="33" t="s">
        <v>2609</v>
      </c>
      <c r="CJG1" s="33" t="s">
        <v>2610</v>
      </c>
      <c r="CJH1" s="33" t="s">
        <v>2611</v>
      </c>
      <c r="CJI1" s="33" t="s">
        <v>2612</v>
      </c>
      <c r="CJJ1" s="33" t="s">
        <v>2613</v>
      </c>
      <c r="CJK1" s="33" t="s">
        <v>2614</v>
      </c>
      <c r="CJL1" s="33" t="s">
        <v>2615</v>
      </c>
      <c r="CJM1" s="33" t="s">
        <v>2616</v>
      </c>
      <c r="CJN1" s="33" t="s">
        <v>2617</v>
      </c>
      <c r="CJO1" s="33" t="s">
        <v>2618</v>
      </c>
      <c r="CJP1" s="33" t="s">
        <v>2619</v>
      </c>
      <c r="CJQ1" s="33" t="s">
        <v>2620</v>
      </c>
      <c r="CJR1" s="33" t="s">
        <v>2621</v>
      </c>
      <c r="CJS1" s="33" t="s">
        <v>2622</v>
      </c>
      <c r="CJT1" s="33" t="s">
        <v>2623</v>
      </c>
      <c r="CJU1" s="33" t="s">
        <v>2624</v>
      </c>
      <c r="CJV1" s="33" t="s">
        <v>2625</v>
      </c>
      <c r="CJW1" s="33" t="s">
        <v>2626</v>
      </c>
      <c r="CJX1" s="33" t="s">
        <v>2627</v>
      </c>
      <c r="CJY1" s="33" t="s">
        <v>2628</v>
      </c>
      <c r="CJZ1" s="33" t="s">
        <v>2629</v>
      </c>
      <c r="CKA1" s="33" t="s">
        <v>2630</v>
      </c>
      <c r="CKB1" s="33" t="s">
        <v>2631</v>
      </c>
      <c r="CKC1" s="33" t="s">
        <v>2632</v>
      </c>
      <c r="CKD1" s="33" t="s">
        <v>2633</v>
      </c>
      <c r="CKE1" s="33" t="s">
        <v>2634</v>
      </c>
      <c r="CKF1" s="33" t="s">
        <v>2635</v>
      </c>
      <c r="CKG1" s="33" t="s">
        <v>2636</v>
      </c>
      <c r="CKH1" s="33" t="s">
        <v>2637</v>
      </c>
      <c r="CKI1" s="33" t="s">
        <v>2638</v>
      </c>
      <c r="CKJ1" s="33" t="s">
        <v>2639</v>
      </c>
      <c r="CKK1" s="33" t="s">
        <v>2640</v>
      </c>
      <c r="CKL1" s="33" t="s">
        <v>2641</v>
      </c>
      <c r="CKM1" s="33" t="s">
        <v>2642</v>
      </c>
      <c r="CKN1" s="33" t="s">
        <v>2643</v>
      </c>
      <c r="CKO1" s="33" t="s">
        <v>2644</v>
      </c>
      <c r="CKP1" s="33" t="s">
        <v>2645</v>
      </c>
      <c r="CKQ1" s="33" t="s">
        <v>2646</v>
      </c>
      <c r="CKR1" s="33" t="s">
        <v>2647</v>
      </c>
      <c r="CKS1" s="33" t="s">
        <v>2648</v>
      </c>
      <c r="CKT1" s="33" t="s">
        <v>2649</v>
      </c>
      <c r="CKU1" s="33" t="s">
        <v>2650</v>
      </c>
      <c r="CKV1" s="33" t="s">
        <v>2651</v>
      </c>
      <c r="CKW1" s="33" t="s">
        <v>2652</v>
      </c>
      <c r="CKX1" s="33" t="s">
        <v>2653</v>
      </c>
      <c r="CKY1" s="33" t="s">
        <v>2654</v>
      </c>
      <c r="CKZ1" s="33" t="s">
        <v>2655</v>
      </c>
      <c r="CLA1" s="33" t="s">
        <v>2656</v>
      </c>
      <c r="CLB1" s="33" t="s">
        <v>2657</v>
      </c>
      <c r="CLC1" s="33" t="s">
        <v>2658</v>
      </c>
      <c r="CLD1" s="33" t="s">
        <v>2659</v>
      </c>
      <c r="CLE1" s="33" t="s">
        <v>2660</v>
      </c>
      <c r="CLF1" s="33" t="s">
        <v>2661</v>
      </c>
      <c r="CLG1" s="33" t="s">
        <v>2662</v>
      </c>
      <c r="CLH1" s="33" t="s">
        <v>2663</v>
      </c>
      <c r="CLI1" s="33" t="s">
        <v>2664</v>
      </c>
      <c r="CLJ1" s="33" t="s">
        <v>2665</v>
      </c>
      <c r="CLK1" s="33" t="s">
        <v>2666</v>
      </c>
      <c r="CLL1" s="33" t="s">
        <v>2667</v>
      </c>
      <c r="CLM1" s="33" t="s">
        <v>2668</v>
      </c>
      <c r="CLN1" s="33" t="s">
        <v>2669</v>
      </c>
      <c r="CLO1" s="33" t="s">
        <v>2670</v>
      </c>
      <c r="CLP1" s="33" t="s">
        <v>2671</v>
      </c>
      <c r="CLQ1" s="33" t="s">
        <v>2672</v>
      </c>
      <c r="CLR1" s="33" t="s">
        <v>2673</v>
      </c>
      <c r="CLS1" s="33" t="s">
        <v>2674</v>
      </c>
      <c r="CLT1" s="33" t="s">
        <v>2675</v>
      </c>
      <c r="CLU1" s="33" t="s">
        <v>2676</v>
      </c>
      <c r="CLV1" s="33" t="s">
        <v>2677</v>
      </c>
      <c r="CLW1" s="33" t="s">
        <v>2678</v>
      </c>
      <c r="CLX1" s="33" t="s">
        <v>2679</v>
      </c>
      <c r="CLY1" s="33" t="s">
        <v>2680</v>
      </c>
      <c r="CLZ1" s="33" t="s">
        <v>2681</v>
      </c>
      <c r="CMA1" s="33" t="s">
        <v>2682</v>
      </c>
      <c r="CMB1" s="33" t="s">
        <v>2683</v>
      </c>
      <c r="CMC1" s="33" t="s">
        <v>2684</v>
      </c>
      <c r="CMD1" s="33" t="s">
        <v>2685</v>
      </c>
      <c r="CME1" s="33" t="s">
        <v>2686</v>
      </c>
      <c r="CMF1" s="33" t="s">
        <v>2687</v>
      </c>
      <c r="CMG1" s="33" t="s">
        <v>2688</v>
      </c>
      <c r="CMH1" s="33" t="s">
        <v>2689</v>
      </c>
      <c r="CMI1" s="33" t="s">
        <v>2690</v>
      </c>
      <c r="CMJ1" s="33" t="s">
        <v>2691</v>
      </c>
      <c r="CMK1" s="33" t="s">
        <v>2692</v>
      </c>
      <c r="CML1" s="33" t="s">
        <v>2693</v>
      </c>
      <c r="CMM1" s="33" t="s">
        <v>2694</v>
      </c>
      <c r="CMN1" s="33" t="s">
        <v>2695</v>
      </c>
      <c r="CMO1" s="33" t="s">
        <v>2696</v>
      </c>
      <c r="CMP1" s="33" t="s">
        <v>2697</v>
      </c>
      <c r="CMQ1" s="33" t="s">
        <v>2698</v>
      </c>
      <c r="CMR1" s="33" t="s">
        <v>2699</v>
      </c>
      <c r="CMS1" s="33" t="s">
        <v>2700</v>
      </c>
      <c r="CMT1" s="33" t="s">
        <v>2701</v>
      </c>
      <c r="CMU1" s="33" t="s">
        <v>2702</v>
      </c>
      <c r="CMV1" s="33" t="s">
        <v>2703</v>
      </c>
      <c r="CMW1" s="33" t="s">
        <v>2704</v>
      </c>
      <c r="CMX1" s="33" t="s">
        <v>2705</v>
      </c>
      <c r="CMY1" s="33" t="s">
        <v>2706</v>
      </c>
      <c r="CMZ1" s="33" t="s">
        <v>2707</v>
      </c>
      <c r="CNA1" s="33" t="s">
        <v>2708</v>
      </c>
      <c r="CNB1" s="33" t="s">
        <v>2709</v>
      </c>
      <c r="CNC1" s="33" t="s">
        <v>2710</v>
      </c>
      <c r="CND1" s="33" t="s">
        <v>2711</v>
      </c>
      <c r="CNE1" s="33" t="s">
        <v>2712</v>
      </c>
      <c r="CNF1" s="33" t="s">
        <v>2713</v>
      </c>
      <c r="CNG1" s="33" t="s">
        <v>2714</v>
      </c>
      <c r="CNH1" s="33" t="s">
        <v>2715</v>
      </c>
      <c r="CNI1" s="33" t="s">
        <v>2716</v>
      </c>
      <c r="CNJ1" s="33" t="s">
        <v>2717</v>
      </c>
      <c r="CNK1" s="33" t="s">
        <v>2718</v>
      </c>
      <c r="CNL1" s="33" t="s">
        <v>2719</v>
      </c>
      <c r="CNM1" s="33" t="s">
        <v>2720</v>
      </c>
      <c r="CNN1" s="33" t="s">
        <v>2721</v>
      </c>
      <c r="CNO1" s="33" t="s">
        <v>2722</v>
      </c>
      <c r="CNP1" s="33" t="s">
        <v>2723</v>
      </c>
      <c r="CNQ1" s="33" t="s">
        <v>2724</v>
      </c>
      <c r="CNR1" s="33" t="s">
        <v>2725</v>
      </c>
      <c r="CNS1" s="33" t="s">
        <v>2726</v>
      </c>
      <c r="CNT1" s="33" t="s">
        <v>2727</v>
      </c>
      <c r="CNU1" s="33" t="s">
        <v>2728</v>
      </c>
      <c r="CNV1" s="33" t="s">
        <v>2729</v>
      </c>
      <c r="CNW1" s="33" t="s">
        <v>2730</v>
      </c>
      <c r="CNX1" s="33" t="s">
        <v>2731</v>
      </c>
      <c r="CNY1" s="33" t="s">
        <v>2732</v>
      </c>
      <c r="CNZ1" s="33" t="s">
        <v>2733</v>
      </c>
      <c r="COA1" s="33" t="s">
        <v>2734</v>
      </c>
      <c r="COB1" s="33" t="s">
        <v>2735</v>
      </c>
      <c r="COC1" s="33" t="s">
        <v>2736</v>
      </c>
      <c r="COD1" s="33" t="s">
        <v>2737</v>
      </c>
      <c r="COE1" s="33" t="s">
        <v>2738</v>
      </c>
      <c r="COF1" s="33" t="s">
        <v>2739</v>
      </c>
      <c r="COG1" s="33" t="s">
        <v>2740</v>
      </c>
      <c r="COH1" s="33" t="s">
        <v>2741</v>
      </c>
      <c r="COI1" s="33" t="s">
        <v>2742</v>
      </c>
      <c r="COJ1" s="33" t="s">
        <v>2743</v>
      </c>
      <c r="COK1" s="33" t="s">
        <v>2744</v>
      </c>
      <c r="COL1" s="33" t="s">
        <v>2745</v>
      </c>
      <c r="COM1" s="33" t="s">
        <v>2746</v>
      </c>
      <c r="CON1" s="33" t="s">
        <v>2747</v>
      </c>
      <c r="COO1" s="33" t="s">
        <v>2748</v>
      </c>
      <c r="COP1" s="33" t="s">
        <v>2749</v>
      </c>
      <c r="COQ1" s="33" t="s">
        <v>2750</v>
      </c>
      <c r="COR1" s="33" t="s">
        <v>2751</v>
      </c>
      <c r="COS1" s="33" t="s">
        <v>2752</v>
      </c>
      <c r="COT1" s="33" t="s">
        <v>2753</v>
      </c>
      <c r="COU1" s="33" t="s">
        <v>2754</v>
      </c>
      <c r="COV1" s="33" t="s">
        <v>2755</v>
      </c>
      <c r="COW1" s="33" t="s">
        <v>2756</v>
      </c>
      <c r="COX1" s="33" t="s">
        <v>2757</v>
      </c>
      <c r="COY1" s="33" t="s">
        <v>2758</v>
      </c>
      <c r="COZ1" s="33" t="s">
        <v>2759</v>
      </c>
      <c r="CPA1" s="33" t="s">
        <v>2760</v>
      </c>
      <c r="CPB1" s="33" t="s">
        <v>2761</v>
      </c>
      <c r="CPC1" s="33" t="s">
        <v>2762</v>
      </c>
      <c r="CPD1" s="33" t="s">
        <v>2763</v>
      </c>
      <c r="CPE1" s="33" t="s">
        <v>2764</v>
      </c>
      <c r="CPF1" s="33" t="s">
        <v>2765</v>
      </c>
      <c r="CPG1" s="33" t="s">
        <v>2766</v>
      </c>
      <c r="CPH1" s="33" t="s">
        <v>2767</v>
      </c>
      <c r="CPI1" s="33" t="s">
        <v>2768</v>
      </c>
      <c r="CPJ1" s="33" t="s">
        <v>2769</v>
      </c>
      <c r="CPK1" s="33" t="s">
        <v>2770</v>
      </c>
      <c r="CPL1" s="33" t="s">
        <v>2771</v>
      </c>
      <c r="CPM1" s="33" t="s">
        <v>2772</v>
      </c>
      <c r="CPN1" s="33" t="s">
        <v>2773</v>
      </c>
      <c r="CPO1" s="33" t="s">
        <v>2774</v>
      </c>
      <c r="CPP1" s="33" t="s">
        <v>2775</v>
      </c>
      <c r="CPQ1" s="33" t="s">
        <v>2776</v>
      </c>
      <c r="CPR1" s="33" t="s">
        <v>2777</v>
      </c>
      <c r="CPS1" s="33" t="s">
        <v>2778</v>
      </c>
      <c r="CPT1" s="33" t="s">
        <v>2779</v>
      </c>
      <c r="CPU1" s="33" t="s">
        <v>2780</v>
      </c>
      <c r="CPV1" s="33" t="s">
        <v>2781</v>
      </c>
      <c r="CPW1" s="33" t="s">
        <v>2782</v>
      </c>
      <c r="CPX1" s="33" t="s">
        <v>2783</v>
      </c>
      <c r="CPY1" s="33" t="s">
        <v>2784</v>
      </c>
      <c r="CPZ1" s="33" t="s">
        <v>2785</v>
      </c>
      <c r="CQA1" s="33" t="s">
        <v>2786</v>
      </c>
      <c r="CQB1" s="33" t="s">
        <v>2787</v>
      </c>
      <c r="CQC1" s="33" t="s">
        <v>2788</v>
      </c>
      <c r="CQD1" s="33" t="s">
        <v>2789</v>
      </c>
      <c r="CQE1" s="33" t="s">
        <v>2790</v>
      </c>
      <c r="CQF1" s="33" t="s">
        <v>2791</v>
      </c>
      <c r="CQG1" s="33" t="s">
        <v>2792</v>
      </c>
      <c r="CQH1" s="33" t="s">
        <v>2793</v>
      </c>
      <c r="CQI1" s="33" t="s">
        <v>2794</v>
      </c>
      <c r="CQJ1" s="33" t="s">
        <v>2795</v>
      </c>
      <c r="CQK1" s="33" t="s">
        <v>2796</v>
      </c>
      <c r="CQL1" s="33" t="s">
        <v>2797</v>
      </c>
      <c r="CQM1" s="33" t="s">
        <v>2798</v>
      </c>
      <c r="CQN1" s="33" t="s">
        <v>2799</v>
      </c>
      <c r="CQO1" s="33" t="s">
        <v>2800</v>
      </c>
      <c r="CQP1" s="33" t="s">
        <v>2801</v>
      </c>
      <c r="CQQ1" s="33" t="s">
        <v>2802</v>
      </c>
      <c r="CQR1" s="33" t="s">
        <v>2803</v>
      </c>
      <c r="CQS1" s="33" t="s">
        <v>2804</v>
      </c>
      <c r="CQT1" s="33" t="s">
        <v>2805</v>
      </c>
      <c r="CQU1" s="33" t="s">
        <v>2806</v>
      </c>
      <c r="CQV1" s="33" t="s">
        <v>2807</v>
      </c>
      <c r="CQW1" s="33" t="s">
        <v>2808</v>
      </c>
      <c r="CQX1" s="33" t="s">
        <v>2809</v>
      </c>
      <c r="CQY1" s="33" t="s">
        <v>2810</v>
      </c>
      <c r="CQZ1" s="33" t="s">
        <v>2811</v>
      </c>
      <c r="CRA1" s="33" t="s">
        <v>2812</v>
      </c>
      <c r="CRB1" s="33" t="s">
        <v>2813</v>
      </c>
      <c r="CRC1" s="33" t="s">
        <v>2814</v>
      </c>
      <c r="CRD1" s="33" t="s">
        <v>2815</v>
      </c>
      <c r="CRE1" s="33" t="s">
        <v>2816</v>
      </c>
      <c r="CRF1" s="33" t="s">
        <v>2817</v>
      </c>
      <c r="CRG1" s="33" t="s">
        <v>2818</v>
      </c>
      <c r="CRH1" s="33" t="s">
        <v>2819</v>
      </c>
      <c r="CRI1" s="33" t="s">
        <v>2820</v>
      </c>
      <c r="CRJ1" s="33" t="s">
        <v>2821</v>
      </c>
      <c r="CRK1" s="33" t="s">
        <v>2822</v>
      </c>
      <c r="CRL1" s="33" t="s">
        <v>2823</v>
      </c>
      <c r="CRM1" s="33" t="s">
        <v>2824</v>
      </c>
      <c r="CRN1" s="33" t="s">
        <v>2825</v>
      </c>
      <c r="CRO1" s="33" t="s">
        <v>2826</v>
      </c>
      <c r="CRP1" s="33" t="s">
        <v>2827</v>
      </c>
      <c r="CRQ1" s="33" t="s">
        <v>2828</v>
      </c>
      <c r="CRR1" s="33" t="s">
        <v>2829</v>
      </c>
      <c r="CRS1" s="33" t="s">
        <v>2830</v>
      </c>
      <c r="CRT1" s="33" t="s">
        <v>2831</v>
      </c>
      <c r="CRU1" s="33" t="s">
        <v>2832</v>
      </c>
      <c r="CRV1" s="33" t="s">
        <v>2833</v>
      </c>
      <c r="CRW1" s="33" t="s">
        <v>2834</v>
      </c>
      <c r="CRX1" s="33" t="s">
        <v>2835</v>
      </c>
      <c r="CRY1" s="33" t="s">
        <v>2836</v>
      </c>
      <c r="CRZ1" s="33" t="s">
        <v>2837</v>
      </c>
      <c r="CSA1" s="33" t="s">
        <v>2838</v>
      </c>
      <c r="CSB1" s="33" t="s">
        <v>2839</v>
      </c>
      <c r="CSC1" s="33" t="s">
        <v>2840</v>
      </c>
      <c r="CSD1" s="33" t="s">
        <v>2841</v>
      </c>
      <c r="CSE1" s="33" t="s">
        <v>2842</v>
      </c>
      <c r="CSF1" s="33" t="s">
        <v>2843</v>
      </c>
      <c r="CSG1" s="33" t="s">
        <v>2844</v>
      </c>
      <c r="CSH1" s="33" t="s">
        <v>2845</v>
      </c>
      <c r="CSI1" s="33" t="s">
        <v>2846</v>
      </c>
      <c r="CSJ1" s="33" t="s">
        <v>2847</v>
      </c>
      <c r="CSK1" s="33" t="s">
        <v>2848</v>
      </c>
      <c r="CSL1" s="33" t="s">
        <v>2849</v>
      </c>
      <c r="CSM1" s="33" t="s">
        <v>2850</v>
      </c>
      <c r="CSN1" s="33" t="s">
        <v>2851</v>
      </c>
      <c r="CSO1" s="33" t="s">
        <v>2852</v>
      </c>
      <c r="CSP1" s="33" t="s">
        <v>2853</v>
      </c>
      <c r="CSQ1" s="33" t="s">
        <v>2854</v>
      </c>
      <c r="CSR1" s="33" t="s">
        <v>2855</v>
      </c>
      <c r="CSS1" s="33" t="s">
        <v>2856</v>
      </c>
      <c r="CST1" s="33" t="s">
        <v>2857</v>
      </c>
      <c r="CSU1" s="33" t="s">
        <v>2858</v>
      </c>
      <c r="CSV1" s="33" t="s">
        <v>2859</v>
      </c>
      <c r="CSW1" s="33" t="s">
        <v>2860</v>
      </c>
      <c r="CSX1" s="33" t="s">
        <v>2861</v>
      </c>
      <c r="CSY1" s="33" t="s">
        <v>2862</v>
      </c>
      <c r="CSZ1" s="33" t="s">
        <v>2863</v>
      </c>
      <c r="CTA1" s="33" t="s">
        <v>2864</v>
      </c>
      <c r="CTB1" s="33" t="s">
        <v>2865</v>
      </c>
      <c r="CTC1" s="33" t="s">
        <v>2866</v>
      </c>
      <c r="CTD1" s="33" t="s">
        <v>2867</v>
      </c>
      <c r="CTE1" s="33" t="s">
        <v>2868</v>
      </c>
      <c r="CTF1" s="33" t="s">
        <v>2869</v>
      </c>
      <c r="CTG1" s="33" t="s">
        <v>2870</v>
      </c>
      <c r="CTH1" s="33" t="s">
        <v>2871</v>
      </c>
      <c r="CTI1" s="33" t="s">
        <v>2872</v>
      </c>
      <c r="CTJ1" s="33" t="s">
        <v>2873</v>
      </c>
      <c r="CTK1" s="33" t="s">
        <v>2874</v>
      </c>
      <c r="CTL1" s="33" t="s">
        <v>2875</v>
      </c>
      <c r="CTM1" s="33" t="s">
        <v>2876</v>
      </c>
      <c r="CTN1" s="33" t="s">
        <v>2877</v>
      </c>
      <c r="CTO1" s="33" t="s">
        <v>2878</v>
      </c>
      <c r="CTP1" s="33" t="s">
        <v>2879</v>
      </c>
      <c r="CTQ1" s="33" t="s">
        <v>2880</v>
      </c>
      <c r="CTR1" s="33" t="s">
        <v>2881</v>
      </c>
      <c r="CTS1" s="33" t="s">
        <v>2882</v>
      </c>
      <c r="CTT1" s="33" t="s">
        <v>2883</v>
      </c>
      <c r="CTU1" s="33" t="s">
        <v>2884</v>
      </c>
      <c r="CTV1" s="33" t="s">
        <v>2885</v>
      </c>
      <c r="CTW1" s="33" t="s">
        <v>2886</v>
      </c>
      <c r="CTX1" s="33" t="s">
        <v>2887</v>
      </c>
      <c r="CTY1" s="33" t="s">
        <v>2888</v>
      </c>
      <c r="CTZ1" s="33" t="s">
        <v>2889</v>
      </c>
      <c r="CUA1" s="33" t="s">
        <v>2890</v>
      </c>
      <c r="CUB1" s="33" t="s">
        <v>2891</v>
      </c>
      <c r="CUC1" s="33" t="s">
        <v>2892</v>
      </c>
      <c r="CUD1" s="33" t="s">
        <v>2893</v>
      </c>
      <c r="CUE1" s="33" t="s">
        <v>2894</v>
      </c>
      <c r="CUF1" s="33" t="s">
        <v>2895</v>
      </c>
      <c r="CUG1" s="33" t="s">
        <v>2896</v>
      </c>
      <c r="CUH1" s="33" t="s">
        <v>2897</v>
      </c>
      <c r="CUI1" s="33" t="s">
        <v>2898</v>
      </c>
      <c r="CUJ1" s="33" t="s">
        <v>2899</v>
      </c>
      <c r="CUK1" s="33" t="s">
        <v>2900</v>
      </c>
      <c r="CUL1" s="33" t="s">
        <v>2901</v>
      </c>
      <c r="CUM1" s="33" t="s">
        <v>2902</v>
      </c>
      <c r="CUN1" s="33" t="s">
        <v>2903</v>
      </c>
      <c r="CUO1" s="33" t="s">
        <v>2904</v>
      </c>
      <c r="CUP1" s="33" t="s">
        <v>2905</v>
      </c>
      <c r="CUQ1" s="33" t="s">
        <v>2906</v>
      </c>
      <c r="CUR1" s="33" t="s">
        <v>2907</v>
      </c>
      <c r="CUS1" s="33" t="s">
        <v>2908</v>
      </c>
      <c r="CUT1" s="33" t="s">
        <v>2909</v>
      </c>
      <c r="CUU1" s="33" t="s">
        <v>2910</v>
      </c>
      <c r="CUV1" s="33" t="s">
        <v>2911</v>
      </c>
      <c r="CUW1" s="33" t="s">
        <v>2912</v>
      </c>
      <c r="CUX1" s="33" t="s">
        <v>2913</v>
      </c>
      <c r="CUY1" s="33" t="s">
        <v>2914</v>
      </c>
      <c r="CUZ1" s="33" t="s">
        <v>2915</v>
      </c>
      <c r="CVA1" s="33" t="s">
        <v>2916</v>
      </c>
      <c r="CVB1" s="33" t="s">
        <v>2917</v>
      </c>
      <c r="CVC1" s="33" t="s">
        <v>2918</v>
      </c>
      <c r="CVD1" s="33" t="s">
        <v>2919</v>
      </c>
      <c r="CVE1" s="33" t="s">
        <v>2920</v>
      </c>
      <c r="CVF1" s="33" t="s">
        <v>2921</v>
      </c>
      <c r="CVG1" s="33" t="s">
        <v>2922</v>
      </c>
      <c r="CVH1" s="33" t="s">
        <v>2923</v>
      </c>
      <c r="CVI1" s="33" t="s">
        <v>2924</v>
      </c>
      <c r="CVJ1" s="33" t="s">
        <v>2925</v>
      </c>
      <c r="CVK1" s="33" t="s">
        <v>2926</v>
      </c>
      <c r="CVL1" s="33" t="s">
        <v>2927</v>
      </c>
      <c r="CVM1" s="33" t="s">
        <v>2928</v>
      </c>
      <c r="CVN1" s="33" t="s">
        <v>2929</v>
      </c>
      <c r="CVO1" s="33" t="s">
        <v>2930</v>
      </c>
      <c r="CVP1" s="33" t="s">
        <v>2931</v>
      </c>
      <c r="CVQ1" s="33" t="s">
        <v>2932</v>
      </c>
      <c r="CVR1" s="33" t="s">
        <v>2933</v>
      </c>
      <c r="CVS1" s="33" t="s">
        <v>2934</v>
      </c>
      <c r="CVT1" s="33" t="s">
        <v>2935</v>
      </c>
      <c r="CVU1" s="33" t="s">
        <v>2936</v>
      </c>
      <c r="CVV1" s="33" t="s">
        <v>2937</v>
      </c>
      <c r="CVW1" s="33" t="s">
        <v>2938</v>
      </c>
      <c r="CVX1" s="33" t="s">
        <v>2939</v>
      </c>
      <c r="CVY1" s="33" t="s">
        <v>2940</v>
      </c>
      <c r="CVZ1" s="33" t="s">
        <v>2941</v>
      </c>
      <c r="CWA1" s="33" t="s">
        <v>2942</v>
      </c>
      <c r="CWB1" s="33" t="s">
        <v>2943</v>
      </c>
      <c r="CWC1" s="33" t="s">
        <v>2944</v>
      </c>
      <c r="CWD1" s="33" t="s">
        <v>2945</v>
      </c>
      <c r="CWE1" s="33" t="s">
        <v>2946</v>
      </c>
      <c r="CWF1" s="33" t="s">
        <v>2947</v>
      </c>
      <c r="CWG1" s="33" t="s">
        <v>2948</v>
      </c>
      <c r="CWH1" s="33" t="s">
        <v>2949</v>
      </c>
      <c r="CWI1" s="33" t="s">
        <v>2950</v>
      </c>
      <c r="CWJ1" s="33" t="s">
        <v>2951</v>
      </c>
      <c r="CWK1" s="33" t="s">
        <v>2952</v>
      </c>
      <c r="CWL1" s="33" t="s">
        <v>2953</v>
      </c>
      <c r="CWM1" s="33" t="s">
        <v>2954</v>
      </c>
      <c r="CWN1" s="33" t="s">
        <v>2955</v>
      </c>
      <c r="CWO1" s="33" t="s">
        <v>2956</v>
      </c>
      <c r="CWP1" s="33" t="s">
        <v>2957</v>
      </c>
      <c r="CWQ1" s="33" t="s">
        <v>2958</v>
      </c>
      <c r="CWR1" s="33" t="s">
        <v>2959</v>
      </c>
      <c r="CWS1" s="33" t="s">
        <v>2960</v>
      </c>
      <c r="CWT1" s="33" t="s">
        <v>2961</v>
      </c>
      <c r="CWU1" s="33" t="s">
        <v>2962</v>
      </c>
      <c r="CWV1" s="33" t="s">
        <v>2963</v>
      </c>
      <c r="CWW1" s="33" t="s">
        <v>2964</v>
      </c>
      <c r="CWX1" s="33" t="s">
        <v>2965</v>
      </c>
      <c r="CWY1" s="33" t="s">
        <v>2966</v>
      </c>
      <c r="CWZ1" s="33" t="s">
        <v>2967</v>
      </c>
      <c r="CXA1" s="33" t="s">
        <v>2968</v>
      </c>
      <c r="CXB1" s="33" t="s">
        <v>2969</v>
      </c>
      <c r="CXC1" s="33" t="s">
        <v>2970</v>
      </c>
      <c r="CXD1" s="33" t="s">
        <v>2971</v>
      </c>
      <c r="CXE1" s="33" t="s">
        <v>2972</v>
      </c>
      <c r="CXF1" s="33" t="s">
        <v>2973</v>
      </c>
      <c r="CXG1" s="33" t="s">
        <v>2974</v>
      </c>
      <c r="CXH1" s="33" t="s">
        <v>2975</v>
      </c>
      <c r="CXI1" s="33" t="s">
        <v>2976</v>
      </c>
      <c r="CXJ1" s="33" t="s">
        <v>2977</v>
      </c>
      <c r="CXK1" s="33" t="s">
        <v>2978</v>
      </c>
      <c r="CXL1" s="33" t="s">
        <v>2979</v>
      </c>
      <c r="CXM1" s="33" t="s">
        <v>2980</v>
      </c>
      <c r="CXN1" s="33" t="s">
        <v>2981</v>
      </c>
      <c r="CXO1" s="33" t="s">
        <v>2982</v>
      </c>
      <c r="CXP1" s="33" t="s">
        <v>2983</v>
      </c>
      <c r="CXQ1" s="33" t="s">
        <v>2984</v>
      </c>
      <c r="CXR1" s="33" t="s">
        <v>2985</v>
      </c>
      <c r="CXS1" s="33" t="s">
        <v>2986</v>
      </c>
      <c r="CXT1" s="33" t="s">
        <v>2987</v>
      </c>
      <c r="CXU1" s="33" t="s">
        <v>2988</v>
      </c>
      <c r="CXV1" s="33" t="s">
        <v>2989</v>
      </c>
      <c r="CXW1" s="33" t="s">
        <v>2990</v>
      </c>
      <c r="CXX1" s="33" t="s">
        <v>2991</v>
      </c>
      <c r="CXY1" s="33" t="s">
        <v>2992</v>
      </c>
      <c r="CXZ1" s="33" t="s">
        <v>2993</v>
      </c>
      <c r="CYA1" s="33" t="s">
        <v>2994</v>
      </c>
      <c r="CYB1" s="33" t="s">
        <v>2995</v>
      </c>
      <c r="CYC1" s="33" t="s">
        <v>2996</v>
      </c>
      <c r="CYD1" s="33" t="s">
        <v>2997</v>
      </c>
      <c r="CYE1" s="33" t="s">
        <v>2998</v>
      </c>
      <c r="CYF1" s="33" t="s">
        <v>2999</v>
      </c>
      <c r="CYG1" s="33" t="s">
        <v>3000</v>
      </c>
      <c r="CYH1" s="33" t="s">
        <v>3001</v>
      </c>
      <c r="CYI1" s="33" t="s">
        <v>3002</v>
      </c>
      <c r="CYJ1" s="33" t="s">
        <v>3003</v>
      </c>
      <c r="CYK1" s="33" t="s">
        <v>3004</v>
      </c>
      <c r="CYL1" s="33" t="s">
        <v>3005</v>
      </c>
      <c r="CYM1" s="33" t="s">
        <v>3006</v>
      </c>
      <c r="CYN1" s="33" t="s">
        <v>3007</v>
      </c>
      <c r="CYO1" s="33" t="s">
        <v>3008</v>
      </c>
      <c r="CYP1" s="33" t="s">
        <v>3009</v>
      </c>
      <c r="CYQ1" s="33" t="s">
        <v>3010</v>
      </c>
      <c r="CYR1" s="33" t="s">
        <v>3011</v>
      </c>
      <c r="CYS1" s="33" t="s">
        <v>3012</v>
      </c>
      <c r="CYT1" s="33" t="s">
        <v>3013</v>
      </c>
      <c r="CYU1" s="33" t="s">
        <v>3014</v>
      </c>
      <c r="CYV1" s="33" t="s">
        <v>3015</v>
      </c>
      <c r="CYW1" s="33" t="s">
        <v>3016</v>
      </c>
      <c r="CYX1" s="33" t="s">
        <v>3017</v>
      </c>
      <c r="CYY1" s="33" t="s">
        <v>3018</v>
      </c>
      <c r="CYZ1" s="33" t="s">
        <v>3019</v>
      </c>
      <c r="CZA1" s="33" t="s">
        <v>3020</v>
      </c>
      <c r="CZB1" s="33" t="s">
        <v>3021</v>
      </c>
      <c r="CZC1" s="33" t="s">
        <v>3022</v>
      </c>
      <c r="CZD1" s="33" t="s">
        <v>3023</v>
      </c>
      <c r="CZE1" s="33" t="s">
        <v>3024</v>
      </c>
      <c r="CZF1" s="33" t="s">
        <v>3025</v>
      </c>
      <c r="CZG1" s="33" t="s">
        <v>3026</v>
      </c>
      <c r="CZH1" s="33" t="s">
        <v>3027</v>
      </c>
      <c r="CZI1" s="33" t="s">
        <v>3028</v>
      </c>
      <c r="CZJ1" s="33" t="s">
        <v>3029</v>
      </c>
      <c r="CZK1" s="33" t="s">
        <v>3030</v>
      </c>
      <c r="CZL1" s="33" t="s">
        <v>3031</v>
      </c>
      <c r="CZM1" s="33" t="s">
        <v>3032</v>
      </c>
      <c r="CZN1" s="33" t="s">
        <v>3033</v>
      </c>
      <c r="CZO1" s="33" t="s">
        <v>3034</v>
      </c>
      <c r="CZP1" s="33" t="s">
        <v>3035</v>
      </c>
      <c r="CZQ1" s="33" t="s">
        <v>3036</v>
      </c>
      <c r="CZR1" s="33" t="s">
        <v>3037</v>
      </c>
      <c r="CZS1" s="33" t="s">
        <v>3038</v>
      </c>
      <c r="CZT1" s="33" t="s">
        <v>3039</v>
      </c>
      <c r="CZU1" s="33" t="s">
        <v>3040</v>
      </c>
      <c r="CZV1" s="33" t="s">
        <v>3041</v>
      </c>
      <c r="CZW1" s="33" t="s">
        <v>3042</v>
      </c>
      <c r="CZX1" s="33" t="s">
        <v>3043</v>
      </c>
      <c r="CZY1" s="33" t="s">
        <v>3044</v>
      </c>
      <c r="CZZ1" s="33" t="s">
        <v>3045</v>
      </c>
      <c r="DAA1" s="33" t="s">
        <v>3046</v>
      </c>
      <c r="DAB1" s="33" t="s">
        <v>3047</v>
      </c>
      <c r="DAC1" s="33" t="s">
        <v>3048</v>
      </c>
      <c r="DAD1" s="33" t="s">
        <v>3049</v>
      </c>
      <c r="DAE1" s="33" t="s">
        <v>3050</v>
      </c>
      <c r="DAF1" s="33" t="s">
        <v>3051</v>
      </c>
      <c r="DAG1" s="33" t="s">
        <v>3052</v>
      </c>
      <c r="DAH1" s="33" t="s">
        <v>3053</v>
      </c>
      <c r="DAI1" s="33" t="s">
        <v>3054</v>
      </c>
      <c r="DAJ1" s="33" t="s">
        <v>3055</v>
      </c>
      <c r="DAK1" s="33" t="s">
        <v>3056</v>
      </c>
      <c r="DAL1" s="33" t="s">
        <v>3057</v>
      </c>
      <c r="DAM1" s="33" t="s">
        <v>3058</v>
      </c>
      <c r="DAN1" s="33" t="s">
        <v>3059</v>
      </c>
      <c r="DAO1" s="33" t="s">
        <v>3060</v>
      </c>
      <c r="DAP1" s="33" t="s">
        <v>3061</v>
      </c>
      <c r="DAQ1" s="33" t="s">
        <v>3062</v>
      </c>
      <c r="DAR1" s="33" t="s">
        <v>3063</v>
      </c>
      <c r="DAS1" s="33" t="s">
        <v>3064</v>
      </c>
      <c r="DAT1" s="33" t="s">
        <v>3065</v>
      </c>
      <c r="DAU1" s="33" t="s">
        <v>3066</v>
      </c>
      <c r="DAV1" s="33" t="s">
        <v>3067</v>
      </c>
      <c r="DAW1" s="33" t="s">
        <v>3068</v>
      </c>
      <c r="DAX1" s="33" t="s">
        <v>3069</v>
      </c>
      <c r="DAY1" s="33" t="s">
        <v>3070</v>
      </c>
      <c r="DAZ1" s="33" t="s">
        <v>3071</v>
      </c>
      <c r="DBA1" s="33" t="s">
        <v>3072</v>
      </c>
      <c r="DBB1" s="33" t="s">
        <v>3073</v>
      </c>
      <c r="DBC1" s="33" t="s">
        <v>3074</v>
      </c>
      <c r="DBD1" s="33" t="s">
        <v>3075</v>
      </c>
      <c r="DBE1" s="33" t="s">
        <v>3076</v>
      </c>
      <c r="DBF1" s="33" t="s">
        <v>3077</v>
      </c>
      <c r="DBG1" s="33" t="s">
        <v>3078</v>
      </c>
      <c r="DBH1" s="33" t="s">
        <v>3079</v>
      </c>
      <c r="DBI1" s="33" t="s">
        <v>3080</v>
      </c>
      <c r="DBJ1" s="33" t="s">
        <v>3081</v>
      </c>
      <c r="DBK1" s="33" t="s">
        <v>3082</v>
      </c>
      <c r="DBL1" s="33" t="s">
        <v>3083</v>
      </c>
      <c r="DBM1" s="33" t="s">
        <v>3084</v>
      </c>
      <c r="DBN1" s="33" t="s">
        <v>3085</v>
      </c>
      <c r="DBO1" s="33" t="s">
        <v>3086</v>
      </c>
      <c r="DBP1" s="33" t="s">
        <v>3087</v>
      </c>
      <c r="DBQ1" s="33" t="s">
        <v>3088</v>
      </c>
      <c r="DBR1" s="33" t="s">
        <v>3089</v>
      </c>
      <c r="DBS1" s="33" t="s">
        <v>3090</v>
      </c>
      <c r="DBT1" s="33" t="s">
        <v>3091</v>
      </c>
      <c r="DBU1" s="33" t="s">
        <v>3092</v>
      </c>
      <c r="DBV1" s="33" t="s">
        <v>3093</v>
      </c>
      <c r="DBW1" s="33" t="s">
        <v>3094</v>
      </c>
      <c r="DBX1" s="33" t="s">
        <v>3095</v>
      </c>
      <c r="DBY1" s="33" t="s">
        <v>3096</v>
      </c>
      <c r="DBZ1" s="33" t="s">
        <v>3097</v>
      </c>
      <c r="DCA1" s="33" t="s">
        <v>3098</v>
      </c>
      <c r="DCB1" s="33" t="s">
        <v>3099</v>
      </c>
      <c r="DCC1" s="33" t="s">
        <v>3100</v>
      </c>
      <c r="DCD1" s="33" t="s">
        <v>3101</v>
      </c>
      <c r="DCE1" s="33" t="s">
        <v>3102</v>
      </c>
      <c r="DCF1" s="33" t="s">
        <v>3103</v>
      </c>
      <c r="DCG1" s="33" t="s">
        <v>3104</v>
      </c>
      <c r="DCH1" s="33" t="s">
        <v>3105</v>
      </c>
      <c r="DCI1" s="33" t="s">
        <v>3106</v>
      </c>
      <c r="DCJ1" s="33" t="s">
        <v>3107</v>
      </c>
      <c r="DCK1" s="33" t="s">
        <v>3108</v>
      </c>
      <c r="DCL1" s="33" t="s">
        <v>3109</v>
      </c>
      <c r="DCM1" s="33" t="s">
        <v>3110</v>
      </c>
      <c r="DCN1" s="33" t="s">
        <v>3111</v>
      </c>
      <c r="DCO1" s="33" t="s">
        <v>3112</v>
      </c>
      <c r="DCP1" s="33" t="s">
        <v>3113</v>
      </c>
      <c r="DCQ1" s="33" t="s">
        <v>3114</v>
      </c>
      <c r="DCR1" s="33" t="s">
        <v>3115</v>
      </c>
      <c r="DCS1" s="33" t="s">
        <v>3116</v>
      </c>
      <c r="DCT1" s="33" t="s">
        <v>3117</v>
      </c>
      <c r="DCU1" s="33" t="s">
        <v>3118</v>
      </c>
      <c r="DCV1" s="33" t="s">
        <v>3119</v>
      </c>
      <c r="DCW1" s="33" t="s">
        <v>3120</v>
      </c>
      <c r="DCX1" s="33" t="s">
        <v>3121</v>
      </c>
      <c r="DCY1" s="33" t="s">
        <v>3122</v>
      </c>
      <c r="DCZ1" s="33" t="s">
        <v>3123</v>
      </c>
      <c r="DDA1" s="33" t="s">
        <v>3124</v>
      </c>
      <c r="DDB1" s="33" t="s">
        <v>3125</v>
      </c>
      <c r="DDC1" s="33" t="s">
        <v>3126</v>
      </c>
      <c r="DDD1" s="33" t="s">
        <v>3127</v>
      </c>
      <c r="DDE1" s="33" t="s">
        <v>3128</v>
      </c>
      <c r="DDF1" s="33" t="s">
        <v>3129</v>
      </c>
      <c r="DDG1" s="33" t="s">
        <v>3130</v>
      </c>
      <c r="DDH1" s="33" t="s">
        <v>3131</v>
      </c>
      <c r="DDI1" s="33" t="s">
        <v>3132</v>
      </c>
      <c r="DDJ1" s="33" t="s">
        <v>3133</v>
      </c>
      <c r="DDK1" s="33" t="s">
        <v>3134</v>
      </c>
      <c r="DDL1" s="33" t="s">
        <v>3135</v>
      </c>
      <c r="DDM1" s="33" t="s">
        <v>3136</v>
      </c>
      <c r="DDN1" s="33" t="s">
        <v>3137</v>
      </c>
      <c r="DDO1" s="33" t="s">
        <v>3138</v>
      </c>
      <c r="DDP1" s="33" t="s">
        <v>3139</v>
      </c>
      <c r="DDQ1" s="33" t="s">
        <v>3140</v>
      </c>
      <c r="DDR1" s="33" t="s">
        <v>3141</v>
      </c>
      <c r="DDS1" s="33" t="s">
        <v>3142</v>
      </c>
      <c r="DDT1" s="33" t="s">
        <v>3143</v>
      </c>
      <c r="DDU1" s="33" t="s">
        <v>3144</v>
      </c>
      <c r="DDV1" s="33" t="s">
        <v>3145</v>
      </c>
      <c r="DDW1" s="33" t="s">
        <v>3146</v>
      </c>
      <c r="DDX1" s="33" t="s">
        <v>3147</v>
      </c>
      <c r="DDY1" s="33" t="s">
        <v>3148</v>
      </c>
      <c r="DDZ1" s="33" t="s">
        <v>3149</v>
      </c>
      <c r="DEA1" s="33" t="s">
        <v>3150</v>
      </c>
      <c r="DEB1" s="33" t="s">
        <v>3151</v>
      </c>
      <c r="DEC1" s="33" t="s">
        <v>3152</v>
      </c>
      <c r="DED1" s="33" t="s">
        <v>3153</v>
      </c>
      <c r="DEE1" s="33" t="s">
        <v>3154</v>
      </c>
      <c r="DEF1" s="33" t="s">
        <v>3155</v>
      </c>
      <c r="DEG1" s="33" t="s">
        <v>3156</v>
      </c>
      <c r="DEH1" s="33" t="s">
        <v>3157</v>
      </c>
      <c r="DEI1" s="33" t="s">
        <v>3158</v>
      </c>
      <c r="DEJ1" s="33" t="s">
        <v>3159</v>
      </c>
      <c r="DEK1" s="33" t="s">
        <v>3160</v>
      </c>
      <c r="DEL1" s="33" t="s">
        <v>3161</v>
      </c>
      <c r="DEM1" s="33" t="s">
        <v>3162</v>
      </c>
      <c r="DEN1" s="33" t="s">
        <v>3163</v>
      </c>
      <c r="DEO1" s="33" t="s">
        <v>3164</v>
      </c>
      <c r="DEP1" s="33" t="s">
        <v>3165</v>
      </c>
      <c r="DEQ1" s="33" t="s">
        <v>3166</v>
      </c>
      <c r="DER1" s="33" t="s">
        <v>3167</v>
      </c>
      <c r="DES1" s="33" t="s">
        <v>3168</v>
      </c>
      <c r="DET1" s="33" t="s">
        <v>3169</v>
      </c>
      <c r="DEU1" s="33" t="s">
        <v>3170</v>
      </c>
      <c r="DEV1" s="33" t="s">
        <v>3171</v>
      </c>
      <c r="DEW1" s="33" t="s">
        <v>3172</v>
      </c>
      <c r="DEX1" s="33" t="s">
        <v>3173</v>
      </c>
      <c r="DEY1" s="33" t="s">
        <v>3174</v>
      </c>
      <c r="DEZ1" s="33" t="s">
        <v>3175</v>
      </c>
      <c r="DFA1" s="33" t="s">
        <v>3176</v>
      </c>
      <c r="DFB1" s="33" t="s">
        <v>3177</v>
      </c>
      <c r="DFC1" s="33" t="s">
        <v>3178</v>
      </c>
      <c r="DFD1" s="33" t="s">
        <v>3179</v>
      </c>
      <c r="DFE1" s="33" t="s">
        <v>3180</v>
      </c>
      <c r="DFF1" s="33" t="s">
        <v>3181</v>
      </c>
      <c r="DFG1" s="33" t="s">
        <v>3182</v>
      </c>
      <c r="DFH1" s="33" t="s">
        <v>3183</v>
      </c>
      <c r="DFI1" s="33" t="s">
        <v>3184</v>
      </c>
      <c r="DFJ1" s="33" t="s">
        <v>3185</v>
      </c>
      <c r="DFK1" s="33" t="s">
        <v>3186</v>
      </c>
      <c r="DFL1" s="33" t="s">
        <v>3187</v>
      </c>
      <c r="DFM1" s="33" t="s">
        <v>3188</v>
      </c>
      <c r="DFN1" s="33" t="s">
        <v>3189</v>
      </c>
      <c r="DFO1" s="33" t="s">
        <v>3190</v>
      </c>
      <c r="DFP1" s="33" t="s">
        <v>3191</v>
      </c>
      <c r="DFQ1" s="33" t="s">
        <v>3192</v>
      </c>
      <c r="DFR1" s="33" t="s">
        <v>3193</v>
      </c>
      <c r="DFS1" s="33" t="s">
        <v>3194</v>
      </c>
      <c r="DFT1" s="33" t="s">
        <v>3195</v>
      </c>
      <c r="DFU1" s="33" t="s">
        <v>3196</v>
      </c>
      <c r="DFV1" s="33" t="s">
        <v>3197</v>
      </c>
      <c r="DFW1" s="33" t="s">
        <v>3198</v>
      </c>
      <c r="DFX1" s="33" t="s">
        <v>3199</v>
      </c>
      <c r="DFY1" s="33" t="s">
        <v>3200</v>
      </c>
      <c r="DFZ1" s="33" t="s">
        <v>3201</v>
      </c>
      <c r="DGA1" s="33" t="s">
        <v>3202</v>
      </c>
      <c r="DGB1" s="33" t="s">
        <v>3203</v>
      </c>
      <c r="DGC1" s="33" t="s">
        <v>3204</v>
      </c>
      <c r="DGD1" s="33" t="s">
        <v>3205</v>
      </c>
      <c r="DGE1" s="33" t="s">
        <v>3206</v>
      </c>
      <c r="DGF1" s="33" t="s">
        <v>3207</v>
      </c>
      <c r="DGG1" s="33" t="s">
        <v>3208</v>
      </c>
      <c r="DGH1" s="33" t="s">
        <v>3209</v>
      </c>
      <c r="DGI1" s="33" t="s">
        <v>3210</v>
      </c>
      <c r="DGJ1" s="33" t="s">
        <v>3211</v>
      </c>
      <c r="DGK1" s="33" t="s">
        <v>3212</v>
      </c>
      <c r="DGL1" s="33" t="s">
        <v>3213</v>
      </c>
      <c r="DGM1" s="33" t="s">
        <v>3214</v>
      </c>
      <c r="DGN1" s="33" t="s">
        <v>3215</v>
      </c>
      <c r="DGO1" s="33" t="s">
        <v>3216</v>
      </c>
      <c r="DGP1" s="33" t="s">
        <v>3217</v>
      </c>
      <c r="DGQ1" s="33" t="s">
        <v>3218</v>
      </c>
      <c r="DGR1" s="33" t="s">
        <v>3219</v>
      </c>
      <c r="DGS1" s="33" t="s">
        <v>3220</v>
      </c>
      <c r="DGT1" s="33" t="s">
        <v>3221</v>
      </c>
      <c r="DGU1" s="33" t="s">
        <v>3222</v>
      </c>
      <c r="DGV1" s="33" t="s">
        <v>3223</v>
      </c>
      <c r="DGW1" s="33" t="s">
        <v>3224</v>
      </c>
      <c r="DGX1" s="33" t="s">
        <v>3225</v>
      </c>
      <c r="DGY1" s="33" t="s">
        <v>3226</v>
      </c>
      <c r="DGZ1" s="33" t="s">
        <v>3227</v>
      </c>
      <c r="DHA1" s="33" t="s">
        <v>3228</v>
      </c>
      <c r="DHB1" s="33" t="s">
        <v>3229</v>
      </c>
      <c r="DHC1" s="33" t="s">
        <v>3230</v>
      </c>
      <c r="DHD1" s="33" t="s">
        <v>3231</v>
      </c>
      <c r="DHE1" s="33" t="s">
        <v>3232</v>
      </c>
      <c r="DHF1" s="33" t="s">
        <v>3233</v>
      </c>
      <c r="DHG1" s="33" t="s">
        <v>3234</v>
      </c>
      <c r="DHH1" s="33" t="s">
        <v>3235</v>
      </c>
      <c r="DHI1" s="33" t="s">
        <v>3236</v>
      </c>
      <c r="DHJ1" s="33" t="s">
        <v>3237</v>
      </c>
      <c r="DHK1" s="33" t="s">
        <v>3238</v>
      </c>
      <c r="DHL1" s="33" t="s">
        <v>3239</v>
      </c>
      <c r="DHM1" s="33" t="s">
        <v>3240</v>
      </c>
      <c r="DHN1" s="33" t="s">
        <v>3241</v>
      </c>
      <c r="DHO1" s="33" t="s">
        <v>3242</v>
      </c>
      <c r="DHP1" s="33" t="s">
        <v>3243</v>
      </c>
      <c r="DHQ1" s="33" t="s">
        <v>3244</v>
      </c>
      <c r="DHR1" s="33" t="s">
        <v>3245</v>
      </c>
      <c r="DHS1" s="33" t="s">
        <v>3246</v>
      </c>
      <c r="DHT1" s="33" t="s">
        <v>3247</v>
      </c>
      <c r="DHU1" s="33" t="s">
        <v>3248</v>
      </c>
      <c r="DHV1" s="33" t="s">
        <v>3249</v>
      </c>
      <c r="DHW1" s="33" t="s">
        <v>3250</v>
      </c>
      <c r="DHX1" s="33" t="s">
        <v>3251</v>
      </c>
      <c r="DHY1" s="33" t="s">
        <v>3252</v>
      </c>
      <c r="DHZ1" s="33" t="s">
        <v>3253</v>
      </c>
      <c r="DIA1" s="33" t="s">
        <v>3254</v>
      </c>
      <c r="DIB1" s="33" t="s">
        <v>3255</v>
      </c>
      <c r="DIC1" s="33" t="s">
        <v>3256</v>
      </c>
      <c r="DID1" s="33" t="s">
        <v>3257</v>
      </c>
      <c r="DIE1" s="33" t="s">
        <v>3258</v>
      </c>
      <c r="DIF1" s="33" t="s">
        <v>3259</v>
      </c>
      <c r="DIG1" s="33" t="s">
        <v>3260</v>
      </c>
      <c r="DIH1" s="33" t="s">
        <v>3261</v>
      </c>
      <c r="DII1" s="33" t="s">
        <v>3262</v>
      </c>
      <c r="DIJ1" s="33" t="s">
        <v>3263</v>
      </c>
      <c r="DIK1" s="33" t="s">
        <v>3264</v>
      </c>
      <c r="DIL1" s="33" t="s">
        <v>3265</v>
      </c>
      <c r="DIM1" s="33" t="s">
        <v>3266</v>
      </c>
      <c r="DIN1" s="33" t="s">
        <v>3267</v>
      </c>
      <c r="DIO1" s="33" t="s">
        <v>3268</v>
      </c>
      <c r="DIP1" s="33" t="s">
        <v>3269</v>
      </c>
      <c r="DIQ1" s="33" t="s">
        <v>3270</v>
      </c>
      <c r="DIR1" s="33" t="s">
        <v>3271</v>
      </c>
      <c r="DIS1" s="33" t="s">
        <v>3272</v>
      </c>
      <c r="DIT1" s="33" t="s">
        <v>3273</v>
      </c>
      <c r="DIU1" s="33" t="s">
        <v>3274</v>
      </c>
      <c r="DIV1" s="33" t="s">
        <v>3275</v>
      </c>
      <c r="DIW1" s="33" t="s">
        <v>3276</v>
      </c>
      <c r="DIX1" s="33" t="s">
        <v>3277</v>
      </c>
      <c r="DIY1" s="33" t="s">
        <v>3278</v>
      </c>
      <c r="DIZ1" s="33" t="s">
        <v>3279</v>
      </c>
      <c r="DJA1" s="33" t="s">
        <v>3280</v>
      </c>
      <c r="DJB1" s="33" t="s">
        <v>3281</v>
      </c>
      <c r="DJC1" s="33" t="s">
        <v>3282</v>
      </c>
      <c r="DJD1" s="33" t="s">
        <v>3283</v>
      </c>
      <c r="DJE1" s="33" t="s">
        <v>3284</v>
      </c>
      <c r="DJF1" s="33" t="s">
        <v>3285</v>
      </c>
      <c r="DJG1" s="33" t="s">
        <v>3286</v>
      </c>
      <c r="DJH1" s="33" t="s">
        <v>3287</v>
      </c>
      <c r="DJI1" s="33" t="s">
        <v>3288</v>
      </c>
      <c r="DJJ1" s="33" t="s">
        <v>3289</v>
      </c>
      <c r="DJK1" s="33" t="s">
        <v>3290</v>
      </c>
      <c r="DJL1" s="33" t="s">
        <v>3291</v>
      </c>
      <c r="DJM1" s="33" t="s">
        <v>3292</v>
      </c>
      <c r="DJN1" s="33" t="s">
        <v>3293</v>
      </c>
      <c r="DJO1" s="33" t="s">
        <v>3294</v>
      </c>
      <c r="DJP1" s="33" t="s">
        <v>3295</v>
      </c>
      <c r="DJQ1" s="33" t="s">
        <v>3296</v>
      </c>
      <c r="DJR1" s="33" t="s">
        <v>3297</v>
      </c>
      <c r="DJS1" s="33" t="s">
        <v>3298</v>
      </c>
      <c r="DJT1" s="33" t="s">
        <v>3299</v>
      </c>
      <c r="DJU1" s="33" t="s">
        <v>3300</v>
      </c>
      <c r="DJV1" s="33" t="s">
        <v>3301</v>
      </c>
      <c r="DJW1" s="33" t="s">
        <v>3302</v>
      </c>
      <c r="DJX1" s="33" t="s">
        <v>3303</v>
      </c>
      <c r="DJY1" s="33" t="s">
        <v>3304</v>
      </c>
      <c r="DJZ1" s="33" t="s">
        <v>3305</v>
      </c>
      <c r="DKA1" s="33" t="s">
        <v>3306</v>
      </c>
      <c r="DKB1" s="33" t="s">
        <v>3307</v>
      </c>
      <c r="DKC1" s="33" t="s">
        <v>3308</v>
      </c>
      <c r="DKD1" s="33" t="s">
        <v>3309</v>
      </c>
      <c r="DKE1" s="33" t="s">
        <v>3310</v>
      </c>
      <c r="DKF1" s="33" t="s">
        <v>3311</v>
      </c>
      <c r="DKG1" s="33" t="s">
        <v>3312</v>
      </c>
      <c r="DKH1" s="33" t="s">
        <v>3313</v>
      </c>
      <c r="DKI1" s="33" t="s">
        <v>3314</v>
      </c>
      <c r="DKJ1" s="33" t="s">
        <v>3315</v>
      </c>
      <c r="DKK1" s="33" t="s">
        <v>3316</v>
      </c>
      <c r="DKL1" s="33" t="s">
        <v>3317</v>
      </c>
      <c r="DKM1" s="33" t="s">
        <v>3318</v>
      </c>
      <c r="DKN1" s="33" t="s">
        <v>3319</v>
      </c>
      <c r="DKO1" s="33" t="s">
        <v>3320</v>
      </c>
      <c r="DKP1" s="33" t="s">
        <v>3321</v>
      </c>
      <c r="DKQ1" s="33" t="s">
        <v>3322</v>
      </c>
      <c r="DKR1" s="33" t="s">
        <v>3323</v>
      </c>
      <c r="DKS1" s="33" t="s">
        <v>3324</v>
      </c>
      <c r="DKT1" s="33" t="s">
        <v>3325</v>
      </c>
      <c r="DKU1" s="33" t="s">
        <v>3326</v>
      </c>
      <c r="DKV1" s="33" t="s">
        <v>3327</v>
      </c>
      <c r="DKW1" s="33" t="s">
        <v>3328</v>
      </c>
      <c r="DKX1" s="33" t="s">
        <v>3329</v>
      </c>
      <c r="DKY1" s="33" t="s">
        <v>3330</v>
      </c>
      <c r="DKZ1" s="33" t="s">
        <v>3331</v>
      </c>
      <c r="DLA1" s="33" t="s">
        <v>3332</v>
      </c>
      <c r="DLB1" s="33" t="s">
        <v>3333</v>
      </c>
      <c r="DLC1" s="33" t="s">
        <v>3334</v>
      </c>
      <c r="DLD1" s="33" t="s">
        <v>3335</v>
      </c>
      <c r="DLE1" s="33" t="s">
        <v>3336</v>
      </c>
      <c r="DLF1" s="33" t="s">
        <v>3337</v>
      </c>
      <c r="DLG1" s="33" t="s">
        <v>3338</v>
      </c>
      <c r="DLH1" s="33" t="s">
        <v>3339</v>
      </c>
      <c r="DLI1" s="33" t="s">
        <v>3340</v>
      </c>
      <c r="DLJ1" s="33" t="s">
        <v>3341</v>
      </c>
      <c r="DLK1" s="33" t="s">
        <v>3342</v>
      </c>
      <c r="DLL1" s="33" t="s">
        <v>3343</v>
      </c>
      <c r="DLM1" s="33" t="s">
        <v>3344</v>
      </c>
      <c r="DLN1" s="33" t="s">
        <v>3345</v>
      </c>
      <c r="DLO1" s="33" t="s">
        <v>3346</v>
      </c>
      <c r="DLP1" s="33" t="s">
        <v>3347</v>
      </c>
      <c r="DLQ1" s="33" t="s">
        <v>3348</v>
      </c>
      <c r="DLR1" s="33" t="s">
        <v>3349</v>
      </c>
      <c r="DLS1" s="33" t="s">
        <v>3350</v>
      </c>
      <c r="DLT1" s="33" t="s">
        <v>3351</v>
      </c>
      <c r="DLU1" s="33" t="s">
        <v>3352</v>
      </c>
      <c r="DLV1" s="33" t="s">
        <v>3353</v>
      </c>
      <c r="DLW1" s="33" t="s">
        <v>3354</v>
      </c>
      <c r="DLX1" s="33" t="s">
        <v>3355</v>
      </c>
      <c r="DLY1" s="33" t="s">
        <v>3356</v>
      </c>
      <c r="DLZ1" s="33" t="s">
        <v>3357</v>
      </c>
      <c r="DMA1" s="33" t="s">
        <v>3358</v>
      </c>
      <c r="DMB1" s="33" t="s">
        <v>3359</v>
      </c>
      <c r="DMC1" s="33" t="s">
        <v>3360</v>
      </c>
      <c r="DMD1" s="33" t="s">
        <v>3361</v>
      </c>
      <c r="DME1" s="33" t="s">
        <v>3362</v>
      </c>
      <c r="DMF1" s="33" t="s">
        <v>3363</v>
      </c>
      <c r="DMG1" s="33" t="s">
        <v>3364</v>
      </c>
      <c r="DMH1" s="33" t="s">
        <v>3365</v>
      </c>
      <c r="DMI1" s="33" t="s">
        <v>3366</v>
      </c>
      <c r="DMJ1" s="33" t="s">
        <v>3367</v>
      </c>
      <c r="DMK1" s="33" t="s">
        <v>3368</v>
      </c>
      <c r="DML1" s="33" t="s">
        <v>3369</v>
      </c>
      <c r="DMM1" s="33" t="s">
        <v>3370</v>
      </c>
      <c r="DMN1" s="33" t="s">
        <v>3371</v>
      </c>
      <c r="DMO1" s="33" t="s">
        <v>3372</v>
      </c>
      <c r="DMP1" s="33" t="s">
        <v>3373</v>
      </c>
      <c r="DMQ1" s="33" t="s">
        <v>3374</v>
      </c>
      <c r="DMR1" s="33" t="s">
        <v>3375</v>
      </c>
      <c r="DMS1" s="33" t="s">
        <v>3376</v>
      </c>
      <c r="DMT1" s="33" t="s">
        <v>3377</v>
      </c>
      <c r="DMU1" s="33" t="s">
        <v>3378</v>
      </c>
      <c r="DMV1" s="33" t="s">
        <v>3379</v>
      </c>
      <c r="DMW1" s="33" t="s">
        <v>3380</v>
      </c>
      <c r="DMX1" s="33" t="s">
        <v>3381</v>
      </c>
      <c r="DMY1" s="33" t="s">
        <v>3382</v>
      </c>
      <c r="DMZ1" s="33" t="s">
        <v>3383</v>
      </c>
      <c r="DNA1" s="33" t="s">
        <v>3384</v>
      </c>
      <c r="DNB1" s="33" t="s">
        <v>3385</v>
      </c>
      <c r="DNC1" s="33" t="s">
        <v>3386</v>
      </c>
      <c r="DND1" s="33" t="s">
        <v>3387</v>
      </c>
      <c r="DNE1" s="33" t="s">
        <v>3388</v>
      </c>
      <c r="DNF1" s="33" t="s">
        <v>3389</v>
      </c>
      <c r="DNG1" s="33" t="s">
        <v>3390</v>
      </c>
      <c r="DNH1" s="33" t="s">
        <v>3391</v>
      </c>
      <c r="DNI1" s="33" t="s">
        <v>3392</v>
      </c>
      <c r="DNJ1" s="33" t="s">
        <v>3393</v>
      </c>
      <c r="DNK1" s="33" t="s">
        <v>3394</v>
      </c>
      <c r="DNL1" s="33" t="s">
        <v>3395</v>
      </c>
      <c r="DNM1" s="33" t="s">
        <v>3396</v>
      </c>
      <c r="DNN1" s="33" t="s">
        <v>3397</v>
      </c>
      <c r="DNO1" s="33" t="s">
        <v>3398</v>
      </c>
      <c r="DNP1" s="33" t="s">
        <v>3399</v>
      </c>
      <c r="DNQ1" s="33" t="s">
        <v>3400</v>
      </c>
      <c r="DNR1" s="33" t="s">
        <v>3401</v>
      </c>
      <c r="DNS1" s="33" t="s">
        <v>3402</v>
      </c>
      <c r="DNT1" s="33" t="s">
        <v>3403</v>
      </c>
      <c r="DNU1" s="33" t="s">
        <v>3404</v>
      </c>
      <c r="DNV1" s="33" t="s">
        <v>3405</v>
      </c>
      <c r="DNW1" s="33" t="s">
        <v>3406</v>
      </c>
      <c r="DNX1" s="33" t="s">
        <v>3407</v>
      </c>
      <c r="DNY1" s="33" t="s">
        <v>3408</v>
      </c>
      <c r="DNZ1" s="33" t="s">
        <v>3409</v>
      </c>
      <c r="DOA1" s="33" t="s">
        <v>3410</v>
      </c>
      <c r="DOB1" s="33" t="s">
        <v>3411</v>
      </c>
      <c r="DOC1" s="33" t="s">
        <v>3412</v>
      </c>
      <c r="DOD1" s="33" t="s">
        <v>3413</v>
      </c>
      <c r="DOE1" s="33" t="s">
        <v>3414</v>
      </c>
      <c r="DOF1" s="33" t="s">
        <v>3415</v>
      </c>
      <c r="DOG1" s="33" t="s">
        <v>3416</v>
      </c>
      <c r="DOH1" s="33" t="s">
        <v>3417</v>
      </c>
      <c r="DOI1" s="33" t="s">
        <v>3418</v>
      </c>
      <c r="DOJ1" s="33" t="s">
        <v>3419</v>
      </c>
      <c r="DOK1" s="33" t="s">
        <v>3420</v>
      </c>
      <c r="DOL1" s="33" t="s">
        <v>3421</v>
      </c>
      <c r="DOM1" s="33" t="s">
        <v>3422</v>
      </c>
      <c r="DON1" s="33" t="s">
        <v>3423</v>
      </c>
      <c r="DOO1" s="33" t="s">
        <v>3424</v>
      </c>
      <c r="DOP1" s="33" t="s">
        <v>3425</v>
      </c>
      <c r="DOQ1" s="33" t="s">
        <v>3426</v>
      </c>
      <c r="DOR1" s="33" t="s">
        <v>3427</v>
      </c>
      <c r="DOS1" s="33" t="s">
        <v>3428</v>
      </c>
      <c r="DOT1" s="33" t="s">
        <v>3429</v>
      </c>
      <c r="DOU1" s="33" t="s">
        <v>3430</v>
      </c>
      <c r="DOV1" s="33" t="s">
        <v>3431</v>
      </c>
      <c r="DOW1" s="33" t="s">
        <v>3432</v>
      </c>
      <c r="DOX1" s="33" t="s">
        <v>3433</v>
      </c>
      <c r="DOY1" s="33" t="s">
        <v>3434</v>
      </c>
      <c r="DOZ1" s="33" t="s">
        <v>3435</v>
      </c>
      <c r="DPA1" s="33" t="s">
        <v>3436</v>
      </c>
      <c r="DPB1" s="33" t="s">
        <v>3437</v>
      </c>
      <c r="DPC1" s="33" t="s">
        <v>3438</v>
      </c>
      <c r="DPD1" s="33" t="s">
        <v>3439</v>
      </c>
      <c r="DPE1" s="33" t="s">
        <v>3440</v>
      </c>
      <c r="DPF1" s="33" t="s">
        <v>3441</v>
      </c>
      <c r="DPG1" s="33" t="s">
        <v>3442</v>
      </c>
      <c r="DPH1" s="33" t="s">
        <v>3443</v>
      </c>
      <c r="DPI1" s="33" t="s">
        <v>3444</v>
      </c>
      <c r="DPJ1" s="33" t="s">
        <v>3445</v>
      </c>
      <c r="DPK1" s="33" t="s">
        <v>3446</v>
      </c>
      <c r="DPL1" s="33" t="s">
        <v>3447</v>
      </c>
      <c r="DPM1" s="33" t="s">
        <v>3448</v>
      </c>
      <c r="DPN1" s="33" t="s">
        <v>3449</v>
      </c>
      <c r="DPO1" s="33" t="s">
        <v>3450</v>
      </c>
      <c r="DPP1" s="33" t="s">
        <v>3451</v>
      </c>
      <c r="DPQ1" s="33" t="s">
        <v>3452</v>
      </c>
      <c r="DPR1" s="33" t="s">
        <v>3453</v>
      </c>
      <c r="DPS1" s="33" t="s">
        <v>3454</v>
      </c>
      <c r="DPT1" s="33" t="s">
        <v>3455</v>
      </c>
      <c r="DPU1" s="33" t="s">
        <v>3456</v>
      </c>
      <c r="DPV1" s="33" t="s">
        <v>3457</v>
      </c>
      <c r="DPW1" s="33" t="s">
        <v>3458</v>
      </c>
      <c r="DPX1" s="33" t="s">
        <v>3459</v>
      </c>
      <c r="DPY1" s="33" t="s">
        <v>3460</v>
      </c>
      <c r="DPZ1" s="33" t="s">
        <v>3461</v>
      </c>
      <c r="DQA1" s="33" t="s">
        <v>3462</v>
      </c>
      <c r="DQB1" s="33" t="s">
        <v>3463</v>
      </c>
      <c r="DQC1" s="33" t="s">
        <v>3464</v>
      </c>
      <c r="DQD1" s="33" t="s">
        <v>3465</v>
      </c>
      <c r="DQE1" s="33" t="s">
        <v>3466</v>
      </c>
      <c r="DQF1" s="33" t="s">
        <v>3467</v>
      </c>
      <c r="DQG1" s="33" t="s">
        <v>3468</v>
      </c>
      <c r="DQH1" s="33" t="s">
        <v>3469</v>
      </c>
      <c r="DQI1" s="33" t="s">
        <v>3470</v>
      </c>
      <c r="DQJ1" s="33" t="s">
        <v>3471</v>
      </c>
      <c r="DQK1" s="33" t="s">
        <v>3472</v>
      </c>
      <c r="DQL1" s="33" t="s">
        <v>3473</v>
      </c>
      <c r="DQM1" s="33" t="s">
        <v>3474</v>
      </c>
      <c r="DQN1" s="33" t="s">
        <v>3475</v>
      </c>
      <c r="DQO1" s="33" t="s">
        <v>3476</v>
      </c>
      <c r="DQP1" s="33" t="s">
        <v>3477</v>
      </c>
      <c r="DQQ1" s="33" t="s">
        <v>3478</v>
      </c>
      <c r="DQR1" s="33" t="s">
        <v>3479</v>
      </c>
      <c r="DQS1" s="33" t="s">
        <v>3480</v>
      </c>
      <c r="DQT1" s="33" t="s">
        <v>3481</v>
      </c>
      <c r="DQU1" s="33" t="s">
        <v>3482</v>
      </c>
      <c r="DQV1" s="33" t="s">
        <v>3483</v>
      </c>
      <c r="DQW1" s="33" t="s">
        <v>3484</v>
      </c>
      <c r="DQX1" s="33" t="s">
        <v>3485</v>
      </c>
      <c r="DQY1" s="33" t="s">
        <v>3486</v>
      </c>
      <c r="DQZ1" s="33" t="s">
        <v>3487</v>
      </c>
      <c r="DRA1" s="33" t="s">
        <v>3488</v>
      </c>
      <c r="DRB1" s="33" t="s">
        <v>3489</v>
      </c>
      <c r="DRC1" s="33" t="s">
        <v>3490</v>
      </c>
      <c r="DRD1" s="33" t="s">
        <v>3491</v>
      </c>
      <c r="DRE1" s="33" t="s">
        <v>3492</v>
      </c>
      <c r="DRF1" s="33" t="s">
        <v>3493</v>
      </c>
      <c r="DRG1" s="33" t="s">
        <v>3494</v>
      </c>
      <c r="DRH1" s="33" t="s">
        <v>3495</v>
      </c>
      <c r="DRI1" s="33" t="s">
        <v>3496</v>
      </c>
      <c r="DRJ1" s="33" t="s">
        <v>3497</v>
      </c>
      <c r="DRK1" s="33" t="s">
        <v>3498</v>
      </c>
      <c r="DRL1" s="33" t="s">
        <v>3499</v>
      </c>
      <c r="DRM1" s="33" t="s">
        <v>3500</v>
      </c>
      <c r="DRN1" s="33" t="s">
        <v>3501</v>
      </c>
      <c r="DRO1" s="33" t="s">
        <v>3502</v>
      </c>
      <c r="DRP1" s="33" t="s">
        <v>3503</v>
      </c>
      <c r="DRQ1" s="33" t="s">
        <v>3504</v>
      </c>
      <c r="DRR1" s="33" t="s">
        <v>3505</v>
      </c>
      <c r="DRS1" s="33" t="s">
        <v>3506</v>
      </c>
      <c r="DRT1" s="33" t="s">
        <v>3507</v>
      </c>
      <c r="DRU1" s="33" t="s">
        <v>3508</v>
      </c>
      <c r="DRV1" s="33" t="s">
        <v>3509</v>
      </c>
      <c r="DRW1" s="33" t="s">
        <v>3510</v>
      </c>
      <c r="DRX1" s="33" t="s">
        <v>3511</v>
      </c>
      <c r="DRY1" s="33" t="s">
        <v>3512</v>
      </c>
      <c r="DRZ1" s="33" t="s">
        <v>3513</v>
      </c>
      <c r="DSA1" s="33" t="s">
        <v>3514</v>
      </c>
      <c r="DSB1" s="33" t="s">
        <v>3515</v>
      </c>
      <c r="DSC1" s="33" t="s">
        <v>3516</v>
      </c>
      <c r="DSD1" s="33" t="s">
        <v>3517</v>
      </c>
      <c r="DSE1" s="33" t="s">
        <v>3518</v>
      </c>
      <c r="DSF1" s="33" t="s">
        <v>3519</v>
      </c>
      <c r="DSG1" s="33" t="s">
        <v>3520</v>
      </c>
      <c r="DSH1" s="33" t="s">
        <v>3521</v>
      </c>
      <c r="DSI1" s="33" t="s">
        <v>3522</v>
      </c>
      <c r="DSJ1" s="33" t="s">
        <v>3523</v>
      </c>
      <c r="DSK1" s="33" t="s">
        <v>3524</v>
      </c>
      <c r="DSL1" s="33" t="s">
        <v>3525</v>
      </c>
      <c r="DSM1" s="33" t="s">
        <v>3526</v>
      </c>
      <c r="DSN1" s="33" t="s">
        <v>3527</v>
      </c>
      <c r="DSO1" s="33" t="s">
        <v>3528</v>
      </c>
      <c r="DSP1" s="33" t="s">
        <v>3529</v>
      </c>
      <c r="DSQ1" s="33" t="s">
        <v>3530</v>
      </c>
      <c r="DSR1" s="33" t="s">
        <v>3531</v>
      </c>
      <c r="DSS1" s="33" t="s">
        <v>3532</v>
      </c>
      <c r="DST1" s="33" t="s">
        <v>3533</v>
      </c>
      <c r="DSU1" s="33" t="s">
        <v>3534</v>
      </c>
      <c r="DSV1" s="33" t="s">
        <v>3535</v>
      </c>
      <c r="DSW1" s="33" t="s">
        <v>3536</v>
      </c>
      <c r="DSX1" s="33" t="s">
        <v>3537</v>
      </c>
      <c r="DSY1" s="33" t="s">
        <v>3538</v>
      </c>
      <c r="DSZ1" s="33" t="s">
        <v>3539</v>
      </c>
      <c r="DTA1" s="33" t="s">
        <v>3540</v>
      </c>
      <c r="DTB1" s="33" t="s">
        <v>3541</v>
      </c>
      <c r="DTC1" s="33" t="s">
        <v>3542</v>
      </c>
      <c r="DTD1" s="33" t="s">
        <v>3543</v>
      </c>
      <c r="DTE1" s="33" t="s">
        <v>3544</v>
      </c>
      <c r="DTF1" s="33" t="s">
        <v>3545</v>
      </c>
      <c r="DTG1" s="33" t="s">
        <v>3546</v>
      </c>
      <c r="DTH1" s="33" t="s">
        <v>3547</v>
      </c>
      <c r="DTI1" s="33" t="s">
        <v>3548</v>
      </c>
      <c r="DTJ1" s="33" t="s">
        <v>3549</v>
      </c>
      <c r="DTK1" s="33" t="s">
        <v>3550</v>
      </c>
      <c r="DTL1" s="33" t="s">
        <v>3551</v>
      </c>
      <c r="DTM1" s="33" t="s">
        <v>3552</v>
      </c>
      <c r="DTN1" s="33" t="s">
        <v>3553</v>
      </c>
      <c r="DTO1" s="33" t="s">
        <v>3554</v>
      </c>
      <c r="DTP1" s="33" t="s">
        <v>3555</v>
      </c>
      <c r="DTQ1" s="33" t="s">
        <v>3556</v>
      </c>
      <c r="DTR1" s="33" t="s">
        <v>3557</v>
      </c>
      <c r="DTS1" s="33" t="s">
        <v>3558</v>
      </c>
      <c r="DTT1" s="33" t="s">
        <v>3559</v>
      </c>
      <c r="DTU1" s="33" t="s">
        <v>3560</v>
      </c>
      <c r="DTV1" s="33" t="s">
        <v>3561</v>
      </c>
      <c r="DTW1" s="33" t="s">
        <v>3562</v>
      </c>
      <c r="DTX1" s="33" t="s">
        <v>3563</v>
      </c>
      <c r="DTY1" s="33" t="s">
        <v>3564</v>
      </c>
      <c r="DTZ1" s="33" t="s">
        <v>3565</v>
      </c>
      <c r="DUA1" s="33" t="s">
        <v>3566</v>
      </c>
      <c r="DUB1" s="33" t="s">
        <v>3567</v>
      </c>
      <c r="DUC1" s="33" t="s">
        <v>3568</v>
      </c>
      <c r="DUD1" s="33" t="s">
        <v>3569</v>
      </c>
      <c r="DUE1" s="33" t="s">
        <v>3570</v>
      </c>
      <c r="DUF1" s="33" t="s">
        <v>3571</v>
      </c>
      <c r="DUG1" s="33" t="s">
        <v>3572</v>
      </c>
      <c r="DUH1" s="33" t="s">
        <v>3573</v>
      </c>
      <c r="DUI1" s="33" t="s">
        <v>3574</v>
      </c>
      <c r="DUJ1" s="33" t="s">
        <v>3575</v>
      </c>
      <c r="DUK1" s="33" t="s">
        <v>3576</v>
      </c>
      <c r="DUL1" s="33" t="s">
        <v>3577</v>
      </c>
      <c r="DUM1" s="33" t="s">
        <v>3578</v>
      </c>
      <c r="DUN1" s="33" t="s">
        <v>3579</v>
      </c>
      <c r="DUO1" s="33" t="s">
        <v>3580</v>
      </c>
      <c r="DUP1" s="33" t="s">
        <v>3581</v>
      </c>
      <c r="DUQ1" s="33" t="s">
        <v>3582</v>
      </c>
      <c r="DUR1" s="33" t="s">
        <v>3583</v>
      </c>
      <c r="DUS1" s="33" t="s">
        <v>3584</v>
      </c>
      <c r="DUT1" s="33" t="s">
        <v>3585</v>
      </c>
      <c r="DUU1" s="33" t="s">
        <v>3586</v>
      </c>
      <c r="DUV1" s="33" t="s">
        <v>3587</v>
      </c>
      <c r="DUW1" s="33" t="s">
        <v>3588</v>
      </c>
      <c r="DUX1" s="33" t="s">
        <v>3589</v>
      </c>
      <c r="DUY1" s="33" t="s">
        <v>3590</v>
      </c>
      <c r="DUZ1" s="33" t="s">
        <v>3591</v>
      </c>
      <c r="DVA1" s="33" t="s">
        <v>3592</v>
      </c>
      <c r="DVB1" s="33" t="s">
        <v>3593</v>
      </c>
      <c r="DVC1" s="33" t="s">
        <v>3594</v>
      </c>
      <c r="DVD1" s="33" t="s">
        <v>3595</v>
      </c>
      <c r="DVE1" s="33" t="s">
        <v>3596</v>
      </c>
      <c r="DVF1" s="33" t="s">
        <v>3597</v>
      </c>
      <c r="DVG1" s="33" t="s">
        <v>3598</v>
      </c>
      <c r="DVH1" s="33" t="s">
        <v>3599</v>
      </c>
      <c r="DVI1" s="33" t="s">
        <v>3600</v>
      </c>
      <c r="DVJ1" s="33" t="s">
        <v>3601</v>
      </c>
      <c r="DVK1" s="33" t="s">
        <v>3602</v>
      </c>
      <c r="DVL1" s="33" t="s">
        <v>3603</v>
      </c>
      <c r="DVM1" s="33" t="s">
        <v>3604</v>
      </c>
      <c r="DVN1" s="33" t="s">
        <v>3605</v>
      </c>
      <c r="DVO1" s="33" t="s">
        <v>3606</v>
      </c>
      <c r="DVP1" s="33" t="s">
        <v>3607</v>
      </c>
      <c r="DVQ1" s="33" t="s">
        <v>3608</v>
      </c>
      <c r="DVR1" s="33" t="s">
        <v>3609</v>
      </c>
      <c r="DVS1" s="33" t="s">
        <v>3610</v>
      </c>
      <c r="DVT1" s="33" t="s">
        <v>3611</v>
      </c>
      <c r="DVU1" s="33" t="s">
        <v>3612</v>
      </c>
      <c r="DVV1" s="33" t="s">
        <v>3613</v>
      </c>
      <c r="DVW1" s="33" t="s">
        <v>3614</v>
      </c>
      <c r="DVX1" s="33" t="s">
        <v>3615</v>
      </c>
      <c r="DVY1" s="33" t="s">
        <v>3616</v>
      </c>
      <c r="DVZ1" s="33" t="s">
        <v>3617</v>
      </c>
      <c r="DWA1" s="33" t="s">
        <v>3618</v>
      </c>
      <c r="DWB1" s="33" t="s">
        <v>3619</v>
      </c>
      <c r="DWC1" s="33" t="s">
        <v>3620</v>
      </c>
      <c r="DWD1" s="33" t="s">
        <v>3621</v>
      </c>
      <c r="DWE1" s="33" t="s">
        <v>3622</v>
      </c>
      <c r="DWF1" s="33" t="s">
        <v>3623</v>
      </c>
      <c r="DWG1" s="33" t="s">
        <v>3624</v>
      </c>
      <c r="DWH1" s="33" t="s">
        <v>3625</v>
      </c>
      <c r="DWI1" s="33" t="s">
        <v>3626</v>
      </c>
      <c r="DWJ1" s="33" t="s">
        <v>3627</v>
      </c>
      <c r="DWK1" s="33" t="s">
        <v>3628</v>
      </c>
      <c r="DWL1" s="33" t="s">
        <v>3629</v>
      </c>
      <c r="DWM1" s="33" t="s">
        <v>3630</v>
      </c>
      <c r="DWN1" s="33" t="s">
        <v>3631</v>
      </c>
      <c r="DWO1" s="33" t="s">
        <v>3632</v>
      </c>
      <c r="DWP1" s="33" t="s">
        <v>3633</v>
      </c>
      <c r="DWQ1" s="33" t="s">
        <v>3634</v>
      </c>
      <c r="DWR1" s="33" t="s">
        <v>3635</v>
      </c>
      <c r="DWS1" s="33" t="s">
        <v>3636</v>
      </c>
      <c r="DWT1" s="33" t="s">
        <v>3637</v>
      </c>
      <c r="DWU1" s="33" t="s">
        <v>3638</v>
      </c>
      <c r="DWV1" s="33" t="s">
        <v>3639</v>
      </c>
      <c r="DWW1" s="33" t="s">
        <v>3640</v>
      </c>
      <c r="DWX1" s="33" t="s">
        <v>3641</v>
      </c>
      <c r="DWY1" s="33" t="s">
        <v>3642</v>
      </c>
      <c r="DWZ1" s="33" t="s">
        <v>3643</v>
      </c>
      <c r="DXA1" s="33" t="s">
        <v>3644</v>
      </c>
      <c r="DXB1" s="33" t="s">
        <v>3645</v>
      </c>
      <c r="DXC1" s="33" t="s">
        <v>3646</v>
      </c>
      <c r="DXD1" s="33" t="s">
        <v>3647</v>
      </c>
      <c r="DXE1" s="33" t="s">
        <v>3648</v>
      </c>
      <c r="DXF1" s="33" t="s">
        <v>3649</v>
      </c>
      <c r="DXG1" s="33" t="s">
        <v>3650</v>
      </c>
      <c r="DXH1" s="33" t="s">
        <v>3651</v>
      </c>
      <c r="DXI1" s="33" t="s">
        <v>3652</v>
      </c>
      <c r="DXJ1" s="33" t="s">
        <v>3653</v>
      </c>
      <c r="DXK1" s="33" t="s">
        <v>3654</v>
      </c>
      <c r="DXL1" s="33" t="s">
        <v>3655</v>
      </c>
      <c r="DXM1" s="33" t="s">
        <v>3656</v>
      </c>
      <c r="DXN1" s="33" t="s">
        <v>3657</v>
      </c>
      <c r="DXO1" s="33" t="s">
        <v>3658</v>
      </c>
      <c r="DXP1" s="33" t="s">
        <v>3659</v>
      </c>
      <c r="DXQ1" s="33" t="s">
        <v>3660</v>
      </c>
      <c r="DXR1" s="33" t="s">
        <v>3661</v>
      </c>
      <c r="DXS1" s="33" t="s">
        <v>3662</v>
      </c>
      <c r="DXT1" s="33" t="s">
        <v>3663</v>
      </c>
      <c r="DXU1" s="33" t="s">
        <v>3664</v>
      </c>
      <c r="DXV1" s="33" t="s">
        <v>3665</v>
      </c>
      <c r="DXW1" s="33" t="s">
        <v>3666</v>
      </c>
      <c r="DXX1" s="33" t="s">
        <v>3667</v>
      </c>
      <c r="DXY1" s="33" t="s">
        <v>3668</v>
      </c>
      <c r="DXZ1" s="33" t="s">
        <v>3669</v>
      </c>
      <c r="DYA1" s="33" t="s">
        <v>3670</v>
      </c>
      <c r="DYB1" s="33" t="s">
        <v>3671</v>
      </c>
      <c r="DYC1" s="33" t="s">
        <v>3672</v>
      </c>
      <c r="DYD1" s="33" t="s">
        <v>3673</v>
      </c>
      <c r="DYE1" s="33" t="s">
        <v>3674</v>
      </c>
      <c r="DYF1" s="33" t="s">
        <v>3675</v>
      </c>
      <c r="DYG1" s="33" t="s">
        <v>3676</v>
      </c>
      <c r="DYH1" s="33" t="s">
        <v>3677</v>
      </c>
      <c r="DYI1" s="33" t="s">
        <v>3678</v>
      </c>
      <c r="DYJ1" s="33" t="s">
        <v>3679</v>
      </c>
      <c r="DYK1" s="33" t="s">
        <v>3680</v>
      </c>
      <c r="DYL1" s="33" t="s">
        <v>3681</v>
      </c>
      <c r="DYM1" s="33" t="s">
        <v>3682</v>
      </c>
      <c r="DYN1" s="33" t="s">
        <v>3683</v>
      </c>
      <c r="DYO1" s="33" t="s">
        <v>3684</v>
      </c>
      <c r="DYP1" s="33" t="s">
        <v>3685</v>
      </c>
      <c r="DYQ1" s="33" t="s">
        <v>3686</v>
      </c>
      <c r="DYR1" s="33" t="s">
        <v>3687</v>
      </c>
      <c r="DYS1" s="33" t="s">
        <v>3688</v>
      </c>
      <c r="DYT1" s="33" t="s">
        <v>3689</v>
      </c>
      <c r="DYU1" s="33" t="s">
        <v>3690</v>
      </c>
      <c r="DYV1" s="33" t="s">
        <v>3691</v>
      </c>
      <c r="DYW1" s="33" t="s">
        <v>3692</v>
      </c>
      <c r="DYX1" s="33" t="s">
        <v>3693</v>
      </c>
      <c r="DYY1" s="33" t="s">
        <v>3694</v>
      </c>
      <c r="DYZ1" s="33" t="s">
        <v>3695</v>
      </c>
      <c r="DZA1" s="33" t="s">
        <v>3696</v>
      </c>
      <c r="DZB1" s="33" t="s">
        <v>3697</v>
      </c>
      <c r="DZC1" s="33" t="s">
        <v>3698</v>
      </c>
      <c r="DZD1" s="33" t="s">
        <v>3699</v>
      </c>
      <c r="DZE1" s="33" t="s">
        <v>3700</v>
      </c>
      <c r="DZF1" s="33" t="s">
        <v>3701</v>
      </c>
      <c r="DZG1" s="33" t="s">
        <v>3702</v>
      </c>
      <c r="DZH1" s="33" t="s">
        <v>3703</v>
      </c>
      <c r="DZI1" s="33" t="s">
        <v>3704</v>
      </c>
      <c r="DZJ1" s="33" t="s">
        <v>3705</v>
      </c>
      <c r="DZK1" s="33" t="s">
        <v>3706</v>
      </c>
      <c r="DZL1" s="33" t="s">
        <v>3707</v>
      </c>
      <c r="DZM1" s="33" t="s">
        <v>3708</v>
      </c>
      <c r="DZN1" s="33" t="s">
        <v>3709</v>
      </c>
      <c r="DZO1" s="33" t="s">
        <v>3710</v>
      </c>
      <c r="DZP1" s="33" t="s">
        <v>3711</v>
      </c>
      <c r="DZQ1" s="33" t="s">
        <v>3712</v>
      </c>
      <c r="DZR1" s="33" t="s">
        <v>3713</v>
      </c>
      <c r="DZS1" s="33" t="s">
        <v>3714</v>
      </c>
      <c r="DZT1" s="33" t="s">
        <v>3715</v>
      </c>
      <c r="DZU1" s="33" t="s">
        <v>3716</v>
      </c>
      <c r="DZV1" s="33" t="s">
        <v>3717</v>
      </c>
      <c r="DZW1" s="33" t="s">
        <v>3718</v>
      </c>
      <c r="DZX1" s="33" t="s">
        <v>3719</v>
      </c>
      <c r="DZY1" s="33" t="s">
        <v>3720</v>
      </c>
      <c r="DZZ1" s="33" t="s">
        <v>3721</v>
      </c>
      <c r="EAA1" s="33" t="s">
        <v>3722</v>
      </c>
      <c r="EAB1" s="33" t="s">
        <v>3723</v>
      </c>
      <c r="EAC1" s="33" t="s">
        <v>3724</v>
      </c>
      <c r="EAD1" s="33" t="s">
        <v>3725</v>
      </c>
      <c r="EAE1" s="33" t="s">
        <v>3726</v>
      </c>
      <c r="EAF1" s="33" t="s">
        <v>3727</v>
      </c>
      <c r="EAG1" s="33" t="s">
        <v>3728</v>
      </c>
      <c r="EAH1" s="33" t="s">
        <v>3729</v>
      </c>
      <c r="EAI1" s="33" t="s">
        <v>3730</v>
      </c>
      <c r="EAJ1" s="33" t="s">
        <v>3731</v>
      </c>
      <c r="EAK1" s="33" t="s">
        <v>3732</v>
      </c>
      <c r="EAL1" s="33" t="s">
        <v>3733</v>
      </c>
      <c r="EAM1" s="33" t="s">
        <v>3734</v>
      </c>
      <c r="EAN1" s="33" t="s">
        <v>3735</v>
      </c>
      <c r="EAO1" s="33" t="s">
        <v>3736</v>
      </c>
      <c r="EAP1" s="33" t="s">
        <v>3737</v>
      </c>
      <c r="EAQ1" s="33" t="s">
        <v>3738</v>
      </c>
      <c r="EAR1" s="33" t="s">
        <v>3739</v>
      </c>
      <c r="EAS1" s="33" t="s">
        <v>3740</v>
      </c>
      <c r="EAT1" s="33" t="s">
        <v>3741</v>
      </c>
      <c r="EAU1" s="33" t="s">
        <v>3742</v>
      </c>
      <c r="EAV1" s="33" t="s">
        <v>3743</v>
      </c>
      <c r="EAW1" s="33" t="s">
        <v>3744</v>
      </c>
      <c r="EAX1" s="33" t="s">
        <v>3745</v>
      </c>
      <c r="EAY1" s="33" t="s">
        <v>3746</v>
      </c>
      <c r="EAZ1" s="33" t="s">
        <v>3747</v>
      </c>
      <c r="EBA1" s="33" t="s">
        <v>3748</v>
      </c>
      <c r="EBB1" s="33" t="s">
        <v>3749</v>
      </c>
      <c r="EBC1" s="33" t="s">
        <v>3750</v>
      </c>
      <c r="EBD1" s="33" t="s">
        <v>3751</v>
      </c>
      <c r="EBE1" s="33" t="s">
        <v>3752</v>
      </c>
      <c r="EBF1" s="33" t="s">
        <v>3753</v>
      </c>
      <c r="EBG1" s="33" t="s">
        <v>3754</v>
      </c>
      <c r="EBH1" s="33" t="s">
        <v>3755</v>
      </c>
      <c r="EBI1" s="33" t="s">
        <v>3756</v>
      </c>
      <c r="EBJ1" s="33" t="s">
        <v>3757</v>
      </c>
      <c r="EBK1" s="33" t="s">
        <v>3758</v>
      </c>
      <c r="EBL1" s="33" t="s">
        <v>3759</v>
      </c>
      <c r="EBM1" s="33" t="s">
        <v>3760</v>
      </c>
      <c r="EBN1" s="33" t="s">
        <v>3761</v>
      </c>
      <c r="EBO1" s="33" t="s">
        <v>3762</v>
      </c>
      <c r="EBP1" s="33" t="s">
        <v>3763</v>
      </c>
      <c r="EBQ1" s="33" t="s">
        <v>3764</v>
      </c>
      <c r="EBR1" s="33" t="s">
        <v>3765</v>
      </c>
      <c r="EBS1" s="33" t="s">
        <v>3766</v>
      </c>
      <c r="EBT1" s="33" t="s">
        <v>3767</v>
      </c>
      <c r="EBU1" s="33" t="s">
        <v>3768</v>
      </c>
      <c r="EBV1" s="33" t="s">
        <v>3769</v>
      </c>
      <c r="EBW1" s="33" t="s">
        <v>3770</v>
      </c>
      <c r="EBX1" s="33" t="s">
        <v>3771</v>
      </c>
      <c r="EBY1" s="33" t="s">
        <v>3772</v>
      </c>
      <c r="EBZ1" s="33" t="s">
        <v>3773</v>
      </c>
      <c r="ECA1" s="33" t="s">
        <v>3774</v>
      </c>
      <c r="ECB1" s="33" t="s">
        <v>3775</v>
      </c>
      <c r="ECC1" s="33" t="s">
        <v>3776</v>
      </c>
      <c r="ECD1" s="33" t="s">
        <v>3777</v>
      </c>
      <c r="ECE1" s="33" t="s">
        <v>3778</v>
      </c>
      <c r="ECF1" s="33" t="s">
        <v>3779</v>
      </c>
      <c r="ECG1" s="33" t="s">
        <v>3780</v>
      </c>
      <c r="ECH1" s="33" t="s">
        <v>3781</v>
      </c>
      <c r="ECI1" s="33" t="s">
        <v>3782</v>
      </c>
      <c r="ECJ1" s="33" t="s">
        <v>3783</v>
      </c>
      <c r="ECK1" s="33" t="s">
        <v>3784</v>
      </c>
      <c r="ECL1" s="33" t="s">
        <v>3785</v>
      </c>
      <c r="ECM1" s="33" t="s">
        <v>3786</v>
      </c>
      <c r="ECN1" s="33" t="s">
        <v>3787</v>
      </c>
      <c r="ECO1" s="33" t="s">
        <v>3788</v>
      </c>
      <c r="ECP1" s="33" t="s">
        <v>3789</v>
      </c>
      <c r="ECQ1" s="33" t="s">
        <v>3790</v>
      </c>
      <c r="ECR1" s="33" t="s">
        <v>3791</v>
      </c>
      <c r="ECS1" s="33" t="s">
        <v>3792</v>
      </c>
      <c r="ECT1" s="33" t="s">
        <v>3793</v>
      </c>
      <c r="ECU1" s="33" t="s">
        <v>3794</v>
      </c>
      <c r="ECV1" s="33" t="s">
        <v>3795</v>
      </c>
      <c r="ECW1" s="33" t="s">
        <v>3796</v>
      </c>
      <c r="ECX1" s="33" t="s">
        <v>3797</v>
      </c>
      <c r="ECY1" s="33" t="s">
        <v>3798</v>
      </c>
      <c r="ECZ1" s="33" t="s">
        <v>3799</v>
      </c>
      <c r="EDA1" s="33" t="s">
        <v>3800</v>
      </c>
      <c r="EDB1" s="33" t="s">
        <v>3801</v>
      </c>
      <c r="EDC1" s="33" t="s">
        <v>3802</v>
      </c>
      <c r="EDD1" s="33" t="s">
        <v>3803</v>
      </c>
      <c r="EDE1" s="33" t="s">
        <v>3804</v>
      </c>
      <c r="EDF1" s="33" t="s">
        <v>3805</v>
      </c>
      <c r="EDG1" s="33" t="s">
        <v>3806</v>
      </c>
      <c r="EDH1" s="33" t="s">
        <v>3807</v>
      </c>
      <c r="EDI1" s="33" t="s">
        <v>3808</v>
      </c>
      <c r="EDJ1" s="33" t="s">
        <v>3809</v>
      </c>
      <c r="EDK1" s="33" t="s">
        <v>3810</v>
      </c>
      <c r="EDL1" s="33" t="s">
        <v>3811</v>
      </c>
      <c r="EDM1" s="33" t="s">
        <v>3812</v>
      </c>
      <c r="EDN1" s="33" t="s">
        <v>3813</v>
      </c>
      <c r="EDO1" s="33" t="s">
        <v>3814</v>
      </c>
      <c r="EDP1" s="33" t="s">
        <v>3815</v>
      </c>
      <c r="EDQ1" s="33" t="s">
        <v>3816</v>
      </c>
      <c r="EDR1" s="33" t="s">
        <v>3817</v>
      </c>
      <c r="EDS1" s="33" t="s">
        <v>3818</v>
      </c>
      <c r="EDT1" s="33" t="s">
        <v>3819</v>
      </c>
      <c r="EDU1" s="33" t="s">
        <v>3820</v>
      </c>
      <c r="EDV1" s="33" t="s">
        <v>3821</v>
      </c>
      <c r="EDW1" s="33" t="s">
        <v>3822</v>
      </c>
      <c r="EDX1" s="33" t="s">
        <v>3823</v>
      </c>
      <c r="EDY1" s="33" t="s">
        <v>3824</v>
      </c>
      <c r="EDZ1" s="33" t="s">
        <v>3825</v>
      </c>
      <c r="EEA1" s="33" t="s">
        <v>3826</v>
      </c>
      <c r="EEB1" s="33" t="s">
        <v>3827</v>
      </c>
      <c r="EEC1" s="33" t="s">
        <v>3828</v>
      </c>
      <c r="EED1" s="33" t="s">
        <v>3829</v>
      </c>
      <c r="EEE1" s="33" t="s">
        <v>3830</v>
      </c>
      <c r="EEF1" s="33" t="s">
        <v>3831</v>
      </c>
      <c r="EEG1" s="33" t="s">
        <v>3832</v>
      </c>
      <c r="EEH1" s="33" t="s">
        <v>3833</v>
      </c>
      <c r="EEI1" s="33" t="s">
        <v>3834</v>
      </c>
      <c r="EEJ1" s="33" t="s">
        <v>3835</v>
      </c>
      <c r="EEK1" s="33" t="s">
        <v>3836</v>
      </c>
      <c r="EEL1" s="33" t="s">
        <v>3837</v>
      </c>
      <c r="EEM1" s="33" t="s">
        <v>3838</v>
      </c>
      <c r="EEN1" s="33" t="s">
        <v>3839</v>
      </c>
      <c r="EEO1" s="33" t="s">
        <v>3840</v>
      </c>
      <c r="EEP1" s="33" t="s">
        <v>3841</v>
      </c>
      <c r="EEQ1" s="33" t="s">
        <v>3842</v>
      </c>
      <c r="EER1" s="33" t="s">
        <v>3843</v>
      </c>
      <c r="EES1" s="33" t="s">
        <v>3844</v>
      </c>
      <c r="EET1" s="33" t="s">
        <v>3845</v>
      </c>
      <c r="EEU1" s="33" t="s">
        <v>3846</v>
      </c>
      <c r="EEV1" s="33" t="s">
        <v>3847</v>
      </c>
      <c r="EEW1" s="33" t="s">
        <v>3848</v>
      </c>
      <c r="EEX1" s="33" t="s">
        <v>3849</v>
      </c>
      <c r="EEY1" s="33" t="s">
        <v>3850</v>
      </c>
      <c r="EEZ1" s="33" t="s">
        <v>3851</v>
      </c>
      <c r="EFA1" s="33" t="s">
        <v>3852</v>
      </c>
      <c r="EFB1" s="33" t="s">
        <v>3853</v>
      </c>
      <c r="EFC1" s="33" t="s">
        <v>3854</v>
      </c>
      <c r="EFD1" s="33" t="s">
        <v>3855</v>
      </c>
      <c r="EFE1" s="33" t="s">
        <v>3856</v>
      </c>
      <c r="EFF1" s="33" t="s">
        <v>3857</v>
      </c>
      <c r="EFG1" s="33" t="s">
        <v>3858</v>
      </c>
      <c r="EFH1" s="33" t="s">
        <v>3859</v>
      </c>
      <c r="EFI1" s="33" t="s">
        <v>3860</v>
      </c>
      <c r="EFJ1" s="33" t="s">
        <v>3861</v>
      </c>
      <c r="EFK1" s="33" t="s">
        <v>3862</v>
      </c>
      <c r="EFL1" s="33" t="s">
        <v>3863</v>
      </c>
      <c r="EFM1" s="33" t="s">
        <v>3864</v>
      </c>
      <c r="EFN1" s="33" t="s">
        <v>3865</v>
      </c>
      <c r="EFO1" s="33" t="s">
        <v>3866</v>
      </c>
      <c r="EFP1" s="33" t="s">
        <v>3867</v>
      </c>
      <c r="EFQ1" s="33" t="s">
        <v>3868</v>
      </c>
      <c r="EFR1" s="33" t="s">
        <v>3869</v>
      </c>
      <c r="EFS1" s="33" t="s">
        <v>3870</v>
      </c>
      <c r="EFT1" s="33" t="s">
        <v>3871</v>
      </c>
      <c r="EFU1" s="33" t="s">
        <v>3872</v>
      </c>
      <c r="EFV1" s="33" t="s">
        <v>3873</v>
      </c>
      <c r="EFW1" s="33" t="s">
        <v>3874</v>
      </c>
      <c r="EFX1" s="33" t="s">
        <v>3875</v>
      </c>
      <c r="EFY1" s="33" t="s">
        <v>3876</v>
      </c>
      <c r="EFZ1" s="33" t="s">
        <v>3877</v>
      </c>
      <c r="EGA1" s="33" t="s">
        <v>3878</v>
      </c>
      <c r="EGB1" s="33" t="s">
        <v>3879</v>
      </c>
      <c r="EGC1" s="33" t="s">
        <v>3880</v>
      </c>
      <c r="EGD1" s="33" t="s">
        <v>3881</v>
      </c>
      <c r="EGE1" s="33" t="s">
        <v>3882</v>
      </c>
      <c r="EGF1" s="33" t="s">
        <v>3883</v>
      </c>
      <c r="EGG1" s="33" t="s">
        <v>3884</v>
      </c>
      <c r="EGH1" s="33" t="s">
        <v>3885</v>
      </c>
      <c r="EGI1" s="33" t="s">
        <v>3886</v>
      </c>
      <c r="EGJ1" s="33" t="s">
        <v>3887</v>
      </c>
      <c r="EGK1" s="33" t="s">
        <v>3888</v>
      </c>
      <c r="EGL1" s="33" t="s">
        <v>3889</v>
      </c>
      <c r="EGM1" s="33" t="s">
        <v>3890</v>
      </c>
      <c r="EGN1" s="33" t="s">
        <v>3891</v>
      </c>
      <c r="EGO1" s="33" t="s">
        <v>3892</v>
      </c>
      <c r="EGP1" s="33" t="s">
        <v>3893</v>
      </c>
      <c r="EGQ1" s="33" t="s">
        <v>3894</v>
      </c>
      <c r="EGR1" s="33" t="s">
        <v>3895</v>
      </c>
      <c r="EGS1" s="33" t="s">
        <v>3896</v>
      </c>
      <c r="EGT1" s="33" t="s">
        <v>3897</v>
      </c>
      <c r="EGU1" s="33" t="s">
        <v>3898</v>
      </c>
      <c r="EGV1" s="33" t="s">
        <v>3899</v>
      </c>
      <c r="EGW1" s="33" t="s">
        <v>3900</v>
      </c>
      <c r="EGX1" s="33" t="s">
        <v>3901</v>
      </c>
      <c r="EGY1" s="33" t="s">
        <v>3902</v>
      </c>
      <c r="EGZ1" s="33" t="s">
        <v>3903</v>
      </c>
      <c r="EHA1" s="33" t="s">
        <v>3904</v>
      </c>
      <c r="EHB1" s="33" t="s">
        <v>3905</v>
      </c>
      <c r="EHC1" s="33" t="s">
        <v>3906</v>
      </c>
      <c r="EHD1" s="33" t="s">
        <v>3907</v>
      </c>
      <c r="EHE1" s="33" t="s">
        <v>3908</v>
      </c>
      <c r="EHF1" s="33" t="s">
        <v>3909</v>
      </c>
      <c r="EHG1" s="33" t="s">
        <v>3910</v>
      </c>
      <c r="EHH1" s="33" t="s">
        <v>3911</v>
      </c>
      <c r="EHI1" s="33" t="s">
        <v>3912</v>
      </c>
      <c r="EHJ1" s="33" t="s">
        <v>3913</v>
      </c>
      <c r="EHK1" s="33" t="s">
        <v>3914</v>
      </c>
      <c r="EHL1" s="33" t="s">
        <v>3915</v>
      </c>
      <c r="EHM1" s="33" t="s">
        <v>3916</v>
      </c>
      <c r="EHN1" s="33" t="s">
        <v>3917</v>
      </c>
      <c r="EHO1" s="33" t="s">
        <v>3918</v>
      </c>
      <c r="EHP1" s="33" t="s">
        <v>3919</v>
      </c>
      <c r="EHQ1" s="33" t="s">
        <v>3920</v>
      </c>
      <c r="EHR1" s="33" t="s">
        <v>3921</v>
      </c>
      <c r="EHS1" s="33" t="s">
        <v>3922</v>
      </c>
      <c r="EHT1" s="33" t="s">
        <v>3923</v>
      </c>
      <c r="EHU1" s="33" t="s">
        <v>3924</v>
      </c>
      <c r="EHV1" s="33" t="s">
        <v>3925</v>
      </c>
      <c r="EHW1" s="33" t="s">
        <v>3926</v>
      </c>
      <c r="EHX1" s="33" t="s">
        <v>3927</v>
      </c>
      <c r="EHY1" s="33" t="s">
        <v>3928</v>
      </c>
      <c r="EHZ1" s="33" t="s">
        <v>3929</v>
      </c>
      <c r="EIA1" s="33" t="s">
        <v>3930</v>
      </c>
      <c r="EIB1" s="33" t="s">
        <v>3931</v>
      </c>
      <c r="EIC1" s="33" t="s">
        <v>3932</v>
      </c>
      <c r="EID1" s="33" t="s">
        <v>3933</v>
      </c>
      <c r="EIE1" s="33" t="s">
        <v>3934</v>
      </c>
      <c r="EIF1" s="33" t="s">
        <v>3935</v>
      </c>
      <c r="EIG1" s="33" t="s">
        <v>3936</v>
      </c>
      <c r="EIH1" s="33" t="s">
        <v>3937</v>
      </c>
      <c r="EII1" s="33" t="s">
        <v>3938</v>
      </c>
      <c r="EIJ1" s="33" t="s">
        <v>3939</v>
      </c>
      <c r="EIK1" s="33" t="s">
        <v>3940</v>
      </c>
      <c r="EIL1" s="33" t="s">
        <v>3941</v>
      </c>
      <c r="EIM1" s="33" t="s">
        <v>3942</v>
      </c>
      <c r="EIN1" s="33" t="s">
        <v>3943</v>
      </c>
      <c r="EIO1" s="33" t="s">
        <v>3944</v>
      </c>
      <c r="EIP1" s="33" t="s">
        <v>3945</v>
      </c>
      <c r="EIQ1" s="33" t="s">
        <v>3946</v>
      </c>
      <c r="EIR1" s="33" t="s">
        <v>3947</v>
      </c>
      <c r="EIS1" s="33" t="s">
        <v>3948</v>
      </c>
      <c r="EIT1" s="33" t="s">
        <v>3949</v>
      </c>
      <c r="EIU1" s="33" t="s">
        <v>3950</v>
      </c>
      <c r="EIV1" s="33" t="s">
        <v>3951</v>
      </c>
      <c r="EIW1" s="33" t="s">
        <v>3952</v>
      </c>
      <c r="EIX1" s="33" t="s">
        <v>3953</v>
      </c>
      <c r="EIY1" s="33" t="s">
        <v>3954</v>
      </c>
      <c r="EIZ1" s="33" t="s">
        <v>3955</v>
      </c>
      <c r="EJA1" s="33" t="s">
        <v>3956</v>
      </c>
      <c r="EJB1" s="33" t="s">
        <v>3957</v>
      </c>
      <c r="EJC1" s="33" t="s">
        <v>3958</v>
      </c>
      <c r="EJD1" s="33" t="s">
        <v>3959</v>
      </c>
      <c r="EJE1" s="33" t="s">
        <v>3960</v>
      </c>
      <c r="EJF1" s="33" t="s">
        <v>3961</v>
      </c>
      <c r="EJG1" s="33" t="s">
        <v>3962</v>
      </c>
      <c r="EJH1" s="33" t="s">
        <v>3963</v>
      </c>
      <c r="EJI1" s="33" t="s">
        <v>3964</v>
      </c>
      <c r="EJJ1" s="33" t="s">
        <v>3965</v>
      </c>
      <c r="EJK1" s="33" t="s">
        <v>3966</v>
      </c>
      <c r="EJL1" s="33" t="s">
        <v>3967</v>
      </c>
      <c r="EJM1" s="33" t="s">
        <v>3968</v>
      </c>
      <c r="EJN1" s="33" t="s">
        <v>3969</v>
      </c>
      <c r="EJO1" s="33" t="s">
        <v>3970</v>
      </c>
      <c r="EJP1" s="33" t="s">
        <v>3971</v>
      </c>
      <c r="EJQ1" s="33" t="s">
        <v>3972</v>
      </c>
      <c r="EJR1" s="33" t="s">
        <v>3973</v>
      </c>
      <c r="EJS1" s="33" t="s">
        <v>3974</v>
      </c>
      <c r="EJT1" s="33" t="s">
        <v>3975</v>
      </c>
      <c r="EJU1" s="33" t="s">
        <v>3976</v>
      </c>
      <c r="EJV1" s="33" t="s">
        <v>3977</v>
      </c>
      <c r="EJW1" s="33" t="s">
        <v>3978</v>
      </c>
      <c r="EJX1" s="33" t="s">
        <v>3979</v>
      </c>
      <c r="EJY1" s="33" t="s">
        <v>3980</v>
      </c>
      <c r="EJZ1" s="33" t="s">
        <v>3981</v>
      </c>
      <c r="EKA1" s="33" t="s">
        <v>3982</v>
      </c>
      <c r="EKB1" s="33" t="s">
        <v>3983</v>
      </c>
      <c r="EKC1" s="33" t="s">
        <v>3984</v>
      </c>
      <c r="EKD1" s="33" t="s">
        <v>3985</v>
      </c>
      <c r="EKE1" s="33" t="s">
        <v>3986</v>
      </c>
      <c r="EKF1" s="33" t="s">
        <v>3987</v>
      </c>
      <c r="EKG1" s="33" t="s">
        <v>3988</v>
      </c>
      <c r="EKH1" s="33" t="s">
        <v>3989</v>
      </c>
      <c r="EKI1" s="33" t="s">
        <v>3990</v>
      </c>
      <c r="EKJ1" s="33" t="s">
        <v>3991</v>
      </c>
      <c r="EKK1" s="33" t="s">
        <v>3992</v>
      </c>
      <c r="EKL1" s="33" t="s">
        <v>3993</v>
      </c>
      <c r="EKM1" s="33" t="s">
        <v>3994</v>
      </c>
      <c r="EKN1" s="33" t="s">
        <v>3995</v>
      </c>
      <c r="EKO1" s="33" t="s">
        <v>3996</v>
      </c>
      <c r="EKP1" s="33" t="s">
        <v>3997</v>
      </c>
      <c r="EKQ1" s="33" t="s">
        <v>3998</v>
      </c>
      <c r="EKR1" s="33" t="s">
        <v>3999</v>
      </c>
      <c r="EKS1" s="33" t="s">
        <v>4000</v>
      </c>
      <c r="EKT1" s="33" t="s">
        <v>4001</v>
      </c>
      <c r="EKU1" s="33" t="s">
        <v>4002</v>
      </c>
      <c r="EKV1" s="33" t="s">
        <v>4003</v>
      </c>
      <c r="EKW1" s="33" t="s">
        <v>4004</v>
      </c>
      <c r="EKX1" s="33" t="s">
        <v>4005</v>
      </c>
      <c r="EKY1" s="33" t="s">
        <v>4006</v>
      </c>
      <c r="EKZ1" s="33" t="s">
        <v>4007</v>
      </c>
      <c r="ELA1" s="33" t="s">
        <v>4008</v>
      </c>
      <c r="ELB1" s="33" t="s">
        <v>4009</v>
      </c>
      <c r="ELC1" s="33" t="s">
        <v>4010</v>
      </c>
      <c r="ELD1" s="33" t="s">
        <v>4011</v>
      </c>
      <c r="ELE1" s="33" t="s">
        <v>4012</v>
      </c>
      <c r="ELF1" s="33" t="s">
        <v>4013</v>
      </c>
      <c r="ELG1" s="33" t="s">
        <v>4014</v>
      </c>
      <c r="ELH1" s="33" t="s">
        <v>4015</v>
      </c>
      <c r="ELI1" s="33" t="s">
        <v>4016</v>
      </c>
      <c r="ELJ1" s="33" t="s">
        <v>4017</v>
      </c>
      <c r="ELK1" s="33" t="s">
        <v>4018</v>
      </c>
      <c r="ELL1" s="33" t="s">
        <v>4019</v>
      </c>
      <c r="ELM1" s="33" t="s">
        <v>4020</v>
      </c>
      <c r="ELN1" s="33" t="s">
        <v>4021</v>
      </c>
      <c r="ELO1" s="33" t="s">
        <v>4022</v>
      </c>
      <c r="ELP1" s="33" t="s">
        <v>4023</v>
      </c>
      <c r="ELQ1" s="33" t="s">
        <v>4024</v>
      </c>
      <c r="ELR1" s="33" t="s">
        <v>4025</v>
      </c>
      <c r="ELS1" s="33" t="s">
        <v>4026</v>
      </c>
      <c r="ELT1" s="33" t="s">
        <v>4027</v>
      </c>
      <c r="ELU1" s="33" t="s">
        <v>4028</v>
      </c>
      <c r="ELV1" s="33" t="s">
        <v>4029</v>
      </c>
      <c r="ELW1" s="33" t="s">
        <v>4030</v>
      </c>
      <c r="ELX1" s="33" t="s">
        <v>4031</v>
      </c>
      <c r="ELY1" s="33" t="s">
        <v>4032</v>
      </c>
      <c r="ELZ1" s="33" t="s">
        <v>4033</v>
      </c>
      <c r="EMA1" s="33" t="s">
        <v>4034</v>
      </c>
      <c r="EMB1" s="33" t="s">
        <v>4035</v>
      </c>
      <c r="EMC1" s="33" t="s">
        <v>4036</v>
      </c>
      <c r="EMD1" s="33" t="s">
        <v>4037</v>
      </c>
      <c r="EME1" s="33" t="s">
        <v>4038</v>
      </c>
      <c r="EMF1" s="33" t="s">
        <v>4039</v>
      </c>
      <c r="EMG1" s="33" t="s">
        <v>4040</v>
      </c>
      <c r="EMH1" s="33" t="s">
        <v>4041</v>
      </c>
      <c r="EMI1" s="33" t="s">
        <v>4042</v>
      </c>
      <c r="EMJ1" s="33" t="s">
        <v>4043</v>
      </c>
      <c r="EMK1" s="33" t="s">
        <v>4044</v>
      </c>
      <c r="EML1" s="33" t="s">
        <v>4045</v>
      </c>
      <c r="EMM1" s="33" t="s">
        <v>4046</v>
      </c>
      <c r="EMN1" s="33" t="s">
        <v>4047</v>
      </c>
      <c r="EMO1" s="33" t="s">
        <v>4048</v>
      </c>
      <c r="EMP1" s="33" t="s">
        <v>4049</v>
      </c>
      <c r="EMQ1" s="33" t="s">
        <v>4050</v>
      </c>
      <c r="EMR1" s="33" t="s">
        <v>4051</v>
      </c>
      <c r="EMS1" s="33" t="s">
        <v>4052</v>
      </c>
      <c r="EMT1" s="33" t="s">
        <v>4053</v>
      </c>
      <c r="EMU1" s="33" t="s">
        <v>4054</v>
      </c>
      <c r="EMV1" s="33" t="s">
        <v>4055</v>
      </c>
      <c r="EMW1" s="33" t="s">
        <v>4056</v>
      </c>
      <c r="EMX1" s="33" t="s">
        <v>4057</v>
      </c>
      <c r="EMY1" s="33" t="s">
        <v>4058</v>
      </c>
      <c r="EMZ1" s="33" t="s">
        <v>4059</v>
      </c>
      <c r="ENA1" s="33" t="s">
        <v>4060</v>
      </c>
      <c r="ENB1" s="33" t="s">
        <v>4061</v>
      </c>
      <c r="ENC1" s="33" t="s">
        <v>4062</v>
      </c>
      <c r="END1" s="33" t="s">
        <v>4063</v>
      </c>
      <c r="ENE1" s="33" t="s">
        <v>4064</v>
      </c>
      <c r="ENF1" s="33" t="s">
        <v>4065</v>
      </c>
      <c r="ENG1" s="33" t="s">
        <v>4066</v>
      </c>
      <c r="ENH1" s="33" t="s">
        <v>4067</v>
      </c>
      <c r="ENI1" s="33" t="s">
        <v>4068</v>
      </c>
      <c r="ENJ1" s="33" t="s">
        <v>4069</v>
      </c>
      <c r="ENK1" s="33" t="s">
        <v>4070</v>
      </c>
      <c r="ENL1" s="33" t="s">
        <v>4071</v>
      </c>
      <c r="ENM1" s="33" t="s">
        <v>4072</v>
      </c>
      <c r="ENN1" s="33" t="s">
        <v>4073</v>
      </c>
      <c r="ENO1" s="33" t="s">
        <v>4074</v>
      </c>
      <c r="ENP1" s="33" t="s">
        <v>4075</v>
      </c>
      <c r="ENQ1" s="33" t="s">
        <v>4076</v>
      </c>
      <c r="ENR1" s="33" t="s">
        <v>4077</v>
      </c>
      <c r="ENS1" s="33" t="s">
        <v>4078</v>
      </c>
      <c r="ENT1" s="33" t="s">
        <v>4079</v>
      </c>
      <c r="ENU1" s="33" t="s">
        <v>4080</v>
      </c>
      <c r="ENV1" s="33" t="s">
        <v>4081</v>
      </c>
      <c r="ENW1" s="33" t="s">
        <v>4082</v>
      </c>
      <c r="ENX1" s="33" t="s">
        <v>4083</v>
      </c>
      <c r="ENY1" s="33" t="s">
        <v>4084</v>
      </c>
      <c r="ENZ1" s="33" t="s">
        <v>4085</v>
      </c>
      <c r="EOA1" s="33" t="s">
        <v>4086</v>
      </c>
      <c r="EOB1" s="33" t="s">
        <v>4087</v>
      </c>
      <c r="EOC1" s="33" t="s">
        <v>4088</v>
      </c>
      <c r="EOD1" s="33" t="s">
        <v>4089</v>
      </c>
      <c r="EOE1" s="33" t="s">
        <v>4090</v>
      </c>
      <c r="EOF1" s="33" t="s">
        <v>4091</v>
      </c>
      <c r="EOG1" s="33" t="s">
        <v>4092</v>
      </c>
      <c r="EOH1" s="33" t="s">
        <v>4093</v>
      </c>
      <c r="EOI1" s="33" t="s">
        <v>4094</v>
      </c>
      <c r="EOJ1" s="33" t="s">
        <v>4095</v>
      </c>
      <c r="EOK1" s="33" t="s">
        <v>4096</v>
      </c>
      <c r="EOL1" s="33" t="s">
        <v>4097</v>
      </c>
      <c r="EOM1" s="33" t="s">
        <v>4098</v>
      </c>
      <c r="EON1" s="33" t="s">
        <v>4099</v>
      </c>
      <c r="EOO1" s="33" t="s">
        <v>4100</v>
      </c>
      <c r="EOP1" s="33" t="s">
        <v>4101</v>
      </c>
      <c r="EOQ1" s="33" t="s">
        <v>4102</v>
      </c>
      <c r="EOR1" s="33" t="s">
        <v>4103</v>
      </c>
      <c r="EOS1" s="33" t="s">
        <v>4104</v>
      </c>
      <c r="EOT1" s="33" t="s">
        <v>4105</v>
      </c>
      <c r="EOU1" s="33" t="s">
        <v>4106</v>
      </c>
      <c r="EOV1" s="33" t="s">
        <v>4107</v>
      </c>
      <c r="EOW1" s="33" t="s">
        <v>4108</v>
      </c>
      <c r="EOX1" s="33" t="s">
        <v>4109</v>
      </c>
      <c r="EOY1" s="33" t="s">
        <v>4110</v>
      </c>
      <c r="EOZ1" s="33" t="s">
        <v>4111</v>
      </c>
      <c r="EPA1" s="33" t="s">
        <v>4112</v>
      </c>
      <c r="EPB1" s="33" t="s">
        <v>4113</v>
      </c>
      <c r="EPC1" s="33" t="s">
        <v>4114</v>
      </c>
      <c r="EPD1" s="33" t="s">
        <v>4115</v>
      </c>
      <c r="EPE1" s="33" t="s">
        <v>4116</v>
      </c>
      <c r="EPF1" s="33" t="s">
        <v>4117</v>
      </c>
      <c r="EPG1" s="33" t="s">
        <v>4118</v>
      </c>
      <c r="EPH1" s="33" t="s">
        <v>4119</v>
      </c>
      <c r="EPI1" s="33" t="s">
        <v>4120</v>
      </c>
      <c r="EPJ1" s="33" t="s">
        <v>4121</v>
      </c>
      <c r="EPK1" s="33" t="s">
        <v>4122</v>
      </c>
      <c r="EPL1" s="33" t="s">
        <v>4123</v>
      </c>
      <c r="EPM1" s="33" t="s">
        <v>4124</v>
      </c>
      <c r="EPN1" s="33" t="s">
        <v>4125</v>
      </c>
      <c r="EPO1" s="33" t="s">
        <v>4126</v>
      </c>
      <c r="EPP1" s="33" t="s">
        <v>4127</v>
      </c>
      <c r="EPQ1" s="33" t="s">
        <v>4128</v>
      </c>
      <c r="EPR1" s="33" t="s">
        <v>4129</v>
      </c>
      <c r="EPS1" s="33" t="s">
        <v>4130</v>
      </c>
      <c r="EPT1" s="33" t="s">
        <v>4131</v>
      </c>
      <c r="EPU1" s="33" t="s">
        <v>4132</v>
      </c>
      <c r="EPV1" s="33" t="s">
        <v>4133</v>
      </c>
      <c r="EPW1" s="33" t="s">
        <v>4134</v>
      </c>
      <c r="EPX1" s="33" t="s">
        <v>4135</v>
      </c>
      <c r="EPY1" s="33" t="s">
        <v>4136</v>
      </c>
      <c r="EPZ1" s="33" t="s">
        <v>4137</v>
      </c>
      <c r="EQA1" s="33" t="s">
        <v>4138</v>
      </c>
      <c r="EQB1" s="33" t="s">
        <v>4139</v>
      </c>
      <c r="EQC1" s="33" t="s">
        <v>4140</v>
      </c>
      <c r="EQD1" s="33" t="s">
        <v>4141</v>
      </c>
      <c r="EQE1" s="33" t="s">
        <v>4142</v>
      </c>
      <c r="EQF1" s="33" t="s">
        <v>4143</v>
      </c>
      <c r="EQG1" s="33" t="s">
        <v>4144</v>
      </c>
      <c r="EQH1" s="33" t="s">
        <v>4145</v>
      </c>
      <c r="EQI1" s="33" t="s">
        <v>4146</v>
      </c>
      <c r="EQJ1" s="33" t="s">
        <v>4147</v>
      </c>
      <c r="EQK1" s="33" t="s">
        <v>4148</v>
      </c>
      <c r="EQL1" s="33" t="s">
        <v>4149</v>
      </c>
      <c r="EQM1" s="33" t="s">
        <v>4150</v>
      </c>
      <c r="EQN1" s="33" t="s">
        <v>4151</v>
      </c>
      <c r="EQO1" s="33" t="s">
        <v>4152</v>
      </c>
      <c r="EQP1" s="33" t="s">
        <v>4153</v>
      </c>
      <c r="EQQ1" s="33" t="s">
        <v>4154</v>
      </c>
      <c r="EQR1" s="33" t="s">
        <v>4155</v>
      </c>
      <c r="EQS1" s="33" t="s">
        <v>4156</v>
      </c>
      <c r="EQT1" s="33" t="s">
        <v>4157</v>
      </c>
      <c r="EQU1" s="33" t="s">
        <v>4158</v>
      </c>
      <c r="EQV1" s="33" t="s">
        <v>4159</v>
      </c>
      <c r="EQW1" s="33" t="s">
        <v>4160</v>
      </c>
      <c r="EQX1" s="33" t="s">
        <v>4161</v>
      </c>
      <c r="EQY1" s="33" t="s">
        <v>4162</v>
      </c>
      <c r="EQZ1" s="33" t="s">
        <v>4163</v>
      </c>
      <c r="ERA1" s="33" t="s">
        <v>4164</v>
      </c>
      <c r="ERB1" s="33" t="s">
        <v>4165</v>
      </c>
      <c r="ERC1" s="33" t="s">
        <v>4166</v>
      </c>
      <c r="ERD1" s="33" t="s">
        <v>4167</v>
      </c>
      <c r="ERE1" s="33" t="s">
        <v>4168</v>
      </c>
      <c r="ERF1" s="33" t="s">
        <v>4169</v>
      </c>
      <c r="ERG1" s="33" t="s">
        <v>4170</v>
      </c>
      <c r="ERH1" s="33" t="s">
        <v>4171</v>
      </c>
      <c r="ERI1" s="33" t="s">
        <v>4172</v>
      </c>
      <c r="ERJ1" s="33" t="s">
        <v>4173</v>
      </c>
      <c r="ERK1" s="33" t="s">
        <v>4174</v>
      </c>
      <c r="ERL1" s="33" t="s">
        <v>4175</v>
      </c>
      <c r="ERM1" s="33" t="s">
        <v>4176</v>
      </c>
      <c r="ERN1" s="33" t="s">
        <v>4177</v>
      </c>
      <c r="ERO1" s="33" t="s">
        <v>4178</v>
      </c>
      <c r="ERP1" s="33" t="s">
        <v>4179</v>
      </c>
      <c r="ERQ1" s="33" t="s">
        <v>4180</v>
      </c>
      <c r="ERR1" s="33" t="s">
        <v>4181</v>
      </c>
      <c r="ERS1" s="33" t="s">
        <v>4182</v>
      </c>
      <c r="ERT1" s="33" t="s">
        <v>4183</v>
      </c>
      <c r="ERU1" s="33" t="s">
        <v>4184</v>
      </c>
      <c r="ERV1" s="33" t="s">
        <v>4185</v>
      </c>
      <c r="ERW1" s="33" t="s">
        <v>4186</v>
      </c>
      <c r="ERX1" s="33" t="s">
        <v>4187</v>
      </c>
      <c r="ERY1" s="33" t="s">
        <v>4188</v>
      </c>
      <c r="ERZ1" s="33" t="s">
        <v>4189</v>
      </c>
      <c r="ESA1" s="33" t="s">
        <v>4190</v>
      </c>
      <c r="ESB1" s="33" t="s">
        <v>4191</v>
      </c>
      <c r="ESC1" s="33" t="s">
        <v>4192</v>
      </c>
      <c r="ESD1" s="33" t="s">
        <v>4193</v>
      </c>
      <c r="ESE1" s="33" t="s">
        <v>4194</v>
      </c>
      <c r="ESF1" s="33" t="s">
        <v>4195</v>
      </c>
      <c r="ESG1" s="33" t="s">
        <v>4196</v>
      </c>
      <c r="ESH1" s="33" t="s">
        <v>4197</v>
      </c>
      <c r="ESI1" s="33" t="s">
        <v>4198</v>
      </c>
      <c r="ESJ1" s="33" t="s">
        <v>4199</v>
      </c>
      <c r="ESK1" s="33" t="s">
        <v>4200</v>
      </c>
      <c r="ESL1" s="33" t="s">
        <v>4201</v>
      </c>
      <c r="ESM1" s="33" t="s">
        <v>4202</v>
      </c>
      <c r="ESN1" s="33" t="s">
        <v>4203</v>
      </c>
      <c r="ESO1" s="33" t="s">
        <v>4204</v>
      </c>
      <c r="ESP1" s="33" t="s">
        <v>4205</v>
      </c>
      <c r="ESQ1" s="33" t="s">
        <v>4206</v>
      </c>
      <c r="ESR1" s="33" t="s">
        <v>4207</v>
      </c>
      <c r="ESS1" s="33" t="s">
        <v>4208</v>
      </c>
      <c r="EST1" s="33" t="s">
        <v>4209</v>
      </c>
      <c r="ESU1" s="33" t="s">
        <v>4210</v>
      </c>
      <c r="ESV1" s="33" t="s">
        <v>4211</v>
      </c>
      <c r="ESW1" s="33" t="s">
        <v>4212</v>
      </c>
      <c r="ESX1" s="33" t="s">
        <v>4213</v>
      </c>
      <c r="ESY1" s="33" t="s">
        <v>4214</v>
      </c>
      <c r="ESZ1" s="33" t="s">
        <v>4215</v>
      </c>
      <c r="ETA1" s="33" t="s">
        <v>4216</v>
      </c>
      <c r="ETB1" s="33" t="s">
        <v>4217</v>
      </c>
      <c r="ETC1" s="33" t="s">
        <v>4218</v>
      </c>
      <c r="ETD1" s="33" t="s">
        <v>4219</v>
      </c>
      <c r="ETE1" s="33" t="s">
        <v>4220</v>
      </c>
      <c r="ETF1" s="33" t="s">
        <v>4221</v>
      </c>
      <c r="ETG1" s="33" t="s">
        <v>4222</v>
      </c>
      <c r="ETH1" s="33" t="s">
        <v>4223</v>
      </c>
      <c r="ETI1" s="33" t="s">
        <v>4224</v>
      </c>
      <c r="ETJ1" s="33" t="s">
        <v>4225</v>
      </c>
      <c r="ETK1" s="33" t="s">
        <v>4226</v>
      </c>
      <c r="ETL1" s="33" t="s">
        <v>4227</v>
      </c>
      <c r="ETM1" s="33" t="s">
        <v>4228</v>
      </c>
      <c r="ETN1" s="33" t="s">
        <v>4229</v>
      </c>
      <c r="ETO1" s="33" t="s">
        <v>4230</v>
      </c>
      <c r="ETP1" s="33" t="s">
        <v>4231</v>
      </c>
      <c r="ETQ1" s="33" t="s">
        <v>4232</v>
      </c>
      <c r="ETR1" s="33" t="s">
        <v>4233</v>
      </c>
      <c r="ETS1" s="33" t="s">
        <v>4234</v>
      </c>
      <c r="ETT1" s="33" t="s">
        <v>4235</v>
      </c>
      <c r="ETU1" s="33" t="s">
        <v>4236</v>
      </c>
      <c r="ETV1" s="33" t="s">
        <v>4237</v>
      </c>
      <c r="ETW1" s="33" t="s">
        <v>4238</v>
      </c>
      <c r="ETX1" s="33" t="s">
        <v>4239</v>
      </c>
      <c r="ETY1" s="33" t="s">
        <v>4240</v>
      </c>
      <c r="ETZ1" s="33" t="s">
        <v>4241</v>
      </c>
      <c r="EUA1" s="33" t="s">
        <v>4242</v>
      </c>
      <c r="EUB1" s="33" t="s">
        <v>4243</v>
      </c>
      <c r="EUC1" s="33" t="s">
        <v>4244</v>
      </c>
      <c r="EUD1" s="33" t="s">
        <v>4245</v>
      </c>
      <c r="EUE1" s="33" t="s">
        <v>4246</v>
      </c>
      <c r="EUF1" s="33" t="s">
        <v>4247</v>
      </c>
      <c r="EUG1" s="33" t="s">
        <v>4248</v>
      </c>
      <c r="EUH1" s="33" t="s">
        <v>4249</v>
      </c>
      <c r="EUI1" s="33" t="s">
        <v>4250</v>
      </c>
      <c r="EUJ1" s="33" t="s">
        <v>4251</v>
      </c>
      <c r="EUK1" s="33" t="s">
        <v>4252</v>
      </c>
      <c r="EUL1" s="33" t="s">
        <v>4253</v>
      </c>
      <c r="EUM1" s="33" t="s">
        <v>4254</v>
      </c>
      <c r="EUN1" s="33" t="s">
        <v>4255</v>
      </c>
      <c r="EUO1" s="33" t="s">
        <v>4256</v>
      </c>
      <c r="EUP1" s="33" t="s">
        <v>4257</v>
      </c>
      <c r="EUQ1" s="33" t="s">
        <v>4258</v>
      </c>
      <c r="EUR1" s="33" t="s">
        <v>4259</v>
      </c>
      <c r="EUS1" s="33" t="s">
        <v>4260</v>
      </c>
      <c r="EUT1" s="33" t="s">
        <v>4261</v>
      </c>
      <c r="EUU1" s="33" t="s">
        <v>4262</v>
      </c>
      <c r="EUV1" s="33" t="s">
        <v>4263</v>
      </c>
      <c r="EUW1" s="33" t="s">
        <v>4264</v>
      </c>
      <c r="EUX1" s="33" t="s">
        <v>4265</v>
      </c>
      <c r="EUY1" s="33" t="s">
        <v>4266</v>
      </c>
      <c r="EUZ1" s="33" t="s">
        <v>4267</v>
      </c>
      <c r="EVA1" s="33" t="s">
        <v>4268</v>
      </c>
      <c r="EVB1" s="33" t="s">
        <v>4269</v>
      </c>
      <c r="EVC1" s="33" t="s">
        <v>4270</v>
      </c>
      <c r="EVD1" s="33" t="s">
        <v>4271</v>
      </c>
      <c r="EVE1" s="33" t="s">
        <v>4272</v>
      </c>
      <c r="EVF1" s="33" t="s">
        <v>4273</v>
      </c>
      <c r="EVG1" s="33" t="s">
        <v>4274</v>
      </c>
      <c r="EVH1" s="33" t="s">
        <v>4275</v>
      </c>
      <c r="EVI1" s="33" t="s">
        <v>4276</v>
      </c>
      <c r="EVJ1" s="33" t="s">
        <v>4277</v>
      </c>
      <c r="EVK1" s="33" t="s">
        <v>4278</v>
      </c>
      <c r="EVL1" s="33" t="s">
        <v>4279</v>
      </c>
      <c r="EVM1" s="33" t="s">
        <v>4280</v>
      </c>
      <c r="EVN1" s="33" t="s">
        <v>4281</v>
      </c>
      <c r="EVO1" s="33" t="s">
        <v>4282</v>
      </c>
      <c r="EVP1" s="33" t="s">
        <v>4283</v>
      </c>
      <c r="EVQ1" s="33" t="s">
        <v>4284</v>
      </c>
      <c r="EVR1" s="33" t="s">
        <v>4285</v>
      </c>
      <c r="EVS1" s="33" t="s">
        <v>4286</v>
      </c>
      <c r="EVT1" s="33" t="s">
        <v>4287</v>
      </c>
      <c r="EVU1" s="33" t="s">
        <v>4288</v>
      </c>
      <c r="EVV1" s="33" t="s">
        <v>4289</v>
      </c>
      <c r="EVW1" s="33" t="s">
        <v>4290</v>
      </c>
      <c r="EVX1" s="33" t="s">
        <v>4291</v>
      </c>
      <c r="EVY1" s="33" t="s">
        <v>4292</v>
      </c>
      <c r="EVZ1" s="33" t="s">
        <v>4293</v>
      </c>
      <c r="EWA1" s="33" t="s">
        <v>4294</v>
      </c>
      <c r="EWB1" s="33" t="s">
        <v>4295</v>
      </c>
      <c r="EWC1" s="33" t="s">
        <v>4296</v>
      </c>
      <c r="EWD1" s="33" t="s">
        <v>4297</v>
      </c>
      <c r="EWE1" s="33" t="s">
        <v>4298</v>
      </c>
      <c r="EWF1" s="33" t="s">
        <v>4299</v>
      </c>
      <c r="EWG1" s="33" t="s">
        <v>4300</v>
      </c>
      <c r="EWH1" s="33" t="s">
        <v>4301</v>
      </c>
      <c r="EWI1" s="33" t="s">
        <v>4302</v>
      </c>
      <c r="EWJ1" s="33" t="s">
        <v>4303</v>
      </c>
      <c r="EWK1" s="33" t="s">
        <v>4304</v>
      </c>
      <c r="EWL1" s="33" t="s">
        <v>4305</v>
      </c>
      <c r="EWM1" s="33" t="s">
        <v>4306</v>
      </c>
      <c r="EWN1" s="33" t="s">
        <v>4307</v>
      </c>
      <c r="EWO1" s="33" t="s">
        <v>4308</v>
      </c>
      <c r="EWP1" s="33" t="s">
        <v>4309</v>
      </c>
      <c r="EWQ1" s="33" t="s">
        <v>4310</v>
      </c>
      <c r="EWR1" s="33" t="s">
        <v>4311</v>
      </c>
      <c r="EWS1" s="33" t="s">
        <v>4312</v>
      </c>
      <c r="EWT1" s="33" t="s">
        <v>4313</v>
      </c>
      <c r="EWU1" s="33" t="s">
        <v>4314</v>
      </c>
      <c r="EWV1" s="33" t="s">
        <v>4315</v>
      </c>
      <c r="EWW1" s="33" t="s">
        <v>4316</v>
      </c>
      <c r="EWX1" s="33" t="s">
        <v>4317</v>
      </c>
      <c r="EWY1" s="33" t="s">
        <v>4318</v>
      </c>
      <c r="EWZ1" s="33" t="s">
        <v>4319</v>
      </c>
      <c r="EXA1" s="33" t="s">
        <v>4320</v>
      </c>
      <c r="EXB1" s="33" t="s">
        <v>4321</v>
      </c>
      <c r="EXC1" s="33" t="s">
        <v>4322</v>
      </c>
      <c r="EXD1" s="33" t="s">
        <v>4323</v>
      </c>
      <c r="EXE1" s="33" t="s">
        <v>4324</v>
      </c>
      <c r="EXF1" s="33" t="s">
        <v>4325</v>
      </c>
      <c r="EXG1" s="33" t="s">
        <v>4326</v>
      </c>
      <c r="EXH1" s="33" t="s">
        <v>4327</v>
      </c>
      <c r="EXI1" s="33" t="s">
        <v>4328</v>
      </c>
      <c r="EXJ1" s="33" t="s">
        <v>4329</v>
      </c>
      <c r="EXK1" s="33" t="s">
        <v>4330</v>
      </c>
      <c r="EXL1" s="33" t="s">
        <v>4331</v>
      </c>
      <c r="EXM1" s="33" t="s">
        <v>4332</v>
      </c>
      <c r="EXN1" s="33" t="s">
        <v>4333</v>
      </c>
      <c r="EXO1" s="33" t="s">
        <v>4334</v>
      </c>
      <c r="EXP1" s="33" t="s">
        <v>4335</v>
      </c>
      <c r="EXQ1" s="33" t="s">
        <v>4336</v>
      </c>
      <c r="EXR1" s="33" t="s">
        <v>4337</v>
      </c>
      <c r="EXS1" s="33" t="s">
        <v>4338</v>
      </c>
      <c r="EXT1" s="33" t="s">
        <v>4339</v>
      </c>
      <c r="EXU1" s="33" t="s">
        <v>4340</v>
      </c>
      <c r="EXV1" s="33" t="s">
        <v>4341</v>
      </c>
      <c r="EXW1" s="33" t="s">
        <v>4342</v>
      </c>
      <c r="EXX1" s="33" t="s">
        <v>4343</v>
      </c>
      <c r="EXY1" s="33" t="s">
        <v>4344</v>
      </c>
      <c r="EXZ1" s="33" t="s">
        <v>4345</v>
      </c>
      <c r="EYA1" s="33" t="s">
        <v>4346</v>
      </c>
      <c r="EYB1" s="33" t="s">
        <v>4347</v>
      </c>
      <c r="EYC1" s="33" t="s">
        <v>4348</v>
      </c>
      <c r="EYD1" s="33" t="s">
        <v>4349</v>
      </c>
      <c r="EYE1" s="33" t="s">
        <v>4350</v>
      </c>
      <c r="EYF1" s="33" t="s">
        <v>4351</v>
      </c>
      <c r="EYG1" s="33" t="s">
        <v>4352</v>
      </c>
      <c r="EYH1" s="33" t="s">
        <v>4353</v>
      </c>
      <c r="EYI1" s="33" t="s">
        <v>4354</v>
      </c>
      <c r="EYJ1" s="33" t="s">
        <v>4355</v>
      </c>
      <c r="EYK1" s="33" t="s">
        <v>4356</v>
      </c>
      <c r="EYL1" s="33" t="s">
        <v>4357</v>
      </c>
      <c r="EYM1" s="33" t="s">
        <v>4358</v>
      </c>
      <c r="EYN1" s="33" t="s">
        <v>4359</v>
      </c>
      <c r="EYO1" s="33" t="s">
        <v>4360</v>
      </c>
      <c r="EYP1" s="33" t="s">
        <v>4361</v>
      </c>
      <c r="EYQ1" s="33" t="s">
        <v>4362</v>
      </c>
      <c r="EYR1" s="33" t="s">
        <v>4363</v>
      </c>
      <c r="EYS1" s="33" t="s">
        <v>4364</v>
      </c>
      <c r="EYT1" s="33" t="s">
        <v>4365</v>
      </c>
      <c r="EYU1" s="33" t="s">
        <v>4366</v>
      </c>
      <c r="EYV1" s="33" t="s">
        <v>4367</v>
      </c>
      <c r="EYW1" s="33" t="s">
        <v>4368</v>
      </c>
      <c r="EYX1" s="33" t="s">
        <v>4369</v>
      </c>
      <c r="EYY1" s="33" t="s">
        <v>4370</v>
      </c>
      <c r="EYZ1" s="33" t="s">
        <v>4371</v>
      </c>
      <c r="EZA1" s="33" t="s">
        <v>4372</v>
      </c>
      <c r="EZB1" s="33" t="s">
        <v>4373</v>
      </c>
      <c r="EZC1" s="33" t="s">
        <v>4374</v>
      </c>
      <c r="EZD1" s="33" t="s">
        <v>4375</v>
      </c>
      <c r="EZE1" s="33" t="s">
        <v>4376</v>
      </c>
      <c r="EZF1" s="33" t="s">
        <v>4377</v>
      </c>
      <c r="EZG1" s="33" t="s">
        <v>4378</v>
      </c>
      <c r="EZH1" s="33" t="s">
        <v>4379</v>
      </c>
      <c r="EZI1" s="33" t="s">
        <v>4380</v>
      </c>
      <c r="EZJ1" s="33" t="s">
        <v>4381</v>
      </c>
      <c r="EZK1" s="33" t="s">
        <v>4382</v>
      </c>
      <c r="EZL1" s="33" t="s">
        <v>4383</v>
      </c>
      <c r="EZM1" s="33" t="s">
        <v>4384</v>
      </c>
      <c r="EZN1" s="33" t="s">
        <v>4385</v>
      </c>
      <c r="EZO1" s="33" t="s">
        <v>4386</v>
      </c>
      <c r="EZP1" s="33" t="s">
        <v>4387</v>
      </c>
      <c r="EZQ1" s="33" t="s">
        <v>4388</v>
      </c>
      <c r="EZR1" s="33" t="s">
        <v>4389</v>
      </c>
      <c r="EZS1" s="33" t="s">
        <v>4390</v>
      </c>
      <c r="EZT1" s="33" t="s">
        <v>4391</v>
      </c>
      <c r="EZU1" s="33" t="s">
        <v>4392</v>
      </c>
      <c r="EZV1" s="33" t="s">
        <v>4393</v>
      </c>
      <c r="EZW1" s="33" t="s">
        <v>4394</v>
      </c>
      <c r="EZX1" s="33" t="s">
        <v>4395</v>
      </c>
      <c r="EZY1" s="33" t="s">
        <v>4396</v>
      </c>
      <c r="EZZ1" s="33" t="s">
        <v>4397</v>
      </c>
      <c r="FAA1" s="33" t="s">
        <v>4398</v>
      </c>
      <c r="FAB1" s="33" t="s">
        <v>4399</v>
      </c>
      <c r="FAC1" s="33" t="s">
        <v>4400</v>
      </c>
      <c r="FAD1" s="33" t="s">
        <v>4401</v>
      </c>
      <c r="FAE1" s="33" t="s">
        <v>4402</v>
      </c>
      <c r="FAF1" s="33" t="s">
        <v>4403</v>
      </c>
      <c r="FAG1" s="33" t="s">
        <v>4404</v>
      </c>
      <c r="FAH1" s="33" t="s">
        <v>4405</v>
      </c>
      <c r="FAI1" s="33" t="s">
        <v>4406</v>
      </c>
      <c r="FAJ1" s="33" t="s">
        <v>4407</v>
      </c>
      <c r="FAK1" s="33" t="s">
        <v>4408</v>
      </c>
      <c r="FAL1" s="33" t="s">
        <v>4409</v>
      </c>
      <c r="FAM1" s="33" t="s">
        <v>4410</v>
      </c>
      <c r="FAN1" s="33" t="s">
        <v>4411</v>
      </c>
      <c r="FAO1" s="33" t="s">
        <v>4412</v>
      </c>
      <c r="FAP1" s="33" t="s">
        <v>4413</v>
      </c>
      <c r="FAQ1" s="33" t="s">
        <v>4414</v>
      </c>
      <c r="FAR1" s="33" t="s">
        <v>4415</v>
      </c>
      <c r="FAS1" s="33" t="s">
        <v>4416</v>
      </c>
      <c r="FAT1" s="33" t="s">
        <v>4417</v>
      </c>
      <c r="FAU1" s="33" t="s">
        <v>4418</v>
      </c>
      <c r="FAV1" s="33" t="s">
        <v>4419</v>
      </c>
      <c r="FAW1" s="33" t="s">
        <v>4420</v>
      </c>
      <c r="FAX1" s="33" t="s">
        <v>4421</v>
      </c>
      <c r="FAY1" s="33" t="s">
        <v>4422</v>
      </c>
      <c r="FAZ1" s="33" t="s">
        <v>4423</v>
      </c>
      <c r="FBA1" s="33" t="s">
        <v>4424</v>
      </c>
      <c r="FBB1" s="33" t="s">
        <v>4425</v>
      </c>
      <c r="FBC1" s="33" t="s">
        <v>4426</v>
      </c>
      <c r="FBD1" s="33" t="s">
        <v>4427</v>
      </c>
      <c r="FBE1" s="33" t="s">
        <v>4428</v>
      </c>
      <c r="FBF1" s="33" t="s">
        <v>4429</v>
      </c>
      <c r="FBG1" s="33" t="s">
        <v>4430</v>
      </c>
      <c r="FBH1" s="33" t="s">
        <v>4431</v>
      </c>
      <c r="FBI1" s="33" t="s">
        <v>4432</v>
      </c>
      <c r="FBJ1" s="33" t="s">
        <v>4433</v>
      </c>
      <c r="FBK1" s="33" t="s">
        <v>4434</v>
      </c>
      <c r="FBL1" s="33" t="s">
        <v>4435</v>
      </c>
      <c r="FBM1" s="33" t="s">
        <v>4436</v>
      </c>
      <c r="FBN1" s="33" t="s">
        <v>4437</v>
      </c>
      <c r="FBO1" s="33" t="s">
        <v>4438</v>
      </c>
      <c r="FBP1" s="33" t="s">
        <v>4439</v>
      </c>
      <c r="FBQ1" s="33" t="s">
        <v>4440</v>
      </c>
      <c r="FBR1" s="33" t="s">
        <v>4441</v>
      </c>
      <c r="FBS1" s="33" t="s">
        <v>4442</v>
      </c>
      <c r="FBT1" s="33" t="s">
        <v>4443</v>
      </c>
      <c r="FBU1" s="33" t="s">
        <v>4444</v>
      </c>
      <c r="FBV1" s="33" t="s">
        <v>4445</v>
      </c>
      <c r="FBW1" s="33" t="s">
        <v>4446</v>
      </c>
      <c r="FBX1" s="33" t="s">
        <v>4447</v>
      </c>
      <c r="FBY1" s="33" t="s">
        <v>4448</v>
      </c>
      <c r="FBZ1" s="33" t="s">
        <v>4449</v>
      </c>
      <c r="FCA1" s="33" t="s">
        <v>4450</v>
      </c>
      <c r="FCB1" s="33" t="s">
        <v>4451</v>
      </c>
      <c r="FCC1" s="33" t="s">
        <v>4452</v>
      </c>
      <c r="FCD1" s="33" t="s">
        <v>4453</v>
      </c>
      <c r="FCE1" s="33" t="s">
        <v>4454</v>
      </c>
      <c r="FCF1" s="33" t="s">
        <v>4455</v>
      </c>
      <c r="FCG1" s="33" t="s">
        <v>4456</v>
      </c>
      <c r="FCH1" s="33" t="s">
        <v>4457</v>
      </c>
      <c r="FCI1" s="33" t="s">
        <v>4458</v>
      </c>
      <c r="FCJ1" s="33" t="s">
        <v>4459</v>
      </c>
      <c r="FCK1" s="33" t="s">
        <v>4460</v>
      </c>
      <c r="FCL1" s="33" t="s">
        <v>4461</v>
      </c>
      <c r="FCM1" s="33" t="s">
        <v>4462</v>
      </c>
      <c r="FCN1" s="33" t="s">
        <v>4463</v>
      </c>
      <c r="FCO1" s="33" t="s">
        <v>4464</v>
      </c>
      <c r="FCP1" s="33" t="s">
        <v>4465</v>
      </c>
      <c r="FCQ1" s="33" t="s">
        <v>4466</v>
      </c>
      <c r="FCR1" s="33" t="s">
        <v>4467</v>
      </c>
      <c r="FCS1" s="33" t="s">
        <v>4468</v>
      </c>
      <c r="FCT1" s="33" t="s">
        <v>4469</v>
      </c>
      <c r="FCU1" s="33" t="s">
        <v>4470</v>
      </c>
      <c r="FCV1" s="33" t="s">
        <v>4471</v>
      </c>
      <c r="FCW1" s="33" t="s">
        <v>4472</v>
      </c>
      <c r="FCX1" s="33" t="s">
        <v>4473</v>
      </c>
      <c r="FCY1" s="33" t="s">
        <v>4474</v>
      </c>
      <c r="FCZ1" s="33" t="s">
        <v>4475</v>
      </c>
      <c r="FDA1" s="33" t="s">
        <v>4476</v>
      </c>
      <c r="FDB1" s="33" t="s">
        <v>4477</v>
      </c>
      <c r="FDC1" s="33" t="s">
        <v>4478</v>
      </c>
      <c r="FDD1" s="33" t="s">
        <v>4479</v>
      </c>
      <c r="FDE1" s="33" t="s">
        <v>4480</v>
      </c>
      <c r="FDF1" s="33" t="s">
        <v>4481</v>
      </c>
      <c r="FDG1" s="33" t="s">
        <v>4482</v>
      </c>
      <c r="FDH1" s="33" t="s">
        <v>4483</v>
      </c>
      <c r="FDI1" s="33" t="s">
        <v>4484</v>
      </c>
      <c r="FDJ1" s="33" t="s">
        <v>4485</v>
      </c>
      <c r="FDK1" s="33" t="s">
        <v>4486</v>
      </c>
      <c r="FDL1" s="33" t="s">
        <v>4487</v>
      </c>
      <c r="FDM1" s="33" t="s">
        <v>4488</v>
      </c>
      <c r="FDN1" s="33" t="s">
        <v>4489</v>
      </c>
      <c r="FDO1" s="33" t="s">
        <v>4490</v>
      </c>
      <c r="FDP1" s="33" t="s">
        <v>4491</v>
      </c>
      <c r="FDQ1" s="33" t="s">
        <v>4492</v>
      </c>
      <c r="FDR1" s="33" t="s">
        <v>4493</v>
      </c>
      <c r="FDS1" s="33" t="s">
        <v>4494</v>
      </c>
      <c r="FDT1" s="33" t="s">
        <v>4495</v>
      </c>
      <c r="FDU1" s="33" t="s">
        <v>4496</v>
      </c>
      <c r="FDV1" s="33" t="s">
        <v>4497</v>
      </c>
      <c r="FDW1" s="33" t="s">
        <v>4498</v>
      </c>
      <c r="FDX1" s="33" t="s">
        <v>4499</v>
      </c>
      <c r="FDY1" s="33" t="s">
        <v>4500</v>
      </c>
      <c r="FDZ1" s="33" t="s">
        <v>4501</v>
      </c>
      <c r="FEA1" s="33" t="s">
        <v>4502</v>
      </c>
      <c r="FEB1" s="33" t="s">
        <v>4503</v>
      </c>
      <c r="FEC1" s="33" t="s">
        <v>4504</v>
      </c>
      <c r="FED1" s="33" t="s">
        <v>4505</v>
      </c>
      <c r="FEE1" s="33" t="s">
        <v>4506</v>
      </c>
      <c r="FEF1" s="33" t="s">
        <v>4507</v>
      </c>
      <c r="FEG1" s="33" t="s">
        <v>4508</v>
      </c>
      <c r="FEH1" s="33" t="s">
        <v>4509</v>
      </c>
      <c r="FEI1" s="33" t="s">
        <v>4510</v>
      </c>
      <c r="FEJ1" s="33" t="s">
        <v>4511</v>
      </c>
      <c r="FEK1" s="33" t="s">
        <v>4512</v>
      </c>
      <c r="FEL1" s="33" t="s">
        <v>4513</v>
      </c>
      <c r="FEM1" s="33" t="s">
        <v>4514</v>
      </c>
      <c r="FEN1" s="33" t="s">
        <v>4515</v>
      </c>
      <c r="FEO1" s="33" t="s">
        <v>4516</v>
      </c>
      <c r="FEP1" s="33" t="s">
        <v>4517</v>
      </c>
      <c r="FEQ1" s="33" t="s">
        <v>4518</v>
      </c>
      <c r="FER1" s="33" t="s">
        <v>4519</v>
      </c>
      <c r="FES1" s="33" t="s">
        <v>4520</v>
      </c>
      <c r="FET1" s="33" t="s">
        <v>4521</v>
      </c>
      <c r="FEU1" s="33" t="s">
        <v>4522</v>
      </c>
      <c r="FEV1" s="33" t="s">
        <v>4523</v>
      </c>
      <c r="FEW1" s="33" t="s">
        <v>4524</v>
      </c>
      <c r="FEX1" s="33" t="s">
        <v>4525</v>
      </c>
      <c r="FEY1" s="33" t="s">
        <v>4526</v>
      </c>
      <c r="FEZ1" s="33" t="s">
        <v>4527</v>
      </c>
      <c r="FFA1" s="33" t="s">
        <v>4528</v>
      </c>
      <c r="FFB1" s="33" t="s">
        <v>4529</v>
      </c>
      <c r="FFC1" s="33" t="s">
        <v>4530</v>
      </c>
      <c r="FFD1" s="33" t="s">
        <v>4531</v>
      </c>
      <c r="FFE1" s="33" t="s">
        <v>4532</v>
      </c>
      <c r="FFF1" s="33" t="s">
        <v>4533</v>
      </c>
      <c r="FFG1" s="33" t="s">
        <v>4534</v>
      </c>
      <c r="FFH1" s="33" t="s">
        <v>4535</v>
      </c>
      <c r="FFI1" s="33" t="s">
        <v>4536</v>
      </c>
      <c r="FFJ1" s="33" t="s">
        <v>4537</v>
      </c>
      <c r="FFK1" s="33" t="s">
        <v>4538</v>
      </c>
      <c r="FFL1" s="33" t="s">
        <v>4539</v>
      </c>
      <c r="FFM1" s="33" t="s">
        <v>4540</v>
      </c>
      <c r="FFN1" s="33" t="s">
        <v>4541</v>
      </c>
      <c r="FFO1" s="33" t="s">
        <v>4542</v>
      </c>
      <c r="FFP1" s="33" t="s">
        <v>4543</v>
      </c>
      <c r="FFQ1" s="33" t="s">
        <v>4544</v>
      </c>
      <c r="FFR1" s="33" t="s">
        <v>4545</v>
      </c>
      <c r="FFS1" s="33" t="s">
        <v>4546</v>
      </c>
      <c r="FFT1" s="33" t="s">
        <v>4547</v>
      </c>
      <c r="FFU1" s="33" t="s">
        <v>4548</v>
      </c>
      <c r="FFV1" s="33" t="s">
        <v>4549</v>
      </c>
      <c r="FFW1" s="33" t="s">
        <v>4550</v>
      </c>
      <c r="FFX1" s="33" t="s">
        <v>4551</v>
      </c>
      <c r="FFY1" s="33" t="s">
        <v>4552</v>
      </c>
      <c r="FFZ1" s="33" t="s">
        <v>4553</v>
      </c>
      <c r="FGA1" s="33" t="s">
        <v>4554</v>
      </c>
      <c r="FGB1" s="33" t="s">
        <v>4555</v>
      </c>
      <c r="FGC1" s="33" t="s">
        <v>4556</v>
      </c>
      <c r="FGD1" s="33" t="s">
        <v>4557</v>
      </c>
      <c r="FGE1" s="33" t="s">
        <v>4558</v>
      </c>
      <c r="FGF1" s="33" t="s">
        <v>4559</v>
      </c>
      <c r="FGG1" s="33" t="s">
        <v>4560</v>
      </c>
      <c r="FGH1" s="33" t="s">
        <v>4561</v>
      </c>
      <c r="FGI1" s="33" t="s">
        <v>4562</v>
      </c>
      <c r="FGJ1" s="33" t="s">
        <v>4563</v>
      </c>
      <c r="FGK1" s="33" t="s">
        <v>4564</v>
      </c>
      <c r="FGL1" s="33" t="s">
        <v>4565</v>
      </c>
      <c r="FGM1" s="33" t="s">
        <v>4566</v>
      </c>
      <c r="FGN1" s="33" t="s">
        <v>4567</v>
      </c>
      <c r="FGO1" s="33" t="s">
        <v>4568</v>
      </c>
      <c r="FGP1" s="33" t="s">
        <v>4569</v>
      </c>
      <c r="FGQ1" s="33" t="s">
        <v>4570</v>
      </c>
      <c r="FGR1" s="33" t="s">
        <v>4571</v>
      </c>
      <c r="FGS1" s="33" t="s">
        <v>4572</v>
      </c>
      <c r="FGT1" s="33" t="s">
        <v>4573</v>
      </c>
      <c r="FGU1" s="33" t="s">
        <v>4574</v>
      </c>
      <c r="FGV1" s="33" t="s">
        <v>4575</v>
      </c>
      <c r="FGW1" s="33" t="s">
        <v>4576</v>
      </c>
      <c r="FGX1" s="33" t="s">
        <v>4577</v>
      </c>
      <c r="FGY1" s="33" t="s">
        <v>4578</v>
      </c>
      <c r="FGZ1" s="33" t="s">
        <v>4579</v>
      </c>
      <c r="FHA1" s="33" t="s">
        <v>4580</v>
      </c>
      <c r="FHB1" s="33" t="s">
        <v>4581</v>
      </c>
      <c r="FHC1" s="33" t="s">
        <v>4582</v>
      </c>
      <c r="FHD1" s="33" t="s">
        <v>4583</v>
      </c>
      <c r="FHE1" s="33" t="s">
        <v>4584</v>
      </c>
      <c r="FHF1" s="33" t="s">
        <v>4585</v>
      </c>
      <c r="FHG1" s="33" t="s">
        <v>4586</v>
      </c>
      <c r="FHH1" s="33" t="s">
        <v>4587</v>
      </c>
      <c r="FHI1" s="33" t="s">
        <v>4588</v>
      </c>
      <c r="FHJ1" s="33" t="s">
        <v>4589</v>
      </c>
      <c r="FHK1" s="33" t="s">
        <v>4590</v>
      </c>
      <c r="FHL1" s="33" t="s">
        <v>4591</v>
      </c>
      <c r="FHM1" s="33" t="s">
        <v>4592</v>
      </c>
      <c r="FHN1" s="33" t="s">
        <v>4593</v>
      </c>
      <c r="FHO1" s="33" t="s">
        <v>4594</v>
      </c>
      <c r="FHP1" s="33" t="s">
        <v>4595</v>
      </c>
      <c r="FHQ1" s="33" t="s">
        <v>4596</v>
      </c>
      <c r="FHR1" s="33" t="s">
        <v>4597</v>
      </c>
      <c r="FHS1" s="33" t="s">
        <v>4598</v>
      </c>
      <c r="FHT1" s="33" t="s">
        <v>4599</v>
      </c>
      <c r="FHU1" s="33" t="s">
        <v>4600</v>
      </c>
      <c r="FHV1" s="33" t="s">
        <v>4601</v>
      </c>
      <c r="FHW1" s="33" t="s">
        <v>4602</v>
      </c>
      <c r="FHX1" s="33" t="s">
        <v>4603</v>
      </c>
      <c r="FHY1" s="33" t="s">
        <v>4604</v>
      </c>
      <c r="FHZ1" s="33" t="s">
        <v>4605</v>
      </c>
      <c r="FIA1" s="33" t="s">
        <v>4606</v>
      </c>
      <c r="FIB1" s="33" t="s">
        <v>4607</v>
      </c>
      <c r="FIC1" s="33" t="s">
        <v>4608</v>
      </c>
      <c r="FID1" s="33" t="s">
        <v>4609</v>
      </c>
      <c r="FIE1" s="33" t="s">
        <v>4610</v>
      </c>
      <c r="FIF1" s="33" t="s">
        <v>4611</v>
      </c>
      <c r="FIG1" s="33" t="s">
        <v>4612</v>
      </c>
      <c r="FIH1" s="33" t="s">
        <v>4613</v>
      </c>
      <c r="FII1" s="33" t="s">
        <v>4614</v>
      </c>
      <c r="FIJ1" s="33" t="s">
        <v>4615</v>
      </c>
      <c r="FIK1" s="33" t="s">
        <v>4616</v>
      </c>
      <c r="FIL1" s="33" t="s">
        <v>4617</v>
      </c>
      <c r="FIM1" s="33" t="s">
        <v>4618</v>
      </c>
      <c r="FIN1" s="33" t="s">
        <v>4619</v>
      </c>
      <c r="FIO1" s="33" t="s">
        <v>4620</v>
      </c>
      <c r="FIP1" s="33" t="s">
        <v>4621</v>
      </c>
      <c r="FIQ1" s="33" t="s">
        <v>4622</v>
      </c>
      <c r="FIR1" s="33" t="s">
        <v>4623</v>
      </c>
      <c r="FIS1" s="33" t="s">
        <v>4624</v>
      </c>
      <c r="FIT1" s="33" t="s">
        <v>4625</v>
      </c>
      <c r="FIU1" s="33" t="s">
        <v>4626</v>
      </c>
      <c r="FIV1" s="33" t="s">
        <v>4627</v>
      </c>
      <c r="FIW1" s="33" t="s">
        <v>4628</v>
      </c>
      <c r="FIX1" s="33" t="s">
        <v>4629</v>
      </c>
      <c r="FIY1" s="33" t="s">
        <v>4630</v>
      </c>
      <c r="FIZ1" s="33" t="s">
        <v>4631</v>
      </c>
      <c r="FJA1" s="33" t="s">
        <v>4632</v>
      </c>
      <c r="FJB1" s="33" t="s">
        <v>4633</v>
      </c>
      <c r="FJC1" s="33" t="s">
        <v>4634</v>
      </c>
      <c r="FJD1" s="33" t="s">
        <v>4635</v>
      </c>
      <c r="FJE1" s="33" t="s">
        <v>4636</v>
      </c>
      <c r="FJF1" s="33" t="s">
        <v>4637</v>
      </c>
      <c r="FJG1" s="33" t="s">
        <v>4638</v>
      </c>
      <c r="FJH1" s="33" t="s">
        <v>4639</v>
      </c>
      <c r="FJI1" s="33" t="s">
        <v>4640</v>
      </c>
      <c r="FJJ1" s="33" t="s">
        <v>4641</v>
      </c>
      <c r="FJK1" s="33" t="s">
        <v>4642</v>
      </c>
      <c r="FJL1" s="33" t="s">
        <v>4643</v>
      </c>
      <c r="FJM1" s="33" t="s">
        <v>4644</v>
      </c>
      <c r="FJN1" s="33" t="s">
        <v>4645</v>
      </c>
      <c r="FJO1" s="33" t="s">
        <v>4646</v>
      </c>
      <c r="FJP1" s="33" t="s">
        <v>4647</v>
      </c>
      <c r="FJQ1" s="33" t="s">
        <v>4648</v>
      </c>
      <c r="FJR1" s="33" t="s">
        <v>4649</v>
      </c>
      <c r="FJS1" s="33" t="s">
        <v>4650</v>
      </c>
      <c r="FJT1" s="33" t="s">
        <v>4651</v>
      </c>
      <c r="FJU1" s="33" t="s">
        <v>4652</v>
      </c>
      <c r="FJV1" s="33" t="s">
        <v>4653</v>
      </c>
      <c r="FJW1" s="33" t="s">
        <v>4654</v>
      </c>
      <c r="FJX1" s="33" t="s">
        <v>4655</v>
      </c>
      <c r="FJY1" s="33" t="s">
        <v>4656</v>
      </c>
      <c r="FJZ1" s="33" t="s">
        <v>4657</v>
      </c>
      <c r="FKA1" s="33" t="s">
        <v>4658</v>
      </c>
      <c r="FKB1" s="33" t="s">
        <v>4659</v>
      </c>
      <c r="FKC1" s="33" t="s">
        <v>4660</v>
      </c>
      <c r="FKD1" s="33" t="s">
        <v>4661</v>
      </c>
      <c r="FKE1" s="33" t="s">
        <v>4662</v>
      </c>
      <c r="FKF1" s="33" t="s">
        <v>4663</v>
      </c>
      <c r="FKG1" s="33" t="s">
        <v>4664</v>
      </c>
      <c r="FKH1" s="33" t="s">
        <v>4665</v>
      </c>
      <c r="FKI1" s="33" t="s">
        <v>4666</v>
      </c>
      <c r="FKJ1" s="33" t="s">
        <v>4667</v>
      </c>
      <c r="FKK1" s="33" t="s">
        <v>4668</v>
      </c>
      <c r="FKL1" s="33" t="s">
        <v>4669</v>
      </c>
      <c r="FKM1" s="33" t="s">
        <v>4670</v>
      </c>
      <c r="FKN1" s="33" t="s">
        <v>4671</v>
      </c>
      <c r="FKO1" s="33" t="s">
        <v>4672</v>
      </c>
      <c r="FKP1" s="33" t="s">
        <v>4673</v>
      </c>
      <c r="FKQ1" s="33" t="s">
        <v>4674</v>
      </c>
      <c r="FKR1" s="33" t="s">
        <v>4675</v>
      </c>
      <c r="FKS1" s="33" t="s">
        <v>4676</v>
      </c>
      <c r="FKT1" s="33" t="s">
        <v>4677</v>
      </c>
      <c r="FKU1" s="33" t="s">
        <v>4678</v>
      </c>
      <c r="FKV1" s="33" t="s">
        <v>4679</v>
      </c>
      <c r="FKW1" s="33" t="s">
        <v>4680</v>
      </c>
      <c r="FKX1" s="33" t="s">
        <v>4681</v>
      </c>
      <c r="FKY1" s="33" t="s">
        <v>4682</v>
      </c>
      <c r="FKZ1" s="33" t="s">
        <v>4683</v>
      </c>
      <c r="FLA1" s="33" t="s">
        <v>4684</v>
      </c>
      <c r="FLB1" s="33" t="s">
        <v>4685</v>
      </c>
      <c r="FLC1" s="33" t="s">
        <v>4686</v>
      </c>
      <c r="FLD1" s="33" t="s">
        <v>4687</v>
      </c>
      <c r="FLE1" s="33" t="s">
        <v>4688</v>
      </c>
      <c r="FLF1" s="33" t="s">
        <v>4689</v>
      </c>
      <c r="FLG1" s="33" t="s">
        <v>4690</v>
      </c>
      <c r="FLH1" s="33" t="s">
        <v>4691</v>
      </c>
      <c r="FLI1" s="33" t="s">
        <v>4692</v>
      </c>
      <c r="FLJ1" s="33" t="s">
        <v>4693</v>
      </c>
      <c r="FLK1" s="33" t="s">
        <v>4694</v>
      </c>
      <c r="FLL1" s="33" t="s">
        <v>4695</v>
      </c>
      <c r="FLM1" s="33" t="s">
        <v>4696</v>
      </c>
      <c r="FLN1" s="33" t="s">
        <v>4697</v>
      </c>
      <c r="FLO1" s="33" t="s">
        <v>4698</v>
      </c>
      <c r="FLP1" s="33" t="s">
        <v>4699</v>
      </c>
      <c r="FLQ1" s="33" t="s">
        <v>4700</v>
      </c>
      <c r="FLR1" s="33" t="s">
        <v>4701</v>
      </c>
      <c r="FLS1" s="33" t="s">
        <v>4702</v>
      </c>
      <c r="FLT1" s="33" t="s">
        <v>4703</v>
      </c>
      <c r="FLU1" s="33" t="s">
        <v>4704</v>
      </c>
      <c r="FLV1" s="33" t="s">
        <v>4705</v>
      </c>
      <c r="FLW1" s="33" t="s">
        <v>4706</v>
      </c>
      <c r="FLX1" s="33" t="s">
        <v>4707</v>
      </c>
      <c r="FLY1" s="33" t="s">
        <v>4708</v>
      </c>
      <c r="FLZ1" s="33" t="s">
        <v>4709</v>
      </c>
      <c r="FMA1" s="33" t="s">
        <v>4710</v>
      </c>
      <c r="FMB1" s="33" t="s">
        <v>4711</v>
      </c>
      <c r="FMC1" s="33" t="s">
        <v>4712</v>
      </c>
      <c r="FMD1" s="33" t="s">
        <v>4713</v>
      </c>
      <c r="FME1" s="33" t="s">
        <v>4714</v>
      </c>
      <c r="FMF1" s="33" t="s">
        <v>4715</v>
      </c>
      <c r="FMG1" s="33" t="s">
        <v>4716</v>
      </c>
      <c r="FMH1" s="33" t="s">
        <v>4717</v>
      </c>
      <c r="FMI1" s="33" t="s">
        <v>4718</v>
      </c>
      <c r="FMJ1" s="33" t="s">
        <v>4719</v>
      </c>
      <c r="FMK1" s="33" t="s">
        <v>4720</v>
      </c>
      <c r="FML1" s="33" t="s">
        <v>4721</v>
      </c>
      <c r="FMM1" s="33" t="s">
        <v>4722</v>
      </c>
      <c r="FMN1" s="33" t="s">
        <v>4723</v>
      </c>
      <c r="FMO1" s="33" t="s">
        <v>4724</v>
      </c>
      <c r="FMP1" s="33" t="s">
        <v>4725</v>
      </c>
      <c r="FMQ1" s="33" t="s">
        <v>4726</v>
      </c>
      <c r="FMR1" s="33" t="s">
        <v>4727</v>
      </c>
      <c r="FMS1" s="33" t="s">
        <v>4728</v>
      </c>
      <c r="FMT1" s="33" t="s">
        <v>4729</v>
      </c>
      <c r="FMU1" s="33" t="s">
        <v>4730</v>
      </c>
      <c r="FMV1" s="33" t="s">
        <v>4731</v>
      </c>
      <c r="FMW1" s="33" t="s">
        <v>4732</v>
      </c>
      <c r="FMX1" s="33" t="s">
        <v>4733</v>
      </c>
      <c r="FMY1" s="33" t="s">
        <v>4734</v>
      </c>
      <c r="FMZ1" s="33" t="s">
        <v>4735</v>
      </c>
      <c r="FNA1" s="33" t="s">
        <v>4736</v>
      </c>
      <c r="FNB1" s="33" t="s">
        <v>4737</v>
      </c>
      <c r="FNC1" s="33" t="s">
        <v>4738</v>
      </c>
      <c r="FND1" s="33" t="s">
        <v>4739</v>
      </c>
      <c r="FNE1" s="33" t="s">
        <v>4740</v>
      </c>
      <c r="FNF1" s="33" t="s">
        <v>4741</v>
      </c>
      <c r="FNG1" s="33" t="s">
        <v>4742</v>
      </c>
      <c r="FNH1" s="33" t="s">
        <v>4743</v>
      </c>
      <c r="FNI1" s="33" t="s">
        <v>4744</v>
      </c>
      <c r="FNJ1" s="33" t="s">
        <v>4745</v>
      </c>
      <c r="FNK1" s="33" t="s">
        <v>4746</v>
      </c>
      <c r="FNL1" s="33" t="s">
        <v>4747</v>
      </c>
      <c r="FNM1" s="33" t="s">
        <v>4748</v>
      </c>
      <c r="FNN1" s="33" t="s">
        <v>4749</v>
      </c>
      <c r="FNO1" s="33" t="s">
        <v>4750</v>
      </c>
      <c r="FNP1" s="33" t="s">
        <v>4751</v>
      </c>
      <c r="FNQ1" s="33" t="s">
        <v>4752</v>
      </c>
      <c r="FNR1" s="33" t="s">
        <v>4753</v>
      </c>
      <c r="FNS1" s="33" t="s">
        <v>4754</v>
      </c>
      <c r="FNT1" s="33" t="s">
        <v>4755</v>
      </c>
      <c r="FNU1" s="33" t="s">
        <v>4756</v>
      </c>
      <c r="FNV1" s="33" t="s">
        <v>4757</v>
      </c>
      <c r="FNW1" s="33" t="s">
        <v>4758</v>
      </c>
      <c r="FNX1" s="33" t="s">
        <v>4759</v>
      </c>
      <c r="FNY1" s="33" t="s">
        <v>4760</v>
      </c>
      <c r="FNZ1" s="33" t="s">
        <v>4761</v>
      </c>
      <c r="FOA1" s="33" t="s">
        <v>4762</v>
      </c>
      <c r="FOB1" s="33" t="s">
        <v>4763</v>
      </c>
      <c r="FOC1" s="33" t="s">
        <v>4764</v>
      </c>
      <c r="FOD1" s="33" t="s">
        <v>4765</v>
      </c>
      <c r="FOE1" s="33" t="s">
        <v>4766</v>
      </c>
      <c r="FOF1" s="33" t="s">
        <v>4767</v>
      </c>
      <c r="FOG1" s="33" t="s">
        <v>4768</v>
      </c>
      <c r="FOH1" s="33" t="s">
        <v>4769</v>
      </c>
      <c r="FOI1" s="33" t="s">
        <v>4770</v>
      </c>
      <c r="FOJ1" s="33" t="s">
        <v>4771</v>
      </c>
      <c r="FOK1" s="33" t="s">
        <v>4772</v>
      </c>
      <c r="FOL1" s="33" t="s">
        <v>4773</v>
      </c>
      <c r="FOM1" s="33" t="s">
        <v>4774</v>
      </c>
      <c r="FON1" s="33" t="s">
        <v>4775</v>
      </c>
      <c r="FOO1" s="33" t="s">
        <v>4776</v>
      </c>
      <c r="FOP1" s="33" t="s">
        <v>4777</v>
      </c>
      <c r="FOQ1" s="33" t="s">
        <v>4778</v>
      </c>
      <c r="FOR1" s="33" t="s">
        <v>4779</v>
      </c>
      <c r="FOS1" s="33" t="s">
        <v>4780</v>
      </c>
      <c r="FOT1" s="33" t="s">
        <v>4781</v>
      </c>
      <c r="FOU1" s="33" t="s">
        <v>4782</v>
      </c>
      <c r="FOV1" s="33" t="s">
        <v>4783</v>
      </c>
      <c r="FOW1" s="33" t="s">
        <v>4784</v>
      </c>
      <c r="FOX1" s="33" t="s">
        <v>4785</v>
      </c>
      <c r="FOY1" s="33" t="s">
        <v>4786</v>
      </c>
      <c r="FOZ1" s="33" t="s">
        <v>4787</v>
      </c>
      <c r="FPA1" s="33" t="s">
        <v>4788</v>
      </c>
      <c r="FPB1" s="33" t="s">
        <v>4789</v>
      </c>
      <c r="FPC1" s="33" t="s">
        <v>4790</v>
      </c>
      <c r="FPD1" s="33" t="s">
        <v>4791</v>
      </c>
      <c r="FPE1" s="33" t="s">
        <v>4792</v>
      </c>
      <c r="FPF1" s="33" t="s">
        <v>4793</v>
      </c>
      <c r="FPG1" s="33" t="s">
        <v>4794</v>
      </c>
      <c r="FPH1" s="33" t="s">
        <v>4795</v>
      </c>
      <c r="FPI1" s="33" t="s">
        <v>4796</v>
      </c>
      <c r="FPJ1" s="33" t="s">
        <v>4797</v>
      </c>
      <c r="FPK1" s="33" t="s">
        <v>4798</v>
      </c>
      <c r="FPL1" s="33" t="s">
        <v>4799</v>
      </c>
      <c r="FPM1" s="33" t="s">
        <v>4800</v>
      </c>
      <c r="FPN1" s="33" t="s">
        <v>4801</v>
      </c>
      <c r="FPO1" s="33" t="s">
        <v>4802</v>
      </c>
      <c r="FPP1" s="33" t="s">
        <v>4803</v>
      </c>
      <c r="FPQ1" s="33" t="s">
        <v>4804</v>
      </c>
      <c r="FPR1" s="33" t="s">
        <v>4805</v>
      </c>
      <c r="FPS1" s="33" t="s">
        <v>4806</v>
      </c>
      <c r="FPT1" s="33" t="s">
        <v>4807</v>
      </c>
      <c r="FPU1" s="33" t="s">
        <v>4808</v>
      </c>
      <c r="FPV1" s="33" t="s">
        <v>4809</v>
      </c>
      <c r="FPW1" s="33" t="s">
        <v>4810</v>
      </c>
      <c r="FPX1" s="33" t="s">
        <v>4811</v>
      </c>
      <c r="FPY1" s="33" t="s">
        <v>4812</v>
      </c>
      <c r="FPZ1" s="33" t="s">
        <v>4813</v>
      </c>
      <c r="FQA1" s="33" t="s">
        <v>4814</v>
      </c>
      <c r="FQB1" s="33" t="s">
        <v>4815</v>
      </c>
      <c r="FQC1" s="33" t="s">
        <v>4816</v>
      </c>
      <c r="FQD1" s="33" t="s">
        <v>4817</v>
      </c>
      <c r="FQE1" s="33" t="s">
        <v>4818</v>
      </c>
      <c r="FQF1" s="33" t="s">
        <v>4819</v>
      </c>
      <c r="FQG1" s="33" t="s">
        <v>4820</v>
      </c>
      <c r="FQH1" s="33" t="s">
        <v>4821</v>
      </c>
      <c r="FQI1" s="33" t="s">
        <v>4822</v>
      </c>
      <c r="FQJ1" s="33" t="s">
        <v>4823</v>
      </c>
      <c r="FQK1" s="33" t="s">
        <v>4824</v>
      </c>
      <c r="FQL1" s="33" t="s">
        <v>4825</v>
      </c>
      <c r="FQM1" s="33" t="s">
        <v>4826</v>
      </c>
      <c r="FQN1" s="33" t="s">
        <v>4827</v>
      </c>
      <c r="FQO1" s="33" t="s">
        <v>4828</v>
      </c>
      <c r="FQP1" s="33" t="s">
        <v>4829</v>
      </c>
      <c r="FQQ1" s="33" t="s">
        <v>4830</v>
      </c>
      <c r="FQR1" s="33" t="s">
        <v>4831</v>
      </c>
      <c r="FQS1" s="33" t="s">
        <v>4832</v>
      </c>
      <c r="FQT1" s="33" t="s">
        <v>4833</v>
      </c>
      <c r="FQU1" s="33" t="s">
        <v>4834</v>
      </c>
      <c r="FQV1" s="33" t="s">
        <v>4835</v>
      </c>
      <c r="FQW1" s="33" t="s">
        <v>4836</v>
      </c>
      <c r="FQX1" s="33" t="s">
        <v>4837</v>
      </c>
      <c r="FQY1" s="33" t="s">
        <v>4838</v>
      </c>
      <c r="FQZ1" s="33" t="s">
        <v>4839</v>
      </c>
      <c r="FRA1" s="33" t="s">
        <v>4840</v>
      </c>
      <c r="FRB1" s="33" t="s">
        <v>4841</v>
      </c>
      <c r="FRC1" s="33" t="s">
        <v>4842</v>
      </c>
      <c r="FRD1" s="33" t="s">
        <v>4843</v>
      </c>
      <c r="FRE1" s="33" t="s">
        <v>4844</v>
      </c>
      <c r="FRF1" s="33" t="s">
        <v>4845</v>
      </c>
      <c r="FRG1" s="33" t="s">
        <v>4846</v>
      </c>
      <c r="FRH1" s="33" t="s">
        <v>4847</v>
      </c>
      <c r="FRI1" s="33" t="s">
        <v>4848</v>
      </c>
      <c r="FRJ1" s="33" t="s">
        <v>4849</v>
      </c>
      <c r="FRK1" s="33" t="s">
        <v>4850</v>
      </c>
      <c r="FRL1" s="33" t="s">
        <v>4851</v>
      </c>
      <c r="FRM1" s="33" t="s">
        <v>4852</v>
      </c>
      <c r="FRN1" s="33" t="s">
        <v>4853</v>
      </c>
      <c r="FRO1" s="33" t="s">
        <v>4854</v>
      </c>
      <c r="FRP1" s="33" t="s">
        <v>4855</v>
      </c>
      <c r="FRQ1" s="33" t="s">
        <v>4856</v>
      </c>
      <c r="FRR1" s="33" t="s">
        <v>4857</v>
      </c>
      <c r="FRS1" s="33" t="s">
        <v>4858</v>
      </c>
      <c r="FRT1" s="33" t="s">
        <v>4859</v>
      </c>
      <c r="FRU1" s="33" t="s">
        <v>4860</v>
      </c>
      <c r="FRV1" s="33" t="s">
        <v>4861</v>
      </c>
      <c r="FRW1" s="33" t="s">
        <v>4862</v>
      </c>
      <c r="FRX1" s="33" t="s">
        <v>4863</v>
      </c>
      <c r="FRY1" s="33" t="s">
        <v>4864</v>
      </c>
      <c r="FRZ1" s="33" t="s">
        <v>4865</v>
      </c>
      <c r="FSA1" s="33" t="s">
        <v>4866</v>
      </c>
      <c r="FSB1" s="33" t="s">
        <v>4867</v>
      </c>
      <c r="FSC1" s="33" t="s">
        <v>4868</v>
      </c>
      <c r="FSD1" s="33" t="s">
        <v>4869</v>
      </c>
      <c r="FSE1" s="33" t="s">
        <v>4870</v>
      </c>
      <c r="FSF1" s="33" t="s">
        <v>4871</v>
      </c>
      <c r="FSG1" s="33" t="s">
        <v>4872</v>
      </c>
      <c r="FSH1" s="33" t="s">
        <v>4873</v>
      </c>
      <c r="FSI1" s="33" t="s">
        <v>4874</v>
      </c>
      <c r="FSJ1" s="33" t="s">
        <v>4875</v>
      </c>
      <c r="FSK1" s="33" t="s">
        <v>4876</v>
      </c>
      <c r="FSL1" s="33" t="s">
        <v>4877</v>
      </c>
      <c r="FSM1" s="33" t="s">
        <v>4878</v>
      </c>
      <c r="FSN1" s="33" t="s">
        <v>4879</v>
      </c>
      <c r="FSO1" s="33" t="s">
        <v>4880</v>
      </c>
      <c r="FSP1" s="33" t="s">
        <v>4881</v>
      </c>
      <c r="FSQ1" s="33" t="s">
        <v>4882</v>
      </c>
      <c r="FSR1" s="33" t="s">
        <v>4883</v>
      </c>
      <c r="FSS1" s="33" t="s">
        <v>4884</v>
      </c>
      <c r="FST1" s="33" t="s">
        <v>4885</v>
      </c>
      <c r="FSU1" s="33" t="s">
        <v>4886</v>
      </c>
      <c r="FSV1" s="33" t="s">
        <v>4887</v>
      </c>
      <c r="FSW1" s="33" t="s">
        <v>4888</v>
      </c>
      <c r="FSX1" s="33" t="s">
        <v>4889</v>
      </c>
      <c r="FSY1" s="33" t="s">
        <v>4890</v>
      </c>
      <c r="FSZ1" s="33" t="s">
        <v>4891</v>
      </c>
      <c r="FTA1" s="33" t="s">
        <v>4892</v>
      </c>
      <c r="FTB1" s="33" t="s">
        <v>4893</v>
      </c>
      <c r="FTC1" s="33" t="s">
        <v>4894</v>
      </c>
      <c r="FTD1" s="33" t="s">
        <v>4895</v>
      </c>
      <c r="FTE1" s="33" t="s">
        <v>4896</v>
      </c>
      <c r="FTF1" s="33" t="s">
        <v>4897</v>
      </c>
      <c r="FTG1" s="33" t="s">
        <v>4898</v>
      </c>
      <c r="FTH1" s="33" t="s">
        <v>4899</v>
      </c>
      <c r="FTI1" s="33" t="s">
        <v>4900</v>
      </c>
      <c r="FTJ1" s="33" t="s">
        <v>4901</v>
      </c>
      <c r="FTK1" s="33" t="s">
        <v>4902</v>
      </c>
      <c r="FTL1" s="33" t="s">
        <v>4903</v>
      </c>
      <c r="FTM1" s="33" t="s">
        <v>4904</v>
      </c>
      <c r="FTN1" s="33" t="s">
        <v>4905</v>
      </c>
      <c r="FTO1" s="33" t="s">
        <v>4906</v>
      </c>
      <c r="FTP1" s="33" t="s">
        <v>4907</v>
      </c>
      <c r="FTQ1" s="33" t="s">
        <v>4908</v>
      </c>
      <c r="FTR1" s="33" t="s">
        <v>4909</v>
      </c>
      <c r="FTS1" s="33" t="s">
        <v>4910</v>
      </c>
      <c r="FTT1" s="33" t="s">
        <v>4911</v>
      </c>
      <c r="FTU1" s="33" t="s">
        <v>4912</v>
      </c>
      <c r="FTV1" s="33" t="s">
        <v>4913</v>
      </c>
      <c r="FTW1" s="33" t="s">
        <v>4914</v>
      </c>
      <c r="FTX1" s="33" t="s">
        <v>4915</v>
      </c>
      <c r="FTY1" s="33" t="s">
        <v>4916</v>
      </c>
      <c r="FTZ1" s="33" t="s">
        <v>4917</v>
      </c>
      <c r="FUA1" s="33" t="s">
        <v>4918</v>
      </c>
      <c r="FUB1" s="33" t="s">
        <v>4919</v>
      </c>
      <c r="FUC1" s="33" t="s">
        <v>4920</v>
      </c>
      <c r="FUD1" s="33" t="s">
        <v>4921</v>
      </c>
      <c r="FUE1" s="33" t="s">
        <v>4922</v>
      </c>
      <c r="FUF1" s="33" t="s">
        <v>4923</v>
      </c>
      <c r="FUG1" s="33" t="s">
        <v>4924</v>
      </c>
      <c r="FUH1" s="33" t="s">
        <v>4925</v>
      </c>
      <c r="FUI1" s="33" t="s">
        <v>4926</v>
      </c>
      <c r="FUJ1" s="33" t="s">
        <v>4927</v>
      </c>
      <c r="FUK1" s="33" t="s">
        <v>4928</v>
      </c>
      <c r="FUL1" s="33" t="s">
        <v>4929</v>
      </c>
      <c r="FUM1" s="33" t="s">
        <v>4930</v>
      </c>
      <c r="FUN1" s="33" t="s">
        <v>4931</v>
      </c>
      <c r="FUO1" s="33" t="s">
        <v>4932</v>
      </c>
      <c r="FUP1" s="33" t="s">
        <v>4933</v>
      </c>
      <c r="FUQ1" s="33" t="s">
        <v>4934</v>
      </c>
      <c r="FUR1" s="33" t="s">
        <v>4935</v>
      </c>
      <c r="FUS1" s="33" t="s">
        <v>4936</v>
      </c>
      <c r="FUT1" s="33" t="s">
        <v>4937</v>
      </c>
      <c r="FUU1" s="33" t="s">
        <v>4938</v>
      </c>
      <c r="FUV1" s="33" t="s">
        <v>4939</v>
      </c>
      <c r="FUW1" s="33" t="s">
        <v>4940</v>
      </c>
      <c r="FUX1" s="33" t="s">
        <v>4941</v>
      </c>
      <c r="FUY1" s="33" t="s">
        <v>4942</v>
      </c>
      <c r="FUZ1" s="33" t="s">
        <v>4943</v>
      </c>
      <c r="FVA1" s="33" t="s">
        <v>4944</v>
      </c>
      <c r="FVB1" s="33" t="s">
        <v>4945</v>
      </c>
      <c r="FVC1" s="33" t="s">
        <v>4946</v>
      </c>
      <c r="FVD1" s="33" t="s">
        <v>4947</v>
      </c>
      <c r="FVE1" s="33" t="s">
        <v>4948</v>
      </c>
      <c r="FVF1" s="33" t="s">
        <v>4949</v>
      </c>
      <c r="FVG1" s="33" t="s">
        <v>4950</v>
      </c>
      <c r="FVH1" s="33" t="s">
        <v>4951</v>
      </c>
      <c r="FVI1" s="33" t="s">
        <v>4952</v>
      </c>
      <c r="FVJ1" s="33" t="s">
        <v>4953</v>
      </c>
      <c r="FVK1" s="33" t="s">
        <v>4954</v>
      </c>
      <c r="FVL1" s="33" t="s">
        <v>4955</v>
      </c>
      <c r="FVM1" s="33" t="s">
        <v>4956</v>
      </c>
      <c r="FVN1" s="33" t="s">
        <v>4957</v>
      </c>
      <c r="FVO1" s="33" t="s">
        <v>4958</v>
      </c>
      <c r="FVP1" s="33" t="s">
        <v>4959</v>
      </c>
      <c r="FVQ1" s="33" t="s">
        <v>4960</v>
      </c>
      <c r="FVR1" s="33" t="s">
        <v>4961</v>
      </c>
      <c r="FVS1" s="33" t="s">
        <v>4962</v>
      </c>
      <c r="FVT1" s="33" t="s">
        <v>4963</v>
      </c>
      <c r="FVU1" s="33" t="s">
        <v>4964</v>
      </c>
      <c r="FVV1" s="33" t="s">
        <v>4965</v>
      </c>
      <c r="FVW1" s="33" t="s">
        <v>4966</v>
      </c>
      <c r="FVX1" s="33" t="s">
        <v>4967</v>
      </c>
      <c r="FVY1" s="33" t="s">
        <v>4968</v>
      </c>
      <c r="FVZ1" s="33" t="s">
        <v>4969</v>
      </c>
      <c r="FWA1" s="33" t="s">
        <v>4970</v>
      </c>
      <c r="FWB1" s="33" t="s">
        <v>4971</v>
      </c>
      <c r="FWC1" s="33" t="s">
        <v>4972</v>
      </c>
      <c r="FWD1" s="33" t="s">
        <v>4973</v>
      </c>
      <c r="FWE1" s="33" t="s">
        <v>4974</v>
      </c>
      <c r="FWF1" s="33" t="s">
        <v>4975</v>
      </c>
      <c r="FWG1" s="33" t="s">
        <v>4976</v>
      </c>
      <c r="FWH1" s="33" t="s">
        <v>4977</v>
      </c>
      <c r="FWI1" s="33" t="s">
        <v>4978</v>
      </c>
      <c r="FWJ1" s="33" t="s">
        <v>4979</v>
      </c>
      <c r="FWK1" s="33" t="s">
        <v>4980</v>
      </c>
      <c r="FWL1" s="33" t="s">
        <v>4981</v>
      </c>
      <c r="FWM1" s="33" t="s">
        <v>4982</v>
      </c>
      <c r="FWN1" s="33" t="s">
        <v>4983</v>
      </c>
      <c r="FWO1" s="33" t="s">
        <v>4984</v>
      </c>
      <c r="FWP1" s="33" t="s">
        <v>4985</v>
      </c>
      <c r="FWQ1" s="33" t="s">
        <v>4986</v>
      </c>
      <c r="FWR1" s="33" t="s">
        <v>4987</v>
      </c>
      <c r="FWS1" s="33" t="s">
        <v>4988</v>
      </c>
      <c r="FWT1" s="33" t="s">
        <v>4989</v>
      </c>
      <c r="FWU1" s="33" t="s">
        <v>4990</v>
      </c>
      <c r="FWV1" s="33" t="s">
        <v>4991</v>
      </c>
      <c r="FWW1" s="33" t="s">
        <v>4992</v>
      </c>
      <c r="FWX1" s="33" t="s">
        <v>4993</v>
      </c>
      <c r="FWY1" s="33" t="s">
        <v>4994</v>
      </c>
      <c r="FWZ1" s="33" t="s">
        <v>4995</v>
      </c>
      <c r="FXA1" s="33" t="s">
        <v>4996</v>
      </c>
      <c r="FXB1" s="33" t="s">
        <v>4997</v>
      </c>
      <c r="FXC1" s="33" t="s">
        <v>4998</v>
      </c>
      <c r="FXD1" s="33" t="s">
        <v>4999</v>
      </c>
      <c r="FXE1" s="33" t="s">
        <v>5000</v>
      </c>
      <c r="FXF1" s="33" t="s">
        <v>5001</v>
      </c>
      <c r="FXG1" s="33" t="s">
        <v>5002</v>
      </c>
      <c r="FXH1" s="33" t="s">
        <v>5003</v>
      </c>
      <c r="FXI1" s="33" t="s">
        <v>5004</v>
      </c>
      <c r="FXJ1" s="33" t="s">
        <v>5005</v>
      </c>
      <c r="FXK1" s="33" t="s">
        <v>5006</v>
      </c>
      <c r="FXL1" s="33" t="s">
        <v>5007</v>
      </c>
      <c r="FXM1" s="33" t="s">
        <v>5008</v>
      </c>
      <c r="FXN1" s="33" t="s">
        <v>5009</v>
      </c>
      <c r="FXO1" s="33" t="s">
        <v>5010</v>
      </c>
      <c r="FXP1" s="33" t="s">
        <v>5011</v>
      </c>
      <c r="FXQ1" s="33" t="s">
        <v>5012</v>
      </c>
      <c r="FXR1" s="33" t="s">
        <v>5013</v>
      </c>
      <c r="FXS1" s="33" t="s">
        <v>5014</v>
      </c>
      <c r="FXT1" s="33" t="s">
        <v>5015</v>
      </c>
      <c r="FXU1" s="33" t="s">
        <v>5016</v>
      </c>
      <c r="FXV1" s="33" t="s">
        <v>5017</v>
      </c>
      <c r="FXW1" s="33" t="s">
        <v>5018</v>
      </c>
      <c r="FXX1" s="33" t="s">
        <v>5019</v>
      </c>
      <c r="FXY1" s="33" t="s">
        <v>5020</v>
      </c>
      <c r="FXZ1" s="33" t="s">
        <v>5021</v>
      </c>
      <c r="FYA1" s="33" t="s">
        <v>5022</v>
      </c>
      <c r="FYB1" s="33" t="s">
        <v>5023</v>
      </c>
      <c r="FYC1" s="33" t="s">
        <v>5024</v>
      </c>
      <c r="FYD1" s="33" t="s">
        <v>5025</v>
      </c>
      <c r="FYE1" s="33" t="s">
        <v>5026</v>
      </c>
      <c r="FYF1" s="33" t="s">
        <v>5027</v>
      </c>
      <c r="FYG1" s="33" t="s">
        <v>5028</v>
      </c>
      <c r="FYH1" s="33" t="s">
        <v>5029</v>
      </c>
      <c r="FYI1" s="33" t="s">
        <v>5030</v>
      </c>
      <c r="FYJ1" s="33" t="s">
        <v>5031</v>
      </c>
      <c r="FYK1" s="33" t="s">
        <v>5032</v>
      </c>
      <c r="FYL1" s="33" t="s">
        <v>5033</v>
      </c>
      <c r="FYM1" s="33" t="s">
        <v>5034</v>
      </c>
      <c r="FYN1" s="33" t="s">
        <v>5035</v>
      </c>
      <c r="FYO1" s="33" t="s">
        <v>5036</v>
      </c>
      <c r="FYP1" s="33" t="s">
        <v>5037</v>
      </c>
      <c r="FYQ1" s="33" t="s">
        <v>5038</v>
      </c>
      <c r="FYR1" s="33" t="s">
        <v>5039</v>
      </c>
      <c r="FYS1" s="33" t="s">
        <v>5040</v>
      </c>
      <c r="FYT1" s="33" t="s">
        <v>5041</v>
      </c>
      <c r="FYU1" s="33" t="s">
        <v>5042</v>
      </c>
      <c r="FYV1" s="33" t="s">
        <v>5043</v>
      </c>
      <c r="FYW1" s="33" t="s">
        <v>5044</v>
      </c>
      <c r="FYX1" s="33" t="s">
        <v>5045</v>
      </c>
      <c r="FYY1" s="33" t="s">
        <v>5046</v>
      </c>
      <c r="FYZ1" s="33" t="s">
        <v>5047</v>
      </c>
      <c r="FZA1" s="33" t="s">
        <v>5048</v>
      </c>
      <c r="FZB1" s="33" t="s">
        <v>5049</v>
      </c>
      <c r="FZC1" s="33" t="s">
        <v>5050</v>
      </c>
      <c r="FZD1" s="33" t="s">
        <v>5051</v>
      </c>
      <c r="FZE1" s="33" t="s">
        <v>5052</v>
      </c>
      <c r="FZF1" s="33" t="s">
        <v>5053</v>
      </c>
      <c r="FZG1" s="33" t="s">
        <v>5054</v>
      </c>
      <c r="FZH1" s="33" t="s">
        <v>5055</v>
      </c>
      <c r="FZI1" s="33" t="s">
        <v>5056</v>
      </c>
      <c r="FZJ1" s="33" t="s">
        <v>5057</v>
      </c>
      <c r="FZK1" s="33" t="s">
        <v>5058</v>
      </c>
      <c r="FZL1" s="33" t="s">
        <v>5059</v>
      </c>
      <c r="FZM1" s="33" t="s">
        <v>5060</v>
      </c>
      <c r="FZN1" s="33" t="s">
        <v>5061</v>
      </c>
      <c r="FZO1" s="33" t="s">
        <v>5062</v>
      </c>
      <c r="FZP1" s="33" t="s">
        <v>5063</v>
      </c>
      <c r="FZQ1" s="33" t="s">
        <v>5064</v>
      </c>
      <c r="FZR1" s="33" t="s">
        <v>5065</v>
      </c>
      <c r="FZS1" s="33" t="s">
        <v>5066</v>
      </c>
      <c r="FZT1" s="33" t="s">
        <v>5067</v>
      </c>
      <c r="FZU1" s="33" t="s">
        <v>5068</v>
      </c>
      <c r="FZV1" s="33" t="s">
        <v>5069</v>
      </c>
      <c r="FZW1" s="33" t="s">
        <v>5070</v>
      </c>
      <c r="FZX1" s="33" t="s">
        <v>5071</v>
      </c>
      <c r="FZY1" s="33" t="s">
        <v>5072</v>
      </c>
      <c r="FZZ1" s="33" t="s">
        <v>5073</v>
      </c>
      <c r="GAA1" s="33" t="s">
        <v>5074</v>
      </c>
      <c r="GAB1" s="33" t="s">
        <v>5075</v>
      </c>
      <c r="GAC1" s="33" t="s">
        <v>5076</v>
      </c>
      <c r="GAD1" s="33" t="s">
        <v>5077</v>
      </c>
      <c r="GAE1" s="33" t="s">
        <v>5078</v>
      </c>
      <c r="GAF1" s="33" t="s">
        <v>5079</v>
      </c>
      <c r="GAG1" s="33" t="s">
        <v>5080</v>
      </c>
      <c r="GAH1" s="33" t="s">
        <v>5081</v>
      </c>
      <c r="GAI1" s="33" t="s">
        <v>5082</v>
      </c>
      <c r="GAJ1" s="33" t="s">
        <v>5083</v>
      </c>
      <c r="GAK1" s="33" t="s">
        <v>5084</v>
      </c>
      <c r="GAL1" s="33" t="s">
        <v>5085</v>
      </c>
      <c r="GAM1" s="33" t="s">
        <v>5086</v>
      </c>
      <c r="GAN1" s="33" t="s">
        <v>5087</v>
      </c>
      <c r="GAO1" s="33" t="s">
        <v>5088</v>
      </c>
      <c r="GAP1" s="33" t="s">
        <v>5089</v>
      </c>
      <c r="GAQ1" s="33" t="s">
        <v>5090</v>
      </c>
      <c r="GAR1" s="33" t="s">
        <v>5091</v>
      </c>
      <c r="GAS1" s="33" t="s">
        <v>5092</v>
      </c>
      <c r="GAT1" s="33" t="s">
        <v>5093</v>
      </c>
      <c r="GAU1" s="33" t="s">
        <v>5094</v>
      </c>
      <c r="GAV1" s="33" t="s">
        <v>5095</v>
      </c>
      <c r="GAW1" s="33" t="s">
        <v>5096</v>
      </c>
      <c r="GAX1" s="33" t="s">
        <v>5097</v>
      </c>
      <c r="GAY1" s="33" t="s">
        <v>5098</v>
      </c>
      <c r="GAZ1" s="33" t="s">
        <v>5099</v>
      </c>
      <c r="GBA1" s="33" t="s">
        <v>5100</v>
      </c>
      <c r="GBB1" s="33" t="s">
        <v>5101</v>
      </c>
      <c r="GBC1" s="33" t="s">
        <v>5102</v>
      </c>
      <c r="GBD1" s="33" t="s">
        <v>5103</v>
      </c>
      <c r="GBE1" s="33" t="s">
        <v>5104</v>
      </c>
      <c r="GBF1" s="33" t="s">
        <v>5105</v>
      </c>
      <c r="GBG1" s="33" t="s">
        <v>5106</v>
      </c>
      <c r="GBH1" s="33" t="s">
        <v>5107</v>
      </c>
      <c r="GBI1" s="33" t="s">
        <v>5108</v>
      </c>
      <c r="GBJ1" s="33" t="s">
        <v>5109</v>
      </c>
      <c r="GBK1" s="33" t="s">
        <v>5110</v>
      </c>
      <c r="GBL1" s="33" t="s">
        <v>5111</v>
      </c>
      <c r="GBM1" s="33" t="s">
        <v>5112</v>
      </c>
      <c r="GBN1" s="33" t="s">
        <v>5113</v>
      </c>
      <c r="GBO1" s="33" t="s">
        <v>5114</v>
      </c>
      <c r="GBP1" s="33" t="s">
        <v>5115</v>
      </c>
      <c r="GBQ1" s="33" t="s">
        <v>5116</v>
      </c>
      <c r="GBR1" s="33" t="s">
        <v>5117</v>
      </c>
      <c r="GBS1" s="33" t="s">
        <v>5118</v>
      </c>
      <c r="GBT1" s="33" t="s">
        <v>5119</v>
      </c>
      <c r="GBU1" s="33" t="s">
        <v>5120</v>
      </c>
      <c r="GBV1" s="33" t="s">
        <v>5121</v>
      </c>
      <c r="GBW1" s="33" t="s">
        <v>5122</v>
      </c>
      <c r="GBX1" s="33" t="s">
        <v>5123</v>
      </c>
      <c r="GBY1" s="33" t="s">
        <v>5124</v>
      </c>
      <c r="GBZ1" s="33" t="s">
        <v>5125</v>
      </c>
      <c r="GCA1" s="33" t="s">
        <v>5126</v>
      </c>
      <c r="GCB1" s="33" t="s">
        <v>5127</v>
      </c>
      <c r="GCC1" s="33" t="s">
        <v>5128</v>
      </c>
      <c r="GCD1" s="33" t="s">
        <v>5129</v>
      </c>
      <c r="GCE1" s="33" t="s">
        <v>5130</v>
      </c>
      <c r="GCF1" s="33" t="s">
        <v>5131</v>
      </c>
      <c r="GCG1" s="33" t="s">
        <v>5132</v>
      </c>
      <c r="GCH1" s="33" t="s">
        <v>5133</v>
      </c>
      <c r="GCI1" s="33" t="s">
        <v>5134</v>
      </c>
      <c r="GCJ1" s="33" t="s">
        <v>5135</v>
      </c>
      <c r="GCK1" s="33" t="s">
        <v>5136</v>
      </c>
      <c r="GCL1" s="33" t="s">
        <v>5137</v>
      </c>
      <c r="GCM1" s="33" t="s">
        <v>5138</v>
      </c>
      <c r="GCN1" s="33" t="s">
        <v>5139</v>
      </c>
      <c r="GCO1" s="33" t="s">
        <v>5140</v>
      </c>
      <c r="GCP1" s="33" t="s">
        <v>5141</v>
      </c>
      <c r="GCQ1" s="33" t="s">
        <v>5142</v>
      </c>
      <c r="GCR1" s="33" t="s">
        <v>5143</v>
      </c>
      <c r="GCS1" s="33" t="s">
        <v>5144</v>
      </c>
      <c r="GCT1" s="33" t="s">
        <v>5145</v>
      </c>
      <c r="GCU1" s="33" t="s">
        <v>5146</v>
      </c>
      <c r="GCV1" s="33" t="s">
        <v>5147</v>
      </c>
      <c r="GCW1" s="33" t="s">
        <v>5148</v>
      </c>
      <c r="GCX1" s="33" t="s">
        <v>5149</v>
      </c>
      <c r="GCY1" s="33" t="s">
        <v>5150</v>
      </c>
      <c r="GCZ1" s="33" t="s">
        <v>5151</v>
      </c>
      <c r="GDA1" s="33" t="s">
        <v>5152</v>
      </c>
      <c r="GDB1" s="33" t="s">
        <v>5153</v>
      </c>
      <c r="GDC1" s="33" t="s">
        <v>5154</v>
      </c>
      <c r="GDD1" s="33" t="s">
        <v>5155</v>
      </c>
      <c r="GDE1" s="33" t="s">
        <v>5156</v>
      </c>
      <c r="GDF1" s="33" t="s">
        <v>5157</v>
      </c>
      <c r="GDG1" s="33" t="s">
        <v>5158</v>
      </c>
      <c r="GDH1" s="33" t="s">
        <v>5159</v>
      </c>
      <c r="GDI1" s="33" t="s">
        <v>5160</v>
      </c>
      <c r="GDJ1" s="33" t="s">
        <v>5161</v>
      </c>
      <c r="GDK1" s="33" t="s">
        <v>5162</v>
      </c>
      <c r="GDL1" s="33" t="s">
        <v>5163</v>
      </c>
      <c r="GDM1" s="33" t="s">
        <v>5164</v>
      </c>
      <c r="GDN1" s="33" t="s">
        <v>5165</v>
      </c>
      <c r="GDO1" s="33" t="s">
        <v>5166</v>
      </c>
      <c r="GDP1" s="33" t="s">
        <v>5167</v>
      </c>
      <c r="GDQ1" s="33" t="s">
        <v>5168</v>
      </c>
      <c r="GDR1" s="33" t="s">
        <v>5169</v>
      </c>
      <c r="GDS1" s="33" t="s">
        <v>5170</v>
      </c>
      <c r="GDT1" s="33" t="s">
        <v>5171</v>
      </c>
      <c r="GDU1" s="33" t="s">
        <v>5172</v>
      </c>
      <c r="GDV1" s="33" t="s">
        <v>5173</v>
      </c>
      <c r="GDW1" s="33" t="s">
        <v>5174</v>
      </c>
      <c r="GDX1" s="33" t="s">
        <v>5175</v>
      </c>
      <c r="GDY1" s="33" t="s">
        <v>5176</v>
      </c>
      <c r="GDZ1" s="33" t="s">
        <v>5177</v>
      </c>
      <c r="GEA1" s="33" t="s">
        <v>5178</v>
      </c>
      <c r="GEB1" s="33" t="s">
        <v>5179</v>
      </c>
      <c r="GEC1" s="33" t="s">
        <v>5180</v>
      </c>
      <c r="GED1" s="33" t="s">
        <v>5181</v>
      </c>
      <c r="GEE1" s="33" t="s">
        <v>5182</v>
      </c>
      <c r="GEF1" s="33" t="s">
        <v>5183</v>
      </c>
      <c r="GEG1" s="33" t="s">
        <v>5184</v>
      </c>
      <c r="GEH1" s="33" t="s">
        <v>5185</v>
      </c>
      <c r="GEI1" s="33" t="s">
        <v>5186</v>
      </c>
      <c r="GEJ1" s="33" t="s">
        <v>5187</v>
      </c>
      <c r="GEK1" s="33" t="s">
        <v>5188</v>
      </c>
      <c r="GEL1" s="33" t="s">
        <v>5189</v>
      </c>
      <c r="GEM1" s="33" t="s">
        <v>5190</v>
      </c>
      <c r="GEN1" s="33" t="s">
        <v>5191</v>
      </c>
      <c r="GEO1" s="33" t="s">
        <v>5192</v>
      </c>
      <c r="GEP1" s="33" t="s">
        <v>5193</v>
      </c>
      <c r="GEQ1" s="33" t="s">
        <v>5194</v>
      </c>
      <c r="GER1" s="33" t="s">
        <v>5195</v>
      </c>
      <c r="GES1" s="33" t="s">
        <v>5196</v>
      </c>
      <c r="GET1" s="33" t="s">
        <v>5197</v>
      </c>
      <c r="GEU1" s="33" t="s">
        <v>5198</v>
      </c>
      <c r="GEV1" s="33" t="s">
        <v>5199</v>
      </c>
      <c r="GEW1" s="33" t="s">
        <v>5200</v>
      </c>
      <c r="GEX1" s="33" t="s">
        <v>5201</v>
      </c>
      <c r="GEY1" s="33" t="s">
        <v>5202</v>
      </c>
      <c r="GEZ1" s="33" t="s">
        <v>5203</v>
      </c>
      <c r="GFA1" s="33" t="s">
        <v>5204</v>
      </c>
      <c r="GFB1" s="33" t="s">
        <v>5205</v>
      </c>
      <c r="GFC1" s="33" t="s">
        <v>5206</v>
      </c>
      <c r="GFD1" s="33" t="s">
        <v>5207</v>
      </c>
      <c r="GFE1" s="33" t="s">
        <v>5208</v>
      </c>
      <c r="GFF1" s="33" t="s">
        <v>5209</v>
      </c>
      <c r="GFG1" s="33" t="s">
        <v>5210</v>
      </c>
      <c r="GFH1" s="33" t="s">
        <v>5211</v>
      </c>
      <c r="GFI1" s="33" t="s">
        <v>5212</v>
      </c>
      <c r="GFJ1" s="33" t="s">
        <v>5213</v>
      </c>
      <c r="GFK1" s="33" t="s">
        <v>5214</v>
      </c>
      <c r="GFL1" s="33" t="s">
        <v>5215</v>
      </c>
      <c r="GFM1" s="33" t="s">
        <v>5216</v>
      </c>
      <c r="GFN1" s="33" t="s">
        <v>5217</v>
      </c>
      <c r="GFO1" s="33" t="s">
        <v>5218</v>
      </c>
      <c r="GFP1" s="33" t="s">
        <v>5219</v>
      </c>
      <c r="GFQ1" s="33" t="s">
        <v>5220</v>
      </c>
      <c r="GFR1" s="33" t="s">
        <v>5221</v>
      </c>
      <c r="GFS1" s="33" t="s">
        <v>5222</v>
      </c>
      <c r="GFT1" s="33" t="s">
        <v>5223</v>
      </c>
      <c r="GFU1" s="33" t="s">
        <v>5224</v>
      </c>
      <c r="GFV1" s="33" t="s">
        <v>5225</v>
      </c>
      <c r="GFW1" s="33" t="s">
        <v>5226</v>
      </c>
      <c r="GFX1" s="33" t="s">
        <v>5227</v>
      </c>
      <c r="GFY1" s="33" t="s">
        <v>5228</v>
      </c>
      <c r="GFZ1" s="33" t="s">
        <v>5229</v>
      </c>
      <c r="GGA1" s="33" t="s">
        <v>5230</v>
      </c>
      <c r="GGB1" s="33" t="s">
        <v>5231</v>
      </c>
      <c r="GGC1" s="33" t="s">
        <v>5232</v>
      </c>
      <c r="GGD1" s="33" t="s">
        <v>5233</v>
      </c>
      <c r="GGE1" s="33" t="s">
        <v>5234</v>
      </c>
      <c r="GGF1" s="33" t="s">
        <v>5235</v>
      </c>
      <c r="GGG1" s="33" t="s">
        <v>5236</v>
      </c>
      <c r="GGH1" s="33" t="s">
        <v>5237</v>
      </c>
      <c r="GGI1" s="33" t="s">
        <v>5238</v>
      </c>
      <c r="GGJ1" s="33" t="s">
        <v>5239</v>
      </c>
      <c r="GGK1" s="33" t="s">
        <v>5240</v>
      </c>
      <c r="GGL1" s="33" t="s">
        <v>5241</v>
      </c>
      <c r="GGM1" s="33" t="s">
        <v>5242</v>
      </c>
      <c r="GGN1" s="33" t="s">
        <v>5243</v>
      </c>
      <c r="GGO1" s="33" t="s">
        <v>5244</v>
      </c>
      <c r="GGP1" s="33" t="s">
        <v>5245</v>
      </c>
      <c r="GGQ1" s="33" t="s">
        <v>5246</v>
      </c>
      <c r="GGR1" s="33" t="s">
        <v>5247</v>
      </c>
      <c r="GGS1" s="33" t="s">
        <v>5248</v>
      </c>
      <c r="GGT1" s="33" t="s">
        <v>5249</v>
      </c>
      <c r="GGU1" s="33" t="s">
        <v>5250</v>
      </c>
      <c r="GGV1" s="33" t="s">
        <v>5251</v>
      </c>
      <c r="GGW1" s="33" t="s">
        <v>5252</v>
      </c>
      <c r="GGX1" s="33" t="s">
        <v>5253</v>
      </c>
      <c r="GGY1" s="33" t="s">
        <v>5254</v>
      </c>
      <c r="GGZ1" s="33" t="s">
        <v>5255</v>
      </c>
      <c r="GHA1" s="33" t="s">
        <v>5256</v>
      </c>
      <c r="GHB1" s="33" t="s">
        <v>5257</v>
      </c>
      <c r="GHC1" s="33" t="s">
        <v>5258</v>
      </c>
      <c r="GHD1" s="33" t="s">
        <v>5259</v>
      </c>
      <c r="GHE1" s="33" t="s">
        <v>5260</v>
      </c>
      <c r="GHF1" s="33" t="s">
        <v>5261</v>
      </c>
      <c r="GHG1" s="33" t="s">
        <v>5262</v>
      </c>
      <c r="GHH1" s="33" t="s">
        <v>5263</v>
      </c>
      <c r="GHI1" s="33" t="s">
        <v>5264</v>
      </c>
      <c r="GHJ1" s="33" t="s">
        <v>5265</v>
      </c>
      <c r="GHK1" s="33" t="s">
        <v>5266</v>
      </c>
      <c r="GHL1" s="33" t="s">
        <v>5267</v>
      </c>
      <c r="GHM1" s="33" t="s">
        <v>5268</v>
      </c>
      <c r="GHN1" s="33" t="s">
        <v>5269</v>
      </c>
      <c r="GHO1" s="33" t="s">
        <v>5270</v>
      </c>
      <c r="GHP1" s="33" t="s">
        <v>5271</v>
      </c>
      <c r="GHQ1" s="33" t="s">
        <v>5272</v>
      </c>
      <c r="GHR1" s="33" t="s">
        <v>5273</v>
      </c>
      <c r="GHS1" s="33" t="s">
        <v>5274</v>
      </c>
      <c r="GHT1" s="33" t="s">
        <v>5275</v>
      </c>
      <c r="GHU1" s="33" t="s">
        <v>5276</v>
      </c>
      <c r="GHV1" s="33" t="s">
        <v>5277</v>
      </c>
      <c r="GHW1" s="33" t="s">
        <v>5278</v>
      </c>
      <c r="GHX1" s="33" t="s">
        <v>5279</v>
      </c>
      <c r="GHY1" s="33" t="s">
        <v>5280</v>
      </c>
      <c r="GHZ1" s="33" t="s">
        <v>5281</v>
      </c>
      <c r="GIA1" s="33" t="s">
        <v>5282</v>
      </c>
      <c r="GIB1" s="33" t="s">
        <v>5283</v>
      </c>
      <c r="GIC1" s="33" t="s">
        <v>5284</v>
      </c>
      <c r="GID1" s="33" t="s">
        <v>5285</v>
      </c>
      <c r="GIE1" s="33" t="s">
        <v>5286</v>
      </c>
      <c r="GIF1" s="33" t="s">
        <v>5287</v>
      </c>
      <c r="GIG1" s="33" t="s">
        <v>5288</v>
      </c>
      <c r="GIH1" s="33" t="s">
        <v>5289</v>
      </c>
      <c r="GII1" s="33" t="s">
        <v>5290</v>
      </c>
      <c r="GIJ1" s="33" t="s">
        <v>5291</v>
      </c>
      <c r="GIK1" s="33" t="s">
        <v>5292</v>
      </c>
      <c r="GIL1" s="33" t="s">
        <v>5293</v>
      </c>
      <c r="GIM1" s="33" t="s">
        <v>5294</v>
      </c>
      <c r="GIN1" s="33" t="s">
        <v>5295</v>
      </c>
      <c r="GIO1" s="33" t="s">
        <v>5296</v>
      </c>
      <c r="GIP1" s="33" t="s">
        <v>5297</v>
      </c>
      <c r="GIQ1" s="33" t="s">
        <v>5298</v>
      </c>
      <c r="GIR1" s="33" t="s">
        <v>5299</v>
      </c>
      <c r="GIS1" s="33" t="s">
        <v>5300</v>
      </c>
      <c r="GIT1" s="33" t="s">
        <v>5301</v>
      </c>
      <c r="GIU1" s="33" t="s">
        <v>5302</v>
      </c>
      <c r="GIV1" s="33" t="s">
        <v>5303</v>
      </c>
      <c r="GIW1" s="33" t="s">
        <v>5304</v>
      </c>
      <c r="GIX1" s="33" t="s">
        <v>5305</v>
      </c>
      <c r="GIY1" s="33" t="s">
        <v>5306</v>
      </c>
      <c r="GIZ1" s="33" t="s">
        <v>5307</v>
      </c>
      <c r="GJA1" s="33" t="s">
        <v>5308</v>
      </c>
      <c r="GJB1" s="33" t="s">
        <v>5309</v>
      </c>
      <c r="GJC1" s="33" t="s">
        <v>5310</v>
      </c>
      <c r="GJD1" s="33" t="s">
        <v>5311</v>
      </c>
      <c r="GJE1" s="33" t="s">
        <v>5312</v>
      </c>
      <c r="GJF1" s="33" t="s">
        <v>5313</v>
      </c>
      <c r="GJG1" s="33" t="s">
        <v>5314</v>
      </c>
      <c r="GJH1" s="33" t="s">
        <v>5315</v>
      </c>
      <c r="GJI1" s="33" t="s">
        <v>5316</v>
      </c>
      <c r="GJJ1" s="33" t="s">
        <v>5317</v>
      </c>
      <c r="GJK1" s="33" t="s">
        <v>5318</v>
      </c>
      <c r="GJL1" s="33" t="s">
        <v>5319</v>
      </c>
      <c r="GJM1" s="33" t="s">
        <v>5320</v>
      </c>
      <c r="GJN1" s="33" t="s">
        <v>5321</v>
      </c>
      <c r="GJO1" s="33" t="s">
        <v>5322</v>
      </c>
      <c r="GJP1" s="33" t="s">
        <v>5323</v>
      </c>
      <c r="GJQ1" s="33" t="s">
        <v>5324</v>
      </c>
      <c r="GJR1" s="33" t="s">
        <v>5325</v>
      </c>
      <c r="GJS1" s="33" t="s">
        <v>5326</v>
      </c>
      <c r="GJT1" s="33" t="s">
        <v>5327</v>
      </c>
      <c r="GJU1" s="33" t="s">
        <v>5328</v>
      </c>
      <c r="GJV1" s="33" t="s">
        <v>5329</v>
      </c>
      <c r="GJW1" s="33" t="s">
        <v>5330</v>
      </c>
      <c r="GJX1" s="33" t="s">
        <v>5331</v>
      </c>
      <c r="GJY1" s="33" t="s">
        <v>5332</v>
      </c>
      <c r="GJZ1" s="33" t="s">
        <v>5333</v>
      </c>
      <c r="GKA1" s="33" t="s">
        <v>5334</v>
      </c>
      <c r="GKB1" s="33" t="s">
        <v>5335</v>
      </c>
      <c r="GKC1" s="33" t="s">
        <v>5336</v>
      </c>
      <c r="GKD1" s="33" t="s">
        <v>5337</v>
      </c>
      <c r="GKE1" s="33" t="s">
        <v>5338</v>
      </c>
      <c r="GKF1" s="33" t="s">
        <v>5339</v>
      </c>
      <c r="GKG1" s="33" t="s">
        <v>5340</v>
      </c>
      <c r="GKH1" s="33" t="s">
        <v>5341</v>
      </c>
      <c r="GKI1" s="33" t="s">
        <v>5342</v>
      </c>
      <c r="GKJ1" s="33" t="s">
        <v>5343</v>
      </c>
      <c r="GKK1" s="33" t="s">
        <v>5344</v>
      </c>
      <c r="GKL1" s="33" t="s">
        <v>5345</v>
      </c>
      <c r="GKM1" s="33" t="s">
        <v>5346</v>
      </c>
      <c r="GKN1" s="33" t="s">
        <v>5347</v>
      </c>
      <c r="GKO1" s="33" t="s">
        <v>5348</v>
      </c>
      <c r="GKP1" s="33" t="s">
        <v>5349</v>
      </c>
      <c r="GKQ1" s="33" t="s">
        <v>5350</v>
      </c>
      <c r="GKR1" s="33" t="s">
        <v>5351</v>
      </c>
      <c r="GKS1" s="33" t="s">
        <v>5352</v>
      </c>
      <c r="GKT1" s="33" t="s">
        <v>5353</v>
      </c>
      <c r="GKU1" s="33" t="s">
        <v>5354</v>
      </c>
      <c r="GKV1" s="33" t="s">
        <v>5355</v>
      </c>
      <c r="GKW1" s="33" t="s">
        <v>5356</v>
      </c>
      <c r="GKX1" s="33" t="s">
        <v>5357</v>
      </c>
      <c r="GKY1" s="33" t="s">
        <v>5358</v>
      </c>
      <c r="GKZ1" s="33" t="s">
        <v>5359</v>
      </c>
      <c r="GLA1" s="33" t="s">
        <v>5360</v>
      </c>
      <c r="GLB1" s="33" t="s">
        <v>5361</v>
      </c>
      <c r="GLC1" s="33" t="s">
        <v>5362</v>
      </c>
      <c r="GLD1" s="33" t="s">
        <v>5363</v>
      </c>
      <c r="GLE1" s="33" t="s">
        <v>5364</v>
      </c>
      <c r="GLF1" s="33" t="s">
        <v>5365</v>
      </c>
      <c r="GLG1" s="33" t="s">
        <v>5366</v>
      </c>
      <c r="GLH1" s="33" t="s">
        <v>5367</v>
      </c>
      <c r="GLI1" s="33" t="s">
        <v>5368</v>
      </c>
      <c r="GLJ1" s="33" t="s">
        <v>5369</v>
      </c>
      <c r="GLK1" s="33" t="s">
        <v>5370</v>
      </c>
      <c r="GLL1" s="33" t="s">
        <v>5371</v>
      </c>
      <c r="GLM1" s="33" t="s">
        <v>5372</v>
      </c>
      <c r="GLN1" s="33" t="s">
        <v>5373</v>
      </c>
      <c r="GLO1" s="33" t="s">
        <v>5374</v>
      </c>
      <c r="GLP1" s="33" t="s">
        <v>5375</v>
      </c>
      <c r="GLQ1" s="33" t="s">
        <v>5376</v>
      </c>
      <c r="GLR1" s="33" t="s">
        <v>5377</v>
      </c>
      <c r="GLS1" s="33" t="s">
        <v>5378</v>
      </c>
      <c r="GLT1" s="33" t="s">
        <v>5379</v>
      </c>
      <c r="GLU1" s="33" t="s">
        <v>5380</v>
      </c>
      <c r="GLV1" s="33" t="s">
        <v>5381</v>
      </c>
      <c r="GLW1" s="33" t="s">
        <v>5382</v>
      </c>
      <c r="GLX1" s="33" t="s">
        <v>5383</v>
      </c>
      <c r="GLY1" s="33" t="s">
        <v>5384</v>
      </c>
      <c r="GLZ1" s="33" t="s">
        <v>5385</v>
      </c>
      <c r="GMA1" s="33" t="s">
        <v>5386</v>
      </c>
      <c r="GMB1" s="33" t="s">
        <v>5387</v>
      </c>
      <c r="GMC1" s="33" t="s">
        <v>5388</v>
      </c>
      <c r="GMD1" s="33" t="s">
        <v>5389</v>
      </c>
      <c r="GME1" s="33" t="s">
        <v>5390</v>
      </c>
      <c r="GMF1" s="33" t="s">
        <v>5391</v>
      </c>
      <c r="GMG1" s="33" t="s">
        <v>5392</v>
      </c>
      <c r="GMH1" s="33" t="s">
        <v>5393</v>
      </c>
      <c r="GMI1" s="33" t="s">
        <v>5394</v>
      </c>
      <c r="GMJ1" s="33" t="s">
        <v>5395</v>
      </c>
      <c r="GMK1" s="33" t="s">
        <v>5396</v>
      </c>
      <c r="GML1" s="33" t="s">
        <v>5397</v>
      </c>
      <c r="GMM1" s="33" t="s">
        <v>5398</v>
      </c>
      <c r="GMN1" s="33" t="s">
        <v>5399</v>
      </c>
      <c r="GMO1" s="33" t="s">
        <v>5400</v>
      </c>
      <c r="GMP1" s="33" t="s">
        <v>5401</v>
      </c>
      <c r="GMQ1" s="33" t="s">
        <v>5402</v>
      </c>
      <c r="GMR1" s="33" t="s">
        <v>5403</v>
      </c>
      <c r="GMS1" s="33" t="s">
        <v>5404</v>
      </c>
      <c r="GMT1" s="33" t="s">
        <v>5405</v>
      </c>
      <c r="GMU1" s="33" t="s">
        <v>5406</v>
      </c>
      <c r="GMV1" s="33" t="s">
        <v>5407</v>
      </c>
      <c r="GMW1" s="33" t="s">
        <v>5408</v>
      </c>
      <c r="GMX1" s="33" t="s">
        <v>5409</v>
      </c>
      <c r="GMY1" s="33" t="s">
        <v>5410</v>
      </c>
      <c r="GMZ1" s="33" t="s">
        <v>5411</v>
      </c>
      <c r="GNA1" s="33" t="s">
        <v>5412</v>
      </c>
      <c r="GNB1" s="33" t="s">
        <v>5413</v>
      </c>
      <c r="GNC1" s="33" t="s">
        <v>5414</v>
      </c>
      <c r="GND1" s="33" t="s">
        <v>5415</v>
      </c>
      <c r="GNE1" s="33" t="s">
        <v>5416</v>
      </c>
      <c r="GNF1" s="33" t="s">
        <v>5417</v>
      </c>
      <c r="GNG1" s="33" t="s">
        <v>5418</v>
      </c>
      <c r="GNH1" s="33" t="s">
        <v>5419</v>
      </c>
      <c r="GNI1" s="33" t="s">
        <v>5420</v>
      </c>
      <c r="GNJ1" s="33" t="s">
        <v>5421</v>
      </c>
      <c r="GNK1" s="33" t="s">
        <v>5422</v>
      </c>
      <c r="GNL1" s="33" t="s">
        <v>5423</v>
      </c>
      <c r="GNM1" s="33" t="s">
        <v>5424</v>
      </c>
      <c r="GNN1" s="33" t="s">
        <v>5425</v>
      </c>
      <c r="GNO1" s="33" t="s">
        <v>5426</v>
      </c>
      <c r="GNP1" s="33" t="s">
        <v>5427</v>
      </c>
      <c r="GNQ1" s="33" t="s">
        <v>5428</v>
      </c>
      <c r="GNR1" s="33" t="s">
        <v>5429</v>
      </c>
      <c r="GNS1" s="33" t="s">
        <v>5430</v>
      </c>
      <c r="GNT1" s="33" t="s">
        <v>5431</v>
      </c>
      <c r="GNU1" s="33" t="s">
        <v>5432</v>
      </c>
      <c r="GNV1" s="33" t="s">
        <v>5433</v>
      </c>
      <c r="GNW1" s="33" t="s">
        <v>5434</v>
      </c>
      <c r="GNX1" s="33" t="s">
        <v>5435</v>
      </c>
      <c r="GNY1" s="33" t="s">
        <v>5436</v>
      </c>
      <c r="GNZ1" s="33" t="s">
        <v>5437</v>
      </c>
      <c r="GOA1" s="33" t="s">
        <v>5438</v>
      </c>
      <c r="GOB1" s="33" t="s">
        <v>5439</v>
      </c>
      <c r="GOC1" s="33" t="s">
        <v>5440</v>
      </c>
      <c r="GOD1" s="33" t="s">
        <v>5441</v>
      </c>
      <c r="GOE1" s="33" t="s">
        <v>5442</v>
      </c>
      <c r="GOF1" s="33" t="s">
        <v>5443</v>
      </c>
      <c r="GOG1" s="33" t="s">
        <v>5444</v>
      </c>
      <c r="GOH1" s="33" t="s">
        <v>5445</v>
      </c>
      <c r="GOI1" s="33" t="s">
        <v>5446</v>
      </c>
      <c r="GOJ1" s="33" t="s">
        <v>5447</v>
      </c>
      <c r="GOK1" s="33" t="s">
        <v>5448</v>
      </c>
      <c r="GOL1" s="33" t="s">
        <v>5449</v>
      </c>
      <c r="GOM1" s="33" t="s">
        <v>5450</v>
      </c>
      <c r="GON1" s="33" t="s">
        <v>5451</v>
      </c>
      <c r="GOO1" s="33" t="s">
        <v>5452</v>
      </c>
      <c r="GOP1" s="33" t="s">
        <v>5453</v>
      </c>
      <c r="GOQ1" s="33" t="s">
        <v>5454</v>
      </c>
      <c r="GOR1" s="33" t="s">
        <v>5455</v>
      </c>
      <c r="GOS1" s="33" t="s">
        <v>5456</v>
      </c>
      <c r="GOT1" s="33" t="s">
        <v>5457</v>
      </c>
      <c r="GOU1" s="33" t="s">
        <v>5458</v>
      </c>
      <c r="GOV1" s="33" t="s">
        <v>5459</v>
      </c>
      <c r="GOW1" s="33" t="s">
        <v>5460</v>
      </c>
      <c r="GOX1" s="33" t="s">
        <v>5461</v>
      </c>
      <c r="GOY1" s="33" t="s">
        <v>5462</v>
      </c>
      <c r="GOZ1" s="33" t="s">
        <v>5463</v>
      </c>
      <c r="GPA1" s="33" t="s">
        <v>5464</v>
      </c>
      <c r="GPB1" s="33" t="s">
        <v>5465</v>
      </c>
      <c r="GPC1" s="33" t="s">
        <v>5466</v>
      </c>
      <c r="GPD1" s="33" t="s">
        <v>5467</v>
      </c>
      <c r="GPE1" s="33" t="s">
        <v>5468</v>
      </c>
      <c r="GPF1" s="33" t="s">
        <v>5469</v>
      </c>
      <c r="GPG1" s="33" t="s">
        <v>5470</v>
      </c>
      <c r="GPH1" s="33" t="s">
        <v>5471</v>
      </c>
      <c r="GPI1" s="33" t="s">
        <v>5472</v>
      </c>
      <c r="GPJ1" s="33" t="s">
        <v>5473</v>
      </c>
      <c r="GPK1" s="33" t="s">
        <v>5474</v>
      </c>
      <c r="GPL1" s="33" t="s">
        <v>5475</v>
      </c>
      <c r="GPM1" s="33" t="s">
        <v>5476</v>
      </c>
      <c r="GPN1" s="33" t="s">
        <v>5477</v>
      </c>
      <c r="GPO1" s="33" t="s">
        <v>5478</v>
      </c>
      <c r="GPP1" s="33" t="s">
        <v>5479</v>
      </c>
      <c r="GPQ1" s="33" t="s">
        <v>5480</v>
      </c>
      <c r="GPR1" s="33" t="s">
        <v>5481</v>
      </c>
      <c r="GPS1" s="33" t="s">
        <v>5482</v>
      </c>
      <c r="GPT1" s="33" t="s">
        <v>5483</v>
      </c>
      <c r="GPU1" s="33" t="s">
        <v>5484</v>
      </c>
      <c r="GPV1" s="33" t="s">
        <v>5485</v>
      </c>
      <c r="GPW1" s="33" t="s">
        <v>5486</v>
      </c>
      <c r="GPX1" s="33" t="s">
        <v>5487</v>
      </c>
      <c r="GPY1" s="33" t="s">
        <v>5488</v>
      </c>
      <c r="GPZ1" s="33" t="s">
        <v>5489</v>
      </c>
      <c r="GQA1" s="33" t="s">
        <v>5490</v>
      </c>
      <c r="GQB1" s="33" t="s">
        <v>5491</v>
      </c>
      <c r="GQC1" s="33" t="s">
        <v>5492</v>
      </c>
      <c r="GQD1" s="33" t="s">
        <v>5493</v>
      </c>
      <c r="GQE1" s="33" t="s">
        <v>5494</v>
      </c>
      <c r="GQF1" s="33" t="s">
        <v>5495</v>
      </c>
      <c r="GQG1" s="33" t="s">
        <v>5496</v>
      </c>
      <c r="GQH1" s="33" t="s">
        <v>5497</v>
      </c>
      <c r="GQI1" s="33" t="s">
        <v>5498</v>
      </c>
      <c r="GQJ1" s="33" t="s">
        <v>5499</v>
      </c>
      <c r="GQK1" s="33" t="s">
        <v>5500</v>
      </c>
      <c r="GQL1" s="33" t="s">
        <v>5501</v>
      </c>
      <c r="GQM1" s="33" t="s">
        <v>5502</v>
      </c>
      <c r="GQN1" s="33" t="s">
        <v>5503</v>
      </c>
      <c r="GQO1" s="33" t="s">
        <v>5504</v>
      </c>
      <c r="GQP1" s="33" t="s">
        <v>5505</v>
      </c>
      <c r="GQQ1" s="33" t="s">
        <v>5506</v>
      </c>
      <c r="GQR1" s="33" t="s">
        <v>5507</v>
      </c>
      <c r="GQS1" s="33" t="s">
        <v>5508</v>
      </c>
      <c r="GQT1" s="33" t="s">
        <v>5509</v>
      </c>
      <c r="GQU1" s="33" t="s">
        <v>5510</v>
      </c>
      <c r="GQV1" s="33" t="s">
        <v>5511</v>
      </c>
      <c r="GQW1" s="33" t="s">
        <v>5512</v>
      </c>
      <c r="GQX1" s="33" t="s">
        <v>5513</v>
      </c>
      <c r="GQY1" s="33" t="s">
        <v>5514</v>
      </c>
      <c r="GQZ1" s="33" t="s">
        <v>5515</v>
      </c>
      <c r="GRA1" s="33" t="s">
        <v>5516</v>
      </c>
      <c r="GRB1" s="33" t="s">
        <v>5517</v>
      </c>
      <c r="GRC1" s="33" t="s">
        <v>5518</v>
      </c>
      <c r="GRD1" s="33" t="s">
        <v>5519</v>
      </c>
      <c r="GRE1" s="33" t="s">
        <v>5520</v>
      </c>
      <c r="GRF1" s="33" t="s">
        <v>5521</v>
      </c>
      <c r="GRG1" s="33" t="s">
        <v>5522</v>
      </c>
      <c r="GRH1" s="33" t="s">
        <v>5523</v>
      </c>
      <c r="GRI1" s="33" t="s">
        <v>5524</v>
      </c>
      <c r="GRJ1" s="33" t="s">
        <v>5525</v>
      </c>
      <c r="GRK1" s="33" t="s">
        <v>5526</v>
      </c>
      <c r="GRL1" s="33" t="s">
        <v>5527</v>
      </c>
      <c r="GRM1" s="33" t="s">
        <v>5528</v>
      </c>
      <c r="GRN1" s="33" t="s">
        <v>5529</v>
      </c>
      <c r="GRO1" s="33" t="s">
        <v>5530</v>
      </c>
      <c r="GRP1" s="33" t="s">
        <v>5531</v>
      </c>
      <c r="GRQ1" s="33" t="s">
        <v>5532</v>
      </c>
      <c r="GRR1" s="33" t="s">
        <v>5533</v>
      </c>
      <c r="GRS1" s="33" t="s">
        <v>5534</v>
      </c>
      <c r="GRT1" s="33" t="s">
        <v>5535</v>
      </c>
      <c r="GRU1" s="33" t="s">
        <v>5536</v>
      </c>
      <c r="GRV1" s="33" t="s">
        <v>5537</v>
      </c>
      <c r="GRW1" s="33" t="s">
        <v>5538</v>
      </c>
      <c r="GRX1" s="33" t="s">
        <v>5539</v>
      </c>
      <c r="GRY1" s="33" t="s">
        <v>5540</v>
      </c>
      <c r="GRZ1" s="33" t="s">
        <v>5541</v>
      </c>
      <c r="GSA1" s="33" t="s">
        <v>5542</v>
      </c>
      <c r="GSB1" s="33" t="s">
        <v>5543</v>
      </c>
      <c r="GSC1" s="33" t="s">
        <v>5544</v>
      </c>
      <c r="GSD1" s="33" t="s">
        <v>5545</v>
      </c>
      <c r="GSE1" s="33" t="s">
        <v>5546</v>
      </c>
      <c r="GSF1" s="33" t="s">
        <v>5547</v>
      </c>
      <c r="GSG1" s="33" t="s">
        <v>5548</v>
      </c>
      <c r="GSH1" s="33" t="s">
        <v>5549</v>
      </c>
      <c r="GSI1" s="33" t="s">
        <v>5550</v>
      </c>
      <c r="GSJ1" s="33" t="s">
        <v>5551</v>
      </c>
      <c r="GSK1" s="33" t="s">
        <v>5552</v>
      </c>
      <c r="GSL1" s="33" t="s">
        <v>5553</v>
      </c>
      <c r="GSM1" s="33" t="s">
        <v>5554</v>
      </c>
      <c r="GSN1" s="33" t="s">
        <v>5555</v>
      </c>
      <c r="GSO1" s="33" t="s">
        <v>5556</v>
      </c>
      <c r="GSP1" s="33" t="s">
        <v>5557</v>
      </c>
      <c r="GSQ1" s="33" t="s">
        <v>5558</v>
      </c>
      <c r="GSR1" s="33" t="s">
        <v>5559</v>
      </c>
      <c r="GSS1" s="33" t="s">
        <v>5560</v>
      </c>
      <c r="GST1" s="33" t="s">
        <v>5561</v>
      </c>
      <c r="GSU1" s="33" t="s">
        <v>5562</v>
      </c>
      <c r="GSV1" s="33" t="s">
        <v>5563</v>
      </c>
      <c r="GSW1" s="33" t="s">
        <v>5564</v>
      </c>
      <c r="GSX1" s="33" t="s">
        <v>5565</v>
      </c>
      <c r="GSY1" s="33" t="s">
        <v>5566</v>
      </c>
      <c r="GSZ1" s="33" t="s">
        <v>5567</v>
      </c>
      <c r="GTA1" s="33" t="s">
        <v>5568</v>
      </c>
      <c r="GTB1" s="33" t="s">
        <v>5569</v>
      </c>
      <c r="GTC1" s="33" t="s">
        <v>5570</v>
      </c>
      <c r="GTD1" s="33" t="s">
        <v>5571</v>
      </c>
      <c r="GTE1" s="33" t="s">
        <v>5572</v>
      </c>
      <c r="GTF1" s="33" t="s">
        <v>5573</v>
      </c>
      <c r="GTG1" s="33" t="s">
        <v>5574</v>
      </c>
      <c r="GTH1" s="33" t="s">
        <v>5575</v>
      </c>
      <c r="GTI1" s="33" t="s">
        <v>5576</v>
      </c>
      <c r="GTJ1" s="33" t="s">
        <v>5577</v>
      </c>
      <c r="GTK1" s="33" t="s">
        <v>5578</v>
      </c>
      <c r="GTL1" s="33" t="s">
        <v>5579</v>
      </c>
      <c r="GTM1" s="33" t="s">
        <v>5580</v>
      </c>
      <c r="GTN1" s="33" t="s">
        <v>5581</v>
      </c>
      <c r="GTO1" s="33" t="s">
        <v>5582</v>
      </c>
      <c r="GTP1" s="33" t="s">
        <v>5583</v>
      </c>
      <c r="GTQ1" s="33" t="s">
        <v>5584</v>
      </c>
      <c r="GTR1" s="33" t="s">
        <v>5585</v>
      </c>
      <c r="GTS1" s="33" t="s">
        <v>5586</v>
      </c>
      <c r="GTT1" s="33" t="s">
        <v>5587</v>
      </c>
      <c r="GTU1" s="33" t="s">
        <v>5588</v>
      </c>
      <c r="GTV1" s="33" t="s">
        <v>5589</v>
      </c>
      <c r="GTW1" s="33" t="s">
        <v>5590</v>
      </c>
      <c r="GTX1" s="33" t="s">
        <v>5591</v>
      </c>
      <c r="GTY1" s="33" t="s">
        <v>5592</v>
      </c>
      <c r="GTZ1" s="33" t="s">
        <v>5593</v>
      </c>
      <c r="GUA1" s="33" t="s">
        <v>5594</v>
      </c>
      <c r="GUB1" s="33" t="s">
        <v>5595</v>
      </c>
      <c r="GUC1" s="33" t="s">
        <v>5596</v>
      </c>
      <c r="GUD1" s="33" t="s">
        <v>5597</v>
      </c>
      <c r="GUE1" s="33" t="s">
        <v>5598</v>
      </c>
      <c r="GUF1" s="33" t="s">
        <v>5599</v>
      </c>
      <c r="GUG1" s="33" t="s">
        <v>5600</v>
      </c>
      <c r="GUH1" s="33" t="s">
        <v>5601</v>
      </c>
      <c r="GUI1" s="33" t="s">
        <v>5602</v>
      </c>
      <c r="GUJ1" s="33" t="s">
        <v>5603</v>
      </c>
      <c r="GUK1" s="33" t="s">
        <v>5604</v>
      </c>
      <c r="GUL1" s="33" t="s">
        <v>5605</v>
      </c>
      <c r="GUM1" s="33" t="s">
        <v>5606</v>
      </c>
      <c r="GUN1" s="33" t="s">
        <v>5607</v>
      </c>
      <c r="GUO1" s="33" t="s">
        <v>5608</v>
      </c>
      <c r="GUP1" s="33" t="s">
        <v>5609</v>
      </c>
      <c r="GUQ1" s="33" t="s">
        <v>5610</v>
      </c>
      <c r="GUR1" s="33" t="s">
        <v>5611</v>
      </c>
      <c r="GUS1" s="33" t="s">
        <v>5612</v>
      </c>
      <c r="GUT1" s="33" t="s">
        <v>5613</v>
      </c>
      <c r="GUU1" s="33" t="s">
        <v>5614</v>
      </c>
      <c r="GUV1" s="33" t="s">
        <v>5615</v>
      </c>
      <c r="GUW1" s="33" t="s">
        <v>5616</v>
      </c>
      <c r="GUX1" s="33" t="s">
        <v>5617</v>
      </c>
      <c r="GUY1" s="33" t="s">
        <v>5618</v>
      </c>
      <c r="GUZ1" s="33" t="s">
        <v>5619</v>
      </c>
      <c r="GVA1" s="33" t="s">
        <v>5620</v>
      </c>
      <c r="GVB1" s="33" t="s">
        <v>5621</v>
      </c>
      <c r="GVC1" s="33" t="s">
        <v>5622</v>
      </c>
      <c r="GVD1" s="33" t="s">
        <v>5623</v>
      </c>
      <c r="GVE1" s="33" t="s">
        <v>5624</v>
      </c>
      <c r="GVF1" s="33" t="s">
        <v>5625</v>
      </c>
      <c r="GVG1" s="33" t="s">
        <v>5626</v>
      </c>
      <c r="GVH1" s="33" t="s">
        <v>5627</v>
      </c>
      <c r="GVI1" s="33" t="s">
        <v>5628</v>
      </c>
      <c r="GVJ1" s="33" t="s">
        <v>5629</v>
      </c>
      <c r="GVK1" s="33" t="s">
        <v>5630</v>
      </c>
      <c r="GVL1" s="33" t="s">
        <v>5631</v>
      </c>
      <c r="GVM1" s="33" t="s">
        <v>5632</v>
      </c>
      <c r="GVN1" s="33" t="s">
        <v>5633</v>
      </c>
      <c r="GVO1" s="33" t="s">
        <v>5634</v>
      </c>
      <c r="GVP1" s="33" t="s">
        <v>5635</v>
      </c>
      <c r="GVQ1" s="33" t="s">
        <v>5636</v>
      </c>
      <c r="GVR1" s="33" t="s">
        <v>5637</v>
      </c>
      <c r="GVS1" s="33" t="s">
        <v>5638</v>
      </c>
      <c r="GVT1" s="33" t="s">
        <v>5639</v>
      </c>
      <c r="GVU1" s="33" t="s">
        <v>5640</v>
      </c>
      <c r="GVV1" s="33" t="s">
        <v>5641</v>
      </c>
      <c r="GVW1" s="33" t="s">
        <v>5642</v>
      </c>
      <c r="GVX1" s="33" t="s">
        <v>5643</v>
      </c>
      <c r="GVY1" s="33" t="s">
        <v>5644</v>
      </c>
      <c r="GVZ1" s="33" t="s">
        <v>5645</v>
      </c>
      <c r="GWA1" s="33" t="s">
        <v>5646</v>
      </c>
      <c r="GWB1" s="33" t="s">
        <v>5647</v>
      </c>
      <c r="GWC1" s="33" t="s">
        <v>5648</v>
      </c>
      <c r="GWD1" s="33" t="s">
        <v>5649</v>
      </c>
      <c r="GWE1" s="33" t="s">
        <v>5650</v>
      </c>
      <c r="GWF1" s="33" t="s">
        <v>5651</v>
      </c>
      <c r="GWG1" s="33" t="s">
        <v>5652</v>
      </c>
      <c r="GWH1" s="33" t="s">
        <v>5653</v>
      </c>
      <c r="GWI1" s="33" t="s">
        <v>5654</v>
      </c>
      <c r="GWJ1" s="33" t="s">
        <v>5655</v>
      </c>
      <c r="GWK1" s="33" t="s">
        <v>5656</v>
      </c>
      <c r="GWL1" s="33" t="s">
        <v>5657</v>
      </c>
      <c r="GWM1" s="33" t="s">
        <v>5658</v>
      </c>
      <c r="GWN1" s="33" t="s">
        <v>5659</v>
      </c>
      <c r="GWO1" s="33" t="s">
        <v>5660</v>
      </c>
      <c r="GWP1" s="33" t="s">
        <v>5661</v>
      </c>
      <c r="GWQ1" s="33" t="s">
        <v>5662</v>
      </c>
      <c r="GWR1" s="33" t="s">
        <v>5663</v>
      </c>
      <c r="GWS1" s="33" t="s">
        <v>5664</v>
      </c>
      <c r="GWT1" s="33" t="s">
        <v>5665</v>
      </c>
      <c r="GWU1" s="33" t="s">
        <v>5666</v>
      </c>
      <c r="GWV1" s="33" t="s">
        <v>5667</v>
      </c>
      <c r="GWW1" s="33" t="s">
        <v>5668</v>
      </c>
      <c r="GWX1" s="33" t="s">
        <v>5669</v>
      </c>
      <c r="GWY1" s="33" t="s">
        <v>5670</v>
      </c>
      <c r="GWZ1" s="33" t="s">
        <v>5671</v>
      </c>
      <c r="GXA1" s="33" t="s">
        <v>5672</v>
      </c>
      <c r="GXB1" s="33" t="s">
        <v>5673</v>
      </c>
      <c r="GXC1" s="33" t="s">
        <v>5674</v>
      </c>
      <c r="GXD1" s="33" t="s">
        <v>5675</v>
      </c>
      <c r="GXE1" s="33" t="s">
        <v>5676</v>
      </c>
      <c r="GXF1" s="33" t="s">
        <v>5677</v>
      </c>
      <c r="GXG1" s="33" t="s">
        <v>5678</v>
      </c>
      <c r="GXH1" s="33" t="s">
        <v>5679</v>
      </c>
      <c r="GXI1" s="33" t="s">
        <v>5680</v>
      </c>
      <c r="GXJ1" s="33" t="s">
        <v>5681</v>
      </c>
      <c r="GXK1" s="33" t="s">
        <v>5682</v>
      </c>
      <c r="GXL1" s="33" t="s">
        <v>5683</v>
      </c>
      <c r="GXM1" s="33" t="s">
        <v>5684</v>
      </c>
      <c r="GXN1" s="33" t="s">
        <v>5685</v>
      </c>
      <c r="GXO1" s="33" t="s">
        <v>5686</v>
      </c>
      <c r="GXP1" s="33" t="s">
        <v>5687</v>
      </c>
      <c r="GXQ1" s="33" t="s">
        <v>5688</v>
      </c>
      <c r="GXR1" s="33" t="s">
        <v>5689</v>
      </c>
      <c r="GXS1" s="33" t="s">
        <v>5690</v>
      </c>
      <c r="GXT1" s="33" t="s">
        <v>5691</v>
      </c>
      <c r="GXU1" s="33" t="s">
        <v>5692</v>
      </c>
      <c r="GXV1" s="33" t="s">
        <v>5693</v>
      </c>
      <c r="GXW1" s="33" t="s">
        <v>5694</v>
      </c>
      <c r="GXX1" s="33" t="s">
        <v>5695</v>
      </c>
      <c r="GXY1" s="33" t="s">
        <v>5696</v>
      </c>
      <c r="GXZ1" s="33" t="s">
        <v>5697</v>
      </c>
      <c r="GYA1" s="33" t="s">
        <v>5698</v>
      </c>
      <c r="GYB1" s="33" t="s">
        <v>5699</v>
      </c>
      <c r="GYC1" s="33" t="s">
        <v>5700</v>
      </c>
      <c r="GYD1" s="33" t="s">
        <v>5701</v>
      </c>
      <c r="GYE1" s="33" t="s">
        <v>5702</v>
      </c>
      <c r="GYF1" s="33" t="s">
        <v>5703</v>
      </c>
      <c r="GYG1" s="33" t="s">
        <v>5704</v>
      </c>
      <c r="GYH1" s="33" t="s">
        <v>5705</v>
      </c>
      <c r="GYI1" s="33" t="s">
        <v>5706</v>
      </c>
      <c r="GYJ1" s="33" t="s">
        <v>5707</v>
      </c>
      <c r="GYK1" s="33" t="s">
        <v>5708</v>
      </c>
      <c r="GYL1" s="33" t="s">
        <v>5709</v>
      </c>
      <c r="GYM1" s="33" t="s">
        <v>5710</v>
      </c>
      <c r="GYN1" s="33" t="s">
        <v>5711</v>
      </c>
      <c r="GYO1" s="33" t="s">
        <v>5712</v>
      </c>
      <c r="GYP1" s="33" t="s">
        <v>5713</v>
      </c>
      <c r="GYQ1" s="33" t="s">
        <v>5714</v>
      </c>
      <c r="GYR1" s="33" t="s">
        <v>5715</v>
      </c>
      <c r="GYS1" s="33" t="s">
        <v>5716</v>
      </c>
      <c r="GYT1" s="33" t="s">
        <v>5717</v>
      </c>
      <c r="GYU1" s="33" t="s">
        <v>5718</v>
      </c>
      <c r="GYV1" s="33" t="s">
        <v>5719</v>
      </c>
      <c r="GYW1" s="33" t="s">
        <v>5720</v>
      </c>
      <c r="GYX1" s="33" t="s">
        <v>5721</v>
      </c>
      <c r="GYY1" s="33" t="s">
        <v>5722</v>
      </c>
      <c r="GYZ1" s="33" t="s">
        <v>5723</v>
      </c>
      <c r="GZA1" s="33" t="s">
        <v>5724</v>
      </c>
      <c r="GZB1" s="33" t="s">
        <v>5725</v>
      </c>
      <c r="GZC1" s="33" t="s">
        <v>5726</v>
      </c>
      <c r="GZD1" s="33" t="s">
        <v>5727</v>
      </c>
      <c r="GZE1" s="33" t="s">
        <v>5728</v>
      </c>
      <c r="GZF1" s="33" t="s">
        <v>5729</v>
      </c>
      <c r="GZG1" s="33" t="s">
        <v>5730</v>
      </c>
      <c r="GZH1" s="33" t="s">
        <v>5731</v>
      </c>
      <c r="GZI1" s="33" t="s">
        <v>5732</v>
      </c>
      <c r="GZJ1" s="33" t="s">
        <v>5733</v>
      </c>
      <c r="GZK1" s="33" t="s">
        <v>5734</v>
      </c>
      <c r="GZL1" s="33" t="s">
        <v>5735</v>
      </c>
      <c r="GZM1" s="33" t="s">
        <v>5736</v>
      </c>
      <c r="GZN1" s="33" t="s">
        <v>5737</v>
      </c>
      <c r="GZO1" s="33" t="s">
        <v>5738</v>
      </c>
      <c r="GZP1" s="33" t="s">
        <v>5739</v>
      </c>
      <c r="GZQ1" s="33" t="s">
        <v>5740</v>
      </c>
      <c r="GZR1" s="33" t="s">
        <v>5741</v>
      </c>
      <c r="GZS1" s="33" t="s">
        <v>5742</v>
      </c>
      <c r="GZT1" s="33" t="s">
        <v>5743</v>
      </c>
      <c r="GZU1" s="33" t="s">
        <v>5744</v>
      </c>
      <c r="GZV1" s="33" t="s">
        <v>5745</v>
      </c>
      <c r="GZW1" s="33" t="s">
        <v>5746</v>
      </c>
      <c r="GZX1" s="33" t="s">
        <v>5747</v>
      </c>
      <c r="GZY1" s="33" t="s">
        <v>5748</v>
      </c>
      <c r="GZZ1" s="33" t="s">
        <v>5749</v>
      </c>
      <c r="HAA1" s="33" t="s">
        <v>5750</v>
      </c>
      <c r="HAB1" s="33" t="s">
        <v>5751</v>
      </c>
      <c r="HAC1" s="33" t="s">
        <v>5752</v>
      </c>
      <c r="HAD1" s="33" t="s">
        <v>5753</v>
      </c>
      <c r="HAE1" s="33" t="s">
        <v>5754</v>
      </c>
      <c r="HAF1" s="33" t="s">
        <v>5755</v>
      </c>
      <c r="HAG1" s="33" t="s">
        <v>5756</v>
      </c>
      <c r="HAH1" s="33" t="s">
        <v>5757</v>
      </c>
      <c r="HAI1" s="33" t="s">
        <v>5758</v>
      </c>
      <c r="HAJ1" s="33" t="s">
        <v>5759</v>
      </c>
      <c r="HAK1" s="33" t="s">
        <v>5760</v>
      </c>
      <c r="HAL1" s="33" t="s">
        <v>5761</v>
      </c>
      <c r="HAM1" s="33" t="s">
        <v>5762</v>
      </c>
      <c r="HAN1" s="33" t="s">
        <v>5763</v>
      </c>
      <c r="HAO1" s="33" t="s">
        <v>5764</v>
      </c>
      <c r="HAP1" s="33" t="s">
        <v>5765</v>
      </c>
      <c r="HAQ1" s="33" t="s">
        <v>5766</v>
      </c>
      <c r="HAR1" s="33" t="s">
        <v>5767</v>
      </c>
      <c r="HAS1" s="33" t="s">
        <v>5768</v>
      </c>
      <c r="HAT1" s="33" t="s">
        <v>5769</v>
      </c>
      <c r="HAU1" s="33" t="s">
        <v>5770</v>
      </c>
      <c r="HAV1" s="33" t="s">
        <v>5771</v>
      </c>
      <c r="HAW1" s="33" t="s">
        <v>5772</v>
      </c>
      <c r="HAX1" s="33" t="s">
        <v>5773</v>
      </c>
      <c r="HAY1" s="33" t="s">
        <v>5774</v>
      </c>
      <c r="HAZ1" s="33" t="s">
        <v>5775</v>
      </c>
      <c r="HBA1" s="33" t="s">
        <v>5776</v>
      </c>
      <c r="HBB1" s="33" t="s">
        <v>5777</v>
      </c>
      <c r="HBC1" s="33" t="s">
        <v>5778</v>
      </c>
      <c r="HBD1" s="33" t="s">
        <v>5779</v>
      </c>
      <c r="HBE1" s="33" t="s">
        <v>5780</v>
      </c>
      <c r="HBF1" s="33" t="s">
        <v>5781</v>
      </c>
      <c r="HBG1" s="33" t="s">
        <v>5782</v>
      </c>
      <c r="HBH1" s="33" t="s">
        <v>5783</v>
      </c>
      <c r="HBI1" s="33" t="s">
        <v>5784</v>
      </c>
      <c r="HBJ1" s="33" t="s">
        <v>5785</v>
      </c>
      <c r="HBK1" s="33" t="s">
        <v>5786</v>
      </c>
      <c r="HBL1" s="33" t="s">
        <v>5787</v>
      </c>
      <c r="HBM1" s="33" t="s">
        <v>5788</v>
      </c>
      <c r="HBN1" s="33" t="s">
        <v>5789</v>
      </c>
      <c r="HBO1" s="33" t="s">
        <v>5790</v>
      </c>
      <c r="HBP1" s="33" t="s">
        <v>5791</v>
      </c>
      <c r="HBQ1" s="33" t="s">
        <v>5792</v>
      </c>
      <c r="HBR1" s="33" t="s">
        <v>5793</v>
      </c>
      <c r="HBS1" s="33" t="s">
        <v>5794</v>
      </c>
      <c r="HBT1" s="33" t="s">
        <v>5795</v>
      </c>
      <c r="HBU1" s="33" t="s">
        <v>5796</v>
      </c>
      <c r="HBV1" s="33" t="s">
        <v>5797</v>
      </c>
      <c r="HBW1" s="33" t="s">
        <v>5798</v>
      </c>
      <c r="HBX1" s="33" t="s">
        <v>5799</v>
      </c>
      <c r="HBY1" s="33" t="s">
        <v>5800</v>
      </c>
      <c r="HBZ1" s="33" t="s">
        <v>5801</v>
      </c>
      <c r="HCA1" s="33" t="s">
        <v>5802</v>
      </c>
      <c r="HCB1" s="33" t="s">
        <v>5803</v>
      </c>
      <c r="HCC1" s="33" t="s">
        <v>5804</v>
      </c>
      <c r="HCD1" s="33" t="s">
        <v>5805</v>
      </c>
      <c r="HCE1" s="33" t="s">
        <v>5806</v>
      </c>
      <c r="HCF1" s="33" t="s">
        <v>5807</v>
      </c>
      <c r="HCG1" s="33" t="s">
        <v>5808</v>
      </c>
      <c r="HCH1" s="33" t="s">
        <v>5809</v>
      </c>
      <c r="HCI1" s="33" t="s">
        <v>5810</v>
      </c>
      <c r="HCJ1" s="33" t="s">
        <v>5811</v>
      </c>
      <c r="HCK1" s="33" t="s">
        <v>5812</v>
      </c>
      <c r="HCL1" s="33" t="s">
        <v>5813</v>
      </c>
      <c r="HCM1" s="33" t="s">
        <v>5814</v>
      </c>
      <c r="HCN1" s="33" t="s">
        <v>5815</v>
      </c>
      <c r="HCO1" s="33" t="s">
        <v>5816</v>
      </c>
      <c r="HCP1" s="33" t="s">
        <v>5817</v>
      </c>
      <c r="HCQ1" s="33" t="s">
        <v>5818</v>
      </c>
      <c r="HCR1" s="33" t="s">
        <v>5819</v>
      </c>
      <c r="HCS1" s="33" t="s">
        <v>5820</v>
      </c>
      <c r="HCT1" s="33" t="s">
        <v>5821</v>
      </c>
      <c r="HCU1" s="33" t="s">
        <v>5822</v>
      </c>
      <c r="HCV1" s="33" t="s">
        <v>5823</v>
      </c>
      <c r="HCW1" s="33" t="s">
        <v>5824</v>
      </c>
      <c r="HCX1" s="33" t="s">
        <v>5825</v>
      </c>
      <c r="HCY1" s="33" t="s">
        <v>5826</v>
      </c>
      <c r="HCZ1" s="33" t="s">
        <v>5827</v>
      </c>
      <c r="HDA1" s="33" t="s">
        <v>5828</v>
      </c>
      <c r="HDB1" s="33" t="s">
        <v>5829</v>
      </c>
      <c r="HDC1" s="33" t="s">
        <v>5830</v>
      </c>
      <c r="HDD1" s="33" t="s">
        <v>5831</v>
      </c>
      <c r="HDE1" s="33" t="s">
        <v>5832</v>
      </c>
      <c r="HDF1" s="33" t="s">
        <v>5833</v>
      </c>
      <c r="HDG1" s="33" t="s">
        <v>5834</v>
      </c>
      <c r="HDH1" s="33" t="s">
        <v>5835</v>
      </c>
      <c r="HDI1" s="33" t="s">
        <v>5836</v>
      </c>
      <c r="HDJ1" s="33" t="s">
        <v>5837</v>
      </c>
      <c r="HDK1" s="33" t="s">
        <v>5838</v>
      </c>
      <c r="HDL1" s="33" t="s">
        <v>5839</v>
      </c>
      <c r="HDM1" s="33" t="s">
        <v>5840</v>
      </c>
      <c r="HDN1" s="33" t="s">
        <v>5841</v>
      </c>
      <c r="HDO1" s="33" t="s">
        <v>5842</v>
      </c>
      <c r="HDP1" s="33" t="s">
        <v>5843</v>
      </c>
      <c r="HDQ1" s="33" t="s">
        <v>5844</v>
      </c>
      <c r="HDR1" s="33" t="s">
        <v>5845</v>
      </c>
      <c r="HDS1" s="33" t="s">
        <v>5846</v>
      </c>
      <c r="HDT1" s="33" t="s">
        <v>5847</v>
      </c>
      <c r="HDU1" s="33" t="s">
        <v>5848</v>
      </c>
      <c r="HDV1" s="33" t="s">
        <v>5849</v>
      </c>
      <c r="HDW1" s="33" t="s">
        <v>5850</v>
      </c>
      <c r="HDX1" s="33" t="s">
        <v>5851</v>
      </c>
      <c r="HDY1" s="33" t="s">
        <v>5852</v>
      </c>
      <c r="HDZ1" s="33" t="s">
        <v>5853</v>
      </c>
      <c r="HEA1" s="33" t="s">
        <v>5854</v>
      </c>
      <c r="HEB1" s="33" t="s">
        <v>5855</v>
      </c>
      <c r="HEC1" s="33" t="s">
        <v>5856</v>
      </c>
      <c r="HED1" s="33" t="s">
        <v>5857</v>
      </c>
      <c r="HEE1" s="33" t="s">
        <v>5858</v>
      </c>
      <c r="HEF1" s="33" t="s">
        <v>5859</v>
      </c>
      <c r="HEG1" s="33" t="s">
        <v>5860</v>
      </c>
      <c r="HEH1" s="33" t="s">
        <v>5861</v>
      </c>
      <c r="HEI1" s="33" t="s">
        <v>5862</v>
      </c>
      <c r="HEJ1" s="33" t="s">
        <v>5863</v>
      </c>
      <c r="HEK1" s="33" t="s">
        <v>5864</v>
      </c>
      <c r="HEL1" s="33" t="s">
        <v>5865</v>
      </c>
      <c r="HEM1" s="33" t="s">
        <v>5866</v>
      </c>
      <c r="HEN1" s="33" t="s">
        <v>5867</v>
      </c>
      <c r="HEO1" s="33" t="s">
        <v>5868</v>
      </c>
      <c r="HEP1" s="33" t="s">
        <v>5869</v>
      </c>
      <c r="HEQ1" s="33" t="s">
        <v>5870</v>
      </c>
      <c r="HER1" s="33" t="s">
        <v>5871</v>
      </c>
      <c r="HES1" s="33" t="s">
        <v>5872</v>
      </c>
      <c r="HET1" s="33" t="s">
        <v>5873</v>
      </c>
      <c r="HEU1" s="33" t="s">
        <v>5874</v>
      </c>
      <c r="HEV1" s="33" t="s">
        <v>5875</v>
      </c>
      <c r="HEW1" s="33" t="s">
        <v>5876</v>
      </c>
      <c r="HEX1" s="33" t="s">
        <v>5877</v>
      </c>
      <c r="HEY1" s="33" t="s">
        <v>5878</v>
      </c>
      <c r="HEZ1" s="33" t="s">
        <v>5879</v>
      </c>
      <c r="HFA1" s="33" t="s">
        <v>5880</v>
      </c>
      <c r="HFB1" s="33" t="s">
        <v>5881</v>
      </c>
      <c r="HFC1" s="33" t="s">
        <v>5882</v>
      </c>
      <c r="HFD1" s="33" t="s">
        <v>5883</v>
      </c>
      <c r="HFE1" s="33" t="s">
        <v>5884</v>
      </c>
      <c r="HFF1" s="33" t="s">
        <v>5885</v>
      </c>
      <c r="HFG1" s="33" t="s">
        <v>5886</v>
      </c>
      <c r="HFH1" s="33" t="s">
        <v>5887</v>
      </c>
      <c r="HFI1" s="33" t="s">
        <v>5888</v>
      </c>
      <c r="HFJ1" s="33" t="s">
        <v>5889</v>
      </c>
      <c r="HFK1" s="33" t="s">
        <v>5890</v>
      </c>
      <c r="HFL1" s="33" t="s">
        <v>5891</v>
      </c>
      <c r="HFM1" s="33" t="s">
        <v>5892</v>
      </c>
      <c r="HFN1" s="33" t="s">
        <v>5893</v>
      </c>
      <c r="HFO1" s="33" t="s">
        <v>5894</v>
      </c>
      <c r="HFP1" s="33" t="s">
        <v>5895</v>
      </c>
      <c r="HFQ1" s="33" t="s">
        <v>5896</v>
      </c>
      <c r="HFR1" s="33" t="s">
        <v>5897</v>
      </c>
      <c r="HFS1" s="33" t="s">
        <v>5898</v>
      </c>
      <c r="HFT1" s="33" t="s">
        <v>5899</v>
      </c>
      <c r="HFU1" s="33" t="s">
        <v>5900</v>
      </c>
      <c r="HFV1" s="33" t="s">
        <v>5901</v>
      </c>
      <c r="HFW1" s="33" t="s">
        <v>5902</v>
      </c>
      <c r="HFX1" s="33" t="s">
        <v>5903</v>
      </c>
      <c r="HFY1" s="33" t="s">
        <v>5904</v>
      </c>
      <c r="HFZ1" s="33" t="s">
        <v>5905</v>
      </c>
      <c r="HGA1" s="33" t="s">
        <v>5906</v>
      </c>
      <c r="HGB1" s="33" t="s">
        <v>5907</v>
      </c>
      <c r="HGC1" s="33" t="s">
        <v>5908</v>
      </c>
      <c r="HGD1" s="33" t="s">
        <v>5909</v>
      </c>
      <c r="HGE1" s="33" t="s">
        <v>5910</v>
      </c>
      <c r="HGF1" s="33" t="s">
        <v>5911</v>
      </c>
      <c r="HGG1" s="33" t="s">
        <v>5912</v>
      </c>
      <c r="HGH1" s="33" t="s">
        <v>5913</v>
      </c>
      <c r="HGI1" s="33" t="s">
        <v>5914</v>
      </c>
      <c r="HGJ1" s="33" t="s">
        <v>5915</v>
      </c>
      <c r="HGK1" s="33" t="s">
        <v>5916</v>
      </c>
      <c r="HGL1" s="33" t="s">
        <v>5917</v>
      </c>
      <c r="HGM1" s="33" t="s">
        <v>5918</v>
      </c>
      <c r="HGN1" s="33" t="s">
        <v>5919</v>
      </c>
      <c r="HGO1" s="33" t="s">
        <v>5920</v>
      </c>
      <c r="HGP1" s="33" t="s">
        <v>5921</v>
      </c>
      <c r="HGQ1" s="33" t="s">
        <v>5922</v>
      </c>
      <c r="HGR1" s="33" t="s">
        <v>5923</v>
      </c>
      <c r="HGS1" s="33" t="s">
        <v>5924</v>
      </c>
      <c r="HGT1" s="33" t="s">
        <v>5925</v>
      </c>
      <c r="HGU1" s="33" t="s">
        <v>5926</v>
      </c>
      <c r="HGV1" s="33" t="s">
        <v>5927</v>
      </c>
      <c r="HGW1" s="33" t="s">
        <v>5928</v>
      </c>
      <c r="HGX1" s="33" t="s">
        <v>5929</v>
      </c>
      <c r="HGY1" s="33" t="s">
        <v>5930</v>
      </c>
      <c r="HGZ1" s="33" t="s">
        <v>5931</v>
      </c>
      <c r="HHA1" s="33" t="s">
        <v>5932</v>
      </c>
      <c r="HHB1" s="33" t="s">
        <v>5933</v>
      </c>
      <c r="HHC1" s="33" t="s">
        <v>5934</v>
      </c>
      <c r="HHD1" s="33" t="s">
        <v>5935</v>
      </c>
      <c r="HHE1" s="33" t="s">
        <v>5936</v>
      </c>
      <c r="HHF1" s="33" t="s">
        <v>5937</v>
      </c>
      <c r="HHG1" s="33" t="s">
        <v>5938</v>
      </c>
      <c r="HHH1" s="33" t="s">
        <v>5939</v>
      </c>
      <c r="HHI1" s="33" t="s">
        <v>5940</v>
      </c>
      <c r="HHJ1" s="33" t="s">
        <v>5941</v>
      </c>
      <c r="HHK1" s="33" t="s">
        <v>5942</v>
      </c>
      <c r="HHL1" s="33" t="s">
        <v>5943</v>
      </c>
      <c r="HHM1" s="33" t="s">
        <v>5944</v>
      </c>
      <c r="HHN1" s="33" t="s">
        <v>5945</v>
      </c>
      <c r="HHO1" s="33" t="s">
        <v>5946</v>
      </c>
      <c r="HHP1" s="33" t="s">
        <v>5947</v>
      </c>
      <c r="HHQ1" s="33" t="s">
        <v>5948</v>
      </c>
      <c r="HHR1" s="33" t="s">
        <v>5949</v>
      </c>
      <c r="HHS1" s="33" t="s">
        <v>5950</v>
      </c>
      <c r="HHT1" s="33" t="s">
        <v>5951</v>
      </c>
      <c r="HHU1" s="33" t="s">
        <v>5952</v>
      </c>
      <c r="HHV1" s="33" t="s">
        <v>5953</v>
      </c>
      <c r="HHW1" s="33" t="s">
        <v>5954</v>
      </c>
      <c r="HHX1" s="33" t="s">
        <v>5955</v>
      </c>
      <c r="HHY1" s="33" t="s">
        <v>5956</v>
      </c>
      <c r="HHZ1" s="33" t="s">
        <v>5957</v>
      </c>
      <c r="HIA1" s="33" t="s">
        <v>5958</v>
      </c>
      <c r="HIB1" s="33" t="s">
        <v>5959</v>
      </c>
      <c r="HIC1" s="33" t="s">
        <v>5960</v>
      </c>
      <c r="HID1" s="33" t="s">
        <v>5961</v>
      </c>
      <c r="HIE1" s="33" t="s">
        <v>5962</v>
      </c>
      <c r="HIF1" s="33" t="s">
        <v>5963</v>
      </c>
      <c r="HIG1" s="33" t="s">
        <v>5964</v>
      </c>
      <c r="HIH1" s="33" t="s">
        <v>5965</v>
      </c>
      <c r="HII1" s="33" t="s">
        <v>5966</v>
      </c>
      <c r="HIJ1" s="33" t="s">
        <v>5967</v>
      </c>
      <c r="HIK1" s="33" t="s">
        <v>5968</v>
      </c>
      <c r="HIL1" s="33" t="s">
        <v>5969</v>
      </c>
      <c r="HIM1" s="33" t="s">
        <v>5970</v>
      </c>
      <c r="HIN1" s="33" t="s">
        <v>5971</v>
      </c>
      <c r="HIO1" s="33" t="s">
        <v>5972</v>
      </c>
      <c r="HIP1" s="33" t="s">
        <v>5973</v>
      </c>
      <c r="HIQ1" s="33" t="s">
        <v>5974</v>
      </c>
      <c r="HIR1" s="33" t="s">
        <v>5975</v>
      </c>
      <c r="HIS1" s="33" t="s">
        <v>5976</v>
      </c>
      <c r="HIT1" s="33" t="s">
        <v>5977</v>
      </c>
      <c r="HIU1" s="33" t="s">
        <v>5978</v>
      </c>
      <c r="HIV1" s="33" t="s">
        <v>5979</v>
      </c>
      <c r="HIW1" s="33" t="s">
        <v>5980</v>
      </c>
      <c r="HIX1" s="33" t="s">
        <v>5981</v>
      </c>
      <c r="HIY1" s="33" t="s">
        <v>5982</v>
      </c>
      <c r="HIZ1" s="33" t="s">
        <v>5983</v>
      </c>
      <c r="HJA1" s="33" t="s">
        <v>5984</v>
      </c>
      <c r="HJB1" s="33" t="s">
        <v>5985</v>
      </c>
      <c r="HJC1" s="33" t="s">
        <v>5986</v>
      </c>
      <c r="HJD1" s="33" t="s">
        <v>5987</v>
      </c>
      <c r="HJE1" s="33" t="s">
        <v>5988</v>
      </c>
      <c r="HJF1" s="33" t="s">
        <v>5989</v>
      </c>
      <c r="HJG1" s="33" t="s">
        <v>5990</v>
      </c>
      <c r="HJH1" s="33" t="s">
        <v>5991</v>
      </c>
      <c r="HJI1" s="33" t="s">
        <v>5992</v>
      </c>
      <c r="HJJ1" s="33" t="s">
        <v>5993</v>
      </c>
      <c r="HJK1" s="33" t="s">
        <v>5994</v>
      </c>
      <c r="HJL1" s="33" t="s">
        <v>5995</v>
      </c>
      <c r="HJM1" s="33" t="s">
        <v>5996</v>
      </c>
      <c r="HJN1" s="33" t="s">
        <v>5997</v>
      </c>
      <c r="HJO1" s="33" t="s">
        <v>5998</v>
      </c>
      <c r="HJP1" s="33" t="s">
        <v>5999</v>
      </c>
      <c r="HJQ1" s="33" t="s">
        <v>6000</v>
      </c>
      <c r="HJR1" s="33" t="s">
        <v>6001</v>
      </c>
      <c r="HJS1" s="33" t="s">
        <v>6002</v>
      </c>
      <c r="HJT1" s="33" t="s">
        <v>6003</v>
      </c>
      <c r="HJU1" s="33" t="s">
        <v>6004</v>
      </c>
      <c r="HJV1" s="33" t="s">
        <v>6005</v>
      </c>
      <c r="HJW1" s="33" t="s">
        <v>6006</v>
      </c>
      <c r="HJX1" s="33" t="s">
        <v>6007</v>
      </c>
      <c r="HJY1" s="33" t="s">
        <v>6008</v>
      </c>
      <c r="HJZ1" s="33" t="s">
        <v>6009</v>
      </c>
      <c r="HKA1" s="33" t="s">
        <v>6010</v>
      </c>
      <c r="HKB1" s="33" t="s">
        <v>6011</v>
      </c>
      <c r="HKC1" s="33" t="s">
        <v>6012</v>
      </c>
      <c r="HKD1" s="33" t="s">
        <v>6013</v>
      </c>
      <c r="HKE1" s="33" t="s">
        <v>6014</v>
      </c>
      <c r="HKF1" s="33" t="s">
        <v>6015</v>
      </c>
      <c r="HKG1" s="33" t="s">
        <v>6016</v>
      </c>
      <c r="HKH1" s="33" t="s">
        <v>6017</v>
      </c>
      <c r="HKI1" s="33" t="s">
        <v>6018</v>
      </c>
      <c r="HKJ1" s="33" t="s">
        <v>6019</v>
      </c>
      <c r="HKK1" s="33" t="s">
        <v>6020</v>
      </c>
      <c r="HKL1" s="33" t="s">
        <v>6021</v>
      </c>
      <c r="HKM1" s="33" t="s">
        <v>6022</v>
      </c>
      <c r="HKN1" s="33" t="s">
        <v>6023</v>
      </c>
      <c r="HKO1" s="33" t="s">
        <v>6024</v>
      </c>
      <c r="HKP1" s="33" t="s">
        <v>6025</v>
      </c>
      <c r="HKQ1" s="33" t="s">
        <v>6026</v>
      </c>
      <c r="HKR1" s="33" t="s">
        <v>6027</v>
      </c>
      <c r="HKS1" s="33" t="s">
        <v>6028</v>
      </c>
      <c r="HKT1" s="33" t="s">
        <v>6029</v>
      </c>
      <c r="HKU1" s="33" t="s">
        <v>6030</v>
      </c>
      <c r="HKV1" s="33" t="s">
        <v>6031</v>
      </c>
      <c r="HKW1" s="33" t="s">
        <v>6032</v>
      </c>
      <c r="HKX1" s="33" t="s">
        <v>6033</v>
      </c>
      <c r="HKY1" s="33" t="s">
        <v>6034</v>
      </c>
      <c r="HKZ1" s="33" t="s">
        <v>6035</v>
      </c>
      <c r="HLA1" s="33" t="s">
        <v>6036</v>
      </c>
      <c r="HLB1" s="33" t="s">
        <v>6037</v>
      </c>
      <c r="HLC1" s="33" t="s">
        <v>6038</v>
      </c>
      <c r="HLD1" s="33" t="s">
        <v>6039</v>
      </c>
      <c r="HLE1" s="33" t="s">
        <v>6040</v>
      </c>
      <c r="HLF1" s="33" t="s">
        <v>6041</v>
      </c>
      <c r="HLG1" s="33" t="s">
        <v>6042</v>
      </c>
      <c r="HLH1" s="33" t="s">
        <v>6043</v>
      </c>
      <c r="HLI1" s="33" t="s">
        <v>6044</v>
      </c>
      <c r="HLJ1" s="33" t="s">
        <v>6045</v>
      </c>
      <c r="HLK1" s="33" t="s">
        <v>6046</v>
      </c>
      <c r="HLL1" s="33" t="s">
        <v>6047</v>
      </c>
      <c r="HLM1" s="33" t="s">
        <v>6048</v>
      </c>
      <c r="HLN1" s="33" t="s">
        <v>6049</v>
      </c>
      <c r="HLO1" s="33" t="s">
        <v>6050</v>
      </c>
      <c r="HLP1" s="33" t="s">
        <v>6051</v>
      </c>
      <c r="HLQ1" s="33" t="s">
        <v>6052</v>
      </c>
      <c r="HLR1" s="33" t="s">
        <v>6053</v>
      </c>
      <c r="HLS1" s="33" t="s">
        <v>6054</v>
      </c>
      <c r="HLT1" s="33" t="s">
        <v>6055</v>
      </c>
      <c r="HLU1" s="33" t="s">
        <v>6056</v>
      </c>
      <c r="HLV1" s="33" t="s">
        <v>6057</v>
      </c>
      <c r="HLW1" s="33" t="s">
        <v>6058</v>
      </c>
      <c r="HLX1" s="33" t="s">
        <v>6059</v>
      </c>
      <c r="HLY1" s="33" t="s">
        <v>6060</v>
      </c>
      <c r="HLZ1" s="33" t="s">
        <v>6061</v>
      </c>
      <c r="HMA1" s="33" t="s">
        <v>6062</v>
      </c>
      <c r="HMB1" s="33" t="s">
        <v>6063</v>
      </c>
      <c r="HMC1" s="33" t="s">
        <v>6064</v>
      </c>
      <c r="HMD1" s="33" t="s">
        <v>6065</v>
      </c>
      <c r="HME1" s="33" t="s">
        <v>6066</v>
      </c>
      <c r="HMF1" s="33" t="s">
        <v>6067</v>
      </c>
      <c r="HMG1" s="33" t="s">
        <v>6068</v>
      </c>
      <c r="HMH1" s="33" t="s">
        <v>6069</v>
      </c>
      <c r="HMI1" s="33" t="s">
        <v>6070</v>
      </c>
      <c r="HMJ1" s="33" t="s">
        <v>6071</v>
      </c>
      <c r="HMK1" s="33" t="s">
        <v>6072</v>
      </c>
      <c r="HML1" s="33" t="s">
        <v>6073</v>
      </c>
      <c r="HMM1" s="33" t="s">
        <v>6074</v>
      </c>
      <c r="HMN1" s="33" t="s">
        <v>6075</v>
      </c>
      <c r="HMO1" s="33" t="s">
        <v>6076</v>
      </c>
      <c r="HMP1" s="33" t="s">
        <v>6077</v>
      </c>
      <c r="HMQ1" s="33" t="s">
        <v>6078</v>
      </c>
      <c r="HMR1" s="33" t="s">
        <v>6079</v>
      </c>
      <c r="HMS1" s="33" t="s">
        <v>6080</v>
      </c>
      <c r="HMT1" s="33" t="s">
        <v>6081</v>
      </c>
      <c r="HMU1" s="33" t="s">
        <v>6082</v>
      </c>
      <c r="HMV1" s="33" t="s">
        <v>6083</v>
      </c>
      <c r="HMW1" s="33" t="s">
        <v>6084</v>
      </c>
      <c r="HMX1" s="33" t="s">
        <v>6085</v>
      </c>
      <c r="HMY1" s="33" t="s">
        <v>6086</v>
      </c>
      <c r="HMZ1" s="33" t="s">
        <v>6087</v>
      </c>
      <c r="HNA1" s="33" t="s">
        <v>6088</v>
      </c>
      <c r="HNB1" s="33" t="s">
        <v>6089</v>
      </c>
      <c r="HNC1" s="33" t="s">
        <v>6090</v>
      </c>
      <c r="HND1" s="33" t="s">
        <v>6091</v>
      </c>
      <c r="HNE1" s="33" t="s">
        <v>6092</v>
      </c>
      <c r="HNF1" s="33" t="s">
        <v>6093</v>
      </c>
      <c r="HNG1" s="33" t="s">
        <v>6094</v>
      </c>
      <c r="HNH1" s="33" t="s">
        <v>6095</v>
      </c>
      <c r="HNI1" s="33" t="s">
        <v>6096</v>
      </c>
      <c r="HNJ1" s="33" t="s">
        <v>6097</v>
      </c>
      <c r="HNK1" s="33" t="s">
        <v>6098</v>
      </c>
      <c r="HNL1" s="33" t="s">
        <v>6099</v>
      </c>
      <c r="HNM1" s="33" t="s">
        <v>6100</v>
      </c>
      <c r="HNN1" s="33" t="s">
        <v>6101</v>
      </c>
      <c r="HNO1" s="33" t="s">
        <v>6102</v>
      </c>
      <c r="HNP1" s="33" t="s">
        <v>6103</v>
      </c>
      <c r="HNQ1" s="33" t="s">
        <v>6104</v>
      </c>
      <c r="HNR1" s="33" t="s">
        <v>6105</v>
      </c>
      <c r="HNS1" s="33" t="s">
        <v>6106</v>
      </c>
      <c r="HNT1" s="33" t="s">
        <v>6107</v>
      </c>
      <c r="HNU1" s="33" t="s">
        <v>6108</v>
      </c>
      <c r="HNV1" s="33" t="s">
        <v>6109</v>
      </c>
      <c r="HNW1" s="33" t="s">
        <v>6110</v>
      </c>
      <c r="HNX1" s="33" t="s">
        <v>6111</v>
      </c>
      <c r="HNY1" s="33" t="s">
        <v>6112</v>
      </c>
      <c r="HNZ1" s="33" t="s">
        <v>6113</v>
      </c>
      <c r="HOA1" s="33" t="s">
        <v>6114</v>
      </c>
      <c r="HOB1" s="33" t="s">
        <v>6115</v>
      </c>
      <c r="HOC1" s="33" t="s">
        <v>6116</v>
      </c>
      <c r="HOD1" s="33" t="s">
        <v>6117</v>
      </c>
      <c r="HOE1" s="33" t="s">
        <v>6118</v>
      </c>
      <c r="HOF1" s="33" t="s">
        <v>6119</v>
      </c>
      <c r="HOG1" s="33" t="s">
        <v>6120</v>
      </c>
      <c r="HOH1" s="33" t="s">
        <v>6121</v>
      </c>
      <c r="HOI1" s="33" t="s">
        <v>6122</v>
      </c>
      <c r="HOJ1" s="33" t="s">
        <v>6123</v>
      </c>
      <c r="HOK1" s="33" t="s">
        <v>6124</v>
      </c>
      <c r="HOL1" s="33" t="s">
        <v>6125</v>
      </c>
      <c r="HOM1" s="33" t="s">
        <v>6126</v>
      </c>
      <c r="HON1" s="33" t="s">
        <v>6127</v>
      </c>
      <c r="HOO1" s="33" t="s">
        <v>6128</v>
      </c>
      <c r="HOP1" s="33" t="s">
        <v>6129</v>
      </c>
      <c r="HOQ1" s="33" t="s">
        <v>6130</v>
      </c>
      <c r="HOR1" s="33" t="s">
        <v>6131</v>
      </c>
      <c r="HOS1" s="33" t="s">
        <v>6132</v>
      </c>
      <c r="HOT1" s="33" t="s">
        <v>6133</v>
      </c>
      <c r="HOU1" s="33" t="s">
        <v>6134</v>
      </c>
      <c r="HOV1" s="33" t="s">
        <v>6135</v>
      </c>
      <c r="HOW1" s="33" t="s">
        <v>6136</v>
      </c>
      <c r="HOX1" s="33" t="s">
        <v>6137</v>
      </c>
      <c r="HOY1" s="33" t="s">
        <v>6138</v>
      </c>
      <c r="HOZ1" s="33" t="s">
        <v>6139</v>
      </c>
      <c r="HPA1" s="33" t="s">
        <v>6140</v>
      </c>
      <c r="HPB1" s="33" t="s">
        <v>6141</v>
      </c>
      <c r="HPC1" s="33" t="s">
        <v>6142</v>
      </c>
      <c r="HPD1" s="33" t="s">
        <v>6143</v>
      </c>
      <c r="HPE1" s="33" t="s">
        <v>6144</v>
      </c>
      <c r="HPF1" s="33" t="s">
        <v>6145</v>
      </c>
      <c r="HPG1" s="33" t="s">
        <v>6146</v>
      </c>
      <c r="HPH1" s="33" t="s">
        <v>6147</v>
      </c>
      <c r="HPI1" s="33" t="s">
        <v>6148</v>
      </c>
      <c r="HPJ1" s="33" t="s">
        <v>6149</v>
      </c>
      <c r="HPK1" s="33" t="s">
        <v>6150</v>
      </c>
      <c r="HPL1" s="33" t="s">
        <v>6151</v>
      </c>
      <c r="HPM1" s="33" t="s">
        <v>6152</v>
      </c>
      <c r="HPN1" s="33" t="s">
        <v>6153</v>
      </c>
      <c r="HPO1" s="33" t="s">
        <v>6154</v>
      </c>
      <c r="HPP1" s="33" t="s">
        <v>6155</v>
      </c>
      <c r="HPQ1" s="33" t="s">
        <v>6156</v>
      </c>
      <c r="HPR1" s="33" t="s">
        <v>6157</v>
      </c>
      <c r="HPS1" s="33" t="s">
        <v>6158</v>
      </c>
      <c r="HPT1" s="33" t="s">
        <v>6159</v>
      </c>
      <c r="HPU1" s="33" t="s">
        <v>6160</v>
      </c>
      <c r="HPV1" s="33" t="s">
        <v>6161</v>
      </c>
      <c r="HPW1" s="33" t="s">
        <v>6162</v>
      </c>
      <c r="HPX1" s="33" t="s">
        <v>6163</v>
      </c>
      <c r="HPY1" s="33" t="s">
        <v>6164</v>
      </c>
      <c r="HPZ1" s="33" t="s">
        <v>6165</v>
      </c>
      <c r="HQA1" s="33" t="s">
        <v>6166</v>
      </c>
      <c r="HQB1" s="33" t="s">
        <v>6167</v>
      </c>
      <c r="HQC1" s="33" t="s">
        <v>6168</v>
      </c>
      <c r="HQD1" s="33" t="s">
        <v>6169</v>
      </c>
      <c r="HQE1" s="33" t="s">
        <v>6170</v>
      </c>
      <c r="HQF1" s="33" t="s">
        <v>6171</v>
      </c>
      <c r="HQG1" s="33" t="s">
        <v>6172</v>
      </c>
      <c r="HQH1" s="33" t="s">
        <v>6173</v>
      </c>
      <c r="HQI1" s="33" t="s">
        <v>6174</v>
      </c>
      <c r="HQJ1" s="33" t="s">
        <v>6175</v>
      </c>
      <c r="HQK1" s="33" t="s">
        <v>6176</v>
      </c>
      <c r="HQL1" s="33" t="s">
        <v>6177</v>
      </c>
      <c r="HQM1" s="33" t="s">
        <v>6178</v>
      </c>
      <c r="HQN1" s="33" t="s">
        <v>6179</v>
      </c>
      <c r="HQO1" s="33" t="s">
        <v>6180</v>
      </c>
      <c r="HQP1" s="33" t="s">
        <v>6181</v>
      </c>
      <c r="HQQ1" s="33" t="s">
        <v>6182</v>
      </c>
      <c r="HQR1" s="33" t="s">
        <v>6183</v>
      </c>
      <c r="HQS1" s="33" t="s">
        <v>6184</v>
      </c>
      <c r="HQT1" s="33" t="s">
        <v>6185</v>
      </c>
      <c r="HQU1" s="33" t="s">
        <v>6186</v>
      </c>
      <c r="HQV1" s="33" t="s">
        <v>6187</v>
      </c>
      <c r="HQW1" s="33" t="s">
        <v>6188</v>
      </c>
      <c r="HQX1" s="33" t="s">
        <v>6189</v>
      </c>
      <c r="HQY1" s="33" t="s">
        <v>6190</v>
      </c>
      <c r="HQZ1" s="33" t="s">
        <v>6191</v>
      </c>
      <c r="HRA1" s="33" t="s">
        <v>6192</v>
      </c>
      <c r="HRB1" s="33" t="s">
        <v>6193</v>
      </c>
      <c r="HRC1" s="33" t="s">
        <v>6194</v>
      </c>
      <c r="HRD1" s="33" t="s">
        <v>6195</v>
      </c>
      <c r="HRE1" s="33" t="s">
        <v>6196</v>
      </c>
      <c r="HRF1" s="33" t="s">
        <v>6197</v>
      </c>
      <c r="HRG1" s="33" t="s">
        <v>6198</v>
      </c>
      <c r="HRH1" s="33" t="s">
        <v>6199</v>
      </c>
      <c r="HRI1" s="33" t="s">
        <v>6200</v>
      </c>
      <c r="HRJ1" s="33" t="s">
        <v>6201</v>
      </c>
      <c r="HRK1" s="33" t="s">
        <v>6202</v>
      </c>
      <c r="HRL1" s="33" t="s">
        <v>6203</v>
      </c>
      <c r="HRM1" s="33" t="s">
        <v>6204</v>
      </c>
      <c r="HRN1" s="33" t="s">
        <v>6205</v>
      </c>
      <c r="HRO1" s="33" t="s">
        <v>6206</v>
      </c>
      <c r="HRP1" s="33" t="s">
        <v>6207</v>
      </c>
      <c r="HRQ1" s="33" t="s">
        <v>6208</v>
      </c>
      <c r="HRR1" s="33" t="s">
        <v>6209</v>
      </c>
      <c r="HRS1" s="33" t="s">
        <v>6210</v>
      </c>
      <c r="HRT1" s="33" t="s">
        <v>6211</v>
      </c>
      <c r="HRU1" s="33" t="s">
        <v>6212</v>
      </c>
      <c r="HRV1" s="33" t="s">
        <v>6213</v>
      </c>
      <c r="HRW1" s="33" t="s">
        <v>6214</v>
      </c>
      <c r="HRX1" s="33" t="s">
        <v>6215</v>
      </c>
      <c r="HRY1" s="33" t="s">
        <v>6216</v>
      </c>
      <c r="HRZ1" s="33" t="s">
        <v>6217</v>
      </c>
      <c r="HSA1" s="33" t="s">
        <v>6218</v>
      </c>
      <c r="HSB1" s="33" t="s">
        <v>6219</v>
      </c>
      <c r="HSC1" s="33" t="s">
        <v>6220</v>
      </c>
      <c r="HSD1" s="33" t="s">
        <v>6221</v>
      </c>
      <c r="HSE1" s="33" t="s">
        <v>6222</v>
      </c>
      <c r="HSF1" s="33" t="s">
        <v>6223</v>
      </c>
      <c r="HSG1" s="33" t="s">
        <v>6224</v>
      </c>
      <c r="HSH1" s="33" t="s">
        <v>6225</v>
      </c>
      <c r="HSI1" s="33" t="s">
        <v>6226</v>
      </c>
      <c r="HSJ1" s="33" t="s">
        <v>6227</v>
      </c>
      <c r="HSK1" s="33" t="s">
        <v>6228</v>
      </c>
      <c r="HSL1" s="33" t="s">
        <v>6229</v>
      </c>
      <c r="HSM1" s="33" t="s">
        <v>6230</v>
      </c>
      <c r="HSN1" s="33" t="s">
        <v>6231</v>
      </c>
      <c r="HSO1" s="33" t="s">
        <v>6232</v>
      </c>
      <c r="HSP1" s="33" t="s">
        <v>6233</v>
      </c>
      <c r="HSQ1" s="33" t="s">
        <v>6234</v>
      </c>
      <c r="HSR1" s="33" t="s">
        <v>6235</v>
      </c>
      <c r="HSS1" s="33" t="s">
        <v>6236</v>
      </c>
      <c r="HST1" s="33" t="s">
        <v>6237</v>
      </c>
      <c r="HSU1" s="33" t="s">
        <v>6238</v>
      </c>
      <c r="HSV1" s="33" t="s">
        <v>6239</v>
      </c>
      <c r="HSW1" s="33" t="s">
        <v>6240</v>
      </c>
      <c r="HSX1" s="33" t="s">
        <v>6241</v>
      </c>
      <c r="HSY1" s="33" t="s">
        <v>6242</v>
      </c>
      <c r="HSZ1" s="33" t="s">
        <v>6243</v>
      </c>
      <c r="HTA1" s="33" t="s">
        <v>6244</v>
      </c>
      <c r="HTB1" s="33" t="s">
        <v>6245</v>
      </c>
      <c r="HTC1" s="33" t="s">
        <v>6246</v>
      </c>
      <c r="HTD1" s="33" t="s">
        <v>6247</v>
      </c>
      <c r="HTE1" s="33" t="s">
        <v>6248</v>
      </c>
      <c r="HTF1" s="33" t="s">
        <v>6249</v>
      </c>
      <c r="HTG1" s="33" t="s">
        <v>6250</v>
      </c>
      <c r="HTH1" s="33" t="s">
        <v>6251</v>
      </c>
      <c r="HTI1" s="33" t="s">
        <v>6252</v>
      </c>
      <c r="HTJ1" s="33" t="s">
        <v>6253</v>
      </c>
      <c r="HTK1" s="33" t="s">
        <v>6254</v>
      </c>
      <c r="HTL1" s="33" t="s">
        <v>6255</v>
      </c>
      <c r="HTM1" s="33" t="s">
        <v>6256</v>
      </c>
      <c r="HTN1" s="33" t="s">
        <v>6257</v>
      </c>
      <c r="HTO1" s="33" t="s">
        <v>6258</v>
      </c>
      <c r="HTP1" s="33" t="s">
        <v>6259</v>
      </c>
      <c r="HTQ1" s="33" t="s">
        <v>6260</v>
      </c>
      <c r="HTR1" s="33" t="s">
        <v>6261</v>
      </c>
      <c r="HTS1" s="33" t="s">
        <v>6262</v>
      </c>
      <c r="HTT1" s="33" t="s">
        <v>6263</v>
      </c>
      <c r="HTU1" s="33" t="s">
        <v>6264</v>
      </c>
      <c r="HTV1" s="33" t="s">
        <v>6265</v>
      </c>
      <c r="HTW1" s="33" t="s">
        <v>6266</v>
      </c>
      <c r="HTX1" s="33" t="s">
        <v>6267</v>
      </c>
      <c r="HTY1" s="33" t="s">
        <v>6268</v>
      </c>
      <c r="HTZ1" s="33" t="s">
        <v>6269</v>
      </c>
      <c r="HUA1" s="33" t="s">
        <v>6270</v>
      </c>
      <c r="HUB1" s="33" t="s">
        <v>6271</v>
      </c>
      <c r="HUC1" s="33" t="s">
        <v>6272</v>
      </c>
      <c r="HUD1" s="33" t="s">
        <v>6273</v>
      </c>
      <c r="HUE1" s="33" t="s">
        <v>6274</v>
      </c>
      <c r="HUF1" s="33" t="s">
        <v>6275</v>
      </c>
      <c r="HUG1" s="33" t="s">
        <v>6276</v>
      </c>
      <c r="HUH1" s="33" t="s">
        <v>6277</v>
      </c>
      <c r="HUI1" s="33" t="s">
        <v>6278</v>
      </c>
      <c r="HUJ1" s="33" t="s">
        <v>6279</v>
      </c>
      <c r="HUK1" s="33" t="s">
        <v>6280</v>
      </c>
      <c r="HUL1" s="33" t="s">
        <v>6281</v>
      </c>
      <c r="HUM1" s="33" t="s">
        <v>6282</v>
      </c>
      <c r="HUN1" s="33" t="s">
        <v>6283</v>
      </c>
      <c r="HUO1" s="33" t="s">
        <v>6284</v>
      </c>
      <c r="HUP1" s="33" t="s">
        <v>6285</v>
      </c>
      <c r="HUQ1" s="33" t="s">
        <v>6286</v>
      </c>
      <c r="HUR1" s="33" t="s">
        <v>6287</v>
      </c>
      <c r="HUS1" s="33" t="s">
        <v>6288</v>
      </c>
      <c r="HUT1" s="33" t="s">
        <v>6289</v>
      </c>
      <c r="HUU1" s="33" t="s">
        <v>6290</v>
      </c>
      <c r="HUV1" s="33" t="s">
        <v>6291</v>
      </c>
      <c r="HUW1" s="33" t="s">
        <v>6292</v>
      </c>
      <c r="HUX1" s="33" t="s">
        <v>6293</v>
      </c>
      <c r="HUY1" s="33" t="s">
        <v>6294</v>
      </c>
      <c r="HUZ1" s="33" t="s">
        <v>6295</v>
      </c>
      <c r="HVA1" s="33" t="s">
        <v>6296</v>
      </c>
      <c r="HVB1" s="33" t="s">
        <v>6297</v>
      </c>
      <c r="HVC1" s="33" t="s">
        <v>6298</v>
      </c>
      <c r="HVD1" s="33" t="s">
        <v>6299</v>
      </c>
      <c r="HVE1" s="33" t="s">
        <v>6300</v>
      </c>
      <c r="HVF1" s="33" t="s">
        <v>6301</v>
      </c>
      <c r="HVG1" s="33" t="s">
        <v>6302</v>
      </c>
      <c r="HVH1" s="33" t="s">
        <v>6303</v>
      </c>
      <c r="HVI1" s="33" t="s">
        <v>6304</v>
      </c>
      <c r="HVJ1" s="33" t="s">
        <v>6305</v>
      </c>
      <c r="HVK1" s="33" t="s">
        <v>6306</v>
      </c>
      <c r="HVL1" s="33" t="s">
        <v>6307</v>
      </c>
      <c r="HVM1" s="33" t="s">
        <v>6308</v>
      </c>
      <c r="HVN1" s="33" t="s">
        <v>6309</v>
      </c>
      <c r="HVO1" s="33" t="s">
        <v>6310</v>
      </c>
      <c r="HVP1" s="33" t="s">
        <v>6311</v>
      </c>
      <c r="HVQ1" s="33" t="s">
        <v>6312</v>
      </c>
      <c r="HVR1" s="33" t="s">
        <v>6313</v>
      </c>
      <c r="HVS1" s="33" t="s">
        <v>6314</v>
      </c>
      <c r="HVT1" s="33" t="s">
        <v>6315</v>
      </c>
      <c r="HVU1" s="33" t="s">
        <v>6316</v>
      </c>
      <c r="HVV1" s="33" t="s">
        <v>6317</v>
      </c>
      <c r="HVW1" s="33" t="s">
        <v>6318</v>
      </c>
      <c r="HVX1" s="33" t="s">
        <v>6319</v>
      </c>
      <c r="HVY1" s="33" t="s">
        <v>6320</v>
      </c>
      <c r="HVZ1" s="33" t="s">
        <v>6321</v>
      </c>
      <c r="HWA1" s="33" t="s">
        <v>6322</v>
      </c>
      <c r="HWB1" s="33" t="s">
        <v>6323</v>
      </c>
      <c r="HWC1" s="33" t="s">
        <v>6324</v>
      </c>
      <c r="HWD1" s="33" t="s">
        <v>6325</v>
      </c>
      <c r="HWE1" s="33" t="s">
        <v>6326</v>
      </c>
      <c r="HWF1" s="33" t="s">
        <v>6327</v>
      </c>
      <c r="HWG1" s="33" t="s">
        <v>6328</v>
      </c>
      <c r="HWH1" s="33" t="s">
        <v>6329</v>
      </c>
      <c r="HWI1" s="33" t="s">
        <v>6330</v>
      </c>
      <c r="HWJ1" s="33" t="s">
        <v>6331</v>
      </c>
      <c r="HWK1" s="33" t="s">
        <v>6332</v>
      </c>
      <c r="HWL1" s="33" t="s">
        <v>6333</v>
      </c>
      <c r="HWM1" s="33" t="s">
        <v>6334</v>
      </c>
      <c r="HWN1" s="33" t="s">
        <v>6335</v>
      </c>
      <c r="HWO1" s="33" t="s">
        <v>6336</v>
      </c>
      <c r="HWP1" s="33" t="s">
        <v>6337</v>
      </c>
      <c r="HWQ1" s="33" t="s">
        <v>6338</v>
      </c>
      <c r="HWR1" s="33" t="s">
        <v>6339</v>
      </c>
      <c r="HWS1" s="33" t="s">
        <v>6340</v>
      </c>
      <c r="HWT1" s="33" t="s">
        <v>6341</v>
      </c>
      <c r="HWU1" s="33" t="s">
        <v>6342</v>
      </c>
      <c r="HWV1" s="33" t="s">
        <v>6343</v>
      </c>
      <c r="HWW1" s="33" t="s">
        <v>6344</v>
      </c>
      <c r="HWX1" s="33" t="s">
        <v>6345</v>
      </c>
      <c r="HWY1" s="33" t="s">
        <v>6346</v>
      </c>
      <c r="HWZ1" s="33" t="s">
        <v>6347</v>
      </c>
      <c r="HXA1" s="33" t="s">
        <v>6348</v>
      </c>
      <c r="HXB1" s="33" t="s">
        <v>6349</v>
      </c>
      <c r="HXC1" s="33" t="s">
        <v>6350</v>
      </c>
      <c r="HXD1" s="33" t="s">
        <v>6351</v>
      </c>
      <c r="HXE1" s="33" t="s">
        <v>6352</v>
      </c>
      <c r="HXF1" s="33" t="s">
        <v>6353</v>
      </c>
      <c r="HXG1" s="33" t="s">
        <v>6354</v>
      </c>
      <c r="HXH1" s="33" t="s">
        <v>6355</v>
      </c>
      <c r="HXI1" s="33" t="s">
        <v>6356</v>
      </c>
      <c r="HXJ1" s="33" t="s">
        <v>6357</v>
      </c>
      <c r="HXK1" s="33" t="s">
        <v>6358</v>
      </c>
      <c r="HXL1" s="33" t="s">
        <v>6359</v>
      </c>
      <c r="HXM1" s="33" t="s">
        <v>6360</v>
      </c>
      <c r="HXN1" s="33" t="s">
        <v>6361</v>
      </c>
      <c r="HXO1" s="33" t="s">
        <v>6362</v>
      </c>
      <c r="HXP1" s="33" t="s">
        <v>6363</v>
      </c>
      <c r="HXQ1" s="33" t="s">
        <v>6364</v>
      </c>
      <c r="HXR1" s="33" t="s">
        <v>6365</v>
      </c>
      <c r="HXS1" s="33" t="s">
        <v>6366</v>
      </c>
      <c r="HXT1" s="33" t="s">
        <v>6367</v>
      </c>
      <c r="HXU1" s="33" t="s">
        <v>6368</v>
      </c>
      <c r="HXV1" s="33" t="s">
        <v>6369</v>
      </c>
      <c r="HXW1" s="33" t="s">
        <v>6370</v>
      </c>
      <c r="HXX1" s="33" t="s">
        <v>6371</v>
      </c>
      <c r="HXY1" s="33" t="s">
        <v>6372</v>
      </c>
      <c r="HXZ1" s="33" t="s">
        <v>6373</v>
      </c>
      <c r="HYA1" s="33" t="s">
        <v>6374</v>
      </c>
      <c r="HYB1" s="33" t="s">
        <v>6375</v>
      </c>
      <c r="HYC1" s="33" t="s">
        <v>6376</v>
      </c>
      <c r="HYD1" s="33" t="s">
        <v>6377</v>
      </c>
      <c r="HYE1" s="33" t="s">
        <v>6378</v>
      </c>
      <c r="HYF1" s="33" t="s">
        <v>6379</v>
      </c>
      <c r="HYG1" s="33" t="s">
        <v>6380</v>
      </c>
      <c r="HYH1" s="33" t="s">
        <v>6381</v>
      </c>
      <c r="HYI1" s="33" t="s">
        <v>6382</v>
      </c>
      <c r="HYJ1" s="33" t="s">
        <v>6383</v>
      </c>
      <c r="HYK1" s="33" t="s">
        <v>6384</v>
      </c>
      <c r="HYL1" s="33" t="s">
        <v>6385</v>
      </c>
      <c r="HYM1" s="33" t="s">
        <v>6386</v>
      </c>
      <c r="HYN1" s="33" t="s">
        <v>6387</v>
      </c>
      <c r="HYO1" s="33" t="s">
        <v>6388</v>
      </c>
      <c r="HYP1" s="33" t="s">
        <v>6389</v>
      </c>
      <c r="HYQ1" s="33" t="s">
        <v>6390</v>
      </c>
      <c r="HYR1" s="33" t="s">
        <v>6391</v>
      </c>
      <c r="HYS1" s="33" t="s">
        <v>6392</v>
      </c>
      <c r="HYT1" s="33" t="s">
        <v>6393</v>
      </c>
      <c r="HYU1" s="33" t="s">
        <v>6394</v>
      </c>
      <c r="HYV1" s="33" t="s">
        <v>6395</v>
      </c>
      <c r="HYW1" s="33" t="s">
        <v>6396</v>
      </c>
      <c r="HYX1" s="33" t="s">
        <v>6397</v>
      </c>
      <c r="HYY1" s="33" t="s">
        <v>6398</v>
      </c>
      <c r="HYZ1" s="33" t="s">
        <v>6399</v>
      </c>
      <c r="HZA1" s="33" t="s">
        <v>6400</v>
      </c>
      <c r="HZB1" s="33" t="s">
        <v>6401</v>
      </c>
      <c r="HZC1" s="33" t="s">
        <v>6402</v>
      </c>
      <c r="HZD1" s="33" t="s">
        <v>6403</v>
      </c>
      <c r="HZE1" s="33" t="s">
        <v>6404</v>
      </c>
      <c r="HZF1" s="33" t="s">
        <v>6405</v>
      </c>
      <c r="HZG1" s="33" t="s">
        <v>6406</v>
      </c>
      <c r="HZH1" s="33" t="s">
        <v>6407</v>
      </c>
      <c r="HZI1" s="33" t="s">
        <v>6408</v>
      </c>
      <c r="HZJ1" s="33" t="s">
        <v>6409</v>
      </c>
      <c r="HZK1" s="33" t="s">
        <v>6410</v>
      </c>
      <c r="HZL1" s="33" t="s">
        <v>6411</v>
      </c>
      <c r="HZM1" s="33" t="s">
        <v>6412</v>
      </c>
      <c r="HZN1" s="33" t="s">
        <v>6413</v>
      </c>
      <c r="HZO1" s="33" t="s">
        <v>6414</v>
      </c>
      <c r="HZP1" s="33" t="s">
        <v>6415</v>
      </c>
      <c r="HZQ1" s="33" t="s">
        <v>6416</v>
      </c>
      <c r="HZR1" s="33" t="s">
        <v>6417</v>
      </c>
      <c r="HZS1" s="33" t="s">
        <v>6418</v>
      </c>
      <c r="HZT1" s="33" t="s">
        <v>6419</v>
      </c>
      <c r="HZU1" s="33" t="s">
        <v>6420</v>
      </c>
      <c r="HZV1" s="33" t="s">
        <v>6421</v>
      </c>
      <c r="HZW1" s="33" t="s">
        <v>6422</v>
      </c>
      <c r="HZX1" s="33" t="s">
        <v>6423</v>
      </c>
      <c r="HZY1" s="33" t="s">
        <v>6424</v>
      </c>
      <c r="HZZ1" s="33" t="s">
        <v>6425</v>
      </c>
      <c r="IAA1" s="33" t="s">
        <v>6426</v>
      </c>
      <c r="IAB1" s="33" t="s">
        <v>6427</v>
      </c>
      <c r="IAC1" s="33" t="s">
        <v>6428</v>
      </c>
      <c r="IAD1" s="33" t="s">
        <v>6429</v>
      </c>
      <c r="IAE1" s="33" t="s">
        <v>6430</v>
      </c>
      <c r="IAF1" s="33" t="s">
        <v>6431</v>
      </c>
      <c r="IAG1" s="33" t="s">
        <v>6432</v>
      </c>
      <c r="IAH1" s="33" t="s">
        <v>6433</v>
      </c>
      <c r="IAI1" s="33" t="s">
        <v>6434</v>
      </c>
      <c r="IAJ1" s="33" t="s">
        <v>6435</v>
      </c>
      <c r="IAK1" s="33" t="s">
        <v>6436</v>
      </c>
      <c r="IAL1" s="33" t="s">
        <v>6437</v>
      </c>
      <c r="IAM1" s="33" t="s">
        <v>6438</v>
      </c>
      <c r="IAN1" s="33" t="s">
        <v>6439</v>
      </c>
      <c r="IAO1" s="33" t="s">
        <v>6440</v>
      </c>
      <c r="IAP1" s="33" t="s">
        <v>6441</v>
      </c>
      <c r="IAQ1" s="33" t="s">
        <v>6442</v>
      </c>
      <c r="IAR1" s="33" t="s">
        <v>6443</v>
      </c>
      <c r="IAS1" s="33" t="s">
        <v>6444</v>
      </c>
      <c r="IAT1" s="33" t="s">
        <v>6445</v>
      </c>
      <c r="IAU1" s="33" t="s">
        <v>6446</v>
      </c>
      <c r="IAV1" s="33" t="s">
        <v>6447</v>
      </c>
      <c r="IAW1" s="33" t="s">
        <v>6448</v>
      </c>
      <c r="IAX1" s="33" t="s">
        <v>6449</v>
      </c>
      <c r="IAY1" s="33" t="s">
        <v>6450</v>
      </c>
      <c r="IAZ1" s="33" t="s">
        <v>6451</v>
      </c>
      <c r="IBA1" s="33" t="s">
        <v>6452</v>
      </c>
      <c r="IBB1" s="33" t="s">
        <v>6453</v>
      </c>
      <c r="IBC1" s="33" t="s">
        <v>6454</v>
      </c>
      <c r="IBD1" s="33" t="s">
        <v>6455</v>
      </c>
      <c r="IBE1" s="33" t="s">
        <v>6456</v>
      </c>
      <c r="IBF1" s="33" t="s">
        <v>6457</v>
      </c>
      <c r="IBG1" s="33" t="s">
        <v>6458</v>
      </c>
      <c r="IBH1" s="33" t="s">
        <v>6459</v>
      </c>
      <c r="IBI1" s="33" t="s">
        <v>6460</v>
      </c>
      <c r="IBJ1" s="33" t="s">
        <v>6461</v>
      </c>
      <c r="IBK1" s="33" t="s">
        <v>6462</v>
      </c>
      <c r="IBL1" s="33" t="s">
        <v>6463</v>
      </c>
      <c r="IBM1" s="33" t="s">
        <v>6464</v>
      </c>
      <c r="IBN1" s="33" t="s">
        <v>6465</v>
      </c>
      <c r="IBO1" s="33" t="s">
        <v>6466</v>
      </c>
      <c r="IBP1" s="33" t="s">
        <v>6467</v>
      </c>
      <c r="IBQ1" s="33" t="s">
        <v>6468</v>
      </c>
      <c r="IBR1" s="33" t="s">
        <v>6469</v>
      </c>
      <c r="IBS1" s="33" t="s">
        <v>6470</v>
      </c>
      <c r="IBT1" s="33" t="s">
        <v>6471</v>
      </c>
      <c r="IBU1" s="33" t="s">
        <v>6472</v>
      </c>
      <c r="IBV1" s="33" t="s">
        <v>6473</v>
      </c>
      <c r="IBW1" s="33" t="s">
        <v>6474</v>
      </c>
      <c r="IBX1" s="33" t="s">
        <v>6475</v>
      </c>
      <c r="IBY1" s="33" t="s">
        <v>6476</v>
      </c>
      <c r="IBZ1" s="33" t="s">
        <v>6477</v>
      </c>
      <c r="ICA1" s="33" t="s">
        <v>6478</v>
      </c>
      <c r="ICB1" s="33" t="s">
        <v>6479</v>
      </c>
      <c r="ICC1" s="33" t="s">
        <v>6480</v>
      </c>
      <c r="ICD1" s="33" t="s">
        <v>6481</v>
      </c>
      <c r="ICE1" s="33" t="s">
        <v>6482</v>
      </c>
      <c r="ICF1" s="33" t="s">
        <v>6483</v>
      </c>
      <c r="ICG1" s="33" t="s">
        <v>6484</v>
      </c>
      <c r="ICH1" s="33" t="s">
        <v>6485</v>
      </c>
      <c r="ICI1" s="33" t="s">
        <v>6486</v>
      </c>
      <c r="ICJ1" s="33" t="s">
        <v>6487</v>
      </c>
      <c r="ICK1" s="33" t="s">
        <v>6488</v>
      </c>
      <c r="ICL1" s="33" t="s">
        <v>6489</v>
      </c>
      <c r="ICM1" s="33" t="s">
        <v>6490</v>
      </c>
      <c r="ICN1" s="33" t="s">
        <v>6491</v>
      </c>
      <c r="ICO1" s="33" t="s">
        <v>6492</v>
      </c>
      <c r="ICP1" s="33" t="s">
        <v>6493</v>
      </c>
      <c r="ICQ1" s="33" t="s">
        <v>6494</v>
      </c>
      <c r="ICR1" s="33" t="s">
        <v>6495</v>
      </c>
      <c r="ICS1" s="33" t="s">
        <v>6496</v>
      </c>
      <c r="ICT1" s="33" t="s">
        <v>6497</v>
      </c>
      <c r="ICU1" s="33" t="s">
        <v>6498</v>
      </c>
      <c r="ICV1" s="33" t="s">
        <v>6499</v>
      </c>
      <c r="ICW1" s="33" t="s">
        <v>6500</v>
      </c>
      <c r="ICX1" s="33" t="s">
        <v>6501</v>
      </c>
      <c r="ICY1" s="33" t="s">
        <v>6502</v>
      </c>
      <c r="ICZ1" s="33" t="s">
        <v>6503</v>
      </c>
      <c r="IDA1" s="33" t="s">
        <v>6504</v>
      </c>
      <c r="IDB1" s="33" t="s">
        <v>6505</v>
      </c>
      <c r="IDC1" s="33" t="s">
        <v>6506</v>
      </c>
      <c r="IDD1" s="33" t="s">
        <v>6507</v>
      </c>
      <c r="IDE1" s="33" t="s">
        <v>6508</v>
      </c>
      <c r="IDF1" s="33" t="s">
        <v>6509</v>
      </c>
      <c r="IDG1" s="33" t="s">
        <v>6510</v>
      </c>
      <c r="IDH1" s="33" t="s">
        <v>6511</v>
      </c>
      <c r="IDI1" s="33" t="s">
        <v>6512</v>
      </c>
      <c r="IDJ1" s="33" t="s">
        <v>6513</v>
      </c>
      <c r="IDK1" s="33" t="s">
        <v>6514</v>
      </c>
      <c r="IDL1" s="33" t="s">
        <v>6515</v>
      </c>
      <c r="IDM1" s="33" t="s">
        <v>6516</v>
      </c>
      <c r="IDN1" s="33" t="s">
        <v>6517</v>
      </c>
      <c r="IDO1" s="33" t="s">
        <v>6518</v>
      </c>
      <c r="IDP1" s="33" t="s">
        <v>6519</v>
      </c>
      <c r="IDQ1" s="33" t="s">
        <v>6520</v>
      </c>
      <c r="IDR1" s="33" t="s">
        <v>6521</v>
      </c>
      <c r="IDS1" s="33" t="s">
        <v>6522</v>
      </c>
      <c r="IDT1" s="33" t="s">
        <v>6523</v>
      </c>
      <c r="IDU1" s="33" t="s">
        <v>6524</v>
      </c>
      <c r="IDV1" s="33" t="s">
        <v>6525</v>
      </c>
      <c r="IDW1" s="33" t="s">
        <v>6526</v>
      </c>
      <c r="IDX1" s="33" t="s">
        <v>6527</v>
      </c>
      <c r="IDY1" s="33" t="s">
        <v>6528</v>
      </c>
      <c r="IDZ1" s="33" t="s">
        <v>6529</v>
      </c>
      <c r="IEA1" s="33" t="s">
        <v>6530</v>
      </c>
      <c r="IEB1" s="33" t="s">
        <v>6531</v>
      </c>
      <c r="IEC1" s="33" t="s">
        <v>6532</v>
      </c>
      <c r="IED1" s="33" t="s">
        <v>6533</v>
      </c>
      <c r="IEE1" s="33" t="s">
        <v>6534</v>
      </c>
      <c r="IEF1" s="33" t="s">
        <v>6535</v>
      </c>
      <c r="IEG1" s="33" t="s">
        <v>6536</v>
      </c>
      <c r="IEH1" s="33" t="s">
        <v>6537</v>
      </c>
      <c r="IEI1" s="33" t="s">
        <v>6538</v>
      </c>
      <c r="IEJ1" s="33" t="s">
        <v>6539</v>
      </c>
      <c r="IEK1" s="33" t="s">
        <v>6540</v>
      </c>
      <c r="IEL1" s="33" t="s">
        <v>6541</v>
      </c>
      <c r="IEM1" s="33" t="s">
        <v>6542</v>
      </c>
      <c r="IEN1" s="33" t="s">
        <v>6543</v>
      </c>
      <c r="IEO1" s="33" t="s">
        <v>6544</v>
      </c>
      <c r="IEP1" s="33" t="s">
        <v>6545</v>
      </c>
      <c r="IEQ1" s="33" t="s">
        <v>6546</v>
      </c>
      <c r="IER1" s="33" t="s">
        <v>6547</v>
      </c>
      <c r="IES1" s="33" t="s">
        <v>6548</v>
      </c>
      <c r="IET1" s="33" t="s">
        <v>6549</v>
      </c>
      <c r="IEU1" s="33" t="s">
        <v>6550</v>
      </c>
      <c r="IEV1" s="33" t="s">
        <v>6551</v>
      </c>
      <c r="IEW1" s="33" t="s">
        <v>6552</v>
      </c>
      <c r="IEX1" s="33" t="s">
        <v>6553</v>
      </c>
      <c r="IEY1" s="33" t="s">
        <v>6554</v>
      </c>
      <c r="IEZ1" s="33" t="s">
        <v>6555</v>
      </c>
      <c r="IFA1" s="33" t="s">
        <v>6556</v>
      </c>
      <c r="IFB1" s="33" t="s">
        <v>6557</v>
      </c>
      <c r="IFC1" s="33" t="s">
        <v>6558</v>
      </c>
      <c r="IFD1" s="33" t="s">
        <v>6559</v>
      </c>
      <c r="IFE1" s="33" t="s">
        <v>6560</v>
      </c>
      <c r="IFF1" s="33" t="s">
        <v>6561</v>
      </c>
      <c r="IFG1" s="33" t="s">
        <v>6562</v>
      </c>
      <c r="IFH1" s="33" t="s">
        <v>6563</v>
      </c>
      <c r="IFI1" s="33" t="s">
        <v>6564</v>
      </c>
      <c r="IFJ1" s="33" t="s">
        <v>6565</v>
      </c>
      <c r="IFK1" s="33" t="s">
        <v>6566</v>
      </c>
      <c r="IFL1" s="33" t="s">
        <v>6567</v>
      </c>
      <c r="IFM1" s="33" t="s">
        <v>6568</v>
      </c>
      <c r="IFN1" s="33" t="s">
        <v>6569</v>
      </c>
      <c r="IFO1" s="33" t="s">
        <v>6570</v>
      </c>
      <c r="IFP1" s="33" t="s">
        <v>6571</v>
      </c>
      <c r="IFQ1" s="33" t="s">
        <v>6572</v>
      </c>
      <c r="IFR1" s="33" t="s">
        <v>6573</v>
      </c>
      <c r="IFS1" s="33" t="s">
        <v>6574</v>
      </c>
      <c r="IFT1" s="33" t="s">
        <v>6575</v>
      </c>
      <c r="IFU1" s="33" t="s">
        <v>6576</v>
      </c>
      <c r="IFV1" s="33" t="s">
        <v>6577</v>
      </c>
      <c r="IFW1" s="33" t="s">
        <v>6578</v>
      </c>
      <c r="IFX1" s="33" t="s">
        <v>6579</v>
      </c>
      <c r="IFY1" s="33" t="s">
        <v>6580</v>
      </c>
      <c r="IFZ1" s="33" t="s">
        <v>6581</v>
      </c>
      <c r="IGA1" s="33" t="s">
        <v>6582</v>
      </c>
      <c r="IGB1" s="33" t="s">
        <v>6583</v>
      </c>
      <c r="IGC1" s="33" t="s">
        <v>6584</v>
      </c>
      <c r="IGD1" s="33" t="s">
        <v>6585</v>
      </c>
      <c r="IGE1" s="33" t="s">
        <v>6586</v>
      </c>
      <c r="IGF1" s="33" t="s">
        <v>6587</v>
      </c>
      <c r="IGG1" s="33" t="s">
        <v>6588</v>
      </c>
      <c r="IGH1" s="33" t="s">
        <v>6589</v>
      </c>
      <c r="IGI1" s="33" t="s">
        <v>6590</v>
      </c>
      <c r="IGJ1" s="33" t="s">
        <v>6591</v>
      </c>
      <c r="IGK1" s="33" t="s">
        <v>6592</v>
      </c>
      <c r="IGL1" s="33" t="s">
        <v>6593</v>
      </c>
      <c r="IGM1" s="33" t="s">
        <v>6594</v>
      </c>
      <c r="IGN1" s="33" t="s">
        <v>6595</v>
      </c>
      <c r="IGO1" s="33" t="s">
        <v>6596</v>
      </c>
      <c r="IGP1" s="33" t="s">
        <v>6597</v>
      </c>
      <c r="IGQ1" s="33" t="s">
        <v>6598</v>
      </c>
      <c r="IGR1" s="33" t="s">
        <v>6599</v>
      </c>
      <c r="IGS1" s="33" t="s">
        <v>6600</v>
      </c>
      <c r="IGT1" s="33" t="s">
        <v>6601</v>
      </c>
      <c r="IGU1" s="33" t="s">
        <v>6602</v>
      </c>
      <c r="IGV1" s="33" t="s">
        <v>6603</v>
      </c>
      <c r="IGW1" s="33" t="s">
        <v>6604</v>
      </c>
      <c r="IGX1" s="33" t="s">
        <v>6605</v>
      </c>
      <c r="IGY1" s="33" t="s">
        <v>6606</v>
      </c>
      <c r="IGZ1" s="33" t="s">
        <v>6607</v>
      </c>
      <c r="IHA1" s="33" t="s">
        <v>6608</v>
      </c>
      <c r="IHB1" s="33" t="s">
        <v>6609</v>
      </c>
      <c r="IHC1" s="33" t="s">
        <v>6610</v>
      </c>
      <c r="IHD1" s="33" t="s">
        <v>6611</v>
      </c>
      <c r="IHE1" s="33" t="s">
        <v>6612</v>
      </c>
      <c r="IHF1" s="33" t="s">
        <v>6613</v>
      </c>
      <c r="IHG1" s="33" t="s">
        <v>6614</v>
      </c>
      <c r="IHH1" s="33" t="s">
        <v>6615</v>
      </c>
      <c r="IHI1" s="33" t="s">
        <v>6616</v>
      </c>
      <c r="IHJ1" s="33" t="s">
        <v>6617</v>
      </c>
      <c r="IHK1" s="33" t="s">
        <v>6618</v>
      </c>
      <c r="IHL1" s="33" t="s">
        <v>6619</v>
      </c>
      <c r="IHM1" s="33" t="s">
        <v>6620</v>
      </c>
      <c r="IHN1" s="33" t="s">
        <v>6621</v>
      </c>
      <c r="IHO1" s="33" t="s">
        <v>6622</v>
      </c>
      <c r="IHP1" s="33" t="s">
        <v>6623</v>
      </c>
      <c r="IHQ1" s="33" t="s">
        <v>6624</v>
      </c>
      <c r="IHR1" s="33" t="s">
        <v>6625</v>
      </c>
      <c r="IHS1" s="33" t="s">
        <v>6626</v>
      </c>
      <c r="IHT1" s="33" t="s">
        <v>6627</v>
      </c>
      <c r="IHU1" s="33" t="s">
        <v>6628</v>
      </c>
      <c r="IHV1" s="33" t="s">
        <v>6629</v>
      </c>
      <c r="IHW1" s="33" t="s">
        <v>6630</v>
      </c>
      <c r="IHX1" s="33" t="s">
        <v>6631</v>
      </c>
      <c r="IHY1" s="33" t="s">
        <v>6632</v>
      </c>
      <c r="IHZ1" s="33" t="s">
        <v>6633</v>
      </c>
      <c r="IIA1" s="33" t="s">
        <v>6634</v>
      </c>
      <c r="IIB1" s="33" t="s">
        <v>6635</v>
      </c>
      <c r="IIC1" s="33" t="s">
        <v>6636</v>
      </c>
      <c r="IID1" s="33" t="s">
        <v>6637</v>
      </c>
      <c r="IIE1" s="33" t="s">
        <v>6638</v>
      </c>
      <c r="IIF1" s="33" t="s">
        <v>6639</v>
      </c>
      <c r="IIG1" s="33" t="s">
        <v>6640</v>
      </c>
      <c r="IIH1" s="33" t="s">
        <v>6641</v>
      </c>
      <c r="III1" s="33" t="s">
        <v>6642</v>
      </c>
      <c r="IIJ1" s="33" t="s">
        <v>6643</v>
      </c>
      <c r="IIK1" s="33" t="s">
        <v>6644</v>
      </c>
      <c r="IIL1" s="33" t="s">
        <v>6645</v>
      </c>
      <c r="IIM1" s="33" t="s">
        <v>6646</v>
      </c>
      <c r="IIN1" s="33" t="s">
        <v>6647</v>
      </c>
      <c r="IIO1" s="33" t="s">
        <v>6648</v>
      </c>
      <c r="IIP1" s="33" t="s">
        <v>6649</v>
      </c>
      <c r="IIQ1" s="33" t="s">
        <v>6650</v>
      </c>
      <c r="IIR1" s="33" t="s">
        <v>6651</v>
      </c>
      <c r="IIS1" s="33" t="s">
        <v>6652</v>
      </c>
      <c r="IIT1" s="33" t="s">
        <v>6653</v>
      </c>
      <c r="IIU1" s="33" t="s">
        <v>6654</v>
      </c>
      <c r="IIV1" s="33" t="s">
        <v>6655</v>
      </c>
      <c r="IIW1" s="33" t="s">
        <v>6656</v>
      </c>
      <c r="IIX1" s="33" t="s">
        <v>6657</v>
      </c>
      <c r="IIY1" s="33" t="s">
        <v>6658</v>
      </c>
      <c r="IIZ1" s="33" t="s">
        <v>6659</v>
      </c>
      <c r="IJA1" s="33" t="s">
        <v>6660</v>
      </c>
      <c r="IJB1" s="33" t="s">
        <v>6661</v>
      </c>
      <c r="IJC1" s="33" t="s">
        <v>6662</v>
      </c>
      <c r="IJD1" s="33" t="s">
        <v>6663</v>
      </c>
      <c r="IJE1" s="33" t="s">
        <v>6664</v>
      </c>
      <c r="IJF1" s="33" t="s">
        <v>6665</v>
      </c>
      <c r="IJG1" s="33" t="s">
        <v>6666</v>
      </c>
      <c r="IJH1" s="33" t="s">
        <v>6667</v>
      </c>
      <c r="IJI1" s="33" t="s">
        <v>6668</v>
      </c>
      <c r="IJJ1" s="33" t="s">
        <v>6669</v>
      </c>
      <c r="IJK1" s="33" t="s">
        <v>6670</v>
      </c>
      <c r="IJL1" s="33" t="s">
        <v>6671</v>
      </c>
      <c r="IJM1" s="33" t="s">
        <v>6672</v>
      </c>
      <c r="IJN1" s="33" t="s">
        <v>6673</v>
      </c>
      <c r="IJO1" s="33" t="s">
        <v>6674</v>
      </c>
      <c r="IJP1" s="33" t="s">
        <v>6675</v>
      </c>
      <c r="IJQ1" s="33" t="s">
        <v>6676</v>
      </c>
      <c r="IJR1" s="33" t="s">
        <v>6677</v>
      </c>
      <c r="IJS1" s="33" t="s">
        <v>6678</v>
      </c>
      <c r="IJT1" s="33" t="s">
        <v>6679</v>
      </c>
      <c r="IJU1" s="33" t="s">
        <v>6680</v>
      </c>
      <c r="IJV1" s="33" t="s">
        <v>6681</v>
      </c>
      <c r="IJW1" s="33" t="s">
        <v>6682</v>
      </c>
      <c r="IJX1" s="33" t="s">
        <v>6683</v>
      </c>
      <c r="IJY1" s="33" t="s">
        <v>6684</v>
      </c>
      <c r="IJZ1" s="33" t="s">
        <v>6685</v>
      </c>
      <c r="IKA1" s="33" t="s">
        <v>6686</v>
      </c>
      <c r="IKB1" s="33" t="s">
        <v>6687</v>
      </c>
      <c r="IKC1" s="33" t="s">
        <v>6688</v>
      </c>
      <c r="IKD1" s="33" t="s">
        <v>6689</v>
      </c>
      <c r="IKE1" s="33" t="s">
        <v>6690</v>
      </c>
      <c r="IKF1" s="33" t="s">
        <v>6691</v>
      </c>
      <c r="IKG1" s="33" t="s">
        <v>6692</v>
      </c>
      <c r="IKH1" s="33" t="s">
        <v>6693</v>
      </c>
      <c r="IKI1" s="33" t="s">
        <v>6694</v>
      </c>
      <c r="IKJ1" s="33" t="s">
        <v>6695</v>
      </c>
      <c r="IKK1" s="33" t="s">
        <v>6696</v>
      </c>
      <c r="IKL1" s="33" t="s">
        <v>6697</v>
      </c>
      <c r="IKM1" s="33" t="s">
        <v>6698</v>
      </c>
      <c r="IKN1" s="33" t="s">
        <v>6699</v>
      </c>
      <c r="IKO1" s="33" t="s">
        <v>6700</v>
      </c>
      <c r="IKP1" s="33" t="s">
        <v>6701</v>
      </c>
      <c r="IKQ1" s="33" t="s">
        <v>6702</v>
      </c>
      <c r="IKR1" s="33" t="s">
        <v>6703</v>
      </c>
      <c r="IKS1" s="33" t="s">
        <v>6704</v>
      </c>
      <c r="IKT1" s="33" t="s">
        <v>6705</v>
      </c>
      <c r="IKU1" s="33" t="s">
        <v>6706</v>
      </c>
      <c r="IKV1" s="33" t="s">
        <v>6707</v>
      </c>
      <c r="IKW1" s="33" t="s">
        <v>6708</v>
      </c>
      <c r="IKX1" s="33" t="s">
        <v>6709</v>
      </c>
      <c r="IKY1" s="33" t="s">
        <v>6710</v>
      </c>
      <c r="IKZ1" s="33" t="s">
        <v>6711</v>
      </c>
      <c r="ILA1" s="33" t="s">
        <v>6712</v>
      </c>
      <c r="ILB1" s="33" t="s">
        <v>6713</v>
      </c>
      <c r="ILC1" s="33" t="s">
        <v>6714</v>
      </c>
      <c r="ILD1" s="33" t="s">
        <v>6715</v>
      </c>
      <c r="ILE1" s="33" t="s">
        <v>6716</v>
      </c>
      <c r="ILF1" s="33" t="s">
        <v>6717</v>
      </c>
      <c r="ILG1" s="33" t="s">
        <v>6718</v>
      </c>
      <c r="ILH1" s="33" t="s">
        <v>6719</v>
      </c>
      <c r="ILI1" s="33" t="s">
        <v>6720</v>
      </c>
      <c r="ILJ1" s="33" t="s">
        <v>6721</v>
      </c>
      <c r="ILK1" s="33" t="s">
        <v>6722</v>
      </c>
      <c r="ILL1" s="33" t="s">
        <v>6723</v>
      </c>
      <c r="ILM1" s="33" t="s">
        <v>6724</v>
      </c>
      <c r="ILN1" s="33" t="s">
        <v>6725</v>
      </c>
      <c r="ILO1" s="33" t="s">
        <v>6726</v>
      </c>
      <c r="ILP1" s="33" t="s">
        <v>6727</v>
      </c>
      <c r="ILQ1" s="33" t="s">
        <v>6728</v>
      </c>
      <c r="ILR1" s="33" t="s">
        <v>6729</v>
      </c>
      <c r="ILS1" s="33" t="s">
        <v>6730</v>
      </c>
      <c r="ILT1" s="33" t="s">
        <v>6731</v>
      </c>
      <c r="ILU1" s="33" t="s">
        <v>6732</v>
      </c>
      <c r="ILV1" s="33" t="s">
        <v>6733</v>
      </c>
      <c r="ILW1" s="33" t="s">
        <v>6734</v>
      </c>
      <c r="ILX1" s="33" t="s">
        <v>6735</v>
      </c>
      <c r="ILY1" s="33" t="s">
        <v>6736</v>
      </c>
      <c r="ILZ1" s="33" t="s">
        <v>6737</v>
      </c>
      <c r="IMA1" s="33" t="s">
        <v>6738</v>
      </c>
      <c r="IMB1" s="33" t="s">
        <v>6739</v>
      </c>
      <c r="IMC1" s="33" t="s">
        <v>6740</v>
      </c>
      <c r="IMD1" s="33" t="s">
        <v>6741</v>
      </c>
      <c r="IME1" s="33" t="s">
        <v>6742</v>
      </c>
      <c r="IMF1" s="33" t="s">
        <v>6743</v>
      </c>
      <c r="IMG1" s="33" t="s">
        <v>6744</v>
      </c>
      <c r="IMH1" s="33" t="s">
        <v>6745</v>
      </c>
      <c r="IMI1" s="33" t="s">
        <v>6746</v>
      </c>
      <c r="IMJ1" s="33" t="s">
        <v>6747</v>
      </c>
      <c r="IMK1" s="33" t="s">
        <v>6748</v>
      </c>
      <c r="IML1" s="33" t="s">
        <v>6749</v>
      </c>
      <c r="IMM1" s="33" t="s">
        <v>6750</v>
      </c>
      <c r="IMN1" s="33" t="s">
        <v>6751</v>
      </c>
      <c r="IMO1" s="33" t="s">
        <v>6752</v>
      </c>
      <c r="IMP1" s="33" t="s">
        <v>6753</v>
      </c>
      <c r="IMQ1" s="33" t="s">
        <v>6754</v>
      </c>
      <c r="IMR1" s="33" t="s">
        <v>6755</v>
      </c>
      <c r="IMS1" s="33" t="s">
        <v>6756</v>
      </c>
      <c r="IMT1" s="33" t="s">
        <v>6757</v>
      </c>
      <c r="IMU1" s="33" t="s">
        <v>6758</v>
      </c>
      <c r="IMV1" s="33" t="s">
        <v>6759</v>
      </c>
      <c r="IMW1" s="33" t="s">
        <v>6760</v>
      </c>
      <c r="IMX1" s="33" t="s">
        <v>6761</v>
      </c>
      <c r="IMY1" s="33" t="s">
        <v>6762</v>
      </c>
      <c r="IMZ1" s="33" t="s">
        <v>6763</v>
      </c>
      <c r="INA1" s="33" t="s">
        <v>6764</v>
      </c>
      <c r="INB1" s="33" t="s">
        <v>6765</v>
      </c>
      <c r="INC1" s="33" t="s">
        <v>6766</v>
      </c>
      <c r="IND1" s="33" t="s">
        <v>6767</v>
      </c>
      <c r="INE1" s="33" t="s">
        <v>6768</v>
      </c>
      <c r="INF1" s="33" t="s">
        <v>6769</v>
      </c>
      <c r="ING1" s="33" t="s">
        <v>6770</v>
      </c>
      <c r="INH1" s="33" t="s">
        <v>6771</v>
      </c>
      <c r="INI1" s="33" t="s">
        <v>6772</v>
      </c>
      <c r="INJ1" s="33" t="s">
        <v>6773</v>
      </c>
      <c r="INK1" s="33" t="s">
        <v>6774</v>
      </c>
      <c r="INL1" s="33" t="s">
        <v>6775</v>
      </c>
      <c r="INM1" s="33" t="s">
        <v>6776</v>
      </c>
      <c r="INN1" s="33" t="s">
        <v>6777</v>
      </c>
      <c r="INO1" s="33" t="s">
        <v>6778</v>
      </c>
      <c r="INP1" s="33" t="s">
        <v>6779</v>
      </c>
      <c r="INQ1" s="33" t="s">
        <v>6780</v>
      </c>
      <c r="INR1" s="33" t="s">
        <v>6781</v>
      </c>
      <c r="INS1" s="33" t="s">
        <v>6782</v>
      </c>
      <c r="INT1" s="33" t="s">
        <v>6783</v>
      </c>
      <c r="INU1" s="33" t="s">
        <v>6784</v>
      </c>
      <c r="INV1" s="33" t="s">
        <v>6785</v>
      </c>
      <c r="INW1" s="33" t="s">
        <v>6786</v>
      </c>
      <c r="INX1" s="33" t="s">
        <v>6787</v>
      </c>
      <c r="INY1" s="33" t="s">
        <v>6788</v>
      </c>
      <c r="INZ1" s="33" t="s">
        <v>6789</v>
      </c>
      <c r="IOA1" s="33" t="s">
        <v>6790</v>
      </c>
      <c r="IOB1" s="33" t="s">
        <v>6791</v>
      </c>
      <c r="IOC1" s="33" t="s">
        <v>6792</v>
      </c>
      <c r="IOD1" s="33" t="s">
        <v>6793</v>
      </c>
      <c r="IOE1" s="33" t="s">
        <v>6794</v>
      </c>
      <c r="IOF1" s="33" t="s">
        <v>6795</v>
      </c>
      <c r="IOG1" s="33" t="s">
        <v>6796</v>
      </c>
      <c r="IOH1" s="33" t="s">
        <v>6797</v>
      </c>
      <c r="IOI1" s="33" t="s">
        <v>6798</v>
      </c>
      <c r="IOJ1" s="33" t="s">
        <v>6799</v>
      </c>
      <c r="IOK1" s="33" t="s">
        <v>6800</v>
      </c>
      <c r="IOL1" s="33" t="s">
        <v>6801</v>
      </c>
      <c r="IOM1" s="33" t="s">
        <v>6802</v>
      </c>
      <c r="ION1" s="33" t="s">
        <v>6803</v>
      </c>
      <c r="IOO1" s="33" t="s">
        <v>6804</v>
      </c>
      <c r="IOP1" s="33" t="s">
        <v>6805</v>
      </c>
      <c r="IOQ1" s="33" t="s">
        <v>6806</v>
      </c>
      <c r="IOR1" s="33" t="s">
        <v>6807</v>
      </c>
      <c r="IOS1" s="33" t="s">
        <v>6808</v>
      </c>
      <c r="IOT1" s="33" t="s">
        <v>6809</v>
      </c>
      <c r="IOU1" s="33" t="s">
        <v>6810</v>
      </c>
      <c r="IOV1" s="33" t="s">
        <v>6811</v>
      </c>
      <c r="IOW1" s="33" t="s">
        <v>6812</v>
      </c>
      <c r="IOX1" s="33" t="s">
        <v>6813</v>
      </c>
      <c r="IOY1" s="33" t="s">
        <v>6814</v>
      </c>
      <c r="IOZ1" s="33" t="s">
        <v>6815</v>
      </c>
      <c r="IPA1" s="33" t="s">
        <v>6816</v>
      </c>
      <c r="IPB1" s="33" t="s">
        <v>6817</v>
      </c>
      <c r="IPC1" s="33" t="s">
        <v>6818</v>
      </c>
      <c r="IPD1" s="33" t="s">
        <v>6819</v>
      </c>
      <c r="IPE1" s="33" t="s">
        <v>6820</v>
      </c>
      <c r="IPF1" s="33" t="s">
        <v>6821</v>
      </c>
      <c r="IPG1" s="33" t="s">
        <v>6822</v>
      </c>
      <c r="IPH1" s="33" t="s">
        <v>6823</v>
      </c>
      <c r="IPI1" s="33" t="s">
        <v>6824</v>
      </c>
      <c r="IPJ1" s="33" t="s">
        <v>6825</v>
      </c>
      <c r="IPK1" s="33" t="s">
        <v>6826</v>
      </c>
      <c r="IPL1" s="33" t="s">
        <v>6827</v>
      </c>
      <c r="IPM1" s="33" t="s">
        <v>6828</v>
      </c>
      <c r="IPN1" s="33" t="s">
        <v>6829</v>
      </c>
      <c r="IPO1" s="33" t="s">
        <v>6830</v>
      </c>
      <c r="IPP1" s="33" t="s">
        <v>6831</v>
      </c>
      <c r="IPQ1" s="33" t="s">
        <v>6832</v>
      </c>
      <c r="IPR1" s="33" t="s">
        <v>6833</v>
      </c>
      <c r="IPS1" s="33" t="s">
        <v>6834</v>
      </c>
      <c r="IPT1" s="33" t="s">
        <v>6835</v>
      </c>
      <c r="IPU1" s="33" t="s">
        <v>6836</v>
      </c>
      <c r="IPV1" s="33" t="s">
        <v>6837</v>
      </c>
      <c r="IPW1" s="33" t="s">
        <v>6838</v>
      </c>
      <c r="IPX1" s="33" t="s">
        <v>6839</v>
      </c>
      <c r="IPY1" s="33" t="s">
        <v>6840</v>
      </c>
      <c r="IPZ1" s="33" t="s">
        <v>6841</v>
      </c>
      <c r="IQA1" s="33" t="s">
        <v>6842</v>
      </c>
      <c r="IQB1" s="33" t="s">
        <v>6843</v>
      </c>
      <c r="IQC1" s="33" t="s">
        <v>6844</v>
      </c>
      <c r="IQD1" s="33" t="s">
        <v>6845</v>
      </c>
      <c r="IQE1" s="33" t="s">
        <v>6846</v>
      </c>
      <c r="IQF1" s="33" t="s">
        <v>6847</v>
      </c>
      <c r="IQG1" s="33" t="s">
        <v>6848</v>
      </c>
      <c r="IQH1" s="33" t="s">
        <v>6849</v>
      </c>
      <c r="IQI1" s="33" t="s">
        <v>6850</v>
      </c>
      <c r="IQJ1" s="33" t="s">
        <v>6851</v>
      </c>
      <c r="IQK1" s="33" t="s">
        <v>6852</v>
      </c>
      <c r="IQL1" s="33" t="s">
        <v>6853</v>
      </c>
      <c r="IQM1" s="33" t="s">
        <v>6854</v>
      </c>
      <c r="IQN1" s="33" t="s">
        <v>6855</v>
      </c>
      <c r="IQO1" s="33" t="s">
        <v>6856</v>
      </c>
      <c r="IQP1" s="33" t="s">
        <v>6857</v>
      </c>
      <c r="IQQ1" s="33" t="s">
        <v>6858</v>
      </c>
      <c r="IQR1" s="33" t="s">
        <v>6859</v>
      </c>
      <c r="IQS1" s="33" t="s">
        <v>6860</v>
      </c>
      <c r="IQT1" s="33" t="s">
        <v>6861</v>
      </c>
      <c r="IQU1" s="33" t="s">
        <v>6862</v>
      </c>
      <c r="IQV1" s="33" t="s">
        <v>6863</v>
      </c>
      <c r="IQW1" s="33" t="s">
        <v>6864</v>
      </c>
      <c r="IQX1" s="33" t="s">
        <v>6865</v>
      </c>
      <c r="IQY1" s="33" t="s">
        <v>6866</v>
      </c>
      <c r="IQZ1" s="33" t="s">
        <v>6867</v>
      </c>
      <c r="IRA1" s="33" t="s">
        <v>6868</v>
      </c>
      <c r="IRB1" s="33" t="s">
        <v>6869</v>
      </c>
      <c r="IRC1" s="33" t="s">
        <v>6870</v>
      </c>
      <c r="IRD1" s="33" t="s">
        <v>6871</v>
      </c>
      <c r="IRE1" s="33" t="s">
        <v>6872</v>
      </c>
      <c r="IRF1" s="33" t="s">
        <v>6873</v>
      </c>
      <c r="IRG1" s="33" t="s">
        <v>6874</v>
      </c>
      <c r="IRH1" s="33" t="s">
        <v>6875</v>
      </c>
      <c r="IRI1" s="33" t="s">
        <v>6876</v>
      </c>
      <c r="IRJ1" s="33" t="s">
        <v>6877</v>
      </c>
      <c r="IRK1" s="33" t="s">
        <v>6878</v>
      </c>
      <c r="IRL1" s="33" t="s">
        <v>6879</v>
      </c>
      <c r="IRM1" s="33" t="s">
        <v>6880</v>
      </c>
      <c r="IRN1" s="33" t="s">
        <v>6881</v>
      </c>
      <c r="IRO1" s="33" t="s">
        <v>6882</v>
      </c>
      <c r="IRP1" s="33" t="s">
        <v>6883</v>
      </c>
      <c r="IRQ1" s="33" t="s">
        <v>6884</v>
      </c>
      <c r="IRR1" s="33" t="s">
        <v>6885</v>
      </c>
      <c r="IRS1" s="33" t="s">
        <v>6886</v>
      </c>
      <c r="IRT1" s="33" t="s">
        <v>6887</v>
      </c>
      <c r="IRU1" s="33" t="s">
        <v>6888</v>
      </c>
      <c r="IRV1" s="33" t="s">
        <v>6889</v>
      </c>
      <c r="IRW1" s="33" t="s">
        <v>6890</v>
      </c>
      <c r="IRX1" s="33" t="s">
        <v>6891</v>
      </c>
      <c r="IRY1" s="33" t="s">
        <v>6892</v>
      </c>
      <c r="IRZ1" s="33" t="s">
        <v>6893</v>
      </c>
      <c r="ISA1" s="33" t="s">
        <v>6894</v>
      </c>
      <c r="ISB1" s="33" t="s">
        <v>6895</v>
      </c>
      <c r="ISC1" s="33" t="s">
        <v>6896</v>
      </c>
      <c r="ISD1" s="33" t="s">
        <v>6897</v>
      </c>
      <c r="ISE1" s="33" t="s">
        <v>6898</v>
      </c>
      <c r="ISF1" s="33" t="s">
        <v>6899</v>
      </c>
      <c r="ISG1" s="33" t="s">
        <v>6900</v>
      </c>
      <c r="ISH1" s="33" t="s">
        <v>6901</v>
      </c>
      <c r="ISI1" s="33" t="s">
        <v>6902</v>
      </c>
      <c r="ISJ1" s="33" t="s">
        <v>6903</v>
      </c>
      <c r="ISK1" s="33" t="s">
        <v>6904</v>
      </c>
      <c r="ISL1" s="33" t="s">
        <v>6905</v>
      </c>
      <c r="ISM1" s="33" t="s">
        <v>6906</v>
      </c>
      <c r="ISN1" s="33" t="s">
        <v>6907</v>
      </c>
      <c r="ISO1" s="33" t="s">
        <v>6908</v>
      </c>
      <c r="ISP1" s="33" t="s">
        <v>6909</v>
      </c>
      <c r="ISQ1" s="33" t="s">
        <v>6910</v>
      </c>
      <c r="ISR1" s="33" t="s">
        <v>6911</v>
      </c>
      <c r="ISS1" s="33" t="s">
        <v>6912</v>
      </c>
      <c r="IST1" s="33" t="s">
        <v>6913</v>
      </c>
      <c r="ISU1" s="33" t="s">
        <v>6914</v>
      </c>
      <c r="ISV1" s="33" t="s">
        <v>6915</v>
      </c>
      <c r="ISW1" s="33" t="s">
        <v>6916</v>
      </c>
      <c r="ISX1" s="33" t="s">
        <v>6917</v>
      </c>
      <c r="ISY1" s="33" t="s">
        <v>6918</v>
      </c>
      <c r="ISZ1" s="33" t="s">
        <v>6919</v>
      </c>
      <c r="ITA1" s="33" t="s">
        <v>6920</v>
      </c>
      <c r="ITB1" s="33" t="s">
        <v>6921</v>
      </c>
      <c r="ITC1" s="33" t="s">
        <v>6922</v>
      </c>
      <c r="ITD1" s="33" t="s">
        <v>6923</v>
      </c>
      <c r="ITE1" s="33" t="s">
        <v>6924</v>
      </c>
      <c r="ITF1" s="33" t="s">
        <v>6925</v>
      </c>
      <c r="ITG1" s="33" t="s">
        <v>6926</v>
      </c>
      <c r="ITH1" s="33" t="s">
        <v>6927</v>
      </c>
      <c r="ITI1" s="33" t="s">
        <v>6928</v>
      </c>
      <c r="ITJ1" s="33" t="s">
        <v>6929</v>
      </c>
      <c r="ITK1" s="33" t="s">
        <v>6930</v>
      </c>
      <c r="ITL1" s="33" t="s">
        <v>6931</v>
      </c>
      <c r="ITM1" s="33" t="s">
        <v>6932</v>
      </c>
      <c r="ITN1" s="33" t="s">
        <v>6933</v>
      </c>
      <c r="ITO1" s="33" t="s">
        <v>6934</v>
      </c>
      <c r="ITP1" s="33" t="s">
        <v>6935</v>
      </c>
      <c r="ITQ1" s="33" t="s">
        <v>6936</v>
      </c>
      <c r="ITR1" s="33" t="s">
        <v>6937</v>
      </c>
      <c r="ITS1" s="33" t="s">
        <v>6938</v>
      </c>
      <c r="ITT1" s="33" t="s">
        <v>6939</v>
      </c>
      <c r="ITU1" s="33" t="s">
        <v>6940</v>
      </c>
      <c r="ITV1" s="33" t="s">
        <v>6941</v>
      </c>
      <c r="ITW1" s="33" t="s">
        <v>6942</v>
      </c>
      <c r="ITX1" s="33" t="s">
        <v>6943</v>
      </c>
      <c r="ITY1" s="33" t="s">
        <v>6944</v>
      </c>
      <c r="ITZ1" s="33" t="s">
        <v>6945</v>
      </c>
      <c r="IUA1" s="33" t="s">
        <v>6946</v>
      </c>
      <c r="IUB1" s="33" t="s">
        <v>6947</v>
      </c>
      <c r="IUC1" s="33" t="s">
        <v>6948</v>
      </c>
      <c r="IUD1" s="33" t="s">
        <v>6949</v>
      </c>
      <c r="IUE1" s="33" t="s">
        <v>6950</v>
      </c>
      <c r="IUF1" s="33" t="s">
        <v>6951</v>
      </c>
      <c r="IUG1" s="33" t="s">
        <v>6952</v>
      </c>
      <c r="IUH1" s="33" t="s">
        <v>6953</v>
      </c>
      <c r="IUI1" s="33" t="s">
        <v>6954</v>
      </c>
      <c r="IUJ1" s="33" t="s">
        <v>6955</v>
      </c>
      <c r="IUK1" s="33" t="s">
        <v>6956</v>
      </c>
      <c r="IUL1" s="33" t="s">
        <v>6957</v>
      </c>
      <c r="IUM1" s="33" t="s">
        <v>6958</v>
      </c>
      <c r="IUN1" s="33" t="s">
        <v>6959</v>
      </c>
      <c r="IUO1" s="33" t="s">
        <v>6960</v>
      </c>
      <c r="IUP1" s="33" t="s">
        <v>6961</v>
      </c>
      <c r="IUQ1" s="33" t="s">
        <v>6962</v>
      </c>
      <c r="IUR1" s="33" t="s">
        <v>6963</v>
      </c>
      <c r="IUS1" s="33" t="s">
        <v>6964</v>
      </c>
      <c r="IUT1" s="33" t="s">
        <v>6965</v>
      </c>
      <c r="IUU1" s="33" t="s">
        <v>6966</v>
      </c>
      <c r="IUV1" s="33" t="s">
        <v>6967</v>
      </c>
      <c r="IUW1" s="33" t="s">
        <v>6968</v>
      </c>
      <c r="IUX1" s="33" t="s">
        <v>6969</v>
      </c>
      <c r="IUY1" s="33" t="s">
        <v>6970</v>
      </c>
      <c r="IUZ1" s="33" t="s">
        <v>6971</v>
      </c>
      <c r="IVA1" s="33" t="s">
        <v>6972</v>
      </c>
      <c r="IVB1" s="33" t="s">
        <v>6973</v>
      </c>
      <c r="IVC1" s="33" t="s">
        <v>6974</v>
      </c>
      <c r="IVD1" s="33" t="s">
        <v>6975</v>
      </c>
      <c r="IVE1" s="33" t="s">
        <v>6976</v>
      </c>
      <c r="IVF1" s="33" t="s">
        <v>6977</v>
      </c>
      <c r="IVG1" s="33" t="s">
        <v>6978</v>
      </c>
      <c r="IVH1" s="33" t="s">
        <v>6979</v>
      </c>
      <c r="IVI1" s="33" t="s">
        <v>6980</v>
      </c>
      <c r="IVJ1" s="33" t="s">
        <v>6981</v>
      </c>
      <c r="IVK1" s="33" t="s">
        <v>6982</v>
      </c>
      <c r="IVL1" s="33" t="s">
        <v>6983</v>
      </c>
      <c r="IVM1" s="33" t="s">
        <v>6984</v>
      </c>
      <c r="IVN1" s="33" t="s">
        <v>6985</v>
      </c>
      <c r="IVO1" s="33" t="s">
        <v>6986</v>
      </c>
      <c r="IVP1" s="33" t="s">
        <v>6987</v>
      </c>
      <c r="IVQ1" s="33" t="s">
        <v>6988</v>
      </c>
      <c r="IVR1" s="33" t="s">
        <v>6989</v>
      </c>
      <c r="IVS1" s="33" t="s">
        <v>6990</v>
      </c>
      <c r="IVT1" s="33" t="s">
        <v>6991</v>
      </c>
      <c r="IVU1" s="33" t="s">
        <v>6992</v>
      </c>
      <c r="IVV1" s="33" t="s">
        <v>6993</v>
      </c>
      <c r="IVW1" s="33" t="s">
        <v>6994</v>
      </c>
      <c r="IVX1" s="33" t="s">
        <v>6995</v>
      </c>
      <c r="IVY1" s="33" t="s">
        <v>6996</v>
      </c>
      <c r="IVZ1" s="33" t="s">
        <v>6997</v>
      </c>
      <c r="IWA1" s="33" t="s">
        <v>6998</v>
      </c>
      <c r="IWB1" s="33" t="s">
        <v>6999</v>
      </c>
      <c r="IWC1" s="33" t="s">
        <v>7000</v>
      </c>
      <c r="IWD1" s="33" t="s">
        <v>7001</v>
      </c>
      <c r="IWE1" s="33" t="s">
        <v>7002</v>
      </c>
      <c r="IWF1" s="33" t="s">
        <v>7003</v>
      </c>
      <c r="IWG1" s="33" t="s">
        <v>7004</v>
      </c>
      <c r="IWH1" s="33" t="s">
        <v>7005</v>
      </c>
      <c r="IWI1" s="33" t="s">
        <v>7006</v>
      </c>
      <c r="IWJ1" s="33" t="s">
        <v>7007</v>
      </c>
      <c r="IWK1" s="33" t="s">
        <v>7008</v>
      </c>
      <c r="IWL1" s="33" t="s">
        <v>7009</v>
      </c>
      <c r="IWM1" s="33" t="s">
        <v>7010</v>
      </c>
      <c r="IWN1" s="33" t="s">
        <v>7011</v>
      </c>
      <c r="IWO1" s="33" t="s">
        <v>7012</v>
      </c>
      <c r="IWP1" s="33" t="s">
        <v>7013</v>
      </c>
      <c r="IWQ1" s="33" t="s">
        <v>7014</v>
      </c>
      <c r="IWR1" s="33" t="s">
        <v>7015</v>
      </c>
      <c r="IWS1" s="33" t="s">
        <v>7016</v>
      </c>
      <c r="IWT1" s="33" t="s">
        <v>7017</v>
      </c>
      <c r="IWU1" s="33" t="s">
        <v>7018</v>
      </c>
      <c r="IWV1" s="33" t="s">
        <v>7019</v>
      </c>
      <c r="IWW1" s="33" t="s">
        <v>7020</v>
      </c>
      <c r="IWX1" s="33" t="s">
        <v>7021</v>
      </c>
      <c r="IWY1" s="33" t="s">
        <v>7022</v>
      </c>
      <c r="IWZ1" s="33" t="s">
        <v>7023</v>
      </c>
      <c r="IXA1" s="33" t="s">
        <v>7024</v>
      </c>
      <c r="IXB1" s="33" t="s">
        <v>7025</v>
      </c>
      <c r="IXC1" s="33" t="s">
        <v>7026</v>
      </c>
      <c r="IXD1" s="33" t="s">
        <v>7027</v>
      </c>
      <c r="IXE1" s="33" t="s">
        <v>7028</v>
      </c>
      <c r="IXF1" s="33" t="s">
        <v>7029</v>
      </c>
      <c r="IXG1" s="33" t="s">
        <v>7030</v>
      </c>
      <c r="IXH1" s="33" t="s">
        <v>7031</v>
      </c>
      <c r="IXI1" s="33" t="s">
        <v>7032</v>
      </c>
      <c r="IXJ1" s="33" t="s">
        <v>7033</v>
      </c>
      <c r="IXK1" s="33" t="s">
        <v>7034</v>
      </c>
      <c r="IXL1" s="33" t="s">
        <v>7035</v>
      </c>
      <c r="IXM1" s="33" t="s">
        <v>7036</v>
      </c>
      <c r="IXN1" s="33" t="s">
        <v>7037</v>
      </c>
      <c r="IXO1" s="33" t="s">
        <v>7038</v>
      </c>
      <c r="IXP1" s="33" t="s">
        <v>7039</v>
      </c>
      <c r="IXQ1" s="33" t="s">
        <v>7040</v>
      </c>
      <c r="IXR1" s="33" t="s">
        <v>7041</v>
      </c>
      <c r="IXS1" s="33" t="s">
        <v>7042</v>
      </c>
      <c r="IXT1" s="33" t="s">
        <v>7043</v>
      </c>
      <c r="IXU1" s="33" t="s">
        <v>7044</v>
      </c>
      <c r="IXV1" s="33" t="s">
        <v>7045</v>
      </c>
      <c r="IXW1" s="33" t="s">
        <v>7046</v>
      </c>
      <c r="IXX1" s="33" t="s">
        <v>7047</v>
      </c>
      <c r="IXY1" s="33" t="s">
        <v>7048</v>
      </c>
      <c r="IXZ1" s="33" t="s">
        <v>7049</v>
      </c>
      <c r="IYA1" s="33" t="s">
        <v>7050</v>
      </c>
      <c r="IYB1" s="33" t="s">
        <v>7051</v>
      </c>
      <c r="IYC1" s="33" t="s">
        <v>7052</v>
      </c>
      <c r="IYD1" s="33" t="s">
        <v>7053</v>
      </c>
      <c r="IYE1" s="33" t="s">
        <v>7054</v>
      </c>
      <c r="IYF1" s="33" t="s">
        <v>7055</v>
      </c>
      <c r="IYG1" s="33" t="s">
        <v>7056</v>
      </c>
      <c r="IYH1" s="33" t="s">
        <v>7057</v>
      </c>
      <c r="IYI1" s="33" t="s">
        <v>7058</v>
      </c>
      <c r="IYJ1" s="33" t="s">
        <v>7059</v>
      </c>
      <c r="IYK1" s="33" t="s">
        <v>7060</v>
      </c>
      <c r="IYL1" s="33" t="s">
        <v>7061</v>
      </c>
      <c r="IYM1" s="33" t="s">
        <v>7062</v>
      </c>
      <c r="IYN1" s="33" t="s">
        <v>7063</v>
      </c>
      <c r="IYO1" s="33" t="s">
        <v>7064</v>
      </c>
      <c r="IYP1" s="33" t="s">
        <v>7065</v>
      </c>
      <c r="IYQ1" s="33" t="s">
        <v>7066</v>
      </c>
      <c r="IYR1" s="33" t="s">
        <v>7067</v>
      </c>
      <c r="IYS1" s="33" t="s">
        <v>7068</v>
      </c>
      <c r="IYT1" s="33" t="s">
        <v>7069</v>
      </c>
      <c r="IYU1" s="33" t="s">
        <v>7070</v>
      </c>
      <c r="IYV1" s="33" t="s">
        <v>7071</v>
      </c>
      <c r="IYW1" s="33" t="s">
        <v>7072</v>
      </c>
      <c r="IYX1" s="33" t="s">
        <v>7073</v>
      </c>
      <c r="IYY1" s="33" t="s">
        <v>7074</v>
      </c>
      <c r="IYZ1" s="33" t="s">
        <v>7075</v>
      </c>
      <c r="IZA1" s="33" t="s">
        <v>7076</v>
      </c>
      <c r="IZB1" s="33" t="s">
        <v>7077</v>
      </c>
      <c r="IZC1" s="33" t="s">
        <v>7078</v>
      </c>
      <c r="IZD1" s="33" t="s">
        <v>7079</v>
      </c>
      <c r="IZE1" s="33" t="s">
        <v>7080</v>
      </c>
      <c r="IZF1" s="33" t="s">
        <v>7081</v>
      </c>
      <c r="IZG1" s="33" t="s">
        <v>7082</v>
      </c>
      <c r="IZH1" s="33" t="s">
        <v>7083</v>
      </c>
      <c r="IZI1" s="33" t="s">
        <v>7084</v>
      </c>
      <c r="IZJ1" s="33" t="s">
        <v>7085</v>
      </c>
      <c r="IZK1" s="33" t="s">
        <v>7086</v>
      </c>
      <c r="IZL1" s="33" t="s">
        <v>7087</v>
      </c>
      <c r="IZM1" s="33" t="s">
        <v>7088</v>
      </c>
      <c r="IZN1" s="33" t="s">
        <v>7089</v>
      </c>
      <c r="IZO1" s="33" t="s">
        <v>7090</v>
      </c>
      <c r="IZP1" s="33" t="s">
        <v>7091</v>
      </c>
      <c r="IZQ1" s="33" t="s">
        <v>7092</v>
      </c>
      <c r="IZR1" s="33" t="s">
        <v>7093</v>
      </c>
      <c r="IZS1" s="33" t="s">
        <v>7094</v>
      </c>
      <c r="IZT1" s="33" t="s">
        <v>7095</v>
      </c>
      <c r="IZU1" s="33" t="s">
        <v>7096</v>
      </c>
      <c r="IZV1" s="33" t="s">
        <v>7097</v>
      </c>
      <c r="IZW1" s="33" t="s">
        <v>7098</v>
      </c>
      <c r="IZX1" s="33" t="s">
        <v>7099</v>
      </c>
      <c r="IZY1" s="33" t="s">
        <v>7100</v>
      </c>
      <c r="IZZ1" s="33" t="s">
        <v>7101</v>
      </c>
      <c r="JAA1" s="33" t="s">
        <v>7102</v>
      </c>
      <c r="JAB1" s="33" t="s">
        <v>7103</v>
      </c>
      <c r="JAC1" s="33" t="s">
        <v>7104</v>
      </c>
      <c r="JAD1" s="33" t="s">
        <v>7105</v>
      </c>
      <c r="JAE1" s="33" t="s">
        <v>7106</v>
      </c>
      <c r="JAF1" s="33" t="s">
        <v>7107</v>
      </c>
      <c r="JAG1" s="33" t="s">
        <v>7108</v>
      </c>
      <c r="JAH1" s="33" t="s">
        <v>7109</v>
      </c>
      <c r="JAI1" s="33" t="s">
        <v>7110</v>
      </c>
      <c r="JAJ1" s="33" t="s">
        <v>7111</v>
      </c>
      <c r="JAK1" s="33" t="s">
        <v>7112</v>
      </c>
      <c r="JAL1" s="33" t="s">
        <v>7113</v>
      </c>
      <c r="JAM1" s="33" t="s">
        <v>7114</v>
      </c>
      <c r="JAN1" s="33" t="s">
        <v>7115</v>
      </c>
      <c r="JAO1" s="33" t="s">
        <v>7116</v>
      </c>
      <c r="JAP1" s="33" t="s">
        <v>7117</v>
      </c>
      <c r="JAQ1" s="33" t="s">
        <v>7118</v>
      </c>
      <c r="JAR1" s="33" t="s">
        <v>7119</v>
      </c>
      <c r="JAS1" s="33" t="s">
        <v>7120</v>
      </c>
      <c r="JAT1" s="33" t="s">
        <v>7121</v>
      </c>
      <c r="JAU1" s="33" t="s">
        <v>7122</v>
      </c>
      <c r="JAV1" s="33" t="s">
        <v>7123</v>
      </c>
      <c r="JAW1" s="33" t="s">
        <v>7124</v>
      </c>
      <c r="JAX1" s="33" t="s">
        <v>7125</v>
      </c>
      <c r="JAY1" s="33" t="s">
        <v>7126</v>
      </c>
      <c r="JAZ1" s="33" t="s">
        <v>7127</v>
      </c>
      <c r="JBA1" s="33" t="s">
        <v>7128</v>
      </c>
      <c r="JBB1" s="33" t="s">
        <v>7129</v>
      </c>
      <c r="JBC1" s="33" t="s">
        <v>7130</v>
      </c>
      <c r="JBD1" s="33" t="s">
        <v>7131</v>
      </c>
      <c r="JBE1" s="33" t="s">
        <v>7132</v>
      </c>
      <c r="JBF1" s="33" t="s">
        <v>7133</v>
      </c>
      <c r="JBG1" s="33" t="s">
        <v>7134</v>
      </c>
      <c r="JBH1" s="33" t="s">
        <v>7135</v>
      </c>
      <c r="JBI1" s="33" t="s">
        <v>7136</v>
      </c>
      <c r="JBJ1" s="33" t="s">
        <v>7137</v>
      </c>
      <c r="JBK1" s="33" t="s">
        <v>7138</v>
      </c>
      <c r="JBL1" s="33" t="s">
        <v>7139</v>
      </c>
      <c r="JBM1" s="33" t="s">
        <v>7140</v>
      </c>
      <c r="JBN1" s="33" t="s">
        <v>7141</v>
      </c>
      <c r="JBO1" s="33" t="s">
        <v>7142</v>
      </c>
      <c r="JBP1" s="33" t="s">
        <v>7143</v>
      </c>
      <c r="JBQ1" s="33" t="s">
        <v>7144</v>
      </c>
      <c r="JBR1" s="33" t="s">
        <v>7145</v>
      </c>
      <c r="JBS1" s="33" t="s">
        <v>7146</v>
      </c>
      <c r="JBT1" s="33" t="s">
        <v>7147</v>
      </c>
      <c r="JBU1" s="33" t="s">
        <v>7148</v>
      </c>
      <c r="JBV1" s="33" t="s">
        <v>7149</v>
      </c>
      <c r="JBW1" s="33" t="s">
        <v>7150</v>
      </c>
      <c r="JBX1" s="33" t="s">
        <v>7151</v>
      </c>
      <c r="JBY1" s="33" t="s">
        <v>7152</v>
      </c>
      <c r="JBZ1" s="33" t="s">
        <v>7153</v>
      </c>
      <c r="JCA1" s="33" t="s">
        <v>7154</v>
      </c>
      <c r="JCB1" s="33" t="s">
        <v>7155</v>
      </c>
      <c r="JCC1" s="33" t="s">
        <v>7156</v>
      </c>
      <c r="JCD1" s="33" t="s">
        <v>7157</v>
      </c>
      <c r="JCE1" s="33" t="s">
        <v>7158</v>
      </c>
      <c r="JCF1" s="33" t="s">
        <v>7159</v>
      </c>
      <c r="JCG1" s="33" t="s">
        <v>7160</v>
      </c>
      <c r="JCH1" s="33" t="s">
        <v>7161</v>
      </c>
      <c r="JCI1" s="33" t="s">
        <v>7162</v>
      </c>
      <c r="JCJ1" s="33" t="s">
        <v>7163</v>
      </c>
      <c r="JCK1" s="33" t="s">
        <v>7164</v>
      </c>
      <c r="JCL1" s="33" t="s">
        <v>7165</v>
      </c>
      <c r="JCM1" s="33" t="s">
        <v>7166</v>
      </c>
      <c r="JCN1" s="33" t="s">
        <v>7167</v>
      </c>
      <c r="JCO1" s="33" t="s">
        <v>7168</v>
      </c>
      <c r="JCP1" s="33" t="s">
        <v>7169</v>
      </c>
      <c r="JCQ1" s="33" t="s">
        <v>7170</v>
      </c>
      <c r="JCR1" s="33" t="s">
        <v>7171</v>
      </c>
      <c r="JCS1" s="33" t="s">
        <v>7172</v>
      </c>
      <c r="JCT1" s="33" t="s">
        <v>7173</v>
      </c>
      <c r="JCU1" s="33" t="s">
        <v>7174</v>
      </c>
      <c r="JCV1" s="33" t="s">
        <v>7175</v>
      </c>
      <c r="JCW1" s="33" t="s">
        <v>7176</v>
      </c>
      <c r="JCX1" s="33" t="s">
        <v>7177</v>
      </c>
      <c r="JCY1" s="33" t="s">
        <v>7178</v>
      </c>
      <c r="JCZ1" s="33" t="s">
        <v>7179</v>
      </c>
      <c r="JDA1" s="33" t="s">
        <v>7180</v>
      </c>
      <c r="JDB1" s="33" t="s">
        <v>7181</v>
      </c>
      <c r="JDC1" s="33" t="s">
        <v>7182</v>
      </c>
      <c r="JDD1" s="33" t="s">
        <v>7183</v>
      </c>
      <c r="JDE1" s="33" t="s">
        <v>7184</v>
      </c>
      <c r="JDF1" s="33" t="s">
        <v>7185</v>
      </c>
      <c r="JDG1" s="33" t="s">
        <v>7186</v>
      </c>
      <c r="JDH1" s="33" t="s">
        <v>7187</v>
      </c>
      <c r="JDI1" s="33" t="s">
        <v>7188</v>
      </c>
      <c r="JDJ1" s="33" t="s">
        <v>7189</v>
      </c>
      <c r="JDK1" s="33" t="s">
        <v>7190</v>
      </c>
      <c r="JDL1" s="33" t="s">
        <v>7191</v>
      </c>
      <c r="JDM1" s="33" t="s">
        <v>7192</v>
      </c>
      <c r="JDN1" s="33" t="s">
        <v>7193</v>
      </c>
      <c r="JDO1" s="33" t="s">
        <v>7194</v>
      </c>
      <c r="JDP1" s="33" t="s">
        <v>7195</v>
      </c>
      <c r="JDQ1" s="33" t="s">
        <v>7196</v>
      </c>
      <c r="JDR1" s="33" t="s">
        <v>7197</v>
      </c>
      <c r="JDS1" s="33" t="s">
        <v>7198</v>
      </c>
      <c r="JDT1" s="33" t="s">
        <v>7199</v>
      </c>
      <c r="JDU1" s="33" t="s">
        <v>7200</v>
      </c>
      <c r="JDV1" s="33" t="s">
        <v>7201</v>
      </c>
      <c r="JDW1" s="33" t="s">
        <v>7202</v>
      </c>
      <c r="JDX1" s="33" t="s">
        <v>7203</v>
      </c>
      <c r="JDY1" s="33" t="s">
        <v>7204</v>
      </c>
      <c r="JDZ1" s="33" t="s">
        <v>7205</v>
      </c>
      <c r="JEA1" s="33" t="s">
        <v>7206</v>
      </c>
      <c r="JEB1" s="33" t="s">
        <v>7207</v>
      </c>
      <c r="JEC1" s="33" t="s">
        <v>7208</v>
      </c>
      <c r="JED1" s="33" t="s">
        <v>7209</v>
      </c>
      <c r="JEE1" s="33" t="s">
        <v>7210</v>
      </c>
      <c r="JEF1" s="33" t="s">
        <v>7211</v>
      </c>
      <c r="JEG1" s="33" t="s">
        <v>7212</v>
      </c>
      <c r="JEH1" s="33" t="s">
        <v>7213</v>
      </c>
      <c r="JEI1" s="33" t="s">
        <v>7214</v>
      </c>
      <c r="JEJ1" s="33" t="s">
        <v>7215</v>
      </c>
      <c r="JEK1" s="33" t="s">
        <v>7216</v>
      </c>
      <c r="JEL1" s="33" t="s">
        <v>7217</v>
      </c>
      <c r="JEM1" s="33" t="s">
        <v>7218</v>
      </c>
      <c r="JEN1" s="33" t="s">
        <v>7219</v>
      </c>
      <c r="JEO1" s="33" t="s">
        <v>7220</v>
      </c>
      <c r="JEP1" s="33" t="s">
        <v>7221</v>
      </c>
      <c r="JEQ1" s="33" t="s">
        <v>7222</v>
      </c>
      <c r="JER1" s="33" t="s">
        <v>7223</v>
      </c>
      <c r="JES1" s="33" t="s">
        <v>7224</v>
      </c>
      <c r="JET1" s="33" t="s">
        <v>7225</v>
      </c>
      <c r="JEU1" s="33" t="s">
        <v>7226</v>
      </c>
      <c r="JEV1" s="33" t="s">
        <v>7227</v>
      </c>
      <c r="JEW1" s="33" t="s">
        <v>7228</v>
      </c>
      <c r="JEX1" s="33" t="s">
        <v>7229</v>
      </c>
      <c r="JEY1" s="33" t="s">
        <v>7230</v>
      </c>
      <c r="JEZ1" s="33" t="s">
        <v>7231</v>
      </c>
      <c r="JFA1" s="33" t="s">
        <v>7232</v>
      </c>
      <c r="JFB1" s="33" t="s">
        <v>7233</v>
      </c>
      <c r="JFC1" s="33" t="s">
        <v>7234</v>
      </c>
      <c r="JFD1" s="33" t="s">
        <v>7235</v>
      </c>
      <c r="JFE1" s="33" t="s">
        <v>7236</v>
      </c>
      <c r="JFF1" s="33" t="s">
        <v>7237</v>
      </c>
      <c r="JFG1" s="33" t="s">
        <v>7238</v>
      </c>
      <c r="JFH1" s="33" t="s">
        <v>7239</v>
      </c>
      <c r="JFI1" s="33" t="s">
        <v>7240</v>
      </c>
      <c r="JFJ1" s="33" t="s">
        <v>7241</v>
      </c>
      <c r="JFK1" s="33" t="s">
        <v>7242</v>
      </c>
      <c r="JFL1" s="33" t="s">
        <v>7243</v>
      </c>
      <c r="JFM1" s="33" t="s">
        <v>7244</v>
      </c>
      <c r="JFN1" s="33" t="s">
        <v>7245</v>
      </c>
      <c r="JFO1" s="33" t="s">
        <v>7246</v>
      </c>
      <c r="JFP1" s="33" t="s">
        <v>7247</v>
      </c>
      <c r="JFQ1" s="33" t="s">
        <v>7248</v>
      </c>
      <c r="JFR1" s="33" t="s">
        <v>7249</v>
      </c>
      <c r="JFS1" s="33" t="s">
        <v>7250</v>
      </c>
      <c r="JFT1" s="33" t="s">
        <v>7251</v>
      </c>
      <c r="JFU1" s="33" t="s">
        <v>7252</v>
      </c>
      <c r="JFV1" s="33" t="s">
        <v>7253</v>
      </c>
      <c r="JFW1" s="33" t="s">
        <v>7254</v>
      </c>
      <c r="JFX1" s="33" t="s">
        <v>7255</v>
      </c>
      <c r="JFY1" s="33" t="s">
        <v>7256</v>
      </c>
      <c r="JFZ1" s="33" t="s">
        <v>7257</v>
      </c>
      <c r="JGA1" s="33" t="s">
        <v>7258</v>
      </c>
      <c r="JGB1" s="33" t="s">
        <v>7259</v>
      </c>
      <c r="JGC1" s="33" t="s">
        <v>7260</v>
      </c>
      <c r="JGD1" s="33" t="s">
        <v>7261</v>
      </c>
      <c r="JGE1" s="33" t="s">
        <v>7262</v>
      </c>
      <c r="JGF1" s="33" t="s">
        <v>7263</v>
      </c>
      <c r="JGG1" s="33" t="s">
        <v>7264</v>
      </c>
      <c r="JGH1" s="33" t="s">
        <v>7265</v>
      </c>
      <c r="JGI1" s="33" t="s">
        <v>7266</v>
      </c>
      <c r="JGJ1" s="33" t="s">
        <v>7267</v>
      </c>
      <c r="JGK1" s="33" t="s">
        <v>7268</v>
      </c>
      <c r="JGL1" s="33" t="s">
        <v>7269</v>
      </c>
      <c r="JGM1" s="33" t="s">
        <v>7270</v>
      </c>
      <c r="JGN1" s="33" t="s">
        <v>7271</v>
      </c>
      <c r="JGO1" s="33" t="s">
        <v>7272</v>
      </c>
      <c r="JGP1" s="33" t="s">
        <v>7273</v>
      </c>
      <c r="JGQ1" s="33" t="s">
        <v>7274</v>
      </c>
      <c r="JGR1" s="33" t="s">
        <v>7275</v>
      </c>
      <c r="JGS1" s="33" t="s">
        <v>7276</v>
      </c>
      <c r="JGT1" s="33" t="s">
        <v>7277</v>
      </c>
      <c r="JGU1" s="33" t="s">
        <v>7278</v>
      </c>
      <c r="JGV1" s="33" t="s">
        <v>7279</v>
      </c>
      <c r="JGW1" s="33" t="s">
        <v>7280</v>
      </c>
      <c r="JGX1" s="33" t="s">
        <v>7281</v>
      </c>
      <c r="JGY1" s="33" t="s">
        <v>7282</v>
      </c>
      <c r="JGZ1" s="33" t="s">
        <v>7283</v>
      </c>
      <c r="JHA1" s="33" t="s">
        <v>7284</v>
      </c>
      <c r="JHB1" s="33" t="s">
        <v>7285</v>
      </c>
      <c r="JHC1" s="33" t="s">
        <v>7286</v>
      </c>
      <c r="JHD1" s="33" t="s">
        <v>7287</v>
      </c>
      <c r="JHE1" s="33" t="s">
        <v>7288</v>
      </c>
      <c r="JHF1" s="33" t="s">
        <v>7289</v>
      </c>
      <c r="JHG1" s="33" t="s">
        <v>7290</v>
      </c>
      <c r="JHH1" s="33" t="s">
        <v>7291</v>
      </c>
      <c r="JHI1" s="33" t="s">
        <v>7292</v>
      </c>
      <c r="JHJ1" s="33" t="s">
        <v>7293</v>
      </c>
      <c r="JHK1" s="33" t="s">
        <v>7294</v>
      </c>
      <c r="JHL1" s="33" t="s">
        <v>7295</v>
      </c>
      <c r="JHM1" s="33" t="s">
        <v>7296</v>
      </c>
      <c r="JHN1" s="33" t="s">
        <v>7297</v>
      </c>
      <c r="JHO1" s="33" t="s">
        <v>7298</v>
      </c>
      <c r="JHP1" s="33" t="s">
        <v>7299</v>
      </c>
      <c r="JHQ1" s="33" t="s">
        <v>7300</v>
      </c>
      <c r="JHR1" s="33" t="s">
        <v>7301</v>
      </c>
      <c r="JHS1" s="33" t="s">
        <v>7302</v>
      </c>
      <c r="JHT1" s="33" t="s">
        <v>7303</v>
      </c>
      <c r="JHU1" s="33" t="s">
        <v>7304</v>
      </c>
      <c r="JHV1" s="33" t="s">
        <v>7305</v>
      </c>
      <c r="JHW1" s="33" t="s">
        <v>7306</v>
      </c>
      <c r="JHX1" s="33" t="s">
        <v>7307</v>
      </c>
      <c r="JHY1" s="33" t="s">
        <v>7308</v>
      </c>
      <c r="JHZ1" s="33" t="s">
        <v>7309</v>
      </c>
      <c r="JIA1" s="33" t="s">
        <v>7310</v>
      </c>
      <c r="JIB1" s="33" t="s">
        <v>7311</v>
      </c>
      <c r="JIC1" s="33" t="s">
        <v>7312</v>
      </c>
      <c r="JID1" s="33" t="s">
        <v>7313</v>
      </c>
      <c r="JIE1" s="33" t="s">
        <v>7314</v>
      </c>
      <c r="JIF1" s="33" t="s">
        <v>7315</v>
      </c>
      <c r="JIG1" s="33" t="s">
        <v>7316</v>
      </c>
      <c r="JIH1" s="33" t="s">
        <v>7317</v>
      </c>
      <c r="JII1" s="33" t="s">
        <v>7318</v>
      </c>
      <c r="JIJ1" s="33" t="s">
        <v>7319</v>
      </c>
      <c r="JIK1" s="33" t="s">
        <v>7320</v>
      </c>
      <c r="JIL1" s="33" t="s">
        <v>7321</v>
      </c>
      <c r="JIM1" s="33" t="s">
        <v>7322</v>
      </c>
      <c r="JIN1" s="33" t="s">
        <v>7323</v>
      </c>
      <c r="JIO1" s="33" t="s">
        <v>7324</v>
      </c>
      <c r="JIP1" s="33" t="s">
        <v>7325</v>
      </c>
      <c r="JIQ1" s="33" t="s">
        <v>7326</v>
      </c>
      <c r="JIR1" s="33" t="s">
        <v>7327</v>
      </c>
      <c r="JIS1" s="33" t="s">
        <v>7328</v>
      </c>
      <c r="JIT1" s="33" t="s">
        <v>7329</v>
      </c>
      <c r="JIU1" s="33" t="s">
        <v>7330</v>
      </c>
      <c r="JIV1" s="33" t="s">
        <v>7331</v>
      </c>
      <c r="JIW1" s="33" t="s">
        <v>7332</v>
      </c>
      <c r="JIX1" s="33" t="s">
        <v>7333</v>
      </c>
      <c r="JIY1" s="33" t="s">
        <v>7334</v>
      </c>
      <c r="JIZ1" s="33" t="s">
        <v>7335</v>
      </c>
      <c r="JJA1" s="33" t="s">
        <v>7336</v>
      </c>
      <c r="JJB1" s="33" t="s">
        <v>7337</v>
      </c>
      <c r="JJC1" s="33" t="s">
        <v>7338</v>
      </c>
      <c r="JJD1" s="33" t="s">
        <v>7339</v>
      </c>
      <c r="JJE1" s="33" t="s">
        <v>7340</v>
      </c>
      <c r="JJF1" s="33" t="s">
        <v>7341</v>
      </c>
      <c r="JJG1" s="33" t="s">
        <v>7342</v>
      </c>
      <c r="JJH1" s="33" t="s">
        <v>7343</v>
      </c>
      <c r="JJI1" s="33" t="s">
        <v>7344</v>
      </c>
      <c r="JJJ1" s="33" t="s">
        <v>7345</v>
      </c>
      <c r="JJK1" s="33" t="s">
        <v>7346</v>
      </c>
      <c r="JJL1" s="33" t="s">
        <v>7347</v>
      </c>
      <c r="JJM1" s="33" t="s">
        <v>7348</v>
      </c>
      <c r="JJN1" s="33" t="s">
        <v>7349</v>
      </c>
      <c r="JJO1" s="33" t="s">
        <v>7350</v>
      </c>
      <c r="JJP1" s="33" t="s">
        <v>7351</v>
      </c>
      <c r="JJQ1" s="33" t="s">
        <v>7352</v>
      </c>
      <c r="JJR1" s="33" t="s">
        <v>7353</v>
      </c>
      <c r="JJS1" s="33" t="s">
        <v>7354</v>
      </c>
      <c r="JJT1" s="33" t="s">
        <v>7355</v>
      </c>
      <c r="JJU1" s="33" t="s">
        <v>7356</v>
      </c>
      <c r="JJV1" s="33" t="s">
        <v>7357</v>
      </c>
      <c r="JJW1" s="33" t="s">
        <v>7358</v>
      </c>
      <c r="JJX1" s="33" t="s">
        <v>7359</v>
      </c>
      <c r="JJY1" s="33" t="s">
        <v>7360</v>
      </c>
      <c r="JJZ1" s="33" t="s">
        <v>7361</v>
      </c>
      <c r="JKA1" s="33" t="s">
        <v>7362</v>
      </c>
      <c r="JKB1" s="33" t="s">
        <v>7363</v>
      </c>
      <c r="JKC1" s="33" t="s">
        <v>7364</v>
      </c>
      <c r="JKD1" s="33" t="s">
        <v>7365</v>
      </c>
      <c r="JKE1" s="33" t="s">
        <v>7366</v>
      </c>
      <c r="JKF1" s="33" t="s">
        <v>7367</v>
      </c>
      <c r="JKG1" s="33" t="s">
        <v>7368</v>
      </c>
      <c r="JKH1" s="33" t="s">
        <v>7369</v>
      </c>
      <c r="JKI1" s="33" t="s">
        <v>7370</v>
      </c>
      <c r="JKJ1" s="33" t="s">
        <v>7371</v>
      </c>
      <c r="JKK1" s="33" t="s">
        <v>7372</v>
      </c>
      <c r="JKL1" s="33" t="s">
        <v>7373</v>
      </c>
      <c r="JKM1" s="33" t="s">
        <v>7374</v>
      </c>
      <c r="JKN1" s="33" t="s">
        <v>7375</v>
      </c>
      <c r="JKO1" s="33" t="s">
        <v>7376</v>
      </c>
      <c r="JKP1" s="33" t="s">
        <v>7377</v>
      </c>
      <c r="JKQ1" s="33" t="s">
        <v>7378</v>
      </c>
      <c r="JKR1" s="33" t="s">
        <v>7379</v>
      </c>
      <c r="JKS1" s="33" t="s">
        <v>7380</v>
      </c>
      <c r="JKT1" s="33" t="s">
        <v>7381</v>
      </c>
      <c r="JKU1" s="33" t="s">
        <v>7382</v>
      </c>
      <c r="JKV1" s="33" t="s">
        <v>7383</v>
      </c>
      <c r="JKW1" s="33" t="s">
        <v>7384</v>
      </c>
      <c r="JKX1" s="33" t="s">
        <v>7385</v>
      </c>
      <c r="JKY1" s="33" t="s">
        <v>7386</v>
      </c>
      <c r="JKZ1" s="33" t="s">
        <v>7387</v>
      </c>
      <c r="JLA1" s="33" t="s">
        <v>7388</v>
      </c>
      <c r="JLB1" s="33" t="s">
        <v>7389</v>
      </c>
      <c r="JLC1" s="33" t="s">
        <v>7390</v>
      </c>
      <c r="JLD1" s="33" t="s">
        <v>7391</v>
      </c>
      <c r="JLE1" s="33" t="s">
        <v>7392</v>
      </c>
      <c r="JLF1" s="33" t="s">
        <v>7393</v>
      </c>
      <c r="JLG1" s="33" t="s">
        <v>7394</v>
      </c>
      <c r="JLH1" s="33" t="s">
        <v>7395</v>
      </c>
      <c r="JLI1" s="33" t="s">
        <v>7396</v>
      </c>
      <c r="JLJ1" s="33" t="s">
        <v>7397</v>
      </c>
      <c r="JLK1" s="33" t="s">
        <v>7398</v>
      </c>
      <c r="JLL1" s="33" t="s">
        <v>7399</v>
      </c>
      <c r="JLM1" s="33" t="s">
        <v>7400</v>
      </c>
      <c r="JLN1" s="33" t="s">
        <v>7401</v>
      </c>
      <c r="JLO1" s="33" t="s">
        <v>7402</v>
      </c>
      <c r="JLP1" s="33" t="s">
        <v>7403</v>
      </c>
      <c r="JLQ1" s="33" t="s">
        <v>7404</v>
      </c>
      <c r="JLR1" s="33" t="s">
        <v>7405</v>
      </c>
      <c r="JLS1" s="33" t="s">
        <v>7406</v>
      </c>
      <c r="JLT1" s="33" t="s">
        <v>7407</v>
      </c>
      <c r="JLU1" s="33" t="s">
        <v>7408</v>
      </c>
      <c r="JLV1" s="33" t="s">
        <v>7409</v>
      </c>
      <c r="JLW1" s="33" t="s">
        <v>7410</v>
      </c>
      <c r="JLX1" s="33" t="s">
        <v>7411</v>
      </c>
      <c r="JLY1" s="33" t="s">
        <v>7412</v>
      </c>
      <c r="JLZ1" s="33" t="s">
        <v>7413</v>
      </c>
      <c r="JMA1" s="33" t="s">
        <v>7414</v>
      </c>
      <c r="JMB1" s="33" t="s">
        <v>7415</v>
      </c>
      <c r="JMC1" s="33" t="s">
        <v>7416</v>
      </c>
      <c r="JMD1" s="33" t="s">
        <v>7417</v>
      </c>
      <c r="JME1" s="33" t="s">
        <v>7418</v>
      </c>
      <c r="JMF1" s="33" t="s">
        <v>7419</v>
      </c>
      <c r="JMG1" s="33" t="s">
        <v>7420</v>
      </c>
      <c r="JMH1" s="33" t="s">
        <v>7421</v>
      </c>
      <c r="JMI1" s="33" t="s">
        <v>7422</v>
      </c>
      <c r="JMJ1" s="33" t="s">
        <v>7423</v>
      </c>
      <c r="JMK1" s="33" t="s">
        <v>7424</v>
      </c>
      <c r="JML1" s="33" t="s">
        <v>7425</v>
      </c>
      <c r="JMM1" s="33" t="s">
        <v>7426</v>
      </c>
      <c r="JMN1" s="33" t="s">
        <v>7427</v>
      </c>
      <c r="JMO1" s="33" t="s">
        <v>7428</v>
      </c>
      <c r="JMP1" s="33" t="s">
        <v>7429</v>
      </c>
      <c r="JMQ1" s="33" t="s">
        <v>7430</v>
      </c>
      <c r="JMR1" s="33" t="s">
        <v>7431</v>
      </c>
      <c r="JMS1" s="33" t="s">
        <v>7432</v>
      </c>
      <c r="JMT1" s="33" t="s">
        <v>7433</v>
      </c>
      <c r="JMU1" s="33" t="s">
        <v>7434</v>
      </c>
      <c r="JMV1" s="33" t="s">
        <v>7435</v>
      </c>
      <c r="JMW1" s="33" t="s">
        <v>7436</v>
      </c>
      <c r="JMX1" s="33" t="s">
        <v>7437</v>
      </c>
      <c r="JMY1" s="33" t="s">
        <v>7438</v>
      </c>
      <c r="JMZ1" s="33" t="s">
        <v>7439</v>
      </c>
      <c r="JNA1" s="33" t="s">
        <v>7440</v>
      </c>
      <c r="JNB1" s="33" t="s">
        <v>7441</v>
      </c>
      <c r="JNC1" s="33" t="s">
        <v>7442</v>
      </c>
      <c r="JND1" s="33" t="s">
        <v>7443</v>
      </c>
      <c r="JNE1" s="33" t="s">
        <v>7444</v>
      </c>
      <c r="JNF1" s="33" t="s">
        <v>7445</v>
      </c>
      <c r="JNG1" s="33" t="s">
        <v>7446</v>
      </c>
      <c r="JNH1" s="33" t="s">
        <v>7447</v>
      </c>
      <c r="JNI1" s="33" t="s">
        <v>7448</v>
      </c>
      <c r="JNJ1" s="33" t="s">
        <v>7449</v>
      </c>
      <c r="JNK1" s="33" t="s">
        <v>7450</v>
      </c>
      <c r="JNL1" s="33" t="s">
        <v>7451</v>
      </c>
      <c r="JNM1" s="33" t="s">
        <v>7452</v>
      </c>
      <c r="JNN1" s="33" t="s">
        <v>7453</v>
      </c>
      <c r="JNO1" s="33" t="s">
        <v>7454</v>
      </c>
      <c r="JNP1" s="33" t="s">
        <v>7455</v>
      </c>
      <c r="JNQ1" s="33" t="s">
        <v>7456</v>
      </c>
      <c r="JNR1" s="33" t="s">
        <v>7457</v>
      </c>
      <c r="JNS1" s="33" t="s">
        <v>7458</v>
      </c>
      <c r="JNT1" s="33" t="s">
        <v>7459</v>
      </c>
      <c r="JNU1" s="33" t="s">
        <v>7460</v>
      </c>
      <c r="JNV1" s="33" t="s">
        <v>7461</v>
      </c>
      <c r="JNW1" s="33" t="s">
        <v>7462</v>
      </c>
      <c r="JNX1" s="33" t="s">
        <v>7463</v>
      </c>
      <c r="JNY1" s="33" t="s">
        <v>7464</v>
      </c>
      <c r="JNZ1" s="33" t="s">
        <v>7465</v>
      </c>
      <c r="JOA1" s="33" t="s">
        <v>7466</v>
      </c>
      <c r="JOB1" s="33" t="s">
        <v>7467</v>
      </c>
      <c r="JOC1" s="33" t="s">
        <v>7468</v>
      </c>
      <c r="JOD1" s="33" t="s">
        <v>7469</v>
      </c>
      <c r="JOE1" s="33" t="s">
        <v>7470</v>
      </c>
      <c r="JOF1" s="33" t="s">
        <v>7471</v>
      </c>
      <c r="JOG1" s="33" t="s">
        <v>7472</v>
      </c>
      <c r="JOH1" s="33" t="s">
        <v>7473</v>
      </c>
      <c r="JOI1" s="33" t="s">
        <v>7474</v>
      </c>
      <c r="JOJ1" s="33" t="s">
        <v>7475</v>
      </c>
      <c r="JOK1" s="33" t="s">
        <v>7476</v>
      </c>
      <c r="JOL1" s="33" t="s">
        <v>7477</v>
      </c>
      <c r="JOM1" s="33" t="s">
        <v>7478</v>
      </c>
      <c r="JON1" s="33" t="s">
        <v>7479</v>
      </c>
      <c r="JOO1" s="33" t="s">
        <v>7480</v>
      </c>
      <c r="JOP1" s="33" t="s">
        <v>7481</v>
      </c>
      <c r="JOQ1" s="33" t="s">
        <v>7482</v>
      </c>
      <c r="JOR1" s="33" t="s">
        <v>7483</v>
      </c>
      <c r="JOS1" s="33" t="s">
        <v>7484</v>
      </c>
      <c r="JOT1" s="33" t="s">
        <v>7485</v>
      </c>
      <c r="JOU1" s="33" t="s">
        <v>7486</v>
      </c>
      <c r="JOV1" s="33" t="s">
        <v>7487</v>
      </c>
      <c r="JOW1" s="33" t="s">
        <v>7488</v>
      </c>
      <c r="JOX1" s="33" t="s">
        <v>7489</v>
      </c>
      <c r="JOY1" s="33" t="s">
        <v>7490</v>
      </c>
      <c r="JOZ1" s="33" t="s">
        <v>7491</v>
      </c>
      <c r="JPA1" s="33" t="s">
        <v>7492</v>
      </c>
      <c r="JPB1" s="33" t="s">
        <v>7493</v>
      </c>
      <c r="JPC1" s="33" t="s">
        <v>7494</v>
      </c>
      <c r="JPD1" s="33" t="s">
        <v>7495</v>
      </c>
      <c r="JPE1" s="33" t="s">
        <v>7496</v>
      </c>
      <c r="JPF1" s="33" t="s">
        <v>7497</v>
      </c>
      <c r="JPG1" s="33" t="s">
        <v>7498</v>
      </c>
      <c r="JPH1" s="33" t="s">
        <v>7499</v>
      </c>
      <c r="JPI1" s="33" t="s">
        <v>7500</v>
      </c>
      <c r="JPJ1" s="33" t="s">
        <v>7501</v>
      </c>
      <c r="JPK1" s="33" t="s">
        <v>7502</v>
      </c>
      <c r="JPL1" s="33" t="s">
        <v>7503</v>
      </c>
      <c r="JPM1" s="33" t="s">
        <v>7504</v>
      </c>
      <c r="JPN1" s="33" t="s">
        <v>7505</v>
      </c>
      <c r="JPO1" s="33" t="s">
        <v>7506</v>
      </c>
      <c r="JPP1" s="33" t="s">
        <v>7507</v>
      </c>
      <c r="JPQ1" s="33" t="s">
        <v>7508</v>
      </c>
      <c r="JPR1" s="33" t="s">
        <v>7509</v>
      </c>
      <c r="JPS1" s="33" t="s">
        <v>7510</v>
      </c>
      <c r="JPT1" s="33" t="s">
        <v>7511</v>
      </c>
      <c r="JPU1" s="33" t="s">
        <v>7512</v>
      </c>
      <c r="JPV1" s="33" t="s">
        <v>7513</v>
      </c>
      <c r="JPW1" s="33" t="s">
        <v>7514</v>
      </c>
      <c r="JPX1" s="33" t="s">
        <v>7515</v>
      </c>
      <c r="JPY1" s="33" t="s">
        <v>7516</v>
      </c>
      <c r="JPZ1" s="33" t="s">
        <v>7517</v>
      </c>
      <c r="JQA1" s="33" t="s">
        <v>7518</v>
      </c>
      <c r="JQB1" s="33" t="s">
        <v>7519</v>
      </c>
      <c r="JQC1" s="33" t="s">
        <v>7520</v>
      </c>
      <c r="JQD1" s="33" t="s">
        <v>7521</v>
      </c>
      <c r="JQE1" s="33" t="s">
        <v>7522</v>
      </c>
      <c r="JQF1" s="33" t="s">
        <v>7523</v>
      </c>
      <c r="JQG1" s="33" t="s">
        <v>7524</v>
      </c>
      <c r="JQH1" s="33" t="s">
        <v>7525</v>
      </c>
      <c r="JQI1" s="33" t="s">
        <v>7526</v>
      </c>
      <c r="JQJ1" s="33" t="s">
        <v>7527</v>
      </c>
      <c r="JQK1" s="33" t="s">
        <v>7528</v>
      </c>
      <c r="JQL1" s="33" t="s">
        <v>7529</v>
      </c>
      <c r="JQM1" s="33" t="s">
        <v>7530</v>
      </c>
      <c r="JQN1" s="33" t="s">
        <v>7531</v>
      </c>
      <c r="JQO1" s="33" t="s">
        <v>7532</v>
      </c>
      <c r="JQP1" s="33" t="s">
        <v>7533</v>
      </c>
      <c r="JQQ1" s="33" t="s">
        <v>7534</v>
      </c>
      <c r="JQR1" s="33" t="s">
        <v>7535</v>
      </c>
      <c r="JQS1" s="33" t="s">
        <v>7536</v>
      </c>
      <c r="JQT1" s="33" t="s">
        <v>7537</v>
      </c>
      <c r="JQU1" s="33" t="s">
        <v>7538</v>
      </c>
      <c r="JQV1" s="33" t="s">
        <v>7539</v>
      </c>
      <c r="JQW1" s="33" t="s">
        <v>7540</v>
      </c>
      <c r="JQX1" s="33" t="s">
        <v>7541</v>
      </c>
      <c r="JQY1" s="33" t="s">
        <v>7542</v>
      </c>
      <c r="JQZ1" s="33" t="s">
        <v>7543</v>
      </c>
      <c r="JRA1" s="33" t="s">
        <v>7544</v>
      </c>
      <c r="JRB1" s="33" t="s">
        <v>7545</v>
      </c>
      <c r="JRC1" s="33" t="s">
        <v>7546</v>
      </c>
      <c r="JRD1" s="33" t="s">
        <v>7547</v>
      </c>
      <c r="JRE1" s="33" t="s">
        <v>7548</v>
      </c>
      <c r="JRF1" s="33" t="s">
        <v>7549</v>
      </c>
      <c r="JRG1" s="33" t="s">
        <v>7550</v>
      </c>
      <c r="JRH1" s="33" t="s">
        <v>7551</v>
      </c>
      <c r="JRI1" s="33" t="s">
        <v>7552</v>
      </c>
      <c r="JRJ1" s="33" t="s">
        <v>7553</v>
      </c>
      <c r="JRK1" s="33" t="s">
        <v>7554</v>
      </c>
      <c r="JRL1" s="33" t="s">
        <v>7555</v>
      </c>
      <c r="JRM1" s="33" t="s">
        <v>7556</v>
      </c>
      <c r="JRN1" s="33" t="s">
        <v>7557</v>
      </c>
      <c r="JRO1" s="33" t="s">
        <v>7558</v>
      </c>
      <c r="JRP1" s="33" t="s">
        <v>7559</v>
      </c>
      <c r="JRQ1" s="33" t="s">
        <v>7560</v>
      </c>
      <c r="JRR1" s="33" t="s">
        <v>7561</v>
      </c>
      <c r="JRS1" s="33" t="s">
        <v>7562</v>
      </c>
      <c r="JRT1" s="33" t="s">
        <v>7563</v>
      </c>
      <c r="JRU1" s="33" t="s">
        <v>7564</v>
      </c>
      <c r="JRV1" s="33" t="s">
        <v>7565</v>
      </c>
      <c r="JRW1" s="33" t="s">
        <v>7566</v>
      </c>
      <c r="JRX1" s="33" t="s">
        <v>7567</v>
      </c>
      <c r="JRY1" s="33" t="s">
        <v>7568</v>
      </c>
      <c r="JRZ1" s="33" t="s">
        <v>7569</v>
      </c>
      <c r="JSA1" s="33" t="s">
        <v>7570</v>
      </c>
      <c r="JSB1" s="33" t="s">
        <v>7571</v>
      </c>
      <c r="JSC1" s="33" t="s">
        <v>7572</v>
      </c>
      <c r="JSD1" s="33" t="s">
        <v>7573</v>
      </c>
      <c r="JSE1" s="33" t="s">
        <v>7574</v>
      </c>
      <c r="JSF1" s="33" t="s">
        <v>7575</v>
      </c>
      <c r="JSG1" s="33" t="s">
        <v>7576</v>
      </c>
      <c r="JSH1" s="33" t="s">
        <v>7577</v>
      </c>
      <c r="JSI1" s="33" t="s">
        <v>7578</v>
      </c>
      <c r="JSJ1" s="33" t="s">
        <v>7579</v>
      </c>
      <c r="JSK1" s="33" t="s">
        <v>7580</v>
      </c>
      <c r="JSL1" s="33" t="s">
        <v>7581</v>
      </c>
      <c r="JSM1" s="33" t="s">
        <v>7582</v>
      </c>
      <c r="JSN1" s="33" t="s">
        <v>7583</v>
      </c>
      <c r="JSO1" s="33" t="s">
        <v>7584</v>
      </c>
      <c r="JSP1" s="33" t="s">
        <v>7585</v>
      </c>
      <c r="JSQ1" s="33" t="s">
        <v>7586</v>
      </c>
      <c r="JSR1" s="33" t="s">
        <v>7587</v>
      </c>
      <c r="JSS1" s="33" t="s">
        <v>7588</v>
      </c>
      <c r="JST1" s="33" t="s">
        <v>7589</v>
      </c>
      <c r="JSU1" s="33" t="s">
        <v>7590</v>
      </c>
      <c r="JSV1" s="33" t="s">
        <v>7591</v>
      </c>
      <c r="JSW1" s="33" t="s">
        <v>7592</v>
      </c>
      <c r="JSX1" s="33" t="s">
        <v>7593</v>
      </c>
      <c r="JSY1" s="33" t="s">
        <v>7594</v>
      </c>
      <c r="JSZ1" s="33" t="s">
        <v>7595</v>
      </c>
      <c r="JTA1" s="33" t="s">
        <v>7596</v>
      </c>
      <c r="JTB1" s="33" t="s">
        <v>7597</v>
      </c>
      <c r="JTC1" s="33" t="s">
        <v>7598</v>
      </c>
      <c r="JTD1" s="33" t="s">
        <v>7599</v>
      </c>
      <c r="JTE1" s="33" t="s">
        <v>7600</v>
      </c>
      <c r="JTF1" s="33" t="s">
        <v>7601</v>
      </c>
      <c r="JTG1" s="33" t="s">
        <v>7602</v>
      </c>
      <c r="JTH1" s="33" t="s">
        <v>7603</v>
      </c>
      <c r="JTI1" s="33" t="s">
        <v>7604</v>
      </c>
      <c r="JTJ1" s="33" t="s">
        <v>7605</v>
      </c>
      <c r="JTK1" s="33" t="s">
        <v>7606</v>
      </c>
      <c r="JTL1" s="33" t="s">
        <v>7607</v>
      </c>
      <c r="JTM1" s="33" t="s">
        <v>7608</v>
      </c>
      <c r="JTN1" s="33" t="s">
        <v>7609</v>
      </c>
      <c r="JTO1" s="33" t="s">
        <v>7610</v>
      </c>
      <c r="JTP1" s="33" t="s">
        <v>7611</v>
      </c>
      <c r="JTQ1" s="33" t="s">
        <v>7612</v>
      </c>
      <c r="JTR1" s="33" t="s">
        <v>7613</v>
      </c>
      <c r="JTS1" s="33" t="s">
        <v>7614</v>
      </c>
      <c r="JTT1" s="33" t="s">
        <v>7615</v>
      </c>
      <c r="JTU1" s="33" t="s">
        <v>7616</v>
      </c>
      <c r="JTV1" s="33" t="s">
        <v>7617</v>
      </c>
      <c r="JTW1" s="33" t="s">
        <v>7618</v>
      </c>
      <c r="JTX1" s="33" t="s">
        <v>7619</v>
      </c>
      <c r="JTY1" s="33" t="s">
        <v>7620</v>
      </c>
      <c r="JTZ1" s="33" t="s">
        <v>7621</v>
      </c>
      <c r="JUA1" s="33" t="s">
        <v>7622</v>
      </c>
      <c r="JUB1" s="33" t="s">
        <v>7623</v>
      </c>
      <c r="JUC1" s="33" t="s">
        <v>7624</v>
      </c>
      <c r="JUD1" s="33" t="s">
        <v>7625</v>
      </c>
      <c r="JUE1" s="33" t="s">
        <v>7626</v>
      </c>
      <c r="JUF1" s="33" t="s">
        <v>7627</v>
      </c>
      <c r="JUG1" s="33" t="s">
        <v>7628</v>
      </c>
      <c r="JUH1" s="33" t="s">
        <v>7629</v>
      </c>
      <c r="JUI1" s="33" t="s">
        <v>7630</v>
      </c>
      <c r="JUJ1" s="33" t="s">
        <v>7631</v>
      </c>
      <c r="JUK1" s="33" t="s">
        <v>7632</v>
      </c>
      <c r="JUL1" s="33" t="s">
        <v>7633</v>
      </c>
      <c r="JUM1" s="33" t="s">
        <v>7634</v>
      </c>
      <c r="JUN1" s="33" t="s">
        <v>7635</v>
      </c>
      <c r="JUO1" s="33" t="s">
        <v>7636</v>
      </c>
      <c r="JUP1" s="33" t="s">
        <v>7637</v>
      </c>
      <c r="JUQ1" s="33" t="s">
        <v>7638</v>
      </c>
      <c r="JUR1" s="33" t="s">
        <v>7639</v>
      </c>
      <c r="JUS1" s="33" t="s">
        <v>7640</v>
      </c>
      <c r="JUT1" s="33" t="s">
        <v>7641</v>
      </c>
      <c r="JUU1" s="33" t="s">
        <v>7642</v>
      </c>
      <c r="JUV1" s="33" t="s">
        <v>7643</v>
      </c>
      <c r="JUW1" s="33" t="s">
        <v>7644</v>
      </c>
      <c r="JUX1" s="33" t="s">
        <v>7645</v>
      </c>
      <c r="JUY1" s="33" t="s">
        <v>7646</v>
      </c>
      <c r="JUZ1" s="33" t="s">
        <v>7647</v>
      </c>
      <c r="JVA1" s="33" t="s">
        <v>7648</v>
      </c>
      <c r="JVB1" s="33" t="s">
        <v>7649</v>
      </c>
      <c r="JVC1" s="33" t="s">
        <v>7650</v>
      </c>
      <c r="JVD1" s="33" t="s">
        <v>7651</v>
      </c>
      <c r="JVE1" s="33" t="s">
        <v>7652</v>
      </c>
      <c r="JVF1" s="33" t="s">
        <v>7653</v>
      </c>
      <c r="JVG1" s="33" t="s">
        <v>7654</v>
      </c>
      <c r="JVH1" s="33" t="s">
        <v>7655</v>
      </c>
      <c r="JVI1" s="33" t="s">
        <v>7656</v>
      </c>
      <c r="JVJ1" s="33" t="s">
        <v>7657</v>
      </c>
      <c r="JVK1" s="33" t="s">
        <v>7658</v>
      </c>
      <c r="JVL1" s="33" t="s">
        <v>7659</v>
      </c>
      <c r="JVM1" s="33" t="s">
        <v>7660</v>
      </c>
      <c r="JVN1" s="33" t="s">
        <v>7661</v>
      </c>
      <c r="JVO1" s="33" t="s">
        <v>7662</v>
      </c>
      <c r="JVP1" s="33" t="s">
        <v>7663</v>
      </c>
      <c r="JVQ1" s="33" t="s">
        <v>7664</v>
      </c>
      <c r="JVR1" s="33" t="s">
        <v>7665</v>
      </c>
      <c r="JVS1" s="33" t="s">
        <v>7666</v>
      </c>
      <c r="JVT1" s="33" t="s">
        <v>7667</v>
      </c>
      <c r="JVU1" s="33" t="s">
        <v>7668</v>
      </c>
      <c r="JVV1" s="33" t="s">
        <v>7669</v>
      </c>
      <c r="JVW1" s="33" t="s">
        <v>7670</v>
      </c>
      <c r="JVX1" s="33" t="s">
        <v>7671</v>
      </c>
      <c r="JVY1" s="33" t="s">
        <v>7672</v>
      </c>
      <c r="JVZ1" s="33" t="s">
        <v>7673</v>
      </c>
      <c r="JWA1" s="33" t="s">
        <v>7674</v>
      </c>
      <c r="JWB1" s="33" t="s">
        <v>7675</v>
      </c>
      <c r="JWC1" s="33" t="s">
        <v>7676</v>
      </c>
      <c r="JWD1" s="33" t="s">
        <v>7677</v>
      </c>
      <c r="JWE1" s="33" t="s">
        <v>7678</v>
      </c>
      <c r="JWF1" s="33" t="s">
        <v>7679</v>
      </c>
      <c r="JWG1" s="33" t="s">
        <v>7680</v>
      </c>
      <c r="JWH1" s="33" t="s">
        <v>7681</v>
      </c>
      <c r="JWI1" s="33" t="s">
        <v>7682</v>
      </c>
      <c r="JWJ1" s="33" t="s">
        <v>7683</v>
      </c>
      <c r="JWK1" s="33" t="s">
        <v>7684</v>
      </c>
      <c r="JWL1" s="33" t="s">
        <v>7685</v>
      </c>
      <c r="JWM1" s="33" t="s">
        <v>7686</v>
      </c>
      <c r="JWN1" s="33" t="s">
        <v>7687</v>
      </c>
      <c r="JWO1" s="33" t="s">
        <v>7688</v>
      </c>
      <c r="JWP1" s="33" t="s">
        <v>7689</v>
      </c>
      <c r="JWQ1" s="33" t="s">
        <v>7690</v>
      </c>
      <c r="JWR1" s="33" t="s">
        <v>7691</v>
      </c>
      <c r="JWS1" s="33" t="s">
        <v>7692</v>
      </c>
      <c r="JWT1" s="33" t="s">
        <v>7693</v>
      </c>
      <c r="JWU1" s="33" t="s">
        <v>7694</v>
      </c>
      <c r="JWV1" s="33" t="s">
        <v>7695</v>
      </c>
      <c r="JWW1" s="33" t="s">
        <v>7696</v>
      </c>
      <c r="JWX1" s="33" t="s">
        <v>7697</v>
      </c>
      <c r="JWY1" s="33" t="s">
        <v>7698</v>
      </c>
      <c r="JWZ1" s="33" t="s">
        <v>7699</v>
      </c>
      <c r="JXA1" s="33" t="s">
        <v>7700</v>
      </c>
      <c r="JXB1" s="33" t="s">
        <v>7701</v>
      </c>
      <c r="JXC1" s="33" t="s">
        <v>7702</v>
      </c>
      <c r="JXD1" s="33" t="s">
        <v>7703</v>
      </c>
      <c r="JXE1" s="33" t="s">
        <v>7704</v>
      </c>
      <c r="JXF1" s="33" t="s">
        <v>7705</v>
      </c>
      <c r="JXG1" s="33" t="s">
        <v>7706</v>
      </c>
      <c r="JXH1" s="33" t="s">
        <v>7707</v>
      </c>
      <c r="JXI1" s="33" t="s">
        <v>7708</v>
      </c>
      <c r="JXJ1" s="33" t="s">
        <v>7709</v>
      </c>
      <c r="JXK1" s="33" t="s">
        <v>7710</v>
      </c>
      <c r="JXL1" s="33" t="s">
        <v>7711</v>
      </c>
      <c r="JXM1" s="33" t="s">
        <v>7712</v>
      </c>
      <c r="JXN1" s="33" t="s">
        <v>7713</v>
      </c>
      <c r="JXO1" s="33" t="s">
        <v>7714</v>
      </c>
      <c r="JXP1" s="33" t="s">
        <v>7715</v>
      </c>
      <c r="JXQ1" s="33" t="s">
        <v>7716</v>
      </c>
      <c r="JXR1" s="33" t="s">
        <v>7717</v>
      </c>
      <c r="JXS1" s="33" t="s">
        <v>7718</v>
      </c>
      <c r="JXT1" s="33" t="s">
        <v>7719</v>
      </c>
      <c r="JXU1" s="33" t="s">
        <v>7720</v>
      </c>
      <c r="JXV1" s="33" t="s">
        <v>7721</v>
      </c>
      <c r="JXW1" s="33" t="s">
        <v>7722</v>
      </c>
      <c r="JXX1" s="33" t="s">
        <v>7723</v>
      </c>
      <c r="JXY1" s="33" t="s">
        <v>7724</v>
      </c>
      <c r="JXZ1" s="33" t="s">
        <v>7725</v>
      </c>
      <c r="JYA1" s="33" t="s">
        <v>7726</v>
      </c>
      <c r="JYB1" s="33" t="s">
        <v>7727</v>
      </c>
      <c r="JYC1" s="33" t="s">
        <v>7728</v>
      </c>
      <c r="JYD1" s="33" t="s">
        <v>7729</v>
      </c>
      <c r="JYE1" s="33" t="s">
        <v>7730</v>
      </c>
      <c r="JYF1" s="33" t="s">
        <v>7731</v>
      </c>
      <c r="JYG1" s="33" t="s">
        <v>7732</v>
      </c>
      <c r="JYH1" s="33" t="s">
        <v>7733</v>
      </c>
      <c r="JYI1" s="33" t="s">
        <v>7734</v>
      </c>
      <c r="JYJ1" s="33" t="s">
        <v>7735</v>
      </c>
      <c r="JYK1" s="33" t="s">
        <v>7736</v>
      </c>
      <c r="JYL1" s="33" t="s">
        <v>7737</v>
      </c>
      <c r="JYM1" s="33" t="s">
        <v>7738</v>
      </c>
      <c r="JYN1" s="33" t="s">
        <v>7739</v>
      </c>
      <c r="JYO1" s="33" t="s">
        <v>7740</v>
      </c>
      <c r="JYP1" s="33" t="s">
        <v>7741</v>
      </c>
      <c r="JYQ1" s="33" t="s">
        <v>7742</v>
      </c>
      <c r="JYR1" s="33" t="s">
        <v>7743</v>
      </c>
      <c r="JYS1" s="33" t="s">
        <v>7744</v>
      </c>
      <c r="JYT1" s="33" t="s">
        <v>7745</v>
      </c>
      <c r="JYU1" s="33" t="s">
        <v>7746</v>
      </c>
      <c r="JYV1" s="33" t="s">
        <v>7747</v>
      </c>
      <c r="JYW1" s="33" t="s">
        <v>7748</v>
      </c>
      <c r="JYX1" s="33" t="s">
        <v>7749</v>
      </c>
      <c r="JYY1" s="33" t="s">
        <v>7750</v>
      </c>
      <c r="JYZ1" s="33" t="s">
        <v>7751</v>
      </c>
      <c r="JZA1" s="33" t="s">
        <v>7752</v>
      </c>
      <c r="JZB1" s="33" t="s">
        <v>7753</v>
      </c>
      <c r="JZC1" s="33" t="s">
        <v>7754</v>
      </c>
      <c r="JZD1" s="33" t="s">
        <v>7755</v>
      </c>
      <c r="JZE1" s="33" t="s">
        <v>7756</v>
      </c>
      <c r="JZF1" s="33" t="s">
        <v>7757</v>
      </c>
      <c r="JZG1" s="33" t="s">
        <v>7758</v>
      </c>
      <c r="JZH1" s="33" t="s">
        <v>7759</v>
      </c>
      <c r="JZI1" s="33" t="s">
        <v>7760</v>
      </c>
      <c r="JZJ1" s="33" t="s">
        <v>7761</v>
      </c>
      <c r="JZK1" s="33" t="s">
        <v>7762</v>
      </c>
      <c r="JZL1" s="33" t="s">
        <v>7763</v>
      </c>
      <c r="JZM1" s="33" t="s">
        <v>7764</v>
      </c>
      <c r="JZN1" s="33" t="s">
        <v>7765</v>
      </c>
      <c r="JZO1" s="33" t="s">
        <v>7766</v>
      </c>
      <c r="JZP1" s="33" t="s">
        <v>7767</v>
      </c>
      <c r="JZQ1" s="33" t="s">
        <v>7768</v>
      </c>
      <c r="JZR1" s="33" t="s">
        <v>7769</v>
      </c>
      <c r="JZS1" s="33" t="s">
        <v>7770</v>
      </c>
      <c r="JZT1" s="33" t="s">
        <v>7771</v>
      </c>
      <c r="JZU1" s="33" t="s">
        <v>7772</v>
      </c>
      <c r="JZV1" s="33" t="s">
        <v>7773</v>
      </c>
      <c r="JZW1" s="33" t="s">
        <v>7774</v>
      </c>
      <c r="JZX1" s="33" t="s">
        <v>7775</v>
      </c>
      <c r="JZY1" s="33" t="s">
        <v>7776</v>
      </c>
      <c r="JZZ1" s="33" t="s">
        <v>7777</v>
      </c>
      <c r="KAA1" s="33" t="s">
        <v>7778</v>
      </c>
      <c r="KAB1" s="33" t="s">
        <v>7779</v>
      </c>
      <c r="KAC1" s="33" t="s">
        <v>7780</v>
      </c>
      <c r="KAD1" s="33" t="s">
        <v>7781</v>
      </c>
      <c r="KAE1" s="33" t="s">
        <v>7782</v>
      </c>
      <c r="KAF1" s="33" t="s">
        <v>7783</v>
      </c>
      <c r="KAG1" s="33" t="s">
        <v>7784</v>
      </c>
      <c r="KAH1" s="33" t="s">
        <v>7785</v>
      </c>
      <c r="KAI1" s="33" t="s">
        <v>7786</v>
      </c>
      <c r="KAJ1" s="33" t="s">
        <v>7787</v>
      </c>
      <c r="KAK1" s="33" t="s">
        <v>7788</v>
      </c>
      <c r="KAL1" s="33" t="s">
        <v>7789</v>
      </c>
      <c r="KAM1" s="33" t="s">
        <v>7790</v>
      </c>
      <c r="KAN1" s="33" t="s">
        <v>7791</v>
      </c>
      <c r="KAO1" s="33" t="s">
        <v>7792</v>
      </c>
      <c r="KAP1" s="33" t="s">
        <v>7793</v>
      </c>
      <c r="KAQ1" s="33" t="s">
        <v>7794</v>
      </c>
      <c r="KAR1" s="33" t="s">
        <v>7795</v>
      </c>
      <c r="KAS1" s="33" t="s">
        <v>7796</v>
      </c>
      <c r="KAT1" s="33" t="s">
        <v>7797</v>
      </c>
      <c r="KAU1" s="33" t="s">
        <v>7798</v>
      </c>
      <c r="KAV1" s="33" t="s">
        <v>7799</v>
      </c>
      <c r="KAW1" s="33" t="s">
        <v>7800</v>
      </c>
      <c r="KAX1" s="33" t="s">
        <v>7801</v>
      </c>
      <c r="KAY1" s="33" t="s">
        <v>7802</v>
      </c>
      <c r="KAZ1" s="33" t="s">
        <v>7803</v>
      </c>
      <c r="KBA1" s="33" t="s">
        <v>7804</v>
      </c>
      <c r="KBB1" s="33" t="s">
        <v>7805</v>
      </c>
      <c r="KBC1" s="33" t="s">
        <v>7806</v>
      </c>
      <c r="KBD1" s="33" t="s">
        <v>7807</v>
      </c>
      <c r="KBE1" s="33" t="s">
        <v>7808</v>
      </c>
      <c r="KBF1" s="33" t="s">
        <v>7809</v>
      </c>
      <c r="KBG1" s="33" t="s">
        <v>7810</v>
      </c>
      <c r="KBH1" s="33" t="s">
        <v>7811</v>
      </c>
      <c r="KBI1" s="33" t="s">
        <v>7812</v>
      </c>
      <c r="KBJ1" s="33" t="s">
        <v>7813</v>
      </c>
      <c r="KBK1" s="33" t="s">
        <v>7814</v>
      </c>
      <c r="KBL1" s="33" t="s">
        <v>7815</v>
      </c>
      <c r="KBM1" s="33" t="s">
        <v>7816</v>
      </c>
      <c r="KBN1" s="33" t="s">
        <v>7817</v>
      </c>
      <c r="KBO1" s="33" t="s">
        <v>7818</v>
      </c>
      <c r="KBP1" s="33" t="s">
        <v>7819</v>
      </c>
      <c r="KBQ1" s="33" t="s">
        <v>7820</v>
      </c>
      <c r="KBR1" s="33" t="s">
        <v>7821</v>
      </c>
      <c r="KBS1" s="33" t="s">
        <v>7822</v>
      </c>
      <c r="KBT1" s="33" t="s">
        <v>7823</v>
      </c>
      <c r="KBU1" s="33" t="s">
        <v>7824</v>
      </c>
      <c r="KBV1" s="33" t="s">
        <v>7825</v>
      </c>
      <c r="KBW1" s="33" t="s">
        <v>7826</v>
      </c>
      <c r="KBX1" s="33" t="s">
        <v>7827</v>
      </c>
      <c r="KBY1" s="33" t="s">
        <v>7828</v>
      </c>
      <c r="KBZ1" s="33" t="s">
        <v>7829</v>
      </c>
      <c r="KCA1" s="33" t="s">
        <v>7830</v>
      </c>
      <c r="KCB1" s="33" t="s">
        <v>7831</v>
      </c>
      <c r="KCC1" s="33" t="s">
        <v>7832</v>
      </c>
      <c r="KCD1" s="33" t="s">
        <v>7833</v>
      </c>
      <c r="KCE1" s="33" t="s">
        <v>7834</v>
      </c>
      <c r="KCF1" s="33" t="s">
        <v>7835</v>
      </c>
      <c r="KCG1" s="33" t="s">
        <v>7836</v>
      </c>
      <c r="KCH1" s="33" t="s">
        <v>7837</v>
      </c>
      <c r="KCI1" s="33" t="s">
        <v>7838</v>
      </c>
      <c r="KCJ1" s="33" t="s">
        <v>7839</v>
      </c>
      <c r="KCK1" s="33" t="s">
        <v>7840</v>
      </c>
      <c r="KCL1" s="33" t="s">
        <v>7841</v>
      </c>
      <c r="KCM1" s="33" t="s">
        <v>7842</v>
      </c>
      <c r="KCN1" s="33" t="s">
        <v>7843</v>
      </c>
      <c r="KCO1" s="33" t="s">
        <v>7844</v>
      </c>
      <c r="KCP1" s="33" t="s">
        <v>7845</v>
      </c>
      <c r="KCQ1" s="33" t="s">
        <v>7846</v>
      </c>
      <c r="KCR1" s="33" t="s">
        <v>7847</v>
      </c>
      <c r="KCS1" s="33" t="s">
        <v>7848</v>
      </c>
      <c r="KCT1" s="33" t="s">
        <v>7849</v>
      </c>
      <c r="KCU1" s="33" t="s">
        <v>7850</v>
      </c>
      <c r="KCV1" s="33" t="s">
        <v>7851</v>
      </c>
      <c r="KCW1" s="33" t="s">
        <v>7852</v>
      </c>
      <c r="KCX1" s="33" t="s">
        <v>7853</v>
      </c>
      <c r="KCY1" s="33" t="s">
        <v>7854</v>
      </c>
      <c r="KCZ1" s="33" t="s">
        <v>7855</v>
      </c>
      <c r="KDA1" s="33" t="s">
        <v>7856</v>
      </c>
      <c r="KDB1" s="33" t="s">
        <v>7857</v>
      </c>
      <c r="KDC1" s="33" t="s">
        <v>7858</v>
      </c>
      <c r="KDD1" s="33" t="s">
        <v>7859</v>
      </c>
      <c r="KDE1" s="33" t="s">
        <v>7860</v>
      </c>
      <c r="KDF1" s="33" t="s">
        <v>7861</v>
      </c>
      <c r="KDG1" s="33" t="s">
        <v>7862</v>
      </c>
      <c r="KDH1" s="33" t="s">
        <v>7863</v>
      </c>
      <c r="KDI1" s="33" t="s">
        <v>7864</v>
      </c>
      <c r="KDJ1" s="33" t="s">
        <v>7865</v>
      </c>
      <c r="KDK1" s="33" t="s">
        <v>7866</v>
      </c>
      <c r="KDL1" s="33" t="s">
        <v>7867</v>
      </c>
      <c r="KDM1" s="33" t="s">
        <v>7868</v>
      </c>
      <c r="KDN1" s="33" t="s">
        <v>7869</v>
      </c>
      <c r="KDO1" s="33" t="s">
        <v>7870</v>
      </c>
      <c r="KDP1" s="33" t="s">
        <v>7871</v>
      </c>
      <c r="KDQ1" s="33" t="s">
        <v>7872</v>
      </c>
      <c r="KDR1" s="33" t="s">
        <v>7873</v>
      </c>
      <c r="KDS1" s="33" t="s">
        <v>7874</v>
      </c>
      <c r="KDT1" s="33" t="s">
        <v>7875</v>
      </c>
      <c r="KDU1" s="33" t="s">
        <v>7876</v>
      </c>
      <c r="KDV1" s="33" t="s">
        <v>7877</v>
      </c>
      <c r="KDW1" s="33" t="s">
        <v>7878</v>
      </c>
      <c r="KDX1" s="33" t="s">
        <v>7879</v>
      </c>
      <c r="KDY1" s="33" t="s">
        <v>7880</v>
      </c>
      <c r="KDZ1" s="33" t="s">
        <v>7881</v>
      </c>
      <c r="KEA1" s="33" t="s">
        <v>7882</v>
      </c>
      <c r="KEB1" s="33" t="s">
        <v>7883</v>
      </c>
      <c r="KEC1" s="33" t="s">
        <v>7884</v>
      </c>
      <c r="KED1" s="33" t="s">
        <v>7885</v>
      </c>
      <c r="KEE1" s="33" t="s">
        <v>7886</v>
      </c>
      <c r="KEF1" s="33" t="s">
        <v>7887</v>
      </c>
      <c r="KEG1" s="33" t="s">
        <v>7888</v>
      </c>
      <c r="KEH1" s="33" t="s">
        <v>7889</v>
      </c>
      <c r="KEI1" s="33" t="s">
        <v>7890</v>
      </c>
      <c r="KEJ1" s="33" t="s">
        <v>7891</v>
      </c>
      <c r="KEK1" s="33" t="s">
        <v>7892</v>
      </c>
      <c r="KEL1" s="33" t="s">
        <v>7893</v>
      </c>
      <c r="KEM1" s="33" t="s">
        <v>7894</v>
      </c>
      <c r="KEN1" s="33" t="s">
        <v>7895</v>
      </c>
      <c r="KEO1" s="33" t="s">
        <v>7896</v>
      </c>
      <c r="KEP1" s="33" t="s">
        <v>7897</v>
      </c>
      <c r="KEQ1" s="33" t="s">
        <v>7898</v>
      </c>
      <c r="KER1" s="33" t="s">
        <v>7899</v>
      </c>
      <c r="KES1" s="33" t="s">
        <v>7900</v>
      </c>
      <c r="KET1" s="33" t="s">
        <v>7901</v>
      </c>
      <c r="KEU1" s="33" t="s">
        <v>7902</v>
      </c>
      <c r="KEV1" s="33" t="s">
        <v>7903</v>
      </c>
      <c r="KEW1" s="33" t="s">
        <v>7904</v>
      </c>
      <c r="KEX1" s="33" t="s">
        <v>7905</v>
      </c>
      <c r="KEY1" s="33" t="s">
        <v>7906</v>
      </c>
      <c r="KEZ1" s="33" t="s">
        <v>7907</v>
      </c>
      <c r="KFA1" s="33" t="s">
        <v>7908</v>
      </c>
      <c r="KFB1" s="33" t="s">
        <v>7909</v>
      </c>
      <c r="KFC1" s="33" t="s">
        <v>7910</v>
      </c>
      <c r="KFD1" s="33" t="s">
        <v>7911</v>
      </c>
      <c r="KFE1" s="33" t="s">
        <v>7912</v>
      </c>
      <c r="KFF1" s="33" t="s">
        <v>7913</v>
      </c>
      <c r="KFG1" s="33" t="s">
        <v>7914</v>
      </c>
      <c r="KFH1" s="33" t="s">
        <v>7915</v>
      </c>
      <c r="KFI1" s="33" t="s">
        <v>7916</v>
      </c>
      <c r="KFJ1" s="33" t="s">
        <v>7917</v>
      </c>
      <c r="KFK1" s="33" t="s">
        <v>7918</v>
      </c>
      <c r="KFL1" s="33" t="s">
        <v>7919</v>
      </c>
      <c r="KFM1" s="33" t="s">
        <v>7920</v>
      </c>
      <c r="KFN1" s="33" t="s">
        <v>7921</v>
      </c>
      <c r="KFO1" s="33" t="s">
        <v>7922</v>
      </c>
      <c r="KFP1" s="33" t="s">
        <v>7923</v>
      </c>
      <c r="KFQ1" s="33" t="s">
        <v>7924</v>
      </c>
      <c r="KFR1" s="33" t="s">
        <v>7925</v>
      </c>
      <c r="KFS1" s="33" t="s">
        <v>7926</v>
      </c>
      <c r="KFT1" s="33" t="s">
        <v>7927</v>
      </c>
      <c r="KFU1" s="33" t="s">
        <v>7928</v>
      </c>
      <c r="KFV1" s="33" t="s">
        <v>7929</v>
      </c>
      <c r="KFW1" s="33" t="s">
        <v>7930</v>
      </c>
      <c r="KFX1" s="33" t="s">
        <v>7931</v>
      </c>
      <c r="KFY1" s="33" t="s">
        <v>7932</v>
      </c>
      <c r="KFZ1" s="33" t="s">
        <v>7933</v>
      </c>
      <c r="KGA1" s="33" t="s">
        <v>7934</v>
      </c>
      <c r="KGB1" s="33" t="s">
        <v>7935</v>
      </c>
      <c r="KGC1" s="33" t="s">
        <v>7936</v>
      </c>
      <c r="KGD1" s="33" t="s">
        <v>7937</v>
      </c>
      <c r="KGE1" s="33" t="s">
        <v>7938</v>
      </c>
      <c r="KGF1" s="33" t="s">
        <v>7939</v>
      </c>
      <c r="KGG1" s="33" t="s">
        <v>7940</v>
      </c>
      <c r="KGH1" s="33" t="s">
        <v>7941</v>
      </c>
      <c r="KGI1" s="33" t="s">
        <v>7942</v>
      </c>
      <c r="KGJ1" s="33" t="s">
        <v>7943</v>
      </c>
      <c r="KGK1" s="33" t="s">
        <v>7944</v>
      </c>
      <c r="KGL1" s="33" t="s">
        <v>7945</v>
      </c>
      <c r="KGM1" s="33" t="s">
        <v>7946</v>
      </c>
      <c r="KGN1" s="33" t="s">
        <v>7947</v>
      </c>
      <c r="KGO1" s="33" t="s">
        <v>7948</v>
      </c>
      <c r="KGP1" s="33" t="s">
        <v>7949</v>
      </c>
      <c r="KGQ1" s="33" t="s">
        <v>7950</v>
      </c>
      <c r="KGR1" s="33" t="s">
        <v>7951</v>
      </c>
      <c r="KGS1" s="33" t="s">
        <v>7952</v>
      </c>
      <c r="KGT1" s="33" t="s">
        <v>7953</v>
      </c>
      <c r="KGU1" s="33" t="s">
        <v>7954</v>
      </c>
      <c r="KGV1" s="33" t="s">
        <v>7955</v>
      </c>
      <c r="KGW1" s="33" t="s">
        <v>7956</v>
      </c>
      <c r="KGX1" s="33" t="s">
        <v>7957</v>
      </c>
      <c r="KGY1" s="33" t="s">
        <v>7958</v>
      </c>
      <c r="KGZ1" s="33" t="s">
        <v>7959</v>
      </c>
      <c r="KHA1" s="33" t="s">
        <v>7960</v>
      </c>
      <c r="KHB1" s="33" t="s">
        <v>7961</v>
      </c>
      <c r="KHC1" s="33" t="s">
        <v>7962</v>
      </c>
      <c r="KHD1" s="33" t="s">
        <v>7963</v>
      </c>
      <c r="KHE1" s="33" t="s">
        <v>7964</v>
      </c>
      <c r="KHF1" s="33" t="s">
        <v>7965</v>
      </c>
      <c r="KHG1" s="33" t="s">
        <v>7966</v>
      </c>
      <c r="KHH1" s="33" t="s">
        <v>7967</v>
      </c>
      <c r="KHI1" s="33" t="s">
        <v>7968</v>
      </c>
      <c r="KHJ1" s="33" t="s">
        <v>7969</v>
      </c>
      <c r="KHK1" s="33" t="s">
        <v>7970</v>
      </c>
      <c r="KHL1" s="33" t="s">
        <v>7971</v>
      </c>
      <c r="KHM1" s="33" t="s">
        <v>7972</v>
      </c>
      <c r="KHN1" s="33" t="s">
        <v>7973</v>
      </c>
      <c r="KHO1" s="33" t="s">
        <v>7974</v>
      </c>
      <c r="KHP1" s="33" t="s">
        <v>7975</v>
      </c>
      <c r="KHQ1" s="33" t="s">
        <v>7976</v>
      </c>
      <c r="KHR1" s="33" t="s">
        <v>7977</v>
      </c>
      <c r="KHS1" s="33" t="s">
        <v>7978</v>
      </c>
      <c r="KHT1" s="33" t="s">
        <v>7979</v>
      </c>
      <c r="KHU1" s="33" t="s">
        <v>7980</v>
      </c>
      <c r="KHV1" s="33" t="s">
        <v>7981</v>
      </c>
      <c r="KHW1" s="33" t="s">
        <v>7982</v>
      </c>
      <c r="KHX1" s="33" t="s">
        <v>7983</v>
      </c>
      <c r="KHY1" s="33" t="s">
        <v>7984</v>
      </c>
      <c r="KHZ1" s="33" t="s">
        <v>7985</v>
      </c>
      <c r="KIA1" s="33" t="s">
        <v>7986</v>
      </c>
      <c r="KIB1" s="33" t="s">
        <v>7987</v>
      </c>
      <c r="KIC1" s="33" t="s">
        <v>7988</v>
      </c>
      <c r="KID1" s="33" t="s">
        <v>7989</v>
      </c>
      <c r="KIE1" s="33" t="s">
        <v>7990</v>
      </c>
      <c r="KIF1" s="33" t="s">
        <v>7991</v>
      </c>
      <c r="KIG1" s="33" t="s">
        <v>7992</v>
      </c>
      <c r="KIH1" s="33" t="s">
        <v>7993</v>
      </c>
      <c r="KII1" s="33" t="s">
        <v>7994</v>
      </c>
      <c r="KIJ1" s="33" t="s">
        <v>7995</v>
      </c>
      <c r="KIK1" s="33" t="s">
        <v>7996</v>
      </c>
      <c r="KIL1" s="33" t="s">
        <v>7997</v>
      </c>
      <c r="KIM1" s="33" t="s">
        <v>7998</v>
      </c>
      <c r="KIN1" s="33" t="s">
        <v>7999</v>
      </c>
      <c r="KIO1" s="33" t="s">
        <v>8000</v>
      </c>
      <c r="KIP1" s="33" t="s">
        <v>8001</v>
      </c>
      <c r="KIQ1" s="33" t="s">
        <v>8002</v>
      </c>
      <c r="KIR1" s="33" t="s">
        <v>8003</v>
      </c>
      <c r="KIS1" s="33" t="s">
        <v>8004</v>
      </c>
      <c r="KIT1" s="33" t="s">
        <v>8005</v>
      </c>
      <c r="KIU1" s="33" t="s">
        <v>8006</v>
      </c>
      <c r="KIV1" s="33" t="s">
        <v>8007</v>
      </c>
      <c r="KIW1" s="33" t="s">
        <v>8008</v>
      </c>
      <c r="KIX1" s="33" t="s">
        <v>8009</v>
      </c>
      <c r="KIY1" s="33" t="s">
        <v>8010</v>
      </c>
      <c r="KIZ1" s="33" t="s">
        <v>8011</v>
      </c>
      <c r="KJA1" s="33" t="s">
        <v>8012</v>
      </c>
      <c r="KJB1" s="33" t="s">
        <v>8013</v>
      </c>
      <c r="KJC1" s="33" t="s">
        <v>8014</v>
      </c>
      <c r="KJD1" s="33" t="s">
        <v>8015</v>
      </c>
      <c r="KJE1" s="33" t="s">
        <v>8016</v>
      </c>
      <c r="KJF1" s="33" t="s">
        <v>8017</v>
      </c>
      <c r="KJG1" s="33" t="s">
        <v>8018</v>
      </c>
      <c r="KJH1" s="33" t="s">
        <v>8019</v>
      </c>
      <c r="KJI1" s="33" t="s">
        <v>8020</v>
      </c>
      <c r="KJJ1" s="33" t="s">
        <v>8021</v>
      </c>
      <c r="KJK1" s="33" t="s">
        <v>8022</v>
      </c>
      <c r="KJL1" s="33" t="s">
        <v>8023</v>
      </c>
      <c r="KJM1" s="33" t="s">
        <v>8024</v>
      </c>
      <c r="KJN1" s="33" t="s">
        <v>8025</v>
      </c>
      <c r="KJO1" s="33" t="s">
        <v>8026</v>
      </c>
      <c r="KJP1" s="33" t="s">
        <v>8027</v>
      </c>
      <c r="KJQ1" s="33" t="s">
        <v>8028</v>
      </c>
      <c r="KJR1" s="33" t="s">
        <v>8029</v>
      </c>
      <c r="KJS1" s="33" t="s">
        <v>8030</v>
      </c>
      <c r="KJT1" s="33" t="s">
        <v>8031</v>
      </c>
      <c r="KJU1" s="33" t="s">
        <v>8032</v>
      </c>
      <c r="KJV1" s="33" t="s">
        <v>8033</v>
      </c>
      <c r="KJW1" s="33" t="s">
        <v>8034</v>
      </c>
      <c r="KJX1" s="33" t="s">
        <v>8035</v>
      </c>
      <c r="KJY1" s="33" t="s">
        <v>8036</v>
      </c>
      <c r="KJZ1" s="33" t="s">
        <v>8037</v>
      </c>
      <c r="KKA1" s="33" t="s">
        <v>8038</v>
      </c>
      <c r="KKB1" s="33" t="s">
        <v>8039</v>
      </c>
      <c r="KKC1" s="33" t="s">
        <v>8040</v>
      </c>
      <c r="KKD1" s="33" t="s">
        <v>8041</v>
      </c>
      <c r="KKE1" s="33" t="s">
        <v>8042</v>
      </c>
      <c r="KKF1" s="33" t="s">
        <v>8043</v>
      </c>
      <c r="KKG1" s="33" t="s">
        <v>8044</v>
      </c>
      <c r="KKH1" s="33" t="s">
        <v>8045</v>
      </c>
      <c r="KKI1" s="33" t="s">
        <v>8046</v>
      </c>
      <c r="KKJ1" s="33" t="s">
        <v>8047</v>
      </c>
      <c r="KKK1" s="33" t="s">
        <v>8048</v>
      </c>
      <c r="KKL1" s="33" t="s">
        <v>8049</v>
      </c>
      <c r="KKM1" s="33" t="s">
        <v>8050</v>
      </c>
      <c r="KKN1" s="33" t="s">
        <v>8051</v>
      </c>
      <c r="KKO1" s="33" t="s">
        <v>8052</v>
      </c>
      <c r="KKP1" s="33" t="s">
        <v>8053</v>
      </c>
      <c r="KKQ1" s="33" t="s">
        <v>8054</v>
      </c>
      <c r="KKR1" s="33" t="s">
        <v>8055</v>
      </c>
      <c r="KKS1" s="33" t="s">
        <v>8056</v>
      </c>
      <c r="KKT1" s="33" t="s">
        <v>8057</v>
      </c>
      <c r="KKU1" s="33" t="s">
        <v>8058</v>
      </c>
      <c r="KKV1" s="33" t="s">
        <v>8059</v>
      </c>
      <c r="KKW1" s="33" t="s">
        <v>8060</v>
      </c>
      <c r="KKX1" s="33" t="s">
        <v>8061</v>
      </c>
      <c r="KKY1" s="33" t="s">
        <v>8062</v>
      </c>
      <c r="KKZ1" s="33" t="s">
        <v>8063</v>
      </c>
      <c r="KLA1" s="33" t="s">
        <v>8064</v>
      </c>
      <c r="KLB1" s="33" t="s">
        <v>8065</v>
      </c>
      <c r="KLC1" s="33" t="s">
        <v>8066</v>
      </c>
      <c r="KLD1" s="33" t="s">
        <v>8067</v>
      </c>
      <c r="KLE1" s="33" t="s">
        <v>8068</v>
      </c>
      <c r="KLF1" s="33" t="s">
        <v>8069</v>
      </c>
      <c r="KLG1" s="33" t="s">
        <v>8070</v>
      </c>
      <c r="KLH1" s="33" t="s">
        <v>8071</v>
      </c>
      <c r="KLI1" s="33" t="s">
        <v>8072</v>
      </c>
      <c r="KLJ1" s="33" t="s">
        <v>8073</v>
      </c>
      <c r="KLK1" s="33" t="s">
        <v>8074</v>
      </c>
      <c r="KLL1" s="33" t="s">
        <v>8075</v>
      </c>
      <c r="KLM1" s="33" t="s">
        <v>8076</v>
      </c>
      <c r="KLN1" s="33" t="s">
        <v>8077</v>
      </c>
      <c r="KLO1" s="33" t="s">
        <v>8078</v>
      </c>
      <c r="KLP1" s="33" t="s">
        <v>8079</v>
      </c>
      <c r="KLQ1" s="33" t="s">
        <v>8080</v>
      </c>
      <c r="KLR1" s="33" t="s">
        <v>8081</v>
      </c>
      <c r="KLS1" s="33" t="s">
        <v>8082</v>
      </c>
      <c r="KLT1" s="33" t="s">
        <v>8083</v>
      </c>
      <c r="KLU1" s="33" t="s">
        <v>8084</v>
      </c>
      <c r="KLV1" s="33" t="s">
        <v>8085</v>
      </c>
      <c r="KLW1" s="33" t="s">
        <v>8086</v>
      </c>
      <c r="KLX1" s="33" t="s">
        <v>8087</v>
      </c>
      <c r="KLY1" s="33" t="s">
        <v>8088</v>
      </c>
      <c r="KLZ1" s="33" t="s">
        <v>8089</v>
      </c>
      <c r="KMA1" s="33" t="s">
        <v>8090</v>
      </c>
      <c r="KMB1" s="33" t="s">
        <v>8091</v>
      </c>
      <c r="KMC1" s="33" t="s">
        <v>8092</v>
      </c>
      <c r="KMD1" s="33" t="s">
        <v>8093</v>
      </c>
      <c r="KME1" s="33" t="s">
        <v>8094</v>
      </c>
      <c r="KMF1" s="33" t="s">
        <v>8095</v>
      </c>
      <c r="KMG1" s="33" t="s">
        <v>8096</v>
      </c>
      <c r="KMH1" s="33" t="s">
        <v>8097</v>
      </c>
      <c r="KMI1" s="33" t="s">
        <v>8098</v>
      </c>
      <c r="KMJ1" s="33" t="s">
        <v>8099</v>
      </c>
      <c r="KMK1" s="33" t="s">
        <v>8100</v>
      </c>
      <c r="KML1" s="33" t="s">
        <v>8101</v>
      </c>
      <c r="KMM1" s="33" t="s">
        <v>8102</v>
      </c>
      <c r="KMN1" s="33" t="s">
        <v>8103</v>
      </c>
      <c r="KMO1" s="33" t="s">
        <v>8104</v>
      </c>
      <c r="KMP1" s="33" t="s">
        <v>8105</v>
      </c>
      <c r="KMQ1" s="33" t="s">
        <v>8106</v>
      </c>
      <c r="KMR1" s="33" t="s">
        <v>8107</v>
      </c>
      <c r="KMS1" s="33" t="s">
        <v>8108</v>
      </c>
      <c r="KMT1" s="33" t="s">
        <v>8109</v>
      </c>
      <c r="KMU1" s="33" t="s">
        <v>8110</v>
      </c>
      <c r="KMV1" s="33" t="s">
        <v>8111</v>
      </c>
      <c r="KMW1" s="33" t="s">
        <v>8112</v>
      </c>
      <c r="KMX1" s="33" t="s">
        <v>8113</v>
      </c>
      <c r="KMY1" s="33" t="s">
        <v>8114</v>
      </c>
      <c r="KMZ1" s="33" t="s">
        <v>8115</v>
      </c>
      <c r="KNA1" s="33" t="s">
        <v>8116</v>
      </c>
      <c r="KNB1" s="33" t="s">
        <v>8117</v>
      </c>
      <c r="KNC1" s="33" t="s">
        <v>8118</v>
      </c>
      <c r="KND1" s="33" t="s">
        <v>8119</v>
      </c>
      <c r="KNE1" s="33" t="s">
        <v>8120</v>
      </c>
      <c r="KNF1" s="33" t="s">
        <v>8121</v>
      </c>
      <c r="KNG1" s="33" t="s">
        <v>8122</v>
      </c>
      <c r="KNH1" s="33" t="s">
        <v>8123</v>
      </c>
      <c r="KNI1" s="33" t="s">
        <v>8124</v>
      </c>
      <c r="KNJ1" s="33" t="s">
        <v>8125</v>
      </c>
      <c r="KNK1" s="33" t="s">
        <v>8126</v>
      </c>
      <c r="KNL1" s="33" t="s">
        <v>8127</v>
      </c>
      <c r="KNM1" s="33" t="s">
        <v>8128</v>
      </c>
      <c r="KNN1" s="33" t="s">
        <v>8129</v>
      </c>
      <c r="KNO1" s="33" t="s">
        <v>8130</v>
      </c>
      <c r="KNP1" s="33" t="s">
        <v>8131</v>
      </c>
      <c r="KNQ1" s="33" t="s">
        <v>8132</v>
      </c>
      <c r="KNR1" s="33" t="s">
        <v>8133</v>
      </c>
      <c r="KNS1" s="33" t="s">
        <v>8134</v>
      </c>
      <c r="KNT1" s="33" t="s">
        <v>8135</v>
      </c>
      <c r="KNU1" s="33" t="s">
        <v>8136</v>
      </c>
      <c r="KNV1" s="33" t="s">
        <v>8137</v>
      </c>
      <c r="KNW1" s="33" t="s">
        <v>8138</v>
      </c>
      <c r="KNX1" s="33" t="s">
        <v>8139</v>
      </c>
      <c r="KNY1" s="33" t="s">
        <v>8140</v>
      </c>
      <c r="KNZ1" s="33" t="s">
        <v>8141</v>
      </c>
      <c r="KOA1" s="33" t="s">
        <v>8142</v>
      </c>
      <c r="KOB1" s="33" t="s">
        <v>8143</v>
      </c>
      <c r="KOC1" s="33" t="s">
        <v>8144</v>
      </c>
      <c r="KOD1" s="33" t="s">
        <v>8145</v>
      </c>
      <c r="KOE1" s="33" t="s">
        <v>8146</v>
      </c>
      <c r="KOF1" s="33" t="s">
        <v>8147</v>
      </c>
      <c r="KOG1" s="33" t="s">
        <v>8148</v>
      </c>
      <c r="KOH1" s="33" t="s">
        <v>8149</v>
      </c>
      <c r="KOI1" s="33" t="s">
        <v>8150</v>
      </c>
      <c r="KOJ1" s="33" t="s">
        <v>8151</v>
      </c>
      <c r="KOK1" s="33" t="s">
        <v>8152</v>
      </c>
      <c r="KOL1" s="33" t="s">
        <v>8153</v>
      </c>
      <c r="KOM1" s="33" t="s">
        <v>8154</v>
      </c>
      <c r="KON1" s="33" t="s">
        <v>8155</v>
      </c>
      <c r="KOO1" s="33" t="s">
        <v>8156</v>
      </c>
      <c r="KOP1" s="33" t="s">
        <v>8157</v>
      </c>
      <c r="KOQ1" s="33" t="s">
        <v>8158</v>
      </c>
      <c r="KOR1" s="33" t="s">
        <v>8159</v>
      </c>
      <c r="KOS1" s="33" t="s">
        <v>8160</v>
      </c>
      <c r="KOT1" s="33" t="s">
        <v>8161</v>
      </c>
      <c r="KOU1" s="33" t="s">
        <v>8162</v>
      </c>
      <c r="KOV1" s="33" t="s">
        <v>8163</v>
      </c>
      <c r="KOW1" s="33" t="s">
        <v>8164</v>
      </c>
      <c r="KOX1" s="33" t="s">
        <v>8165</v>
      </c>
      <c r="KOY1" s="33" t="s">
        <v>8166</v>
      </c>
      <c r="KOZ1" s="33" t="s">
        <v>8167</v>
      </c>
      <c r="KPA1" s="33" t="s">
        <v>8168</v>
      </c>
      <c r="KPB1" s="33" t="s">
        <v>8169</v>
      </c>
      <c r="KPC1" s="33" t="s">
        <v>8170</v>
      </c>
      <c r="KPD1" s="33" t="s">
        <v>8171</v>
      </c>
      <c r="KPE1" s="33" t="s">
        <v>8172</v>
      </c>
      <c r="KPF1" s="33" t="s">
        <v>8173</v>
      </c>
      <c r="KPG1" s="33" t="s">
        <v>8174</v>
      </c>
      <c r="KPH1" s="33" t="s">
        <v>8175</v>
      </c>
      <c r="KPI1" s="33" t="s">
        <v>8176</v>
      </c>
      <c r="KPJ1" s="33" t="s">
        <v>8177</v>
      </c>
      <c r="KPK1" s="33" t="s">
        <v>8178</v>
      </c>
      <c r="KPL1" s="33" t="s">
        <v>8179</v>
      </c>
      <c r="KPM1" s="33" t="s">
        <v>8180</v>
      </c>
      <c r="KPN1" s="33" t="s">
        <v>8181</v>
      </c>
      <c r="KPO1" s="33" t="s">
        <v>8182</v>
      </c>
      <c r="KPP1" s="33" t="s">
        <v>8183</v>
      </c>
      <c r="KPQ1" s="33" t="s">
        <v>8184</v>
      </c>
      <c r="KPR1" s="33" t="s">
        <v>8185</v>
      </c>
      <c r="KPS1" s="33" t="s">
        <v>8186</v>
      </c>
      <c r="KPT1" s="33" t="s">
        <v>8187</v>
      </c>
      <c r="KPU1" s="33" t="s">
        <v>8188</v>
      </c>
      <c r="KPV1" s="33" t="s">
        <v>8189</v>
      </c>
      <c r="KPW1" s="33" t="s">
        <v>8190</v>
      </c>
      <c r="KPX1" s="33" t="s">
        <v>8191</v>
      </c>
      <c r="KPY1" s="33" t="s">
        <v>8192</v>
      </c>
      <c r="KPZ1" s="33" t="s">
        <v>8193</v>
      </c>
      <c r="KQA1" s="33" t="s">
        <v>8194</v>
      </c>
      <c r="KQB1" s="33" t="s">
        <v>8195</v>
      </c>
      <c r="KQC1" s="33" t="s">
        <v>8196</v>
      </c>
      <c r="KQD1" s="33" t="s">
        <v>8197</v>
      </c>
      <c r="KQE1" s="33" t="s">
        <v>8198</v>
      </c>
      <c r="KQF1" s="33" t="s">
        <v>8199</v>
      </c>
      <c r="KQG1" s="33" t="s">
        <v>8200</v>
      </c>
      <c r="KQH1" s="33" t="s">
        <v>8201</v>
      </c>
      <c r="KQI1" s="33" t="s">
        <v>8202</v>
      </c>
      <c r="KQJ1" s="33" t="s">
        <v>8203</v>
      </c>
      <c r="KQK1" s="33" t="s">
        <v>8204</v>
      </c>
      <c r="KQL1" s="33" t="s">
        <v>8205</v>
      </c>
      <c r="KQM1" s="33" t="s">
        <v>8206</v>
      </c>
      <c r="KQN1" s="33" t="s">
        <v>8207</v>
      </c>
      <c r="KQO1" s="33" t="s">
        <v>8208</v>
      </c>
      <c r="KQP1" s="33" t="s">
        <v>8209</v>
      </c>
      <c r="KQQ1" s="33" t="s">
        <v>8210</v>
      </c>
      <c r="KQR1" s="33" t="s">
        <v>8211</v>
      </c>
      <c r="KQS1" s="33" t="s">
        <v>8212</v>
      </c>
      <c r="KQT1" s="33" t="s">
        <v>8213</v>
      </c>
      <c r="KQU1" s="33" t="s">
        <v>8214</v>
      </c>
      <c r="KQV1" s="33" t="s">
        <v>8215</v>
      </c>
      <c r="KQW1" s="33" t="s">
        <v>8216</v>
      </c>
      <c r="KQX1" s="33" t="s">
        <v>8217</v>
      </c>
      <c r="KQY1" s="33" t="s">
        <v>8218</v>
      </c>
      <c r="KQZ1" s="33" t="s">
        <v>8219</v>
      </c>
      <c r="KRA1" s="33" t="s">
        <v>8220</v>
      </c>
      <c r="KRB1" s="33" t="s">
        <v>8221</v>
      </c>
      <c r="KRC1" s="33" t="s">
        <v>8222</v>
      </c>
      <c r="KRD1" s="33" t="s">
        <v>8223</v>
      </c>
      <c r="KRE1" s="33" t="s">
        <v>8224</v>
      </c>
      <c r="KRF1" s="33" t="s">
        <v>8225</v>
      </c>
      <c r="KRG1" s="33" t="s">
        <v>8226</v>
      </c>
      <c r="KRH1" s="33" t="s">
        <v>8227</v>
      </c>
      <c r="KRI1" s="33" t="s">
        <v>8228</v>
      </c>
      <c r="KRJ1" s="33" t="s">
        <v>8229</v>
      </c>
      <c r="KRK1" s="33" t="s">
        <v>8230</v>
      </c>
      <c r="KRL1" s="33" t="s">
        <v>8231</v>
      </c>
      <c r="KRM1" s="33" t="s">
        <v>8232</v>
      </c>
      <c r="KRN1" s="33" t="s">
        <v>8233</v>
      </c>
      <c r="KRO1" s="33" t="s">
        <v>8234</v>
      </c>
      <c r="KRP1" s="33" t="s">
        <v>8235</v>
      </c>
      <c r="KRQ1" s="33" t="s">
        <v>8236</v>
      </c>
      <c r="KRR1" s="33" t="s">
        <v>8237</v>
      </c>
      <c r="KRS1" s="33" t="s">
        <v>8238</v>
      </c>
      <c r="KRT1" s="33" t="s">
        <v>8239</v>
      </c>
      <c r="KRU1" s="33" t="s">
        <v>8240</v>
      </c>
      <c r="KRV1" s="33" t="s">
        <v>8241</v>
      </c>
      <c r="KRW1" s="33" t="s">
        <v>8242</v>
      </c>
      <c r="KRX1" s="33" t="s">
        <v>8243</v>
      </c>
      <c r="KRY1" s="33" t="s">
        <v>8244</v>
      </c>
      <c r="KRZ1" s="33" t="s">
        <v>8245</v>
      </c>
      <c r="KSA1" s="33" t="s">
        <v>8246</v>
      </c>
      <c r="KSB1" s="33" t="s">
        <v>8247</v>
      </c>
      <c r="KSC1" s="33" t="s">
        <v>8248</v>
      </c>
      <c r="KSD1" s="33" t="s">
        <v>8249</v>
      </c>
      <c r="KSE1" s="33" t="s">
        <v>8250</v>
      </c>
      <c r="KSF1" s="33" t="s">
        <v>8251</v>
      </c>
      <c r="KSG1" s="33" t="s">
        <v>8252</v>
      </c>
      <c r="KSH1" s="33" t="s">
        <v>8253</v>
      </c>
      <c r="KSI1" s="33" t="s">
        <v>8254</v>
      </c>
      <c r="KSJ1" s="33" t="s">
        <v>8255</v>
      </c>
      <c r="KSK1" s="33" t="s">
        <v>8256</v>
      </c>
      <c r="KSL1" s="33" t="s">
        <v>8257</v>
      </c>
      <c r="KSM1" s="33" t="s">
        <v>8258</v>
      </c>
      <c r="KSN1" s="33" t="s">
        <v>8259</v>
      </c>
      <c r="KSO1" s="33" t="s">
        <v>8260</v>
      </c>
      <c r="KSP1" s="33" t="s">
        <v>8261</v>
      </c>
      <c r="KSQ1" s="33" t="s">
        <v>8262</v>
      </c>
      <c r="KSR1" s="33" t="s">
        <v>8263</v>
      </c>
      <c r="KSS1" s="33" t="s">
        <v>8264</v>
      </c>
      <c r="KST1" s="33" t="s">
        <v>8265</v>
      </c>
      <c r="KSU1" s="33" t="s">
        <v>8266</v>
      </c>
      <c r="KSV1" s="33" t="s">
        <v>8267</v>
      </c>
      <c r="KSW1" s="33" t="s">
        <v>8268</v>
      </c>
      <c r="KSX1" s="33" t="s">
        <v>8269</v>
      </c>
      <c r="KSY1" s="33" t="s">
        <v>8270</v>
      </c>
      <c r="KSZ1" s="33" t="s">
        <v>8271</v>
      </c>
      <c r="KTA1" s="33" t="s">
        <v>8272</v>
      </c>
      <c r="KTB1" s="33" t="s">
        <v>8273</v>
      </c>
      <c r="KTC1" s="33" t="s">
        <v>8274</v>
      </c>
      <c r="KTD1" s="33" t="s">
        <v>8275</v>
      </c>
      <c r="KTE1" s="33" t="s">
        <v>8276</v>
      </c>
      <c r="KTF1" s="33" t="s">
        <v>8277</v>
      </c>
      <c r="KTG1" s="33" t="s">
        <v>8278</v>
      </c>
      <c r="KTH1" s="33" t="s">
        <v>8279</v>
      </c>
      <c r="KTI1" s="33" t="s">
        <v>8280</v>
      </c>
      <c r="KTJ1" s="33" t="s">
        <v>8281</v>
      </c>
      <c r="KTK1" s="33" t="s">
        <v>8282</v>
      </c>
      <c r="KTL1" s="33" t="s">
        <v>8283</v>
      </c>
      <c r="KTM1" s="33" t="s">
        <v>8284</v>
      </c>
      <c r="KTN1" s="33" t="s">
        <v>8285</v>
      </c>
      <c r="KTO1" s="33" t="s">
        <v>8286</v>
      </c>
      <c r="KTP1" s="33" t="s">
        <v>8287</v>
      </c>
      <c r="KTQ1" s="33" t="s">
        <v>8288</v>
      </c>
      <c r="KTR1" s="33" t="s">
        <v>8289</v>
      </c>
      <c r="KTS1" s="33" t="s">
        <v>8290</v>
      </c>
      <c r="KTT1" s="33" t="s">
        <v>8291</v>
      </c>
      <c r="KTU1" s="33" t="s">
        <v>8292</v>
      </c>
      <c r="KTV1" s="33" t="s">
        <v>8293</v>
      </c>
      <c r="KTW1" s="33" t="s">
        <v>8294</v>
      </c>
      <c r="KTX1" s="33" t="s">
        <v>8295</v>
      </c>
      <c r="KTY1" s="33" t="s">
        <v>8296</v>
      </c>
      <c r="KTZ1" s="33" t="s">
        <v>8297</v>
      </c>
      <c r="KUA1" s="33" t="s">
        <v>8298</v>
      </c>
      <c r="KUB1" s="33" t="s">
        <v>8299</v>
      </c>
      <c r="KUC1" s="33" t="s">
        <v>8300</v>
      </c>
      <c r="KUD1" s="33" t="s">
        <v>8301</v>
      </c>
      <c r="KUE1" s="33" t="s">
        <v>8302</v>
      </c>
      <c r="KUF1" s="33" t="s">
        <v>8303</v>
      </c>
      <c r="KUG1" s="33" t="s">
        <v>8304</v>
      </c>
      <c r="KUH1" s="33" t="s">
        <v>8305</v>
      </c>
      <c r="KUI1" s="33" t="s">
        <v>8306</v>
      </c>
      <c r="KUJ1" s="33" t="s">
        <v>8307</v>
      </c>
      <c r="KUK1" s="33" t="s">
        <v>8308</v>
      </c>
      <c r="KUL1" s="33" t="s">
        <v>8309</v>
      </c>
      <c r="KUM1" s="33" t="s">
        <v>8310</v>
      </c>
      <c r="KUN1" s="33" t="s">
        <v>8311</v>
      </c>
      <c r="KUO1" s="33" t="s">
        <v>8312</v>
      </c>
      <c r="KUP1" s="33" t="s">
        <v>8313</v>
      </c>
      <c r="KUQ1" s="33" t="s">
        <v>8314</v>
      </c>
      <c r="KUR1" s="33" t="s">
        <v>8315</v>
      </c>
      <c r="KUS1" s="33" t="s">
        <v>8316</v>
      </c>
      <c r="KUT1" s="33" t="s">
        <v>8317</v>
      </c>
      <c r="KUU1" s="33" t="s">
        <v>8318</v>
      </c>
      <c r="KUV1" s="33" t="s">
        <v>8319</v>
      </c>
      <c r="KUW1" s="33" t="s">
        <v>8320</v>
      </c>
      <c r="KUX1" s="33" t="s">
        <v>8321</v>
      </c>
      <c r="KUY1" s="33" t="s">
        <v>8322</v>
      </c>
      <c r="KUZ1" s="33" t="s">
        <v>8323</v>
      </c>
      <c r="KVA1" s="33" t="s">
        <v>8324</v>
      </c>
      <c r="KVB1" s="33" t="s">
        <v>8325</v>
      </c>
      <c r="KVC1" s="33" t="s">
        <v>8326</v>
      </c>
      <c r="KVD1" s="33" t="s">
        <v>8327</v>
      </c>
      <c r="KVE1" s="33" t="s">
        <v>8328</v>
      </c>
      <c r="KVF1" s="33" t="s">
        <v>8329</v>
      </c>
      <c r="KVG1" s="33" t="s">
        <v>8330</v>
      </c>
      <c r="KVH1" s="33" t="s">
        <v>8331</v>
      </c>
      <c r="KVI1" s="33" t="s">
        <v>8332</v>
      </c>
      <c r="KVJ1" s="33" t="s">
        <v>8333</v>
      </c>
      <c r="KVK1" s="33" t="s">
        <v>8334</v>
      </c>
      <c r="KVL1" s="33" t="s">
        <v>8335</v>
      </c>
      <c r="KVM1" s="33" t="s">
        <v>8336</v>
      </c>
      <c r="KVN1" s="33" t="s">
        <v>8337</v>
      </c>
      <c r="KVO1" s="33" t="s">
        <v>8338</v>
      </c>
      <c r="KVP1" s="33" t="s">
        <v>8339</v>
      </c>
      <c r="KVQ1" s="33" t="s">
        <v>8340</v>
      </c>
      <c r="KVR1" s="33" t="s">
        <v>8341</v>
      </c>
      <c r="KVS1" s="33" t="s">
        <v>8342</v>
      </c>
      <c r="KVT1" s="33" t="s">
        <v>8343</v>
      </c>
      <c r="KVU1" s="33" t="s">
        <v>8344</v>
      </c>
      <c r="KVV1" s="33" t="s">
        <v>8345</v>
      </c>
      <c r="KVW1" s="33" t="s">
        <v>8346</v>
      </c>
      <c r="KVX1" s="33" t="s">
        <v>8347</v>
      </c>
      <c r="KVY1" s="33" t="s">
        <v>8348</v>
      </c>
      <c r="KVZ1" s="33" t="s">
        <v>8349</v>
      </c>
      <c r="KWA1" s="33" t="s">
        <v>8350</v>
      </c>
      <c r="KWB1" s="33" t="s">
        <v>8351</v>
      </c>
      <c r="KWC1" s="33" t="s">
        <v>8352</v>
      </c>
      <c r="KWD1" s="33" t="s">
        <v>8353</v>
      </c>
      <c r="KWE1" s="33" t="s">
        <v>8354</v>
      </c>
      <c r="KWF1" s="33" t="s">
        <v>8355</v>
      </c>
      <c r="KWG1" s="33" t="s">
        <v>8356</v>
      </c>
      <c r="KWH1" s="33" t="s">
        <v>8357</v>
      </c>
      <c r="KWI1" s="33" t="s">
        <v>8358</v>
      </c>
      <c r="KWJ1" s="33" t="s">
        <v>8359</v>
      </c>
      <c r="KWK1" s="33" t="s">
        <v>8360</v>
      </c>
      <c r="KWL1" s="33" t="s">
        <v>8361</v>
      </c>
      <c r="KWM1" s="33" t="s">
        <v>8362</v>
      </c>
      <c r="KWN1" s="33" t="s">
        <v>8363</v>
      </c>
      <c r="KWO1" s="33" t="s">
        <v>8364</v>
      </c>
      <c r="KWP1" s="33" t="s">
        <v>8365</v>
      </c>
      <c r="KWQ1" s="33" t="s">
        <v>8366</v>
      </c>
      <c r="KWR1" s="33" t="s">
        <v>8367</v>
      </c>
      <c r="KWS1" s="33" t="s">
        <v>8368</v>
      </c>
      <c r="KWT1" s="33" t="s">
        <v>8369</v>
      </c>
      <c r="KWU1" s="33" t="s">
        <v>8370</v>
      </c>
      <c r="KWV1" s="33" t="s">
        <v>8371</v>
      </c>
      <c r="KWW1" s="33" t="s">
        <v>8372</v>
      </c>
      <c r="KWX1" s="33" t="s">
        <v>8373</v>
      </c>
      <c r="KWY1" s="33" t="s">
        <v>8374</v>
      </c>
      <c r="KWZ1" s="33" t="s">
        <v>8375</v>
      </c>
      <c r="KXA1" s="33" t="s">
        <v>8376</v>
      </c>
      <c r="KXB1" s="33" t="s">
        <v>8377</v>
      </c>
      <c r="KXC1" s="33" t="s">
        <v>8378</v>
      </c>
      <c r="KXD1" s="33" t="s">
        <v>8379</v>
      </c>
      <c r="KXE1" s="33" t="s">
        <v>8380</v>
      </c>
      <c r="KXF1" s="33" t="s">
        <v>8381</v>
      </c>
      <c r="KXG1" s="33" t="s">
        <v>8382</v>
      </c>
      <c r="KXH1" s="33" t="s">
        <v>8383</v>
      </c>
      <c r="KXI1" s="33" t="s">
        <v>8384</v>
      </c>
      <c r="KXJ1" s="33" t="s">
        <v>8385</v>
      </c>
      <c r="KXK1" s="33" t="s">
        <v>8386</v>
      </c>
      <c r="KXL1" s="33" t="s">
        <v>8387</v>
      </c>
      <c r="KXM1" s="33" t="s">
        <v>8388</v>
      </c>
      <c r="KXN1" s="33" t="s">
        <v>8389</v>
      </c>
      <c r="KXO1" s="33" t="s">
        <v>8390</v>
      </c>
      <c r="KXP1" s="33" t="s">
        <v>8391</v>
      </c>
      <c r="KXQ1" s="33" t="s">
        <v>8392</v>
      </c>
      <c r="KXR1" s="33" t="s">
        <v>8393</v>
      </c>
      <c r="KXS1" s="33" t="s">
        <v>8394</v>
      </c>
      <c r="KXT1" s="33" t="s">
        <v>8395</v>
      </c>
      <c r="KXU1" s="33" t="s">
        <v>8396</v>
      </c>
      <c r="KXV1" s="33" t="s">
        <v>8397</v>
      </c>
      <c r="KXW1" s="33" t="s">
        <v>8398</v>
      </c>
      <c r="KXX1" s="33" t="s">
        <v>8399</v>
      </c>
      <c r="KXY1" s="33" t="s">
        <v>8400</v>
      </c>
      <c r="KXZ1" s="33" t="s">
        <v>8401</v>
      </c>
      <c r="KYA1" s="33" t="s">
        <v>8402</v>
      </c>
      <c r="KYB1" s="33" t="s">
        <v>8403</v>
      </c>
      <c r="KYC1" s="33" t="s">
        <v>8404</v>
      </c>
      <c r="KYD1" s="33" t="s">
        <v>8405</v>
      </c>
      <c r="KYE1" s="33" t="s">
        <v>8406</v>
      </c>
      <c r="KYF1" s="33" t="s">
        <v>8407</v>
      </c>
      <c r="KYG1" s="33" t="s">
        <v>8408</v>
      </c>
      <c r="KYH1" s="33" t="s">
        <v>8409</v>
      </c>
      <c r="KYI1" s="33" t="s">
        <v>8410</v>
      </c>
      <c r="KYJ1" s="33" t="s">
        <v>8411</v>
      </c>
      <c r="KYK1" s="33" t="s">
        <v>8412</v>
      </c>
      <c r="KYL1" s="33" t="s">
        <v>8413</v>
      </c>
      <c r="KYM1" s="33" t="s">
        <v>8414</v>
      </c>
      <c r="KYN1" s="33" t="s">
        <v>8415</v>
      </c>
      <c r="KYO1" s="33" t="s">
        <v>8416</v>
      </c>
      <c r="KYP1" s="33" t="s">
        <v>8417</v>
      </c>
      <c r="KYQ1" s="33" t="s">
        <v>8418</v>
      </c>
      <c r="KYR1" s="33" t="s">
        <v>8419</v>
      </c>
      <c r="KYS1" s="33" t="s">
        <v>8420</v>
      </c>
      <c r="KYT1" s="33" t="s">
        <v>8421</v>
      </c>
      <c r="KYU1" s="33" t="s">
        <v>8422</v>
      </c>
      <c r="KYV1" s="33" t="s">
        <v>8423</v>
      </c>
      <c r="KYW1" s="33" t="s">
        <v>8424</v>
      </c>
      <c r="KYX1" s="33" t="s">
        <v>8425</v>
      </c>
      <c r="KYY1" s="33" t="s">
        <v>8426</v>
      </c>
      <c r="KYZ1" s="33" t="s">
        <v>8427</v>
      </c>
      <c r="KZA1" s="33" t="s">
        <v>8428</v>
      </c>
      <c r="KZB1" s="33" t="s">
        <v>8429</v>
      </c>
      <c r="KZC1" s="33" t="s">
        <v>8430</v>
      </c>
      <c r="KZD1" s="33" t="s">
        <v>8431</v>
      </c>
      <c r="KZE1" s="33" t="s">
        <v>8432</v>
      </c>
      <c r="KZF1" s="33" t="s">
        <v>8433</v>
      </c>
      <c r="KZG1" s="33" t="s">
        <v>8434</v>
      </c>
      <c r="KZH1" s="33" t="s">
        <v>8435</v>
      </c>
      <c r="KZI1" s="33" t="s">
        <v>8436</v>
      </c>
      <c r="KZJ1" s="33" t="s">
        <v>8437</v>
      </c>
      <c r="KZK1" s="33" t="s">
        <v>8438</v>
      </c>
      <c r="KZL1" s="33" t="s">
        <v>8439</v>
      </c>
      <c r="KZM1" s="33" t="s">
        <v>8440</v>
      </c>
      <c r="KZN1" s="33" t="s">
        <v>8441</v>
      </c>
      <c r="KZO1" s="33" t="s">
        <v>8442</v>
      </c>
      <c r="KZP1" s="33" t="s">
        <v>8443</v>
      </c>
      <c r="KZQ1" s="33" t="s">
        <v>8444</v>
      </c>
      <c r="KZR1" s="33" t="s">
        <v>8445</v>
      </c>
      <c r="KZS1" s="33" t="s">
        <v>8446</v>
      </c>
      <c r="KZT1" s="33" t="s">
        <v>8447</v>
      </c>
      <c r="KZU1" s="33" t="s">
        <v>8448</v>
      </c>
      <c r="KZV1" s="33" t="s">
        <v>8449</v>
      </c>
      <c r="KZW1" s="33" t="s">
        <v>8450</v>
      </c>
      <c r="KZX1" s="33" t="s">
        <v>8451</v>
      </c>
      <c r="KZY1" s="33" t="s">
        <v>8452</v>
      </c>
      <c r="KZZ1" s="33" t="s">
        <v>8453</v>
      </c>
      <c r="LAA1" s="33" t="s">
        <v>8454</v>
      </c>
      <c r="LAB1" s="33" t="s">
        <v>8455</v>
      </c>
      <c r="LAC1" s="33" t="s">
        <v>8456</v>
      </c>
      <c r="LAD1" s="33" t="s">
        <v>8457</v>
      </c>
      <c r="LAE1" s="33" t="s">
        <v>8458</v>
      </c>
      <c r="LAF1" s="33" t="s">
        <v>8459</v>
      </c>
      <c r="LAG1" s="33" t="s">
        <v>8460</v>
      </c>
      <c r="LAH1" s="33" t="s">
        <v>8461</v>
      </c>
      <c r="LAI1" s="33" t="s">
        <v>8462</v>
      </c>
      <c r="LAJ1" s="33" t="s">
        <v>8463</v>
      </c>
      <c r="LAK1" s="33" t="s">
        <v>8464</v>
      </c>
      <c r="LAL1" s="33" t="s">
        <v>8465</v>
      </c>
      <c r="LAM1" s="33" t="s">
        <v>8466</v>
      </c>
      <c r="LAN1" s="33" t="s">
        <v>8467</v>
      </c>
      <c r="LAO1" s="33" t="s">
        <v>8468</v>
      </c>
      <c r="LAP1" s="33" t="s">
        <v>8469</v>
      </c>
      <c r="LAQ1" s="33" t="s">
        <v>8470</v>
      </c>
      <c r="LAR1" s="33" t="s">
        <v>8471</v>
      </c>
      <c r="LAS1" s="33" t="s">
        <v>8472</v>
      </c>
      <c r="LAT1" s="33" t="s">
        <v>8473</v>
      </c>
      <c r="LAU1" s="33" t="s">
        <v>8474</v>
      </c>
      <c r="LAV1" s="33" t="s">
        <v>8475</v>
      </c>
      <c r="LAW1" s="33" t="s">
        <v>8476</v>
      </c>
      <c r="LAX1" s="33" t="s">
        <v>8477</v>
      </c>
      <c r="LAY1" s="33" t="s">
        <v>8478</v>
      </c>
      <c r="LAZ1" s="33" t="s">
        <v>8479</v>
      </c>
      <c r="LBA1" s="33" t="s">
        <v>8480</v>
      </c>
      <c r="LBB1" s="33" t="s">
        <v>8481</v>
      </c>
      <c r="LBC1" s="33" t="s">
        <v>8482</v>
      </c>
      <c r="LBD1" s="33" t="s">
        <v>8483</v>
      </c>
      <c r="LBE1" s="33" t="s">
        <v>8484</v>
      </c>
      <c r="LBF1" s="33" t="s">
        <v>8485</v>
      </c>
      <c r="LBG1" s="33" t="s">
        <v>8486</v>
      </c>
      <c r="LBH1" s="33" t="s">
        <v>8487</v>
      </c>
      <c r="LBI1" s="33" t="s">
        <v>8488</v>
      </c>
      <c r="LBJ1" s="33" t="s">
        <v>8489</v>
      </c>
      <c r="LBK1" s="33" t="s">
        <v>8490</v>
      </c>
      <c r="LBL1" s="33" t="s">
        <v>8491</v>
      </c>
      <c r="LBM1" s="33" t="s">
        <v>8492</v>
      </c>
      <c r="LBN1" s="33" t="s">
        <v>8493</v>
      </c>
      <c r="LBO1" s="33" t="s">
        <v>8494</v>
      </c>
      <c r="LBP1" s="33" t="s">
        <v>8495</v>
      </c>
      <c r="LBQ1" s="33" t="s">
        <v>8496</v>
      </c>
      <c r="LBR1" s="33" t="s">
        <v>8497</v>
      </c>
      <c r="LBS1" s="33" t="s">
        <v>8498</v>
      </c>
      <c r="LBT1" s="33" t="s">
        <v>8499</v>
      </c>
      <c r="LBU1" s="33" t="s">
        <v>8500</v>
      </c>
      <c r="LBV1" s="33" t="s">
        <v>8501</v>
      </c>
      <c r="LBW1" s="33" t="s">
        <v>8502</v>
      </c>
      <c r="LBX1" s="33" t="s">
        <v>8503</v>
      </c>
      <c r="LBY1" s="33" t="s">
        <v>8504</v>
      </c>
      <c r="LBZ1" s="33" t="s">
        <v>8505</v>
      </c>
      <c r="LCA1" s="33" t="s">
        <v>8506</v>
      </c>
      <c r="LCB1" s="33" t="s">
        <v>8507</v>
      </c>
      <c r="LCC1" s="33" t="s">
        <v>8508</v>
      </c>
      <c r="LCD1" s="33" t="s">
        <v>8509</v>
      </c>
      <c r="LCE1" s="33" t="s">
        <v>8510</v>
      </c>
      <c r="LCF1" s="33" t="s">
        <v>8511</v>
      </c>
      <c r="LCG1" s="33" t="s">
        <v>8512</v>
      </c>
      <c r="LCH1" s="33" t="s">
        <v>8513</v>
      </c>
      <c r="LCI1" s="33" t="s">
        <v>8514</v>
      </c>
      <c r="LCJ1" s="33" t="s">
        <v>8515</v>
      </c>
      <c r="LCK1" s="33" t="s">
        <v>8516</v>
      </c>
      <c r="LCL1" s="33" t="s">
        <v>8517</v>
      </c>
      <c r="LCM1" s="33" t="s">
        <v>8518</v>
      </c>
      <c r="LCN1" s="33" t="s">
        <v>8519</v>
      </c>
      <c r="LCO1" s="33" t="s">
        <v>8520</v>
      </c>
      <c r="LCP1" s="33" t="s">
        <v>8521</v>
      </c>
      <c r="LCQ1" s="33" t="s">
        <v>8522</v>
      </c>
      <c r="LCR1" s="33" t="s">
        <v>8523</v>
      </c>
      <c r="LCS1" s="33" t="s">
        <v>8524</v>
      </c>
      <c r="LCT1" s="33" t="s">
        <v>8525</v>
      </c>
      <c r="LCU1" s="33" t="s">
        <v>8526</v>
      </c>
      <c r="LCV1" s="33" t="s">
        <v>8527</v>
      </c>
      <c r="LCW1" s="33" t="s">
        <v>8528</v>
      </c>
      <c r="LCX1" s="33" t="s">
        <v>8529</v>
      </c>
      <c r="LCY1" s="33" t="s">
        <v>8530</v>
      </c>
      <c r="LCZ1" s="33" t="s">
        <v>8531</v>
      </c>
      <c r="LDA1" s="33" t="s">
        <v>8532</v>
      </c>
      <c r="LDB1" s="33" t="s">
        <v>8533</v>
      </c>
      <c r="LDC1" s="33" t="s">
        <v>8534</v>
      </c>
      <c r="LDD1" s="33" t="s">
        <v>8535</v>
      </c>
      <c r="LDE1" s="33" t="s">
        <v>8536</v>
      </c>
      <c r="LDF1" s="33" t="s">
        <v>8537</v>
      </c>
      <c r="LDG1" s="33" t="s">
        <v>8538</v>
      </c>
      <c r="LDH1" s="33" t="s">
        <v>8539</v>
      </c>
      <c r="LDI1" s="33" t="s">
        <v>8540</v>
      </c>
      <c r="LDJ1" s="33" t="s">
        <v>8541</v>
      </c>
      <c r="LDK1" s="33" t="s">
        <v>8542</v>
      </c>
      <c r="LDL1" s="33" t="s">
        <v>8543</v>
      </c>
      <c r="LDM1" s="33" t="s">
        <v>8544</v>
      </c>
      <c r="LDN1" s="33" t="s">
        <v>8545</v>
      </c>
      <c r="LDO1" s="33" t="s">
        <v>8546</v>
      </c>
      <c r="LDP1" s="33" t="s">
        <v>8547</v>
      </c>
      <c r="LDQ1" s="33" t="s">
        <v>8548</v>
      </c>
      <c r="LDR1" s="33" t="s">
        <v>8549</v>
      </c>
      <c r="LDS1" s="33" t="s">
        <v>8550</v>
      </c>
      <c r="LDT1" s="33" t="s">
        <v>8551</v>
      </c>
      <c r="LDU1" s="33" t="s">
        <v>8552</v>
      </c>
      <c r="LDV1" s="33" t="s">
        <v>8553</v>
      </c>
      <c r="LDW1" s="33" t="s">
        <v>8554</v>
      </c>
      <c r="LDX1" s="33" t="s">
        <v>8555</v>
      </c>
      <c r="LDY1" s="33" t="s">
        <v>8556</v>
      </c>
      <c r="LDZ1" s="33" t="s">
        <v>8557</v>
      </c>
      <c r="LEA1" s="33" t="s">
        <v>8558</v>
      </c>
      <c r="LEB1" s="33" t="s">
        <v>8559</v>
      </c>
      <c r="LEC1" s="33" t="s">
        <v>8560</v>
      </c>
      <c r="LED1" s="33" t="s">
        <v>8561</v>
      </c>
      <c r="LEE1" s="33" t="s">
        <v>8562</v>
      </c>
      <c r="LEF1" s="33" t="s">
        <v>8563</v>
      </c>
      <c r="LEG1" s="33" t="s">
        <v>8564</v>
      </c>
      <c r="LEH1" s="33" t="s">
        <v>8565</v>
      </c>
      <c r="LEI1" s="33" t="s">
        <v>8566</v>
      </c>
      <c r="LEJ1" s="33" t="s">
        <v>8567</v>
      </c>
      <c r="LEK1" s="33" t="s">
        <v>8568</v>
      </c>
      <c r="LEL1" s="33" t="s">
        <v>8569</v>
      </c>
      <c r="LEM1" s="33" t="s">
        <v>8570</v>
      </c>
      <c r="LEN1" s="33" t="s">
        <v>8571</v>
      </c>
      <c r="LEO1" s="33" t="s">
        <v>8572</v>
      </c>
      <c r="LEP1" s="33" t="s">
        <v>8573</v>
      </c>
      <c r="LEQ1" s="33" t="s">
        <v>8574</v>
      </c>
      <c r="LER1" s="33" t="s">
        <v>8575</v>
      </c>
      <c r="LES1" s="33" t="s">
        <v>8576</v>
      </c>
      <c r="LET1" s="33" t="s">
        <v>8577</v>
      </c>
      <c r="LEU1" s="33" t="s">
        <v>8578</v>
      </c>
      <c r="LEV1" s="33" t="s">
        <v>8579</v>
      </c>
      <c r="LEW1" s="33" t="s">
        <v>8580</v>
      </c>
      <c r="LEX1" s="33" t="s">
        <v>8581</v>
      </c>
      <c r="LEY1" s="33" t="s">
        <v>8582</v>
      </c>
      <c r="LEZ1" s="33" t="s">
        <v>8583</v>
      </c>
      <c r="LFA1" s="33" t="s">
        <v>8584</v>
      </c>
      <c r="LFB1" s="33" t="s">
        <v>8585</v>
      </c>
      <c r="LFC1" s="33" t="s">
        <v>8586</v>
      </c>
      <c r="LFD1" s="33" t="s">
        <v>8587</v>
      </c>
      <c r="LFE1" s="33" t="s">
        <v>8588</v>
      </c>
      <c r="LFF1" s="33" t="s">
        <v>8589</v>
      </c>
      <c r="LFG1" s="33" t="s">
        <v>8590</v>
      </c>
      <c r="LFH1" s="33" t="s">
        <v>8591</v>
      </c>
      <c r="LFI1" s="33" t="s">
        <v>8592</v>
      </c>
      <c r="LFJ1" s="33" t="s">
        <v>8593</v>
      </c>
      <c r="LFK1" s="33" t="s">
        <v>8594</v>
      </c>
      <c r="LFL1" s="33" t="s">
        <v>8595</v>
      </c>
      <c r="LFM1" s="33" t="s">
        <v>8596</v>
      </c>
      <c r="LFN1" s="33" t="s">
        <v>8597</v>
      </c>
      <c r="LFO1" s="33" t="s">
        <v>8598</v>
      </c>
      <c r="LFP1" s="33" t="s">
        <v>8599</v>
      </c>
      <c r="LFQ1" s="33" t="s">
        <v>8600</v>
      </c>
      <c r="LFR1" s="33" t="s">
        <v>8601</v>
      </c>
      <c r="LFS1" s="33" t="s">
        <v>8602</v>
      </c>
      <c r="LFT1" s="33" t="s">
        <v>8603</v>
      </c>
      <c r="LFU1" s="33" t="s">
        <v>8604</v>
      </c>
      <c r="LFV1" s="33" t="s">
        <v>8605</v>
      </c>
      <c r="LFW1" s="33" t="s">
        <v>8606</v>
      </c>
      <c r="LFX1" s="33" t="s">
        <v>8607</v>
      </c>
      <c r="LFY1" s="33" t="s">
        <v>8608</v>
      </c>
      <c r="LFZ1" s="33" t="s">
        <v>8609</v>
      </c>
      <c r="LGA1" s="33" t="s">
        <v>8610</v>
      </c>
      <c r="LGB1" s="33" t="s">
        <v>8611</v>
      </c>
      <c r="LGC1" s="33" t="s">
        <v>8612</v>
      </c>
      <c r="LGD1" s="33" t="s">
        <v>8613</v>
      </c>
      <c r="LGE1" s="33" t="s">
        <v>8614</v>
      </c>
      <c r="LGF1" s="33" t="s">
        <v>8615</v>
      </c>
      <c r="LGG1" s="33" t="s">
        <v>8616</v>
      </c>
      <c r="LGH1" s="33" t="s">
        <v>8617</v>
      </c>
      <c r="LGI1" s="33" t="s">
        <v>8618</v>
      </c>
      <c r="LGJ1" s="33" t="s">
        <v>8619</v>
      </c>
      <c r="LGK1" s="33" t="s">
        <v>8620</v>
      </c>
      <c r="LGL1" s="33" t="s">
        <v>8621</v>
      </c>
      <c r="LGM1" s="33" t="s">
        <v>8622</v>
      </c>
      <c r="LGN1" s="33" t="s">
        <v>8623</v>
      </c>
      <c r="LGO1" s="33" t="s">
        <v>8624</v>
      </c>
      <c r="LGP1" s="33" t="s">
        <v>8625</v>
      </c>
      <c r="LGQ1" s="33" t="s">
        <v>8626</v>
      </c>
      <c r="LGR1" s="33" t="s">
        <v>8627</v>
      </c>
      <c r="LGS1" s="33" t="s">
        <v>8628</v>
      </c>
      <c r="LGT1" s="33" t="s">
        <v>8629</v>
      </c>
      <c r="LGU1" s="33" t="s">
        <v>8630</v>
      </c>
      <c r="LGV1" s="33" t="s">
        <v>8631</v>
      </c>
      <c r="LGW1" s="33" t="s">
        <v>8632</v>
      </c>
      <c r="LGX1" s="33" t="s">
        <v>8633</v>
      </c>
      <c r="LGY1" s="33" t="s">
        <v>8634</v>
      </c>
      <c r="LGZ1" s="33" t="s">
        <v>8635</v>
      </c>
      <c r="LHA1" s="33" t="s">
        <v>8636</v>
      </c>
      <c r="LHB1" s="33" t="s">
        <v>8637</v>
      </c>
      <c r="LHC1" s="33" t="s">
        <v>8638</v>
      </c>
      <c r="LHD1" s="33" t="s">
        <v>8639</v>
      </c>
      <c r="LHE1" s="33" t="s">
        <v>8640</v>
      </c>
      <c r="LHF1" s="33" t="s">
        <v>8641</v>
      </c>
      <c r="LHG1" s="33" t="s">
        <v>8642</v>
      </c>
      <c r="LHH1" s="33" t="s">
        <v>8643</v>
      </c>
      <c r="LHI1" s="33" t="s">
        <v>8644</v>
      </c>
      <c r="LHJ1" s="33" t="s">
        <v>8645</v>
      </c>
      <c r="LHK1" s="33" t="s">
        <v>8646</v>
      </c>
      <c r="LHL1" s="33" t="s">
        <v>8647</v>
      </c>
      <c r="LHM1" s="33" t="s">
        <v>8648</v>
      </c>
      <c r="LHN1" s="33" t="s">
        <v>8649</v>
      </c>
      <c r="LHO1" s="33" t="s">
        <v>8650</v>
      </c>
      <c r="LHP1" s="33" t="s">
        <v>8651</v>
      </c>
      <c r="LHQ1" s="33" t="s">
        <v>8652</v>
      </c>
      <c r="LHR1" s="33" t="s">
        <v>8653</v>
      </c>
      <c r="LHS1" s="33" t="s">
        <v>8654</v>
      </c>
      <c r="LHT1" s="33" t="s">
        <v>8655</v>
      </c>
      <c r="LHU1" s="33" t="s">
        <v>8656</v>
      </c>
      <c r="LHV1" s="33" t="s">
        <v>8657</v>
      </c>
      <c r="LHW1" s="33" t="s">
        <v>8658</v>
      </c>
      <c r="LHX1" s="33" t="s">
        <v>8659</v>
      </c>
      <c r="LHY1" s="33" t="s">
        <v>8660</v>
      </c>
      <c r="LHZ1" s="33" t="s">
        <v>8661</v>
      </c>
      <c r="LIA1" s="33" t="s">
        <v>8662</v>
      </c>
      <c r="LIB1" s="33" t="s">
        <v>8663</v>
      </c>
      <c r="LIC1" s="33" t="s">
        <v>8664</v>
      </c>
      <c r="LID1" s="33" t="s">
        <v>8665</v>
      </c>
      <c r="LIE1" s="33" t="s">
        <v>8666</v>
      </c>
      <c r="LIF1" s="33" t="s">
        <v>8667</v>
      </c>
      <c r="LIG1" s="33" t="s">
        <v>8668</v>
      </c>
      <c r="LIH1" s="33" t="s">
        <v>8669</v>
      </c>
      <c r="LII1" s="33" t="s">
        <v>8670</v>
      </c>
      <c r="LIJ1" s="33" t="s">
        <v>8671</v>
      </c>
      <c r="LIK1" s="33" t="s">
        <v>8672</v>
      </c>
      <c r="LIL1" s="33" t="s">
        <v>8673</v>
      </c>
      <c r="LIM1" s="33" t="s">
        <v>8674</v>
      </c>
      <c r="LIN1" s="33" t="s">
        <v>8675</v>
      </c>
      <c r="LIO1" s="33" t="s">
        <v>8676</v>
      </c>
      <c r="LIP1" s="33" t="s">
        <v>8677</v>
      </c>
      <c r="LIQ1" s="33" t="s">
        <v>8678</v>
      </c>
      <c r="LIR1" s="33" t="s">
        <v>8679</v>
      </c>
      <c r="LIS1" s="33" t="s">
        <v>8680</v>
      </c>
      <c r="LIT1" s="33" t="s">
        <v>8681</v>
      </c>
      <c r="LIU1" s="33" t="s">
        <v>8682</v>
      </c>
      <c r="LIV1" s="33" t="s">
        <v>8683</v>
      </c>
      <c r="LIW1" s="33" t="s">
        <v>8684</v>
      </c>
      <c r="LIX1" s="33" t="s">
        <v>8685</v>
      </c>
      <c r="LIY1" s="33" t="s">
        <v>8686</v>
      </c>
      <c r="LIZ1" s="33" t="s">
        <v>8687</v>
      </c>
      <c r="LJA1" s="33" t="s">
        <v>8688</v>
      </c>
      <c r="LJB1" s="33" t="s">
        <v>8689</v>
      </c>
      <c r="LJC1" s="33" t="s">
        <v>8690</v>
      </c>
      <c r="LJD1" s="33" t="s">
        <v>8691</v>
      </c>
      <c r="LJE1" s="33" t="s">
        <v>8692</v>
      </c>
      <c r="LJF1" s="33" t="s">
        <v>8693</v>
      </c>
      <c r="LJG1" s="33" t="s">
        <v>8694</v>
      </c>
      <c r="LJH1" s="33" t="s">
        <v>8695</v>
      </c>
      <c r="LJI1" s="33" t="s">
        <v>8696</v>
      </c>
      <c r="LJJ1" s="33" t="s">
        <v>8697</v>
      </c>
      <c r="LJK1" s="33" t="s">
        <v>8698</v>
      </c>
      <c r="LJL1" s="33" t="s">
        <v>8699</v>
      </c>
      <c r="LJM1" s="33" t="s">
        <v>8700</v>
      </c>
      <c r="LJN1" s="33" t="s">
        <v>8701</v>
      </c>
      <c r="LJO1" s="33" t="s">
        <v>8702</v>
      </c>
      <c r="LJP1" s="33" t="s">
        <v>8703</v>
      </c>
      <c r="LJQ1" s="33" t="s">
        <v>8704</v>
      </c>
      <c r="LJR1" s="33" t="s">
        <v>8705</v>
      </c>
      <c r="LJS1" s="33" t="s">
        <v>8706</v>
      </c>
      <c r="LJT1" s="33" t="s">
        <v>8707</v>
      </c>
      <c r="LJU1" s="33" t="s">
        <v>8708</v>
      </c>
      <c r="LJV1" s="33" t="s">
        <v>8709</v>
      </c>
      <c r="LJW1" s="33" t="s">
        <v>8710</v>
      </c>
      <c r="LJX1" s="33" t="s">
        <v>8711</v>
      </c>
      <c r="LJY1" s="33" t="s">
        <v>8712</v>
      </c>
      <c r="LJZ1" s="33" t="s">
        <v>8713</v>
      </c>
      <c r="LKA1" s="33" t="s">
        <v>8714</v>
      </c>
      <c r="LKB1" s="33" t="s">
        <v>8715</v>
      </c>
      <c r="LKC1" s="33" t="s">
        <v>8716</v>
      </c>
      <c r="LKD1" s="33" t="s">
        <v>8717</v>
      </c>
      <c r="LKE1" s="33" t="s">
        <v>8718</v>
      </c>
      <c r="LKF1" s="33" t="s">
        <v>8719</v>
      </c>
      <c r="LKG1" s="33" t="s">
        <v>8720</v>
      </c>
      <c r="LKH1" s="33" t="s">
        <v>8721</v>
      </c>
      <c r="LKI1" s="33" t="s">
        <v>8722</v>
      </c>
      <c r="LKJ1" s="33" t="s">
        <v>8723</v>
      </c>
      <c r="LKK1" s="33" t="s">
        <v>8724</v>
      </c>
      <c r="LKL1" s="33" t="s">
        <v>8725</v>
      </c>
      <c r="LKM1" s="33" t="s">
        <v>8726</v>
      </c>
      <c r="LKN1" s="33" t="s">
        <v>8727</v>
      </c>
      <c r="LKO1" s="33" t="s">
        <v>8728</v>
      </c>
      <c r="LKP1" s="33" t="s">
        <v>8729</v>
      </c>
      <c r="LKQ1" s="33" t="s">
        <v>8730</v>
      </c>
      <c r="LKR1" s="33" t="s">
        <v>8731</v>
      </c>
      <c r="LKS1" s="33" t="s">
        <v>8732</v>
      </c>
      <c r="LKT1" s="33" t="s">
        <v>8733</v>
      </c>
      <c r="LKU1" s="33" t="s">
        <v>8734</v>
      </c>
      <c r="LKV1" s="33" t="s">
        <v>8735</v>
      </c>
      <c r="LKW1" s="33" t="s">
        <v>8736</v>
      </c>
      <c r="LKX1" s="33" t="s">
        <v>8737</v>
      </c>
      <c r="LKY1" s="33" t="s">
        <v>8738</v>
      </c>
      <c r="LKZ1" s="33" t="s">
        <v>8739</v>
      </c>
      <c r="LLA1" s="33" t="s">
        <v>8740</v>
      </c>
      <c r="LLB1" s="33" t="s">
        <v>8741</v>
      </c>
      <c r="LLC1" s="33" t="s">
        <v>8742</v>
      </c>
      <c r="LLD1" s="33" t="s">
        <v>8743</v>
      </c>
      <c r="LLE1" s="33" t="s">
        <v>8744</v>
      </c>
      <c r="LLF1" s="33" t="s">
        <v>8745</v>
      </c>
      <c r="LLG1" s="33" t="s">
        <v>8746</v>
      </c>
      <c r="LLH1" s="33" t="s">
        <v>8747</v>
      </c>
      <c r="LLI1" s="33" t="s">
        <v>8748</v>
      </c>
      <c r="LLJ1" s="33" t="s">
        <v>8749</v>
      </c>
      <c r="LLK1" s="33" t="s">
        <v>8750</v>
      </c>
      <c r="LLL1" s="33" t="s">
        <v>8751</v>
      </c>
      <c r="LLM1" s="33" t="s">
        <v>8752</v>
      </c>
      <c r="LLN1" s="33" t="s">
        <v>8753</v>
      </c>
      <c r="LLO1" s="33" t="s">
        <v>8754</v>
      </c>
      <c r="LLP1" s="33" t="s">
        <v>8755</v>
      </c>
      <c r="LLQ1" s="33" t="s">
        <v>8756</v>
      </c>
      <c r="LLR1" s="33" t="s">
        <v>8757</v>
      </c>
      <c r="LLS1" s="33" t="s">
        <v>8758</v>
      </c>
      <c r="LLT1" s="33" t="s">
        <v>8759</v>
      </c>
      <c r="LLU1" s="33" t="s">
        <v>8760</v>
      </c>
      <c r="LLV1" s="33" t="s">
        <v>8761</v>
      </c>
      <c r="LLW1" s="33" t="s">
        <v>8762</v>
      </c>
      <c r="LLX1" s="33" t="s">
        <v>8763</v>
      </c>
      <c r="LLY1" s="33" t="s">
        <v>8764</v>
      </c>
      <c r="LLZ1" s="33" t="s">
        <v>8765</v>
      </c>
      <c r="LMA1" s="33" t="s">
        <v>8766</v>
      </c>
      <c r="LMB1" s="33" t="s">
        <v>8767</v>
      </c>
      <c r="LMC1" s="33" t="s">
        <v>8768</v>
      </c>
      <c r="LMD1" s="33" t="s">
        <v>8769</v>
      </c>
      <c r="LME1" s="33" t="s">
        <v>8770</v>
      </c>
      <c r="LMF1" s="33" t="s">
        <v>8771</v>
      </c>
      <c r="LMG1" s="33" t="s">
        <v>8772</v>
      </c>
      <c r="LMH1" s="33" t="s">
        <v>8773</v>
      </c>
      <c r="LMI1" s="33" t="s">
        <v>8774</v>
      </c>
      <c r="LMJ1" s="33" t="s">
        <v>8775</v>
      </c>
      <c r="LMK1" s="33" t="s">
        <v>8776</v>
      </c>
      <c r="LML1" s="33" t="s">
        <v>8777</v>
      </c>
      <c r="LMM1" s="33" t="s">
        <v>8778</v>
      </c>
      <c r="LMN1" s="33" t="s">
        <v>8779</v>
      </c>
      <c r="LMO1" s="33" t="s">
        <v>8780</v>
      </c>
      <c r="LMP1" s="33" t="s">
        <v>8781</v>
      </c>
      <c r="LMQ1" s="33" t="s">
        <v>8782</v>
      </c>
      <c r="LMR1" s="33" t="s">
        <v>8783</v>
      </c>
      <c r="LMS1" s="33" t="s">
        <v>8784</v>
      </c>
      <c r="LMT1" s="33" t="s">
        <v>8785</v>
      </c>
      <c r="LMU1" s="33" t="s">
        <v>8786</v>
      </c>
      <c r="LMV1" s="33" t="s">
        <v>8787</v>
      </c>
      <c r="LMW1" s="33" t="s">
        <v>8788</v>
      </c>
      <c r="LMX1" s="33" t="s">
        <v>8789</v>
      </c>
      <c r="LMY1" s="33" t="s">
        <v>8790</v>
      </c>
      <c r="LMZ1" s="33" t="s">
        <v>8791</v>
      </c>
      <c r="LNA1" s="33" t="s">
        <v>8792</v>
      </c>
      <c r="LNB1" s="33" t="s">
        <v>8793</v>
      </c>
      <c r="LNC1" s="33" t="s">
        <v>8794</v>
      </c>
      <c r="LND1" s="33" t="s">
        <v>8795</v>
      </c>
      <c r="LNE1" s="33" t="s">
        <v>8796</v>
      </c>
      <c r="LNF1" s="33" t="s">
        <v>8797</v>
      </c>
      <c r="LNG1" s="33" t="s">
        <v>8798</v>
      </c>
      <c r="LNH1" s="33" t="s">
        <v>8799</v>
      </c>
      <c r="LNI1" s="33" t="s">
        <v>8800</v>
      </c>
      <c r="LNJ1" s="33" t="s">
        <v>8801</v>
      </c>
      <c r="LNK1" s="33" t="s">
        <v>8802</v>
      </c>
      <c r="LNL1" s="33" t="s">
        <v>8803</v>
      </c>
      <c r="LNM1" s="33" t="s">
        <v>8804</v>
      </c>
      <c r="LNN1" s="33" t="s">
        <v>8805</v>
      </c>
      <c r="LNO1" s="33" t="s">
        <v>8806</v>
      </c>
      <c r="LNP1" s="33" t="s">
        <v>8807</v>
      </c>
      <c r="LNQ1" s="33" t="s">
        <v>8808</v>
      </c>
      <c r="LNR1" s="33" t="s">
        <v>8809</v>
      </c>
      <c r="LNS1" s="33" t="s">
        <v>8810</v>
      </c>
      <c r="LNT1" s="33" t="s">
        <v>8811</v>
      </c>
      <c r="LNU1" s="33" t="s">
        <v>8812</v>
      </c>
      <c r="LNV1" s="33" t="s">
        <v>8813</v>
      </c>
      <c r="LNW1" s="33" t="s">
        <v>8814</v>
      </c>
      <c r="LNX1" s="33" t="s">
        <v>8815</v>
      </c>
      <c r="LNY1" s="33" t="s">
        <v>8816</v>
      </c>
      <c r="LNZ1" s="33" t="s">
        <v>8817</v>
      </c>
      <c r="LOA1" s="33" t="s">
        <v>8818</v>
      </c>
      <c r="LOB1" s="33" t="s">
        <v>8819</v>
      </c>
      <c r="LOC1" s="33" t="s">
        <v>8820</v>
      </c>
      <c r="LOD1" s="33" t="s">
        <v>8821</v>
      </c>
      <c r="LOE1" s="33" t="s">
        <v>8822</v>
      </c>
      <c r="LOF1" s="33" t="s">
        <v>8823</v>
      </c>
      <c r="LOG1" s="33" t="s">
        <v>8824</v>
      </c>
      <c r="LOH1" s="33" t="s">
        <v>8825</v>
      </c>
      <c r="LOI1" s="33" t="s">
        <v>8826</v>
      </c>
      <c r="LOJ1" s="33" t="s">
        <v>8827</v>
      </c>
      <c r="LOK1" s="33" t="s">
        <v>8828</v>
      </c>
      <c r="LOL1" s="33" t="s">
        <v>8829</v>
      </c>
      <c r="LOM1" s="33" t="s">
        <v>8830</v>
      </c>
      <c r="LON1" s="33" t="s">
        <v>8831</v>
      </c>
      <c r="LOO1" s="33" t="s">
        <v>8832</v>
      </c>
      <c r="LOP1" s="33" t="s">
        <v>8833</v>
      </c>
      <c r="LOQ1" s="33" t="s">
        <v>8834</v>
      </c>
      <c r="LOR1" s="33" t="s">
        <v>8835</v>
      </c>
      <c r="LOS1" s="33" t="s">
        <v>8836</v>
      </c>
      <c r="LOT1" s="33" t="s">
        <v>8837</v>
      </c>
      <c r="LOU1" s="33" t="s">
        <v>8838</v>
      </c>
      <c r="LOV1" s="33" t="s">
        <v>8839</v>
      </c>
      <c r="LOW1" s="33" t="s">
        <v>8840</v>
      </c>
      <c r="LOX1" s="33" t="s">
        <v>8841</v>
      </c>
      <c r="LOY1" s="33" t="s">
        <v>8842</v>
      </c>
      <c r="LOZ1" s="33" t="s">
        <v>8843</v>
      </c>
      <c r="LPA1" s="33" t="s">
        <v>8844</v>
      </c>
      <c r="LPB1" s="33" t="s">
        <v>8845</v>
      </c>
      <c r="LPC1" s="33" t="s">
        <v>8846</v>
      </c>
      <c r="LPD1" s="33" t="s">
        <v>8847</v>
      </c>
      <c r="LPE1" s="33" t="s">
        <v>8848</v>
      </c>
      <c r="LPF1" s="33" t="s">
        <v>8849</v>
      </c>
      <c r="LPG1" s="33" t="s">
        <v>8850</v>
      </c>
      <c r="LPH1" s="33" t="s">
        <v>8851</v>
      </c>
      <c r="LPI1" s="33" t="s">
        <v>8852</v>
      </c>
      <c r="LPJ1" s="33" t="s">
        <v>8853</v>
      </c>
      <c r="LPK1" s="33" t="s">
        <v>8854</v>
      </c>
      <c r="LPL1" s="33" t="s">
        <v>8855</v>
      </c>
      <c r="LPM1" s="33" t="s">
        <v>8856</v>
      </c>
      <c r="LPN1" s="33" t="s">
        <v>8857</v>
      </c>
      <c r="LPO1" s="33" t="s">
        <v>8858</v>
      </c>
      <c r="LPP1" s="33" t="s">
        <v>8859</v>
      </c>
      <c r="LPQ1" s="33" t="s">
        <v>8860</v>
      </c>
      <c r="LPR1" s="33" t="s">
        <v>8861</v>
      </c>
      <c r="LPS1" s="33" t="s">
        <v>8862</v>
      </c>
      <c r="LPT1" s="33" t="s">
        <v>8863</v>
      </c>
      <c r="LPU1" s="33" t="s">
        <v>8864</v>
      </c>
      <c r="LPV1" s="33" t="s">
        <v>8865</v>
      </c>
      <c r="LPW1" s="33" t="s">
        <v>8866</v>
      </c>
      <c r="LPX1" s="33" t="s">
        <v>8867</v>
      </c>
      <c r="LPY1" s="33" t="s">
        <v>8868</v>
      </c>
      <c r="LPZ1" s="33" t="s">
        <v>8869</v>
      </c>
      <c r="LQA1" s="33" t="s">
        <v>8870</v>
      </c>
      <c r="LQB1" s="33" t="s">
        <v>8871</v>
      </c>
      <c r="LQC1" s="33" t="s">
        <v>8872</v>
      </c>
      <c r="LQD1" s="33" t="s">
        <v>8873</v>
      </c>
      <c r="LQE1" s="33" t="s">
        <v>8874</v>
      </c>
      <c r="LQF1" s="33" t="s">
        <v>8875</v>
      </c>
      <c r="LQG1" s="33" t="s">
        <v>8876</v>
      </c>
      <c r="LQH1" s="33" t="s">
        <v>8877</v>
      </c>
      <c r="LQI1" s="33" t="s">
        <v>8878</v>
      </c>
      <c r="LQJ1" s="33" t="s">
        <v>8879</v>
      </c>
      <c r="LQK1" s="33" t="s">
        <v>8880</v>
      </c>
      <c r="LQL1" s="33" t="s">
        <v>8881</v>
      </c>
      <c r="LQM1" s="33" t="s">
        <v>8882</v>
      </c>
      <c r="LQN1" s="33" t="s">
        <v>8883</v>
      </c>
      <c r="LQO1" s="33" t="s">
        <v>8884</v>
      </c>
      <c r="LQP1" s="33" t="s">
        <v>8885</v>
      </c>
      <c r="LQQ1" s="33" t="s">
        <v>8886</v>
      </c>
      <c r="LQR1" s="33" t="s">
        <v>8887</v>
      </c>
      <c r="LQS1" s="33" t="s">
        <v>8888</v>
      </c>
      <c r="LQT1" s="33" t="s">
        <v>8889</v>
      </c>
      <c r="LQU1" s="33" t="s">
        <v>8890</v>
      </c>
      <c r="LQV1" s="33" t="s">
        <v>8891</v>
      </c>
      <c r="LQW1" s="33" t="s">
        <v>8892</v>
      </c>
      <c r="LQX1" s="33" t="s">
        <v>8893</v>
      </c>
      <c r="LQY1" s="33" t="s">
        <v>8894</v>
      </c>
      <c r="LQZ1" s="33" t="s">
        <v>8895</v>
      </c>
      <c r="LRA1" s="33" t="s">
        <v>8896</v>
      </c>
      <c r="LRB1" s="33" t="s">
        <v>8897</v>
      </c>
      <c r="LRC1" s="33" t="s">
        <v>8898</v>
      </c>
      <c r="LRD1" s="33" t="s">
        <v>8899</v>
      </c>
      <c r="LRE1" s="33" t="s">
        <v>8900</v>
      </c>
      <c r="LRF1" s="33" t="s">
        <v>8901</v>
      </c>
      <c r="LRG1" s="33" t="s">
        <v>8902</v>
      </c>
      <c r="LRH1" s="33" t="s">
        <v>8903</v>
      </c>
      <c r="LRI1" s="33" t="s">
        <v>8904</v>
      </c>
      <c r="LRJ1" s="33" t="s">
        <v>8905</v>
      </c>
      <c r="LRK1" s="33" t="s">
        <v>8906</v>
      </c>
      <c r="LRL1" s="33" t="s">
        <v>8907</v>
      </c>
      <c r="LRM1" s="33" t="s">
        <v>8908</v>
      </c>
      <c r="LRN1" s="33" t="s">
        <v>8909</v>
      </c>
      <c r="LRO1" s="33" t="s">
        <v>8910</v>
      </c>
      <c r="LRP1" s="33" t="s">
        <v>8911</v>
      </c>
      <c r="LRQ1" s="33" t="s">
        <v>8912</v>
      </c>
      <c r="LRR1" s="33" t="s">
        <v>8913</v>
      </c>
      <c r="LRS1" s="33" t="s">
        <v>8914</v>
      </c>
      <c r="LRT1" s="33" t="s">
        <v>8915</v>
      </c>
      <c r="LRU1" s="33" t="s">
        <v>8916</v>
      </c>
      <c r="LRV1" s="33" t="s">
        <v>8917</v>
      </c>
      <c r="LRW1" s="33" t="s">
        <v>8918</v>
      </c>
      <c r="LRX1" s="33" t="s">
        <v>8919</v>
      </c>
      <c r="LRY1" s="33" t="s">
        <v>8920</v>
      </c>
      <c r="LRZ1" s="33" t="s">
        <v>8921</v>
      </c>
      <c r="LSA1" s="33" t="s">
        <v>8922</v>
      </c>
      <c r="LSB1" s="33" t="s">
        <v>8923</v>
      </c>
      <c r="LSC1" s="33" t="s">
        <v>8924</v>
      </c>
      <c r="LSD1" s="33" t="s">
        <v>8925</v>
      </c>
      <c r="LSE1" s="33" t="s">
        <v>8926</v>
      </c>
      <c r="LSF1" s="33" t="s">
        <v>8927</v>
      </c>
      <c r="LSG1" s="33" t="s">
        <v>8928</v>
      </c>
      <c r="LSH1" s="33" t="s">
        <v>8929</v>
      </c>
      <c r="LSI1" s="33" t="s">
        <v>8930</v>
      </c>
      <c r="LSJ1" s="33" t="s">
        <v>8931</v>
      </c>
      <c r="LSK1" s="33" t="s">
        <v>8932</v>
      </c>
      <c r="LSL1" s="33" t="s">
        <v>8933</v>
      </c>
      <c r="LSM1" s="33" t="s">
        <v>8934</v>
      </c>
      <c r="LSN1" s="33" t="s">
        <v>8935</v>
      </c>
      <c r="LSO1" s="33" t="s">
        <v>8936</v>
      </c>
      <c r="LSP1" s="33" t="s">
        <v>8937</v>
      </c>
      <c r="LSQ1" s="33" t="s">
        <v>8938</v>
      </c>
      <c r="LSR1" s="33" t="s">
        <v>8939</v>
      </c>
      <c r="LSS1" s="33" t="s">
        <v>8940</v>
      </c>
      <c r="LST1" s="33" t="s">
        <v>8941</v>
      </c>
      <c r="LSU1" s="33" t="s">
        <v>8942</v>
      </c>
      <c r="LSV1" s="33" t="s">
        <v>8943</v>
      </c>
      <c r="LSW1" s="33" t="s">
        <v>8944</v>
      </c>
      <c r="LSX1" s="33" t="s">
        <v>8945</v>
      </c>
      <c r="LSY1" s="33" t="s">
        <v>8946</v>
      </c>
      <c r="LSZ1" s="33" t="s">
        <v>8947</v>
      </c>
      <c r="LTA1" s="33" t="s">
        <v>8948</v>
      </c>
      <c r="LTB1" s="33" t="s">
        <v>8949</v>
      </c>
      <c r="LTC1" s="33" t="s">
        <v>8950</v>
      </c>
      <c r="LTD1" s="33" t="s">
        <v>8951</v>
      </c>
      <c r="LTE1" s="33" t="s">
        <v>8952</v>
      </c>
      <c r="LTF1" s="33" t="s">
        <v>8953</v>
      </c>
      <c r="LTG1" s="33" t="s">
        <v>8954</v>
      </c>
      <c r="LTH1" s="33" t="s">
        <v>8955</v>
      </c>
      <c r="LTI1" s="33" t="s">
        <v>8956</v>
      </c>
      <c r="LTJ1" s="33" t="s">
        <v>8957</v>
      </c>
      <c r="LTK1" s="33" t="s">
        <v>8958</v>
      </c>
      <c r="LTL1" s="33" t="s">
        <v>8959</v>
      </c>
      <c r="LTM1" s="33" t="s">
        <v>8960</v>
      </c>
      <c r="LTN1" s="33" t="s">
        <v>8961</v>
      </c>
      <c r="LTO1" s="33" t="s">
        <v>8962</v>
      </c>
      <c r="LTP1" s="33" t="s">
        <v>8963</v>
      </c>
      <c r="LTQ1" s="33" t="s">
        <v>8964</v>
      </c>
      <c r="LTR1" s="33" t="s">
        <v>8965</v>
      </c>
      <c r="LTS1" s="33" t="s">
        <v>8966</v>
      </c>
      <c r="LTT1" s="33" t="s">
        <v>8967</v>
      </c>
      <c r="LTU1" s="33" t="s">
        <v>8968</v>
      </c>
      <c r="LTV1" s="33" t="s">
        <v>8969</v>
      </c>
      <c r="LTW1" s="33" t="s">
        <v>8970</v>
      </c>
      <c r="LTX1" s="33" t="s">
        <v>8971</v>
      </c>
      <c r="LTY1" s="33" t="s">
        <v>8972</v>
      </c>
      <c r="LTZ1" s="33" t="s">
        <v>8973</v>
      </c>
      <c r="LUA1" s="33" t="s">
        <v>8974</v>
      </c>
      <c r="LUB1" s="33" t="s">
        <v>8975</v>
      </c>
      <c r="LUC1" s="33" t="s">
        <v>8976</v>
      </c>
      <c r="LUD1" s="33" t="s">
        <v>8977</v>
      </c>
      <c r="LUE1" s="33" t="s">
        <v>8978</v>
      </c>
      <c r="LUF1" s="33" t="s">
        <v>8979</v>
      </c>
      <c r="LUG1" s="33" t="s">
        <v>8980</v>
      </c>
      <c r="LUH1" s="33" t="s">
        <v>8981</v>
      </c>
      <c r="LUI1" s="33" t="s">
        <v>8982</v>
      </c>
      <c r="LUJ1" s="33" t="s">
        <v>8983</v>
      </c>
      <c r="LUK1" s="33" t="s">
        <v>8984</v>
      </c>
      <c r="LUL1" s="33" t="s">
        <v>8985</v>
      </c>
      <c r="LUM1" s="33" t="s">
        <v>8986</v>
      </c>
      <c r="LUN1" s="33" t="s">
        <v>8987</v>
      </c>
      <c r="LUO1" s="33" t="s">
        <v>8988</v>
      </c>
      <c r="LUP1" s="33" t="s">
        <v>8989</v>
      </c>
      <c r="LUQ1" s="33" t="s">
        <v>8990</v>
      </c>
      <c r="LUR1" s="33" t="s">
        <v>8991</v>
      </c>
      <c r="LUS1" s="33" t="s">
        <v>8992</v>
      </c>
      <c r="LUT1" s="33" t="s">
        <v>8993</v>
      </c>
      <c r="LUU1" s="33" t="s">
        <v>8994</v>
      </c>
      <c r="LUV1" s="33" t="s">
        <v>8995</v>
      </c>
      <c r="LUW1" s="33" t="s">
        <v>8996</v>
      </c>
      <c r="LUX1" s="33" t="s">
        <v>8997</v>
      </c>
      <c r="LUY1" s="33" t="s">
        <v>8998</v>
      </c>
      <c r="LUZ1" s="33" t="s">
        <v>8999</v>
      </c>
      <c r="LVA1" s="33" t="s">
        <v>9000</v>
      </c>
      <c r="LVB1" s="33" t="s">
        <v>9001</v>
      </c>
      <c r="LVC1" s="33" t="s">
        <v>9002</v>
      </c>
      <c r="LVD1" s="33" t="s">
        <v>9003</v>
      </c>
      <c r="LVE1" s="33" t="s">
        <v>9004</v>
      </c>
      <c r="LVF1" s="33" t="s">
        <v>9005</v>
      </c>
      <c r="LVG1" s="33" t="s">
        <v>9006</v>
      </c>
      <c r="LVH1" s="33" t="s">
        <v>9007</v>
      </c>
      <c r="LVI1" s="33" t="s">
        <v>9008</v>
      </c>
      <c r="LVJ1" s="33" t="s">
        <v>9009</v>
      </c>
      <c r="LVK1" s="33" t="s">
        <v>9010</v>
      </c>
      <c r="LVL1" s="33" t="s">
        <v>9011</v>
      </c>
      <c r="LVM1" s="33" t="s">
        <v>9012</v>
      </c>
      <c r="LVN1" s="33" t="s">
        <v>9013</v>
      </c>
      <c r="LVO1" s="33" t="s">
        <v>9014</v>
      </c>
      <c r="LVP1" s="33" t="s">
        <v>9015</v>
      </c>
      <c r="LVQ1" s="33" t="s">
        <v>9016</v>
      </c>
      <c r="LVR1" s="33" t="s">
        <v>9017</v>
      </c>
      <c r="LVS1" s="33" t="s">
        <v>9018</v>
      </c>
      <c r="LVT1" s="33" t="s">
        <v>9019</v>
      </c>
      <c r="LVU1" s="33" t="s">
        <v>9020</v>
      </c>
      <c r="LVV1" s="33" t="s">
        <v>9021</v>
      </c>
      <c r="LVW1" s="33" t="s">
        <v>9022</v>
      </c>
      <c r="LVX1" s="33" t="s">
        <v>9023</v>
      </c>
      <c r="LVY1" s="33" t="s">
        <v>9024</v>
      </c>
      <c r="LVZ1" s="33" t="s">
        <v>9025</v>
      </c>
      <c r="LWA1" s="33" t="s">
        <v>9026</v>
      </c>
      <c r="LWB1" s="33" t="s">
        <v>9027</v>
      </c>
      <c r="LWC1" s="33" t="s">
        <v>9028</v>
      </c>
      <c r="LWD1" s="33" t="s">
        <v>9029</v>
      </c>
      <c r="LWE1" s="33" t="s">
        <v>9030</v>
      </c>
      <c r="LWF1" s="33" t="s">
        <v>9031</v>
      </c>
      <c r="LWG1" s="33" t="s">
        <v>9032</v>
      </c>
      <c r="LWH1" s="33" t="s">
        <v>9033</v>
      </c>
      <c r="LWI1" s="33" t="s">
        <v>9034</v>
      </c>
      <c r="LWJ1" s="33" t="s">
        <v>9035</v>
      </c>
      <c r="LWK1" s="33" t="s">
        <v>9036</v>
      </c>
      <c r="LWL1" s="33" t="s">
        <v>9037</v>
      </c>
      <c r="LWM1" s="33" t="s">
        <v>9038</v>
      </c>
      <c r="LWN1" s="33" t="s">
        <v>9039</v>
      </c>
      <c r="LWO1" s="33" t="s">
        <v>9040</v>
      </c>
      <c r="LWP1" s="33" t="s">
        <v>9041</v>
      </c>
      <c r="LWQ1" s="33" t="s">
        <v>9042</v>
      </c>
      <c r="LWR1" s="33" t="s">
        <v>9043</v>
      </c>
      <c r="LWS1" s="33" t="s">
        <v>9044</v>
      </c>
      <c r="LWT1" s="33" t="s">
        <v>9045</v>
      </c>
      <c r="LWU1" s="33" t="s">
        <v>9046</v>
      </c>
      <c r="LWV1" s="33" t="s">
        <v>9047</v>
      </c>
      <c r="LWW1" s="33" t="s">
        <v>9048</v>
      </c>
      <c r="LWX1" s="33" t="s">
        <v>9049</v>
      </c>
      <c r="LWY1" s="33" t="s">
        <v>9050</v>
      </c>
      <c r="LWZ1" s="33" t="s">
        <v>9051</v>
      </c>
      <c r="LXA1" s="33" t="s">
        <v>9052</v>
      </c>
      <c r="LXB1" s="33" t="s">
        <v>9053</v>
      </c>
      <c r="LXC1" s="33" t="s">
        <v>9054</v>
      </c>
      <c r="LXD1" s="33" t="s">
        <v>9055</v>
      </c>
      <c r="LXE1" s="33" t="s">
        <v>9056</v>
      </c>
      <c r="LXF1" s="33" t="s">
        <v>9057</v>
      </c>
      <c r="LXG1" s="33" t="s">
        <v>9058</v>
      </c>
      <c r="LXH1" s="33" t="s">
        <v>9059</v>
      </c>
      <c r="LXI1" s="33" t="s">
        <v>9060</v>
      </c>
      <c r="LXJ1" s="33" t="s">
        <v>9061</v>
      </c>
      <c r="LXK1" s="33" t="s">
        <v>9062</v>
      </c>
      <c r="LXL1" s="33" t="s">
        <v>9063</v>
      </c>
      <c r="LXM1" s="33" t="s">
        <v>9064</v>
      </c>
      <c r="LXN1" s="33" t="s">
        <v>9065</v>
      </c>
      <c r="LXO1" s="33" t="s">
        <v>9066</v>
      </c>
      <c r="LXP1" s="33" t="s">
        <v>9067</v>
      </c>
      <c r="LXQ1" s="33" t="s">
        <v>9068</v>
      </c>
      <c r="LXR1" s="33" t="s">
        <v>9069</v>
      </c>
      <c r="LXS1" s="33" t="s">
        <v>9070</v>
      </c>
      <c r="LXT1" s="33" t="s">
        <v>9071</v>
      </c>
      <c r="LXU1" s="33" t="s">
        <v>9072</v>
      </c>
      <c r="LXV1" s="33" t="s">
        <v>9073</v>
      </c>
      <c r="LXW1" s="33" t="s">
        <v>9074</v>
      </c>
      <c r="LXX1" s="33" t="s">
        <v>9075</v>
      </c>
      <c r="LXY1" s="33" t="s">
        <v>9076</v>
      </c>
      <c r="LXZ1" s="33" t="s">
        <v>9077</v>
      </c>
      <c r="LYA1" s="33" t="s">
        <v>9078</v>
      </c>
      <c r="LYB1" s="33" t="s">
        <v>9079</v>
      </c>
      <c r="LYC1" s="33" t="s">
        <v>9080</v>
      </c>
      <c r="LYD1" s="33" t="s">
        <v>9081</v>
      </c>
      <c r="LYE1" s="33" t="s">
        <v>9082</v>
      </c>
      <c r="LYF1" s="33" t="s">
        <v>9083</v>
      </c>
      <c r="LYG1" s="33" t="s">
        <v>9084</v>
      </c>
      <c r="LYH1" s="33" t="s">
        <v>9085</v>
      </c>
      <c r="LYI1" s="33" t="s">
        <v>9086</v>
      </c>
      <c r="LYJ1" s="33" t="s">
        <v>9087</v>
      </c>
      <c r="LYK1" s="33" t="s">
        <v>9088</v>
      </c>
      <c r="LYL1" s="33" t="s">
        <v>9089</v>
      </c>
      <c r="LYM1" s="33" t="s">
        <v>9090</v>
      </c>
      <c r="LYN1" s="33" t="s">
        <v>9091</v>
      </c>
      <c r="LYO1" s="33" t="s">
        <v>9092</v>
      </c>
      <c r="LYP1" s="33" t="s">
        <v>9093</v>
      </c>
      <c r="LYQ1" s="33" t="s">
        <v>9094</v>
      </c>
      <c r="LYR1" s="33" t="s">
        <v>9095</v>
      </c>
      <c r="LYS1" s="33" t="s">
        <v>9096</v>
      </c>
      <c r="LYT1" s="33" t="s">
        <v>9097</v>
      </c>
      <c r="LYU1" s="33" t="s">
        <v>9098</v>
      </c>
      <c r="LYV1" s="33" t="s">
        <v>9099</v>
      </c>
      <c r="LYW1" s="33" t="s">
        <v>9100</v>
      </c>
      <c r="LYX1" s="33" t="s">
        <v>9101</v>
      </c>
      <c r="LYY1" s="33" t="s">
        <v>9102</v>
      </c>
      <c r="LYZ1" s="33" t="s">
        <v>9103</v>
      </c>
      <c r="LZA1" s="33" t="s">
        <v>9104</v>
      </c>
      <c r="LZB1" s="33" t="s">
        <v>9105</v>
      </c>
      <c r="LZC1" s="33" t="s">
        <v>9106</v>
      </c>
      <c r="LZD1" s="33" t="s">
        <v>9107</v>
      </c>
      <c r="LZE1" s="33" t="s">
        <v>9108</v>
      </c>
      <c r="LZF1" s="33" t="s">
        <v>9109</v>
      </c>
      <c r="LZG1" s="33" t="s">
        <v>9110</v>
      </c>
      <c r="LZH1" s="33" t="s">
        <v>9111</v>
      </c>
      <c r="LZI1" s="33" t="s">
        <v>9112</v>
      </c>
      <c r="LZJ1" s="33" t="s">
        <v>9113</v>
      </c>
      <c r="LZK1" s="33" t="s">
        <v>9114</v>
      </c>
      <c r="LZL1" s="33" t="s">
        <v>9115</v>
      </c>
      <c r="LZM1" s="33" t="s">
        <v>9116</v>
      </c>
      <c r="LZN1" s="33" t="s">
        <v>9117</v>
      </c>
      <c r="LZO1" s="33" t="s">
        <v>9118</v>
      </c>
      <c r="LZP1" s="33" t="s">
        <v>9119</v>
      </c>
      <c r="LZQ1" s="33" t="s">
        <v>9120</v>
      </c>
      <c r="LZR1" s="33" t="s">
        <v>9121</v>
      </c>
      <c r="LZS1" s="33" t="s">
        <v>9122</v>
      </c>
      <c r="LZT1" s="33" t="s">
        <v>9123</v>
      </c>
      <c r="LZU1" s="33" t="s">
        <v>9124</v>
      </c>
      <c r="LZV1" s="33" t="s">
        <v>9125</v>
      </c>
      <c r="LZW1" s="33" t="s">
        <v>9126</v>
      </c>
      <c r="LZX1" s="33" t="s">
        <v>9127</v>
      </c>
      <c r="LZY1" s="33" t="s">
        <v>9128</v>
      </c>
      <c r="LZZ1" s="33" t="s">
        <v>9129</v>
      </c>
      <c r="MAA1" s="33" t="s">
        <v>9130</v>
      </c>
      <c r="MAB1" s="33" t="s">
        <v>9131</v>
      </c>
      <c r="MAC1" s="33" t="s">
        <v>9132</v>
      </c>
      <c r="MAD1" s="33" t="s">
        <v>9133</v>
      </c>
      <c r="MAE1" s="33" t="s">
        <v>9134</v>
      </c>
      <c r="MAF1" s="33" t="s">
        <v>9135</v>
      </c>
      <c r="MAG1" s="33" t="s">
        <v>9136</v>
      </c>
      <c r="MAH1" s="33" t="s">
        <v>9137</v>
      </c>
      <c r="MAI1" s="33" t="s">
        <v>9138</v>
      </c>
      <c r="MAJ1" s="33" t="s">
        <v>9139</v>
      </c>
      <c r="MAK1" s="33" t="s">
        <v>9140</v>
      </c>
      <c r="MAL1" s="33" t="s">
        <v>9141</v>
      </c>
      <c r="MAM1" s="33" t="s">
        <v>9142</v>
      </c>
      <c r="MAN1" s="33" t="s">
        <v>9143</v>
      </c>
      <c r="MAO1" s="33" t="s">
        <v>9144</v>
      </c>
      <c r="MAP1" s="33" t="s">
        <v>9145</v>
      </c>
      <c r="MAQ1" s="33" t="s">
        <v>9146</v>
      </c>
      <c r="MAR1" s="33" t="s">
        <v>9147</v>
      </c>
      <c r="MAS1" s="33" t="s">
        <v>9148</v>
      </c>
      <c r="MAT1" s="33" t="s">
        <v>9149</v>
      </c>
      <c r="MAU1" s="33" t="s">
        <v>9150</v>
      </c>
      <c r="MAV1" s="33" t="s">
        <v>9151</v>
      </c>
      <c r="MAW1" s="33" t="s">
        <v>9152</v>
      </c>
      <c r="MAX1" s="33" t="s">
        <v>9153</v>
      </c>
      <c r="MAY1" s="33" t="s">
        <v>9154</v>
      </c>
      <c r="MAZ1" s="33" t="s">
        <v>9155</v>
      </c>
      <c r="MBA1" s="33" t="s">
        <v>9156</v>
      </c>
      <c r="MBB1" s="33" t="s">
        <v>9157</v>
      </c>
      <c r="MBC1" s="33" t="s">
        <v>9158</v>
      </c>
      <c r="MBD1" s="33" t="s">
        <v>9159</v>
      </c>
      <c r="MBE1" s="33" t="s">
        <v>9160</v>
      </c>
      <c r="MBF1" s="33" t="s">
        <v>9161</v>
      </c>
      <c r="MBG1" s="33" t="s">
        <v>9162</v>
      </c>
      <c r="MBH1" s="33" t="s">
        <v>9163</v>
      </c>
      <c r="MBI1" s="33" t="s">
        <v>9164</v>
      </c>
      <c r="MBJ1" s="33" t="s">
        <v>9165</v>
      </c>
      <c r="MBK1" s="33" t="s">
        <v>9166</v>
      </c>
      <c r="MBL1" s="33" t="s">
        <v>9167</v>
      </c>
      <c r="MBM1" s="33" t="s">
        <v>9168</v>
      </c>
      <c r="MBN1" s="33" t="s">
        <v>9169</v>
      </c>
      <c r="MBO1" s="33" t="s">
        <v>9170</v>
      </c>
      <c r="MBP1" s="33" t="s">
        <v>9171</v>
      </c>
      <c r="MBQ1" s="33" t="s">
        <v>9172</v>
      </c>
      <c r="MBR1" s="33" t="s">
        <v>9173</v>
      </c>
      <c r="MBS1" s="33" t="s">
        <v>9174</v>
      </c>
      <c r="MBT1" s="33" t="s">
        <v>9175</v>
      </c>
      <c r="MBU1" s="33" t="s">
        <v>9176</v>
      </c>
      <c r="MBV1" s="33" t="s">
        <v>9177</v>
      </c>
      <c r="MBW1" s="33" t="s">
        <v>9178</v>
      </c>
      <c r="MBX1" s="33" t="s">
        <v>9179</v>
      </c>
      <c r="MBY1" s="33" t="s">
        <v>9180</v>
      </c>
      <c r="MBZ1" s="33" t="s">
        <v>9181</v>
      </c>
      <c r="MCA1" s="33" t="s">
        <v>9182</v>
      </c>
      <c r="MCB1" s="33" t="s">
        <v>9183</v>
      </c>
      <c r="MCC1" s="33" t="s">
        <v>9184</v>
      </c>
      <c r="MCD1" s="33" t="s">
        <v>9185</v>
      </c>
      <c r="MCE1" s="33" t="s">
        <v>9186</v>
      </c>
      <c r="MCF1" s="33" t="s">
        <v>9187</v>
      </c>
      <c r="MCG1" s="33" t="s">
        <v>9188</v>
      </c>
      <c r="MCH1" s="33" t="s">
        <v>9189</v>
      </c>
      <c r="MCI1" s="33" t="s">
        <v>9190</v>
      </c>
      <c r="MCJ1" s="33" t="s">
        <v>9191</v>
      </c>
      <c r="MCK1" s="33" t="s">
        <v>9192</v>
      </c>
      <c r="MCL1" s="33" t="s">
        <v>9193</v>
      </c>
      <c r="MCM1" s="33" t="s">
        <v>9194</v>
      </c>
      <c r="MCN1" s="33" t="s">
        <v>9195</v>
      </c>
      <c r="MCO1" s="33" t="s">
        <v>9196</v>
      </c>
      <c r="MCP1" s="33" t="s">
        <v>9197</v>
      </c>
      <c r="MCQ1" s="33" t="s">
        <v>9198</v>
      </c>
      <c r="MCR1" s="33" t="s">
        <v>9199</v>
      </c>
      <c r="MCS1" s="33" t="s">
        <v>9200</v>
      </c>
      <c r="MCT1" s="33" t="s">
        <v>9201</v>
      </c>
      <c r="MCU1" s="33" t="s">
        <v>9202</v>
      </c>
      <c r="MCV1" s="33" t="s">
        <v>9203</v>
      </c>
      <c r="MCW1" s="33" t="s">
        <v>9204</v>
      </c>
      <c r="MCX1" s="33" t="s">
        <v>9205</v>
      </c>
      <c r="MCY1" s="33" t="s">
        <v>9206</v>
      </c>
      <c r="MCZ1" s="33" t="s">
        <v>9207</v>
      </c>
      <c r="MDA1" s="33" t="s">
        <v>9208</v>
      </c>
      <c r="MDB1" s="33" t="s">
        <v>9209</v>
      </c>
      <c r="MDC1" s="33" t="s">
        <v>9210</v>
      </c>
      <c r="MDD1" s="33" t="s">
        <v>9211</v>
      </c>
      <c r="MDE1" s="33" t="s">
        <v>9212</v>
      </c>
      <c r="MDF1" s="33" t="s">
        <v>9213</v>
      </c>
      <c r="MDG1" s="33" t="s">
        <v>9214</v>
      </c>
      <c r="MDH1" s="33" t="s">
        <v>9215</v>
      </c>
      <c r="MDI1" s="33" t="s">
        <v>9216</v>
      </c>
      <c r="MDJ1" s="33" t="s">
        <v>9217</v>
      </c>
      <c r="MDK1" s="33" t="s">
        <v>9218</v>
      </c>
      <c r="MDL1" s="33" t="s">
        <v>9219</v>
      </c>
      <c r="MDM1" s="33" t="s">
        <v>9220</v>
      </c>
      <c r="MDN1" s="33" t="s">
        <v>9221</v>
      </c>
      <c r="MDO1" s="33" t="s">
        <v>9222</v>
      </c>
      <c r="MDP1" s="33" t="s">
        <v>9223</v>
      </c>
      <c r="MDQ1" s="33" t="s">
        <v>9224</v>
      </c>
      <c r="MDR1" s="33" t="s">
        <v>9225</v>
      </c>
      <c r="MDS1" s="33" t="s">
        <v>9226</v>
      </c>
      <c r="MDT1" s="33" t="s">
        <v>9227</v>
      </c>
      <c r="MDU1" s="33" t="s">
        <v>9228</v>
      </c>
      <c r="MDV1" s="33" t="s">
        <v>9229</v>
      </c>
      <c r="MDW1" s="33" t="s">
        <v>9230</v>
      </c>
      <c r="MDX1" s="33" t="s">
        <v>9231</v>
      </c>
      <c r="MDY1" s="33" t="s">
        <v>9232</v>
      </c>
      <c r="MDZ1" s="33" t="s">
        <v>9233</v>
      </c>
      <c r="MEA1" s="33" t="s">
        <v>9234</v>
      </c>
      <c r="MEB1" s="33" t="s">
        <v>9235</v>
      </c>
      <c r="MEC1" s="33" t="s">
        <v>9236</v>
      </c>
      <c r="MED1" s="33" t="s">
        <v>9237</v>
      </c>
      <c r="MEE1" s="33" t="s">
        <v>9238</v>
      </c>
      <c r="MEF1" s="33" t="s">
        <v>9239</v>
      </c>
      <c r="MEG1" s="33" t="s">
        <v>9240</v>
      </c>
      <c r="MEH1" s="33" t="s">
        <v>9241</v>
      </c>
      <c r="MEI1" s="33" t="s">
        <v>9242</v>
      </c>
      <c r="MEJ1" s="33" t="s">
        <v>9243</v>
      </c>
      <c r="MEK1" s="33" t="s">
        <v>9244</v>
      </c>
      <c r="MEL1" s="33" t="s">
        <v>9245</v>
      </c>
      <c r="MEM1" s="33" t="s">
        <v>9246</v>
      </c>
      <c r="MEN1" s="33" t="s">
        <v>9247</v>
      </c>
      <c r="MEO1" s="33" t="s">
        <v>9248</v>
      </c>
      <c r="MEP1" s="33" t="s">
        <v>9249</v>
      </c>
      <c r="MEQ1" s="33" t="s">
        <v>9250</v>
      </c>
      <c r="MER1" s="33" t="s">
        <v>9251</v>
      </c>
      <c r="MES1" s="33" t="s">
        <v>9252</v>
      </c>
      <c r="MET1" s="33" t="s">
        <v>9253</v>
      </c>
      <c r="MEU1" s="33" t="s">
        <v>9254</v>
      </c>
      <c r="MEV1" s="33" t="s">
        <v>9255</v>
      </c>
      <c r="MEW1" s="33" t="s">
        <v>9256</v>
      </c>
      <c r="MEX1" s="33" t="s">
        <v>9257</v>
      </c>
      <c r="MEY1" s="33" t="s">
        <v>9258</v>
      </c>
      <c r="MEZ1" s="33" t="s">
        <v>9259</v>
      </c>
      <c r="MFA1" s="33" t="s">
        <v>9260</v>
      </c>
      <c r="MFB1" s="33" t="s">
        <v>9261</v>
      </c>
      <c r="MFC1" s="33" t="s">
        <v>9262</v>
      </c>
      <c r="MFD1" s="33" t="s">
        <v>9263</v>
      </c>
      <c r="MFE1" s="33" t="s">
        <v>9264</v>
      </c>
      <c r="MFF1" s="33" t="s">
        <v>9265</v>
      </c>
      <c r="MFG1" s="33" t="s">
        <v>9266</v>
      </c>
      <c r="MFH1" s="33" t="s">
        <v>9267</v>
      </c>
      <c r="MFI1" s="33" t="s">
        <v>9268</v>
      </c>
      <c r="MFJ1" s="33" t="s">
        <v>9269</v>
      </c>
      <c r="MFK1" s="33" t="s">
        <v>9270</v>
      </c>
      <c r="MFL1" s="33" t="s">
        <v>9271</v>
      </c>
      <c r="MFM1" s="33" t="s">
        <v>9272</v>
      </c>
      <c r="MFN1" s="33" t="s">
        <v>9273</v>
      </c>
      <c r="MFO1" s="33" t="s">
        <v>9274</v>
      </c>
      <c r="MFP1" s="33" t="s">
        <v>9275</v>
      </c>
      <c r="MFQ1" s="33" t="s">
        <v>9276</v>
      </c>
      <c r="MFR1" s="33" t="s">
        <v>9277</v>
      </c>
      <c r="MFS1" s="33" t="s">
        <v>9278</v>
      </c>
      <c r="MFT1" s="33" t="s">
        <v>9279</v>
      </c>
      <c r="MFU1" s="33" t="s">
        <v>9280</v>
      </c>
      <c r="MFV1" s="33" t="s">
        <v>9281</v>
      </c>
      <c r="MFW1" s="33" t="s">
        <v>9282</v>
      </c>
      <c r="MFX1" s="33" t="s">
        <v>9283</v>
      </c>
      <c r="MFY1" s="33" t="s">
        <v>9284</v>
      </c>
      <c r="MFZ1" s="33" t="s">
        <v>9285</v>
      </c>
      <c r="MGA1" s="33" t="s">
        <v>9286</v>
      </c>
      <c r="MGB1" s="33" t="s">
        <v>9287</v>
      </c>
      <c r="MGC1" s="33" t="s">
        <v>9288</v>
      </c>
      <c r="MGD1" s="33" t="s">
        <v>9289</v>
      </c>
      <c r="MGE1" s="33" t="s">
        <v>9290</v>
      </c>
      <c r="MGF1" s="33" t="s">
        <v>9291</v>
      </c>
      <c r="MGG1" s="33" t="s">
        <v>9292</v>
      </c>
      <c r="MGH1" s="33" t="s">
        <v>9293</v>
      </c>
      <c r="MGI1" s="33" t="s">
        <v>9294</v>
      </c>
      <c r="MGJ1" s="33" t="s">
        <v>9295</v>
      </c>
      <c r="MGK1" s="33" t="s">
        <v>9296</v>
      </c>
      <c r="MGL1" s="33" t="s">
        <v>9297</v>
      </c>
      <c r="MGM1" s="33" t="s">
        <v>9298</v>
      </c>
      <c r="MGN1" s="33" t="s">
        <v>9299</v>
      </c>
      <c r="MGO1" s="33" t="s">
        <v>9300</v>
      </c>
      <c r="MGP1" s="33" t="s">
        <v>9301</v>
      </c>
      <c r="MGQ1" s="33" t="s">
        <v>9302</v>
      </c>
      <c r="MGR1" s="33" t="s">
        <v>9303</v>
      </c>
      <c r="MGS1" s="33" t="s">
        <v>9304</v>
      </c>
      <c r="MGT1" s="33" t="s">
        <v>9305</v>
      </c>
      <c r="MGU1" s="33" t="s">
        <v>9306</v>
      </c>
      <c r="MGV1" s="33" t="s">
        <v>9307</v>
      </c>
      <c r="MGW1" s="33" t="s">
        <v>9308</v>
      </c>
      <c r="MGX1" s="33" t="s">
        <v>9309</v>
      </c>
      <c r="MGY1" s="33" t="s">
        <v>9310</v>
      </c>
      <c r="MGZ1" s="33" t="s">
        <v>9311</v>
      </c>
      <c r="MHA1" s="33" t="s">
        <v>9312</v>
      </c>
      <c r="MHB1" s="33" t="s">
        <v>9313</v>
      </c>
      <c r="MHC1" s="33" t="s">
        <v>9314</v>
      </c>
      <c r="MHD1" s="33" t="s">
        <v>9315</v>
      </c>
      <c r="MHE1" s="33" t="s">
        <v>9316</v>
      </c>
      <c r="MHF1" s="33" t="s">
        <v>9317</v>
      </c>
      <c r="MHG1" s="33" t="s">
        <v>9318</v>
      </c>
      <c r="MHH1" s="33" t="s">
        <v>9319</v>
      </c>
      <c r="MHI1" s="33" t="s">
        <v>9320</v>
      </c>
      <c r="MHJ1" s="33" t="s">
        <v>9321</v>
      </c>
      <c r="MHK1" s="33" t="s">
        <v>9322</v>
      </c>
      <c r="MHL1" s="33" t="s">
        <v>9323</v>
      </c>
      <c r="MHM1" s="33" t="s">
        <v>9324</v>
      </c>
      <c r="MHN1" s="33" t="s">
        <v>9325</v>
      </c>
      <c r="MHO1" s="33" t="s">
        <v>9326</v>
      </c>
      <c r="MHP1" s="33" t="s">
        <v>9327</v>
      </c>
      <c r="MHQ1" s="33" t="s">
        <v>9328</v>
      </c>
      <c r="MHR1" s="33" t="s">
        <v>9329</v>
      </c>
      <c r="MHS1" s="33" t="s">
        <v>9330</v>
      </c>
      <c r="MHT1" s="33" t="s">
        <v>9331</v>
      </c>
      <c r="MHU1" s="33" t="s">
        <v>9332</v>
      </c>
      <c r="MHV1" s="33" t="s">
        <v>9333</v>
      </c>
      <c r="MHW1" s="33" t="s">
        <v>9334</v>
      </c>
      <c r="MHX1" s="33" t="s">
        <v>9335</v>
      </c>
      <c r="MHY1" s="33" t="s">
        <v>9336</v>
      </c>
      <c r="MHZ1" s="33" t="s">
        <v>9337</v>
      </c>
      <c r="MIA1" s="33" t="s">
        <v>9338</v>
      </c>
      <c r="MIB1" s="33" t="s">
        <v>9339</v>
      </c>
      <c r="MIC1" s="33" t="s">
        <v>9340</v>
      </c>
      <c r="MID1" s="33" t="s">
        <v>9341</v>
      </c>
      <c r="MIE1" s="33" t="s">
        <v>9342</v>
      </c>
      <c r="MIF1" s="33" t="s">
        <v>9343</v>
      </c>
      <c r="MIG1" s="33" t="s">
        <v>9344</v>
      </c>
      <c r="MIH1" s="33" t="s">
        <v>9345</v>
      </c>
      <c r="MII1" s="33" t="s">
        <v>9346</v>
      </c>
      <c r="MIJ1" s="33" t="s">
        <v>9347</v>
      </c>
      <c r="MIK1" s="33" t="s">
        <v>9348</v>
      </c>
      <c r="MIL1" s="33" t="s">
        <v>9349</v>
      </c>
      <c r="MIM1" s="33" t="s">
        <v>9350</v>
      </c>
      <c r="MIN1" s="33" t="s">
        <v>9351</v>
      </c>
      <c r="MIO1" s="33" t="s">
        <v>9352</v>
      </c>
      <c r="MIP1" s="33" t="s">
        <v>9353</v>
      </c>
      <c r="MIQ1" s="33" t="s">
        <v>9354</v>
      </c>
      <c r="MIR1" s="33" t="s">
        <v>9355</v>
      </c>
      <c r="MIS1" s="33" t="s">
        <v>9356</v>
      </c>
      <c r="MIT1" s="33" t="s">
        <v>9357</v>
      </c>
      <c r="MIU1" s="33" t="s">
        <v>9358</v>
      </c>
      <c r="MIV1" s="33" t="s">
        <v>9359</v>
      </c>
      <c r="MIW1" s="33" t="s">
        <v>9360</v>
      </c>
      <c r="MIX1" s="33" t="s">
        <v>9361</v>
      </c>
      <c r="MIY1" s="33" t="s">
        <v>9362</v>
      </c>
      <c r="MIZ1" s="33" t="s">
        <v>9363</v>
      </c>
      <c r="MJA1" s="33" t="s">
        <v>9364</v>
      </c>
      <c r="MJB1" s="33" t="s">
        <v>9365</v>
      </c>
      <c r="MJC1" s="33" t="s">
        <v>9366</v>
      </c>
      <c r="MJD1" s="33" t="s">
        <v>9367</v>
      </c>
      <c r="MJE1" s="33" t="s">
        <v>9368</v>
      </c>
      <c r="MJF1" s="33" t="s">
        <v>9369</v>
      </c>
      <c r="MJG1" s="33" t="s">
        <v>9370</v>
      </c>
      <c r="MJH1" s="33" t="s">
        <v>9371</v>
      </c>
      <c r="MJI1" s="33" t="s">
        <v>9372</v>
      </c>
      <c r="MJJ1" s="33" t="s">
        <v>9373</v>
      </c>
      <c r="MJK1" s="33" t="s">
        <v>9374</v>
      </c>
      <c r="MJL1" s="33" t="s">
        <v>9375</v>
      </c>
      <c r="MJM1" s="33" t="s">
        <v>9376</v>
      </c>
      <c r="MJN1" s="33" t="s">
        <v>9377</v>
      </c>
      <c r="MJO1" s="33" t="s">
        <v>9378</v>
      </c>
      <c r="MJP1" s="33" t="s">
        <v>9379</v>
      </c>
      <c r="MJQ1" s="33" t="s">
        <v>9380</v>
      </c>
      <c r="MJR1" s="33" t="s">
        <v>9381</v>
      </c>
      <c r="MJS1" s="33" t="s">
        <v>9382</v>
      </c>
      <c r="MJT1" s="33" t="s">
        <v>9383</v>
      </c>
      <c r="MJU1" s="33" t="s">
        <v>9384</v>
      </c>
      <c r="MJV1" s="33" t="s">
        <v>9385</v>
      </c>
      <c r="MJW1" s="33" t="s">
        <v>9386</v>
      </c>
      <c r="MJX1" s="33" t="s">
        <v>9387</v>
      </c>
      <c r="MJY1" s="33" t="s">
        <v>9388</v>
      </c>
      <c r="MJZ1" s="33" t="s">
        <v>9389</v>
      </c>
      <c r="MKA1" s="33" t="s">
        <v>9390</v>
      </c>
      <c r="MKB1" s="33" t="s">
        <v>9391</v>
      </c>
      <c r="MKC1" s="33" t="s">
        <v>9392</v>
      </c>
      <c r="MKD1" s="33" t="s">
        <v>9393</v>
      </c>
      <c r="MKE1" s="33" t="s">
        <v>9394</v>
      </c>
      <c r="MKF1" s="33" t="s">
        <v>9395</v>
      </c>
      <c r="MKG1" s="33" t="s">
        <v>9396</v>
      </c>
      <c r="MKH1" s="33" t="s">
        <v>9397</v>
      </c>
      <c r="MKI1" s="33" t="s">
        <v>9398</v>
      </c>
      <c r="MKJ1" s="33" t="s">
        <v>9399</v>
      </c>
      <c r="MKK1" s="33" t="s">
        <v>9400</v>
      </c>
      <c r="MKL1" s="33" t="s">
        <v>9401</v>
      </c>
      <c r="MKM1" s="33" t="s">
        <v>9402</v>
      </c>
      <c r="MKN1" s="33" t="s">
        <v>9403</v>
      </c>
      <c r="MKO1" s="33" t="s">
        <v>9404</v>
      </c>
      <c r="MKP1" s="33" t="s">
        <v>9405</v>
      </c>
      <c r="MKQ1" s="33" t="s">
        <v>9406</v>
      </c>
      <c r="MKR1" s="33" t="s">
        <v>9407</v>
      </c>
      <c r="MKS1" s="33" t="s">
        <v>9408</v>
      </c>
      <c r="MKT1" s="33" t="s">
        <v>9409</v>
      </c>
      <c r="MKU1" s="33" t="s">
        <v>9410</v>
      </c>
      <c r="MKV1" s="33" t="s">
        <v>9411</v>
      </c>
      <c r="MKW1" s="33" t="s">
        <v>9412</v>
      </c>
      <c r="MKX1" s="33" t="s">
        <v>9413</v>
      </c>
      <c r="MKY1" s="33" t="s">
        <v>9414</v>
      </c>
      <c r="MKZ1" s="33" t="s">
        <v>9415</v>
      </c>
      <c r="MLA1" s="33" t="s">
        <v>9416</v>
      </c>
      <c r="MLB1" s="33" t="s">
        <v>9417</v>
      </c>
      <c r="MLC1" s="33" t="s">
        <v>9418</v>
      </c>
      <c r="MLD1" s="33" t="s">
        <v>9419</v>
      </c>
      <c r="MLE1" s="33" t="s">
        <v>9420</v>
      </c>
      <c r="MLF1" s="33" t="s">
        <v>9421</v>
      </c>
      <c r="MLG1" s="33" t="s">
        <v>9422</v>
      </c>
      <c r="MLH1" s="33" t="s">
        <v>9423</v>
      </c>
      <c r="MLI1" s="33" t="s">
        <v>9424</v>
      </c>
      <c r="MLJ1" s="33" t="s">
        <v>9425</v>
      </c>
      <c r="MLK1" s="33" t="s">
        <v>9426</v>
      </c>
      <c r="MLL1" s="33" t="s">
        <v>9427</v>
      </c>
      <c r="MLM1" s="33" t="s">
        <v>9428</v>
      </c>
      <c r="MLN1" s="33" t="s">
        <v>9429</v>
      </c>
      <c r="MLO1" s="33" t="s">
        <v>9430</v>
      </c>
      <c r="MLP1" s="33" t="s">
        <v>9431</v>
      </c>
      <c r="MLQ1" s="33" t="s">
        <v>9432</v>
      </c>
      <c r="MLR1" s="33" t="s">
        <v>9433</v>
      </c>
      <c r="MLS1" s="33" t="s">
        <v>9434</v>
      </c>
      <c r="MLT1" s="33" t="s">
        <v>9435</v>
      </c>
      <c r="MLU1" s="33" t="s">
        <v>9436</v>
      </c>
      <c r="MLV1" s="33" t="s">
        <v>9437</v>
      </c>
      <c r="MLW1" s="33" t="s">
        <v>9438</v>
      </c>
      <c r="MLX1" s="33" t="s">
        <v>9439</v>
      </c>
      <c r="MLY1" s="33" t="s">
        <v>9440</v>
      </c>
      <c r="MLZ1" s="33" t="s">
        <v>9441</v>
      </c>
      <c r="MMA1" s="33" t="s">
        <v>9442</v>
      </c>
      <c r="MMB1" s="33" t="s">
        <v>9443</v>
      </c>
      <c r="MMC1" s="33" t="s">
        <v>9444</v>
      </c>
      <c r="MMD1" s="33" t="s">
        <v>9445</v>
      </c>
      <c r="MME1" s="33" t="s">
        <v>9446</v>
      </c>
      <c r="MMF1" s="33" t="s">
        <v>9447</v>
      </c>
      <c r="MMG1" s="33" t="s">
        <v>9448</v>
      </c>
      <c r="MMH1" s="33" t="s">
        <v>9449</v>
      </c>
      <c r="MMI1" s="33" t="s">
        <v>9450</v>
      </c>
      <c r="MMJ1" s="33" t="s">
        <v>9451</v>
      </c>
      <c r="MMK1" s="33" t="s">
        <v>9452</v>
      </c>
      <c r="MML1" s="33" t="s">
        <v>9453</v>
      </c>
      <c r="MMM1" s="33" t="s">
        <v>9454</v>
      </c>
      <c r="MMN1" s="33" t="s">
        <v>9455</v>
      </c>
      <c r="MMO1" s="33" t="s">
        <v>9456</v>
      </c>
      <c r="MMP1" s="33" t="s">
        <v>9457</v>
      </c>
      <c r="MMQ1" s="33" t="s">
        <v>9458</v>
      </c>
      <c r="MMR1" s="33" t="s">
        <v>9459</v>
      </c>
      <c r="MMS1" s="33" t="s">
        <v>9460</v>
      </c>
      <c r="MMT1" s="33" t="s">
        <v>9461</v>
      </c>
      <c r="MMU1" s="33" t="s">
        <v>9462</v>
      </c>
      <c r="MMV1" s="33" t="s">
        <v>9463</v>
      </c>
      <c r="MMW1" s="33" t="s">
        <v>9464</v>
      </c>
      <c r="MMX1" s="33" t="s">
        <v>9465</v>
      </c>
      <c r="MMY1" s="33" t="s">
        <v>9466</v>
      </c>
      <c r="MMZ1" s="33" t="s">
        <v>9467</v>
      </c>
      <c r="MNA1" s="33" t="s">
        <v>9468</v>
      </c>
      <c r="MNB1" s="33" t="s">
        <v>9469</v>
      </c>
      <c r="MNC1" s="33" t="s">
        <v>9470</v>
      </c>
      <c r="MND1" s="33" t="s">
        <v>9471</v>
      </c>
      <c r="MNE1" s="33" t="s">
        <v>9472</v>
      </c>
      <c r="MNF1" s="33" t="s">
        <v>9473</v>
      </c>
      <c r="MNG1" s="33" t="s">
        <v>9474</v>
      </c>
      <c r="MNH1" s="33" t="s">
        <v>9475</v>
      </c>
      <c r="MNI1" s="33" t="s">
        <v>9476</v>
      </c>
      <c r="MNJ1" s="33" t="s">
        <v>9477</v>
      </c>
      <c r="MNK1" s="33" t="s">
        <v>9478</v>
      </c>
      <c r="MNL1" s="33" t="s">
        <v>9479</v>
      </c>
      <c r="MNM1" s="33" t="s">
        <v>9480</v>
      </c>
      <c r="MNN1" s="33" t="s">
        <v>9481</v>
      </c>
      <c r="MNO1" s="33" t="s">
        <v>9482</v>
      </c>
      <c r="MNP1" s="33" t="s">
        <v>9483</v>
      </c>
      <c r="MNQ1" s="33" t="s">
        <v>9484</v>
      </c>
      <c r="MNR1" s="33" t="s">
        <v>9485</v>
      </c>
      <c r="MNS1" s="33" t="s">
        <v>9486</v>
      </c>
      <c r="MNT1" s="33" t="s">
        <v>9487</v>
      </c>
      <c r="MNU1" s="33" t="s">
        <v>9488</v>
      </c>
      <c r="MNV1" s="33" t="s">
        <v>9489</v>
      </c>
      <c r="MNW1" s="33" t="s">
        <v>9490</v>
      </c>
      <c r="MNX1" s="33" t="s">
        <v>9491</v>
      </c>
      <c r="MNY1" s="33" t="s">
        <v>9492</v>
      </c>
      <c r="MNZ1" s="33" t="s">
        <v>9493</v>
      </c>
      <c r="MOA1" s="33" t="s">
        <v>9494</v>
      </c>
      <c r="MOB1" s="33" t="s">
        <v>9495</v>
      </c>
      <c r="MOC1" s="33" t="s">
        <v>9496</v>
      </c>
      <c r="MOD1" s="33" t="s">
        <v>9497</v>
      </c>
      <c r="MOE1" s="33" t="s">
        <v>9498</v>
      </c>
      <c r="MOF1" s="33" t="s">
        <v>9499</v>
      </c>
      <c r="MOG1" s="33" t="s">
        <v>9500</v>
      </c>
      <c r="MOH1" s="33" t="s">
        <v>9501</v>
      </c>
      <c r="MOI1" s="33" t="s">
        <v>9502</v>
      </c>
      <c r="MOJ1" s="33" t="s">
        <v>9503</v>
      </c>
      <c r="MOK1" s="33" t="s">
        <v>9504</v>
      </c>
      <c r="MOL1" s="33" t="s">
        <v>9505</v>
      </c>
      <c r="MOM1" s="33" t="s">
        <v>9506</v>
      </c>
      <c r="MON1" s="33" t="s">
        <v>9507</v>
      </c>
      <c r="MOO1" s="33" t="s">
        <v>9508</v>
      </c>
      <c r="MOP1" s="33" t="s">
        <v>9509</v>
      </c>
      <c r="MOQ1" s="33" t="s">
        <v>9510</v>
      </c>
      <c r="MOR1" s="33" t="s">
        <v>9511</v>
      </c>
      <c r="MOS1" s="33" t="s">
        <v>9512</v>
      </c>
      <c r="MOT1" s="33" t="s">
        <v>9513</v>
      </c>
      <c r="MOU1" s="33" t="s">
        <v>9514</v>
      </c>
      <c r="MOV1" s="33" t="s">
        <v>9515</v>
      </c>
      <c r="MOW1" s="33" t="s">
        <v>9516</v>
      </c>
      <c r="MOX1" s="33" t="s">
        <v>9517</v>
      </c>
      <c r="MOY1" s="33" t="s">
        <v>9518</v>
      </c>
      <c r="MOZ1" s="33" t="s">
        <v>9519</v>
      </c>
      <c r="MPA1" s="33" t="s">
        <v>9520</v>
      </c>
      <c r="MPB1" s="33" t="s">
        <v>9521</v>
      </c>
      <c r="MPC1" s="33" t="s">
        <v>9522</v>
      </c>
      <c r="MPD1" s="33" t="s">
        <v>9523</v>
      </c>
      <c r="MPE1" s="33" t="s">
        <v>9524</v>
      </c>
      <c r="MPF1" s="33" t="s">
        <v>9525</v>
      </c>
      <c r="MPG1" s="33" t="s">
        <v>9526</v>
      </c>
      <c r="MPH1" s="33" t="s">
        <v>9527</v>
      </c>
      <c r="MPI1" s="33" t="s">
        <v>9528</v>
      </c>
      <c r="MPJ1" s="33" t="s">
        <v>9529</v>
      </c>
      <c r="MPK1" s="33" t="s">
        <v>9530</v>
      </c>
      <c r="MPL1" s="33" t="s">
        <v>9531</v>
      </c>
      <c r="MPM1" s="33" t="s">
        <v>9532</v>
      </c>
      <c r="MPN1" s="33" t="s">
        <v>9533</v>
      </c>
      <c r="MPO1" s="33" t="s">
        <v>9534</v>
      </c>
      <c r="MPP1" s="33" t="s">
        <v>9535</v>
      </c>
      <c r="MPQ1" s="33" t="s">
        <v>9536</v>
      </c>
      <c r="MPR1" s="33" t="s">
        <v>9537</v>
      </c>
      <c r="MPS1" s="33" t="s">
        <v>9538</v>
      </c>
      <c r="MPT1" s="33" t="s">
        <v>9539</v>
      </c>
      <c r="MPU1" s="33" t="s">
        <v>9540</v>
      </c>
      <c r="MPV1" s="33" t="s">
        <v>9541</v>
      </c>
      <c r="MPW1" s="33" t="s">
        <v>9542</v>
      </c>
      <c r="MPX1" s="33" t="s">
        <v>9543</v>
      </c>
      <c r="MPY1" s="33" t="s">
        <v>9544</v>
      </c>
      <c r="MPZ1" s="33" t="s">
        <v>9545</v>
      </c>
      <c r="MQA1" s="33" t="s">
        <v>9546</v>
      </c>
      <c r="MQB1" s="33" t="s">
        <v>9547</v>
      </c>
      <c r="MQC1" s="33" t="s">
        <v>9548</v>
      </c>
      <c r="MQD1" s="33" t="s">
        <v>9549</v>
      </c>
      <c r="MQE1" s="33" t="s">
        <v>9550</v>
      </c>
      <c r="MQF1" s="33" t="s">
        <v>9551</v>
      </c>
      <c r="MQG1" s="33" t="s">
        <v>9552</v>
      </c>
      <c r="MQH1" s="33" t="s">
        <v>9553</v>
      </c>
      <c r="MQI1" s="33" t="s">
        <v>9554</v>
      </c>
      <c r="MQJ1" s="33" t="s">
        <v>9555</v>
      </c>
      <c r="MQK1" s="33" t="s">
        <v>9556</v>
      </c>
      <c r="MQL1" s="33" t="s">
        <v>9557</v>
      </c>
      <c r="MQM1" s="33" t="s">
        <v>9558</v>
      </c>
      <c r="MQN1" s="33" t="s">
        <v>9559</v>
      </c>
      <c r="MQO1" s="33" t="s">
        <v>9560</v>
      </c>
      <c r="MQP1" s="33" t="s">
        <v>9561</v>
      </c>
      <c r="MQQ1" s="33" t="s">
        <v>9562</v>
      </c>
      <c r="MQR1" s="33" t="s">
        <v>9563</v>
      </c>
      <c r="MQS1" s="33" t="s">
        <v>9564</v>
      </c>
      <c r="MQT1" s="33" t="s">
        <v>9565</v>
      </c>
      <c r="MQU1" s="33" t="s">
        <v>9566</v>
      </c>
      <c r="MQV1" s="33" t="s">
        <v>9567</v>
      </c>
      <c r="MQW1" s="33" t="s">
        <v>9568</v>
      </c>
      <c r="MQX1" s="33" t="s">
        <v>9569</v>
      </c>
      <c r="MQY1" s="33" t="s">
        <v>9570</v>
      </c>
      <c r="MQZ1" s="33" t="s">
        <v>9571</v>
      </c>
      <c r="MRA1" s="33" t="s">
        <v>9572</v>
      </c>
      <c r="MRB1" s="33" t="s">
        <v>9573</v>
      </c>
      <c r="MRC1" s="33" t="s">
        <v>9574</v>
      </c>
      <c r="MRD1" s="33" t="s">
        <v>9575</v>
      </c>
      <c r="MRE1" s="33" t="s">
        <v>9576</v>
      </c>
      <c r="MRF1" s="33" t="s">
        <v>9577</v>
      </c>
      <c r="MRG1" s="33" t="s">
        <v>9578</v>
      </c>
      <c r="MRH1" s="33" t="s">
        <v>9579</v>
      </c>
      <c r="MRI1" s="33" t="s">
        <v>9580</v>
      </c>
      <c r="MRJ1" s="33" t="s">
        <v>9581</v>
      </c>
      <c r="MRK1" s="33" t="s">
        <v>9582</v>
      </c>
      <c r="MRL1" s="33" t="s">
        <v>9583</v>
      </c>
      <c r="MRM1" s="33" t="s">
        <v>9584</v>
      </c>
      <c r="MRN1" s="33" t="s">
        <v>9585</v>
      </c>
      <c r="MRO1" s="33" t="s">
        <v>9586</v>
      </c>
      <c r="MRP1" s="33" t="s">
        <v>9587</v>
      </c>
      <c r="MRQ1" s="33" t="s">
        <v>9588</v>
      </c>
      <c r="MRR1" s="33" t="s">
        <v>9589</v>
      </c>
      <c r="MRS1" s="33" t="s">
        <v>9590</v>
      </c>
      <c r="MRT1" s="33" t="s">
        <v>9591</v>
      </c>
      <c r="MRU1" s="33" t="s">
        <v>9592</v>
      </c>
      <c r="MRV1" s="33" t="s">
        <v>9593</v>
      </c>
      <c r="MRW1" s="33" t="s">
        <v>9594</v>
      </c>
      <c r="MRX1" s="33" t="s">
        <v>9595</v>
      </c>
      <c r="MRY1" s="33" t="s">
        <v>9596</v>
      </c>
      <c r="MRZ1" s="33" t="s">
        <v>9597</v>
      </c>
      <c r="MSA1" s="33" t="s">
        <v>9598</v>
      </c>
      <c r="MSB1" s="33" t="s">
        <v>9599</v>
      </c>
      <c r="MSC1" s="33" t="s">
        <v>9600</v>
      </c>
      <c r="MSD1" s="33" t="s">
        <v>9601</v>
      </c>
      <c r="MSE1" s="33" t="s">
        <v>9602</v>
      </c>
      <c r="MSF1" s="33" t="s">
        <v>9603</v>
      </c>
      <c r="MSG1" s="33" t="s">
        <v>9604</v>
      </c>
      <c r="MSH1" s="33" t="s">
        <v>9605</v>
      </c>
      <c r="MSI1" s="33" t="s">
        <v>9606</v>
      </c>
      <c r="MSJ1" s="33" t="s">
        <v>9607</v>
      </c>
      <c r="MSK1" s="33" t="s">
        <v>9608</v>
      </c>
      <c r="MSL1" s="33" t="s">
        <v>9609</v>
      </c>
      <c r="MSM1" s="33" t="s">
        <v>9610</v>
      </c>
      <c r="MSN1" s="33" t="s">
        <v>9611</v>
      </c>
      <c r="MSO1" s="33" t="s">
        <v>9612</v>
      </c>
      <c r="MSP1" s="33" t="s">
        <v>9613</v>
      </c>
      <c r="MSQ1" s="33" t="s">
        <v>9614</v>
      </c>
      <c r="MSR1" s="33" t="s">
        <v>9615</v>
      </c>
      <c r="MSS1" s="33" t="s">
        <v>9616</v>
      </c>
      <c r="MST1" s="33" t="s">
        <v>9617</v>
      </c>
      <c r="MSU1" s="33" t="s">
        <v>9618</v>
      </c>
      <c r="MSV1" s="33" t="s">
        <v>9619</v>
      </c>
      <c r="MSW1" s="33" t="s">
        <v>9620</v>
      </c>
      <c r="MSX1" s="33" t="s">
        <v>9621</v>
      </c>
      <c r="MSY1" s="33" t="s">
        <v>9622</v>
      </c>
      <c r="MSZ1" s="33" t="s">
        <v>9623</v>
      </c>
      <c r="MTA1" s="33" t="s">
        <v>9624</v>
      </c>
      <c r="MTB1" s="33" t="s">
        <v>9625</v>
      </c>
      <c r="MTC1" s="33" t="s">
        <v>9626</v>
      </c>
      <c r="MTD1" s="33" t="s">
        <v>9627</v>
      </c>
      <c r="MTE1" s="33" t="s">
        <v>9628</v>
      </c>
      <c r="MTF1" s="33" t="s">
        <v>9629</v>
      </c>
      <c r="MTG1" s="33" t="s">
        <v>9630</v>
      </c>
      <c r="MTH1" s="33" t="s">
        <v>9631</v>
      </c>
      <c r="MTI1" s="33" t="s">
        <v>9632</v>
      </c>
      <c r="MTJ1" s="33" t="s">
        <v>9633</v>
      </c>
      <c r="MTK1" s="33" t="s">
        <v>9634</v>
      </c>
      <c r="MTL1" s="33" t="s">
        <v>9635</v>
      </c>
      <c r="MTM1" s="33" t="s">
        <v>9636</v>
      </c>
      <c r="MTN1" s="33" t="s">
        <v>9637</v>
      </c>
      <c r="MTO1" s="33" t="s">
        <v>9638</v>
      </c>
      <c r="MTP1" s="33" t="s">
        <v>9639</v>
      </c>
      <c r="MTQ1" s="33" t="s">
        <v>9640</v>
      </c>
      <c r="MTR1" s="33" t="s">
        <v>9641</v>
      </c>
      <c r="MTS1" s="33" t="s">
        <v>9642</v>
      </c>
      <c r="MTT1" s="33" t="s">
        <v>9643</v>
      </c>
      <c r="MTU1" s="33" t="s">
        <v>9644</v>
      </c>
      <c r="MTV1" s="33" t="s">
        <v>9645</v>
      </c>
      <c r="MTW1" s="33" t="s">
        <v>9646</v>
      </c>
      <c r="MTX1" s="33" t="s">
        <v>9647</v>
      </c>
      <c r="MTY1" s="33" t="s">
        <v>9648</v>
      </c>
      <c r="MTZ1" s="33" t="s">
        <v>9649</v>
      </c>
      <c r="MUA1" s="33" t="s">
        <v>9650</v>
      </c>
      <c r="MUB1" s="33" t="s">
        <v>9651</v>
      </c>
      <c r="MUC1" s="33" t="s">
        <v>9652</v>
      </c>
      <c r="MUD1" s="33" t="s">
        <v>9653</v>
      </c>
      <c r="MUE1" s="33" t="s">
        <v>9654</v>
      </c>
      <c r="MUF1" s="33" t="s">
        <v>9655</v>
      </c>
      <c r="MUG1" s="33" t="s">
        <v>9656</v>
      </c>
      <c r="MUH1" s="33" t="s">
        <v>9657</v>
      </c>
      <c r="MUI1" s="33" t="s">
        <v>9658</v>
      </c>
      <c r="MUJ1" s="33" t="s">
        <v>9659</v>
      </c>
      <c r="MUK1" s="33" t="s">
        <v>9660</v>
      </c>
      <c r="MUL1" s="33" t="s">
        <v>9661</v>
      </c>
      <c r="MUM1" s="33" t="s">
        <v>9662</v>
      </c>
      <c r="MUN1" s="33" t="s">
        <v>9663</v>
      </c>
      <c r="MUO1" s="33" t="s">
        <v>9664</v>
      </c>
      <c r="MUP1" s="33" t="s">
        <v>9665</v>
      </c>
      <c r="MUQ1" s="33" t="s">
        <v>9666</v>
      </c>
      <c r="MUR1" s="33" t="s">
        <v>9667</v>
      </c>
      <c r="MUS1" s="33" t="s">
        <v>9668</v>
      </c>
      <c r="MUT1" s="33" t="s">
        <v>9669</v>
      </c>
      <c r="MUU1" s="33" t="s">
        <v>9670</v>
      </c>
      <c r="MUV1" s="33" t="s">
        <v>9671</v>
      </c>
      <c r="MUW1" s="33" t="s">
        <v>9672</v>
      </c>
      <c r="MUX1" s="33" t="s">
        <v>9673</v>
      </c>
      <c r="MUY1" s="33" t="s">
        <v>9674</v>
      </c>
      <c r="MUZ1" s="33" t="s">
        <v>9675</v>
      </c>
      <c r="MVA1" s="33" t="s">
        <v>9676</v>
      </c>
      <c r="MVB1" s="33" t="s">
        <v>9677</v>
      </c>
      <c r="MVC1" s="33" t="s">
        <v>9678</v>
      </c>
      <c r="MVD1" s="33" t="s">
        <v>9679</v>
      </c>
      <c r="MVE1" s="33" t="s">
        <v>9680</v>
      </c>
      <c r="MVF1" s="33" t="s">
        <v>9681</v>
      </c>
      <c r="MVG1" s="33" t="s">
        <v>9682</v>
      </c>
      <c r="MVH1" s="33" t="s">
        <v>9683</v>
      </c>
      <c r="MVI1" s="33" t="s">
        <v>9684</v>
      </c>
      <c r="MVJ1" s="33" t="s">
        <v>9685</v>
      </c>
      <c r="MVK1" s="33" t="s">
        <v>9686</v>
      </c>
      <c r="MVL1" s="33" t="s">
        <v>9687</v>
      </c>
      <c r="MVM1" s="33" t="s">
        <v>9688</v>
      </c>
      <c r="MVN1" s="33" t="s">
        <v>9689</v>
      </c>
      <c r="MVO1" s="33" t="s">
        <v>9690</v>
      </c>
      <c r="MVP1" s="33" t="s">
        <v>9691</v>
      </c>
      <c r="MVQ1" s="33" t="s">
        <v>9692</v>
      </c>
      <c r="MVR1" s="33" t="s">
        <v>9693</v>
      </c>
      <c r="MVS1" s="33" t="s">
        <v>9694</v>
      </c>
      <c r="MVT1" s="33" t="s">
        <v>9695</v>
      </c>
      <c r="MVU1" s="33" t="s">
        <v>9696</v>
      </c>
      <c r="MVV1" s="33" t="s">
        <v>9697</v>
      </c>
      <c r="MVW1" s="33" t="s">
        <v>9698</v>
      </c>
      <c r="MVX1" s="33" t="s">
        <v>9699</v>
      </c>
      <c r="MVY1" s="33" t="s">
        <v>9700</v>
      </c>
      <c r="MVZ1" s="33" t="s">
        <v>9701</v>
      </c>
      <c r="MWA1" s="33" t="s">
        <v>9702</v>
      </c>
      <c r="MWB1" s="33" t="s">
        <v>9703</v>
      </c>
      <c r="MWC1" s="33" t="s">
        <v>9704</v>
      </c>
      <c r="MWD1" s="33" t="s">
        <v>9705</v>
      </c>
      <c r="MWE1" s="33" t="s">
        <v>9706</v>
      </c>
      <c r="MWF1" s="33" t="s">
        <v>9707</v>
      </c>
      <c r="MWG1" s="33" t="s">
        <v>9708</v>
      </c>
      <c r="MWH1" s="33" t="s">
        <v>9709</v>
      </c>
      <c r="MWI1" s="33" t="s">
        <v>9710</v>
      </c>
      <c r="MWJ1" s="33" t="s">
        <v>9711</v>
      </c>
      <c r="MWK1" s="33" t="s">
        <v>9712</v>
      </c>
      <c r="MWL1" s="33" t="s">
        <v>9713</v>
      </c>
      <c r="MWM1" s="33" t="s">
        <v>9714</v>
      </c>
      <c r="MWN1" s="33" t="s">
        <v>9715</v>
      </c>
      <c r="MWO1" s="33" t="s">
        <v>9716</v>
      </c>
      <c r="MWP1" s="33" t="s">
        <v>9717</v>
      </c>
      <c r="MWQ1" s="33" t="s">
        <v>9718</v>
      </c>
      <c r="MWR1" s="33" t="s">
        <v>9719</v>
      </c>
      <c r="MWS1" s="33" t="s">
        <v>9720</v>
      </c>
      <c r="MWT1" s="33" t="s">
        <v>9721</v>
      </c>
      <c r="MWU1" s="33" t="s">
        <v>9722</v>
      </c>
      <c r="MWV1" s="33" t="s">
        <v>9723</v>
      </c>
      <c r="MWW1" s="33" t="s">
        <v>9724</v>
      </c>
      <c r="MWX1" s="33" t="s">
        <v>9725</v>
      </c>
      <c r="MWY1" s="33" t="s">
        <v>9726</v>
      </c>
      <c r="MWZ1" s="33" t="s">
        <v>9727</v>
      </c>
      <c r="MXA1" s="33" t="s">
        <v>9728</v>
      </c>
      <c r="MXB1" s="33" t="s">
        <v>9729</v>
      </c>
      <c r="MXC1" s="33" t="s">
        <v>9730</v>
      </c>
      <c r="MXD1" s="33" t="s">
        <v>9731</v>
      </c>
      <c r="MXE1" s="33" t="s">
        <v>9732</v>
      </c>
      <c r="MXF1" s="33" t="s">
        <v>9733</v>
      </c>
      <c r="MXG1" s="33" t="s">
        <v>9734</v>
      </c>
      <c r="MXH1" s="33" t="s">
        <v>9735</v>
      </c>
      <c r="MXI1" s="33" t="s">
        <v>9736</v>
      </c>
      <c r="MXJ1" s="33" t="s">
        <v>9737</v>
      </c>
      <c r="MXK1" s="33" t="s">
        <v>9738</v>
      </c>
      <c r="MXL1" s="33" t="s">
        <v>9739</v>
      </c>
      <c r="MXM1" s="33" t="s">
        <v>9740</v>
      </c>
      <c r="MXN1" s="33" t="s">
        <v>9741</v>
      </c>
      <c r="MXO1" s="33" t="s">
        <v>9742</v>
      </c>
      <c r="MXP1" s="33" t="s">
        <v>9743</v>
      </c>
      <c r="MXQ1" s="33" t="s">
        <v>9744</v>
      </c>
      <c r="MXR1" s="33" t="s">
        <v>9745</v>
      </c>
      <c r="MXS1" s="33" t="s">
        <v>9746</v>
      </c>
      <c r="MXT1" s="33" t="s">
        <v>9747</v>
      </c>
      <c r="MXU1" s="33" t="s">
        <v>9748</v>
      </c>
      <c r="MXV1" s="33" t="s">
        <v>9749</v>
      </c>
      <c r="MXW1" s="33" t="s">
        <v>9750</v>
      </c>
      <c r="MXX1" s="33" t="s">
        <v>9751</v>
      </c>
      <c r="MXY1" s="33" t="s">
        <v>9752</v>
      </c>
      <c r="MXZ1" s="33" t="s">
        <v>9753</v>
      </c>
      <c r="MYA1" s="33" t="s">
        <v>9754</v>
      </c>
      <c r="MYB1" s="33" t="s">
        <v>9755</v>
      </c>
      <c r="MYC1" s="33" t="s">
        <v>9756</v>
      </c>
      <c r="MYD1" s="33" t="s">
        <v>9757</v>
      </c>
      <c r="MYE1" s="33" t="s">
        <v>9758</v>
      </c>
      <c r="MYF1" s="33" t="s">
        <v>9759</v>
      </c>
      <c r="MYG1" s="33" t="s">
        <v>9760</v>
      </c>
      <c r="MYH1" s="33" t="s">
        <v>9761</v>
      </c>
      <c r="MYI1" s="33" t="s">
        <v>9762</v>
      </c>
      <c r="MYJ1" s="33" t="s">
        <v>9763</v>
      </c>
      <c r="MYK1" s="33" t="s">
        <v>9764</v>
      </c>
      <c r="MYL1" s="33" t="s">
        <v>9765</v>
      </c>
      <c r="MYM1" s="33" t="s">
        <v>9766</v>
      </c>
      <c r="MYN1" s="33" t="s">
        <v>9767</v>
      </c>
      <c r="MYO1" s="33" t="s">
        <v>9768</v>
      </c>
      <c r="MYP1" s="33" t="s">
        <v>9769</v>
      </c>
      <c r="MYQ1" s="33" t="s">
        <v>9770</v>
      </c>
      <c r="MYR1" s="33" t="s">
        <v>9771</v>
      </c>
      <c r="MYS1" s="33" t="s">
        <v>9772</v>
      </c>
      <c r="MYT1" s="33" t="s">
        <v>9773</v>
      </c>
      <c r="MYU1" s="33" t="s">
        <v>9774</v>
      </c>
      <c r="MYV1" s="33" t="s">
        <v>9775</v>
      </c>
      <c r="MYW1" s="33" t="s">
        <v>9776</v>
      </c>
      <c r="MYX1" s="33" t="s">
        <v>9777</v>
      </c>
      <c r="MYY1" s="33" t="s">
        <v>9778</v>
      </c>
      <c r="MYZ1" s="33" t="s">
        <v>9779</v>
      </c>
      <c r="MZA1" s="33" t="s">
        <v>9780</v>
      </c>
      <c r="MZB1" s="33" t="s">
        <v>9781</v>
      </c>
      <c r="MZC1" s="33" t="s">
        <v>9782</v>
      </c>
      <c r="MZD1" s="33" t="s">
        <v>9783</v>
      </c>
      <c r="MZE1" s="33" t="s">
        <v>9784</v>
      </c>
      <c r="MZF1" s="33" t="s">
        <v>9785</v>
      </c>
      <c r="MZG1" s="33" t="s">
        <v>9786</v>
      </c>
      <c r="MZH1" s="33" t="s">
        <v>9787</v>
      </c>
      <c r="MZI1" s="33" t="s">
        <v>9788</v>
      </c>
      <c r="MZJ1" s="33" t="s">
        <v>9789</v>
      </c>
      <c r="MZK1" s="33" t="s">
        <v>9790</v>
      </c>
      <c r="MZL1" s="33" t="s">
        <v>9791</v>
      </c>
      <c r="MZM1" s="33" t="s">
        <v>9792</v>
      </c>
      <c r="MZN1" s="33" t="s">
        <v>9793</v>
      </c>
      <c r="MZO1" s="33" t="s">
        <v>9794</v>
      </c>
      <c r="MZP1" s="33" t="s">
        <v>9795</v>
      </c>
      <c r="MZQ1" s="33" t="s">
        <v>9796</v>
      </c>
      <c r="MZR1" s="33" t="s">
        <v>9797</v>
      </c>
      <c r="MZS1" s="33" t="s">
        <v>9798</v>
      </c>
      <c r="MZT1" s="33" t="s">
        <v>9799</v>
      </c>
      <c r="MZU1" s="33" t="s">
        <v>9800</v>
      </c>
      <c r="MZV1" s="33" t="s">
        <v>9801</v>
      </c>
      <c r="MZW1" s="33" t="s">
        <v>9802</v>
      </c>
      <c r="MZX1" s="33" t="s">
        <v>9803</v>
      </c>
      <c r="MZY1" s="33" t="s">
        <v>9804</v>
      </c>
      <c r="MZZ1" s="33" t="s">
        <v>9805</v>
      </c>
      <c r="NAA1" s="33" t="s">
        <v>9806</v>
      </c>
      <c r="NAB1" s="33" t="s">
        <v>9807</v>
      </c>
      <c r="NAC1" s="33" t="s">
        <v>9808</v>
      </c>
      <c r="NAD1" s="33" t="s">
        <v>9809</v>
      </c>
      <c r="NAE1" s="33" t="s">
        <v>9810</v>
      </c>
      <c r="NAF1" s="33" t="s">
        <v>9811</v>
      </c>
      <c r="NAG1" s="33" t="s">
        <v>9812</v>
      </c>
      <c r="NAH1" s="33" t="s">
        <v>9813</v>
      </c>
      <c r="NAI1" s="33" t="s">
        <v>9814</v>
      </c>
      <c r="NAJ1" s="33" t="s">
        <v>9815</v>
      </c>
      <c r="NAK1" s="33" t="s">
        <v>9816</v>
      </c>
      <c r="NAL1" s="33" t="s">
        <v>9817</v>
      </c>
      <c r="NAM1" s="33" t="s">
        <v>9818</v>
      </c>
      <c r="NAN1" s="33" t="s">
        <v>9819</v>
      </c>
      <c r="NAO1" s="33" t="s">
        <v>9820</v>
      </c>
      <c r="NAP1" s="33" t="s">
        <v>9821</v>
      </c>
      <c r="NAQ1" s="33" t="s">
        <v>9822</v>
      </c>
      <c r="NAR1" s="33" t="s">
        <v>9823</v>
      </c>
      <c r="NAS1" s="33" t="s">
        <v>9824</v>
      </c>
      <c r="NAT1" s="33" t="s">
        <v>9825</v>
      </c>
      <c r="NAU1" s="33" t="s">
        <v>9826</v>
      </c>
      <c r="NAV1" s="33" t="s">
        <v>9827</v>
      </c>
      <c r="NAW1" s="33" t="s">
        <v>9828</v>
      </c>
      <c r="NAX1" s="33" t="s">
        <v>9829</v>
      </c>
      <c r="NAY1" s="33" t="s">
        <v>9830</v>
      </c>
      <c r="NAZ1" s="33" t="s">
        <v>9831</v>
      </c>
      <c r="NBA1" s="33" t="s">
        <v>9832</v>
      </c>
      <c r="NBB1" s="33" t="s">
        <v>9833</v>
      </c>
      <c r="NBC1" s="33" t="s">
        <v>9834</v>
      </c>
      <c r="NBD1" s="33" t="s">
        <v>9835</v>
      </c>
      <c r="NBE1" s="33" t="s">
        <v>9836</v>
      </c>
      <c r="NBF1" s="33" t="s">
        <v>9837</v>
      </c>
      <c r="NBG1" s="33" t="s">
        <v>9838</v>
      </c>
      <c r="NBH1" s="33" t="s">
        <v>9839</v>
      </c>
      <c r="NBI1" s="33" t="s">
        <v>9840</v>
      </c>
      <c r="NBJ1" s="33" t="s">
        <v>9841</v>
      </c>
      <c r="NBK1" s="33" t="s">
        <v>9842</v>
      </c>
      <c r="NBL1" s="33" t="s">
        <v>9843</v>
      </c>
      <c r="NBM1" s="33" t="s">
        <v>9844</v>
      </c>
      <c r="NBN1" s="33" t="s">
        <v>9845</v>
      </c>
      <c r="NBO1" s="33" t="s">
        <v>9846</v>
      </c>
      <c r="NBP1" s="33" t="s">
        <v>9847</v>
      </c>
      <c r="NBQ1" s="33" t="s">
        <v>9848</v>
      </c>
      <c r="NBR1" s="33" t="s">
        <v>9849</v>
      </c>
      <c r="NBS1" s="33" t="s">
        <v>9850</v>
      </c>
      <c r="NBT1" s="33" t="s">
        <v>9851</v>
      </c>
      <c r="NBU1" s="33" t="s">
        <v>9852</v>
      </c>
      <c r="NBV1" s="33" t="s">
        <v>9853</v>
      </c>
      <c r="NBW1" s="33" t="s">
        <v>9854</v>
      </c>
      <c r="NBX1" s="33" t="s">
        <v>9855</v>
      </c>
      <c r="NBY1" s="33" t="s">
        <v>9856</v>
      </c>
      <c r="NBZ1" s="33" t="s">
        <v>9857</v>
      </c>
      <c r="NCA1" s="33" t="s">
        <v>9858</v>
      </c>
      <c r="NCB1" s="33" t="s">
        <v>9859</v>
      </c>
      <c r="NCC1" s="33" t="s">
        <v>9860</v>
      </c>
      <c r="NCD1" s="33" t="s">
        <v>9861</v>
      </c>
      <c r="NCE1" s="33" t="s">
        <v>9862</v>
      </c>
      <c r="NCF1" s="33" t="s">
        <v>9863</v>
      </c>
      <c r="NCG1" s="33" t="s">
        <v>9864</v>
      </c>
      <c r="NCH1" s="33" t="s">
        <v>9865</v>
      </c>
      <c r="NCI1" s="33" t="s">
        <v>9866</v>
      </c>
      <c r="NCJ1" s="33" t="s">
        <v>9867</v>
      </c>
      <c r="NCK1" s="33" t="s">
        <v>9868</v>
      </c>
      <c r="NCL1" s="33" t="s">
        <v>9869</v>
      </c>
      <c r="NCM1" s="33" t="s">
        <v>9870</v>
      </c>
      <c r="NCN1" s="33" t="s">
        <v>9871</v>
      </c>
      <c r="NCO1" s="33" t="s">
        <v>9872</v>
      </c>
      <c r="NCP1" s="33" t="s">
        <v>9873</v>
      </c>
      <c r="NCQ1" s="33" t="s">
        <v>9874</v>
      </c>
      <c r="NCR1" s="33" t="s">
        <v>9875</v>
      </c>
      <c r="NCS1" s="33" t="s">
        <v>9876</v>
      </c>
      <c r="NCT1" s="33" t="s">
        <v>9877</v>
      </c>
      <c r="NCU1" s="33" t="s">
        <v>9878</v>
      </c>
      <c r="NCV1" s="33" t="s">
        <v>9879</v>
      </c>
      <c r="NCW1" s="33" t="s">
        <v>9880</v>
      </c>
      <c r="NCX1" s="33" t="s">
        <v>9881</v>
      </c>
      <c r="NCY1" s="33" t="s">
        <v>9882</v>
      </c>
      <c r="NCZ1" s="33" t="s">
        <v>9883</v>
      </c>
      <c r="NDA1" s="33" t="s">
        <v>9884</v>
      </c>
      <c r="NDB1" s="33" t="s">
        <v>9885</v>
      </c>
      <c r="NDC1" s="33" t="s">
        <v>9886</v>
      </c>
      <c r="NDD1" s="33" t="s">
        <v>9887</v>
      </c>
      <c r="NDE1" s="33" t="s">
        <v>9888</v>
      </c>
      <c r="NDF1" s="33" t="s">
        <v>9889</v>
      </c>
      <c r="NDG1" s="33" t="s">
        <v>9890</v>
      </c>
      <c r="NDH1" s="33" t="s">
        <v>9891</v>
      </c>
      <c r="NDI1" s="33" t="s">
        <v>9892</v>
      </c>
      <c r="NDJ1" s="33" t="s">
        <v>9893</v>
      </c>
      <c r="NDK1" s="33" t="s">
        <v>9894</v>
      </c>
      <c r="NDL1" s="33" t="s">
        <v>9895</v>
      </c>
      <c r="NDM1" s="33" t="s">
        <v>9896</v>
      </c>
      <c r="NDN1" s="33" t="s">
        <v>9897</v>
      </c>
      <c r="NDO1" s="33" t="s">
        <v>9898</v>
      </c>
      <c r="NDP1" s="33" t="s">
        <v>9899</v>
      </c>
      <c r="NDQ1" s="33" t="s">
        <v>9900</v>
      </c>
      <c r="NDR1" s="33" t="s">
        <v>9901</v>
      </c>
      <c r="NDS1" s="33" t="s">
        <v>9902</v>
      </c>
      <c r="NDT1" s="33" t="s">
        <v>9903</v>
      </c>
      <c r="NDU1" s="33" t="s">
        <v>9904</v>
      </c>
      <c r="NDV1" s="33" t="s">
        <v>9905</v>
      </c>
      <c r="NDW1" s="33" t="s">
        <v>9906</v>
      </c>
      <c r="NDX1" s="33" t="s">
        <v>9907</v>
      </c>
      <c r="NDY1" s="33" t="s">
        <v>9908</v>
      </c>
      <c r="NDZ1" s="33" t="s">
        <v>9909</v>
      </c>
      <c r="NEA1" s="33" t="s">
        <v>9910</v>
      </c>
      <c r="NEB1" s="33" t="s">
        <v>9911</v>
      </c>
      <c r="NEC1" s="33" t="s">
        <v>9912</v>
      </c>
      <c r="NED1" s="33" t="s">
        <v>9913</v>
      </c>
      <c r="NEE1" s="33" t="s">
        <v>9914</v>
      </c>
      <c r="NEF1" s="33" t="s">
        <v>9915</v>
      </c>
      <c r="NEG1" s="33" t="s">
        <v>9916</v>
      </c>
      <c r="NEH1" s="33" t="s">
        <v>9917</v>
      </c>
      <c r="NEI1" s="33" t="s">
        <v>9918</v>
      </c>
      <c r="NEJ1" s="33" t="s">
        <v>9919</v>
      </c>
      <c r="NEK1" s="33" t="s">
        <v>9920</v>
      </c>
      <c r="NEL1" s="33" t="s">
        <v>9921</v>
      </c>
      <c r="NEM1" s="33" t="s">
        <v>9922</v>
      </c>
      <c r="NEN1" s="33" t="s">
        <v>9923</v>
      </c>
      <c r="NEO1" s="33" t="s">
        <v>9924</v>
      </c>
      <c r="NEP1" s="33" t="s">
        <v>9925</v>
      </c>
      <c r="NEQ1" s="33" t="s">
        <v>9926</v>
      </c>
      <c r="NER1" s="33" t="s">
        <v>9927</v>
      </c>
      <c r="NES1" s="33" t="s">
        <v>9928</v>
      </c>
      <c r="NET1" s="33" t="s">
        <v>9929</v>
      </c>
      <c r="NEU1" s="33" t="s">
        <v>9930</v>
      </c>
      <c r="NEV1" s="33" t="s">
        <v>9931</v>
      </c>
      <c r="NEW1" s="33" t="s">
        <v>9932</v>
      </c>
      <c r="NEX1" s="33" t="s">
        <v>9933</v>
      </c>
      <c r="NEY1" s="33" t="s">
        <v>9934</v>
      </c>
      <c r="NEZ1" s="33" t="s">
        <v>9935</v>
      </c>
      <c r="NFA1" s="33" t="s">
        <v>9936</v>
      </c>
      <c r="NFB1" s="33" t="s">
        <v>9937</v>
      </c>
      <c r="NFC1" s="33" t="s">
        <v>9938</v>
      </c>
      <c r="NFD1" s="33" t="s">
        <v>9939</v>
      </c>
      <c r="NFE1" s="33" t="s">
        <v>9940</v>
      </c>
      <c r="NFF1" s="33" t="s">
        <v>9941</v>
      </c>
      <c r="NFG1" s="33" t="s">
        <v>9942</v>
      </c>
      <c r="NFH1" s="33" t="s">
        <v>9943</v>
      </c>
      <c r="NFI1" s="33" t="s">
        <v>9944</v>
      </c>
      <c r="NFJ1" s="33" t="s">
        <v>9945</v>
      </c>
      <c r="NFK1" s="33" t="s">
        <v>9946</v>
      </c>
      <c r="NFL1" s="33" t="s">
        <v>9947</v>
      </c>
      <c r="NFM1" s="33" t="s">
        <v>9948</v>
      </c>
      <c r="NFN1" s="33" t="s">
        <v>9949</v>
      </c>
      <c r="NFO1" s="33" t="s">
        <v>9950</v>
      </c>
      <c r="NFP1" s="33" t="s">
        <v>9951</v>
      </c>
      <c r="NFQ1" s="33" t="s">
        <v>9952</v>
      </c>
      <c r="NFR1" s="33" t="s">
        <v>9953</v>
      </c>
      <c r="NFS1" s="33" t="s">
        <v>9954</v>
      </c>
      <c r="NFT1" s="33" t="s">
        <v>9955</v>
      </c>
      <c r="NFU1" s="33" t="s">
        <v>9956</v>
      </c>
      <c r="NFV1" s="33" t="s">
        <v>9957</v>
      </c>
      <c r="NFW1" s="33" t="s">
        <v>9958</v>
      </c>
      <c r="NFX1" s="33" t="s">
        <v>9959</v>
      </c>
      <c r="NFY1" s="33" t="s">
        <v>9960</v>
      </c>
      <c r="NFZ1" s="33" t="s">
        <v>9961</v>
      </c>
      <c r="NGA1" s="33" t="s">
        <v>9962</v>
      </c>
      <c r="NGB1" s="33" t="s">
        <v>9963</v>
      </c>
      <c r="NGC1" s="33" t="s">
        <v>9964</v>
      </c>
      <c r="NGD1" s="33" t="s">
        <v>9965</v>
      </c>
      <c r="NGE1" s="33" t="s">
        <v>9966</v>
      </c>
      <c r="NGF1" s="33" t="s">
        <v>9967</v>
      </c>
      <c r="NGG1" s="33" t="s">
        <v>9968</v>
      </c>
      <c r="NGH1" s="33" t="s">
        <v>9969</v>
      </c>
      <c r="NGI1" s="33" t="s">
        <v>9970</v>
      </c>
      <c r="NGJ1" s="33" t="s">
        <v>9971</v>
      </c>
      <c r="NGK1" s="33" t="s">
        <v>9972</v>
      </c>
      <c r="NGL1" s="33" t="s">
        <v>9973</v>
      </c>
      <c r="NGM1" s="33" t="s">
        <v>9974</v>
      </c>
      <c r="NGN1" s="33" t="s">
        <v>9975</v>
      </c>
      <c r="NGO1" s="33" t="s">
        <v>9976</v>
      </c>
      <c r="NGP1" s="33" t="s">
        <v>9977</v>
      </c>
      <c r="NGQ1" s="33" t="s">
        <v>9978</v>
      </c>
      <c r="NGR1" s="33" t="s">
        <v>9979</v>
      </c>
      <c r="NGS1" s="33" t="s">
        <v>9980</v>
      </c>
      <c r="NGT1" s="33" t="s">
        <v>9981</v>
      </c>
      <c r="NGU1" s="33" t="s">
        <v>9982</v>
      </c>
      <c r="NGV1" s="33" t="s">
        <v>9983</v>
      </c>
      <c r="NGW1" s="33" t="s">
        <v>9984</v>
      </c>
      <c r="NGX1" s="33" t="s">
        <v>9985</v>
      </c>
      <c r="NGY1" s="33" t="s">
        <v>9986</v>
      </c>
      <c r="NGZ1" s="33" t="s">
        <v>9987</v>
      </c>
      <c r="NHA1" s="33" t="s">
        <v>9988</v>
      </c>
      <c r="NHB1" s="33" t="s">
        <v>9989</v>
      </c>
      <c r="NHC1" s="33" t="s">
        <v>9990</v>
      </c>
      <c r="NHD1" s="33" t="s">
        <v>9991</v>
      </c>
      <c r="NHE1" s="33" t="s">
        <v>9992</v>
      </c>
      <c r="NHF1" s="33" t="s">
        <v>9993</v>
      </c>
      <c r="NHG1" s="33" t="s">
        <v>9994</v>
      </c>
      <c r="NHH1" s="33" t="s">
        <v>9995</v>
      </c>
      <c r="NHI1" s="33" t="s">
        <v>9996</v>
      </c>
      <c r="NHJ1" s="33" t="s">
        <v>9997</v>
      </c>
      <c r="NHK1" s="33" t="s">
        <v>9998</v>
      </c>
      <c r="NHL1" s="33" t="s">
        <v>9999</v>
      </c>
      <c r="NHM1" s="33" t="s">
        <v>10000</v>
      </c>
      <c r="NHN1" s="33" t="s">
        <v>10001</v>
      </c>
      <c r="NHO1" s="33" t="s">
        <v>10002</v>
      </c>
      <c r="NHP1" s="33" t="s">
        <v>10003</v>
      </c>
      <c r="NHQ1" s="33" t="s">
        <v>10004</v>
      </c>
      <c r="NHR1" s="33" t="s">
        <v>10005</v>
      </c>
      <c r="NHS1" s="33" t="s">
        <v>10006</v>
      </c>
      <c r="NHT1" s="33" t="s">
        <v>10007</v>
      </c>
      <c r="NHU1" s="33" t="s">
        <v>10008</v>
      </c>
      <c r="NHV1" s="33" t="s">
        <v>10009</v>
      </c>
      <c r="NHW1" s="33" t="s">
        <v>10010</v>
      </c>
      <c r="NHX1" s="33" t="s">
        <v>10011</v>
      </c>
      <c r="NHY1" s="33" t="s">
        <v>10012</v>
      </c>
      <c r="NHZ1" s="33" t="s">
        <v>10013</v>
      </c>
      <c r="NIA1" s="33" t="s">
        <v>10014</v>
      </c>
      <c r="NIB1" s="33" t="s">
        <v>10015</v>
      </c>
      <c r="NIC1" s="33" t="s">
        <v>10016</v>
      </c>
      <c r="NID1" s="33" t="s">
        <v>10017</v>
      </c>
      <c r="NIE1" s="33" t="s">
        <v>10018</v>
      </c>
      <c r="NIF1" s="33" t="s">
        <v>10019</v>
      </c>
      <c r="NIG1" s="33" t="s">
        <v>10020</v>
      </c>
      <c r="NIH1" s="33" t="s">
        <v>10021</v>
      </c>
      <c r="NII1" s="33" t="s">
        <v>10022</v>
      </c>
      <c r="NIJ1" s="33" t="s">
        <v>10023</v>
      </c>
      <c r="NIK1" s="33" t="s">
        <v>10024</v>
      </c>
      <c r="NIL1" s="33" t="s">
        <v>10025</v>
      </c>
      <c r="NIM1" s="33" t="s">
        <v>10026</v>
      </c>
      <c r="NIN1" s="33" t="s">
        <v>10027</v>
      </c>
      <c r="NIO1" s="33" t="s">
        <v>10028</v>
      </c>
      <c r="NIP1" s="33" t="s">
        <v>10029</v>
      </c>
      <c r="NIQ1" s="33" t="s">
        <v>10030</v>
      </c>
      <c r="NIR1" s="33" t="s">
        <v>10031</v>
      </c>
      <c r="NIS1" s="33" t="s">
        <v>10032</v>
      </c>
      <c r="NIT1" s="33" t="s">
        <v>10033</v>
      </c>
      <c r="NIU1" s="33" t="s">
        <v>10034</v>
      </c>
      <c r="NIV1" s="33" t="s">
        <v>10035</v>
      </c>
      <c r="NIW1" s="33" t="s">
        <v>10036</v>
      </c>
      <c r="NIX1" s="33" t="s">
        <v>10037</v>
      </c>
      <c r="NIY1" s="33" t="s">
        <v>10038</v>
      </c>
      <c r="NIZ1" s="33" t="s">
        <v>10039</v>
      </c>
      <c r="NJA1" s="33" t="s">
        <v>10040</v>
      </c>
      <c r="NJB1" s="33" t="s">
        <v>10041</v>
      </c>
      <c r="NJC1" s="33" t="s">
        <v>10042</v>
      </c>
      <c r="NJD1" s="33" t="s">
        <v>10043</v>
      </c>
      <c r="NJE1" s="33" t="s">
        <v>10044</v>
      </c>
      <c r="NJF1" s="33" t="s">
        <v>10045</v>
      </c>
      <c r="NJG1" s="33" t="s">
        <v>10046</v>
      </c>
      <c r="NJH1" s="33" t="s">
        <v>10047</v>
      </c>
      <c r="NJI1" s="33" t="s">
        <v>10048</v>
      </c>
      <c r="NJJ1" s="33" t="s">
        <v>10049</v>
      </c>
      <c r="NJK1" s="33" t="s">
        <v>10050</v>
      </c>
      <c r="NJL1" s="33" t="s">
        <v>10051</v>
      </c>
      <c r="NJM1" s="33" t="s">
        <v>10052</v>
      </c>
      <c r="NJN1" s="33" t="s">
        <v>10053</v>
      </c>
      <c r="NJO1" s="33" t="s">
        <v>10054</v>
      </c>
      <c r="NJP1" s="33" t="s">
        <v>10055</v>
      </c>
      <c r="NJQ1" s="33" t="s">
        <v>10056</v>
      </c>
      <c r="NJR1" s="33" t="s">
        <v>10057</v>
      </c>
      <c r="NJS1" s="33" t="s">
        <v>10058</v>
      </c>
      <c r="NJT1" s="33" t="s">
        <v>10059</v>
      </c>
      <c r="NJU1" s="33" t="s">
        <v>10060</v>
      </c>
      <c r="NJV1" s="33" t="s">
        <v>10061</v>
      </c>
      <c r="NJW1" s="33" t="s">
        <v>10062</v>
      </c>
      <c r="NJX1" s="33" t="s">
        <v>10063</v>
      </c>
      <c r="NJY1" s="33" t="s">
        <v>10064</v>
      </c>
      <c r="NJZ1" s="33" t="s">
        <v>10065</v>
      </c>
      <c r="NKA1" s="33" t="s">
        <v>10066</v>
      </c>
      <c r="NKB1" s="33" t="s">
        <v>10067</v>
      </c>
      <c r="NKC1" s="33" t="s">
        <v>10068</v>
      </c>
      <c r="NKD1" s="33" t="s">
        <v>10069</v>
      </c>
      <c r="NKE1" s="33" t="s">
        <v>10070</v>
      </c>
      <c r="NKF1" s="33" t="s">
        <v>10071</v>
      </c>
      <c r="NKG1" s="33" t="s">
        <v>10072</v>
      </c>
      <c r="NKH1" s="33" t="s">
        <v>10073</v>
      </c>
      <c r="NKI1" s="33" t="s">
        <v>10074</v>
      </c>
      <c r="NKJ1" s="33" t="s">
        <v>10075</v>
      </c>
      <c r="NKK1" s="33" t="s">
        <v>10076</v>
      </c>
      <c r="NKL1" s="33" t="s">
        <v>10077</v>
      </c>
      <c r="NKM1" s="33" t="s">
        <v>10078</v>
      </c>
      <c r="NKN1" s="33" t="s">
        <v>10079</v>
      </c>
      <c r="NKO1" s="33" t="s">
        <v>10080</v>
      </c>
      <c r="NKP1" s="33" t="s">
        <v>10081</v>
      </c>
      <c r="NKQ1" s="33" t="s">
        <v>10082</v>
      </c>
      <c r="NKR1" s="33" t="s">
        <v>10083</v>
      </c>
      <c r="NKS1" s="33" t="s">
        <v>10084</v>
      </c>
      <c r="NKT1" s="33" t="s">
        <v>10085</v>
      </c>
      <c r="NKU1" s="33" t="s">
        <v>10086</v>
      </c>
      <c r="NKV1" s="33" t="s">
        <v>10087</v>
      </c>
      <c r="NKW1" s="33" t="s">
        <v>10088</v>
      </c>
      <c r="NKX1" s="33" t="s">
        <v>10089</v>
      </c>
      <c r="NKY1" s="33" t="s">
        <v>10090</v>
      </c>
      <c r="NKZ1" s="33" t="s">
        <v>10091</v>
      </c>
      <c r="NLA1" s="33" t="s">
        <v>10092</v>
      </c>
      <c r="NLB1" s="33" t="s">
        <v>10093</v>
      </c>
      <c r="NLC1" s="33" t="s">
        <v>10094</v>
      </c>
      <c r="NLD1" s="33" t="s">
        <v>10095</v>
      </c>
      <c r="NLE1" s="33" t="s">
        <v>10096</v>
      </c>
      <c r="NLF1" s="33" t="s">
        <v>10097</v>
      </c>
      <c r="NLG1" s="33" t="s">
        <v>10098</v>
      </c>
      <c r="NLH1" s="33" t="s">
        <v>10099</v>
      </c>
      <c r="NLI1" s="33" t="s">
        <v>10100</v>
      </c>
      <c r="NLJ1" s="33" t="s">
        <v>10101</v>
      </c>
      <c r="NLK1" s="33" t="s">
        <v>10102</v>
      </c>
      <c r="NLL1" s="33" t="s">
        <v>10103</v>
      </c>
      <c r="NLM1" s="33" t="s">
        <v>10104</v>
      </c>
      <c r="NLN1" s="33" t="s">
        <v>10105</v>
      </c>
      <c r="NLO1" s="33" t="s">
        <v>10106</v>
      </c>
      <c r="NLP1" s="33" t="s">
        <v>10107</v>
      </c>
      <c r="NLQ1" s="33" t="s">
        <v>10108</v>
      </c>
      <c r="NLR1" s="33" t="s">
        <v>10109</v>
      </c>
      <c r="NLS1" s="33" t="s">
        <v>10110</v>
      </c>
      <c r="NLT1" s="33" t="s">
        <v>10111</v>
      </c>
      <c r="NLU1" s="33" t="s">
        <v>10112</v>
      </c>
      <c r="NLV1" s="33" t="s">
        <v>10113</v>
      </c>
      <c r="NLW1" s="33" t="s">
        <v>10114</v>
      </c>
      <c r="NLX1" s="33" t="s">
        <v>10115</v>
      </c>
      <c r="NLY1" s="33" t="s">
        <v>10116</v>
      </c>
      <c r="NLZ1" s="33" t="s">
        <v>10117</v>
      </c>
      <c r="NMA1" s="33" t="s">
        <v>10118</v>
      </c>
      <c r="NMB1" s="33" t="s">
        <v>10119</v>
      </c>
      <c r="NMC1" s="33" t="s">
        <v>10120</v>
      </c>
      <c r="NMD1" s="33" t="s">
        <v>10121</v>
      </c>
      <c r="NME1" s="33" t="s">
        <v>10122</v>
      </c>
      <c r="NMF1" s="33" t="s">
        <v>10123</v>
      </c>
      <c r="NMG1" s="33" t="s">
        <v>10124</v>
      </c>
      <c r="NMH1" s="33" t="s">
        <v>10125</v>
      </c>
      <c r="NMI1" s="33" t="s">
        <v>10126</v>
      </c>
      <c r="NMJ1" s="33" t="s">
        <v>10127</v>
      </c>
      <c r="NMK1" s="33" t="s">
        <v>10128</v>
      </c>
      <c r="NML1" s="33" t="s">
        <v>10129</v>
      </c>
      <c r="NMM1" s="33" t="s">
        <v>10130</v>
      </c>
      <c r="NMN1" s="33" t="s">
        <v>10131</v>
      </c>
      <c r="NMO1" s="33" t="s">
        <v>10132</v>
      </c>
      <c r="NMP1" s="33" t="s">
        <v>10133</v>
      </c>
      <c r="NMQ1" s="33" t="s">
        <v>10134</v>
      </c>
      <c r="NMR1" s="33" t="s">
        <v>10135</v>
      </c>
      <c r="NMS1" s="33" t="s">
        <v>10136</v>
      </c>
      <c r="NMT1" s="33" t="s">
        <v>10137</v>
      </c>
      <c r="NMU1" s="33" t="s">
        <v>10138</v>
      </c>
      <c r="NMV1" s="33" t="s">
        <v>10139</v>
      </c>
      <c r="NMW1" s="33" t="s">
        <v>10140</v>
      </c>
      <c r="NMX1" s="33" t="s">
        <v>10141</v>
      </c>
      <c r="NMY1" s="33" t="s">
        <v>10142</v>
      </c>
      <c r="NMZ1" s="33" t="s">
        <v>10143</v>
      </c>
      <c r="NNA1" s="33" t="s">
        <v>10144</v>
      </c>
      <c r="NNB1" s="33" t="s">
        <v>10145</v>
      </c>
      <c r="NNC1" s="33" t="s">
        <v>10146</v>
      </c>
      <c r="NND1" s="33" t="s">
        <v>10147</v>
      </c>
      <c r="NNE1" s="33" t="s">
        <v>10148</v>
      </c>
      <c r="NNF1" s="33" t="s">
        <v>10149</v>
      </c>
      <c r="NNG1" s="33" t="s">
        <v>10150</v>
      </c>
      <c r="NNH1" s="33" t="s">
        <v>10151</v>
      </c>
      <c r="NNI1" s="33" t="s">
        <v>10152</v>
      </c>
      <c r="NNJ1" s="33" t="s">
        <v>10153</v>
      </c>
      <c r="NNK1" s="33" t="s">
        <v>10154</v>
      </c>
      <c r="NNL1" s="33" t="s">
        <v>10155</v>
      </c>
      <c r="NNM1" s="33" t="s">
        <v>10156</v>
      </c>
      <c r="NNN1" s="33" t="s">
        <v>10157</v>
      </c>
      <c r="NNO1" s="33" t="s">
        <v>10158</v>
      </c>
      <c r="NNP1" s="33" t="s">
        <v>10159</v>
      </c>
      <c r="NNQ1" s="33" t="s">
        <v>10160</v>
      </c>
      <c r="NNR1" s="33" t="s">
        <v>10161</v>
      </c>
      <c r="NNS1" s="33" t="s">
        <v>10162</v>
      </c>
      <c r="NNT1" s="33" t="s">
        <v>10163</v>
      </c>
      <c r="NNU1" s="33" t="s">
        <v>10164</v>
      </c>
      <c r="NNV1" s="33" t="s">
        <v>10165</v>
      </c>
      <c r="NNW1" s="33" t="s">
        <v>10166</v>
      </c>
      <c r="NNX1" s="33" t="s">
        <v>10167</v>
      </c>
      <c r="NNY1" s="33" t="s">
        <v>10168</v>
      </c>
      <c r="NNZ1" s="33" t="s">
        <v>10169</v>
      </c>
      <c r="NOA1" s="33" t="s">
        <v>10170</v>
      </c>
      <c r="NOB1" s="33" t="s">
        <v>10171</v>
      </c>
      <c r="NOC1" s="33" t="s">
        <v>10172</v>
      </c>
      <c r="NOD1" s="33" t="s">
        <v>10173</v>
      </c>
      <c r="NOE1" s="33" t="s">
        <v>10174</v>
      </c>
      <c r="NOF1" s="33" t="s">
        <v>10175</v>
      </c>
      <c r="NOG1" s="33" t="s">
        <v>10176</v>
      </c>
      <c r="NOH1" s="33" t="s">
        <v>10177</v>
      </c>
      <c r="NOI1" s="33" t="s">
        <v>10178</v>
      </c>
      <c r="NOJ1" s="33" t="s">
        <v>10179</v>
      </c>
      <c r="NOK1" s="33" t="s">
        <v>10180</v>
      </c>
      <c r="NOL1" s="33" t="s">
        <v>10181</v>
      </c>
      <c r="NOM1" s="33" t="s">
        <v>10182</v>
      </c>
      <c r="NON1" s="33" t="s">
        <v>10183</v>
      </c>
      <c r="NOO1" s="33" t="s">
        <v>10184</v>
      </c>
      <c r="NOP1" s="33" t="s">
        <v>10185</v>
      </c>
      <c r="NOQ1" s="33" t="s">
        <v>10186</v>
      </c>
      <c r="NOR1" s="33" t="s">
        <v>10187</v>
      </c>
      <c r="NOS1" s="33" t="s">
        <v>10188</v>
      </c>
      <c r="NOT1" s="33" t="s">
        <v>10189</v>
      </c>
      <c r="NOU1" s="33" t="s">
        <v>10190</v>
      </c>
      <c r="NOV1" s="33" t="s">
        <v>10191</v>
      </c>
      <c r="NOW1" s="33" t="s">
        <v>10192</v>
      </c>
      <c r="NOX1" s="33" t="s">
        <v>10193</v>
      </c>
      <c r="NOY1" s="33" t="s">
        <v>10194</v>
      </c>
      <c r="NOZ1" s="33" t="s">
        <v>10195</v>
      </c>
      <c r="NPA1" s="33" t="s">
        <v>10196</v>
      </c>
      <c r="NPB1" s="33" t="s">
        <v>10197</v>
      </c>
      <c r="NPC1" s="33" t="s">
        <v>10198</v>
      </c>
      <c r="NPD1" s="33" t="s">
        <v>10199</v>
      </c>
      <c r="NPE1" s="33" t="s">
        <v>10200</v>
      </c>
      <c r="NPF1" s="33" t="s">
        <v>10201</v>
      </c>
      <c r="NPG1" s="33" t="s">
        <v>10202</v>
      </c>
      <c r="NPH1" s="33" t="s">
        <v>10203</v>
      </c>
      <c r="NPI1" s="33" t="s">
        <v>10204</v>
      </c>
      <c r="NPJ1" s="33" t="s">
        <v>10205</v>
      </c>
      <c r="NPK1" s="33" t="s">
        <v>10206</v>
      </c>
      <c r="NPL1" s="33" t="s">
        <v>10207</v>
      </c>
      <c r="NPM1" s="33" t="s">
        <v>10208</v>
      </c>
      <c r="NPN1" s="33" t="s">
        <v>10209</v>
      </c>
      <c r="NPO1" s="33" t="s">
        <v>10210</v>
      </c>
      <c r="NPP1" s="33" t="s">
        <v>10211</v>
      </c>
      <c r="NPQ1" s="33" t="s">
        <v>10212</v>
      </c>
      <c r="NPR1" s="33" t="s">
        <v>10213</v>
      </c>
      <c r="NPS1" s="33" t="s">
        <v>10214</v>
      </c>
      <c r="NPT1" s="33" t="s">
        <v>10215</v>
      </c>
      <c r="NPU1" s="33" t="s">
        <v>10216</v>
      </c>
      <c r="NPV1" s="33" t="s">
        <v>10217</v>
      </c>
      <c r="NPW1" s="33" t="s">
        <v>10218</v>
      </c>
      <c r="NPX1" s="33" t="s">
        <v>10219</v>
      </c>
      <c r="NPY1" s="33" t="s">
        <v>10220</v>
      </c>
      <c r="NPZ1" s="33" t="s">
        <v>10221</v>
      </c>
      <c r="NQA1" s="33" t="s">
        <v>10222</v>
      </c>
      <c r="NQB1" s="33" t="s">
        <v>10223</v>
      </c>
      <c r="NQC1" s="33" t="s">
        <v>10224</v>
      </c>
      <c r="NQD1" s="33" t="s">
        <v>10225</v>
      </c>
      <c r="NQE1" s="33" t="s">
        <v>10226</v>
      </c>
      <c r="NQF1" s="33" t="s">
        <v>10227</v>
      </c>
      <c r="NQG1" s="33" t="s">
        <v>10228</v>
      </c>
      <c r="NQH1" s="33" t="s">
        <v>10229</v>
      </c>
      <c r="NQI1" s="33" t="s">
        <v>10230</v>
      </c>
      <c r="NQJ1" s="33" t="s">
        <v>10231</v>
      </c>
      <c r="NQK1" s="33" t="s">
        <v>10232</v>
      </c>
      <c r="NQL1" s="33" t="s">
        <v>10233</v>
      </c>
      <c r="NQM1" s="33" t="s">
        <v>10234</v>
      </c>
      <c r="NQN1" s="33" t="s">
        <v>10235</v>
      </c>
      <c r="NQO1" s="33" t="s">
        <v>10236</v>
      </c>
      <c r="NQP1" s="33" t="s">
        <v>10237</v>
      </c>
      <c r="NQQ1" s="33" t="s">
        <v>10238</v>
      </c>
      <c r="NQR1" s="33" t="s">
        <v>10239</v>
      </c>
      <c r="NQS1" s="33" t="s">
        <v>10240</v>
      </c>
      <c r="NQT1" s="33" t="s">
        <v>10241</v>
      </c>
      <c r="NQU1" s="33" t="s">
        <v>10242</v>
      </c>
      <c r="NQV1" s="33" t="s">
        <v>10243</v>
      </c>
      <c r="NQW1" s="33" t="s">
        <v>10244</v>
      </c>
      <c r="NQX1" s="33" t="s">
        <v>10245</v>
      </c>
      <c r="NQY1" s="33" t="s">
        <v>10246</v>
      </c>
      <c r="NQZ1" s="33" t="s">
        <v>10247</v>
      </c>
      <c r="NRA1" s="33" t="s">
        <v>10248</v>
      </c>
      <c r="NRB1" s="33" t="s">
        <v>10249</v>
      </c>
      <c r="NRC1" s="33" t="s">
        <v>10250</v>
      </c>
      <c r="NRD1" s="33" t="s">
        <v>10251</v>
      </c>
      <c r="NRE1" s="33" t="s">
        <v>10252</v>
      </c>
      <c r="NRF1" s="33" t="s">
        <v>10253</v>
      </c>
      <c r="NRG1" s="33" t="s">
        <v>10254</v>
      </c>
      <c r="NRH1" s="33" t="s">
        <v>10255</v>
      </c>
      <c r="NRI1" s="33" t="s">
        <v>10256</v>
      </c>
      <c r="NRJ1" s="33" t="s">
        <v>10257</v>
      </c>
      <c r="NRK1" s="33" t="s">
        <v>10258</v>
      </c>
      <c r="NRL1" s="33" t="s">
        <v>10259</v>
      </c>
      <c r="NRM1" s="33" t="s">
        <v>10260</v>
      </c>
      <c r="NRN1" s="33" t="s">
        <v>10261</v>
      </c>
      <c r="NRO1" s="33" t="s">
        <v>10262</v>
      </c>
      <c r="NRP1" s="33" t="s">
        <v>10263</v>
      </c>
      <c r="NRQ1" s="33" t="s">
        <v>10264</v>
      </c>
      <c r="NRR1" s="33" t="s">
        <v>10265</v>
      </c>
      <c r="NRS1" s="33" t="s">
        <v>10266</v>
      </c>
      <c r="NRT1" s="33" t="s">
        <v>10267</v>
      </c>
      <c r="NRU1" s="33" t="s">
        <v>10268</v>
      </c>
      <c r="NRV1" s="33" t="s">
        <v>10269</v>
      </c>
      <c r="NRW1" s="33" t="s">
        <v>10270</v>
      </c>
      <c r="NRX1" s="33" t="s">
        <v>10271</v>
      </c>
      <c r="NRY1" s="33" t="s">
        <v>10272</v>
      </c>
      <c r="NRZ1" s="33" t="s">
        <v>10273</v>
      </c>
      <c r="NSA1" s="33" t="s">
        <v>10274</v>
      </c>
      <c r="NSB1" s="33" t="s">
        <v>10275</v>
      </c>
      <c r="NSC1" s="33" t="s">
        <v>10276</v>
      </c>
      <c r="NSD1" s="33" t="s">
        <v>10277</v>
      </c>
      <c r="NSE1" s="33" t="s">
        <v>10278</v>
      </c>
      <c r="NSF1" s="33" t="s">
        <v>10279</v>
      </c>
      <c r="NSG1" s="33" t="s">
        <v>10280</v>
      </c>
      <c r="NSH1" s="33" t="s">
        <v>10281</v>
      </c>
      <c r="NSI1" s="33" t="s">
        <v>10282</v>
      </c>
      <c r="NSJ1" s="33" t="s">
        <v>10283</v>
      </c>
      <c r="NSK1" s="33" t="s">
        <v>10284</v>
      </c>
      <c r="NSL1" s="33" t="s">
        <v>10285</v>
      </c>
      <c r="NSM1" s="33" t="s">
        <v>10286</v>
      </c>
      <c r="NSN1" s="33" t="s">
        <v>10287</v>
      </c>
      <c r="NSO1" s="33" t="s">
        <v>10288</v>
      </c>
      <c r="NSP1" s="33" t="s">
        <v>10289</v>
      </c>
      <c r="NSQ1" s="33" t="s">
        <v>10290</v>
      </c>
      <c r="NSR1" s="33" t="s">
        <v>10291</v>
      </c>
      <c r="NSS1" s="33" t="s">
        <v>10292</v>
      </c>
      <c r="NST1" s="33" t="s">
        <v>10293</v>
      </c>
      <c r="NSU1" s="33" t="s">
        <v>10294</v>
      </c>
      <c r="NSV1" s="33" t="s">
        <v>10295</v>
      </c>
      <c r="NSW1" s="33" t="s">
        <v>10296</v>
      </c>
      <c r="NSX1" s="33" t="s">
        <v>10297</v>
      </c>
      <c r="NSY1" s="33" t="s">
        <v>10298</v>
      </c>
      <c r="NSZ1" s="33" t="s">
        <v>10299</v>
      </c>
      <c r="NTA1" s="33" t="s">
        <v>10300</v>
      </c>
      <c r="NTB1" s="33" t="s">
        <v>10301</v>
      </c>
      <c r="NTC1" s="33" t="s">
        <v>10302</v>
      </c>
      <c r="NTD1" s="33" t="s">
        <v>10303</v>
      </c>
      <c r="NTE1" s="33" t="s">
        <v>10304</v>
      </c>
      <c r="NTF1" s="33" t="s">
        <v>10305</v>
      </c>
      <c r="NTG1" s="33" t="s">
        <v>10306</v>
      </c>
      <c r="NTH1" s="33" t="s">
        <v>10307</v>
      </c>
      <c r="NTI1" s="33" t="s">
        <v>10308</v>
      </c>
      <c r="NTJ1" s="33" t="s">
        <v>10309</v>
      </c>
      <c r="NTK1" s="33" t="s">
        <v>10310</v>
      </c>
      <c r="NTL1" s="33" t="s">
        <v>10311</v>
      </c>
      <c r="NTM1" s="33" t="s">
        <v>10312</v>
      </c>
      <c r="NTN1" s="33" t="s">
        <v>10313</v>
      </c>
      <c r="NTO1" s="33" t="s">
        <v>10314</v>
      </c>
      <c r="NTP1" s="33" t="s">
        <v>10315</v>
      </c>
      <c r="NTQ1" s="33" t="s">
        <v>10316</v>
      </c>
      <c r="NTR1" s="33" t="s">
        <v>10317</v>
      </c>
      <c r="NTS1" s="33" t="s">
        <v>10318</v>
      </c>
      <c r="NTT1" s="33" t="s">
        <v>10319</v>
      </c>
      <c r="NTU1" s="33" t="s">
        <v>10320</v>
      </c>
      <c r="NTV1" s="33" t="s">
        <v>10321</v>
      </c>
      <c r="NTW1" s="33" t="s">
        <v>10322</v>
      </c>
      <c r="NTX1" s="33" t="s">
        <v>10323</v>
      </c>
      <c r="NTY1" s="33" t="s">
        <v>10324</v>
      </c>
      <c r="NTZ1" s="33" t="s">
        <v>10325</v>
      </c>
      <c r="NUA1" s="33" t="s">
        <v>10326</v>
      </c>
      <c r="NUB1" s="33" t="s">
        <v>10327</v>
      </c>
      <c r="NUC1" s="33" t="s">
        <v>10328</v>
      </c>
      <c r="NUD1" s="33" t="s">
        <v>10329</v>
      </c>
      <c r="NUE1" s="33" t="s">
        <v>10330</v>
      </c>
      <c r="NUF1" s="33" t="s">
        <v>10331</v>
      </c>
      <c r="NUG1" s="33" t="s">
        <v>10332</v>
      </c>
      <c r="NUH1" s="33" t="s">
        <v>10333</v>
      </c>
      <c r="NUI1" s="33" t="s">
        <v>10334</v>
      </c>
      <c r="NUJ1" s="33" t="s">
        <v>10335</v>
      </c>
      <c r="NUK1" s="33" t="s">
        <v>10336</v>
      </c>
      <c r="NUL1" s="33" t="s">
        <v>10337</v>
      </c>
      <c r="NUM1" s="33" t="s">
        <v>10338</v>
      </c>
      <c r="NUN1" s="33" t="s">
        <v>10339</v>
      </c>
      <c r="NUO1" s="33" t="s">
        <v>10340</v>
      </c>
      <c r="NUP1" s="33" t="s">
        <v>10341</v>
      </c>
      <c r="NUQ1" s="33" t="s">
        <v>10342</v>
      </c>
      <c r="NUR1" s="33" t="s">
        <v>10343</v>
      </c>
      <c r="NUS1" s="33" t="s">
        <v>10344</v>
      </c>
      <c r="NUT1" s="33" t="s">
        <v>10345</v>
      </c>
      <c r="NUU1" s="33" t="s">
        <v>10346</v>
      </c>
      <c r="NUV1" s="33" t="s">
        <v>10347</v>
      </c>
      <c r="NUW1" s="33" t="s">
        <v>10348</v>
      </c>
      <c r="NUX1" s="33" t="s">
        <v>10349</v>
      </c>
      <c r="NUY1" s="33" t="s">
        <v>10350</v>
      </c>
      <c r="NUZ1" s="33" t="s">
        <v>10351</v>
      </c>
      <c r="NVA1" s="33" t="s">
        <v>10352</v>
      </c>
      <c r="NVB1" s="33" t="s">
        <v>10353</v>
      </c>
      <c r="NVC1" s="33" t="s">
        <v>10354</v>
      </c>
      <c r="NVD1" s="33" t="s">
        <v>10355</v>
      </c>
      <c r="NVE1" s="33" t="s">
        <v>10356</v>
      </c>
      <c r="NVF1" s="33" t="s">
        <v>10357</v>
      </c>
      <c r="NVG1" s="33" t="s">
        <v>10358</v>
      </c>
      <c r="NVH1" s="33" t="s">
        <v>10359</v>
      </c>
      <c r="NVI1" s="33" t="s">
        <v>10360</v>
      </c>
      <c r="NVJ1" s="33" t="s">
        <v>10361</v>
      </c>
      <c r="NVK1" s="33" t="s">
        <v>10362</v>
      </c>
      <c r="NVL1" s="33" t="s">
        <v>10363</v>
      </c>
      <c r="NVM1" s="33" t="s">
        <v>10364</v>
      </c>
      <c r="NVN1" s="33" t="s">
        <v>10365</v>
      </c>
      <c r="NVO1" s="33" t="s">
        <v>10366</v>
      </c>
      <c r="NVP1" s="33" t="s">
        <v>10367</v>
      </c>
      <c r="NVQ1" s="33" t="s">
        <v>10368</v>
      </c>
      <c r="NVR1" s="33" t="s">
        <v>10369</v>
      </c>
      <c r="NVS1" s="33" t="s">
        <v>10370</v>
      </c>
      <c r="NVT1" s="33" t="s">
        <v>10371</v>
      </c>
      <c r="NVU1" s="33" t="s">
        <v>10372</v>
      </c>
      <c r="NVV1" s="33" t="s">
        <v>10373</v>
      </c>
      <c r="NVW1" s="33" t="s">
        <v>10374</v>
      </c>
      <c r="NVX1" s="33" t="s">
        <v>10375</v>
      </c>
      <c r="NVY1" s="33" t="s">
        <v>10376</v>
      </c>
      <c r="NVZ1" s="33" t="s">
        <v>10377</v>
      </c>
      <c r="NWA1" s="33" t="s">
        <v>10378</v>
      </c>
      <c r="NWB1" s="33" t="s">
        <v>10379</v>
      </c>
      <c r="NWC1" s="33" t="s">
        <v>10380</v>
      </c>
      <c r="NWD1" s="33" t="s">
        <v>10381</v>
      </c>
      <c r="NWE1" s="33" t="s">
        <v>10382</v>
      </c>
      <c r="NWF1" s="33" t="s">
        <v>10383</v>
      </c>
      <c r="NWG1" s="33" t="s">
        <v>10384</v>
      </c>
      <c r="NWH1" s="33" t="s">
        <v>10385</v>
      </c>
      <c r="NWI1" s="33" t="s">
        <v>10386</v>
      </c>
      <c r="NWJ1" s="33" t="s">
        <v>10387</v>
      </c>
      <c r="NWK1" s="33" t="s">
        <v>10388</v>
      </c>
      <c r="NWL1" s="33" t="s">
        <v>10389</v>
      </c>
      <c r="NWM1" s="33" t="s">
        <v>10390</v>
      </c>
      <c r="NWN1" s="33" t="s">
        <v>10391</v>
      </c>
      <c r="NWO1" s="33" t="s">
        <v>10392</v>
      </c>
      <c r="NWP1" s="33" t="s">
        <v>10393</v>
      </c>
      <c r="NWQ1" s="33" t="s">
        <v>10394</v>
      </c>
      <c r="NWR1" s="33" t="s">
        <v>10395</v>
      </c>
      <c r="NWS1" s="33" t="s">
        <v>10396</v>
      </c>
      <c r="NWT1" s="33" t="s">
        <v>10397</v>
      </c>
      <c r="NWU1" s="33" t="s">
        <v>10398</v>
      </c>
      <c r="NWV1" s="33" t="s">
        <v>10399</v>
      </c>
      <c r="NWW1" s="33" t="s">
        <v>10400</v>
      </c>
      <c r="NWX1" s="33" t="s">
        <v>10401</v>
      </c>
      <c r="NWY1" s="33" t="s">
        <v>10402</v>
      </c>
      <c r="NWZ1" s="33" t="s">
        <v>10403</v>
      </c>
      <c r="NXA1" s="33" t="s">
        <v>10404</v>
      </c>
      <c r="NXB1" s="33" t="s">
        <v>10405</v>
      </c>
      <c r="NXC1" s="33" t="s">
        <v>10406</v>
      </c>
      <c r="NXD1" s="33" t="s">
        <v>10407</v>
      </c>
      <c r="NXE1" s="33" t="s">
        <v>10408</v>
      </c>
      <c r="NXF1" s="33" t="s">
        <v>10409</v>
      </c>
      <c r="NXG1" s="33" t="s">
        <v>10410</v>
      </c>
      <c r="NXH1" s="33" t="s">
        <v>10411</v>
      </c>
      <c r="NXI1" s="33" t="s">
        <v>10412</v>
      </c>
      <c r="NXJ1" s="33" t="s">
        <v>10413</v>
      </c>
      <c r="NXK1" s="33" t="s">
        <v>10414</v>
      </c>
      <c r="NXL1" s="33" t="s">
        <v>10415</v>
      </c>
      <c r="NXM1" s="33" t="s">
        <v>10416</v>
      </c>
      <c r="NXN1" s="33" t="s">
        <v>10417</v>
      </c>
      <c r="NXO1" s="33" t="s">
        <v>10418</v>
      </c>
      <c r="NXP1" s="33" t="s">
        <v>10419</v>
      </c>
      <c r="NXQ1" s="33" t="s">
        <v>10420</v>
      </c>
      <c r="NXR1" s="33" t="s">
        <v>10421</v>
      </c>
      <c r="NXS1" s="33" t="s">
        <v>10422</v>
      </c>
      <c r="NXT1" s="33" t="s">
        <v>10423</v>
      </c>
      <c r="NXU1" s="33" t="s">
        <v>10424</v>
      </c>
      <c r="NXV1" s="33" t="s">
        <v>10425</v>
      </c>
      <c r="NXW1" s="33" t="s">
        <v>10426</v>
      </c>
      <c r="NXX1" s="33" t="s">
        <v>10427</v>
      </c>
      <c r="NXY1" s="33" t="s">
        <v>10428</v>
      </c>
      <c r="NXZ1" s="33" t="s">
        <v>10429</v>
      </c>
      <c r="NYA1" s="33" t="s">
        <v>10430</v>
      </c>
      <c r="NYB1" s="33" t="s">
        <v>10431</v>
      </c>
      <c r="NYC1" s="33" t="s">
        <v>10432</v>
      </c>
      <c r="NYD1" s="33" t="s">
        <v>10433</v>
      </c>
      <c r="NYE1" s="33" t="s">
        <v>10434</v>
      </c>
      <c r="NYF1" s="33" t="s">
        <v>10435</v>
      </c>
      <c r="NYG1" s="33" t="s">
        <v>10436</v>
      </c>
      <c r="NYH1" s="33" t="s">
        <v>10437</v>
      </c>
      <c r="NYI1" s="33" t="s">
        <v>10438</v>
      </c>
      <c r="NYJ1" s="33" t="s">
        <v>10439</v>
      </c>
      <c r="NYK1" s="33" t="s">
        <v>10440</v>
      </c>
      <c r="NYL1" s="33" t="s">
        <v>10441</v>
      </c>
      <c r="NYM1" s="33" t="s">
        <v>10442</v>
      </c>
      <c r="NYN1" s="33" t="s">
        <v>10443</v>
      </c>
      <c r="NYO1" s="33" t="s">
        <v>10444</v>
      </c>
      <c r="NYP1" s="33" t="s">
        <v>10445</v>
      </c>
      <c r="NYQ1" s="33" t="s">
        <v>10446</v>
      </c>
      <c r="NYR1" s="33" t="s">
        <v>10447</v>
      </c>
      <c r="NYS1" s="33" t="s">
        <v>10448</v>
      </c>
      <c r="NYT1" s="33" t="s">
        <v>10449</v>
      </c>
      <c r="NYU1" s="33" t="s">
        <v>10450</v>
      </c>
      <c r="NYV1" s="33" t="s">
        <v>10451</v>
      </c>
      <c r="NYW1" s="33" t="s">
        <v>10452</v>
      </c>
      <c r="NYX1" s="33" t="s">
        <v>10453</v>
      </c>
      <c r="NYY1" s="33" t="s">
        <v>10454</v>
      </c>
      <c r="NYZ1" s="33" t="s">
        <v>10455</v>
      </c>
      <c r="NZA1" s="33" t="s">
        <v>10456</v>
      </c>
      <c r="NZB1" s="33" t="s">
        <v>10457</v>
      </c>
      <c r="NZC1" s="33" t="s">
        <v>10458</v>
      </c>
      <c r="NZD1" s="33" t="s">
        <v>10459</v>
      </c>
      <c r="NZE1" s="33" t="s">
        <v>10460</v>
      </c>
      <c r="NZF1" s="33" t="s">
        <v>10461</v>
      </c>
      <c r="NZG1" s="33" t="s">
        <v>10462</v>
      </c>
      <c r="NZH1" s="33" t="s">
        <v>10463</v>
      </c>
      <c r="NZI1" s="33" t="s">
        <v>10464</v>
      </c>
      <c r="NZJ1" s="33" t="s">
        <v>10465</v>
      </c>
      <c r="NZK1" s="33" t="s">
        <v>10466</v>
      </c>
      <c r="NZL1" s="33" t="s">
        <v>10467</v>
      </c>
      <c r="NZM1" s="33" t="s">
        <v>10468</v>
      </c>
      <c r="NZN1" s="33" t="s">
        <v>10469</v>
      </c>
      <c r="NZO1" s="33" t="s">
        <v>10470</v>
      </c>
      <c r="NZP1" s="33" t="s">
        <v>10471</v>
      </c>
      <c r="NZQ1" s="33" t="s">
        <v>10472</v>
      </c>
      <c r="NZR1" s="33" t="s">
        <v>10473</v>
      </c>
      <c r="NZS1" s="33" t="s">
        <v>10474</v>
      </c>
      <c r="NZT1" s="33" t="s">
        <v>10475</v>
      </c>
      <c r="NZU1" s="33" t="s">
        <v>10476</v>
      </c>
      <c r="NZV1" s="33" t="s">
        <v>10477</v>
      </c>
      <c r="NZW1" s="33" t="s">
        <v>10478</v>
      </c>
      <c r="NZX1" s="33" t="s">
        <v>10479</v>
      </c>
      <c r="NZY1" s="33" t="s">
        <v>10480</v>
      </c>
      <c r="NZZ1" s="33" t="s">
        <v>10481</v>
      </c>
      <c r="OAA1" s="33" t="s">
        <v>10482</v>
      </c>
      <c r="OAB1" s="33" t="s">
        <v>10483</v>
      </c>
      <c r="OAC1" s="33" t="s">
        <v>10484</v>
      </c>
      <c r="OAD1" s="33" t="s">
        <v>10485</v>
      </c>
      <c r="OAE1" s="33" t="s">
        <v>10486</v>
      </c>
      <c r="OAF1" s="33" t="s">
        <v>10487</v>
      </c>
      <c r="OAG1" s="33" t="s">
        <v>10488</v>
      </c>
      <c r="OAH1" s="33" t="s">
        <v>10489</v>
      </c>
      <c r="OAI1" s="33" t="s">
        <v>10490</v>
      </c>
      <c r="OAJ1" s="33" t="s">
        <v>10491</v>
      </c>
      <c r="OAK1" s="33" t="s">
        <v>10492</v>
      </c>
      <c r="OAL1" s="33" t="s">
        <v>10493</v>
      </c>
      <c r="OAM1" s="33" t="s">
        <v>10494</v>
      </c>
      <c r="OAN1" s="33" t="s">
        <v>10495</v>
      </c>
      <c r="OAO1" s="33" t="s">
        <v>10496</v>
      </c>
      <c r="OAP1" s="33" t="s">
        <v>10497</v>
      </c>
      <c r="OAQ1" s="33" t="s">
        <v>10498</v>
      </c>
      <c r="OAR1" s="33" t="s">
        <v>10499</v>
      </c>
      <c r="OAS1" s="33" t="s">
        <v>10500</v>
      </c>
      <c r="OAT1" s="33" t="s">
        <v>10501</v>
      </c>
      <c r="OAU1" s="33" t="s">
        <v>10502</v>
      </c>
      <c r="OAV1" s="33" t="s">
        <v>10503</v>
      </c>
      <c r="OAW1" s="33" t="s">
        <v>10504</v>
      </c>
      <c r="OAX1" s="33" t="s">
        <v>10505</v>
      </c>
      <c r="OAY1" s="33" t="s">
        <v>10506</v>
      </c>
      <c r="OAZ1" s="33" t="s">
        <v>10507</v>
      </c>
      <c r="OBA1" s="33" t="s">
        <v>10508</v>
      </c>
      <c r="OBB1" s="33" t="s">
        <v>10509</v>
      </c>
      <c r="OBC1" s="33" t="s">
        <v>10510</v>
      </c>
      <c r="OBD1" s="33" t="s">
        <v>10511</v>
      </c>
      <c r="OBE1" s="33" t="s">
        <v>10512</v>
      </c>
      <c r="OBF1" s="33" t="s">
        <v>10513</v>
      </c>
      <c r="OBG1" s="33" t="s">
        <v>10514</v>
      </c>
      <c r="OBH1" s="33" t="s">
        <v>10515</v>
      </c>
      <c r="OBI1" s="33" t="s">
        <v>10516</v>
      </c>
      <c r="OBJ1" s="33" t="s">
        <v>10517</v>
      </c>
      <c r="OBK1" s="33" t="s">
        <v>10518</v>
      </c>
      <c r="OBL1" s="33" t="s">
        <v>10519</v>
      </c>
      <c r="OBM1" s="33" t="s">
        <v>10520</v>
      </c>
      <c r="OBN1" s="33" t="s">
        <v>10521</v>
      </c>
      <c r="OBO1" s="33" t="s">
        <v>10522</v>
      </c>
      <c r="OBP1" s="33" t="s">
        <v>10523</v>
      </c>
      <c r="OBQ1" s="33" t="s">
        <v>10524</v>
      </c>
      <c r="OBR1" s="33" t="s">
        <v>10525</v>
      </c>
      <c r="OBS1" s="33" t="s">
        <v>10526</v>
      </c>
      <c r="OBT1" s="33" t="s">
        <v>10527</v>
      </c>
      <c r="OBU1" s="33" t="s">
        <v>10528</v>
      </c>
      <c r="OBV1" s="33" t="s">
        <v>10529</v>
      </c>
      <c r="OBW1" s="33" t="s">
        <v>10530</v>
      </c>
      <c r="OBX1" s="33" t="s">
        <v>10531</v>
      </c>
      <c r="OBY1" s="33" t="s">
        <v>10532</v>
      </c>
      <c r="OBZ1" s="33" t="s">
        <v>10533</v>
      </c>
      <c r="OCA1" s="33" t="s">
        <v>10534</v>
      </c>
      <c r="OCB1" s="33" t="s">
        <v>10535</v>
      </c>
      <c r="OCC1" s="33" t="s">
        <v>10536</v>
      </c>
      <c r="OCD1" s="33" t="s">
        <v>10537</v>
      </c>
      <c r="OCE1" s="33" t="s">
        <v>10538</v>
      </c>
      <c r="OCF1" s="33" t="s">
        <v>10539</v>
      </c>
      <c r="OCG1" s="33" t="s">
        <v>10540</v>
      </c>
      <c r="OCH1" s="33" t="s">
        <v>10541</v>
      </c>
      <c r="OCI1" s="33" t="s">
        <v>10542</v>
      </c>
      <c r="OCJ1" s="33" t="s">
        <v>10543</v>
      </c>
      <c r="OCK1" s="33" t="s">
        <v>10544</v>
      </c>
      <c r="OCL1" s="33" t="s">
        <v>10545</v>
      </c>
      <c r="OCM1" s="33" t="s">
        <v>10546</v>
      </c>
      <c r="OCN1" s="33" t="s">
        <v>10547</v>
      </c>
      <c r="OCO1" s="33" t="s">
        <v>10548</v>
      </c>
      <c r="OCP1" s="33" t="s">
        <v>10549</v>
      </c>
      <c r="OCQ1" s="33" t="s">
        <v>10550</v>
      </c>
      <c r="OCR1" s="33" t="s">
        <v>10551</v>
      </c>
      <c r="OCS1" s="33" t="s">
        <v>10552</v>
      </c>
      <c r="OCT1" s="33" t="s">
        <v>10553</v>
      </c>
      <c r="OCU1" s="33" t="s">
        <v>10554</v>
      </c>
      <c r="OCV1" s="33" t="s">
        <v>10555</v>
      </c>
      <c r="OCW1" s="33" t="s">
        <v>10556</v>
      </c>
      <c r="OCX1" s="33" t="s">
        <v>10557</v>
      </c>
      <c r="OCY1" s="33" t="s">
        <v>10558</v>
      </c>
      <c r="OCZ1" s="33" t="s">
        <v>10559</v>
      </c>
      <c r="ODA1" s="33" t="s">
        <v>10560</v>
      </c>
      <c r="ODB1" s="33" t="s">
        <v>10561</v>
      </c>
      <c r="ODC1" s="33" t="s">
        <v>10562</v>
      </c>
      <c r="ODD1" s="33" t="s">
        <v>10563</v>
      </c>
      <c r="ODE1" s="33" t="s">
        <v>10564</v>
      </c>
      <c r="ODF1" s="33" t="s">
        <v>10565</v>
      </c>
      <c r="ODG1" s="33" t="s">
        <v>10566</v>
      </c>
      <c r="ODH1" s="33" t="s">
        <v>10567</v>
      </c>
      <c r="ODI1" s="33" t="s">
        <v>10568</v>
      </c>
      <c r="ODJ1" s="33" t="s">
        <v>10569</v>
      </c>
      <c r="ODK1" s="33" t="s">
        <v>10570</v>
      </c>
      <c r="ODL1" s="33" t="s">
        <v>10571</v>
      </c>
      <c r="ODM1" s="33" t="s">
        <v>10572</v>
      </c>
      <c r="ODN1" s="33" t="s">
        <v>10573</v>
      </c>
      <c r="ODO1" s="33" t="s">
        <v>10574</v>
      </c>
      <c r="ODP1" s="33" t="s">
        <v>10575</v>
      </c>
      <c r="ODQ1" s="33" t="s">
        <v>10576</v>
      </c>
      <c r="ODR1" s="33" t="s">
        <v>10577</v>
      </c>
      <c r="ODS1" s="33" t="s">
        <v>10578</v>
      </c>
      <c r="ODT1" s="33" t="s">
        <v>10579</v>
      </c>
      <c r="ODU1" s="33" t="s">
        <v>10580</v>
      </c>
      <c r="ODV1" s="33" t="s">
        <v>10581</v>
      </c>
      <c r="ODW1" s="33" t="s">
        <v>10582</v>
      </c>
      <c r="ODX1" s="33" t="s">
        <v>10583</v>
      </c>
      <c r="ODY1" s="33" t="s">
        <v>10584</v>
      </c>
      <c r="ODZ1" s="33" t="s">
        <v>10585</v>
      </c>
      <c r="OEA1" s="33" t="s">
        <v>10586</v>
      </c>
      <c r="OEB1" s="33" t="s">
        <v>10587</v>
      </c>
      <c r="OEC1" s="33" t="s">
        <v>10588</v>
      </c>
      <c r="OED1" s="33" t="s">
        <v>10589</v>
      </c>
      <c r="OEE1" s="33" t="s">
        <v>10590</v>
      </c>
      <c r="OEF1" s="33" t="s">
        <v>10591</v>
      </c>
      <c r="OEG1" s="33" t="s">
        <v>10592</v>
      </c>
      <c r="OEH1" s="33" t="s">
        <v>10593</v>
      </c>
      <c r="OEI1" s="33" t="s">
        <v>10594</v>
      </c>
      <c r="OEJ1" s="33" t="s">
        <v>10595</v>
      </c>
      <c r="OEK1" s="33" t="s">
        <v>10596</v>
      </c>
      <c r="OEL1" s="33" t="s">
        <v>10597</v>
      </c>
      <c r="OEM1" s="33" t="s">
        <v>10598</v>
      </c>
      <c r="OEN1" s="33" t="s">
        <v>10599</v>
      </c>
      <c r="OEO1" s="33" t="s">
        <v>10600</v>
      </c>
      <c r="OEP1" s="33" t="s">
        <v>10601</v>
      </c>
      <c r="OEQ1" s="33" t="s">
        <v>10602</v>
      </c>
      <c r="OER1" s="33" t="s">
        <v>10603</v>
      </c>
      <c r="OES1" s="33" t="s">
        <v>10604</v>
      </c>
      <c r="OET1" s="33" t="s">
        <v>10605</v>
      </c>
      <c r="OEU1" s="33" t="s">
        <v>10606</v>
      </c>
      <c r="OEV1" s="33" t="s">
        <v>10607</v>
      </c>
      <c r="OEW1" s="33" t="s">
        <v>10608</v>
      </c>
      <c r="OEX1" s="33" t="s">
        <v>10609</v>
      </c>
      <c r="OEY1" s="33" t="s">
        <v>10610</v>
      </c>
      <c r="OEZ1" s="33" t="s">
        <v>10611</v>
      </c>
      <c r="OFA1" s="33" t="s">
        <v>10612</v>
      </c>
      <c r="OFB1" s="33" t="s">
        <v>10613</v>
      </c>
      <c r="OFC1" s="33" t="s">
        <v>10614</v>
      </c>
      <c r="OFD1" s="33" t="s">
        <v>10615</v>
      </c>
      <c r="OFE1" s="33" t="s">
        <v>10616</v>
      </c>
      <c r="OFF1" s="33" t="s">
        <v>10617</v>
      </c>
      <c r="OFG1" s="33" t="s">
        <v>10618</v>
      </c>
      <c r="OFH1" s="33" t="s">
        <v>10619</v>
      </c>
      <c r="OFI1" s="33" t="s">
        <v>10620</v>
      </c>
      <c r="OFJ1" s="33" t="s">
        <v>10621</v>
      </c>
      <c r="OFK1" s="33" t="s">
        <v>10622</v>
      </c>
      <c r="OFL1" s="33" t="s">
        <v>10623</v>
      </c>
      <c r="OFM1" s="33" t="s">
        <v>10624</v>
      </c>
      <c r="OFN1" s="33" t="s">
        <v>10625</v>
      </c>
      <c r="OFO1" s="33" t="s">
        <v>10626</v>
      </c>
      <c r="OFP1" s="33" t="s">
        <v>10627</v>
      </c>
      <c r="OFQ1" s="33" t="s">
        <v>10628</v>
      </c>
      <c r="OFR1" s="33" t="s">
        <v>10629</v>
      </c>
      <c r="OFS1" s="33" t="s">
        <v>10630</v>
      </c>
      <c r="OFT1" s="33" t="s">
        <v>10631</v>
      </c>
      <c r="OFU1" s="33" t="s">
        <v>10632</v>
      </c>
      <c r="OFV1" s="33" t="s">
        <v>10633</v>
      </c>
      <c r="OFW1" s="33" t="s">
        <v>10634</v>
      </c>
      <c r="OFX1" s="33" t="s">
        <v>10635</v>
      </c>
      <c r="OFY1" s="33" t="s">
        <v>10636</v>
      </c>
      <c r="OFZ1" s="33" t="s">
        <v>10637</v>
      </c>
      <c r="OGA1" s="33" t="s">
        <v>10638</v>
      </c>
      <c r="OGB1" s="33" t="s">
        <v>10639</v>
      </c>
      <c r="OGC1" s="33" t="s">
        <v>10640</v>
      </c>
      <c r="OGD1" s="33" t="s">
        <v>10641</v>
      </c>
      <c r="OGE1" s="33" t="s">
        <v>10642</v>
      </c>
      <c r="OGF1" s="33" t="s">
        <v>10643</v>
      </c>
      <c r="OGG1" s="33" t="s">
        <v>10644</v>
      </c>
      <c r="OGH1" s="33" t="s">
        <v>10645</v>
      </c>
      <c r="OGI1" s="33" t="s">
        <v>10646</v>
      </c>
      <c r="OGJ1" s="33" t="s">
        <v>10647</v>
      </c>
      <c r="OGK1" s="33" t="s">
        <v>10648</v>
      </c>
      <c r="OGL1" s="33" t="s">
        <v>10649</v>
      </c>
      <c r="OGM1" s="33" t="s">
        <v>10650</v>
      </c>
      <c r="OGN1" s="33" t="s">
        <v>10651</v>
      </c>
      <c r="OGO1" s="33" t="s">
        <v>10652</v>
      </c>
      <c r="OGP1" s="33" t="s">
        <v>10653</v>
      </c>
      <c r="OGQ1" s="33" t="s">
        <v>10654</v>
      </c>
      <c r="OGR1" s="33" t="s">
        <v>10655</v>
      </c>
      <c r="OGS1" s="33" t="s">
        <v>10656</v>
      </c>
      <c r="OGT1" s="33" t="s">
        <v>10657</v>
      </c>
      <c r="OGU1" s="33" t="s">
        <v>10658</v>
      </c>
      <c r="OGV1" s="33" t="s">
        <v>10659</v>
      </c>
      <c r="OGW1" s="33" t="s">
        <v>10660</v>
      </c>
      <c r="OGX1" s="33" t="s">
        <v>10661</v>
      </c>
      <c r="OGY1" s="33" t="s">
        <v>10662</v>
      </c>
      <c r="OGZ1" s="33" t="s">
        <v>10663</v>
      </c>
      <c r="OHA1" s="33" t="s">
        <v>10664</v>
      </c>
      <c r="OHB1" s="33" t="s">
        <v>10665</v>
      </c>
      <c r="OHC1" s="33" t="s">
        <v>10666</v>
      </c>
      <c r="OHD1" s="33" t="s">
        <v>10667</v>
      </c>
      <c r="OHE1" s="33" t="s">
        <v>10668</v>
      </c>
      <c r="OHF1" s="33" t="s">
        <v>10669</v>
      </c>
      <c r="OHG1" s="33" t="s">
        <v>10670</v>
      </c>
      <c r="OHH1" s="33" t="s">
        <v>10671</v>
      </c>
      <c r="OHI1" s="33" t="s">
        <v>10672</v>
      </c>
      <c r="OHJ1" s="33" t="s">
        <v>10673</v>
      </c>
      <c r="OHK1" s="33" t="s">
        <v>10674</v>
      </c>
      <c r="OHL1" s="33" t="s">
        <v>10675</v>
      </c>
      <c r="OHM1" s="33" t="s">
        <v>10676</v>
      </c>
      <c r="OHN1" s="33" t="s">
        <v>10677</v>
      </c>
      <c r="OHO1" s="33" t="s">
        <v>10678</v>
      </c>
      <c r="OHP1" s="33" t="s">
        <v>10679</v>
      </c>
      <c r="OHQ1" s="33" t="s">
        <v>10680</v>
      </c>
      <c r="OHR1" s="33" t="s">
        <v>10681</v>
      </c>
      <c r="OHS1" s="33" t="s">
        <v>10682</v>
      </c>
      <c r="OHT1" s="33" t="s">
        <v>10683</v>
      </c>
      <c r="OHU1" s="33" t="s">
        <v>10684</v>
      </c>
      <c r="OHV1" s="33" t="s">
        <v>10685</v>
      </c>
      <c r="OHW1" s="33" t="s">
        <v>10686</v>
      </c>
      <c r="OHX1" s="33" t="s">
        <v>10687</v>
      </c>
      <c r="OHY1" s="33" t="s">
        <v>10688</v>
      </c>
      <c r="OHZ1" s="33" t="s">
        <v>10689</v>
      </c>
      <c r="OIA1" s="33" t="s">
        <v>10690</v>
      </c>
      <c r="OIB1" s="33" t="s">
        <v>10691</v>
      </c>
      <c r="OIC1" s="33" t="s">
        <v>10692</v>
      </c>
      <c r="OID1" s="33" t="s">
        <v>10693</v>
      </c>
      <c r="OIE1" s="33" t="s">
        <v>10694</v>
      </c>
      <c r="OIF1" s="33" t="s">
        <v>10695</v>
      </c>
      <c r="OIG1" s="33" t="s">
        <v>10696</v>
      </c>
      <c r="OIH1" s="33" t="s">
        <v>10697</v>
      </c>
      <c r="OII1" s="33" t="s">
        <v>10698</v>
      </c>
      <c r="OIJ1" s="33" t="s">
        <v>10699</v>
      </c>
      <c r="OIK1" s="33" t="s">
        <v>10700</v>
      </c>
      <c r="OIL1" s="33" t="s">
        <v>10701</v>
      </c>
      <c r="OIM1" s="33" t="s">
        <v>10702</v>
      </c>
      <c r="OIN1" s="33" t="s">
        <v>10703</v>
      </c>
      <c r="OIO1" s="33" t="s">
        <v>10704</v>
      </c>
      <c r="OIP1" s="33" t="s">
        <v>10705</v>
      </c>
      <c r="OIQ1" s="33" t="s">
        <v>10706</v>
      </c>
      <c r="OIR1" s="33" t="s">
        <v>10707</v>
      </c>
      <c r="OIS1" s="33" t="s">
        <v>10708</v>
      </c>
      <c r="OIT1" s="33" t="s">
        <v>10709</v>
      </c>
      <c r="OIU1" s="33" t="s">
        <v>10710</v>
      </c>
      <c r="OIV1" s="33" t="s">
        <v>10711</v>
      </c>
      <c r="OIW1" s="33" t="s">
        <v>10712</v>
      </c>
      <c r="OIX1" s="33" t="s">
        <v>10713</v>
      </c>
      <c r="OIY1" s="33" t="s">
        <v>10714</v>
      </c>
      <c r="OIZ1" s="33" t="s">
        <v>10715</v>
      </c>
      <c r="OJA1" s="33" t="s">
        <v>10716</v>
      </c>
      <c r="OJB1" s="33" t="s">
        <v>10717</v>
      </c>
      <c r="OJC1" s="33" t="s">
        <v>10718</v>
      </c>
      <c r="OJD1" s="33" t="s">
        <v>10719</v>
      </c>
      <c r="OJE1" s="33" t="s">
        <v>10720</v>
      </c>
      <c r="OJF1" s="33" t="s">
        <v>10721</v>
      </c>
      <c r="OJG1" s="33" t="s">
        <v>10722</v>
      </c>
      <c r="OJH1" s="33" t="s">
        <v>10723</v>
      </c>
      <c r="OJI1" s="33" t="s">
        <v>10724</v>
      </c>
      <c r="OJJ1" s="33" t="s">
        <v>10725</v>
      </c>
      <c r="OJK1" s="33" t="s">
        <v>10726</v>
      </c>
      <c r="OJL1" s="33" t="s">
        <v>10727</v>
      </c>
      <c r="OJM1" s="33" t="s">
        <v>10728</v>
      </c>
      <c r="OJN1" s="33" t="s">
        <v>10729</v>
      </c>
      <c r="OJO1" s="33" t="s">
        <v>10730</v>
      </c>
      <c r="OJP1" s="33" t="s">
        <v>10731</v>
      </c>
      <c r="OJQ1" s="33" t="s">
        <v>10732</v>
      </c>
      <c r="OJR1" s="33" t="s">
        <v>10733</v>
      </c>
      <c r="OJS1" s="33" t="s">
        <v>10734</v>
      </c>
      <c r="OJT1" s="33" t="s">
        <v>10735</v>
      </c>
      <c r="OJU1" s="33" t="s">
        <v>10736</v>
      </c>
      <c r="OJV1" s="33" t="s">
        <v>10737</v>
      </c>
      <c r="OJW1" s="33" t="s">
        <v>10738</v>
      </c>
      <c r="OJX1" s="33" t="s">
        <v>10739</v>
      </c>
      <c r="OJY1" s="33" t="s">
        <v>10740</v>
      </c>
      <c r="OJZ1" s="33" t="s">
        <v>10741</v>
      </c>
      <c r="OKA1" s="33" t="s">
        <v>10742</v>
      </c>
      <c r="OKB1" s="33" t="s">
        <v>10743</v>
      </c>
      <c r="OKC1" s="33" t="s">
        <v>10744</v>
      </c>
      <c r="OKD1" s="33" t="s">
        <v>10745</v>
      </c>
      <c r="OKE1" s="33" t="s">
        <v>10746</v>
      </c>
      <c r="OKF1" s="33" t="s">
        <v>10747</v>
      </c>
      <c r="OKG1" s="33" t="s">
        <v>10748</v>
      </c>
      <c r="OKH1" s="33" t="s">
        <v>10749</v>
      </c>
      <c r="OKI1" s="33" t="s">
        <v>10750</v>
      </c>
      <c r="OKJ1" s="33" t="s">
        <v>10751</v>
      </c>
      <c r="OKK1" s="33" t="s">
        <v>10752</v>
      </c>
      <c r="OKL1" s="33" t="s">
        <v>10753</v>
      </c>
      <c r="OKM1" s="33" t="s">
        <v>10754</v>
      </c>
      <c r="OKN1" s="33" t="s">
        <v>10755</v>
      </c>
      <c r="OKO1" s="33" t="s">
        <v>10756</v>
      </c>
      <c r="OKP1" s="33" t="s">
        <v>10757</v>
      </c>
      <c r="OKQ1" s="33" t="s">
        <v>10758</v>
      </c>
      <c r="OKR1" s="33" t="s">
        <v>10759</v>
      </c>
      <c r="OKS1" s="33" t="s">
        <v>10760</v>
      </c>
      <c r="OKT1" s="33" t="s">
        <v>10761</v>
      </c>
      <c r="OKU1" s="33" t="s">
        <v>10762</v>
      </c>
      <c r="OKV1" s="33" t="s">
        <v>10763</v>
      </c>
      <c r="OKW1" s="33" t="s">
        <v>10764</v>
      </c>
      <c r="OKX1" s="33" t="s">
        <v>10765</v>
      </c>
      <c r="OKY1" s="33" t="s">
        <v>10766</v>
      </c>
      <c r="OKZ1" s="33" t="s">
        <v>10767</v>
      </c>
      <c r="OLA1" s="33" t="s">
        <v>10768</v>
      </c>
      <c r="OLB1" s="33" t="s">
        <v>10769</v>
      </c>
      <c r="OLC1" s="33" t="s">
        <v>10770</v>
      </c>
      <c r="OLD1" s="33" t="s">
        <v>10771</v>
      </c>
      <c r="OLE1" s="33" t="s">
        <v>10772</v>
      </c>
      <c r="OLF1" s="33" t="s">
        <v>10773</v>
      </c>
      <c r="OLG1" s="33" t="s">
        <v>10774</v>
      </c>
      <c r="OLH1" s="33" t="s">
        <v>10775</v>
      </c>
      <c r="OLI1" s="33" t="s">
        <v>10776</v>
      </c>
      <c r="OLJ1" s="33" t="s">
        <v>10777</v>
      </c>
      <c r="OLK1" s="33" t="s">
        <v>10778</v>
      </c>
      <c r="OLL1" s="33" t="s">
        <v>10779</v>
      </c>
      <c r="OLM1" s="33" t="s">
        <v>10780</v>
      </c>
      <c r="OLN1" s="33" t="s">
        <v>10781</v>
      </c>
      <c r="OLO1" s="33" t="s">
        <v>10782</v>
      </c>
      <c r="OLP1" s="33" t="s">
        <v>10783</v>
      </c>
      <c r="OLQ1" s="33" t="s">
        <v>10784</v>
      </c>
      <c r="OLR1" s="33" t="s">
        <v>10785</v>
      </c>
      <c r="OLS1" s="33" t="s">
        <v>10786</v>
      </c>
      <c r="OLT1" s="33" t="s">
        <v>10787</v>
      </c>
      <c r="OLU1" s="33" t="s">
        <v>10788</v>
      </c>
      <c r="OLV1" s="33" t="s">
        <v>10789</v>
      </c>
      <c r="OLW1" s="33" t="s">
        <v>10790</v>
      </c>
      <c r="OLX1" s="33" t="s">
        <v>10791</v>
      </c>
      <c r="OLY1" s="33" t="s">
        <v>10792</v>
      </c>
      <c r="OLZ1" s="33" t="s">
        <v>10793</v>
      </c>
      <c r="OMA1" s="33" t="s">
        <v>10794</v>
      </c>
      <c r="OMB1" s="33" t="s">
        <v>10795</v>
      </c>
      <c r="OMC1" s="33" t="s">
        <v>10796</v>
      </c>
      <c r="OMD1" s="33" t="s">
        <v>10797</v>
      </c>
      <c r="OME1" s="33" t="s">
        <v>10798</v>
      </c>
      <c r="OMF1" s="33" t="s">
        <v>10799</v>
      </c>
      <c r="OMG1" s="33" t="s">
        <v>10800</v>
      </c>
      <c r="OMH1" s="33" t="s">
        <v>10801</v>
      </c>
      <c r="OMI1" s="33" t="s">
        <v>10802</v>
      </c>
      <c r="OMJ1" s="33" t="s">
        <v>10803</v>
      </c>
      <c r="OMK1" s="33" t="s">
        <v>10804</v>
      </c>
      <c r="OML1" s="33" t="s">
        <v>10805</v>
      </c>
      <c r="OMM1" s="33" t="s">
        <v>10806</v>
      </c>
      <c r="OMN1" s="33" t="s">
        <v>10807</v>
      </c>
      <c r="OMO1" s="33" t="s">
        <v>10808</v>
      </c>
      <c r="OMP1" s="33" t="s">
        <v>10809</v>
      </c>
      <c r="OMQ1" s="33" t="s">
        <v>10810</v>
      </c>
      <c r="OMR1" s="33" t="s">
        <v>10811</v>
      </c>
      <c r="OMS1" s="33" t="s">
        <v>10812</v>
      </c>
      <c r="OMT1" s="33" t="s">
        <v>10813</v>
      </c>
      <c r="OMU1" s="33" t="s">
        <v>10814</v>
      </c>
      <c r="OMV1" s="33" t="s">
        <v>10815</v>
      </c>
      <c r="OMW1" s="33" t="s">
        <v>10816</v>
      </c>
      <c r="OMX1" s="33" t="s">
        <v>10817</v>
      </c>
      <c r="OMY1" s="33" t="s">
        <v>10818</v>
      </c>
      <c r="OMZ1" s="33" t="s">
        <v>10819</v>
      </c>
      <c r="ONA1" s="33" t="s">
        <v>10820</v>
      </c>
      <c r="ONB1" s="33" t="s">
        <v>10821</v>
      </c>
      <c r="ONC1" s="33" t="s">
        <v>10822</v>
      </c>
      <c r="OND1" s="33" t="s">
        <v>10823</v>
      </c>
      <c r="ONE1" s="33" t="s">
        <v>10824</v>
      </c>
      <c r="ONF1" s="33" t="s">
        <v>10825</v>
      </c>
      <c r="ONG1" s="33" t="s">
        <v>10826</v>
      </c>
      <c r="ONH1" s="33" t="s">
        <v>10827</v>
      </c>
      <c r="ONI1" s="33" t="s">
        <v>10828</v>
      </c>
      <c r="ONJ1" s="33" t="s">
        <v>10829</v>
      </c>
      <c r="ONK1" s="33" t="s">
        <v>10830</v>
      </c>
      <c r="ONL1" s="33" t="s">
        <v>10831</v>
      </c>
      <c r="ONM1" s="33" t="s">
        <v>10832</v>
      </c>
      <c r="ONN1" s="33" t="s">
        <v>10833</v>
      </c>
      <c r="ONO1" s="33" t="s">
        <v>10834</v>
      </c>
      <c r="ONP1" s="33" t="s">
        <v>10835</v>
      </c>
      <c r="ONQ1" s="33" t="s">
        <v>10836</v>
      </c>
      <c r="ONR1" s="33" t="s">
        <v>10837</v>
      </c>
      <c r="ONS1" s="33" t="s">
        <v>10838</v>
      </c>
      <c r="ONT1" s="33" t="s">
        <v>10839</v>
      </c>
      <c r="ONU1" s="33" t="s">
        <v>10840</v>
      </c>
      <c r="ONV1" s="33" t="s">
        <v>10841</v>
      </c>
      <c r="ONW1" s="33" t="s">
        <v>10842</v>
      </c>
      <c r="ONX1" s="33" t="s">
        <v>10843</v>
      </c>
      <c r="ONY1" s="33" t="s">
        <v>10844</v>
      </c>
      <c r="ONZ1" s="33" t="s">
        <v>10845</v>
      </c>
      <c r="OOA1" s="33" t="s">
        <v>10846</v>
      </c>
      <c r="OOB1" s="33" t="s">
        <v>10847</v>
      </c>
      <c r="OOC1" s="33" t="s">
        <v>10848</v>
      </c>
      <c r="OOD1" s="33" t="s">
        <v>10849</v>
      </c>
      <c r="OOE1" s="33" t="s">
        <v>10850</v>
      </c>
      <c r="OOF1" s="33" t="s">
        <v>10851</v>
      </c>
      <c r="OOG1" s="33" t="s">
        <v>10852</v>
      </c>
      <c r="OOH1" s="33" t="s">
        <v>10853</v>
      </c>
      <c r="OOI1" s="33" t="s">
        <v>10854</v>
      </c>
      <c r="OOJ1" s="33" t="s">
        <v>10855</v>
      </c>
      <c r="OOK1" s="33" t="s">
        <v>10856</v>
      </c>
      <c r="OOL1" s="33" t="s">
        <v>10857</v>
      </c>
      <c r="OOM1" s="33" t="s">
        <v>10858</v>
      </c>
      <c r="OON1" s="33" t="s">
        <v>10859</v>
      </c>
      <c r="OOO1" s="33" t="s">
        <v>10860</v>
      </c>
      <c r="OOP1" s="33" t="s">
        <v>10861</v>
      </c>
      <c r="OOQ1" s="33" t="s">
        <v>10862</v>
      </c>
      <c r="OOR1" s="33" t="s">
        <v>10863</v>
      </c>
      <c r="OOS1" s="33" t="s">
        <v>10864</v>
      </c>
      <c r="OOT1" s="33" t="s">
        <v>10865</v>
      </c>
      <c r="OOU1" s="33" t="s">
        <v>10866</v>
      </c>
      <c r="OOV1" s="33" t="s">
        <v>10867</v>
      </c>
      <c r="OOW1" s="33" t="s">
        <v>10868</v>
      </c>
      <c r="OOX1" s="33" t="s">
        <v>10869</v>
      </c>
      <c r="OOY1" s="33" t="s">
        <v>10870</v>
      </c>
      <c r="OOZ1" s="33" t="s">
        <v>10871</v>
      </c>
      <c r="OPA1" s="33" t="s">
        <v>10872</v>
      </c>
      <c r="OPB1" s="33" t="s">
        <v>10873</v>
      </c>
      <c r="OPC1" s="33" t="s">
        <v>10874</v>
      </c>
      <c r="OPD1" s="33" t="s">
        <v>10875</v>
      </c>
      <c r="OPE1" s="33" t="s">
        <v>10876</v>
      </c>
      <c r="OPF1" s="33" t="s">
        <v>10877</v>
      </c>
      <c r="OPG1" s="33" t="s">
        <v>10878</v>
      </c>
      <c r="OPH1" s="33" t="s">
        <v>10879</v>
      </c>
      <c r="OPI1" s="33" t="s">
        <v>10880</v>
      </c>
      <c r="OPJ1" s="33" t="s">
        <v>10881</v>
      </c>
      <c r="OPK1" s="33" t="s">
        <v>10882</v>
      </c>
      <c r="OPL1" s="33" t="s">
        <v>10883</v>
      </c>
      <c r="OPM1" s="33" t="s">
        <v>10884</v>
      </c>
      <c r="OPN1" s="33" t="s">
        <v>10885</v>
      </c>
      <c r="OPO1" s="33" t="s">
        <v>10886</v>
      </c>
      <c r="OPP1" s="33" t="s">
        <v>10887</v>
      </c>
      <c r="OPQ1" s="33" t="s">
        <v>10888</v>
      </c>
      <c r="OPR1" s="33" t="s">
        <v>10889</v>
      </c>
      <c r="OPS1" s="33" t="s">
        <v>10890</v>
      </c>
      <c r="OPT1" s="33" t="s">
        <v>10891</v>
      </c>
      <c r="OPU1" s="33" t="s">
        <v>10892</v>
      </c>
      <c r="OPV1" s="33" t="s">
        <v>10893</v>
      </c>
      <c r="OPW1" s="33" t="s">
        <v>10894</v>
      </c>
      <c r="OPX1" s="33" t="s">
        <v>10895</v>
      </c>
      <c r="OPY1" s="33" t="s">
        <v>10896</v>
      </c>
      <c r="OPZ1" s="33" t="s">
        <v>10897</v>
      </c>
      <c r="OQA1" s="33" t="s">
        <v>10898</v>
      </c>
      <c r="OQB1" s="33" t="s">
        <v>10899</v>
      </c>
      <c r="OQC1" s="33" t="s">
        <v>10900</v>
      </c>
      <c r="OQD1" s="33" t="s">
        <v>10901</v>
      </c>
      <c r="OQE1" s="33" t="s">
        <v>10902</v>
      </c>
      <c r="OQF1" s="33" t="s">
        <v>10903</v>
      </c>
      <c r="OQG1" s="33" t="s">
        <v>10904</v>
      </c>
      <c r="OQH1" s="33" t="s">
        <v>10905</v>
      </c>
      <c r="OQI1" s="33" t="s">
        <v>10906</v>
      </c>
      <c r="OQJ1" s="33" t="s">
        <v>10907</v>
      </c>
      <c r="OQK1" s="33" t="s">
        <v>10908</v>
      </c>
      <c r="OQL1" s="33" t="s">
        <v>10909</v>
      </c>
      <c r="OQM1" s="33" t="s">
        <v>10910</v>
      </c>
      <c r="OQN1" s="33" t="s">
        <v>10911</v>
      </c>
      <c r="OQO1" s="33" t="s">
        <v>10912</v>
      </c>
      <c r="OQP1" s="33" t="s">
        <v>10913</v>
      </c>
      <c r="OQQ1" s="33" t="s">
        <v>10914</v>
      </c>
      <c r="OQR1" s="33" t="s">
        <v>10915</v>
      </c>
      <c r="OQS1" s="33" t="s">
        <v>10916</v>
      </c>
      <c r="OQT1" s="33" t="s">
        <v>10917</v>
      </c>
      <c r="OQU1" s="33" t="s">
        <v>10918</v>
      </c>
      <c r="OQV1" s="33" t="s">
        <v>10919</v>
      </c>
      <c r="OQW1" s="33" t="s">
        <v>10920</v>
      </c>
      <c r="OQX1" s="33" t="s">
        <v>10921</v>
      </c>
      <c r="OQY1" s="33" t="s">
        <v>10922</v>
      </c>
      <c r="OQZ1" s="33" t="s">
        <v>10923</v>
      </c>
      <c r="ORA1" s="33" t="s">
        <v>10924</v>
      </c>
      <c r="ORB1" s="33" t="s">
        <v>10925</v>
      </c>
      <c r="ORC1" s="33" t="s">
        <v>10926</v>
      </c>
      <c r="ORD1" s="33" t="s">
        <v>10927</v>
      </c>
      <c r="ORE1" s="33" t="s">
        <v>10928</v>
      </c>
      <c r="ORF1" s="33" t="s">
        <v>10929</v>
      </c>
      <c r="ORG1" s="33" t="s">
        <v>10930</v>
      </c>
      <c r="ORH1" s="33" t="s">
        <v>10931</v>
      </c>
      <c r="ORI1" s="33" t="s">
        <v>10932</v>
      </c>
      <c r="ORJ1" s="33" t="s">
        <v>10933</v>
      </c>
      <c r="ORK1" s="33" t="s">
        <v>10934</v>
      </c>
      <c r="ORL1" s="33" t="s">
        <v>10935</v>
      </c>
      <c r="ORM1" s="33" t="s">
        <v>10936</v>
      </c>
      <c r="ORN1" s="33" t="s">
        <v>10937</v>
      </c>
      <c r="ORO1" s="33" t="s">
        <v>10938</v>
      </c>
      <c r="ORP1" s="33" t="s">
        <v>10939</v>
      </c>
      <c r="ORQ1" s="33" t="s">
        <v>10940</v>
      </c>
      <c r="ORR1" s="33" t="s">
        <v>10941</v>
      </c>
      <c r="ORS1" s="33" t="s">
        <v>10942</v>
      </c>
      <c r="ORT1" s="33" t="s">
        <v>10943</v>
      </c>
      <c r="ORU1" s="33" t="s">
        <v>10944</v>
      </c>
      <c r="ORV1" s="33" t="s">
        <v>10945</v>
      </c>
      <c r="ORW1" s="33" t="s">
        <v>10946</v>
      </c>
      <c r="ORX1" s="33" t="s">
        <v>10947</v>
      </c>
      <c r="ORY1" s="33" t="s">
        <v>10948</v>
      </c>
      <c r="ORZ1" s="33" t="s">
        <v>10949</v>
      </c>
      <c r="OSA1" s="33" t="s">
        <v>10950</v>
      </c>
      <c r="OSB1" s="33" t="s">
        <v>10951</v>
      </c>
      <c r="OSC1" s="33" t="s">
        <v>10952</v>
      </c>
      <c r="OSD1" s="33" t="s">
        <v>10953</v>
      </c>
      <c r="OSE1" s="33" t="s">
        <v>10954</v>
      </c>
      <c r="OSF1" s="33" t="s">
        <v>10955</v>
      </c>
      <c r="OSG1" s="33" t="s">
        <v>10956</v>
      </c>
      <c r="OSH1" s="33" t="s">
        <v>10957</v>
      </c>
      <c r="OSI1" s="33" t="s">
        <v>10958</v>
      </c>
      <c r="OSJ1" s="33" t="s">
        <v>10959</v>
      </c>
      <c r="OSK1" s="33" t="s">
        <v>10960</v>
      </c>
      <c r="OSL1" s="33" t="s">
        <v>10961</v>
      </c>
      <c r="OSM1" s="33" t="s">
        <v>10962</v>
      </c>
      <c r="OSN1" s="33" t="s">
        <v>10963</v>
      </c>
      <c r="OSO1" s="33" t="s">
        <v>10964</v>
      </c>
      <c r="OSP1" s="33" t="s">
        <v>10965</v>
      </c>
      <c r="OSQ1" s="33" t="s">
        <v>10966</v>
      </c>
      <c r="OSR1" s="33" t="s">
        <v>10967</v>
      </c>
      <c r="OSS1" s="33" t="s">
        <v>10968</v>
      </c>
      <c r="OST1" s="33" t="s">
        <v>10969</v>
      </c>
      <c r="OSU1" s="33" t="s">
        <v>10970</v>
      </c>
      <c r="OSV1" s="33" t="s">
        <v>10971</v>
      </c>
      <c r="OSW1" s="33" t="s">
        <v>10972</v>
      </c>
      <c r="OSX1" s="33" t="s">
        <v>10973</v>
      </c>
      <c r="OSY1" s="33" t="s">
        <v>10974</v>
      </c>
      <c r="OSZ1" s="33" t="s">
        <v>10975</v>
      </c>
      <c r="OTA1" s="33" t="s">
        <v>10976</v>
      </c>
      <c r="OTB1" s="33" t="s">
        <v>10977</v>
      </c>
      <c r="OTC1" s="33" t="s">
        <v>10978</v>
      </c>
      <c r="OTD1" s="33" t="s">
        <v>10979</v>
      </c>
      <c r="OTE1" s="33" t="s">
        <v>10980</v>
      </c>
      <c r="OTF1" s="33" t="s">
        <v>10981</v>
      </c>
      <c r="OTG1" s="33" t="s">
        <v>10982</v>
      </c>
      <c r="OTH1" s="33" t="s">
        <v>10983</v>
      </c>
      <c r="OTI1" s="33" t="s">
        <v>10984</v>
      </c>
      <c r="OTJ1" s="33" t="s">
        <v>10985</v>
      </c>
      <c r="OTK1" s="33" t="s">
        <v>10986</v>
      </c>
      <c r="OTL1" s="33" t="s">
        <v>10987</v>
      </c>
      <c r="OTM1" s="33" t="s">
        <v>10988</v>
      </c>
      <c r="OTN1" s="33" t="s">
        <v>10989</v>
      </c>
      <c r="OTO1" s="33" t="s">
        <v>10990</v>
      </c>
      <c r="OTP1" s="33" t="s">
        <v>10991</v>
      </c>
      <c r="OTQ1" s="33" t="s">
        <v>10992</v>
      </c>
      <c r="OTR1" s="33" t="s">
        <v>10993</v>
      </c>
      <c r="OTS1" s="33" t="s">
        <v>10994</v>
      </c>
      <c r="OTT1" s="33" t="s">
        <v>10995</v>
      </c>
      <c r="OTU1" s="33" t="s">
        <v>10996</v>
      </c>
      <c r="OTV1" s="33" t="s">
        <v>10997</v>
      </c>
      <c r="OTW1" s="33" t="s">
        <v>10998</v>
      </c>
      <c r="OTX1" s="33" t="s">
        <v>10999</v>
      </c>
      <c r="OTY1" s="33" t="s">
        <v>11000</v>
      </c>
      <c r="OTZ1" s="33" t="s">
        <v>11001</v>
      </c>
      <c r="OUA1" s="33" t="s">
        <v>11002</v>
      </c>
      <c r="OUB1" s="33" t="s">
        <v>11003</v>
      </c>
      <c r="OUC1" s="33" t="s">
        <v>11004</v>
      </c>
      <c r="OUD1" s="33" t="s">
        <v>11005</v>
      </c>
      <c r="OUE1" s="33" t="s">
        <v>11006</v>
      </c>
      <c r="OUF1" s="33" t="s">
        <v>11007</v>
      </c>
      <c r="OUG1" s="33" t="s">
        <v>11008</v>
      </c>
      <c r="OUH1" s="33" t="s">
        <v>11009</v>
      </c>
      <c r="OUI1" s="33" t="s">
        <v>11010</v>
      </c>
      <c r="OUJ1" s="33" t="s">
        <v>11011</v>
      </c>
      <c r="OUK1" s="33" t="s">
        <v>11012</v>
      </c>
      <c r="OUL1" s="33" t="s">
        <v>11013</v>
      </c>
      <c r="OUM1" s="33" t="s">
        <v>11014</v>
      </c>
      <c r="OUN1" s="33" t="s">
        <v>11015</v>
      </c>
      <c r="OUO1" s="33" t="s">
        <v>11016</v>
      </c>
      <c r="OUP1" s="33" t="s">
        <v>11017</v>
      </c>
      <c r="OUQ1" s="33" t="s">
        <v>11018</v>
      </c>
      <c r="OUR1" s="33" t="s">
        <v>11019</v>
      </c>
      <c r="OUS1" s="33" t="s">
        <v>11020</v>
      </c>
      <c r="OUT1" s="33" t="s">
        <v>11021</v>
      </c>
      <c r="OUU1" s="33" t="s">
        <v>11022</v>
      </c>
      <c r="OUV1" s="33" t="s">
        <v>11023</v>
      </c>
      <c r="OUW1" s="33" t="s">
        <v>11024</v>
      </c>
      <c r="OUX1" s="33" t="s">
        <v>11025</v>
      </c>
      <c r="OUY1" s="33" t="s">
        <v>11026</v>
      </c>
      <c r="OUZ1" s="33" t="s">
        <v>11027</v>
      </c>
      <c r="OVA1" s="33" t="s">
        <v>11028</v>
      </c>
      <c r="OVB1" s="33" t="s">
        <v>11029</v>
      </c>
      <c r="OVC1" s="33" t="s">
        <v>11030</v>
      </c>
      <c r="OVD1" s="33" t="s">
        <v>11031</v>
      </c>
      <c r="OVE1" s="33" t="s">
        <v>11032</v>
      </c>
      <c r="OVF1" s="33" t="s">
        <v>11033</v>
      </c>
      <c r="OVG1" s="33" t="s">
        <v>11034</v>
      </c>
      <c r="OVH1" s="33" t="s">
        <v>11035</v>
      </c>
      <c r="OVI1" s="33" t="s">
        <v>11036</v>
      </c>
      <c r="OVJ1" s="33" t="s">
        <v>11037</v>
      </c>
      <c r="OVK1" s="33" t="s">
        <v>11038</v>
      </c>
      <c r="OVL1" s="33" t="s">
        <v>11039</v>
      </c>
      <c r="OVM1" s="33" t="s">
        <v>11040</v>
      </c>
      <c r="OVN1" s="33" t="s">
        <v>11041</v>
      </c>
      <c r="OVO1" s="33" t="s">
        <v>11042</v>
      </c>
      <c r="OVP1" s="33" t="s">
        <v>11043</v>
      </c>
      <c r="OVQ1" s="33" t="s">
        <v>11044</v>
      </c>
      <c r="OVR1" s="33" t="s">
        <v>11045</v>
      </c>
      <c r="OVS1" s="33" t="s">
        <v>11046</v>
      </c>
      <c r="OVT1" s="33" t="s">
        <v>11047</v>
      </c>
      <c r="OVU1" s="33" t="s">
        <v>11048</v>
      </c>
      <c r="OVV1" s="33" t="s">
        <v>11049</v>
      </c>
      <c r="OVW1" s="33" t="s">
        <v>11050</v>
      </c>
      <c r="OVX1" s="33" t="s">
        <v>11051</v>
      </c>
      <c r="OVY1" s="33" t="s">
        <v>11052</v>
      </c>
      <c r="OVZ1" s="33" t="s">
        <v>11053</v>
      </c>
      <c r="OWA1" s="33" t="s">
        <v>11054</v>
      </c>
      <c r="OWB1" s="33" t="s">
        <v>11055</v>
      </c>
      <c r="OWC1" s="33" t="s">
        <v>11056</v>
      </c>
      <c r="OWD1" s="33" t="s">
        <v>11057</v>
      </c>
      <c r="OWE1" s="33" t="s">
        <v>11058</v>
      </c>
      <c r="OWF1" s="33" t="s">
        <v>11059</v>
      </c>
      <c r="OWG1" s="33" t="s">
        <v>11060</v>
      </c>
      <c r="OWH1" s="33" t="s">
        <v>11061</v>
      </c>
      <c r="OWI1" s="33" t="s">
        <v>11062</v>
      </c>
      <c r="OWJ1" s="33" t="s">
        <v>11063</v>
      </c>
      <c r="OWK1" s="33" t="s">
        <v>11064</v>
      </c>
      <c r="OWL1" s="33" t="s">
        <v>11065</v>
      </c>
      <c r="OWM1" s="33" t="s">
        <v>11066</v>
      </c>
      <c r="OWN1" s="33" t="s">
        <v>11067</v>
      </c>
      <c r="OWO1" s="33" t="s">
        <v>11068</v>
      </c>
      <c r="OWP1" s="33" t="s">
        <v>11069</v>
      </c>
      <c r="OWQ1" s="33" t="s">
        <v>11070</v>
      </c>
      <c r="OWR1" s="33" t="s">
        <v>11071</v>
      </c>
      <c r="OWS1" s="33" t="s">
        <v>11072</v>
      </c>
      <c r="OWT1" s="33" t="s">
        <v>11073</v>
      </c>
      <c r="OWU1" s="33" t="s">
        <v>11074</v>
      </c>
      <c r="OWV1" s="33" t="s">
        <v>11075</v>
      </c>
      <c r="OWW1" s="33" t="s">
        <v>11076</v>
      </c>
      <c r="OWX1" s="33" t="s">
        <v>11077</v>
      </c>
      <c r="OWY1" s="33" t="s">
        <v>11078</v>
      </c>
      <c r="OWZ1" s="33" t="s">
        <v>11079</v>
      </c>
      <c r="OXA1" s="33" t="s">
        <v>11080</v>
      </c>
      <c r="OXB1" s="33" t="s">
        <v>11081</v>
      </c>
      <c r="OXC1" s="33" t="s">
        <v>11082</v>
      </c>
      <c r="OXD1" s="33" t="s">
        <v>11083</v>
      </c>
      <c r="OXE1" s="33" t="s">
        <v>11084</v>
      </c>
      <c r="OXF1" s="33" t="s">
        <v>11085</v>
      </c>
      <c r="OXG1" s="33" t="s">
        <v>11086</v>
      </c>
      <c r="OXH1" s="33" t="s">
        <v>11087</v>
      </c>
      <c r="OXI1" s="33" t="s">
        <v>11088</v>
      </c>
      <c r="OXJ1" s="33" t="s">
        <v>11089</v>
      </c>
      <c r="OXK1" s="33" t="s">
        <v>11090</v>
      </c>
      <c r="OXL1" s="33" t="s">
        <v>11091</v>
      </c>
      <c r="OXM1" s="33" t="s">
        <v>11092</v>
      </c>
      <c r="OXN1" s="33" t="s">
        <v>11093</v>
      </c>
      <c r="OXO1" s="33" t="s">
        <v>11094</v>
      </c>
      <c r="OXP1" s="33" t="s">
        <v>11095</v>
      </c>
      <c r="OXQ1" s="33" t="s">
        <v>11096</v>
      </c>
      <c r="OXR1" s="33" t="s">
        <v>11097</v>
      </c>
      <c r="OXS1" s="33" t="s">
        <v>11098</v>
      </c>
      <c r="OXT1" s="33" t="s">
        <v>11099</v>
      </c>
      <c r="OXU1" s="33" t="s">
        <v>11100</v>
      </c>
      <c r="OXV1" s="33" t="s">
        <v>11101</v>
      </c>
      <c r="OXW1" s="33" t="s">
        <v>11102</v>
      </c>
      <c r="OXX1" s="33" t="s">
        <v>11103</v>
      </c>
      <c r="OXY1" s="33" t="s">
        <v>11104</v>
      </c>
      <c r="OXZ1" s="33" t="s">
        <v>11105</v>
      </c>
      <c r="OYA1" s="33" t="s">
        <v>11106</v>
      </c>
      <c r="OYB1" s="33" t="s">
        <v>11107</v>
      </c>
      <c r="OYC1" s="33" t="s">
        <v>11108</v>
      </c>
      <c r="OYD1" s="33" t="s">
        <v>11109</v>
      </c>
      <c r="OYE1" s="33" t="s">
        <v>11110</v>
      </c>
      <c r="OYF1" s="33" t="s">
        <v>11111</v>
      </c>
      <c r="OYG1" s="33" t="s">
        <v>11112</v>
      </c>
      <c r="OYH1" s="33" t="s">
        <v>11113</v>
      </c>
      <c r="OYI1" s="33" t="s">
        <v>11114</v>
      </c>
      <c r="OYJ1" s="33" t="s">
        <v>11115</v>
      </c>
      <c r="OYK1" s="33" t="s">
        <v>11116</v>
      </c>
      <c r="OYL1" s="33" t="s">
        <v>11117</v>
      </c>
      <c r="OYM1" s="33" t="s">
        <v>11118</v>
      </c>
      <c r="OYN1" s="33" t="s">
        <v>11119</v>
      </c>
      <c r="OYO1" s="33" t="s">
        <v>11120</v>
      </c>
      <c r="OYP1" s="33" t="s">
        <v>11121</v>
      </c>
      <c r="OYQ1" s="33" t="s">
        <v>11122</v>
      </c>
      <c r="OYR1" s="33" t="s">
        <v>11123</v>
      </c>
      <c r="OYS1" s="33" t="s">
        <v>11124</v>
      </c>
      <c r="OYT1" s="33" t="s">
        <v>11125</v>
      </c>
      <c r="OYU1" s="33" t="s">
        <v>11126</v>
      </c>
      <c r="OYV1" s="33" t="s">
        <v>11127</v>
      </c>
      <c r="OYW1" s="33" t="s">
        <v>11128</v>
      </c>
      <c r="OYX1" s="33" t="s">
        <v>11129</v>
      </c>
      <c r="OYY1" s="33" t="s">
        <v>11130</v>
      </c>
      <c r="OYZ1" s="33" t="s">
        <v>11131</v>
      </c>
      <c r="OZA1" s="33" t="s">
        <v>11132</v>
      </c>
      <c r="OZB1" s="33" t="s">
        <v>11133</v>
      </c>
      <c r="OZC1" s="33" t="s">
        <v>11134</v>
      </c>
      <c r="OZD1" s="33" t="s">
        <v>11135</v>
      </c>
      <c r="OZE1" s="33" t="s">
        <v>11136</v>
      </c>
      <c r="OZF1" s="33" t="s">
        <v>11137</v>
      </c>
      <c r="OZG1" s="33" t="s">
        <v>11138</v>
      </c>
      <c r="OZH1" s="33" t="s">
        <v>11139</v>
      </c>
      <c r="OZI1" s="33" t="s">
        <v>11140</v>
      </c>
      <c r="OZJ1" s="33" t="s">
        <v>11141</v>
      </c>
      <c r="OZK1" s="33" t="s">
        <v>11142</v>
      </c>
      <c r="OZL1" s="33" t="s">
        <v>11143</v>
      </c>
      <c r="OZM1" s="33" t="s">
        <v>11144</v>
      </c>
      <c r="OZN1" s="33" t="s">
        <v>11145</v>
      </c>
      <c r="OZO1" s="33" t="s">
        <v>11146</v>
      </c>
      <c r="OZP1" s="33" t="s">
        <v>11147</v>
      </c>
      <c r="OZQ1" s="33" t="s">
        <v>11148</v>
      </c>
      <c r="OZR1" s="33" t="s">
        <v>11149</v>
      </c>
      <c r="OZS1" s="33" t="s">
        <v>11150</v>
      </c>
      <c r="OZT1" s="33" t="s">
        <v>11151</v>
      </c>
      <c r="OZU1" s="33" t="s">
        <v>11152</v>
      </c>
      <c r="OZV1" s="33" t="s">
        <v>11153</v>
      </c>
      <c r="OZW1" s="33" t="s">
        <v>11154</v>
      </c>
      <c r="OZX1" s="33" t="s">
        <v>11155</v>
      </c>
      <c r="OZY1" s="33" t="s">
        <v>11156</v>
      </c>
      <c r="OZZ1" s="33" t="s">
        <v>11157</v>
      </c>
      <c r="PAA1" s="33" t="s">
        <v>11158</v>
      </c>
      <c r="PAB1" s="33" t="s">
        <v>11159</v>
      </c>
      <c r="PAC1" s="33" t="s">
        <v>11160</v>
      </c>
      <c r="PAD1" s="33" t="s">
        <v>11161</v>
      </c>
      <c r="PAE1" s="33" t="s">
        <v>11162</v>
      </c>
      <c r="PAF1" s="33" t="s">
        <v>11163</v>
      </c>
      <c r="PAG1" s="33" t="s">
        <v>11164</v>
      </c>
      <c r="PAH1" s="33" t="s">
        <v>11165</v>
      </c>
      <c r="PAI1" s="33" t="s">
        <v>11166</v>
      </c>
      <c r="PAJ1" s="33" t="s">
        <v>11167</v>
      </c>
      <c r="PAK1" s="33" t="s">
        <v>11168</v>
      </c>
      <c r="PAL1" s="33" t="s">
        <v>11169</v>
      </c>
      <c r="PAM1" s="33" t="s">
        <v>11170</v>
      </c>
      <c r="PAN1" s="33" t="s">
        <v>11171</v>
      </c>
      <c r="PAO1" s="33" t="s">
        <v>11172</v>
      </c>
      <c r="PAP1" s="33" t="s">
        <v>11173</v>
      </c>
      <c r="PAQ1" s="33" t="s">
        <v>11174</v>
      </c>
      <c r="PAR1" s="33" t="s">
        <v>11175</v>
      </c>
      <c r="PAS1" s="33" t="s">
        <v>11176</v>
      </c>
      <c r="PAT1" s="33" t="s">
        <v>11177</v>
      </c>
      <c r="PAU1" s="33" t="s">
        <v>11178</v>
      </c>
      <c r="PAV1" s="33" t="s">
        <v>11179</v>
      </c>
      <c r="PAW1" s="33" t="s">
        <v>11180</v>
      </c>
      <c r="PAX1" s="33" t="s">
        <v>11181</v>
      </c>
      <c r="PAY1" s="33" t="s">
        <v>11182</v>
      </c>
      <c r="PAZ1" s="33" t="s">
        <v>11183</v>
      </c>
      <c r="PBA1" s="33" t="s">
        <v>11184</v>
      </c>
      <c r="PBB1" s="33" t="s">
        <v>11185</v>
      </c>
      <c r="PBC1" s="33" t="s">
        <v>11186</v>
      </c>
      <c r="PBD1" s="33" t="s">
        <v>11187</v>
      </c>
      <c r="PBE1" s="33" t="s">
        <v>11188</v>
      </c>
      <c r="PBF1" s="33" t="s">
        <v>11189</v>
      </c>
      <c r="PBG1" s="33" t="s">
        <v>11190</v>
      </c>
      <c r="PBH1" s="33" t="s">
        <v>11191</v>
      </c>
      <c r="PBI1" s="33" t="s">
        <v>11192</v>
      </c>
      <c r="PBJ1" s="33" t="s">
        <v>11193</v>
      </c>
      <c r="PBK1" s="33" t="s">
        <v>11194</v>
      </c>
      <c r="PBL1" s="33" t="s">
        <v>11195</v>
      </c>
      <c r="PBM1" s="33" t="s">
        <v>11196</v>
      </c>
      <c r="PBN1" s="33" t="s">
        <v>11197</v>
      </c>
      <c r="PBO1" s="33" t="s">
        <v>11198</v>
      </c>
      <c r="PBP1" s="33" t="s">
        <v>11199</v>
      </c>
      <c r="PBQ1" s="33" t="s">
        <v>11200</v>
      </c>
      <c r="PBR1" s="33" t="s">
        <v>11201</v>
      </c>
      <c r="PBS1" s="33" t="s">
        <v>11202</v>
      </c>
      <c r="PBT1" s="33" t="s">
        <v>11203</v>
      </c>
      <c r="PBU1" s="33" t="s">
        <v>11204</v>
      </c>
      <c r="PBV1" s="33" t="s">
        <v>11205</v>
      </c>
      <c r="PBW1" s="33" t="s">
        <v>11206</v>
      </c>
      <c r="PBX1" s="33" t="s">
        <v>11207</v>
      </c>
      <c r="PBY1" s="33" t="s">
        <v>11208</v>
      </c>
      <c r="PBZ1" s="33" t="s">
        <v>11209</v>
      </c>
      <c r="PCA1" s="33" t="s">
        <v>11210</v>
      </c>
      <c r="PCB1" s="33" t="s">
        <v>11211</v>
      </c>
      <c r="PCC1" s="33" t="s">
        <v>11212</v>
      </c>
      <c r="PCD1" s="33" t="s">
        <v>11213</v>
      </c>
      <c r="PCE1" s="33" t="s">
        <v>11214</v>
      </c>
      <c r="PCF1" s="33" t="s">
        <v>11215</v>
      </c>
      <c r="PCG1" s="33" t="s">
        <v>11216</v>
      </c>
      <c r="PCH1" s="33" t="s">
        <v>11217</v>
      </c>
      <c r="PCI1" s="33" t="s">
        <v>11218</v>
      </c>
      <c r="PCJ1" s="33" t="s">
        <v>11219</v>
      </c>
      <c r="PCK1" s="33" t="s">
        <v>11220</v>
      </c>
      <c r="PCL1" s="33" t="s">
        <v>11221</v>
      </c>
      <c r="PCM1" s="33" t="s">
        <v>11222</v>
      </c>
      <c r="PCN1" s="33" t="s">
        <v>11223</v>
      </c>
      <c r="PCO1" s="33" t="s">
        <v>11224</v>
      </c>
      <c r="PCP1" s="33" t="s">
        <v>11225</v>
      </c>
      <c r="PCQ1" s="33" t="s">
        <v>11226</v>
      </c>
      <c r="PCR1" s="33" t="s">
        <v>11227</v>
      </c>
      <c r="PCS1" s="33" t="s">
        <v>11228</v>
      </c>
      <c r="PCT1" s="33" t="s">
        <v>11229</v>
      </c>
      <c r="PCU1" s="33" t="s">
        <v>11230</v>
      </c>
      <c r="PCV1" s="33" t="s">
        <v>11231</v>
      </c>
      <c r="PCW1" s="33" t="s">
        <v>11232</v>
      </c>
      <c r="PCX1" s="33" t="s">
        <v>11233</v>
      </c>
      <c r="PCY1" s="33" t="s">
        <v>11234</v>
      </c>
      <c r="PCZ1" s="33" t="s">
        <v>11235</v>
      </c>
      <c r="PDA1" s="33" t="s">
        <v>11236</v>
      </c>
      <c r="PDB1" s="33" t="s">
        <v>11237</v>
      </c>
      <c r="PDC1" s="33" t="s">
        <v>11238</v>
      </c>
      <c r="PDD1" s="33" t="s">
        <v>11239</v>
      </c>
      <c r="PDE1" s="33" t="s">
        <v>11240</v>
      </c>
      <c r="PDF1" s="33" t="s">
        <v>11241</v>
      </c>
      <c r="PDG1" s="33" t="s">
        <v>11242</v>
      </c>
      <c r="PDH1" s="33" t="s">
        <v>11243</v>
      </c>
      <c r="PDI1" s="33" t="s">
        <v>11244</v>
      </c>
      <c r="PDJ1" s="33" t="s">
        <v>11245</v>
      </c>
      <c r="PDK1" s="33" t="s">
        <v>11246</v>
      </c>
      <c r="PDL1" s="33" t="s">
        <v>11247</v>
      </c>
      <c r="PDM1" s="33" t="s">
        <v>11248</v>
      </c>
      <c r="PDN1" s="33" t="s">
        <v>11249</v>
      </c>
      <c r="PDO1" s="33" t="s">
        <v>11250</v>
      </c>
      <c r="PDP1" s="33" t="s">
        <v>11251</v>
      </c>
      <c r="PDQ1" s="33" t="s">
        <v>11252</v>
      </c>
      <c r="PDR1" s="33" t="s">
        <v>11253</v>
      </c>
      <c r="PDS1" s="33" t="s">
        <v>11254</v>
      </c>
      <c r="PDT1" s="33" t="s">
        <v>11255</v>
      </c>
      <c r="PDU1" s="33" t="s">
        <v>11256</v>
      </c>
      <c r="PDV1" s="33" t="s">
        <v>11257</v>
      </c>
      <c r="PDW1" s="33" t="s">
        <v>11258</v>
      </c>
      <c r="PDX1" s="33" t="s">
        <v>11259</v>
      </c>
      <c r="PDY1" s="33" t="s">
        <v>11260</v>
      </c>
      <c r="PDZ1" s="33" t="s">
        <v>11261</v>
      </c>
      <c r="PEA1" s="33" t="s">
        <v>11262</v>
      </c>
      <c r="PEB1" s="33" t="s">
        <v>11263</v>
      </c>
      <c r="PEC1" s="33" t="s">
        <v>11264</v>
      </c>
      <c r="PED1" s="33" t="s">
        <v>11265</v>
      </c>
      <c r="PEE1" s="33" t="s">
        <v>11266</v>
      </c>
      <c r="PEF1" s="33" t="s">
        <v>11267</v>
      </c>
      <c r="PEG1" s="33" t="s">
        <v>11268</v>
      </c>
      <c r="PEH1" s="33" t="s">
        <v>11269</v>
      </c>
      <c r="PEI1" s="33" t="s">
        <v>11270</v>
      </c>
      <c r="PEJ1" s="33" t="s">
        <v>11271</v>
      </c>
      <c r="PEK1" s="33" t="s">
        <v>11272</v>
      </c>
      <c r="PEL1" s="33" t="s">
        <v>11273</v>
      </c>
      <c r="PEM1" s="33" t="s">
        <v>11274</v>
      </c>
      <c r="PEN1" s="33" t="s">
        <v>11275</v>
      </c>
      <c r="PEO1" s="33" t="s">
        <v>11276</v>
      </c>
      <c r="PEP1" s="33" t="s">
        <v>11277</v>
      </c>
      <c r="PEQ1" s="33" t="s">
        <v>11278</v>
      </c>
      <c r="PER1" s="33" t="s">
        <v>11279</v>
      </c>
      <c r="PES1" s="33" t="s">
        <v>11280</v>
      </c>
      <c r="PET1" s="33" t="s">
        <v>11281</v>
      </c>
      <c r="PEU1" s="33" t="s">
        <v>11282</v>
      </c>
      <c r="PEV1" s="33" t="s">
        <v>11283</v>
      </c>
      <c r="PEW1" s="33" t="s">
        <v>11284</v>
      </c>
      <c r="PEX1" s="33" t="s">
        <v>11285</v>
      </c>
      <c r="PEY1" s="33" t="s">
        <v>11286</v>
      </c>
      <c r="PEZ1" s="33" t="s">
        <v>11287</v>
      </c>
      <c r="PFA1" s="33" t="s">
        <v>11288</v>
      </c>
      <c r="PFB1" s="33" t="s">
        <v>11289</v>
      </c>
      <c r="PFC1" s="33" t="s">
        <v>11290</v>
      </c>
      <c r="PFD1" s="33" t="s">
        <v>11291</v>
      </c>
      <c r="PFE1" s="33" t="s">
        <v>11292</v>
      </c>
      <c r="PFF1" s="33" t="s">
        <v>11293</v>
      </c>
      <c r="PFG1" s="33" t="s">
        <v>11294</v>
      </c>
      <c r="PFH1" s="33" t="s">
        <v>11295</v>
      </c>
      <c r="PFI1" s="33" t="s">
        <v>11296</v>
      </c>
      <c r="PFJ1" s="33" t="s">
        <v>11297</v>
      </c>
      <c r="PFK1" s="33" t="s">
        <v>11298</v>
      </c>
      <c r="PFL1" s="33" t="s">
        <v>11299</v>
      </c>
      <c r="PFM1" s="33" t="s">
        <v>11300</v>
      </c>
      <c r="PFN1" s="33" t="s">
        <v>11301</v>
      </c>
      <c r="PFO1" s="33" t="s">
        <v>11302</v>
      </c>
      <c r="PFP1" s="33" t="s">
        <v>11303</v>
      </c>
      <c r="PFQ1" s="33" t="s">
        <v>11304</v>
      </c>
      <c r="PFR1" s="33" t="s">
        <v>11305</v>
      </c>
      <c r="PFS1" s="33" t="s">
        <v>11306</v>
      </c>
      <c r="PFT1" s="33" t="s">
        <v>11307</v>
      </c>
      <c r="PFU1" s="33" t="s">
        <v>11308</v>
      </c>
      <c r="PFV1" s="33" t="s">
        <v>11309</v>
      </c>
      <c r="PFW1" s="33" t="s">
        <v>11310</v>
      </c>
      <c r="PFX1" s="33" t="s">
        <v>11311</v>
      </c>
      <c r="PFY1" s="33" t="s">
        <v>11312</v>
      </c>
      <c r="PFZ1" s="33" t="s">
        <v>11313</v>
      </c>
      <c r="PGA1" s="33" t="s">
        <v>11314</v>
      </c>
      <c r="PGB1" s="33" t="s">
        <v>11315</v>
      </c>
      <c r="PGC1" s="33" t="s">
        <v>11316</v>
      </c>
      <c r="PGD1" s="33" t="s">
        <v>11317</v>
      </c>
      <c r="PGE1" s="33" t="s">
        <v>11318</v>
      </c>
      <c r="PGF1" s="33" t="s">
        <v>11319</v>
      </c>
      <c r="PGG1" s="33" t="s">
        <v>11320</v>
      </c>
      <c r="PGH1" s="33" t="s">
        <v>11321</v>
      </c>
      <c r="PGI1" s="33" t="s">
        <v>11322</v>
      </c>
      <c r="PGJ1" s="33" t="s">
        <v>11323</v>
      </c>
      <c r="PGK1" s="33" t="s">
        <v>11324</v>
      </c>
      <c r="PGL1" s="33" t="s">
        <v>11325</v>
      </c>
      <c r="PGM1" s="33" t="s">
        <v>11326</v>
      </c>
      <c r="PGN1" s="33" t="s">
        <v>11327</v>
      </c>
      <c r="PGO1" s="33" t="s">
        <v>11328</v>
      </c>
      <c r="PGP1" s="33" t="s">
        <v>11329</v>
      </c>
      <c r="PGQ1" s="33" t="s">
        <v>11330</v>
      </c>
      <c r="PGR1" s="33" t="s">
        <v>11331</v>
      </c>
      <c r="PGS1" s="33" t="s">
        <v>11332</v>
      </c>
      <c r="PGT1" s="33" t="s">
        <v>11333</v>
      </c>
      <c r="PGU1" s="33" t="s">
        <v>11334</v>
      </c>
      <c r="PGV1" s="33" t="s">
        <v>11335</v>
      </c>
      <c r="PGW1" s="33" t="s">
        <v>11336</v>
      </c>
      <c r="PGX1" s="33" t="s">
        <v>11337</v>
      </c>
      <c r="PGY1" s="33" t="s">
        <v>11338</v>
      </c>
      <c r="PGZ1" s="33" t="s">
        <v>11339</v>
      </c>
      <c r="PHA1" s="33" t="s">
        <v>11340</v>
      </c>
      <c r="PHB1" s="33" t="s">
        <v>11341</v>
      </c>
      <c r="PHC1" s="33" t="s">
        <v>11342</v>
      </c>
      <c r="PHD1" s="33" t="s">
        <v>11343</v>
      </c>
      <c r="PHE1" s="33" t="s">
        <v>11344</v>
      </c>
      <c r="PHF1" s="33" t="s">
        <v>11345</v>
      </c>
      <c r="PHG1" s="33" t="s">
        <v>11346</v>
      </c>
      <c r="PHH1" s="33" t="s">
        <v>11347</v>
      </c>
      <c r="PHI1" s="33" t="s">
        <v>11348</v>
      </c>
      <c r="PHJ1" s="33" t="s">
        <v>11349</v>
      </c>
      <c r="PHK1" s="33" t="s">
        <v>11350</v>
      </c>
      <c r="PHL1" s="33" t="s">
        <v>11351</v>
      </c>
      <c r="PHM1" s="33" t="s">
        <v>11352</v>
      </c>
      <c r="PHN1" s="33" t="s">
        <v>11353</v>
      </c>
      <c r="PHO1" s="33" t="s">
        <v>11354</v>
      </c>
      <c r="PHP1" s="33" t="s">
        <v>11355</v>
      </c>
      <c r="PHQ1" s="33" t="s">
        <v>11356</v>
      </c>
      <c r="PHR1" s="33" t="s">
        <v>11357</v>
      </c>
      <c r="PHS1" s="33" t="s">
        <v>11358</v>
      </c>
      <c r="PHT1" s="33" t="s">
        <v>11359</v>
      </c>
      <c r="PHU1" s="33" t="s">
        <v>11360</v>
      </c>
      <c r="PHV1" s="33" t="s">
        <v>11361</v>
      </c>
      <c r="PHW1" s="33" t="s">
        <v>11362</v>
      </c>
      <c r="PHX1" s="33" t="s">
        <v>11363</v>
      </c>
      <c r="PHY1" s="33" t="s">
        <v>11364</v>
      </c>
      <c r="PHZ1" s="33" t="s">
        <v>11365</v>
      </c>
      <c r="PIA1" s="33" t="s">
        <v>11366</v>
      </c>
      <c r="PIB1" s="33" t="s">
        <v>11367</v>
      </c>
      <c r="PIC1" s="33" t="s">
        <v>11368</v>
      </c>
      <c r="PID1" s="33" t="s">
        <v>11369</v>
      </c>
      <c r="PIE1" s="33" t="s">
        <v>11370</v>
      </c>
      <c r="PIF1" s="33" t="s">
        <v>11371</v>
      </c>
      <c r="PIG1" s="33" t="s">
        <v>11372</v>
      </c>
      <c r="PIH1" s="33" t="s">
        <v>11373</v>
      </c>
      <c r="PII1" s="33" t="s">
        <v>11374</v>
      </c>
      <c r="PIJ1" s="33" t="s">
        <v>11375</v>
      </c>
      <c r="PIK1" s="33" t="s">
        <v>11376</v>
      </c>
      <c r="PIL1" s="33" t="s">
        <v>11377</v>
      </c>
      <c r="PIM1" s="33" t="s">
        <v>11378</v>
      </c>
      <c r="PIN1" s="33" t="s">
        <v>11379</v>
      </c>
      <c r="PIO1" s="33" t="s">
        <v>11380</v>
      </c>
      <c r="PIP1" s="33" t="s">
        <v>11381</v>
      </c>
      <c r="PIQ1" s="33" t="s">
        <v>11382</v>
      </c>
      <c r="PIR1" s="33" t="s">
        <v>11383</v>
      </c>
      <c r="PIS1" s="33" t="s">
        <v>11384</v>
      </c>
      <c r="PIT1" s="33" t="s">
        <v>11385</v>
      </c>
      <c r="PIU1" s="33" t="s">
        <v>11386</v>
      </c>
      <c r="PIV1" s="33" t="s">
        <v>11387</v>
      </c>
      <c r="PIW1" s="33" t="s">
        <v>11388</v>
      </c>
      <c r="PIX1" s="33" t="s">
        <v>11389</v>
      </c>
      <c r="PIY1" s="33" t="s">
        <v>11390</v>
      </c>
      <c r="PIZ1" s="33" t="s">
        <v>11391</v>
      </c>
      <c r="PJA1" s="33" t="s">
        <v>11392</v>
      </c>
      <c r="PJB1" s="33" t="s">
        <v>11393</v>
      </c>
      <c r="PJC1" s="33" t="s">
        <v>11394</v>
      </c>
      <c r="PJD1" s="33" t="s">
        <v>11395</v>
      </c>
      <c r="PJE1" s="33" t="s">
        <v>11396</v>
      </c>
      <c r="PJF1" s="33" t="s">
        <v>11397</v>
      </c>
      <c r="PJG1" s="33" t="s">
        <v>11398</v>
      </c>
      <c r="PJH1" s="33" t="s">
        <v>11399</v>
      </c>
      <c r="PJI1" s="33" t="s">
        <v>11400</v>
      </c>
      <c r="PJJ1" s="33" t="s">
        <v>11401</v>
      </c>
      <c r="PJK1" s="33" t="s">
        <v>11402</v>
      </c>
      <c r="PJL1" s="33" t="s">
        <v>11403</v>
      </c>
      <c r="PJM1" s="33" t="s">
        <v>11404</v>
      </c>
      <c r="PJN1" s="33" t="s">
        <v>11405</v>
      </c>
      <c r="PJO1" s="33" t="s">
        <v>11406</v>
      </c>
      <c r="PJP1" s="33" t="s">
        <v>11407</v>
      </c>
      <c r="PJQ1" s="33" t="s">
        <v>11408</v>
      </c>
      <c r="PJR1" s="33" t="s">
        <v>11409</v>
      </c>
      <c r="PJS1" s="33" t="s">
        <v>11410</v>
      </c>
      <c r="PJT1" s="33" t="s">
        <v>11411</v>
      </c>
      <c r="PJU1" s="33" t="s">
        <v>11412</v>
      </c>
      <c r="PJV1" s="33" t="s">
        <v>11413</v>
      </c>
      <c r="PJW1" s="33" t="s">
        <v>11414</v>
      </c>
      <c r="PJX1" s="33" t="s">
        <v>11415</v>
      </c>
      <c r="PJY1" s="33" t="s">
        <v>11416</v>
      </c>
      <c r="PJZ1" s="33" t="s">
        <v>11417</v>
      </c>
      <c r="PKA1" s="33" t="s">
        <v>11418</v>
      </c>
      <c r="PKB1" s="33" t="s">
        <v>11419</v>
      </c>
      <c r="PKC1" s="33" t="s">
        <v>11420</v>
      </c>
      <c r="PKD1" s="33" t="s">
        <v>11421</v>
      </c>
      <c r="PKE1" s="33" t="s">
        <v>11422</v>
      </c>
      <c r="PKF1" s="33" t="s">
        <v>11423</v>
      </c>
      <c r="PKG1" s="33" t="s">
        <v>11424</v>
      </c>
      <c r="PKH1" s="33" t="s">
        <v>11425</v>
      </c>
      <c r="PKI1" s="33" t="s">
        <v>11426</v>
      </c>
      <c r="PKJ1" s="33" t="s">
        <v>11427</v>
      </c>
      <c r="PKK1" s="33" t="s">
        <v>11428</v>
      </c>
      <c r="PKL1" s="33" t="s">
        <v>11429</v>
      </c>
      <c r="PKM1" s="33" t="s">
        <v>11430</v>
      </c>
      <c r="PKN1" s="33" t="s">
        <v>11431</v>
      </c>
      <c r="PKO1" s="33" t="s">
        <v>11432</v>
      </c>
      <c r="PKP1" s="33" t="s">
        <v>11433</v>
      </c>
      <c r="PKQ1" s="33" t="s">
        <v>11434</v>
      </c>
      <c r="PKR1" s="33" t="s">
        <v>11435</v>
      </c>
      <c r="PKS1" s="33" t="s">
        <v>11436</v>
      </c>
      <c r="PKT1" s="33" t="s">
        <v>11437</v>
      </c>
      <c r="PKU1" s="33" t="s">
        <v>11438</v>
      </c>
      <c r="PKV1" s="33" t="s">
        <v>11439</v>
      </c>
      <c r="PKW1" s="33" t="s">
        <v>11440</v>
      </c>
      <c r="PKX1" s="33" t="s">
        <v>11441</v>
      </c>
      <c r="PKY1" s="33" t="s">
        <v>11442</v>
      </c>
      <c r="PKZ1" s="33" t="s">
        <v>11443</v>
      </c>
      <c r="PLA1" s="33" t="s">
        <v>11444</v>
      </c>
      <c r="PLB1" s="33" t="s">
        <v>11445</v>
      </c>
      <c r="PLC1" s="33" t="s">
        <v>11446</v>
      </c>
      <c r="PLD1" s="33" t="s">
        <v>11447</v>
      </c>
      <c r="PLE1" s="33" t="s">
        <v>11448</v>
      </c>
      <c r="PLF1" s="33" t="s">
        <v>11449</v>
      </c>
      <c r="PLG1" s="33" t="s">
        <v>11450</v>
      </c>
      <c r="PLH1" s="33" t="s">
        <v>11451</v>
      </c>
      <c r="PLI1" s="33" t="s">
        <v>11452</v>
      </c>
      <c r="PLJ1" s="33" t="s">
        <v>11453</v>
      </c>
      <c r="PLK1" s="33" t="s">
        <v>11454</v>
      </c>
      <c r="PLL1" s="33" t="s">
        <v>11455</v>
      </c>
      <c r="PLM1" s="33" t="s">
        <v>11456</v>
      </c>
      <c r="PLN1" s="33" t="s">
        <v>11457</v>
      </c>
      <c r="PLO1" s="33" t="s">
        <v>11458</v>
      </c>
      <c r="PLP1" s="33" t="s">
        <v>11459</v>
      </c>
      <c r="PLQ1" s="33" t="s">
        <v>11460</v>
      </c>
      <c r="PLR1" s="33" t="s">
        <v>11461</v>
      </c>
      <c r="PLS1" s="33" t="s">
        <v>11462</v>
      </c>
      <c r="PLT1" s="33" t="s">
        <v>11463</v>
      </c>
      <c r="PLU1" s="33" t="s">
        <v>11464</v>
      </c>
      <c r="PLV1" s="33" t="s">
        <v>11465</v>
      </c>
      <c r="PLW1" s="33" t="s">
        <v>11466</v>
      </c>
      <c r="PLX1" s="33" t="s">
        <v>11467</v>
      </c>
      <c r="PLY1" s="33" t="s">
        <v>11468</v>
      </c>
      <c r="PLZ1" s="33" t="s">
        <v>11469</v>
      </c>
      <c r="PMA1" s="33" t="s">
        <v>11470</v>
      </c>
      <c r="PMB1" s="33" t="s">
        <v>11471</v>
      </c>
      <c r="PMC1" s="33" t="s">
        <v>11472</v>
      </c>
      <c r="PMD1" s="33" t="s">
        <v>11473</v>
      </c>
      <c r="PME1" s="33" t="s">
        <v>11474</v>
      </c>
      <c r="PMF1" s="33" t="s">
        <v>11475</v>
      </c>
      <c r="PMG1" s="33" t="s">
        <v>11476</v>
      </c>
      <c r="PMH1" s="33" t="s">
        <v>11477</v>
      </c>
      <c r="PMI1" s="33" t="s">
        <v>11478</v>
      </c>
      <c r="PMJ1" s="33" t="s">
        <v>11479</v>
      </c>
      <c r="PMK1" s="33" t="s">
        <v>11480</v>
      </c>
      <c r="PML1" s="33" t="s">
        <v>11481</v>
      </c>
      <c r="PMM1" s="33" t="s">
        <v>11482</v>
      </c>
      <c r="PMN1" s="33" t="s">
        <v>11483</v>
      </c>
      <c r="PMO1" s="33" t="s">
        <v>11484</v>
      </c>
      <c r="PMP1" s="33" t="s">
        <v>11485</v>
      </c>
      <c r="PMQ1" s="33" t="s">
        <v>11486</v>
      </c>
      <c r="PMR1" s="33" t="s">
        <v>11487</v>
      </c>
      <c r="PMS1" s="33" t="s">
        <v>11488</v>
      </c>
      <c r="PMT1" s="33" t="s">
        <v>11489</v>
      </c>
      <c r="PMU1" s="33" t="s">
        <v>11490</v>
      </c>
      <c r="PMV1" s="33" t="s">
        <v>11491</v>
      </c>
      <c r="PMW1" s="33" t="s">
        <v>11492</v>
      </c>
      <c r="PMX1" s="33" t="s">
        <v>11493</v>
      </c>
      <c r="PMY1" s="33" t="s">
        <v>11494</v>
      </c>
      <c r="PMZ1" s="33" t="s">
        <v>11495</v>
      </c>
      <c r="PNA1" s="33" t="s">
        <v>11496</v>
      </c>
      <c r="PNB1" s="33" t="s">
        <v>11497</v>
      </c>
      <c r="PNC1" s="33" t="s">
        <v>11498</v>
      </c>
      <c r="PND1" s="33" t="s">
        <v>11499</v>
      </c>
      <c r="PNE1" s="33" t="s">
        <v>11500</v>
      </c>
      <c r="PNF1" s="33" t="s">
        <v>11501</v>
      </c>
      <c r="PNG1" s="33" t="s">
        <v>11502</v>
      </c>
      <c r="PNH1" s="33" t="s">
        <v>11503</v>
      </c>
      <c r="PNI1" s="33" t="s">
        <v>11504</v>
      </c>
      <c r="PNJ1" s="33" t="s">
        <v>11505</v>
      </c>
      <c r="PNK1" s="33" t="s">
        <v>11506</v>
      </c>
      <c r="PNL1" s="33" t="s">
        <v>11507</v>
      </c>
      <c r="PNM1" s="33" t="s">
        <v>11508</v>
      </c>
      <c r="PNN1" s="33" t="s">
        <v>11509</v>
      </c>
      <c r="PNO1" s="33" t="s">
        <v>11510</v>
      </c>
      <c r="PNP1" s="33" t="s">
        <v>11511</v>
      </c>
      <c r="PNQ1" s="33" t="s">
        <v>11512</v>
      </c>
      <c r="PNR1" s="33" t="s">
        <v>11513</v>
      </c>
      <c r="PNS1" s="33" t="s">
        <v>11514</v>
      </c>
      <c r="PNT1" s="33" t="s">
        <v>11515</v>
      </c>
      <c r="PNU1" s="33" t="s">
        <v>11516</v>
      </c>
      <c r="PNV1" s="33" t="s">
        <v>11517</v>
      </c>
      <c r="PNW1" s="33" t="s">
        <v>11518</v>
      </c>
      <c r="PNX1" s="33" t="s">
        <v>11519</v>
      </c>
      <c r="PNY1" s="33" t="s">
        <v>11520</v>
      </c>
      <c r="PNZ1" s="33" t="s">
        <v>11521</v>
      </c>
      <c r="POA1" s="33" t="s">
        <v>11522</v>
      </c>
      <c r="POB1" s="33" t="s">
        <v>11523</v>
      </c>
      <c r="POC1" s="33" t="s">
        <v>11524</v>
      </c>
      <c r="POD1" s="33" t="s">
        <v>11525</v>
      </c>
      <c r="POE1" s="33" t="s">
        <v>11526</v>
      </c>
      <c r="POF1" s="33" t="s">
        <v>11527</v>
      </c>
      <c r="POG1" s="33" t="s">
        <v>11528</v>
      </c>
      <c r="POH1" s="33" t="s">
        <v>11529</v>
      </c>
      <c r="POI1" s="33" t="s">
        <v>11530</v>
      </c>
      <c r="POJ1" s="33" t="s">
        <v>11531</v>
      </c>
      <c r="POK1" s="33" t="s">
        <v>11532</v>
      </c>
      <c r="POL1" s="33" t="s">
        <v>11533</v>
      </c>
      <c r="POM1" s="33" t="s">
        <v>11534</v>
      </c>
      <c r="PON1" s="33" t="s">
        <v>11535</v>
      </c>
      <c r="POO1" s="33" t="s">
        <v>11536</v>
      </c>
      <c r="POP1" s="33" t="s">
        <v>11537</v>
      </c>
      <c r="POQ1" s="33" t="s">
        <v>11538</v>
      </c>
      <c r="POR1" s="33" t="s">
        <v>11539</v>
      </c>
      <c r="POS1" s="33" t="s">
        <v>11540</v>
      </c>
      <c r="POT1" s="33" t="s">
        <v>11541</v>
      </c>
      <c r="POU1" s="33" t="s">
        <v>11542</v>
      </c>
      <c r="POV1" s="33" t="s">
        <v>11543</v>
      </c>
      <c r="POW1" s="33" t="s">
        <v>11544</v>
      </c>
      <c r="POX1" s="33" t="s">
        <v>11545</v>
      </c>
      <c r="POY1" s="33" t="s">
        <v>11546</v>
      </c>
      <c r="POZ1" s="33" t="s">
        <v>11547</v>
      </c>
      <c r="PPA1" s="33" t="s">
        <v>11548</v>
      </c>
      <c r="PPB1" s="33" t="s">
        <v>11549</v>
      </c>
      <c r="PPC1" s="33" t="s">
        <v>11550</v>
      </c>
      <c r="PPD1" s="33" t="s">
        <v>11551</v>
      </c>
      <c r="PPE1" s="33" t="s">
        <v>11552</v>
      </c>
      <c r="PPF1" s="33" t="s">
        <v>11553</v>
      </c>
      <c r="PPG1" s="33" t="s">
        <v>11554</v>
      </c>
      <c r="PPH1" s="33" t="s">
        <v>11555</v>
      </c>
      <c r="PPI1" s="33" t="s">
        <v>11556</v>
      </c>
      <c r="PPJ1" s="33" t="s">
        <v>11557</v>
      </c>
      <c r="PPK1" s="33" t="s">
        <v>11558</v>
      </c>
      <c r="PPL1" s="33" t="s">
        <v>11559</v>
      </c>
      <c r="PPM1" s="33" t="s">
        <v>11560</v>
      </c>
      <c r="PPN1" s="33" t="s">
        <v>11561</v>
      </c>
      <c r="PPO1" s="33" t="s">
        <v>11562</v>
      </c>
      <c r="PPP1" s="33" t="s">
        <v>11563</v>
      </c>
      <c r="PPQ1" s="33" t="s">
        <v>11564</v>
      </c>
      <c r="PPR1" s="33" t="s">
        <v>11565</v>
      </c>
      <c r="PPS1" s="33" t="s">
        <v>11566</v>
      </c>
      <c r="PPT1" s="33" t="s">
        <v>11567</v>
      </c>
      <c r="PPU1" s="33" t="s">
        <v>11568</v>
      </c>
      <c r="PPV1" s="33" t="s">
        <v>11569</v>
      </c>
      <c r="PPW1" s="33" t="s">
        <v>11570</v>
      </c>
      <c r="PPX1" s="33" t="s">
        <v>11571</v>
      </c>
      <c r="PPY1" s="33" t="s">
        <v>11572</v>
      </c>
      <c r="PPZ1" s="33" t="s">
        <v>11573</v>
      </c>
      <c r="PQA1" s="33" t="s">
        <v>11574</v>
      </c>
      <c r="PQB1" s="33" t="s">
        <v>11575</v>
      </c>
      <c r="PQC1" s="33" t="s">
        <v>11576</v>
      </c>
      <c r="PQD1" s="33" t="s">
        <v>11577</v>
      </c>
      <c r="PQE1" s="33" t="s">
        <v>11578</v>
      </c>
      <c r="PQF1" s="33" t="s">
        <v>11579</v>
      </c>
      <c r="PQG1" s="33" t="s">
        <v>11580</v>
      </c>
      <c r="PQH1" s="33" t="s">
        <v>11581</v>
      </c>
      <c r="PQI1" s="33" t="s">
        <v>11582</v>
      </c>
      <c r="PQJ1" s="33" t="s">
        <v>11583</v>
      </c>
      <c r="PQK1" s="33" t="s">
        <v>11584</v>
      </c>
      <c r="PQL1" s="33" t="s">
        <v>11585</v>
      </c>
      <c r="PQM1" s="33" t="s">
        <v>11586</v>
      </c>
      <c r="PQN1" s="33" t="s">
        <v>11587</v>
      </c>
      <c r="PQO1" s="33" t="s">
        <v>11588</v>
      </c>
      <c r="PQP1" s="33" t="s">
        <v>11589</v>
      </c>
      <c r="PQQ1" s="33" t="s">
        <v>11590</v>
      </c>
      <c r="PQR1" s="33" t="s">
        <v>11591</v>
      </c>
      <c r="PQS1" s="33" t="s">
        <v>11592</v>
      </c>
      <c r="PQT1" s="33" t="s">
        <v>11593</v>
      </c>
      <c r="PQU1" s="33" t="s">
        <v>11594</v>
      </c>
      <c r="PQV1" s="33" t="s">
        <v>11595</v>
      </c>
      <c r="PQW1" s="33" t="s">
        <v>11596</v>
      </c>
      <c r="PQX1" s="33" t="s">
        <v>11597</v>
      </c>
      <c r="PQY1" s="33" t="s">
        <v>11598</v>
      </c>
      <c r="PQZ1" s="33" t="s">
        <v>11599</v>
      </c>
      <c r="PRA1" s="33" t="s">
        <v>11600</v>
      </c>
      <c r="PRB1" s="33" t="s">
        <v>11601</v>
      </c>
      <c r="PRC1" s="33" t="s">
        <v>11602</v>
      </c>
      <c r="PRD1" s="33" t="s">
        <v>11603</v>
      </c>
      <c r="PRE1" s="33" t="s">
        <v>11604</v>
      </c>
      <c r="PRF1" s="33" t="s">
        <v>11605</v>
      </c>
      <c r="PRG1" s="33" t="s">
        <v>11606</v>
      </c>
      <c r="PRH1" s="33" t="s">
        <v>11607</v>
      </c>
      <c r="PRI1" s="33" t="s">
        <v>11608</v>
      </c>
      <c r="PRJ1" s="33" t="s">
        <v>11609</v>
      </c>
      <c r="PRK1" s="33" t="s">
        <v>11610</v>
      </c>
      <c r="PRL1" s="33" t="s">
        <v>11611</v>
      </c>
      <c r="PRM1" s="33" t="s">
        <v>11612</v>
      </c>
      <c r="PRN1" s="33" t="s">
        <v>11613</v>
      </c>
      <c r="PRO1" s="33" t="s">
        <v>11614</v>
      </c>
      <c r="PRP1" s="33" t="s">
        <v>11615</v>
      </c>
      <c r="PRQ1" s="33" t="s">
        <v>11616</v>
      </c>
      <c r="PRR1" s="33" t="s">
        <v>11617</v>
      </c>
      <c r="PRS1" s="33" t="s">
        <v>11618</v>
      </c>
      <c r="PRT1" s="33" t="s">
        <v>11619</v>
      </c>
      <c r="PRU1" s="33" t="s">
        <v>11620</v>
      </c>
      <c r="PRV1" s="33" t="s">
        <v>11621</v>
      </c>
      <c r="PRW1" s="33" t="s">
        <v>11622</v>
      </c>
      <c r="PRX1" s="33" t="s">
        <v>11623</v>
      </c>
      <c r="PRY1" s="33" t="s">
        <v>11624</v>
      </c>
      <c r="PRZ1" s="33" t="s">
        <v>11625</v>
      </c>
      <c r="PSA1" s="33" t="s">
        <v>11626</v>
      </c>
      <c r="PSB1" s="33" t="s">
        <v>11627</v>
      </c>
      <c r="PSC1" s="33" t="s">
        <v>11628</v>
      </c>
      <c r="PSD1" s="33" t="s">
        <v>11629</v>
      </c>
      <c r="PSE1" s="33" t="s">
        <v>11630</v>
      </c>
      <c r="PSF1" s="33" t="s">
        <v>11631</v>
      </c>
      <c r="PSG1" s="33" t="s">
        <v>11632</v>
      </c>
      <c r="PSH1" s="33" t="s">
        <v>11633</v>
      </c>
      <c r="PSI1" s="33" t="s">
        <v>11634</v>
      </c>
      <c r="PSJ1" s="33" t="s">
        <v>11635</v>
      </c>
      <c r="PSK1" s="33" t="s">
        <v>11636</v>
      </c>
      <c r="PSL1" s="33" t="s">
        <v>11637</v>
      </c>
      <c r="PSM1" s="33" t="s">
        <v>11638</v>
      </c>
      <c r="PSN1" s="33" t="s">
        <v>11639</v>
      </c>
      <c r="PSO1" s="33" t="s">
        <v>11640</v>
      </c>
      <c r="PSP1" s="33" t="s">
        <v>11641</v>
      </c>
      <c r="PSQ1" s="33" t="s">
        <v>11642</v>
      </c>
      <c r="PSR1" s="33" t="s">
        <v>11643</v>
      </c>
      <c r="PSS1" s="33" t="s">
        <v>11644</v>
      </c>
      <c r="PST1" s="33" t="s">
        <v>11645</v>
      </c>
      <c r="PSU1" s="33" t="s">
        <v>11646</v>
      </c>
      <c r="PSV1" s="33" t="s">
        <v>11647</v>
      </c>
      <c r="PSW1" s="33" t="s">
        <v>11648</v>
      </c>
      <c r="PSX1" s="33" t="s">
        <v>11649</v>
      </c>
      <c r="PSY1" s="33" t="s">
        <v>11650</v>
      </c>
      <c r="PSZ1" s="33" t="s">
        <v>11651</v>
      </c>
      <c r="PTA1" s="33" t="s">
        <v>11652</v>
      </c>
      <c r="PTB1" s="33" t="s">
        <v>11653</v>
      </c>
      <c r="PTC1" s="33" t="s">
        <v>11654</v>
      </c>
      <c r="PTD1" s="33" t="s">
        <v>11655</v>
      </c>
      <c r="PTE1" s="33" t="s">
        <v>11656</v>
      </c>
      <c r="PTF1" s="33" t="s">
        <v>11657</v>
      </c>
      <c r="PTG1" s="33" t="s">
        <v>11658</v>
      </c>
      <c r="PTH1" s="33" t="s">
        <v>11659</v>
      </c>
      <c r="PTI1" s="33" t="s">
        <v>11660</v>
      </c>
      <c r="PTJ1" s="33" t="s">
        <v>11661</v>
      </c>
      <c r="PTK1" s="33" t="s">
        <v>11662</v>
      </c>
      <c r="PTL1" s="33" t="s">
        <v>11663</v>
      </c>
      <c r="PTM1" s="33" t="s">
        <v>11664</v>
      </c>
      <c r="PTN1" s="33" t="s">
        <v>11665</v>
      </c>
      <c r="PTO1" s="33" t="s">
        <v>11666</v>
      </c>
      <c r="PTP1" s="33" t="s">
        <v>11667</v>
      </c>
      <c r="PTQ1" s="33" t="s">
        <v>11668</v>
      </c>
      <c r="PTR1" s="33" t="s">
        <v>11669</v>
      </c>
      <c r="PTS1" s="33" t="s">
        <v>11670</v>
      </c>
      <c r="PTT1" s="33" t="s">
        <v>11671</v>
      </c>
      <c r="PTU1" s="33" t="s">
        <v>11672</v>
      </c>
      <c r="PTV1" s="33" t="s">
        <v>11673</v>
      </c>
      <c r="PTW1" s="33" t="s">
        <v>11674</v>
      </c>
      <c r="PTX1" s="33" t="s">
        <v>11675</v>
      </c>
      <c r="PTY1" s="33" t="s">
        <v>11676</v>
      </c>
      <c r="PTZ1" s="33" t="s">
        <v>11677</v>
      </c>
      <c r="PUA1" s="33" t="s">
        <v>11678</v>
      </c>
      <c r="PUB1" s="33" t="s">
        <v>11679</v>
      </c>
      <c r="PUC1" s="33" t="s">
        <v>11680</v>
      </c>
      <c r="PUD1" s="33" t="s">
        <v>11681</v>
      </c>
      <c r="PUE1" s="33" t="s">
        <v>11682</v>
      </c>
      <c r="PUF1" s="33" t="s">
        <v>11683</v>
      </c>
      <c r="PUG1" s="33" t="s">
        <v>11684</v>
      </c>
      <c r="PUH1" s="33" t="s">
        <v>11685</v>
      </c>
      <c r="PUI1" s="33" t="s">
        <v>11686</v>
      </c>
      <c r="PUJ1" s="33" t="s">
        <v>11687</v>
      </c>
      <c r="PUK1" s="33" t="s">
        <v>11688</v>
      </c>
      <c r="PUL1" s="33" t="s">
        <v>11689</v>
      </c>
      <c r="PUM1" s="33" t="s">
        <v>11690</v>
      </c>
      <c r="PUN1" s="33" t="s">
        <v>11691</v>
      </c>
      <c r="PUO1" s="33" t="s">
        <v>11692</v>
      </c>
      <c r="PUP1" s="33" t="s">
        <v>11693</v>
      </c>
      <c r="PUQ1" s="33" t="s">
        <v>11694</v>
      </c>
      <c r="PUR1" s="33" t="s">
        <v>11695</v>
      </c>
      <c r="PUS1" s="33" t="s">
        <v>11696</v>
      </c>
      <c r="PUT1" s="33" t="s">
        <v>11697</v>
      </c>
      <c r="PUU1" s="33" t="s">
        <v>11698</v>
      </c>
      <c r="PUV1" s="33" t="s">
        <v>11699</v>
      </c>
      <c r="PUW1" s="33" t="s">
        <v>11700</v>
      </c>
      <c r="PUX1" s="33" t="s">
        <v>11701</v>
      </c>
      <c r="PUY1" s="33" t="s">
        <v>11702</v>
      </c>
      <c r="PUZ1" s="33" t="s">
        <v>11703</v>
      </c>
      <c r="PVA1" s="33" t="s">
        <v>11704</v>
      </c>
      <c r="PVB1" s="33" t="s">
        <v>11705</v>
      </c>
      <c r="PVC1" s="33" t="s">
        <v>11706</v>
      </c>
      <c r="PVD1" s="33" t="s">
        <v>11707</v>
      </c>
      <c r="PVE1" s="33" t="s">
        <v>11708</v>
      </c>
      <c r="PVF1" s="33" t="s">
        <v>11709</v>
      </c>
      <c r="PVG1" s="33" t="s">
        <v>11710</v>
      </c>
      <c r="PVH1" s="33" t="s">
        <v>11711</v>
      </c>
      <c r="PVI1" s="33" t="s">
        <v>11712</v>
      </c>
      <c r="PVJ1" s="33" t="s">
        <v>11713</v>
      </c>
      <c r="PVK1" s="33" t="s">
        <v>11714</v>
      </c>
      <c r="PVL1" s="33" t="s">
        <v>11715</v>
      </c>
      <c r="PVM1" s="33" t="s">
        <v>11716</v>
      </c>
      <c r="PVN1" s="33" t="s">
        <v>11717</v>
      </c>
      <c r="PVO1" s="33" t="s">
        <v>11718</v>
      </c>
      <c r="PVP1" s="33" t="s">
        <v>11719</v>
      </c>
      <c r="PVQ1" s="33" t="s">
        <v>11720</v>
      </c>
      <c r="PVR1" s="33" t="s">
        <v>11721</v>
      </c>
      <c r="PVS1" s="33" t="s">
        <v>11722</v>
      </c>
      <c r="PVT1" s="33" t="s">
        <v>11723</v>
      </c>
      <c r="PVU1" s="33" t="s">
        <v>11724</v>
      </c>
      <c r="PVV1" s="33" t="s">
        <v>11725</v>
      </c>
      <c r="PVW1" s="33" t="s">
        <v>11726</v>
      </c>
      <c r="PVX1" s="33" t="s">
        <v>11727</v>
      </c>
      <c r="PVY1" s="33" t="s">
        <v>11728</v>
      </c>
      <c r="PVZ1" s="33" t="s">
        <v>11729</v>
      </c>
      <c r="PWA1" s="33" t="s">
        <v>11730</v>
      </c>
      <c r="PWB1" s="33" t="s">
        <v>11731</v>
      </c>
      <c r="PWC1" s="33" t="s">
        <v>11732</v>
      </c>
      <c r="PWD1" s="33" t="s">
        <v>11733</v>
      </c>
      <c r="PWE1" s="33" t="s">
        <v>11734</v>
      </c>
      <c r="PWF1" s="33" t="s">
        <v>11735</v>
      </c>
      <c r="PWG1" s="33" t="s">
        <v>11736</v>
      </c>
      <c r="PWH1" s="33" t="s">
        <v>11737</v>
      </c>
      <c r="PWI1" s="33" t="s">
        <v>11738</v>
      </c>
      <c r="PWJ1" s="33" t="s">
        <v>11739</v>
      </c>
      <c r="PWK1" s="33" t="s">
        <v>11740</v>
      </c>
      <c r="PWL1" s="33" t="s">
        <v>11741</v>
      </c>
      <c r="PWM1" s="33" t="s">
        <v>11742</v>
      </c>
      <c r="PWN1" s="33" t="s">
        <v>11743</v>
      </c>
      <c r="PWO1" s="33" t="s">
        <v>11744</v>
      </c>
      <c r="PWP1" s="33" t="s">
        <v>11745</v>
      </c>
      <c r="PWQ1" s="33" t="s">
        <v>11746</v>
      </c>
      <c r="PWR1" s="33" t="s">
        <v>11747</v>
      </c>
      <c r="PWS1" s="33" t="s">
        <v>11748</v>
      </c>
      <c r="PWT1" s="33" t="s">
        <v>11749</v>
      </c>
      <c r="PWU1" s="33" t="s">
        <v>11750</v>
      </c>
      <c r="PWV1" s="33" t="s">
        <v>11751</v>
      </c>
      <c r="PWW1" s="33" t="s">
        <v>11752</v>
      </c>
      <c r="PWX1" s="33" t="s">
        <v>11753</v>
      </c>
      <c r="PWY1" s="33" t="s">
        <v>11754</v>
      </c>
      <c r="PWZ1" s="33" t="s">
        <v>11755</v>
      </c>
      <c r="PXA1" s="33" t="s">
        <v>11756</v>
      </c>
      <c r="PXB1" s="33" t="s">
        <v>11757</v>
      </c>
      <c r="PXC1" s="33" t="s">
        <v>11758</v>
      </c>
      <c r="PXD1" s="33" t="s">
        <v>11759</v>
      </c>
      <c r="PXE1" s="33" t="s">
        <v>11760</v>
      </c>
      <c r="PXF1" s="33" t="s">
        <v>11761</v>
      </c>
      <c r="PXG1" s="33" t="s">
        <v>11762</v>
      </c>
      <c r="PXH1" s="33" t="s">
        <v>11763</v>
      </c>
      <c r="PXI1" s="33" t="s">
        <v>11764</v>
      </c>
      <c r="PXJ1" s="33" t="s">
        <v>11765</v>
      </c>
      <c r="PXK1" s="33" t="s">
        <v>11766</v>
      </c>
      <c r="PXL1" s="33" t="s">
        <v>11767</v>
      </c>
      <c r="PXM1" s="33" t="s">
        <v>11768</v>
      </c>
      <c r="PXN1" s="33" t="s">
        <v>11769</v>
      </c>
      <c r="PXO1" s="33" t="s">
        <v>11770</v>
      </c>
      <c r="PXP1" s="33" t="s">
        <v>11771</v>
      </c>
      <c r="PXQ1" s="33" t="s">
        <v>11772</v>
      </c>
      <c r="PXR1" s="33" t="s">
        <v>11773</v>
      </c>
      <c r="PXS1" s="33" t="s">
        <v>11774</v>
      </c>
      <c r="PXT1" s="33" t="s">
        <v>11775</v>
      </c>
      <c r="PXU1" s="33" t="s">
        <v>11776</v>
      </c>
      <c r="PXV1" s="33" t="s">
        <v>11777</v>
      </c>
      <c r="PXW1" s="33" t="s">
        <v>11778</v>
      </c>
      <c r="PXX1" s="33" t="s">
        <v>11779</v>
      </c>
      <c r="PXY1" s="33" t="s">
        <v>11780</v>
      </c>
      <c r="PXZ1" s="33" t="s">
        <v>11781</v>
      </c>
      <c r="PYA1" s="33" t="s">
        <v>11782</v>
      </c>
      <c r="PYB1" s="33" t="s">
        <v>11783</v>
      </c>
      <c r="PYC1" s="33" t="s">
        <v>11784</v>
      </c>
      <c r="PYD1" s="33" t="s">
        <v>11785</v>
      </c>
      <c r="PYE1" s="33" t="s">
        <v>11786</v>
      </c>
      <c r="PYF1" s="33" t="s">
        <v>11787</v>
      </c>
      <c r="PYG1" s="33" t="s">
        <v>11788</v>
      </c>
      <c r="PYH1" s="33" t="s">
        <v>11789</v>
      </c>
      <c r="PYI1" s="33" t="s">
        <v>11790</v>
      </c>
      <c r="PYJ1" s="33" t="s">
        <v>11791</v>
      </c>
      <c r="PYK1" s="33" t="s">
        <v>11792</v>
      </c>
      <c r="PYL1" s="33" t="s">
        <v>11793</v>
      </c>
      <c r="PYM1" s="33" t="s">
        <v>11794</v>
      </c>
      <c r="PYN1" s="33" t="s">
        <v>11795</v>
      </c>
      <c r="PYO1" s="33" t="s">
        <v>11796</v>
      </c>
      <c r="PYP1" s="33" t="s">
        <v>11797</v>
      </c>
      <c r="PYQ1" s="33" t="s">
        <v>11798</v>
      </c>
      <c r="PYR1" s="33" t="s">
        <v>11799</v>
      </c>
      <c r="PYS1" s="33" t="s">
        <v>11800</v>
      </c>
      <c r="PYT1" s="33" t="s">
        <v>11801</v>
      </c>
      <c r="PYU1" s="33" t="s">
        <v>11802</v>
      </c>
      <c r="PYV1" s="33" t="s">
        <v>11803</v>
      </c>
      <c r="PYW1" s="33" t="s">
        <v>11804</v>
      </c>
      <c r="PYX1" s="33" t="s">
        <v>11805</v>
      </c>
      <c r="PYY1" s="33" t="s">
        <v>11806</v>
      </c>
      <c r="PYZ1" s="33" t="s">
        <v>11807</v>
      </c>
      <c r="PZA1" s="33" t="s">
        <v>11808</v>
      </c>
      <c r="PZB1" s="33" t="s">
        <v>11809</v>
      </c>
      <c r="PZC1" s="33" t="s">
        <v>11810</v>
      </c>
      <c r="PZD1" s="33" t="s">
        <v>11811</v>
      </c>
      <c r="PZE1" s="33" t="s">
        <v>11812</v>
      </c>
      <c r="PZF1" s="33" t="s">
        <v>11813</v>
      </c>
      <c r="PZG1" s="33" t="s">
        <v>11814</v>
      </c>
      <c r="PZH1" s="33" t="s">
        <v>11815</v>
      </c>
      <c r="PZI1" s="33" t="s">
        <v>11816</v>
      </c>
      <c r="PZJ1" s="33" t="s">
        <v>11817</v>
      </c>
      <c r="PZK1" s="33" t="s">
        <v>11818</v>
      </c>
      <c r="PZL1" s="33" t="s">
        <v>11819</v>
      </c>
      <c r="PZM1" s="33" t="s">
        <v>11820</v>
      </c>
      <c r="PZN1" s="33" t="s">
        <v>11821</v>
      </c>
      <c r="PZO1" s="33" t="s">
        <v>11822</v>
      </c>
      <c r="PZP1" s="33" t="s">
        <v>11823</v>
      </c>
      <c r="PZQ1" s="33" t="s">
        <v>11824</v>
      </c>
      <c r="PZR1" s="33" t="s">
        <v>11825</v>
      </c>
      <c r="PZS1" s="33" t="s">
        <v>11826</v>
      </c>
      <c r="PZT1" s="33" t="s">
        <v>11827</v>
      </c>
      <c r="PZU1" s="33" t="s">
        <v>11828</v>
      </c>
      <c r="PZV1" s="33" t="s">
        <v>11829</v>
      </c>
      <c r="PZW1" s="33" t="s">
        <v>11830</v>
      </c>
      <c r="PZX1" s="33" t="s">
        <v>11831</v>
      </c>
      <c r="PZY1" s="33" t="s">
        <v>11832</v>
      </c>
      <c r="PZZ1" s="33" t="s">
        <v>11833</v>
      </c>
      <c r="QAA1" s="33" t="s">
        <v>11834</v>
      </c>
      <c r="QAB1" s="33" t="s">
        <v>11835</v>
      </c>
      <c r="QAC1" s="33" t="s">
        <v>11836</v>
      </c>
      <c r="QAD1" s="33" t="s">
        <v>11837</v>
      </c>
      <c r="QAE1" s="33" t="s">
        <v>11838</v>
      </c>
      <c r="QAF1" s="33" t="s">
        <v>11839</v>
      </c>
      <c r="QAG1" s="33" t="s">
        <v>11840</v>
      </c>
      <c r="QAH1" s="33" t="s">
        <v>11841</v>
      </c>
      <c r="QAI1" s="33" t="s">
        <v>11842</v>
      </c>
      <c r="QAJ1" s="33" t="s">
        <v>11843</v>
      </c>
      <c r="QAK1" s="33" t="s">
        <v>11844</v>
      </c>
      <c r="QAL1" s="33" t="s">
        <v>11845</v>
      </c>
      <c r="QAM1" s="33" t="s">
        <v>11846</v>
      </c>
      <c r="QAN1" s="33" t="s">
        <v>11847</v>
      </c>
      <c r="QAO1" s="33" t="s">
        <v>11848</v>
      </c>
      <c r="QAP1" s="33" t="s">
        <v>11849</v>
      </c>
      <c r="QAQ1" s="33" t="s">
        <v>11850</v>
      </c>
      <c r="QAR1" s="33" t="s">
        <v>11851</v>
      </c>
      <c r="QAS1" s="33" t="s">
        <v>11852</v>
      </c>
      <c r="QAT1" s="33" t="s">
        <v>11853</v>
      </c>
      <c r="QAU1" s="33" t="s">
        <v>11854</v>
      </c>
      <c r="QAV1" s="33" t="s">
        <v>11855</v>
      </c>
      <c r="QAW1" s="33" t="s">
        <v>11856</v>
      </c>
      <c r="QAX1" s="33" t="s">
        <v>11857</v>
      </c>
      <c r="QAY1" s="33" t="s">
        <v>11858</v>
      </c>
      <c r="QAZ1" s="33" t="s">
        <v>11859</v>
      </c>
      <c r="QBA1" s="33" t="s">
        <v>11860</v>
      </c>
      <c r="QBB1" s="33" t="s">
        <v>11861</v>
      </c>
      <c r="QBC1" s="33" t="s">
        <v>11862</v>
      </c>
      <c r="QBD1" s="33" t="s">
        <v>11863</v>
      </c>
      <c r="QBE1" s="33" t="s">
        <v>11864</v>
      </c>
      <c r="QBF1" s="33" t="s">
        <v>11865</v>
      </c>
      <c r="QBG1" s="33" t="s">
        <v>11866</v>
      </c>
      <c r="QBH1" s="33" t="s">
        <v>11867</v>
      </c>
      <c r="QBI1" s="33" t="s">
        <v>11868</v>
      </c>
      <c r="QBJ1" s="33" t="s">
        <v>11869</v>
      </c>
      <c r="QBK1" s="33" t="s">
        <v>11870</v>
      </c>
      <c r="QBL1" s="33" t="s">
        <v>11871</v>
      </c>
      <c r="QBM1" s="33" t="s">
        <v>11872</v>
      </c>
      <c r="QBN1" s="33" t="s">
        <v>11873</v>
      </c>
      <c r="QBO1" s="33" t="s">
        <v>11874</v>
      </c>
      <c r="QBP1" s="33" t="s">
        <v>11875</v>
      </c>
      <c r="QBQ1" s="33" t="s">
        <v>11876</v>
      </c>
      <c r="QBR1" s="33" t="s">
        <v>11877</v>
      </c>
      <c r="QBS1" s="33" t="s">
        <v>11878</v>
      </c>
      <c r="QBT1" s="33" t="s">
        <v>11879</v>
      </c>
      <c r="QBU1" s="33" t="s">
        <v>11880</v>
      </c>
      <c r="QBV1" s="33" t="s">
        <v>11881</v>
      </c>
      <c r="QBW1" s="33" t="s">
        <v>11882</v>
      </c>
      <c r="QBX1" s="33" t="s">
        <v>11883</v>
      </c>
      <c r="QBY1" s="33" t="s">
        <v>11884</v>
      </c>
      <c r="QBZ1" s="33" t="s">
        <v>11885</v>
      </c>
      <c r="QCA1" s="33" t="s">
        <v>11886</v>
      </c>
      <c r="QCB1" s="33" t="s">
        <v>11887</v>
      </c>
      <c r="QCC1" s="33" t="s">
        <v>11888</v>
      </c>
      <c r="QCD1" s="33" t="s">
        <v>11889</v>
      </c>
      <c r="QCE1" s="33" t="s">
        <v>11890</v>
      </c>
      <c r="QCF1" s="33" t="s">
        <v>11891</v>
      </c>
      <c r="QCG1" s="33" t="s">
        <v>11892</v>
      </c>
      <c r="QCH1" s="33" t="s">
        <v>11893</v>
      </c>
      <c r="QCI1" s="33" t="s">
        <v>11894</v>
      </c>
      <c r="QCJ1" s="33" t="s">
        <v>11895</v>
      </c>
      <c r="QCK1" s="33" t="s">
        <v>11896</v>
      </c>
      <c r="QCL1" s="33" t="s">
        <v>11897</v>
      </c>
      <c r="QCM1" s="33" t="s">
        <v>11898</v>
      </c>
      <c r="QCN1" s="33" t="s">
        <v>11899</v>
      </c>
      <c r="QCO1" s="33" t="s">
        <v>11900</v>
      </c>
      <c r="QCP1" s="33" t="s">
        <v>11901</v>
      </c>
      <c r="QCQ1" s="33" t="s">
        <v>11902</v>
      </c>
      <c r="QCR1" s="33" t="s">
        <v>11903</v>
      </c>
      <c r="QCS1" s="33" t="s">
        <v>11904</v>
      </c>
      <c r="QCT1" s="33" t="s">
        <v>11905</v>
      </c>
      <c r="QCU1" s="33" t="s">
        <v>11906</v>
      </c>
      <c r="QCV1" s="33" t="s">
        <v>11907</v>
      </c>
      <c r="QCW1" s="33" t="s">
        <v>11908</v>
      </c>
      <c r="QCX1" s="33" t="s">
        <v>11909</v>
      </c>
      <c r="QCY1" s="33" t="s">
        <v>11910</v>
      </c>
      <c r="QCZ1" s="33" t="s">
        <v>11911</v>
      </c>
      <c r="QDA1" s="33" t="s">
        <v>11912</v>
      </c>
      <c r="QDB1" s="33" t="s">
        <v>11913</v>
      </c>
      <c r="QDC1" s="33" t="s">
        <v>11914</v>
      </c>
      <c r="QDD1" s="33" t="s">
        <v>11915</v>
      </c>
      <c r="QDE1" s="33" t="s">
        <v>11916</v>
      </c>
      <c r="QDF1" s="33" t="s">
        <v>11917</v>
      </c>
      <c r="QDG1" s="33" t="s">
        <v>11918</v>
      </c>
      <c r="QDH1" s="33" t="s">
        <v>11919</v>
      </c>
      <c r="QDI1" s="33" t="s">
        <v>11920</v>
      </c>
      <c r="QDJ1" s="33" t="s">
        <v>11921</v>
      </c>
      <c r="QDK1" s="33" t="s">
        <v>11922</v>
      </c>
      <c r="QDL1" s="33" t="s">
        <v>11923</v>
      </c>
      <c r="QDM1" s="33" t="s">
        <v>11924</v>
      </c>
      <c r="QDN1" s="33" t="s">
        <v>11925</v>
      </c>
      <c r="QDO1" s="33" t="s">
        <v>11926</v>
      </c>
      <c r="QDP1" s="33" t="s">
        <v>11927</v>
      </c>
      <c r="QDQ1" s="33" t="s">
        <v>11928</v>
      </c>
      <c r="QDR1" s="33" t="s">
        <v>11929</v>
      </c>
      <c r="QDS1" s="33" t="s">
        <v>11930</v>
      </c>
      <c r="QDT1" s="33" t="s">
        <v>11931</v>
      </c>
      <c r="QDU1" s="33" t="s">
        <v>11932</v>
      </c>
      <c r="QDV1" s="33" t="s">
        <v>11933</v>
      </c>
      <c r="QDW1" s="33" t="s">
        <v>11934</v>
      </c>
      <c r="QDX1" s="33" t="s">
        <v>11935</v>
      </c>
      <c r="QDY1" s="33" t="s">
        <v>11936</v>
      </c>
      <c r="QDZ1" s="33" t="s">
        <v>11937</v>
      </c>
      <c r="QEA1" s="33" t="s">
        <v>11938</v>
      </c>
      <c r="QEB1" s="33" t="s">
        <v>11939</v>
      </c>
      <c r="QEC1" s="33" t="s">
        <v>11940</v>
      </c>
      <c r="QED1" s="33" t="s">
        <v>11941</v>
      </c>
      <c r="QEE1" s="33" t="s">
        <v>11942</v>
      </c>
      <c r="QEF1" s="33" t="s">
        <v>11943</v>
      </c>
      <c r="QEG1" s="33" t="s">
        <v>11944</v>
      </c>
      <c r="QEH1" s="33" t="s">
        <v>11945</v>
      </c>
      <c r="QEI1" s="33" t="s">
        <v>11946</v>
      </c>
      <c r="QEJ1" s="33" t="s">
        <v>11947</v>
      </c>
      <c r="QEK1" s="33" t="s">
        <v>11948</v>
      </c>
      <c r="QEL1" s="33" t="s">
        <v>11949</v>
      </c>
      <c r="QEM1" s="33" t="s">
        <v>11950</v>
      </c>
      <c r="QEN1" s="33" t="s">
        <v>11951</v>
      </c>
      <c r="QEO1" s="33" t="s">
        <v>11952</v>
      </c>
      <c r="QEP1" s="33" t="s">
        <v>11953</v>
      </c>
      <c r="QEQ1" s="33" t="s">
        <v>11954</v>
      </c>
      <c r="QER1" s="33" t="s">
        <v>11955</v>
      </c>
      <c r="QES1" s="33" t="s">
        <v>11956</v>
      </c>
      <c r="QET1" s="33" t="s">
        <v>11957</v>
      </c>
      <c r="QEU1" s="33" t="s">
        <v>11958</v>
      </c>
      <c r="QEV1" s="33" t="s">
        <v>11959</v>
      </c>
      <c r="QEW1" s="33" t="s">
        <v>11960</v>
      </c>
      <c r="QEX1" s="33" t="s">
        <v>11961</v>
      </c>
      <c r="QEY1" s="33" t="s">
        <v>11962</v>
      </c>
      <c r="QEZ1" s="33" t="s">
        <v>11963</v>
      </c>
      <c r="QFA1" s="33" t="s">
        <v>11964</v>
      </c>
      <c r="QFB1" s="33" t="s">
        <v>11965</v>
      </c>
      <c r="QFC1" s="33" t="s">
        <v>11966</v>
      </c>
      <c r="QFD1" s="33" t="s">
        <v>11967</v>
      </c>
      <c r="QFE1" s="33" t="s">
        <v>11968</v>
      </c>
      <c r="QFF1" s="33" t="s">
        <v>11969</v>
      </c>
      <c r="QFG1" s="33" t="s">
        <v>11970</v>
      </c>
      <c r="QFH1" s="33" t="s">
        <v>11971</v>
      </c>
      <c r="QFI1" s="33" t="s">
        <v>11972</v>
      </c>
      <c r="QFJ1" s="33" t="s">
        <v>11973</v>
      </c>
      <c r="QFK1" s="33" t="s">
        <v>11974</v>
      </c>
      <c r="QFL1" s="33" t="s">
        <v>11975</v>
      </c>
      <c r="QFM1" s="33" t="s">
        <v>11976</v>
      </c>
      <c r="QFN1" s="33" t="s">
        <v>11977</v>
      </c>
      <c r="QFO1" s="33" t="s">
        <v>11978</v>
      </c>
      <c r="QFP1" s="33" t="s">
        <v>11979</v>
      </c>
      <c r="QFQ1" s="33" t="s">
        <v>11980</v>
      </c>
      <c r="QFR1" s="33" t="s">
        <v>11981</v>
      </c>
      <c r="QFS1" s="33" t="s">
        <v>11982</v>
      </c>
      <c r="QFT1" s="33" t="s">
        <v>11983</v>
      </c>
      <c r="QFU1" s="33" t="s">
        <v>11984</v>
      </c>
      <c r="QFV1" s="33" t="s">
        <v>11985</v>
      </c>
      <c r="QFW1" s="33" t="s">
        <v>11986</v>
      </c>
      <c r="QFX1" s="33" t="s">
        <v>11987</v>
      </c>
      <c r="QFY1" s="33" t="s">
        <v>11988</v>
      </c>
      <c r="QFZ1" s="33" t="s">
        <v>11989</v>
      </c>
      <c r="QGA1" s="33" t="s">
        <v>11990</v>
      </c>
      <c r="QGB1" s="33" t="s">
        <v>11991</v>
      </c>
      <c r="QGC1" s="33" t="s">
        <v>11992</v>
      </c>
      <c r="QGD1" s="33" t="s">
        <v>11993</v>
      </c>
      <c r="QGE1" s="33" t="s">
        <v>11994</v>
      </c>
      <c r="QGF1" s="33" t="s">
        <v>11995</v>
      </c>
      <c r="QGG1" s="33" t="s">
        <v>11996</v>
      </c>
      <c r="QGH1" s="33" t="s">
        <v>11997</v>
      </c>
      <c r="QGI1" s="33" t="s">
        <v>11998</v>
      </c>
      <c r="QGJ1" s="33" t="s">
        <v>11999</v>
      </c>
      <c r="QGK1" s="33" t="s">
        <v>12000</v>
      </c>
      <c r="QGL1" s="33" t="s">
        <v>12001</v>
      </c>
      <c r="QGM1" s="33" t="s">
        <v>12002</v>
      </c>
      <c r="QGN1" s="33" t="s">
        <v>12003</v>
      </c>
      <c r="QGO1" s="33" t="s">
        <v>12004</v>
      </c>
      <c r="QGP1" s="33" t="s">
        <v>12005</v>
      </c>
      <c r="QGQ1" s="33" t="s">
        <v>12006</v>
      </c>
      <c r="QGR1" s="33" t="s">
        <v>12007</v>
      </c>
      <c r="QGS1" s="33" t="s">
        <v>12008</v>
      </c>
      <c r="QGT1" s="33" t="s">
        <v>12009</v>
      </c>
      <c r="QGU1" s="33" t="s">
        <v>12010</v>
      </c>
      <c r="QGV1" s="33" t="s">
        <v>12011</v>
      </c>
      <c r="QGW1" s="33" t="s">
        <v>12012</v>
      </c>
      <c r="QGX1" s="33" t="s">
        <v>12013</v>
      </c>
      <c r="QGY1" s="33" t="s">
        <v>12014</v>
      </c>
      <c r="QGZ1" s="33" t="s">
        <v>12015</v>
      </c>
      <c r="QHA1" s="33" t="s">
        <v>12016</v>
      </c>
      <c r="QHB1" s="33" t="s">
        <v>12017</v>
      </c>
      <c r="QHC1" s="33" t="s">
        <v>12018</v>
      </c>
      <c r="QHD1" s="33" t="s">
        <v>12019</v>
      </c>
      <c r="QHE1" s="33" t="s">
        <v>12020</v>
      </c>
      <c r="QHF1" s="33" t="s">
        <v>12021</v>
      </c>
      <c r="QHG1" s="33" t="s">
        <v>12022</v>
      </c>
      <c r="QHH1" s="33" t="s">
        <v>12023</v>
      </c>
      <c r="QHI1" s="33" t="s">
        <v>12024</v>
      </c>
      <c r="QHJ1" s="33" t="s">
        <v>12025</v>
      </c>
      <c r="QHK1" s="33" t="s">
        <v>12026</v>
      </c>
      <c r="QHL1" s="33" t="s">
        <v>12027</v>
      </c>
      <c r="QHM1" s="33" t="s">
        <v>12028</v>
      </c>
      <c r="QHN1" s="33" t="s">
        <v>12029</v>
      </c>
      <c r="QHO1" s="33" t="s">
        <v>12030</v>
      </c>
      <c r="QHP1" s="33" t="s">
        <v>12031</v>
      </c>
      <c r="QHQ1" s="33" t="s">
        <v>12032</v>
      </c>
      <c r="QHR1" s="33" t="s">
        <v>12033</v>
      </c>
      <c r="QHS1" s="33" t="s">
        <v>12034</v>
      </c>
      <c r="QHT1" s="33" t="s">
        <v>12035</v>
      </c>
      <c r="QHU1" s="33" t="s">
        <v>12036</v>
      </c>
      <c r="QHV1" s="33" t="s">
        <v>12037</v>
      </c>
      <c r="QHW1" s="33" t="s">
        <v>12038</v>
      </c>
      <c r="QHX1" s="33" t="s">
        <v>12039</v>
      </c>
      <c r="QHY1" s="33" t="s">
        <v>12040</v>
      </c>
      <c r="QHZ1" s="33" t="s">
        <v>12041</v>
      </c>
      <c r="QIA1" s="33" t="s">
        <v>12042</v>
      </c>
      <c r="QIB1" s="33" t="s">
        <v>12043</v>
      </c>
      <c r="QIC1" s="33" t="s">
        <v>12044</v>
      </c>
      <c r="QID1" s="33" t="s">
        <v>12045</v>
      </c>
      <c r="QIE1" s="33" t="s">
        <v>12046</v>
      </c>
      <c r="QIF1" s="33" t="s">
        <v>12047</v>
      </c>
      <c r="QIG1" s="33" t="s">
        <v>12048</v>
      </c>
      <c r="QIH1" s="33" t="s">
        <v>12049</v>
      </c>
      <c r="QII1" s="33" t="s">
        <v>12050</v>
      </c>
      <c r="QIJ1" s="33" t="s">
        <v>12051</v>
      </c>
      <c r="QIK1" s="33" t="s">
        <v>12052</v>
      </c>
      <c r="QIL1" s="33" t="s">
        <v>12053</v>
      </c>
      <c r="QIM1" s="33" t="s">
        <v>12054</v>
      </c>
      <c r="QIN1" s="33" t="s">
        <v>12055</v>
      </c>
      <c r="QIO1" s="33" t="s">
        <v>12056</v>
      </c>
      <c r="QIP1" s="33" t="s">
        <v>12057</v>
      </c>
      <c r="QIQ1" s="33" t="s">
        <v>12058</v>
      </c>
      <c r="QIR1" s="33" t="s">
        <v>12059</v>
      </c>
      <c r="QIS1" s="33" t="s">
        <v>12060</v>
      </c>
      <c r="QIT1" s="33" t="s">
        <v>12061</v>
      </c>
      <c r="QIU1" s="33" t="s">
        <v>12062</v>
      </c>
      <c r="QIV1" s="33" t="s">
        <v>12063</v>
      </c>
      <c r="QIW1" s="33" t="s">
        <v>12064</v>
      </c>
      <c r="QIX1" s="33" t="s">
        <v>12065</v>
      </c>
      <c r="QIY1" s="33" t="s">
        <v>12066</v>
      </c>
      <c r="QIZ1" s="33" t="s">
        <v>12067</v>
      </c>
      <c r="QJA1" s="33" t="s">
        <v>12068</v>
      </c>
      <c r="QJB1" s="33" t="s">
        <v>12069</v>
      </c>
      <c r="QJC1" s="33" t="s">
        <v>12070</v>
      </c>
      <c r="QJD1" s="33" t="s">
        <v>12071</v>
      </c>
      <c r="QJE1" s="33" t="s">
        <v>12072</v>
      </c>
      <c r="QJF1" s="33" t="s">
        <v>12073</v>
      </c>
      <c r="QJG1" s="33" t="s">
        <v>12074</v>
      </c>
      <c r="QJH1" s="33" t="s">
        <v>12075</v>
      </c>
      <c r="QJI1" s="33" t="s">
        <v>12076</v>
      </c>
      <c r="QJJ1" s="33" t="s">
        <v>12077</v>
      </c>
      <c r="QJK1" s="33" t="s">
        <v>12078</v>
      </c>
      <c r="QJL1" s="33" t="s">
        <v>12079</v>
      </c>
      <c r="QJM1" s="33" t="s">
        <v>12080</v>
      </c>
      <c r="QJN1" s="33" t="s">
        <v>12081</v>
      </c>
      <c r="QJO1" s="33" t="s">
        <v>12082</v>
      </c>
      <c r="QJP1" s="33" t="s">
        <v>12083</v>
      </c>
      <c r="QJQ1" s="33" t="s">
        <v>12084</v>
      </c>
      <c r="QJR1" s="33" t="s">
        <v>12085</v>
      </c>
      <c r="QJS1" s="33" t="s">
        <v>12086</v>
      </c>
      <c r="QJT1" s="33" t="s">
        <v>12087</v>
      </c>
      <c r="QJU1" s="33" t="s">
        <v>12088</v>
      </c>
      <c r="QJV1" s="33" t="s">
        <v>12089</v>
      </c>
      <c r="QJW1" s="33" t="s">
        <v>12090</v>
      </c>
      <c r="QJX1" s="33" t="s">
        <v>12091</v>
      </c>
      <c r="QJY1" s="33" t="s">
        <v>12092</v>
      </c>
      <c r="QJZ1" s="33" t="s">
        <v>12093</v>
      </c>
      <c r="QKA1" s="33" t="s">
        <v>12094</v>
      </c>
      <c r="QKB1" s="33" t="s">
        <v>12095</v>
      </c>
      <c r="QKC1" s="33" t="s">
        <v>12096</v>
      </c>
      <c r="QKD1" s="33" t="s">
        <v>12097</v>
      </c>
      <c r="QKE1" s="33" t="s">
        <v>12098</v>
      </c>
      <c r="QKF1" s="33" t="s">
        <v>12099</v>
      </c>
      <c r="QKG1" s="33" t="s">
        <v>12100</v>
      </c>
      <c r="QKH1" s="33" t="s">
        <v>12101</v>
      </c>
      <c r="QKI1" s="33" t="s">
        <v>12102</v>
      </c>
      <c r="QKJ1" s="33" t="s">
        <v>12103</v>
      </c>
      <c r="QKK1" s="33" t="s">
        <v>12104</v>
      </c>
      <c r="QKL1" s="33" t="s">
        <v>12105</v>
      </c>
      <c r="QKM1" s="33" t="s">
        <v>12106</v>
      </c>
      <c r="QKN1" s="33" t="s">
        <v>12107</v>
      </c>
      <c r="QKO1" s="33" t="s">
        <v>12108</v>
      </c>
      <c r="QKP1" s="33" t="s">
        <v>12109</v>
      </c>
      <c r="QKQ1" s="33" t="s">
        <v>12110</v>
      </c>
      <c r="QKR1" s="33" t="s">
        <v>12111</v>
      </c>
      <c r="QKS1" s="33" t="s">
        <v>12112</v>
      </c>
      <c r="QKT1" s="33" t="s">
        <v>12113</v>
      </c>
      <c r="QKU1" s="33" t="s">
        <v>12114</v>
      </c>
      <c r="QKV1" s="33" t="s">
        <v>12115</v>
      </c>
      <c r="QKW1" s="33" t="s">
        <v>12116</v>
      </c>
      <c r="QKX1" s="33" t="s">
        <v>12117</v>
      </c>
      <c r="QKY1" s="33" t="s">
        <v>12118</v>
      </c>
      <c r="QKZ1" s="33" t="s">
        <v>12119</v>
      </c>
      <c r="QLA1" s="33" t="s">
        <v>12120</v>
      </c>
      <c r="QLB1" s="33" t="s">
        <v>12121</v>
      </c>
      <c r="QLC1" s="33" t="s">
        <v>12122</v>
      </c>
      <c r="QLD1" s="33" t="s">
        <v>12123</v>
      </c>
      <c r="QLE1" s="33" t="s">
        <v>12124</v>
      </c>
      <c r="QLF1" s="33" t="s">
        <v>12125</v>
      </c>
      <c r="QLG1" s="33" t="s">
        <v>12126</v>
      </c>
      <c r="QLH1" s="33" t="s">
        <v>12127</v>
      </c>
      <c r="QLI1" s="33" t="s">
        <v>12128</v>
      </c>
      <c r="QLJ1" s="33" t="s">
        <v>12129</v>
      </c>
      <c r="QLK1" s="33" t="s">
        <v>12130</v>
      </c>
      <c r="QLL1" s="33" t="s">
        <v>12131</v>
      </c>
      <c r="QLM1" s="33" t="s">
        <v>12132</v>
      </c>
      <c r="QLN1" s="33" t="s">
        <v>12133</v>
      </c>
      <c r="QLO1" s="33" t="s">
        <v>12134</v>
      </c>
      <c r="QLP1" s="33" t="s">
        <v>12135</v>
      </c>
      <c r="QLQ1" s="33" t="s">
        <v>12136</v>
      </c>
      <c r="QLR1" s="33" t="s">
        <v>12137</v>
      </c>
      <c r="QLS1" s="33" t="s">
        <v>12138</v>
      </c>
      <c r="QLT1" s="33" t="s">
        <v>12139</v>
      </c>
      <c r="QLU1" s="33" t="s">
        <v>12140</v>
      </c>
      <c r="QLV1" s="33" t="s">
        <v>12141</v>
      </c>
      <c r="QLW1" s="33" t="s">
        <v>12142</v>
      </c>
      <c r="QLX1" s="33" t="s">
        <v>12143</v>
      </c>
      <c r="QLY1" s="33" t="s">
        <v>12144</v>
      </c>
      <c r="QLZ1" s="33" t="s">
        <v>12145</v>
      </c>
      <c r="QMA1" s="33" t="s">
        <v>12146</v>
      </c>
      <c r="QMB1" s="33" t="s">
        <v>12147</v>
      </c>
      <c r="QMC1" s="33" t="s">
        <v>12148</v>
      </c>
      <c r="QMD1" s="33" t="s">
        <v>12149</v>
      </c>
      <c r="QME1" s="33" t="s">
        <v>12150</v>
      </c>
      <c r="QMF1" s="33" t="s">
        <v>12151</v>
      </c>
      <c r="QMG1" s="33" t="s">
        <v>12152</v>
      </c>
      <c r="QMH1" s="33" t="s">
        <v>12153</v>
      </c>
      <c r="QMI1" s="33" t="s">
        <v>12154</v>
      </c>
      <c r="QMJ1" s="33" t="s">
        <v>12155</v>
      </c>
      <c r="QMK1" s="33" t="s">
        <v>12156</v>
      </c>
      <c r="QML1" s="33" t="s">
        <v>12157</v>
      </c>
      <c r="QMM1" s="33" t="s">
        <v>12158</v>
      </c>
      <c r="QMN1" s="33" t="s">
        <v>12159</v>
      </c>
      <c r="QMO1" s="33" t="s">
        <v>12160</v>
      </c>
      <c r="QMP1" s="33" t="s">
        <v>12161</v>
      </c>
      <c r="QMQ1" s="33" t="s">
        <v>12162</v>
      </c>
      <c r="QMR1" s="33" t="s">
        <v>12163</v>
      </c>
      <c r="QMS1" s="33" t="s">
        <v>12164</v>
      </c>
      <c r="QMT1" s="33" t="s">
        <v>12165</v>
      </c>
      <c r="QMU1" s="33" t="s">
        <v>12166</v>
      </c>
      <c r="QMV1" s="33" t="s">
        <v>12167</v>
      </c>
      <c r="QMW1" s="33" t="s">
        <v>12168</v>
      </c>
      <c r="QMX1" s="33" t="s">
        <v>12169</v>
      </c>
      <c r="QMY1" s="33" t="s">
        <v>12170</v>
      </c>
      <c r="QMZ1" s="33" t="s">
        <v>12171</v>
      </c>
      <c r="QNA1" s="33" t="s">
        <v>12172</v>
      </c>
      <c r="QNB1" s="33" t="s">
        <v>12173</v>
      </c>
      <c r="QNC1" s="33" t="s">
        <v>12174</v>
      </c>
      <c r="QND1" s="33" t="s">
        <v>12175</v>
      </c>
      <c r="QNE1" s="33" t="s">
        <v>12176</v>
      </c>
      <c r="QNF1" s="33" t="s">
        <v>12177</v>
      </c>
      <c r="QNG1" s="33" t="s">
        <v>12178</v>
      </c>
      <c r="QNH1" s="33" t="s">
        <v>12179</v>
      </c>
      <c r="QNI1" s="33" t="s">
        <v>12180</v>
      </c>
      <c r="QNJ1" s="33" t="s">
        <v>12181</v>
      </c>
      <c r="QNK1" s="33" t="s">
        <v>12182</v>
      </c>
      <c r="QNL1" s="33" t="s">
        <v>12183</v>
      </c>
      <c r="QNM1" s="33" t="s">
        <v>12184</v>
      </c>
      <c r="QNN1" s="33" t="s">
        <v>12185</v>
      </c>
      <c r="QNO1" s="33" t="s">
        <v>12186</v>
      </c>
      <c r="QNP1" s="33" t="s">
        <v>12187</v>
      </c>
      <c r="QNQ1" s="33" t="s">
        <v>12188</v>
      </c>
      <c r="QNR1" s="33" t="s">
        <v>12189</v>
      </c>
      <c r="QNS1" s="33" t="s">
        <v>12190</v>
      </c>
      <c r="QNT1" s="33" t="s">
        <v>12191</v>
      </c>
      <c r="QNU1" s="33" t="s">
        <v>12192</v>
      </c>
      <c r="QNV1" s="33" t="s">
        <v>12193</v>
      </c>
      <c r="QNW1" s="33" t="s">
        <v>12194</v>
      </c>
      <c r="QNX1" s="33" t="s">
        <v>12195</v>
      </c>
      <c r="QNY1" s="33" t="s">
        <v>12196</v>
      </c>
      <c r="QNZ1" s="33" t="s">
        <v>12197</v>
      </c>
      <c r="QOA1" s="33" t="s">
        <v>12198</v>
      </c>
      <c r="QOB1" s="33" t="s">
        <v>12199</v>
      </c>
      <c r="QOC1" s="33" t="s">
        <v>12200</v>
      </c>
      <c r="QOD1" s="33" t="s">
        <v>12201</v>
      </c>
      <c r="QOE1" s="33" t="s">
        <v>12202</v>
      </c>
      <c r="QOF1" s="33" t="s">
        <v>12203</v>
      </c>
      <c r="QOG1" s="33" t="s">
        <v>12204</v>
      </c>
      <c r="QOH1" s="33" t="s">
        <v>12205</v>
      </c>
      <c r="QOI1" s="33" t="s">
        <v>12206</v>
      </c>
      <c r="QOJ1" s="33" t="s">
        <v>12207</v>
      </c>
      <c r="QOK1" s="33" t="s">
        <v>12208</v>
      </c>
      <c r="QOL1" s="33" t="s">
        <v>12209</v>
      </c>
      <c r="QOM1" s="33" t="s">
        <v>12210</v>
      </c>
      <c r="QON1" s="33" t="s">
        <v>12211</v>
      </c>
      <c r="QOO1" s="33" t="s">
        <v>12212</v>
      </c>
      <c r="QOP1" s="33" t="s">
        <v>12213</v>
      </c>
      <c r="QOQ1" s="33" t="s">
        <v>12214</v>
      </c>
      <c r="QOR1" s="33" t="s">
        <v>12215</v>
      </c>
      <c r="QOS1" s="33" t="s">
        <v>12216</v>
      </c>
      <c r="QOT1" s="33" t="s">
        <v>12217</v>
      </c>
      <c r="QOU1" s="33" t="s">
        <v>12218</v>
      </c>
      <c r="QOV1" s="33" t="s">
        <v>12219</v>
      </c>
      <c r="QOW1" s="33" t="s">
        <v>12220</v>
      </c>
      <c r="QOX1" s="33" t="s">
        <v>12221</v>
      </c>
      <c r="QOY1" s="33" t="s">
        <v>12222</v>
      </c>
      <c r="QOZ1" s="33" t="s">
        <v>12223</v>
      </c>
      <c r="QPA1" s="33" t="s">
        <v>12224</v>
      </c>
      <c r="QPB1" s="33" t="s">
        <v>12225</v>
      </c>
      <c r="QPC1" s="33" t="s">
        <v>12226</v>
      </c>
      <c r="QPD1" s="33" t="s">
        <v>12227</v>
      </c>
      <c r="QPE1" s="33" t="s">
        <v>12228</v>
      </c>
      <c r="QPF1" s="33" t="s">
        <v>12229</v>
      </c>
      <c r="QPG1" s="33" t="s">
        <v>12230</v>
      </c>
      <c r="QPH1" s="33" t="s">
        <v>12231</v>
      </c>
      <c r="QPI1" s="33" t="s">
        <v>12232</v>
      </c>
      <c r="QPJ1" s="33" t="s">
        <v>12233</v>
      </c>
      <c r="QPK1" s="33" t="s">
        <v>12234</v>
      </c>
      <c r="QPL1" s="33" t="s">
        <v>12235</v>
      </c>
      <c r="QPM1" s="33" t="s">
        <v>12236</v>
      </c>
      <c r="QPN1" s="33" t="s">
        <v>12237</v>
      </c>
      <c r="QPO1" s="33" t="s">
        <v>12238</v>
      </c>
      <c r="QPP1" s="33" t="s">
        <v>12239</v>
      </c>
      <c r="QPQ1" s="33" t="s">
        <v>12240</v>
      </c>
      <c r="QPR1" s="33" t="s">
        <v>12241</v>
      </c>
      <c r="QPS1" s="33" t="s">
        <v>12242</v>
      </c>
      <c r="QPT1" s="33" t="s">
        <v>12243</v>
      </c>
      <c r="QPU1" s="33" t="s">
        <v>12244</v>
      </c>
      <c r="QPV1" s="33" t="s">
        <v>12245</v>
      </c>
      <c r="QPW1" s="33" t="s">
        <v>12246</v>
      </c>
      <c r="QPX1" s="33" t="s">
        <v>12247</v>
      </c>
      <c r="QPY1" s="33" t="s">
        <v>12248</v>
      </c>
      <c r="QPZ1" s="33" t="s">
        <v>12249</v>
      </c>
      <c r="QQA1" s="33" t="s">
        <v>12250</v>
      </c>
      <c r="QQB1" s="33" t="s">
        <v>12251</v>
      </c>
      <c r="QQC1" s="33" t="s">
        <v>12252</v>
      </c>
      <c r="QQD1" s="33" t="s">
        <v>12253</v>
      </c>
      <c r="QQE1" s="33" t="s">
        <v>12254</v>
      </c>
      <c r="QQF1" s="33" t="s">
        <v>12255</v>
      </c>
      <c r="QQG1" s="33" t="s">
        <v>12256</v>
      </c>
      <c r="QQH1" s="33" t="s">
        <v>12257</v>
      </c>
      <c r="QQI1" s="33" t="s">
        <v>12258</v>
      </c>
      <c r="QQJ1" s="33" t="s">
        <v>12259</v>
      </c>
      <c r="QQK1" s="33" t="s">
        <v>12260</v>
      </c>
      <c r="QQL1" s="33" t="s">
        <v>12261</v>
      </c>
      <c r="QQM1" s="33" t="s">
        <v>12262</v>
      </c>
      <c r="QQN1" s="33" t="s">
        <v>12263</v>
      </c>
      <c r="QQO1" s="33" t="s">
        <v>12264</v>
      </c>
      <c r="QQP1" s="33" t="s">
        <v>12265</v>
      </c>
      <c r="QQQ1" s="33" t="s">
        <v>12266</v>
      </c>
      <c r="QQR1" s="33" t="s">
        <v>12267</v>
      </c>
      <c r="QQS1" s="33" t="s">
        <v>12268</v>
      </c>
      <c r="QQT1" s="33" t="s">
        <v>12269</v>
      </c>
      <c r="QQU1" s="33" t="s">
        <v>12270</v>
      </c>
      <c r="QQV1" s="33" t="s">
        <v>12271</v>
      </c>
      <c r="QQW1" s="33" t="s">
        <v>12272</v>
      </c>
      <c r="QQX1" s="33" t="s">
        <v>12273</v>
      </c>
      <c r="QQY1" s="33" t="s">
        <v>12274</v>
      </c>
      <c r="QQZ1" s="33" t="s">
        <v>12275</v>
      </c>
      <c r="QRA1" s="33" t="s">
        <v>12276</v>
      </c>
      <c r="QRB1" s="33" t="s">
        <v>12277</v>
      </c>
      <c r="QRC1" s="33" t="s">
        <v>12278</v>
      </c>
      <c r="QRD1" s="33" t="s">
        <v>12279</v>
      </c>
      <c r="QRE1" s="33" t="s">
        <v>12280</v>
      </c>
      <c r="QRF1" s="33" t="s">
        <v>12281</v>
      </c>
      <c r="QRG1" s="33" t="s">
        <v>12282</v>
      </c>
      <c r="QRH1" s="33" t="s">
        <v>12283</v>
      </c>
      <c r="QRI1" s="33" t="s">
        <v>12284</v>
      </c>
      <c r="QRJ1" s="33" t="s">
        <v>12285</v>
      </c>
      <c r="QRK1" s="33" t="s">
        <v>12286</v>
      </c>
      <c r="QRL1" s="33" t="s">
        <v>12287</v>
      </c>
      <c r="QRM1" s="33" t="s">
        <v>12288</v>
      </c>
      <c r="QRN1" s="33" t="s">
        <v>12289</v>
      </c>
      <c r="QRO1" s="33" t="s">
        <v>12290</v>
      </c>
      <c r="QRP1" s="33" t="s">
        <v>12291</v>
      </c>
      <c r="QRQ1" s="33" t="s">
        <v>12292</v>
      </c>
      <c r="QRR1" s="33" t="s">
        <v>12293</v>
      </c>
      <c r="QRS1" s="33" t="s">
        <v>12294</v>
      </c>
      <c r="QRT1" s="33" t="s">
        <v>12295</v>
      </c>
      <c r="QRU1" s="33" t="s">
        <v>12296</v>
      </c>
      <c r="QRV1" s="33" t="s">
        <v>12297</v>
      </c>
      <c r="QRW1" s="33" t="s">
        <v>12298</v>
      </c>
      <c r="QRX1" s="33" t="s">
        <v>12299</v>
      </c>
      <c r="QRY1" s="33" t="s">
        <v>12300</v>
      </c>
      <c r="QRZ1" s="33" t="s">
        <v>12301</v>
      </c>
      <c r="QSA1" s="33" t="s">
        <v>12302</v>
      </c>
      <c r="QSB1" s="33" t="s">
        <v>12303</v>
      </c>
      <c r="QSC1" s="33" t="s">
        <v>12304</v>
      </c>
      <c r="QSD1" s="33" t="s">
        <v>12305</v>
      </c>
      <c r="QSE1" s="33" t="s">
        <v>12306</v>
      </c>
      <c r="QSF1" s="33" t="s">
        <v>12307</v>
      </c>
      <c r="QSG1" s="33" t="s">
        <v>12308</v>
      </c>
      <c r="QSH1" s="33" t="s">
        <v>12309</v>
      </c>
      <c r="QSI1" s="33" t="s">
        <v>12310</v>
      </c>
      <c r="QSJ1" s="33" t="s">
        <v>12311</v>
      </c>
      <c r="QSK1" s="33" t="s">
        <v>12312</v>
      </c>
      <c r="QSL1" s="33" t="s">
        <v>12313</v>
      </c>
      <c r="QSM1" s="33" t="s">
        <v>12314</v>
      </c>
      <c r="QSN1" s="33" t="s">
        <v>12315</v>
      </c>
      <c r="QSO1" s="33" t="s">
        <v>12316</v>
      </c>
      <c r="QSP1" s="33" t="s">
        <v>12317</v>
      </c>
      <c r="QSQ1" s="33" t="s">
        <v>12318</v>
      </c>
      <c r="QSR1" s="33" t="s">
        <v>12319</v>
      </c>
      <c r="QSS1" s="33" t="s">
        <v>12320</v>
      </c>
      <c r="QST1" s="33" t="s">
        <v>12321</v>
      </c>
      <c r="QSU1" s="33" t="s">
        <v>12322</v>
      </c>
      <c r="QSV1" s="33" t="s">
        <v>12323</v>
      </c>
      <c r="QSW1" s="33" t="s">
        <v>12324</v>
      </c>
      <c r="QSX1" s="33" t="s">
        <v>12325</v>
      </c>
      <c r="QSY1" s="33" t="s">
        <v>12326</v>
      </c>
      <c r="QSZ1" s="33" t="s">
        <v>12327</v>
      </c>
      <c r="QTA1" s="33" t="s">
        <v>12328</v>
      </c>
      <c r="QTB1" s="33" t="s">
        <v>12329</v>
      </c>
      <c r="QTC1" s="33" t="s">
        <v>12330</v>
      </c>
      <c r="QTD1" s="33" t="s">
        <v>12331</v>
      </c>
      <c r="QTE1" s="33" t="s">
        <v>12332</v>
      </c>
      <c r="QTF1" s="33" t="s">
        <v>12333</v>
      </c>
      <c r="QTG1" s="33" t="s">
        <v>12334</v>
      </c>
      <c r="QTH1" s="33" t="s">
        <v>12335</v>
      </c>
      <c r="QTI1" s="33" t="s">
        <v>12336</v>
      </c>
      <c r="QTJ1" s="33" t="s">
        <v>12337</v>
      </c>
      <c r="QTK1" s="33" t="s">
        <v>12338</v>
      </c>
      <c r="QTL1" s="33" t="s">
        <v>12339</v>
      </c>
      <c r="QTM1" s="33" t="s">
        <v>12340</v>
      </c>
      <c r="QTN1" s="33" t="s">
        <v>12341</v>
      </c>
      <c r="QTO1" s="33" t="s">
        <v>12342</v>
      </c>
      <c r="QTP1" s="33" t="s">
        <v>12343</v>
      </c>
      <c r="QTQ1" s="33" t="s">
        <v>12344</v>
      </c>
      <c r="QTR1" s="33" t="s">
        <v>12345</v>
      </c>
      <c r="QTS1" s="33" t="s">
        <v>12346</v>
      </c>
      <c r="QTT1" s="33" t="s">
        <v>12347</v>
      </c>
      <c r="QTU1" s="33" t="s">
        <v>12348</v>
      </c>
      <c r="QTV1" s="33" t="s">
        <v>12349</v>
      </c>
      <c r="QTW1" s="33" t="s">
        <v>12350</v>
      </c>
      <c r="QTX1" s="33" t="s">
        <v>12351</v>
      </c>
      <c r="QTY1" s="33" t="s">
        <v>12352</v>
      </c>
      <c r="QTZ1" s="33" t="s">
        <v>12353</v>
      </c>
      <c r="QUA1" s="33" t="s">
        <v>12354</v>
      </c>
      <c r="QUB1" s="33" t="s">
        <v>12355</v>
      </c>
      <c r="QUC1" s="33" t="s">
        <v>12356</v>
      </c>
      <c r="QUD1" s="33" t="s">
        <v>12357</v>
      </c>
      <c r="QUE1" s="33" t="s">
        <v>12358</v>
      </c>
      <c r="QUF1" s="33" t="s">
        <v>12359</v>
      </c>
      <c r="QUG1" s="33" t="s">
        <v>12360</v>
      </c>
      <c r="QUH1" s="33" t="s">
        <v>12361</v>
      </c>
      <c r="QUI1" s="33" t="s">
        <v>12362</v>
      </c>
      <c r="QUJ1" s="33" t="s">
        <v>12363</v>
      </c>
      <c r="QUK1" s="33" t="s">
        <v>12364</v>
      </c>
      <c r="QUL1" s="33" t="s">
        <v>12365</v>
      </c>
      <c r="QUM1" s="33" t="s">
        <v>12366</v>
      </c>
      <c r="QUN1" s="33" t="s">
        <v>12367</v>
      </c>
      <c r="QUO1" s="33" t="s">
        <v>12368</v>
      </c>
      <c r="QUP1" s="33" t="s">
        <v>12369</v>
      </c>
      <c r="QUQ1" s="33" t="s">
        <v>12370</v>
      </c>
      <c r="QUR1" s="33" t="s">
        <v>12371</v>
      </c>
      <c r="QUS1" s="33" t="s">
        <v>12372</v>
      </c>
      <c r="QUT1" s="33" t="s">
        <v>12373</v>
      </c>
      <c r="QUU1" s="33" t="s">
        <v>12374</v>
      </c>
      <c r="QUV1" s="33" t="s">
        <v>12375</v>
      </c>
      <c r="QUW1" s="33" t="s">
        <v>12376</v>
      </c>
      <c r="QUX1" s="33" t="s">
        <v>12377</v>
      </c>
      <c r="QUY1" s="33" t="s">
        <v>12378</v>
      </c>
      <c r="QUZ1" s="33" t="s">
        <v>12379</v>
      </c>
      <c r="QVA1" s="33" t="s">
        <v>12380</v>
      </c>
      <c r="QVB1" s="33" t="s">
        <v>12381</v>
      </c>
      <c r="QVC1" s="33" t="s">
        <v>12382</v>
      </c>
      <c r="QVD1" s="33" t="s">
        <v>12383</v>
      </c>
      <c r="QVE1" s="33" t="s">
        <v>12384</v>
      </c>
      <c r="QVF1" s="33" t="s">
        <v>12385</v>
      </c>
      <c r="QVG1" s="33" t="s">
        <v>12386</v>
      </c>
      <c r="QVH1" s="33" t="s">
        <v>12387</v>
      </c>
      <c r="QVI1" s="33" t="s">
        <v>12388</v>
      </c>
      <c r="QVJ1" s="33" t="s">
        <v>12389</v>
      </c>
      <c r="QVK1" s="33" t="s">
        <v>12390</v>
      </c>
      <c r="QVL1" s="33" t="s">
        <v>12391</v>
      </c>
      <c r="QVM1" s="33" t="s">
        <v>12392</v>
      </c>
      <c r="QVN1" s="33" t="s">
        <v>12393</v>
      </c>
      <c r="QVO1" s="33" t="s">
        <v>12394</v>
      </c>
      <c r="QVP1" s="33" t="s">
        <v>12395</v>
      </c>
      <c r="QVQ1" s="33" t="s">
        <v>12396</v>
      </c>
      <c r="QVR1" s="33" t="s">
        <v>12397</v>
      </c>
      <c r="QVS1" s="33" t="s">
        <v>12398</v>
      </c>
      <c r="QVT1" s="33" t="s">
        <v>12399</v>
      </c>
      <c r="QVU1" s="33" t="s">
        <v>12400</v>
      </c>
      <c r="QVV1" s="33" t="s">
        <v>12401</v>
      </c>
      <c r="QVW1" s="33" t="s">
        <v>12402</v>
      </c>
      <c r="QVX1" s="33" t="s">
        <v>12403</v>
      </c>
      <c r="QVY1" s="33" t="s">
        <v>12404</v>
      </c>
      <c r="QVZ1" s="33" t="s">
        <v>12405</v>
      </c>
      <c r="QWA1" s="33" t="s">
        <v>12406</v>
      </c>
      <c r="QWB1" s="33" t="s">
        <v>12407</v>
      </c>
      <c r="QWC1" s="33" t="s">
        <v>12408</v>
      </c>
      <c r="QWD1" s="33" t="s">
        <v>12409</v>
      </c>
      <c r="QWE1" s="33" t="s">
        <v>12410</v>
      </c>
      <c r="QWF1" s="33" t="s">
        <v>12411</v>
      </c>
      <c r="QWG1" s="33" t="s">
        <v>12412</v>
      </c>
      <c r="QWH1" s="33" t="s">
        <v>12413</v>
      </c>
      <c r="QWI1" s="33" t="s">
        <v>12414</v>
      </c>
      <c r="QWJ1" s="33" t="s">
        <v>12415</v>
      </c>
      <c r="QWK1" s="33" t="s">
        <v>12416</v>
      </c>
      <c r="QWL1" s="33" t="s">
        <v>12417</v>
      </c>
      <c r="QWM1" s="33" t="s">
        <v>12418</v>
      </c>
      <c r="QWN1" s="33" t="s">
        <v>12419</v>
      </c>
      <c r="QWO1" s="33" t="s">
        <v>12420</v>
      </c>
      <c r="QWP1" s="33" t="s">
        <v>12421</v>
      </c>
      <c r="QWQ1" s="33" t="s">
        <v>12422</v>
      </c>
      <c r="QWR1" s="33" t="s">
        <v>12423</v>
      </c>
      <c r="QWS1" s="33" t="s">
        <v>12424</v>
      </c>
      <c r="QWT1" s="33" t="s">
        <v>12425</v>
      </c>
      <c r="QWU1" s="33" t="s">
        <v>12426</v>
      </c>
      <c r="QWV1" s="33" t="s">
        <v>12427</v>
      </c>
      <c r="QWW1" s="33" t="s">
        <v>12428</v>
      </c>
      <c r="QWX1" s="33" t="s">
        <v>12429</v>
      </c>
      <c r="QWY1" s="33" t="s">
        <v>12430</v>
      </c>
      <c r="QWZ1" s="33" t="s">
        <v>12431</v>
      </c>
      <c r="QXA1" s="33" t="s">
        <v>12432</v>
      </c>
      <c r="QXB1" s="33" t="s">
        <v>12433</v>
      </c>
      <c r="QXC1" s="33" t="s">
        <v>12434</v>
      </c>
      <c r="QXD1" s="33" t="s">
        <v>12435</v>
      </c>
      <c r="QXE1" s="33" t="s">
        <v>12436</v>
      </c>
      <c r="QXF1" s="33" t="s">
        <v>12437</v>
      </c>
      <c r="QXG1" s="33" t="s">
        <v>12438</v>
      </c>
      <c r="QXH1" s="33" t="s">
        <v>12439</v>
      </c>
      <c r="QXI1" s="33" t="s">
        <v>12440</v>
      </c>
      <c r="QXJ1" s="33" t="s">
        <v>12441</v>
      </c>
      <c r="QXK1" s="33" t="s">
        <v>12442</v>
      </c>
      <c r="QXL1" s="33" t="s">
        <v>12443</v>
      </c>
      <c r="QXM1" s="33" t="s">
        <v>12444</v>
      </c>
      <c r="QXN1" s="33" t="s">
        <v>12445</v>
      </c>
      <c r="QXO1" s="33" t="s">
        <v>12446</v>
      </c>
      <c r="QXP1" s="33" t="s">
        <v>12447</v>
      </c>
      <c r="QXQ1" s="33" t="s">
        <v>12448</v>
      </c>
      <c r="QXR1" s="33" t="s">
        <v>12449</v>
      </c>
      <c r="QXS1" s="33" t="s">
        <v>12450</v>
      </c>
      <c r="QXT1" s="33" t="s">
        <v>12451</v>
      </c>
      <c r="QXU1" s="33" t="s">
        <v>12452</v>
      </c>
      <c r="QXV1" s="33" t="s">
        <v>12453</v>
      </c>
      <c r="QXW1" s="33" t="s">
        <v>12454</v>
      </c>
      <c r="QXX1" s="33" t="s">
        <v>12455</v>
      </c>
      <c r="QXY1" s="33" t="s">
        <v>12456</v>
      </c>
      <c r="QXZ1" s="33" t="s">
        <v>12457</v>
      </c>
      <c r="QYA1" s="33" t="s">
        <v>12458</v>
      </c>
      <c r="QYB1" s="33" t="s">
        <v>12459</v>
      </c>
      <c r="QYC1" s="33" t="s">
        <v>12460</v>
      </c>
      <c r="QYD1" s="33" t="s">
        <v>12461</v>
      </c>
      <c r="QYE1" s="33" t="s">
        <v>12462</v>
      </c>
      <c r="QYF1" s="33" t="s">
        <v>12463</v>
      </c>
      <c r="QYG1" s="33" t="s">
        <v>12464</v>
      </c>
      <c r="QYH1" s="33" t="s">
        <v>12465</v>
      </c>
      <c r="QYI1" s="33" t="s">
        <v>12466</v>
      </c>
      <c r="QYJ1" s="33" t="s">
        <v>12467</v>
      </c>
      <c r="QYK1" s="33" t="s">
        <v>12468</v>
      </c>
      <c r="QYL1" s="33" t="s">
        <v>12469</v>
      </c>
      <c r="QYM1" s="33" t="s">
        <v>12470</v>
      </c>
      <c r="QYN1" s="33" t="s">
        <v>12471</v>
      </c>
      <c r="QYO1" s="33" t="s">
        <v>12472</v>
      </c>
      <c r="QYP1" s="33" t="s">
        <v>12473</v>
      </c>
      <c r="QYQ1" s="33" t="s">
        <v>12474</v>
      </c>
      <c r="QYR1" s="33" t="s">
        <v>12475</v>
      </c>
      <c r="QYS1" s="33" t="s">
        <v>12476</v>
      </c>
      <c r="QYT1" s="33" t="s">
        <v>12477</v>
      </c>
      <c r="QYU1" s="33" t="s">
        <v>12478</v>
      </c>
      <c r="QYV1" s="33" t="s">
        <v>12479</v>
      </c>
      <c r="QYW1" s="33" t="s">
        <v>12480</v>
      </c>
      <c r="QYX1" s="33" t="s">
        <v>12481</v>
      </c>
      <c r="QYY1" s="33" t="s">
        <v>12482</v>
      </c>
      <c r="QYZ1" s="33" t="s">
        <v>12483</v>
      </c>
      <c r="QZA1" s="33" t="s">
        <v>12484</v>
      </c>
      <c r="QZB1" s="33" t="s">
        <v>12485</v>
      </c>
      <c r="QZC1" s="33" t="s">
        <v>12486</v>
      </c>
      <c r="QZD1" s="33" t="s">
        <v>12487</v>
      </c>
      <c r="QZE1" s="33" t="s">
        <v>12488</v>
      </c>
      <c r="QZF1" s="33" t="s">
        <v>12489</v>
      </c>
      <c r="QZG1" s="33" t="s">
        <v>12490</v>
      </c>
      <c r="QZH1" s="33" t="s">
        <v>12491</v>
      </c>
      <c r="QZI1" s="33" t="s">
        <v>12492</v>
      </c>
      <c r="QZJ1" s="33" t="s">
        <v>12493</v>
      </c>
      <c r="QZK1" s="33" t="s">
        <v>12494</v>
      </c>
      <c r="QZL1" s="33" t="s">
        <v>12495</v>
      </c>
      <c r="QZM1" s="33" t="s">
        <v>12496</v>
      </c>
      <c r="QZN1" s="33" t="s">
        <v>12497</v>
      </c>
      <c r="QZO1" s="33" t="s">
        <v>12498</v>
      </c>
      <c r="QZP1" s="33" t="s">
        <v>12499</v>
      </c>
      <c r="QZQ1" s="33" t="s">
        <v>12500</v>
      </c>
      <c r="QZR1" s="33" t="s">
        <v>12501</v>
      </c>
      <c r="QZS1" s="33" t="s">
        <v>12502</v>
      </c>
      <c r="QZT1" s="33" t="s">
        <v>12503</v>
      </c>
      <c r="QZU1" s="33" t="s">
        <v>12504</v>
      </c>
      <c r="QZV1" s="33" t="s">
        <v>12505</v>
      </c>
      <c r="QZW1" s="33" t="s">
        <v>12506</v>
      </c>
      <c r="QZX1" s="33" t="s">
        <v>12507</v>
      </c>
      <c r="QZY1" s="33" t="s">
        <v>12508</v>
      </c>
      <c r="QZZ1" s="33" t="s">
        <v>12509</v>
      </c>
      <c r="RAA1" s="33" t="s">
        <v>12510</v>
      </c>
      <c r="RAB1" s="33" t="s">
        <v>12511</v>
      </c>
      <c r="RAC1" s="33" t="s">
        <v>12512</v>
      </c>
      <c r="RAD1" s="33" t="s">
        <v>12513</v>
      </c>
      <c r="RAE1" s="33" t="s">
        <v>12514</v>
      </c>
      <c r="RAF1" s="33" t="s">
        <v>12515</v>
      </c>
      <c r="RAG1" s="33" t="s">
        <v>12516</v>
      </c>
      <c r="RAH1" s="33" t="s">
        <v>12517</v>
      </c>
      <c r="RAI1" s="33" t="s">
        <v>12518</v>
      </c>
      <c r="RAJ1" s="33" t="s">
        <v>12519</v>
      </c>
      <c r="RAK1" s="33" t="s">
        <v>12520</v>
      </c>
      <c r="RAL1" s="33" t="s">
        <v>12521</v>
      </c>
      <c r="RAM1" s="33" t="s">
        <v>12522</v>
      </c>
      <c r="RAN1" s="33" t="s">
        <v>12523</v>
      </c>
      <c r="RAO1" s="33" t="s">
        <v>12524</v>
      </c>
      <c r="RAP1" s="33" t="s">
        <v>12525</v>
      </c>
      <c r="RAQ1" s="33" t="s">
        <v>12526</v>
      </c>
      <c r="RAR1" s="33" t="s">
        <v>12527</v>
      </c>
      <c r="RAS1" s="33" t="s">
        <v>12528</v>
      </c>
      <c r="RAT1" s="33" t="s">
        <v>12529</v>
      </c>
      <c r="RAU1" s="33" t="s">
        <v>12530</v>
      </c>
      <c r="RAV1" s="33" t="s">
        <v>12531</v>
      </c>
      <c r="RAW1" s="33" t="s">
        <v>12532</v>
      </c>
      <c r="RAX1" s="33" t="s">
        <v>12533</v>
      </c>
      <c r="RAY1" s="33" t="s">
        <v>12534</v>
      </c>
      <c r="RAZ1" s="33" t="s">
        <v>12535</v>
      </c>
      <c r="RBA1" s="33" t="s">
        <v>12536</v>
      </c>
      <c r="RBB1" s="33" t="s">
        <v>12537</v>
      </c>
      <c r="RBC1" s="33" t="s">
        <v>12538</v>
      </c>
      <c r="RBD1" s="33" t="s">
        <v>12539</v>
      </c>
      <c r="RBE1" s="33" t="s">
        <v>12540</v>
      </c>
      <c r="RBF1" s="33" t="s">
        <v>12541</v>
      </c>
      <c r="RBG1" s="33" t="s">
        <v>12542</v>
      </c>
      <c r="RBH1" s="33" t="s">
        <v>12543</v>
      </c>
      <c r="RBI1" s="33" t="s">
        <v>12544</v>
      </c>
      <c r="RBJ1" s="33" t="s">
        <v>12545</v>
      </c>
      <c r="RBK1" s="33" t="s">
        <v>12546</v>
      </c>
      <c r="RBL1" s="33" t="s">
        <v>12547</v>
      </c>
      <c r="RBM1" s="33" t="s">
        <v>12548</v>
      </c>
      <c r="RBN1" s="33" t="s">
        <v>12549</v>
      </c>
      <c r="RBO1" s="33" t="s">
        <v>12550</v>
      </c>
      <c r="RBP1" s="33" t="s">
        <v>12551</v>
      </c>
      <c r="RBQ1" s="33" t="s">
        <v>12552</v>
      </c>
      <c r="RBR1" s="33" t="s">
        <v>12553</v>
      </c>
      <c r="RBS1" s="33" t="s">
        <v>12554</v>
      </c>
      <c r="RBT1" s="33" t="s">
        <v>12555</v>
      </c>
      <c r="RBU1" s="33" t="s">
        <v>12556</v>
      </c>
      <c r="RBV1" s="33" t="s">
        <v>12557</v>
      </c>
      <c r="RBW1" s="33" t="s">
        <v>12558</v>
      </c>
      <c r="RBX1" s="33" t="s">
        <v>12559</v>
      </c>
      <c r="RBY1" s="33" t="s">
        <v>12560</v>
      </c>
      <c r="RBZ1" s="33" t="s">
        <v>12561</v>
      </c>
      <c r="RCA1" s="33" t="s">
        <v>12562</v>
      </c>
      <c r="RCB1" s="33" t="s">
        <v>12563</v>
      </c>
      <c r="RCC1" s="33" t="s">
        <v>12564</v>
      </c>
      <c r="RCD1" s="33" t="s">
        <v>12565</v>
      </c>
      <c r="RCE1" s="33" t="s">
        <v>12566</v>
      </c>
      <c r="RCF1" s="33" t="s">
        <v>12567</v>
      </c>
      <c r="RCG1" s="33" t="s">
        <v>12568</v>
      </c>
      <c r="RCH1" s="33" t="s">
        <v>12569</v>
      </c>
      <c r="RCI1" s="33" t="s">
        <v>12570</v>
      </c>
      <c r="RCJ1" s="33" t="s">
        <v>12571</v>
      </c>
      <c r="RCK1" s="33" t="s">
        <v>12572</v>
      </c>
      <c r="RCL1" s="33" t="s">
        <v>12573</v>
      </c>
      <c r="RCM1" s="33" t="s">
        <v>12574</v>
      </c>
      <c r="RCN1" s="33" t="s">
        <v>12575</v>
      </c>
      <c r="RCO1" s="33" t="s">
        <v>12576</v>
      </c>
      <c r="RCP1" s="33" t="s">
        <v>12577</v>
      </c>
      <c r="RCQ1" s="33" t="s">
        <v>12578</v>
      </c>
      <c r="RCR1" s="33" t="s">
        <v>12579</v>
      </c>
      <c r="RCS1" s="33" t="s">
        <v>12580</v>
      </c>
      <c r="RCT1" s="33" t="s">
        <v>12581</v>
      </c>
      <c r="RCU1" s="33" t="s">
        <v>12582</v>
      </c>
      <c r="RCV1" s="33" t="s">
        <v>12583</v>
      </c>
      <c r="RCW1" s="33" t="s">
        <v>12584</v>
      </c>
      <c r="RCX1" s="33" t="s">
        <v>12585</v>
      </c>
      <c r="RCY1" s="33" t="s">
        <v>12586</v>
      </c>
      <c r="RCZ1" s="33" t="s">
        <v>12587</v>
      </c>
      <c r="RDA1" s="33" t="s">
        <v>12588</v>
      </c>
      <c r="RDB1" s="33" t="s">
        <v>12589</v>
      </c>
      <c r="RDC1" s="33" t="s">
        <v>12590</v>
      </c>
      <c r="RDD1" s="33" t="s">
        <v>12591</v>
      </c>
      <c r="RDE1" s="33" t="s">
        <v>12592</v>
      </c>
      <c r="RDF1" s="33" t="s">
        <v>12593</v>
      </c>
      <c r="RDG1" s="33" t="s">
        <v>12594</v>
      </c>
      <c r="RDH1" s="33" t="s">
        <v>12595</v>
      </c>
      <c r="RDI1" s="33" t="s">
        <v>12596</v>
      </c>
      <c r="RDJ1" s="33" t="s">
        <v>12597</v>
      </c>
      <c r="RDK1" s="33" t="s">
        <v>12598</v>
      </c>
      <c r="RDL1" s="33" t="s">
        <v>12599</v>
      </c>
      <c r="RDM1" s="33" t="s">
        <v>12600</v>
      </c>
      <c r="RDN1" s="33" t="s">
        <v>12601</v>
      </c>
      <c r="RDO1" s="33" t="s">
        <v>12602</v>
      </c>
      <c r="RDP1" s="33" t="s">
        <v>12603</v>
      </c>
      <c r="RDQ1" s="33" t="s">
        <v>12604</v>
      </c>
      <c r="RDR1" s="33" t="s">
        <v>12605</v>
      </c>
      <c r="RDS1" s="33" t="s">
        <v>12606</v>
      </c>
      <c r="RDT1" s="33" t="s">
        <v>12607</v>
      </c>
      <c r="RDU1" s="33" t="s">
        <v>12608</v>
      </c>
      <c r="RDV1" s="33" t="s">
        <v>12609</v>
      </c>
      <c r="RDW1" s="33" t="s">
        <v>12610</v>
      </c>
      <c r="RDX1" s="33" t="s">
        <v>12611</v>
      </c>
      <c r="RDY1" s="33" t="s">
        <v>12612</v>
      </c>
      <c r="RDZ1" s="33" t="s">
        <v>12613</v>
      </c>
      <c r="REA1" s="33" t="s">
        <v>12614</v>
      </c>
      <c r="REB1" s="33" t="s">
        <v>12615</v>
      </c>
      <c r="REC1" s="33" t="s">
        <v>12616</v>
      </c>
      <c r="RED1" s="33" t="s">
        <v>12617</v>
      </c>
      <c r="REE1" s="33" t="s">
        <v>12618</v>
      </c>
      <c r="REF1" s="33" t="s">
        <v>12619</v>
      </c>
      <c r="REG1" s="33" t="s">
        <v>12620</v>
      </c>
      <c r="REH1" s="33" t="s">
        <v>12621</v>
      </c>
      <c r="REI1" s="33" t="s">
        <v>12622</v>
      </c>
      <c r="REJ1" s="33" t="s">
        <v>12623</v>
      </c>
      <c r="REK1" s="33" t="s">
        <v>12624</v>
      </c>
      <c r="REL1" s="33" t="s">
        <v>12625</v>
      </c>
      <c r="REM1" s="33" t="s">
        <v>12626</v>
      </c>
      <c r="REN1" s="33" t="s">
        <v>12627</v>
      </c>
      <c r="REO1" s="33" t="s">
        <v>12628</v>
      </c>
      <c r="REP1" s="33" t="s">
        <v>12629</v>
      </c>
      <c r="REQ1" s="33" t="s">
        <v>12630</v>
      </c>
      <c r="RER1" s="33" t="s">
        <v>12631</v>
      </c>
      <c r="RES1" s="33" t="s">
        <v>12632</v>
      </c>
      <c r="RET1" s="33" t="s">
        <v>12633</v>
      </c>
      <c r="REU1" s="33" t="s">
        <v>12634</v>
      </c>
      <c r="REV1" s="33" t="s">
        <v>12635</v>
      </c>
      <c r="REW1" s="33" t="s">
        <v>12636</v>
      </c>
      <c r="REX1" s="33" t="s">
        <v>12637</v>
      </c>
      <c r="REY1" s="33" t="s">
        <v>12638</v>
      </c>
      <c r="REZ1" s="33" t="s">
        <v>12639</v>
      </c>
      <c r="RFA1" s="33" t="s">
        <v>12640</v>
      </c>
      <c r="RFB1" s="33" t="s">
        <v>12641</v>
      </c>
      <c r="RFC1" s="33" t="s">
        <v>12642</v>
      </c>
      <c r="RFD1" s="33" t="s">
        <v>12643</v>
      </c>
      <c r="RFE1" s="33" t="s">
        <v>12644</v>
      </c>
      <c r="RFF1" s="33" t="s">
        <v>12645</v>
      </c>
      <c r="RFG1" s="33" t="s">
        <v>12646</v>
      </c>
      <c r="RFH1" s="33" t="s">
        <v>12647</v>
      </c>
      <c r="RFI1" s="33" t="s">
        <v>12648</v>
      </c>
      <c r="RFJ1" s="33" t="s">
        <v>12649</v>
      </c>
      <c r="RFK1" s="33" t="s">
        <v>12650</v>
      </c>
      <c r="RFL1" s="33" t="s">
        <v>12651</v>
      </c>
      <c r="RFM1" s="33" t="s">
        <v>12652</v>
      </c>
      <c r="RFN1" s="33" t="s">
        <v>12653</v>
      </c>
      <c r="RFO1" s="33" t="s">
        <v>12654</v>
      </c>
      <c r="RFP1" s="33" t="s">
        <v>12655</v>
      </c>
      <c r="RFQ1" s="33" t="s">
        <v>12656</v>
      </c>
      <c r="RFR1" s="33" t="s">
        <v>12657</v>
      </c>
      <c r="RFS1" s="33" t="s">
        <v>12658</v>
      </c>
      <c r="RFT1" s="33" t="s">
        <v>12659</v>
      </c>
      <c r="RFU1" s="33" t="s">
        <v>12660</v>
      </c>
      <c r="RFV1" s="33" t="s">
        <v>12661</v>
      </c>
      <c r="RFW1" s="33" t="s">
        <v>12662</v>
      </c>
      <c r="RFX1" s="33" t="s">
        <v>12663</v>
      </c>
      <c r="RFY1" s="33" t="s">
        <v>12664</v>
      </c>
      <c r="RFZ1" s="33" t="s">
        <v>12665</v>
      </c>
      <c r="RGA1" s="33" t="s">
        <v>12666</v>
      </c>
      <c r="RGB1" s="33" t="s">
        <v>12667</v>
      </c>
      <c r="RGC1" s="33" t="s">
        <v>12668</v>
      </c>
      <c r="RGD1" s="33" t="s">
        <v>12669</v>
      </c>
      <c r="RGE1" s="33" t="s">
        <v>12670</v>
      </c>
      <c r="RGF1" s="33" t="s">
        <v>12671</v>
      </c>
      <c r="RGG1" s="33" t="s">
        <v>12672</v>
      </c>
      <c r="RGH1" s="33" t="s">
        <v>12673</v>
      </c>
      <c r="RGI1" s="33" t="s">
        <v>12674</v>
      </c>
      <c r="RGJ1" s="33" t="s">
        <v>12675</v>
      </c>
      <c r="RGK1" s="33" t="s">
        <v>12676</v>
      </c>
      <c r="RGL1" s="33" t="s">
        <v>12677</v>
      </c>
      <c r="RGM1" s="33" t="s">
        <v>12678</v>
      </c>
      <c r="RGN1" s="33" t="s">
        <v>12679</v>
      </c>
      <c r="RGO1" s="33" t="s">
        <v>12680</v>
      </c>
      <c r="RGP1" s="33" t="s">
        <v>12681</v>
      </c>
      <c r="RGQ1" s="33" t="s">
        <v>12682</v>
      </c>
      <c r="RGR1" s="33" t="s">
        <v>12683</v>
      </c>
      <c r="RGS1" s="33" t="s">
        <v>12684</v>
      </c>
      <c r="RGT1" s="33" t="s">
        <v>12685</v>
      </c>
      <c r="RGU1" s="33" t="s">
        <v>12686</v>
      </c>
      <c r="RGV1" s="33" t="s">
        <v>12687</v>
      </c>
      <c r="RGW1" s="33" t="s">
        <v>12688</v>
      </c>
      <c r="RGX1" s="33" t="s">
        <v>12689</v>
      </c>
      <c r="RGY1" s="33" t="s">
        <v>12690</v>
      </c>
      <c r="RGZ1" s="33" t="s">
        <v>12691</v>
      </c>
      <c r="RHA1" s="33" t="s">
        <v>12692</v>
      </c>
      <c r="RHB1" s="33" t="s">
        <v>12693</v>
      </c>
      <c r="RHC1" s="33" t="s">
        <v>12694</v>
      </c>
      <c r="RHD1" s="33" t="s">
        <v>12695</v>
      </c>
      <c r="RHE1" s="33" t="s">
        <v>12696</v>
      </c>
      <c r="RHF1" s="33" t="s">
        <v>12697</v>
      </c>
      <c r="RHG1" s="33" t="s">
        <v>12698</v>
      </c>
      <c r="RHH1" s="33" t="s">
        <v>12699</v>
      </c>
      <c r="RHI1" s="33" t="s">
        <v>12700</v>
      </c>
      <c r="RHJ1" s="33" t="s">
        <v>12701</v>
      </c>
      <c r="RHK1" s="33" t="s">
        <v>12702</v>
      </c>
      <c r="RHL1" s="33" t="s">
        <v>12703</v>
      </c>
      <c r="RHM1" s="33" t="s">
        <v>12704</v>
      </c>
      <c r="RHN1" s="33" t="s">
        <v>12705</v>
      </c>
      <c r="RHO1" s="33" t="s">
        <v>12706</v>
      </c>
      <c r="RHP1" s="33" t="s">
        <v>12707</v>
      </c>
      <c r="RHQ1" s="33" t="s">
        <v>12708</v>
      </c>
      <c r="RHR1" s="33" t="s">
        <v>12709</v>
      </c>
      <c r="RHS1" s="33" t="s">
        <v>12710</v>
      </c>
      <c r="RHT1" s="33" t="s">
        <v>12711</v>
      </c>
      <c r="RHU1" s="33" t="s">
        <v>12712</v>
      </c>
      <c r="RHV1" s="33" t="s">
        <v>12713</v>
      </c>
      <c r="RHW1" s="33" t="s">
        <v>12714</v>
      </c>
      <c r="RHX1" s="33" t="s">
        <v>12715</v>
      </c>
      <c r="RHY1" s="33" t="s">
        <v>12716</v>
      </c>
      <c r="RHZ1" s="33" t="s">
        <v>12717</v>
      </c>
      <c r="RIA1" s="33" t="s">
        <v>12718</v>
      </c>
      <c r="RIB1" s="33" t="s">
        <v>12719</v>
      </c>
      <c r="RIC1" s="33" t="s">
        <v>12720</v>
      </c>
      <c r="RID1" s="33" t="s">
        <v>12721</v>
      </c>
      <c r="RIE1" s="33" t="s">
        <v>12722</v>
      </c>
      <c r="RIF1" s="33" t="s">
        <v>12723</v>
      </c>
      <c r="RIG1" s="33" t="s">
        <v>12724</v>
      </c>
      <c r="RIH1" s="33" t="s">
        <v>12725</v>
      </c>
      <c r="RII1" s="33" t="s">
        <v>12726</v>
      </c>
      <c r="RIJ1" s="33" t="s">
        <v>12727</v>
      </c>
      <c r="RIK1" s="33" t="s">
        <v>12728</v>
      </c>
      <c r="RIL1" s="33" t="s">
        <v>12729</v>
      </c>
      <c r="RIM1" s="33" t="s">
        <v>12730</v>
      </c>
      <c r="RIN1" s="33" t="s">
        <v>12731</v>
      </c>
      <c r="RIO1" s="33" t="s">
        <v>12732</v>
      </c>
      <c r="RIP1" s="33" t="s">
        <v>12733</v>
      </c>
      <c r="RIQ1" s="33" t="s">
        <v>12734</v>
      </c>
      <c r="RIR1" s="33" t="s">
        <v>12735</v>
      </c>
      <c r="RIS1" s="33" t="s">
        <v>12736</v>
      </c>
      <c r="RIT1" s="33" t="s">
        <v>12737</v>
      </c>
      <c r="RIU1" s="33" t="s">
        <v>12738</v>
      </c>
      <c r="RIV1" s="33" t="s">
        <v>12739</v>
      </c>
      <c r="RIW1" s="33" t="s">
        <v>12740</v>
      </c>
      <c r="RIX1" s="33" t="s">
        <v>12741</v>
      </c>
      <c r="RIY1" s="33" t="s">
        <v>12742</v>
      </c>
      <c r="RIZ1" s="33" t="s">
        <v>12743</v>
      </c>
      <c r="RJA1" s="33" t="s">
        <v>12744</v>
      </c>
      <c r="RJB1" s="33" t="s">
        <v>12745</v>
      </c>
      <c r="RJC1" s="33" t="s">
        <v>12746</v>
      </c>
      <c r="RJD1" s="33" t="s">
        <v>12747</v>
      </c>
      <c r="RJE1" s="33" t="s">
        <v>12748</v>
      </c>
      <c r="RJF1" s="33" t="s">
        <v>12749</v>
      </c>
      <c r="RJG1" s="33" t="s">
        <v>12750</v>
      </c>
      <c r="RJH1" s="33" t="s">
        <v>12751</v>
      </c>
      <c r="RJI1" s="33" t="s">
        <v>12752</v>
      </c>
      <c r="RJJ1" s="33" t="s">
        <v>12753</v>
      </c>
      <c r="RJK1" s="33" t="s">
        <v>12754</v>
      </c>
      <c r="RJL1" s="33" t="s">
        <v>12755</v>
      </c>
      <c r="RJM1" s="33" t="s">
        <v>12756</v>
      </c>
      <c r="RJN1" s="33" t="s">
        <v>12757</v>
      </c>
      <c r="RJO1" s="33" t="s">
        <v>12758</v>
      </c>
      <c r="RJP1" s="33" t="s">
        <v>12759</v>
      </c>
      <c r="RJQ1" s="33" t="s">
        <v>12760</v>
      </c>
      <c r="RJR1" s="33" t="s">
        <v>12761</v>
      </c>
      <c r="RJS1" s="33" t="s">
        <v>12762</v>
      </c>
      <c r="RJT1" s="33" t="s">
        <v>12763</v>
      </c>
      <c r="RJU1" s="33" t="s">
        <v>12764</v>
      </c>
      <c r="RJV1" s="33" t="s">
        <v>12765</v>
      </c>
      <c r="RJW1" s="33" t="s">
        <v>12766</v>
      </c>
      <c r="RJX1" s="33" t="s">
        <v>12767</v>
      </c>
      <c r="RJY1" s="33" t="s">
        <v>12768</v>
      </c>
      <c r="RJZ1" s="33" t="s">
        <v>12769</v>
      </c>
      <c r="RKA1" s="33" t="s">
        <v>12770</v>
      </c>
      <c r="RKB1" s="33" t="s">
        <v>12771</v>
      </c>
      <c r="RKC1" s="33" t="s">
        <v>12772</v>
      </c>
      <c r="RKD1" s="33" t="s">
        <v>12773</v>
      </c>
      <c r="RKE1" s="33" t="s">
        <v>12774</v>
      </c>
      <c r="RKF1" s="33" t="s">
        <v>12775</v>
      </c>
      <c r="RKG1" s="33" t="s">
        <v>12776</v>
      </c>
      <c r="RKH1" s="33" t="s">
        <v>12777</v>
      </c>
      <c r="RKI1" s="33" t="s">
        <v>12778</v>
      </c>
      <c r="RKJ1" s="33" t="s">
        <v>12779</v>
      </c>
      <c r="RKK1" s="33" t="s">
        <v>12780</v>
      </c>
      <c r="RKL1" s="33" t="s">
        <v>12781</v>
      </c>
      <c r="RKM1" s="33" t="s">
        <v>12782</v>
      </c>
      <c r="RKN1" s="33" t="s">
        <v>12783</v>
      </c>
      <c r="RKO1" s="33" t="s">
        <v>12784</v>
      </c>
      <c r="RKP1" s="33" t="s">
        <v>12785</v>
      </c>
      <c r="RKQ1" s="33" t="s">
        <v>12786</v>
      </c>
      <c r="RKR1" s="33" t="s">
        <v>12787</v>
      </c>
      <c r="RKS1" s="33" t="s">
        <v>12788</v>
      </c>
      <c r="RKT1" s="33" t="s">
        <v>12789</v>
      </c>
      <c r="RKU1" s="33" t="s">
        <v>12790</v>
      </c>
      <c r="RKV1" s="33" t="s">
        <v>12791</v>
      </c>
      <c r="RKW1" s="33" t="s">
        <v>12792</v>
      </c>
      <c r="RKX1" s="33" t="s">
        <v>12793</v>
      </c>
      <c r="RKY1" s="33" t="s">
        <v>12794</v>
      </c>
      <c r="RKZ1" s="33" t="s">
        <v>12795</v>
      </c>
      <c r="RLA1" s="33" t="s">
        <v>12796</v>
      </c>
      <c r="RLB1" s="33" t="s">
        <v>12797</v>
      </c>
      <c r="RLC1" s="33" t="s">
        <v>12798</v>
      </c>
      <c r="RLD1" s="33" t="s">
        <v>12799</v>
      </c>
      <c r="RLE1" s="33" t="s">
        <v>12800</v>
      </c>
      <c r="RLF1" s="33" t="s">
        <v>12801</v>
      </c>
      <c r="RLG1" s="33" t="s">
        <v>12802</v>
      </c>
      <c r="RLH1" s="33" t="s">
        <v>12803</v>
      </c>
      <c r="RLI1" s="33" t="s">
        <v>12804</v>
      </c>
      <c r="RLJ1" s="33" t="s">
        <v>12805</v>
      </c>
      <c r="RLK1" s="33" t="s">
        <v>12806</v>
      </c>
      <c r="RLL1" s="33" t="s">
        <v>12807</v>
      </c>
      <c r="RLM1" s="33" t="s">
        <v>12808</v>
      </c>
      <c r="RLN1" s="33" t="s">
        <v>12809</v>
      </c>
      <c r="RLO1" s="33" t="s">
        <v>12810</v>
      </c>
      <c r="RLP1" s="33" t="s">
        <v>12811</v>
      </c>
      <c r="RLQ1" s="33" t="s">
        <v>12812</v>
      </c>
      <c r="RLR1" s="33" t="s">
        <v>12813</v>
      </c>
      <c r="RLS1" s="33" t="s">
        <v>12814</v>
      </c>
      <c r="RLT1" s="33" t="s">
        <v>12815</v>
      </c>
      <c r="RLU1" s="33" t="s">
        <v>12816</v>
      </c>
      <c r="RLV1" s="33" t="s">
        <v>12817</v>
      </c>
      <c r="RLW1" s="33" t="s">
        <v>12818</v>
      </c>
      <c r="RLX1" s="33" t="s">
        <v>12819</v>
      </c>
      <c r="RLY1" s="33" t="s">
        <v>12820</v>
      </c>
      <c r="RLZ1" s="33" t="s">
        <v>12821</v>
      </c>
      <c r="RMA1" s="33" t="s">
        <v>12822</v>
      </c>
      <c r="RMB1" s="33" t="s">
        <v>12823</v>
      </c>
      <c r="RMC1" s="33" t="s">
        <v>12824</v>
      </c>
      <c r="RMD1" s="33" t="s">
        <v>12825</v>
      </c>
      <c r="RME1" s="33" t="s">
        <v>12826</v>
      </c>
      <c r="RMF1" s="33" t="s">
        <v>12827</v>
      </c>
      <c r="RMG1" s="33" t="s">
        <v>12828</v>
      </c>
      <c r="RMH1" s="33" t="s">
        <v>12829</v>
      </c>
      <c r="RMI1" s="33" t="s">
        <v>12830</v>
      </c>
      <c r="RMJ1" s="33" t="s">
        <v>12831</v>
      </c>
      <c r="RMK1" s="33" t="s">
        <v>12832</v>
      </c>
      <c r="RML1" s="33" t="s">
        <v>12833</v>
      </c>
      <c r="RMM1" s="33" t="s">
        <v>12834</v>
      </c>
      <c r="RMN1" s="33" t="s">
        <v>12835</v>
      </c>
      <c r="RMO1" s="33" t="s">
        <v>12836</v>
      </c>
      <c r="RMP1" s="33" t="s">
        <v>12837</v>
      </c>
      <c r="RMQ1" s="33" t="s">
        <v>12838</v>
      </c>
      <c r="RMR1" s="33" t="s">
        <v>12839</v>
      </c>
      <c r="RMS1" s="33" t="s">
        <v>12840</v>
      </c>
      <c r="RMT1" s="33" t="s">
        <v>12841</v>
      </c>
      <c r="RMU1" s="33" t="s">
        <v>12842</v>
      </c>
      <c r="RMV1" s="33" t="s">
        <v>12843</v>
      </c>
      <c r="RMW1" s="33" t="s">
        <v>12844</v>
      </c>
      <c r="RMX1" s="33" t="s">
        <v>12845</v>
      </c>
      <c r="RMY1" s="33" t="s">
        <v>12846</v>
      </c>
      <c r="RMZ1" s="33" t="s">
        <v>12847</v>
      </c>
      <c r="RNA1" s="33" t="s">
        <v>12848</v>
      </c>
      <c r="RNB1" s="33" t="s">
        <v>12849</v>
      </c>
      <c r="RNC1" s="33" t="s">
        <v>12850</v>
      </c>
      <c r="RND1" s="33" t="s">
        <v>12851</v>
      </c>
      <c r="RNE1" s="33" t="s">
        <v>12852</v>
      </c>
      <c r="RNF1" s="33" t="s">
        <v>12853</v>
      </c>
      <c r="RNG1" s="33" t="s">
        <v>12854</v>
      </c>
      <c r="RNH1" s="33" t="s">
        <v>12855</v>
      </c>
      <c r="RNI1" s="33" t="s">
        <v>12856</v>
      </c>
      <c r="RNJ1" s="33" t="s">
        <v>12857</v>
      </c>
      <c r="RNK1" s="33" t="s">
        <v>12858</v>
      </c>
      <c r="RNL1" s="33" t="s">
        <v>12859</v>
      </c>
      <c r="RNM1" s="33" t="s">
        <v>12860</v>
      </c>
      <c r="RNN1" s="33" t="s">
        <v>12861</v>
      </c>
      <c r="RNO1" s="33" t="s">
        <v>12862</v>
      </c>
      <c r="RNP1" s="33" t="s">
        <v>12863</v>
      </c>
      <c r="RNQ1" s="33" t="s">
        <v>12864</v>
      </c>
      <c r="RNR1" s="33" t="s">
        <v>12865</v>
      </c>
      <c r="RNS1" s="33" t="s">
        <v>12866</v>
      </c>
      <c r="RNT1" s="33" t="s">
        <v>12867</v>
      </c>
      <c r="RNU1" s="33" t="s">
        <v>12868</v>
      </c>
      <c r="RNV1" s="33" t="s">
        <v>12869</v>
      </c>
      <c r="RNW1" s="33" t="s">
        <v>12870</v>
      </c>
      <c r="RNX1" s="33" t="s">
        <v>12871</v>
      </c>
      <c r="RNY1" s="33" t="s">
        <v>12872</v>
      </c>
      <c r="RNZ1" s="33" t="s">
        <v>12873</v>
      </c>
      <c r="ROA1" s="33" t="s">
        <v>12874</v>
      </c>
      <c r="ROB1" s="33" t="s">
        <v>12875</v>
      </c>
      <c r="ROC1" s="33" t="s">
        <v>12876</v>
      </c>
      <c r="ROD1" s="33" t="s">
        <v>12877</v>
      </c>
      <c r="ROE1" s="33" t="s">
        <v>12878</v>
      </c>
      <c r="ROF1" s="33" t="s">
        <v>12879</v>
      </c>
      <c r="ROG1" s="33" t="s">
        <v>12880</v>
      </c>
      <c r="ROH1" s="33" t="s">
        <v>12881</v>
      </c>
      <c r="ROI1" s="33" t="s">
        <v>12882</v>
      </c>
      <c r="ROJ1" s="33" t="s">
        <v>12883</v>
      </c>
      <c r="ROK1" s="33" t="s">
        <v>12884</v>
      </c>
      <c r="ROL1" s="33" t="s">
        <v>12885</v>
      </c>
      <c r="ROM1" s="33" t="s">
        <v>12886</v>
      </c>
      <c r="RON1" s="33" t="s">
        <v>12887</v>
      </c>
      <c r="ROO1" s="33" t="s">
        <v>12888</v>
      </c>
      <c r="ROP1" s="33" t="s">
        <v>12889</v>
      </c>
      <c r="ROQ1" s="33" t="s">
        <v>12890</v>
      </c>
      <c r="ROR1" s="33" t="s">
        <v>12891</v>
      </c>
      <c r="ROS1" s="33" t="s">
        <v>12892</v>
      </c>
      <c r="ROT1" s="33" t="s">
        <v>12893</v>
      </c>
      <c r="ROU1" s="33" t="s">
        <v>12894</v>
      </c>
      <c r="ROV1" s="33" t="s">
        <v>12895</v>
      </c>
      <c r="ROW1" s="33" t="s">
        <v>12896</v>
      </c>
      <c r="ROX1" s="33" t="s">
        <v>12897</v>
      </c>
      <c r="ROY1" s="33" t="s">
        <v>12898</v>
      </c>
      <c r="ROZ1" s="33" t="s">
        <v>12899</v>
      </c>
      <c r="RPA1" s="33" t="s">
        <v>12900</v>
      </c>
      <c r="RPB1" s="33" t="s">
        <v>12901</v>
      </c>
      <c r="RPC1" s="33" t="s">
        <v>12902</v>
      </c>
      <c r="RPD1" s="33" t="s">
        <v>12903</v>
      </c>
      <c r="RPE1" s="33" t="s">
        <v>12904</v>
      </c>
      <c r="RPF1" s="33" t="s">
        <v>12905</v>
      </c>
      <c r="RPG1" s="33" t="s">
        <v>12906</v>
      </c>
      <c r="RPH1" s="33" t="s">
        <v>12907</v>
      </c>
      <c r="RPI1" s="33" t="s">
        <v>12908</v>
      </c>
      <c r="RPJ1" s="33" t="s">
        <v>12909</v>
      </c>
      <c r="RPK1" s="33" t="s">
        <v>12910</v>
      </c>
      <c r="RPL1" s="33" t="s">
        <v>12911</v>
      </c>
      <c r="RPM1" s="33" t="s">
        <v>12912</v>
      </c>
      <c r="RPN1" s="33" t="s">
        <v>12913</v>
      </c>
      <c r="RPO1" s="33" t="s">
        <v>12914</v>
      </c>
      <c r="RPP1" s="33" t="s">
        <v>12915</v>
      </c>
      <c r="RPQ1" s="33" t="s">
        <v>12916</v>
      </c>
      <c r="RPR1" s="33" t="s">
        <v>12917</v>
      </c>
      <c r="RPS1" s="33" t="s">
        <v>12918</v>
      </c>
      <c r="RPT1" s="33" t="s">
        <v>12919</v>
      </c>
      <c r="RPU1" s="33" t="s">
        <v>12920</v>
      </c>
      <c r="RPV1" s="33" t="s">
        <v>12921</v>
      </c>
      <c r="RPW1" s="33" t="s">
        <v>12922</v>
      </c>
      <c r="RPX1" s="33" t="s">
        <v>12923</v>
      </c>
      <c r="RPY1" s="33" t="s">
        <v>12924</v>
      </c>
      <c r="RPZ1" s="33" t="s">
        <v>12925</v>
      </c>
      <c r="RQA1" s="33" t="s">
        <v>12926</v>
      </c>
      <c r="RQB1" s="33" t="s">
        <v>12927</v>
      </c>
      <c r="RQC1" s="33" t="s">
        <v>12928</v>
      </c>
      <c r="RQD1" s="33" t="s">
        <v>12929</v>
      </c>
      <c r="RQE1" s="33" t="s">
        <v>12930</v>
      </c>
      <c r="RQF1" s="33" t="s">
        <v>12931</v>
      </c>
      <c r="RQG1" s="33" t="s">
        <v>12932</v>
      </c>
      <c r="RQH1" s="33" t="s">
        <v>12933</v>
      </c>
      <c r="RQI1" s="33" t="s">
        <v>12934</v>
      </c>
      <c r="RQJ1" s="33" t="s">
        <v>12935</v>
      </c>
      <c r="RQK1" s="33" t="s">
        <v>12936</v>
      </c>
      <c r="RQL1" s="33" t="s">
        <v>12937</v>
      </c>
      <c r="RQM1" s="33" t="s">
        <v>12938</v>
      </c>
      <c r="RQN1" s="33" t="s">
        <v>12939</v>
      </c>
      <c r="RQO1" s="33" t="s">
        <v>12940</v>
      </c>
      <c r="RQP1" s="33" t="s">
        <v>12941</v>
      </c>
      <c r="RQQ1" s="33" t="s">
        <v>12942</v>
      </c>
      <c r="RQR1" s="33" t="s">
        <v>12943</v>
      </c>
      <c r="RQS1" s="33" t="s">
        <v>12944</v>
      </c>
      <c r="RQT1" s="33" t="s">
        <v>12945</v>
      </c>
      <c r="RQU1" s="33" t="s">
        <v>12946</v>
      </c>
      <c r="RQV1" s="33" t="s">
        <v>12947</v>
      </c>
      <c r="RQW1" s="33" t="s">
        <v>12948</v>
      </c>
      <c r="RQX1" s="33" t="s">
        <v>12949</v>
      </c>
      <c r="RQY1" s="33" t="s">
        <v>12950</v>
      </c>
      <c r="RQZ1" s="33" t="s">
        <v>12951</v>
      </c>
      <c r="RRA1" s="33" t="s">
        <v>12952</v>
      </c>
      <c r="RRB1" s="33" t="s">
        <v>12953</v>
      </c>
      <c r="RRC1" s="33" t="s">
        <v>12954</v>
      </c>
      <c r="RRD1" s="33" t="s">
        <v>12955</v>
      </c>
      <c r="RRE1" s="33" t="s">
        <v>12956</v>
      </c>
      <c r="RRF1" s="33" t="s">
        <v>12957</v>
      </c>
      <c r="RRG1" s="33" t="s">
        <v>12958</v>
      </c>
      <c r="RRH1" s="33" t="s">
        <v>12959</v>
      </c>
      <c r="RRI1" s="33" t="s">
        <v>12960</v>
      </c>
      <c r="RRJ1" s="33" t="s">
        <v>12961</v>
      </c>
      <c r="RRK1" s="33" t="s">
        <v>12962</v>
      </c>
      <c r="RRL1" s="33" t="s">
        <v>12963</v>
      </c>
      <c r="RRM1" s="33" t="s">
        <v>12964</v>
      </c>
      <c r="RRN1" s="33" t="s">
        <v>12965</v>
      </c>
      <c r="RRO1" s="33" t="s">
        <v>12966</v>
      </c>
      <c r="RRP1" s="33" t="s">
        <v>12967</v>
      </c>
      <c r="RRQ1" s="33" t="s">
        <v>12968</v>
      </c>
      <c r="RRR1" s="33" t="s">
        <v>12969</v>
      </c>
      <c r="RRS1" s="33" t="s">
        <v>12970</v>
      </c>
      <c r="RRT1" s="33" t="s">
        <v>12971</v>
      </c>
      <c r="RRU1" s="33" t="s">
        <v>12972</v>
      </c>
      <c r="RRV1" s="33" t="s">
        <v>12973</v>
      </c>
      <c r="RRW1" s="33" t="s">
        <v>12974</v>
      </c>
      <c r="RRX1" s="33" t="s">
        <v>12975</v>
      </c>
      <c r="RRY1" s="33" t="s">
        <v>12976</v>
      </c>
      <c r="RRZ1" s="33" t="s">
        <v>12977</v>
      </c>
      <c r="RSA1" s="33" t="s">
        <v>12978</v>
      </c>
      <c r="RSB1" s="33" t="s">
        <v>12979</v>
      </c>
      <c r="RSC1" s="33" t="s">
        <v>12980</v>
      </c>
      <c r="RSD1" s="33" t="s">
        <v>12981</v>
      </c>
      <c r="RSE1" s="33" t="s">
        <v>12982</v>
      </c>
      <c r="RSF1" s="33" t="s">
        <v>12983</v>
      </c>
      <c r="RSG1" s="33" t="s">
        <v>12984</v>
      </c>
      <c r="RSH1" s="33" t="s">
        <v>12985</v>
      </c>
      <c r="RSI1" s="33" t="s">
        <v>12986</v>
      </c>
      <c r="RSJ1" s="33" t="s">
        <v>12987</v>
      </c>
      <c r="RSK1" s="33" t="s">
        <v>12988</v>
      </c>
      <c r="RSL1" s="33" t="s">
        <v>12989</v>
      </c>
      <c r="RSM1" s="33" t="s">
        <v>12990</v>
      </c>
      <c r="RSN1" s="33" t="s">
        <v>12991</v>
      </c>
      <c r="RSO1" s="33" t="s">
        <v>12992</v>
      </c>
      <c r="RSP1" s="33" t="s">
        <v>12993</v>
      </c>
      <c r="RSQ1" s="33" t="s">
        <v>12994</v>
      </c>
      <c r="RSR1" s="33" t="s">
        <v>12995</v>
      </c>
      <c r="RSS1" s="33" t="s">
        <v>12996</v>
      </c>
      <c r="RST1" s="33" t="s">
        <v>12997</v>
      </c>
      <c r="RSU1" s="33" t="s">
        <v>12998</v>
      </c>
      <c r="RSV1" s="33" t="s">
        <v>12999</v>
      </c>
      <c r="RSW1" s="33" t="s">
        <v>13000</v>
      </c>
      <c r="RSX1" s="33" t="s">
        <v>13001</v>
      </c>
      <c r="RSY1" s="33" t="s">
        <v>13002</v>
      </c>
      <c r="RSZ1" s="33" t="s">
        <v>13003</v>
      </c>
      <c r="RTA1" s="33" t="s">
        <v>13004</v>
      </c>
      <c r="RTB1" s="33" t="s">
        <v>13005</v>
      </c>
      <c r="RTC1" s="33" t="s">
        <v>13006</v>
      </c>
      <c r="RTD1" s="33" t="s">
        <v>13007</v>
      </c>
      <c r="RTE1" s="33" t="s">
        <v>13008</v>
      </c>
      <c r="RTF1" s="33" t="s">
        <v>13009</v>
      </c>
      <c r="RTG1" s="33" t="s">
        <v>13010</v>
      </c>
      <c r="RTH1" s="33" t="s">
        <v>13011</v>
      </c>
      <c r="RTI1" s="33" t="s">
        <v>13012</v>
      </c>
      <c r="RTJ1" s="33" t="s">
        <v>13013</v>
      </c>
      <c r="RTK1" s="33" t="s">
        <v>13014</v>
      </c>
      <c r="RTL1" s="33" t="s">
        <v>13015</v>
      </c>
      <c r="RTM1" s="33" t="s">
        <v>13016</v>
      </c>
      <c r="RTN1" s="33" t="s">
        <v>13017</v>
      </c>
      <c r="RTO1" s="33" t="s">
        <v>13018</v>
      </c>
      <c r="RTP1" s="33" t="s">
        <v>13019</v>
      </c>
      <c r="RTQ1" s="33" t="s">
        <v>13020</v>
      </c>
      <c r="RTR1" s="33" t="s">
        <v>13021</v>
      </c>
      <c r="RTS1" s="33" t="s">
        <v>13022</v>
      </c>
      <c r="RTT1" s="33" t="s">
        <v>13023</v>
      </c>
      <c r="RTU1" s="33" t="s">
        <v>13024</v>
      </c>
      <c r="RTV1" s="33" t="s">
        <v>13025</v>
      </c>
      <c r="RTW1" s="33" t="s">
        <v>13026</v>
      </c>
      <c r="RTX1" s="33" t="s">
        <v>13027</v>
      </c>
      <c r="RTY1" s="33" t="s">
        <v>13028</v>
      </c>
      <c r="RTZ1" s="33" t="s">
        <v>13029</v>
      </c>
      <c r="RUA1" s="33" t="s">
        <v>13030</v>
      </c>
      <c r="RUB1" s="33" t="s">
        <v>13031</v>
      </c>
      <c r="RUC1" s="33" t="s">
        <v>13032</v>
      </c>
      <c r="RUD1" s="33" t="s">
        <v>13033</v>
      </c>
      <c r="RUE1" s="33" t="s">
        <v>13034</v>
      </c>
      <c r="RUF1" s="33" t="s">
        <v>13035</v>
      </c>
      <c r="RUG1" s="33" t="s">
        <v>13036</v>
      </c>
      <c r="RUH1" s="33" t="s">
        <v>13037</v>
      </c>
      <c r="RUI1" s="33" t="s">
        <v>13038</v>
      </c>
      <c r="RUJ1" s="33" t="s">
        <v>13039</v>
      </c>
      <c r="RUK1" s="33" t="s">
        <v>13040</v>
      </c>
      <c r="RUL1" s="33" t="s">
        <v>13041</v>
      </c>
      <c r="RUM1" s="33" t="s">
        <v>13042</v>
      </c>
      <c r="RUN1" s="33" t="s">
        <v>13043</v>
      </c>
      <c r="RUO1" s="33" t="s">
        <v>13044</v>
      </c>
      <c r="RUP1" s="33" t="s">
        <v>13045</v>
      </c>
      <c r="RUQ1" s="33" t="s">
        <v>13046</v>
      </c>
      <c r="RUR1" s="33" t="s">
        <v>13047</v>
      </c>
      <c r="RUS1" s="33" t="s">
        <v>13048</v>
      </c>
      <c r="RUT1" s="33" t="s">
        <v>13049</v>
      </c>
      <c r="RUU1" s="33" t="s">
        <v>13050</v>
      </c>
      <c r="RUV1" s="33" t="s">
        <v>13051</v>
      </c>
      <c r="RUW1" s="33" t="s">
        <v>13052</v>
      </c>
      <c r="RUX1" s="33" t="s">
        <v>13053</v>
      </c>
      <c r="RUY1" s="33" t="s">
        <v>13054</v>
      </c>
      <c r="RUZ1" s="33" t="s">
        <v>13055</v>
      </c>
      <c r="RVA1" s="33" t="s">
        <v>13056</v>
      </c>
      <c r="RVB1" s="33" t="s">
        <v>13057</v>
      </c>
      <c r="RVC1" s="33" t="s">
        <v>13058</v>
      </c>
      <c r="RVD1" s="33" t="s">
        <v>13059</v>
      </c>
      <c r="RVE1" s="33" t="s">
        <v>13060</v>
      </c>
      <c r="RVF1" s="33" t="s">
        <v>13061</v>
      </c>
      <c r="RVG1" s="33" t="s">
        <v>13062</v>
      </c>
      <c r="RVH1" s="33" t="s">
        <v>13063</v>
      </c>
      <c r="RVI1" s="33" t="s">
        <v>13064</v>
      </c>
      <c r="RVJ1" s="33" t="s">
        <v>13065</v>
      </c>
      <c r="RVK1" s="33" t="s">
        <v>13066</v>
      </c>
      <c r="RVL1" s="33" t="s">
        <v>13067</v>
      </c>
      <c r="RVM1" s="33" t="s">
        <v>13068</v>
      </c>
      <c r="RVN1" s="33" t="s">
        <v>13069</v>
      </c>
      <c r="RVO1" s="33" t="s">
        <v>13070</v>
      </c>
      <c r="RVP1" s="33" t="s">
        <v>13071</v>
      </c>
      <c r="RVQ1" s="33" t="s">
        <v>13072</v>
      </c>
      <c r="RVR1" s="33" t="s">
        <v>13073</v>
      </c>
      <c r="RVS1" s="33" t="s">
        <v>13074</v>
      </c>
      <c r="RVT1" s="33" t="s">
        <v>13075</v>
      </c>
      <c r="RVU1" s="33" t="s">
        <v>13076</v>
      </c>
      <c r="RVV1" s="33" t="s">
        <v>13077</v>
      </c>
      <c r="RVW1" s="33" t="s">
        <v>13078</v>
      </c>
      <c r="RVX1" s="33" t="s">
        <v>13079</v>
      </c>
      <c r="RVY1" s="33" t="s">
        <v>13080</v>
      </c>
      <c r="RVZ1" s="33" t="s">
        <v>13081</v>
      </c>
      <c r="RWA1" s="33" t="s">
        <v>13082</v>
      </c>
      <c r="RWB1" s="33" t="s">
        <v>13083</v>
      </c>
      <c r="RWC1" s="33" t="s">
        <v>13084</v>
      </c>
      <c r="RWD1" s="33" t="s">
        <v>13085</v>
      </c>
      <c r="RWE1" s="33" t="s">
        <v>13086</v>
      </c>
      <c r="RWF1" s="33" t="s">
        <v>13087</v>
      </c>
      <c r="RWG1" s="33" t="s">
        <v>13088</v>
      </c>
      <c r="RWH1" s="33" t="s">
        <v>13089</v>
      </c>
      <c r="RWI1" s="33" t="s">
        <v>13090</v>
      </c>
      <c r="RWJ1" s="33" t="s">
        <v>13091</v>
      </c>
      <c r="RWK1" s="33" t="s">
        <v>13092</v>
      </c>
      <c r="RWL1" s="33" t="s">
        <v>13093</v>
      </c>
      <c r="RWM1" s="33" t="s">
        <v>13094</v>
      </c>
      <c r="RWN1" s="33" t="s">
        <v>13095</v>
      </c>
      <c r="RWO1" s="33" t="s">
        <v>13096</v>
      </c>
      <c r="RWP1" s="33" t="s">
        <v>13097</v>
      </c>
      <c r="RWQ1" s="33" t="s">
        <v>13098</v>
      </c>
      <c r="RWR1" s="33" t="s">
        <v>13099</v>
      </c>
      <c r="RWS1" s="33" t="s">
        <v>13100</v>
      </c>
      <c r="RWT1" s="33" t="s">
        <v>13101</v>
      </c>
      <c r="RWU1" s="33" t="s">
        <v>13102</v>
      </c>
      <c r="RWV1" s="33" t="s">
        <v>13103</v>
      </c>
      <c r="RWW1" s="33" t="s">
        <v>13104</v>
      </c>
      <c r="RWX1" s="33" t="s">
        <v>13105</v>
      </c>
      <c r="RWY1" s="33" t="s">
        <v>13106</v>
      </c>
      <c r="RWZ1" s="33" t="s">
        <v>13107</v>
      </c>
      <c r="RXA1" s="33" t="s">
        <v>13108</v>
      </c>
      <c r="RXB1" s="33" t="s">
        <v>13109</v>
      </c>
      <c r="RXC1" s="33" t="s">
        <v>13110</v>
      </c>
      <c r="RXD1" s="33" t="s">
        <v>13111</v>
      </c>
      <c r="RXE1" s="33" t="s">
        <v>13112</v>
      </c>
      <c r="RXF1" s="33" t="s">
        <v>13113</v>
      </c>
      <c r="RXG1" s="33" t="s">
        <v>13114</v>
      </c>
      <c r="RXH1" s="33" t="s">
        <v>13115</v>
      </c>
      <c r="RXI1" s="33" t="s">
        <v>13116</v>
      </c>
      <c r="RXJ1" s="33" t="s">
        <v>13117</v>
      </c>
      <c r="RXK1" s="33" t="s">
        <v>13118</v>
      </c>
      <c r="RXL1" s="33" t="s">
        <v>13119</v>
      </c>
      <c r="RXM1" s="33" t="s">
        <v>13120</v>
      </c>
      <c r="RXN1" s="33" t="s">
        <v>13121</v>
      </c>
      <c r="RXO1" s="33" t="s">
        <v>13122</v>
      </c>
      <c r="RXP1" s="33" t="s">
        <v>13123</v>
      </c>
      <c r="RXQ1" s="33" t="s">
        <v>13124</v>
      </c>
      <c r="RXR1" s="33" t="s">
        <v>13125</v>
      </c>
      <c r="RXS1" s="33" t="s">
        <v>13126</v>
      </c>
      <c r="RXT1" s="33" t="s">
        <v>13127</v>
      </c>
      <c r="RXU1" s="33" t="s">
        <v>13128</v>
      </c>
      <c r="RXV1" s="33" t="s">
        <v>13129</v>
      </c>
      <c r="RXW1" s="33" t="s">
        <v>13130</v>
      </c>
      <c r="RXX1" s="33" t="s">
        <v>13131</v>
      </c>
      <c r="RXY1" s="33" t="s">
        <v>13132</v>
      </c>
      <c r="RXZ1" s="33" t="s">
        <v>13133</v>
      </c>
      <c r="RYA1" s="33" t="s">
        <v>13134</v>
      </c>
      <c r="RYB1" s="33" t="s">
        <v>13135</v>
      </c>
      <c r="RYC1" s="33" t="s">
        <v>13136</v>
      </c>
      <c r="RYD1" s="33" t="s">
        <v>13137</v>
      </c>
      <c r="RYE1" s="33" t="s">
        <v>13138</v>
      </c>
      <c r="RYF1" s="33" t="s">
        <v>13139</v>
      </c>
      <c r="RYG1" s="33" t="s">
        <v>13140</v>
      </c>
      <c r="RYH1" s="33" t="s">
        <v>13141</v>
      </c>
      <c r="RYI1" s="33" t="s">
        <v>13142</v>
      </c>
      <c r="RYJ1" s="33" t="s">
        <v>13143</v>
      </c>
      <c r="RYK1" s="33" t="s">
        <v>13144</v>
      </c>
      <c r="RYL1" s="33" t="s">
        <v>13145</v>
      </c>
      <c r="RYM1" s="33" t="s">
        <v>13146</v>
      </c>
      <c r="RYN1" s="33" t="s">
        <v>13147</v>
      </c>
      <c r="RYO1" s="33" t="s">
        <v>13148</v>
      </c>
      <c r="RYP1" s="33" t="s">
        <v>13149</v>
      </c>
      <c r="RYQ1" s="33" t="s">
        <v>13150</v>
      </c>
      <c r="RYR1" s="33" t="s">
        <v>13151</v>
      </c>
      <c r="RYS1" s="33" t="s">
        <v>13152</v>
      </c>
      <c r="RYT1" s="33" t="s">
        <v>13153</v>
      </c>
      <c r="RYU1" s="33" t="s">
        <v>13154</v>
      </c>
      <c r="RYV1" s="33" t="s">
        <v>13155</v>
      </c>
      <c r="RYW1" s="33" t="s">
        <v>13156</v>
      </c>
      <c r="RYX1" s="33" t="s">
        <v>13157</v>
      </c>
      <c r="RYY1" s="33" t="s">
        <v>13158</v>
      </c>
      <c r="RYZ1" s="33" t="s">
        <v>13159</v>
      </c>
      <c r="RZA1" s="33" t="s">
        <v>13160</v>
      </c>
      <c r="RZB1" s="33" t="s">
        <v>13161</v>
      </c>
      <c r="RZC1" s="33" t="s">
        <v>13162</v>
      </c>
      <c r="RZD1" s="33" t="s">
        <v>13163</v>
      </c>
      <c r="RZE1" s="33" t="s">
        <v>13164</v>
      </c>
      <c r="RZF1" s="33" t="s">
        <v>13165</v>
      </c>
      <c r="RZG1" s="33" t="s">
        <v>13166</v>
      </c>
      <c r="RZH1" s="33" t="s">
        <v>13167</v>
      </c>
      <c r="RZI1" s="33" t="s">
        <v>13168</v>
      </c>
      <c r="RZJ1" s="33" t="s">
        <v>13169</v>
      </c>
      <c r="RZK1" s="33" t="s">
        <v>13170</v>
      </c>
      <c r="RZL1" s="33" t="s">
        <v>13171</v>
      </c>
      <c r="RZM1" s="33" t="s">
        <v>13172</v>
      </c>
      <c r="RZN1" s="33" t="s">
        <v>13173</v>
      </c>
      <c r="RZO1" s="33" t="s">
        <v>13174</v>
      </c>
      <c r="RZP1" s="33" t="s">
        <v>13175</v>
      </c>
      <c r="RZQ1" s="33" t="s">
        <v>13176</v>
      </c>
      <c r="RZR1" s="33" t="s">
        <v>13177</v>
      </c>
      <c r="RZS1" s="33" t="s">
        <v>13178</v>
      </c>
      <c r="RZT1" s="33" t="s">
        <v>13179</v>
      </c>
      <c r="RZU1" s="33" t="s">
        <v>13180</v>
      </c>
      <c r="RZV1" s="33" t="s">
        <v>13181</v>
      </c>
      <c r="RZW1" s="33" t="s">
        <v>13182</v>
      </c>
      <c r="RZX1" s="33" t="s">
        <v>13183</v>
      </c>
      <c r="RZY1" s="33" t="s">
        <v>13184</v>
      </c>
      <c r="RZZ1" s="33" t="s">
        <v>13185</v>
      </c>
      <c r="SAA1" s="33" t="s">
        <v>13186</v>
      </c>
      <c r="SAB1" s="33" t="s">
        <v>13187</v>
      </c>
      <c r="SAC1" s="33" t="s">
        <v>13188</v>
      </c>
      <c r="SAD1" s="33" t="s">
        <v>13189</v>
      </c>
      <c r="SAE1" s="33" t="s">
        <v>13190</v>
      </c>
      <c r="SAF1" s="33" t="s">
        <v>13191</v>
      </c>
      <c r="SAG1" s="33" t="s">
        <v>13192</v>
      </c>
      <c r="SAH1" s="33" t="s">
        <v>13193</v>
      </c>
      <c r="SAI1" s="33" t="s">
        <v>13194</v>
      </c>
      <c r="SAJ1" s="33" t="s">
        <v>13195</v>
      </c>
      <c r="SAK1" s="33" t="s">
        <v>13196</v>
      </c>
      <c r="SAL1" s="33" t="s">
        <v>13197</v>
      </c>
      <c r="SAM1" s="33" t="s">
        <v>13198</v>
      </c>
      <c r="SAN1" s="33" t="s">
        <v>13199</v>
      </c>
      <c r="SAO1" s="33" t="s">
        <v>13200</v>
      </c>
      <c r="SAP1" s="33" t="s">
        <v>13201</v>
      </c>
      <c r="SAQ1" s="33" t="s">
        <v>13202</v>
      </c>
      <c r="SAR1" s="33" t="s">
        <v>13203</v>
      </c>
      <c r="SAS1" s="33" t="s">
        <v>13204</v>
      </c>
      <c r="SAT1" s="33" t="s">
        <v>13205</v>
      </c>
      <c r="SAU1" s="33" t="s">
        <v>13206</v>
      </c>
      <c r="SAV1" s="33" t="s">
        <v>13207</v>
      </c>
      <c r="SAW1" s="33" t="s">
        <v>13208</v>
      </c>
      <c r="SAX1" s="33" t="s">
        <v>13209</v>
      </c>
      <c r="SAY1" s="33" t="s">
        <v>13210</v>
      </c>
      <c r="SAZ1" s="33" t="s">
        <v>13211</v>
      </c>
      <c r="SBA1" s="33" t="s">
        <v>13212</v>
      </c>
      <c r="SBB1" s="33" t="s">
        <v>13213</v>
      </c>
      <c r="SBC1" s="33" t="s">
        <v>13214</v>
      </c>
      <c r="SBD1" s="33" t="s">
        <v>13215</v>
      </c>
      <c r="SBE1" s="33" t="s">
        <v>13216</v>
      </c>
      <c r="SBF1" s="33" t="s">
        <v>13217</v>
      </c>
      <c r="SBG1" s="33" t="s">
        <v>13218</v>
      </c>
      <c r="SBH1" s="33" t="s">
        <v>13219</v>
      </c>
      <c r="SBI1" s="33" t="s">
        <v>13220</v>
      </c>
      <c r="SBJ1" s="33" t="s">
        <v>13221</v>
      </c>
      <c r="SBK1" s="33" t="s">
        <v>13222</v>
      </c>
      <c r="SBL1" s="33" t="s">
        <v>13223</v>
      </c>
      <c r="SBM1" s="33" t="s">
        <v>13224</v>
      </c>
      <c r="SBN1" s="33" t="s">
        <v>13225</v>
      </c>
      <c r="SBO1" s="33" t="s">
        <v>13226</v>
      </c>
      <c r="SBP1" s="33" t="s">
        <v>13227</v>
      </c>
      <c r="SBQ1" s="33" t="s">
        <v>13228</v>
      </c>
      <c r="SBR1" s="33" t="s">
        <v>13229</v>
      </c>
      <c r="SBS1" s="33" t="s">
        <v>13230</v>
      </c>
      <c r="SBT1" s="33" t="s">
        <v>13231</v>
      </c>
      <c r="SBU1" s="33" t="s">
        <v>13232</v>
      </c>
      <c r="SBV1" s="33" t="s">
        <v>13233</v>
      </c>
      <c r="SBW1" s="33" t="s">
        <v>13234</v>
      </c>
      <c r="SBX1" s="33" t="s">
        <v>13235</v>
      </c>
      <c r="SBY1" s="33" t="s">
        <v>13236</v>
      </c>
      <c r="SBZ1" s="33" t="s">
        <v>13237</v>
      </c>
      <c r="SCA1" s="33" t="s">
        <v>13238</v>
      </c>
      <c r="SCB1" s="33" t="s">
        <v>13239</v>
      </c>
      <c r="SCC1" s="33" t="s">
        <v>13240</v>
      </c>
      <c r="SCD1" s="33" t="s">
        <v>13241</v>
      </c>
      <c r="SCE1" s="33" t="s">
        <v>13242</v>
      </c>
      <c r="SCF1" s="33" t="s">
        <v>13243</v>
      </c>
      <c r="SCG1" s="33" t="s">
        <v>13244</v>
      </c>
      <c r="SCH1" s="33" t="s">
        <v>13245</v>
      </c>
      <c r="SCI1" s="33" t="s">
        <v>13246</v>
      </c>
      <c r="SCJ1" s="33" t="s">
        <v>13247</v>
      </c>
      <c r="SCK1" s="33" t="s">
        <v>13248</v>
      </c>
      <c r="SCL1" s="33" t="s">
        <v>13249</v>
      </c>
      <c r="SCM1" s="33" t="s">
        <v>13250</v>
      </c>
      <c r="SCN1" s="33" t="s">
        <v>13251</v>
      </c>
      <c r="SCO1" s="33" t="s">
        <v>13252</v>
      </c>
      <c r="SCP1" s="33" t="s">
        <v>13253</v>
      </c>
      <c r="SCQ1" s="33" t="s">
        <v>13254</v>
      </c>
      <c r="SCR1" s="33" t="s">
        <v>13255</v>
      </c>
      <c r="SCS1" s="33" t="s">
        <v>13256</v>
      </c>
      <c r="SCT1" s="33" t="s">
        <v>13257</v>
      </c>
      <c r="SCU1" s="33" t="s">
        <v>13258</v>
      </c>
      <c r="SCV1" s="33" t="s">
        <v>13259</v>
      </c>
      <c r="SCW1" s="33" t="s">
        <v>13260</v>
      </c>
      <c r="SCX1" s="33" t="s">
        <v>13261</v>
      </c>
      <c r="SCY1" s="33" t="s">
        <v>13262</v>
      </c>
      <c r="SCZ1" s="33" t="s">
        <v>13263</v>
      </c>
      <c r="SDA1" s="33" t="s">
        <v>13264</v>
      </c>
      <c r="SDB1" s="33" t="s">
        <v>13265</v>
      </c>
      <c r="SDC1" s="33" t="s">
        <v>13266</v>
      </c>
      <c r="SDD1" s="33" t="s">
        <v>13267</v>
      </c>
      <c r="SDE1" s="33" t="s">
        <v>13268</v>
      </c>
      <c r="SDF1" s="33" t="s">
        <v>13269</v>
      </c>
      <c r="SDG1" s="33" t="s">
        <v>13270</v>
      </c>
      <c r="SDH1" s="33" t="s">
        <v>13271</v>
      </c>
      <c r="SDI1" s="33" t="s">
        <v>13272</v>
      </c>
      <c r="SDJ1" s="33" t="s">
        <v>13273</v>
      </c>
      <c r="SDK1" s="33" t="s">
        <v>13274</v>
      </c>
      <c r="SDL1" s="33" t="s">
        <v>13275</v>
      </c>
      <c r="SDM1" s="33" t="s">
        <v>13276</v>
      </c>
      <c r="SDN1" s="33" t="s">
        <v>13277</v>
      </c>
      <c r="SDO1" s="33" t="s">
        <v>13278</v>
      </c>
      <c r="SDP1" s="33" t="s">
        <v>13279</v>
      </c>
      <c r="SDQ1" s="33" t="s">
        <v>13280</v>
      </c>
      <c r="SDR1" s="33" t="s">
        <v>13281</v>
      </c>
      <c r="SDS1" s="33" t="s">
        <v>13282</v>
      </c>
      <c r="SDT1" s="33" t="s">
        <v>13283</v>
      </c>
      <c r="SDU1" s="33" t="s">
        <v>13284</v>
      </c>
      <c r="SDV1" s="33" t="s">
        <v>13285</v>
      </c>
      <c r="SDW1" s="33" t="s">
        <v>13286</v>
      </c>
      <c r="SDX1" s="33" t="s">
        <v>13287</v>
      </c>
      <c r="SDY1" s="33" t="s">
        <v>13288</v>
      </c>
      <c r="SDZ1" s="33" t="s">
        <v>13289</v>
      </c>
      <c r="SEA1" s="33" t="s">
        <v>13290</v>
      </c>
      <c r="SEB1" s="33" t="s">
        <v>13291</v>
      </c>
      <c r="SEC1" s="33" t="s">
        <v>13292</v>
      </c>
      <c r="SED1" s="33" t="s">
        <v>13293</v>
      </c>
      <c r="SEE1" s="33" t="s">
        <v>13294</v>
      </c>
      <c r="SEF1" s="33" t="s">
        <v>13295</v>
      </c>
      <c r="SEG1" s="33" t="s">
        <v>13296</v>
      </c>
      <c r="SEH1" s="33" t="s">
        <v>13297</v>
      </c>
      <c r="SEI1" s="33" t="s">
        <v>13298</v>
      </c>
      <c r="SEJ1" s="33" t="s">
        <v>13299</v>
      </c>
      <c r="SEK1" s="33" t="s">
        <v>13300</v>
      </c>
      <c r="SEL1" s="33" t="s">
        <v>13301</v>
      </c>
      <c r="SEM1" s="33" t="s">
        <v>13302</v>
      </c>
      <c r="SEN1" s="33" t="s">
        <v>13303</v>
      </c>
      <c r="SEO1" s="33" t="s">
        <v>13304</v>
      </c>
      <c r="SEP1" s="33" t="s">
        <v>13305</v>
      </c>
      <c r="SEQ1" s="33" t="s">
        <v>13306</v>
      </c>
      <c r="SER1" s="33" t="s">
        <v>13307</v>
      </c>
      <c r="SES1" s="33" t="s">
        <v>13308</v>
      </c>
      <c r="SET1" s="33" t="s">
        <v>13309</v>
      </c>
      <c r="SEU1" s="33" t="s">
        <v>13310</v>
      </c>
      <c r="SEV1" s="33" t="s">
        <v>13311</v>
      </c>
      <c r="SEW1" s="33" t="s">
        <v>13312</v>
      </c>
      <c r="SEX1" s="33" t="s">
        <v>13313</v>
      </c>
      <c r="SEY1" s="33" t="s">
        <v>13314</v>
      </c>
      <c r="SEZ1" s="33" t="s">
        <v>13315</v>
      </c>
      <c r="SFA1" s="33" t="s">
        <v>13316</v>
      </c>
      <c r="SFB1" s="33" t="s">
        <v>13317</v>
      </c>
      <c r="SFC1" s="33" t="s">
        <v>13318</v>
      </c>
      <c r="SFD1" s="33" t="s">
        <v>13319</v>
      </c>
      <c r="SFE1" s="33" t="s">
        <v>13320</v>
      </c>
      <c r="SFF1" s="33" t="s">
        <v>13321</v>
      </c>
      <c r="SFG1" s="33" t="s">
        <v>13322</v>
      </c>
      <c r="SFH1" s="33" t="s">
        <v>13323</v>
      </c>
      <c r="SFI1" s="33" t="s">
        <v>13324</v>
      </c>
      <c r="SFJ1" s="33" t="s">
        <v>13325</v>
      </c>
      <c r="SFK1" s="33" t="s">
        <v>13326</v>
      </c>
      <c r="SFL1" s="33" t="s">
        <v>13327</v>
      </c>
      <c r="SFM1" s="33" t="s">
        <v>13328</v>
      </c>
      <c r="SFN1" s="33" t="s">
        <v>13329</v>
      </c>
      <c r="SFO1" s="33" t="s">
        <v>13330</v>
      </c>
      <c r="SFP1" s="33" t="s">
        <v>13331</v>
      </c>
      <c r="SFQ1" s="33" t="s">
        <v>13332</v>
      </c>
      <c r="SFR1" s="33" t="s">
        <v>13333</v>
      </c>
      <c r="SFS1" s="33" t="s">
        <v>13334</v>
      </c>
      <c r="SFT1" s="33" t="s">
        <v>13335</v>
      </c>
      <c r="SFU1" s="33" t="s">
        <v>13336</v>
      </c>
      <c r="SFV1" s="33" t="s">
        <v>13337</v>
      </c>
      <c r="SFW1" s="33" t="s">
        <v>13338</v>
      </c>
      <c r="SFX1" s="33" t="s">
        <v>13339</v>
      </c>
      <c r="SFY1" s="33" t="s">
        <v>13340</v>
      </c>
      <c r="SFZ1" s="33" t="s">
        <v>13341</v>
      </c>
      <c r="SGA1" s="33" t="s">
        <v>13342</v>
      </c>
      <c r="SGB1" s="33" t="s">
        <v>13343</v>
      </c>
      <c r="SGC1" s="33" t="s">
        <v>13344</v>
      </c>
      <c r="SGD1" s="33" t="s">
        <v>13345</v>
      </c>
      <c r="SGE1" s="33" t="s">
        <v>13346</v>
      </c>
      <c r="SGF1" s="33" t="s">
        <v>13347</v>
      </c>
      <c r="SGG1" s="33" t="s">
        <v>13348</v>
      </c>
      <c r="SGH1" s="33" t="s">
        <v>13349</v>
      </c>
      <c r="SGI1" s="33" t="s">
        <v>13350</v>
      </c>
      <c r="SGJ1" s="33" t="s">
        <v>13351</v>
      </c>
      <c r="SGK1" s="33" t="s">
        <v>13352</v>
      </c>
      <c r="SGL1" s="33" t="s">
        <v>13353</v>
      </c>
      <c r="SGM1" s="33" t="s">
        <v>13354</v>
      </c>
      <c r="SGN1" s="33" t="s">
        <v>13355</v>
      </c>
      <c r="SGO1" s="33" t="s">
        <v>13356</v>
      </c>
      <c r="SGP1" s="33" t="s">
        <v>13357</v>
      </c>
      <c r="SGQ1" s="33" t="s">
        <v>13358</v>
      </c>
      <c r="SGR1" s="33" t="s">
        <v>13359</v>
      </c>
      <c r="SGS1" s="33" t="s">
        <v>13360</v>
      </c>
      <c r="SGT1" s="33" t="s">
        <v>13361</v>
      </c>
      <c r="SGU1" s="33" t="s">
        <v>13362</v>
      </c>
      <c r="SGV1" s="33" t="s">
        <v>13363</v>
      </c>
      <c r="SGW1" s="33" t="s">
        <v>13364</v>
      </c>
      <c r="SGX1" s="33" t="s">
        <v>13365</v>
      </c>
      <c r="SGY1" s="33" t="s">
        <v>13366</v>
      </c>
      <c r="SGZ1" s="33" t="s">
        <v>13367</v>
      </c>
      <c r="SHA1" s="33" t="s">
        <v>13368</v>
      </c>
      <c r="SHB1" s="33" t="s">
        <v>13369</v>
      </c>
      <c r="SHC1" s="33" t="s">
        <v>13370</v>
      </c>
      <c r="SHD1" s="33" t="s">
        <v>13371</v>
      </c>
      <c r="SHE1" s="33" t="s">
        <v>13372</v>
      </c>
      <c r="SHF1" s="33" t="s">
        <v>13373</v>
      </c>
      <c r="SHG1" s="33" t="s">
        <v>13374</v>
      </c>
      <c r="SHH1" s="33" t="s">
        <v>13375</v>
      </c>
      <c r="SHI1" s="33" t="s">
        <v>13376</v>
      </c>
      <c r="SHJ1" s="33" t="s">
        <v>13377</v>
      </c>
      <c r="SHK1" s="33" t="s">
        <v>13378</v>
      </c>
      <c r="SHL1" s="33" t="s">
        <v>13379</v>
      </c>
      <c r="SHM1" s="33" t="s">
        <v>13380</v>
      </c>
      <c r="SHN1" s="33" t="s">
        <v>13381</v>
      </c>
      <c r="SHO1" s="33" t="s">
        <v>13382</v>
      </c>
      <c r="SHP1" s="33" t="s">
        <v>13383</v>
      </c>
      <c r="SHQ1" s="33" t="s">
        <v>13384</v>
      </c>
      <c r="SHR1" s="33" t="s">
        <v>13385</v>
      </c>
      <c r="SHS1" s="33" t="s">
        <v>13386</v>
      </c>
      <c r="SHT1" s="33" t="s">
        <v>13387</v>
      </c>
      <c r="SHU1" s="33" t="s">
        <v>13388</v>
      </c>
      <c r="SHV1" s="33" t="s">
        <v>13389</v>
      </c>
      <c r="SHW1" s="33" t="s">
        <v>13390</v>
      </c>
      <c r="SHX1" s="33" t="s">
        <v>13391</v>
      </c>
      <c r="SHY1" s="33" t="s">
        <v>13392</v>
      </c>
      <c r="SHZ1" s="33" t="s">
        <v>13393</v>
      </c>
      <c r="SIA1" s="33" t="s">
        <v>13394</v>
      </c>
      <c r="SIB1" s="33" t="s">
        <v>13395</v>
      </c>
      <c r="SIC1" s="33" t="s">
        <v>13396</v>
      </c>
      <c r="SID1" s="33" t="s">
        <v>13397</v>
      </c>
      <c r="SIE1" s="33" t="s">
        <v>13398</v>
      </c>
      <c r="SIF1" s="33" t="s">
        <v>13399</v>
      </c>
      <c r="SIG1" s="33" t="s">
        <v>13400</v>
      </c>
      <c r="SIH1" s="33" t="s">
        <v>13401</v>
      </c>
      <c r="SII1" s="33" t="s">
        <v>13402</v>
      </c>
      <c r="SIJ1" s="33" t="s">
        <v>13403</v>
      </c>
      <c r="SIK1" s="33" t="s">
        <v>13404</v>
      </c>
      <c r="SIL1" s="33" t="s">
        <v>13405</v>
      </c>
      <c r="SIM1" s="33" t="s">
        <v>13406</v>
      </c>
      <c r="SIN1" s="33" t="s">
        <v>13407</v>
      </c>
      <c r="SIO1" s="33" t="s">
        <v>13408</v>
      </c>
      <c r="SIP1" s="33" t="s">
        <v>13409</v>
      </c>
      <c r="SIQ1" s="33" t="s">
        <v>13410</v>
      </c>
      <c r="SIR1" s="33" t="s">
        <v>13411</v>
      </c>
      <c r="SIS1" s="33" t="s">
        <v>13412</v>
      </c>
      <c r="SIT1" s="33" t="s">
        <v>13413</v>
      </c>
      <c r="SIU1" s="33" t="s">
        <v>13414</v>
      </c>
      <c r="SIV1" s="33" t="s">
        <v>13415</v>
      </c>
      <c r="SIW1" s="33" t="s">
        <v>13416</v>
      </c>
      <c r="SIX1" s="33" t="s">
        <v>13417</v>
      </c>
      <c r="SIY1" s="33" t="s">
        <v>13418</v>
      </c>
      <c r="SIZ1" s="33" t="s">
        <v>13419</v>
      </c>
      <c r="SJA1" s="33" t="s">
        <v>13420</v>
      </c>
      <c r="SJB1" s="33" t="s">
        <v>13421</v>
      </c>
      <c r="SJC1" s="33" t="s">
        <v>13422</v>
      </c>
      <c r="SJD1" s="33" t="s">
        <v>13423</v>
      </c>
      <c r="SJE1" s="33" t="s">
        <v>13424</v>
      </c>
      <c r="SJF1" s="33" t="s">
        <v>13425</v>
      </c>
      <c r="SJG1" s="33" t="s">
        <v>13426</v>
      </c>
      <c r="SJH1" s="33" t="s">
        <v>13427</v>
      </c>
      <c r="SJI1" s="33" t="s">
        <v>13428</v>
      </c>
      <c r="SJJ1" s="33" t="s">
        <v>13429</v>
      </c>
      <c r="SJK1" s="33" t="s">
        <v>13430</v>
      </c>
      <c r="SJL1" s="33" t="s">
        <v>13431</v>
      </c>
      <c r="SJM1" s="33" t="s">
        <v>13432</v>
      </c>
      <c r="SJN1" s="33" t="s">
        <v>13433</v>
      </c>
      <c r="SJO1" s="33" t="s">
        <v>13434</v>
      </c>
      <c r="SJP1" s="33" t="s">
        <v>13435</v>
      </c>
      <c r="SJQ1" s="33" t="s">
        <v>13436</v>
      </c>
      <c r="SJR1" s="33" t="s">
        <v>13437</v>
      </c>
      <c r="SJS1" s="33" t="s">
        <v>13438</v>
      </c>
      <c r="SJT1" s="33" t="s">
        <v>13439</v>
      </c>
      <c r="SJU1" s="33" t="s">
        <v>13440</v>
      </c>
      <c r="SJV1" s="33" t="s">
        <v>13441</v>
      </c>
      <c r="SJW1" s="33" t="s">
        <v>13442</v>
      </c>
      <c r="SJX1" s="33" t="s">
        <v>13443</v>
      </c>
      <c r="SJY1" s="33" t="s">
        <v>13444</v>
      </c>
      <c r="SJZ1" s="33" t="s">
        <v>13445</v>
      </c>
      <c r="SKA1" s="33" t="s">
        <v>13446</v>
      </c>
      <c r="SKB1" s="33" t="s">
        <v>13447</v>
      </c>
      <c r="SKC1" s="33" t="s">
        <v>13448</v>
      </c>
      <c r="SKD1" s="33" t="s">
        <v>13449</v>
      </c>
      <c r="SKE1" s="33" t="s">
        <v>13450</v>
      </c>
      <c r="SKF1" s="33" t="s">
        <v>13451</v>
      </c>
      <c r="SKG1" s="33" t="s">
        <v>13452</v>
      </c>
      <c r="SKH1" s="33" t="s">
        <v>13453</v>
      </c>
      <c r="SKI1" s="33" t="s">
        <v>13454</v>
      </c>
      <c r="SKJ1" s="33" t="s">
        <v>13455</v>
      </c>
      <c r="SKK1" s="33" t="s">
        <v>13456</v>
      </c>
      <c r="SKL1" s="33" t="s">
        <v>13457</v>
      </c>
      <c r="SKM1" s="33" t="s">
        <v>13458</v>
      </c>
      <c r="SKN1" s="33" t="s">
        <v>13459</v>
      </c>
      <c r="SKO1" s="33" t="s">
        <v>13460</v>
      </c>
      <c r="SKP1" s="33" t="s">
        <v>13461</v>
      </c>
      <c r="SKQ1" s="33" t="s">
        <v>13462</v>
      </c>
      <c r="SKR1" s="33" t="s">
        <v>13463</v>
      </c>
      <c r="SKS1" s="33" t="s">
        <v>13464</v>
      </c>
      <c r="SKT1" s="33" t="s">
        <v>13465</v>
      </c>
      <c r="SKU1" s="33" t="s">
        <v>13466</v>
      </c>
      <c r="SKV1" s="33" t="s">
        <v>13467</v>
      </c>
      <c r="SKW1" s="33" t="s">
        <v>13468</v>
      </c>
      <c r="SKX1" s="33" t="s">
        <v>13469</v>
      </c>
      <c r="SKY1" s="33" t="s">
        <v>13470</v>
      </c>
      <c r="SKZ1" s="33" t="s">
        <v>13471</v>
      </c>
      <c r="SLA1" s="33" t="s">
        <v>13472</v>
      </c>
      <c r="SLB1" s="33" t="s">
        <v>13473</v>
      </c>
      <c r="SLC1" s="33" t="s">
        <v>13474</v>
      </c>
      <c r="SLD1" s="33" t="s">
        <v>13475</v>
      </c>
      <c r="SLE1" s="33" t="s">
        <v>13476</v>
      </c>
      <c r="SLF1" s="33" t="s">
        <v>13477</v>
      </c>
      <c r="SLG1" s="33" t="s">
        <v>13478</v>
      </c>
      <c r="SLH1" s="33" t="s">
        <v>13479</v>
      </c>
      <c r="SLI1" s="33" t="s">
        <v>13480</v>
      </c>
      <c r="SLJ1" s="33" t="s">
        <v>13481</v>
      </c>
      <c r="SLK1" s="33" t="s">
        <v>13482</v>
      </c>
      <c r="SLL1" s="33" t="s">
        <v>13483</v>
      </c>
      <c r="SLM1" s="33" t="s">
        <v>13484</v>
      </c>
      <c r="SLN1" s="33" t="s">
        <v>13485</v>
      </c>
      <c r="SLO1" s="33" t="s">
        <v>13486</v>
      </c>
      <c r="SLP1" s="33" t="s">
        <v>13487</v>
      </c>
      <c r="SLQ1" s="33" t="s">
        <v>13488</v>
      </c>
      <c r="SLR1" s="33" t="s">
        <v>13489</v>
      </c>
      <c r="SLS1" s="33" t="s">
        <v>13490</v>
      </c>
      <c r="SLT1" s="33" t="s">
        <v>13491</v>
      </c>
      <c r="SLU1" s="33" t="s">
        <v>13492</v>
      </c>
      <c r="SLV1" s="33" t="s">
        <v>13493</v>
      </c>
      <c r="SLW1" s="33" t="s">
        <v>13494</v>
      </c>
      <c r="SLX1" s="33" t="s">
        <v>13495</v>
      </c>
      <c r="SLY1" s="33" t="s">
        <v>13496</v>
      </c>
      <c r="SLZ1" s="33" t="s">
        <v>13497</v>
      </c>
      <c r="SMA1" s="33" t="s">
        <v>13498</v>
      </c>
      <c r="SMB1" s="33" t="s">
        <v>13499</v>
      </c>
      <c r="SMC1" s="33" t="s">
        <v>13500</v>
      </c>
      <c r="SMD1" s="33" t="s">
        <v>13501</v>
      </c>
      <c r="SME1" s="33" t="s">
        <v>13502</v>
      </c>
      <c r="SMF1" s="33" t="s">
        <v>13503</v>
      </c>
      <c r="SMG1" s="33" t="s">
        <v>13504</v>
      </c>
      <c r="SMH1" s="33" t="s">
        <v>13505</v>
      </c>
      <c r="SMI1" s="33" t="s">
        <v>13506</v>
      </c>
      <c r="SMJ1" s="33" t="s">
        <v>13507</v>
      </c>
      <c r="SMK1" s="33" t="s">
        <v>13508</v>
      </c>
      <c r="SML1" s="33" t="s">
        <v>13509</v>
      </c>
      <c r="SMM1" s="33" t="s">
        <v>13510</v>
      </c>
      <c r="SMN1" s="33" t="s">
        <v>13511</v>
      </c>
      <c r="SMO1" s="33" t="s">
        <v>13512</v>
      </c>
      <c r="SMP1" s="33" t="s">
        <v>13513</v>
      </c>
      <c r="SMQ1" s="33" t="s">
        <v>13514</v>
      </c>
      <c r="SMR1" s="33" t="s">
        <v>13515</v>
      </c>
      <c r="SMS1" s="33" t="s">
        <v>13516</v>
      </c>
      <c r="SMT1" s="33" t="s">
        <v>13517</v>
      </c>
      <c r="SMU1" s="33" t="s">
        <v>13518</v>
      </c>
      <c r="SMV1" s="33" t="s">
        <v>13519</v>
      </c>
      <c r="SMW1" s="33" t="s">
        <v>13520</v>
      </c>
      <c r="SMX1" s="33" t="s">
        <v>13521</v>
      </c>
      <c r="SMY1" s="33" t="s">
        <v>13522</v>
      </c>
      <c r="SMZ1" s="33" t="s">
        <v>13523</v>
      </c>
      <c r="SNA1" s="33" t="s">
        <v>13524</v>
      </c>
      <c r="SNB1" s="33" t="s">
        <v>13525</v>
      </c>
      <c r="SNC1" s="33" t="s">
        <v>13526</v>
      </c>
      <c r="SND1" s="33" t="s">
        <v>13527</v>
      </c>
      <c r="SNE1" s="33" t="s">
        <v>13528</v>
      </c>
      <c r="SNF1" s="33" t="s">
        <v>13529</v>
      </c>
      <c r="SNG1" s="33" t="s">
        <v>13530</v>
      </c>
      <c r="SNH1" s="33" t="s">
        <v>13531</v>
      </c>
      <c r="SNI1" s="33" t="s">
        <v>13532</v>
      </c>
      <c r="SNJ1" s="33" t="s">
        <v>13533</v>
      </c>
      <c r="SNK1" s="33" t="s">
        <v>13534</v>
      </c>
      <c r="SNL1" s="33" t="s">
        <v>13535</v>
      </c>
      <c r="SNM1" s="33" t="s">
        <v>13536</v>
      </c>
      <c r="SNN1" s="33" t="s">
        <v>13537</v>
      </c>
      <c r="SNO1" s="33" t="s">
        <v>13538</v>
      </c>
      <c r="SNP1" s="33" t="s">
        <v>13539</v>
      </c>
      <c r="SNQ1" s="33" t="s">
        <v>13540</v>
      </c>
      <c r="SNR1" s="33" t="s">
        <v>13541</v>
      </c>
      <c r="SNS1" s="33" t="s">
        <v>13542</v>
      </c>
      <c r="SNT1" s="33" t="s">
        <v>13543</v>
      </c>
      <c r="SNU1" s="33" t="s">
        <v>13544</v>
      </c>
      <c r="SNV1" s="33" t="s">
        <v>13545</v>
      </c>
      <c r="SNW1" s="33" t="s">
        <v>13546</v>
      </c>
      <c r="SNX1" s="33" t="s">
        <v>13547</v>
      </c>
      <c r="SNY1" s="33" t="s">
        <v>13548</v>
      </c>
      <c r="SNZ1" s="33" t="s">
        <v>13549</v>
      </c>
      <c r="SOA1" s="33" t="s">
        <v>13550</v>
      </c>
      <c r="SOB1" s="33" t="s">
        <v>13551</v>
      </c>
      <c r="SOC1" s="33" t="s">
        <v>13552</v>
      </c>
      <c r="SOD1" s="33" t="s">
        <v>13553</v>
      </c>
      <c r="SOE1" s="33" t="s">
        <v>13554</v>
      </c>
      <c r="SOF1" s="33" t="s">
        <v>13555</v>
      </c>
      <c r="SOG1" s="33" t="s">
        <v>13556</v>
      </c>
      <c r="SOH1" s="33" t="s">
        <v>13557</v>
      </c>
      <c r="SOI1" s="33" t="s">
        <v>13558</v>
      </c>
      <c r="SOJ1" s="33" t="s">
        <v>13559</v>
      </c>
      <c r="SOK1" s="33" t="s">
        <v>13560</v>
      </c>
      <c r="SOL1" s="33" t="s">
        <v>13561</v>
      </c>
      <c r="SOM1" s="33" t="s">
        <v>13562</v>
      </c>
      <c r="SON1" s="33" t="s">
        <v>13563</v>
      </c>
      <c r="SOO1" s="33" t="s">
        <v>13564</v>
      </c>
      <c r="SOP1" s="33" t="s">
        <v>13565</v>
      </c>
      <c r="SOQ1" s="33" t="s">
        <v>13566</v>
      </c>
      <c r="SOR1" s="33" t="s">
        <v>13567</v>
      </c>
      <c r="SOS1" s="33" t="s">
        <v>13568</v>
      </c>
      <c r="SOT1" s="33" t="s">
        <v>13569</v>
      </c>
      <c r="SOU1" s="33" t="s">
        <v>13570</v>
      </c>
      <c r="SOV1" s="33" t="s">
        <v>13571</v>
      </c>
      <c r="SOW1" s="33" t="s">
        <v>13572</v>
      </c>
      <c r="SOX1" s="33" t="s">
        <v>13573</v>
      </c>
      <c r="SOY1" s="33" t="s">
        <v>13574</v>
      </c>
      <c r="SOZ1" s="33" t="s">
        <v>13575</v>
      </c>
      <c r="SPA1" s="33" t="s">
        <v>13576</v>
      </c>
      <c r="SPB1" s="33" t="s">
        <v>13577</v>
      </c>
      <c r="SPC1" s="33" t="s">
        <v>13578</v>
      </c>
      <c r="SPD1" s="33" t="s">
        <v>13579</v>
      </c>
      <c r="SPE1" s="33" t="s">
        <v>13580</v>
      </c>
      <c r="SPF1" s="33" t="s">
        <v>13581</v>
      </c>
      <c r="SPG1" s="33" t="s">
        <v>13582</v>
      </c>
      <c r="SPH1" s="33" t="s">
        <v>13583</v>
      </c>
      <c r="SPI1" s="33" t="s">
        <v>13584</v>
      </c>
      <c r="SPJ1" s="33" t="s">
        <v>13585</v>
      </c>
      <c r="SPK1" s="33" t="s">
        <v>13586</v>
      </c>
      <c r="SPL1" s="33" t="s">
        <v>13587</v>
      </c>
      <c r="SPM1" s="33" t="s">
        <v>13588</v>
      </c>
      <c r="SPN1" s="33" t="s">
        <v>13589</v>
      </c>
      <c r="SPO1" s="33" t="s">
        <v>13590</v>
      </c>
      <c r="SPP1" s="33" t="s">
        <v>13591</v>
      </c>
      <c r="SPQ1" s="33" t="s">
        <v>13592</v>
      </c>
      <c r="SPR1" s="33" t="s">
        <v>13593</v>
      </c>
      <c r="SPS1" s="33" t="s">
        <v>13594</v>
      </c>
      <c r="SPT1" s="33" t="s">
        <v>13595</v>
      </c>
      <c r="SPU1" s="33" t="s">
        <v>13596</v>
      </c>
      <c r="SPV1" s="33" t="s">
        <v>13597</v>
      </c>
      <c r="SPW1" s="33" t="s">
        <v>13598</v>
      </c>
      <c r="SPX1" s="33" t="s">
        <v>13599</v>
      </c>
      <c r="SPY1" s="33" t="s">
        <v>13600</v>
      </c>
      <c r="SPZ1" s="33" t="s">
        <v>13601</v>
      </c>
      <c r="SQA1" s="33" t="s">
        <v>13602</v>
      </c>
      <c r="SQB1" s="33" t="s">
        <v>13603</v>
      </c>
      <c r="SQC1" s="33" t="s">
        <v>13604</v>
      </c>
      <c r="SQD1" s="33" t="s">
        <v>13605</v>
      </c>
      <c r="SQE1" s="33" t="s">
        <v>13606</v>
      </c>
      <c r="SQF1" s="33" t="s">
        <v>13607</v>
      </c>
      <c r="SQG1" s="33" t="s">
        <v>13608</v>
      </c>
      <c r="SQH1" s="33" t="s">
        <v>13609</v>
      </c>
      <c r="SQI1" s="33" t="s">
        <v>13610</v>
      </c>
      <c r="SQJ1" s="33" t="s">
        <v>13611</v>
      </c>
      <c r="SQK1" s="33" t="s">
        <v>13612</v>
      </c>
      <c r="SQL1" s="33" t="s">
        <v>13613</v>
      </c>
      <c r="SQM1" s="33" t="s">
        <v>13614</v>
      </c>
      <c r="SQN1" s="33" t="s">
        <v>13615</v>
      </c>
      <c r="SQO1" s="33" t="s">
        <v>13616</v>
      </c>
      <c r="SQP1" s="33" t="s">
        <v>13617</v>
      </c>
      <c r="SQQ1" s="33" t="s">
        <v>13618</v>
      </c>
      <c r="SQR1" s="33" t="s">
        <v>13619</v>
      </c>
      <c r="SQS1" s="33" t="s">
        <v>13620</v>
      </c>
      <c r="SQT1" s="33" t="s">
        <v>13621</v>
      </c>
      <c r="SQU1" s="33" t="s">
        <v>13622</v>
      </c>
      <c r="SQV1" s="33" t="s">
        <v>13623</v>
      </c>
      <c r="SQW1" s="33" t="s">
        <v>13624</v>
      </c>
      <c r="SQX1" s="33" t="s">
        <v>13625</v>
      </c>
      <c r="SQY1" s="33" t="s">
        <v>13626</v>
      </c>
      <c r="SQZ1" s="33" t="s">
        <v>13627</v>
      </c>
      <c r="SRA1" s="33" t="s">
        <v>13628</v>
      </c>
      <c r="SRB1" s="33" t="s">
        <v>13629</v>
      </c>
      <c r="SRC1" s="33" t="s">
        <v>13630</v>
      </c>
      <c r="SRD1" s="33" t="s">
        <v>13631</v>
      </c>
      <c r="SRE1" s="33" t="s">
        <v>13632</v>
      </c>
      <c r="SRF1" s="33" t="s">
        <v>13633</v>
      </c>
      <c r="SRG1" s="33" t="s">
        <v>13634</v>
      </c>
      <c r="SRH1" s="33" t="s">
        <v>13635</v>
      </c>
      <c r="SRI1" s="33" t="s">
        <v>13636</v>
      </c>
      <c r="SRJ1" s="33" t="s">
        <v>13637</v>
      </c>
      <c r="SRK1" s="33" t="s">
        <v>13638</v>
      </c>
      <c r="SRL1" s="33" t="s">
        <v>13639</v>
      </c>
      <c r="SRM1" s="33" t="s">
        <v>13640</v>
      </c>
      <c r="SRN1" s="33" t="s">
        <v>13641</v>
      </c>
      <c r="SRO1" s="33" t="s">
        <v>13642</v>
      </c>
      <c r="SRP1" s="33" t="s">
        <v>13643</v>
      </c>
      <c r="SRQ1" s="33" t="s">
        <v>13644</v>
      </c>
      <c r="SRR1" s="33" t="s">
        <v>13645</v>
      </c>
      <c r="SRS1" s="33" t="s">
        <v>13646</v>
      </c>
      <c r="SRT1" s="33" t="s">
        <v>13647</v>
      </c>
      <c r="SRU1" s="33" t="s">
        <v>13648</v>
      </c>
      <c r="SRV1" s="33" t="s">
        <v>13649</v>
      </c>
      <c r="SRW1" s="33" t="s">
        <v>13650</v>
      </c>
      <c r="SRX1" s="33" t="s">
        <v>13651</v>
      </c>
      <c r="SRY1" s="33" t="s">
        <v>13652</v>
      </c>
      <c r="SRZ1" s="33" t="s">
        <v>13653</v>
      </c>
      <c r="SSA1" s="33" t="s">
        <v>13654</v>
      </c>
      <c r="SSB1" s="33" t="s">
        <v>13655</v>
      </c>
      <c r="SSC1" s="33" t="s">
        <v>13656</v>
      </c>
      <c r="SSD1" s="33" t="s">
        <v>13657</v>
      </c>
      <c r="SSE1" s="33" t="s">
        <v>13658</v>
      </c>
      <c r="SSF1" s="33" t="s">
        <v>13659</v>
      </c>
      <c r="SSG1" s="33" t="s">
        <v>13660</v>
      </c>
      <c r="SSH1" s="33" t="s">
        <v>13661</v>
      </c>
      <c r="SSI1" s="33" t="s">
        <v>13662</v>
      </c>
      <c r="SSJ1" s="33" t="s">
        <v>13663</v>
      </c>
      <c r="SSK1" s="33" t="s">
        <v>13664</v>
      </c>
      <c r="SSL1" s="33" t="s">
        <v>13665</v>
      </c>
      <c r="SSM1" s="33" t="s">
        <v>13666</v>
      </c>
      <c r="SSN1" s="33" t="s">
        <v>13667</v>
      </c>
      <c r="SSO1" s="33" t="s">
        <v>13668</v>
      </c>
      <c r="SSP1" s="33" t="s">
        <v>13669</v>
      </c>
      <c r="SSQ1" s="33" t="s">
        <v>13670</v>
      </c>
      <c r="SSR1" s="33" t="s">
        <v>13671</v>
      </c>
      <c r="SSS1" s="33" t="s">
        <v>13672</v>
      </c>
      <c r="SST1" s="33" t="s">
        <v>13673</v>
      </c>
      <c r="SSU1" s="33" t="s">
        <v>13674</v>
      </c>
      <c r="SSV1" s="33" t="s">
        <v>13675</v>
      </c>
      <c r="SSW1" s="33" t="s">
        <v>13676</v>
      </c>
      <c r="SSX1" s="33" t="s">
        <v>13677</v>
      </c>
      <c r="SSY1" s="33" t="s">
        <v>13678</v>
      </c>
      <c r="SSZ1" s="33" t="s">
        <v>13679</v>
      </c>
      <c r="STA1" s="33" t="s">
        <v>13680</v>
      </c>
      <c r="STB1" s="33" t="s">
        <v>13681</v>
      </c>
      <c r="STC1" s="33" t="s">
        <v>13682</v>
      </c>
      <c r="STD1" s="33" t="s">
        <v>13683</v>
      </c>
      <c r="STE1" s="33" t="s">
        <v>13684</v>
      </c>
      <c r="STF1" s="33" t="s">
        <v>13685</v>
      </c>
      <c r="STG1" s="33" t="s">
        <v>13686</v>
      </c>
      <c r="STH1" s="33" t="s">
        <v>13687</v>
      </c>
      <c r="STI1" s="33" t="s">
        <v>13688</v>
      </c>
      <c r="STJ1" s="33" t="s">
        <v>13689</v>
      </c>
      <c r="STK1" s="33" t="s">
        <v>13690</v>
      </c>
      <c r="STL1" s="33" t="s">
        <v>13691</v>
      </c>
      <c r="STM1" s="33" t="s">
        <v>13692</v>
      </c>
      <c r="STN1" s="33" t="s">
        <v>13693</v>
      </c>
      <c r="STO1" s="33" t="s">
        <v>13694</v>
      </c>
      <c r="STP1" s="33" t="s">
        <v>13695</v>
      </c>
      <c r="STQ1" s="33" t="s">
        <v>13696</v>
      </c>
      <c r="STR1" s="33" t="s">
        <v>13697</v>
      </c>
      <c r="STS1" s="33" t="s">
        <v>13698</v>
      </c>
      <c r="STT1" s="33" t="s">
        <v>13699</v>
      </c>
      <c r="STU1" s="33" t="s">
        <v>13700</v>
      </c>
      <c r="STV1" s="33" t="s">
        <v>13701</v>
      </c>
      <c r="STW1" s="33" t="s">
        <v>13702</v>
      </c>
      <c r="STX1" s="33" t="s">
        <v>13703</v>
      </c>
      <c r="STY1" s="33" t="s">
        <v>13704</v>
      </c>
      <c r="STZ1" s="33" t="s">
        <v>13705</v>
      </c>
      <c r="SUA1" s="33" t="s">
        <v>13706</v>
      </c>
      <c r="SUB1" s="33" t="s">
        <v>13707</v>
      </c>
      <c r="SUC1" s="33" t="s">
        <v>13708</v>
      </c>
      <c r="SUD1" s="33" t="s">
        <v>13709</v>
      </c>
      <c r="SUE1" s="33" t="s">
        <v>13710</v>
      </c>
      <c r="SUF1" s="33" t="s">
        <v>13711</v>
      </c>
      <c r="SUG1" s="33" t="s">
        <v>13712</v>
      </c>
      <c r="SUH1" s="33" t="s">
        <v>13713</v>
      </c>
      <c r="SUI1" s="33" t="s">
        <v>13714</v>
      </c>
      <c r="SUJ1" s="33" t="s">
        <v>13715</v>
      </c>
      <c r="SUK1" s="33" t="s">
        <v>13716</v>
      </c>
      <c r="SUL1" s="33" t="s">
        <v>13717</v>
      </c>
      <c r="SUM1" s="33" t="s">
        <v>13718</v>
      </c>
      <c r="SUN1" s="33" t="s">
        <v>13719</v>
      </c>
      <c r="SUO1" s="33" t="s">
        <v>13720</v>
      </c>
      <c r="SUP1" s="33" t="s">
        <v>13721</v>
      </c>
      <c r="SUQ1" s="33" t="s">
        <v>13722</v>
      </c>
      <c r="SUR1" s="33" t="s">
        <v>13723</v>
      </c>
      <c r="SUS1" s="33" t="s">
        <v>13724</v>
      </c>
      <c r="SUT1" s="33" t="s">
        <v>13725</v>
      </c>
      <c r="SUU1" s="33" t="s">
        <v>13726</v>
      </c>
      <c r="SUV1" s="33" t="s">
        <v>13727</v>
      </c>
      <c r="SUW1" s="33" t="s">
        <v>13728</v>
      </c>
      <c r="SUX1" s="33" t="s">
        <v>13729</v>
      </c>
      <c r="SUY1" s="33" t="s">
        <v>13730</v>
      </c>
      <c r="SUZ1" s="33" t="s">
        <v>13731</v>
      </c>
      <c r="SVA1" s="33" t="s">
        <v>13732</v>
      </c>
      <c r="SVB1" s="33" t="s">
        <v>13733</v>
      </c>
      <c r="SVC1" s="33" t="s">
        <v>13734</v>
      </c>
      <c r="SVD1" s="33" t="s">
        <v>13735</v>
      </c>
      <c r="SVE1" s="33" t="s">
        <v>13736</v>
      </c>
      <c r="SVF1" s="33" t="s">
        <v>13737</v>
      </c>
      <c r="SVG1" s="33" t="s">
        <v>13738</v>
      </c>
      <c r="SVH1" s="33" t="s">
        <v>13739</v>
      </c>
      <c r="SVI1" s="33" t="s">
        <v>13740</v>
      </c>
      <c r="SVJ1" s="33" t="s">
        <v>13741</v>
      </c>
      <c r="SVK1" s="33" t="s">
        <v>13742</v>
      </c>
      <c r="SVL1" s="33" t="s">
        <v>13743</v>
      </c>
      <c r="SVM1" s="33" t="s">
        <v>13744</v>
      </c>
      <c r="SVN1" s="33" t="s">
        <v>13745</v>
      </c>
      <c r="SVO1" s="33" t="s">
        <v>13746</v>
      </c>
      <c r="SVP1" s="33" t="s">
        <v>13747</v>
      </c>
      <c r="SVQ1" s="33" t="s">
        <v>13748</v>
      </c>
      <c r="SVR1" s="33" t="s">
        <v>13749</v>
      </c>
      <c r="SVS1" s="33" t="s">
        <v>13750</v>
      </c>
      <c r="SVT1" s="33" t="s">
        <v>13751</v>
      </c>
      <c r="SVU1" s="33" t="s">
        <v>13752</v>
      </c>
      <c r="SVV1" s="33" t="s">
        <v>13753</v>
      </c>
      <c r="SVW1" s="33" t="s">
        <v>13754</v>
      </c>
      <c r="SVX1" s="33" t="s">
        <v>13755</v>
      </c>
      <c r="SVY1" s="33" t="s">
        <v>13756</v>
      </c>
      <c r="SVZ1" s="33" t="s">
        <v>13757</v>
      </c>
      <c r="SWA1" s="33" t="s">
        <v>13758</v>
      </c>
      <c r="SWB1" s="33" t="s">
        <v>13759</v>
      </c>
      <c r="SWC1" s="33" t="s">
        <v>13760</v>
      </c>
      <c r="SWD1" s="33" t="s">
        <v>13761</v>
      </c>
      <c r="SWE1" s="33" t="s">
        <v>13762</v>
      </c>
      <c r="SWF1" s="33" t="s">
        <v>13763</v>
      </c>
      <c r="SWG1" s="33" t="s">
        <v>13764</v>
      </c>
      <c r="SWH1" s="33" t="s">
        <v>13765</v>
      </c>
      <c r="SWI1" s="33" t="s">
        <v>13766</v>
      </c>
      <c r="SWJ1" s="33" t="s">
        <v>13767</v>
      </c>
      <c r="SWK1" s="33" t="s">
        <v>13768</v>
      </c>
      <c r="SWL1" s="33" t="s">
        <v>13769</v>
      </c>
      <c r="SWM1" s="33" t="s">
        <v>13770</v>
      </c>
      <c r="SWN1" s="33" t="s">
        <v>13771</v>
      </c>
      <c r="SWO1" s="33" t="s">
        <v>13772</v>
      </c>
      <c r="SWP1" s="33" t="s">
        <v>13773</v>
      </c>
      <c r="SWQ1" s="33" t="s">
        <v>13774</v>
      </c>
      <c r="SWR1" s="33" t="s">
        <v>13775</v>
      </c>
      <c r="SWS1" s="33" t="s">
        <v>13776</v>
      </c>
      <c r="SWT1" s="33" t="s">
        <v>13777</v>
      </c>
      <c r="SWU1" s="33" t="s">
        <v>13778</v>
      </c>
      <c r="SWV1" s="33" t="s">
        <v>13779</v>
      </c>
      <c r="SWW1" s="33" t="s">
        <v>13780</v>
      </c>
      <c r="SWX1" s="33" t="s">
        <v>13781</v>
      </c>
      <c r="SWY1" s="33" t="s">
        <v>13782</v>
      </c>
      <c r="SWZ1" s="33" t="s">
        <v>13783</v>
      </c>
      <c r="SXA1" s="33" t="s">
        <v>13784</v>
      </c>
      <c r="SXB1" s="33" t="s">
        <v>13785</v>
      </c>
      <c r="SXC1" s="33" t="s">
        <v>13786</v>
      </c>
      <c r="SXD1" s="33" t="s">
        <v>13787</v>
      </c>
      <c r="SXE1" s="33" t="s">
        <v>13788</v>
      </c>
      <c r="SXF1" s="33" t="s">
        <v>13789</v>
      </c>
      <c r="SXG1" s="33" t="s">
        <v>13790</v>
      </c>
      <c r="SXH1" s="33" t="s">
        <v>13791</v>
      </c>
      <c r="SXI1" s="33" t="s">
        <v>13792</v>
      </c>
      <c r="SXJ1" s="33" t="s">
        <v>13793</v>
      </c>
      <c r="SXK1" s="33" t="s">
        <v>13794</v>
      </c>
      <c r="SXL1" s="33" t="s">
        <v>13795</v>
      </c>
      <c r="SXM1" s="33" t="s">
        <v>13796</v>
      </c>
      <c r="SXN1" s="33" t="s">
        <v>13797</v>
      </c>
      <c r="SXO1" s="33" t="s">
        <v>13798</v>
      </c>
      <c r="SXP1" s="33" t="s">
        <v>13799</v>
      </c>
      <c r="SXQ1" s="33" t="s">
        <v>13800</v>
      </c>
      <c r="SXR1" s="33" t="s">
        <v>13801</v>
      </c>
      <c r="SXS1" s="33" t="s">
        <v>13802</v>
      </c>
      <c r="SXT1" s="33" t="s">
        <v>13803</v>
      </c>
      <c r="SXU1" s="33" t="s">
        <v>13804</v>
      </c>
      <c r="SXV1" s="33" t="s">
        <v>13805</v>
      </c>
      <c r="SXW1" s="33" t="s">
        <v>13806</v>
      </c>
      <c r="SXX1" s="33" t="s">
        <v>13807</v>
      </c>
      <c r="SXY1" s="33" t="s">
        <v>13808</v>
      </c>
      <c r="SXZ1" s="33" t="s">
        <v>13809</v>
      </c>
      <c r="SYA1" s="33" t="s">
        <v>13810</v>
      </c>
      <c r="SYB1" s="33" t="s">
        <v>13811</v>
      </c>
      <c r="SYC1" s="33" t="s">
        <v>13812</v>
      </c>
      <c r="SYD1" s="33" t="s">
        <v>13813</v>
      </c>
      <c r="SYE1" s="33" t="s">
        <v>13814</v>
      </c>
      <c r="SYF1" s="33" t="s">
        <v>13815</v>
      </c>
      <c r="SYG1" s="33" t="s">
        <v>13816</v>
      </c>
      <c r="SYH1" s="33" t="s">
        <v>13817</v>
      </c>
      <c r="SYI1" s="33" t="s">
        <v>13818</v>
      </c>
      <c r="SYJ1" s="33" t="s">
        <v>13819</v>
      </c>
      <c r="SYK1" s="33" t="s">
        <v>13820</v>
      </c>
      <c r="SYL1" s="33" t="s">
        <v>13821</v>
      </c>
      <c r="SYM1" s="33" t="s">
        <v>13822</v>
      </c>
      <c r="SYN1" s="33" t="s">
        <v>13823</v>
      </c>
      <c r="SYO1" s="33" t="s">
        <v>13824</v>
      </c>
      <c r="SYP1" s="33" t="s">
        <v>13825</v>
      </c>
      <c r="SYQ1" s="33" t="s">
        <v>13826</v>
      </c>
      <c r="SYR1" s="33" t="s">
        <v>13827</v>
      </c>
      <c r="SYS1" s="33" t="s">
        <v>13828</v>
      </c>
      <c r="SYT1" s="33" t="s">
        <v>13829</v>
      </c>
      <c r="SYU1" s="33" t="s">
        <v>13830</v>
      </c>
      <c r="SYV1" s="33" t="s">
        <v>13831</v>
      </c>
      <c r="SYW1" s="33" t="s">
        <v>13832</v>
      </c>
      <c r="SYX1" s="33" t="s">
        <v>13833</v>
      </c>
      <c r="SYY1" s="33" t="s">
        <v>13834</v>
      </c>
      <c r="SYZ1" s="33" t="s">
        <v>13835</v>
      </c>
      <c r="SZA1" s="33" t="s">
        <v>13836</v>
      </c>
      <c r="SZB1" s="33" t="s">
        <v>13837</v>
      </c>
      <c r="SZC1" s="33" t="s">
        <v>13838</v>
      </c>
      <c r="SZD1" s="33" t="s">
        <v>13839</v>
      </c>
      <c r="SZE1" s="33" t="s">
        <v>13840</v>
      </c>
      <c r="SZF1" s="33" t="s">
        <v>13841</v>
      </c>
      <c r="SZG1" s="33" t="s">
        <v>13842</v>
      </c>
      <c r="SZH1" s="33" t="s">
        <v>13843</v>
      </c>
      <c r="SZI1" s="33" t="s">
        <v>13844</v>
      </c>
      <c r="SZJ1" s="33" t="s">
        <v>13845</v>
      </c>
      <c r="SZK1" s="33" t="s">
        <v>13846</v>
      </c>
      <c r="SZL1" s="33" t="s">
        <v>13847</v>
      </c>
      <c r="SZM1" s="33" t="s">
        <v>13848</v>
      </c>
      <c r="SZN1" s="33" t="s">
        <v>13849</v>
      </c>
      <c r="SZO1" s="33" t="s">
        <v>13850</v>
      </c>
      <c r="SZP1" s="33" t="s">
        <v>13851</v>
      </c>
      <c r="SZQ1" s="33" t="s">
        <v>13852</v>
      </c>
      <c r="SZR1" s="33" t="s">
        <v>13853</v>
      </c>
      <c r="SZS1" s="33" t="s">
        <v>13854</v>
      </c>
      <c r="SZT1" s="33" t="s">
        <v>13855</v>
      </c>
      <c r="SZU1" s="33" t="s">
        <v>13856</v>
      </c>
      <c r="SZV1" s="33" t="s">
        <v>13857</v>
      </c>
      <c r="SZW1" s="33" t="s">
        <v>13858</v>
      </c>
      <c r="SZX1" s="33" t="s">
        <v>13859</v>
      </c>
      <c r="SZY1" s="33" t="s">
        <v>13860</v>
      </c>
      <c r="SZZ1" s="33" t="s">
        <v>13861</v>
      </c>
      <c r="TAA1" s="33" t="s">
        <v>13862</v>
      </c>
      <c r="TAB1" s="33" t="s">
        <v>13863</v>
      </c>
      <c r="TAC1" s="33" t="s">
        <v>13864</v>
      </c>
      <c r="TAD1" s="33" t="s">
        <v>13865</v>
      </c>
      <c r="TAE1" s="33" t="s">
        <v>13866</v>
      </c>
      <c r="TAF1" s="33" t="s">
        <v>13867</v>
      </c>
      <c r="TAG1" s="33" t="s">
        <v>13868</v>
      </c>
      <c r="TAH1" s="33" t="s">
        <v>13869</v>
      </c>
      <c r="TAI1" s="33" t="s">
        <v>13870</v>
      </c>
      <c r="TAJ1" s="33" t="s">
        <v>13871</v>
      </c>
      <c r="TAK1" s="33" t="s">
        <v>13872</v>
      </c>
      <c r="TAL1" s="33" t="s">
        <v>13873</v>
      </c>
      <c r="TAM1" s="33" t="s">
        <v>13874</v>
      </c>
      <c r="TAN1" s="33" t="s">
        <v>13875</v>
      </c>
      <c r="TAO1" s="33" t="s">
        <v>13876</v>
      </c>
      <c r="TAP1" s="33" t="s">
        <v>13877</v>
      </c>
      <c r="TAQ1" s="33" t="s">
        <v>13878</v>
      </c>
      <c r="TAR1" s="33" t="s">
        <v>13879</v>
      </c>
      <c r="TAS1" s="33" t="s">
        <v>13880</v>
      </c>
      <c r="TAT1" s="33" t="s">
        <v>13881</v>
      </c>
      <c r="TAU1" s="33" t="s">
        <v>13882</v>
      </c>
      <c r="TAV1" s="33" t="s">
        <v>13883</v>
      </c>
      <c r="TAW1" s="33" t="s">
        <v>13884</v>
      </c>
      <c r="TAX1" s="33" t="s">
        <v>13885</v>
      </c>
      <c r="TAY1" s="33" t="s">
        <v>13886</v>
      </c>
      <c r="TAZ1" s="33" t="s">
        <v>13887</v>
      </c>
      <c r="TBA1" s="33" t="s">
        <v>13888</v>
      </c>
      <c r="TBB1" s="33" t="s">
        <v>13889</v>
      </c>
      <c r="TBC1" s="33" t="s">
        <v>13890</v>
      </c>
      <c r="TBD1" s="33" t="s">
        <v>13891</v>
      </c>
      <c r="TBE1" s="33" t="s">
        <v>13892</v>
      </c>
      <c r="TBF1" s="33" t="s">
        <v>13893</v>
      </c>
      <c r="TBG1" s="33" t="s">
        <v>13894</v>
      </c>
      <c r="TBH1" s="33" t="s">
        <v>13895</v>
      </c>
      <c r="TBI1" s="33" t="s">
        <v>13896</v>
      </c>
      <c r="TBJ1" s="33" t="s">
        <v>13897</v>
      </c>
      <c r="TBK1" s="33" t="s">
        <v>13898</v>
      </c>
      <c r="TBL1" s="33" t="s">
        <v>13899</v>
      </c>
      <c r="TBM1" s="33" t="s">
        <v>13900</v>
      </c>
      <c r="TBN1" s="33" t="s">
        <v>13901</v>
      </c>
      <c r="TBO1" s="33" t="s">
        <v>13902</v>
      </c>
      <c r="TBP1" s="33" t="s">
        <v>13903</v>
      </c>
      <c r="TBQ1" s="33" t="s">
        <v>13904</v>
      </c>
      <c r="TBR1" s="33" t="s">
        <v>13905</v>
      </c>
      <c r="TBS1" s="33" t="s">
        <v>13906</v>
      </c>
      <c r="TBT1" s="33" t="s">
        <v>13907</v>
      </c>
      <c r="TBU1" s="33" t="s">
        <v>13908</v>
      </c>
      <c r="TBV1" s="33" t="s">
        <v>13909</v>
      </c>
      <c r="TBW1" s="33" t="s">
        <v>13910</v>
      </c>
      <c r="TBX1" s="33" t="s">
        <v>13911</v>
      </c>
      <c r="TBY1" s="33" t="s">
        <v>13912</v>
      </c>
      <c r="TBZ1" s="33" t="s">
        <v>13913</v>
      </c>
      <c r="TCA1" s="33" t="s">
        <v>13914</v>
      </c>
      <c r="TCB1" s="33" t="s">
        <v>13915</v>
      </c>
      <c r="TCC1" s="33" t="s">
        <v>13916</v>
      </c>
      <c r="TCD1" s="33" t="s">
        <v>13917</v>
      </c>
      <c r="TCE1" s="33" t="s">
        <v>13918</v>
      </c>
      <c r="TCF1" s="33" t="s">
        <v>13919</v>
      </c>
      <c r="TCG1" s="33" t="s">
        <v>13920</v>
      </c>
      <c r="TCH1" s="33" t="s">
        <v>13921</v>
      </c>
      <c r="TCI1" s="33" t="s">
        <v>13922</v>
      </c>
      <c r="TCJ1" s="33" t="s">
        <v>13923</v>
      </c>
      <c r="TCK1" s="33" t="s">
        <v>13924</v>
      </c>
      <c r="TCL1" s="33" t="s">
        <v>13925</v>
      </c>
      <c r="TCM1" s="33" t="s">
        <v>13926</v>
      </c>
      <c r="TCN1" s="33" t="s">
        <v>13927</v>
      </c>
      <c r="TCO1" s="33" t="s">
        <v>13928</v>
      </c>
      <c r="TCP1" s="33" t="s">
        <v>13929</v>
      </c>
      <c r="TCQ1" s="33" t="s">
        <v>13930</v>
      </c>
      <c r="TCR1" s="33" t="s">
        <v>13931</v>
      </c>
      <c r="TCS1" s="33" t="s">
        <v>13932</v>
      </c>
      <c r="TCT1" s="33" t="s">
        <v>13933</v>
      </c>
      <c r="TCU1" s="33" t="s">
        <v>13934</v>
      </c>
      <c r="TCV1" s="33" t="s">
        <v>13935</v>
      </c>
      <c r="TCW1" s="33" t="s">
        <v>13936</v>
      </c>
      <c r="TCX1" s="33" t="s">
        <v>13937</v>
      </c>
      <c r="TCY1" s="33" t="s">
        <v>13938</v>
      </c>
      <c r="TCZ1" s="33" t="s">
        <v>13939</v>
      </c>
      <c r="TDA1" s="33" t="s">
        <v>13940</v>
      </c>
      <c r="TDB1" s="33" t="s">
        <v>13941</v>
      </c>
      <c r="TDC1" s="33" t="s">
        <v>13942</v>
      </c>
      <c r="TDD1" s="33" t="s">
        <v>13943</v>
      </c>
      <c r="TDE1" s="33" t="s">
        <v>13944</v>
      </c>
      <c r="TDF1" s="33" t="s">
        <v>13945</v>
      </c>
      <c r="TDG1" s="33" t="s">
        <v>13946</v>
      </c>
      <c r="TDH1" s="33" t="s">
        <v>13947</v>
      </c>
      <c r="TDI1" s="33" t="s">
        <v>13948</v>
      </c>
      <c r="TDJ1" s="33" t="s">
        <v>13949</v>
      </c>
      <c r="TDK1" s="33" t="s">
        <v>13950</v>
      </c>
      <c r="TDL1" s="33" t="s">
        <v>13951</v>
      </c>
      <c r="TDM1" s="33" t="s">
        <v>13952</v>
      </c>
      <c r="TDN1" s="33" t="s">
        <v>13953</v>
      </c>
      <c r="TDO1" s="33" t="s">
        <v>13954</v>
      </c>
      <c r="TDP1" s="33" t="s">
        <v>13955</v>
      </c>
      <c r="TDQ1" s="33" t="s">
        <v>13956</v>
      </c>
      <c r="TDR1" s="33" t="s">
        <v>13957</v>
      </c>
      <c r="TDS1" s="33" t="s">
        <v>13958</v>
      </c>
      <c r="TDT1" s="33" t="s">
        <v>13959</v>
      </c>
      <c r="TDU1" s="33" t="s">
        <v>13960</v>
      </c>
      <c r="TDV1" s="33" t="s">
        <v>13961</v>
      </c>
      <c r="TDW1" s="33" t="s">
        <v>13962</v>
      </c>
      <c r="TDX1" s="33" t="s">
        <v>13963</v>
      </c>
      <c r="TDY1" s="33" t="s">
        <v>13964</v>
      </c>
      <c r="TDZ1" s="33" t="s">
        <v>13965</v>
      </c>
      <c r="TEA1" s="33" t="s">
        <v>13966</v>
      </c>
      <c r="TEB1" s="33" t="s">
        <v>13967</v>
      </c>
      <c r="TEC1" s="33" t="s">
        <v>13968</v>
      </c>
      <c r="TED1" s="33" t="s">
        <v>13969</v>
      </c>
      <c r="TEE1" s="33" t="s">
        <v>13970</v>
      </c>
      <c r="TEF1" s="33" t="s">
        <v>13971</v>
      </c>
      <c r="TEG1" s="33" t="s">
        <v>13972</v>
      </c>
      <c r="TEH1" s="33" t="s">
        <v>13973</v>
      </c>
      <c r="TEI1" s="33" t="s">
        <v>13974</v>
      </c>
      <c r="TEJ1" s="33" t="s">
        <v>13975</v>
      </c>
      <c r="TEK1" s="33" t="s">
        <v>13976</v>
      </c>
      <c r="TEL1" s="33" t="s">
        <v>13977</v>
      </c>
      <c r="TEM1" s="33" t="s">
        <v>13978</v>
      </c>
      <c r="TEN1" s="33" t="s">
        <v>13979</v>
      </c>
      <c r="TEO1" s="33" t="s">
        <v>13980</v>
      </c>
      <c r="TEP1" s="33" t="s">
        <v>13981</v>
      </c>
      <c r="TEQ1" s="33" t="s">
        <v>13982</v>
      </c>
      <c r="TER1" s="33" t="s">
        <v>13983</v>
      </c>
      <c r="TES1" s="33" t="s">
        <v>13984</v>
      </c>
      <c r="TET1" s="33" t="s">
        <v>13985</v>
      </c>
      <c r="TEU1" s="33" t="s">
        <v>13986</v>
      </c>
      <c r="TEV1" s="33" t="s">
        <v>13987</v>
      </c>
      <c r="TEW1" s="33" t="s">
        <v>13988</v>
      </c>
      <c r="TEX1" s="33" t="s">
        <v>13989</v>
      </c>
      <c r="TEY1" s="33" t="s">
        <v>13990</v>
      </c>
      <c r="TEZ1" s="33" t="s">
        <v>13991</v>
      </c>
      <c r="TFA1" s="33" t="s">
        <v>13992</v>
      </c>
      <c r="TFB1" s="33" t="s">
        <v>13993</v>
      </c>
      <c r="TFC1" s="33" t="s">
        <v>13994</v>
      </c>
      <c r="TFD1" s="33" t="s">
        <v>13995</v>
      </c>
      <c r="TFE1" s="33" t="s">
        <v>13996</v>
      </c>
      <c r="TFF1" s="33" t="s">
        <v>13997</v>
      </c>
      <c r="TFG1" s="33" t="s">
        <v>13998</v>
      </c>
      <c r="TFH1" s="33" t="s">
        <v>13999</v>
      </c>
      <c r="TFI1" s="33" t="s">
        <v>14000</v>
      </c>
      <c r="TFJ1" s="33" t="s">
        <v>14001</v>
      </c>
      <c r="TFK1" s="33" t="s">
        <v>14002</v>
      </c>
      <c r="TFL1" s="33" t="s">
        <v>14003</v>
      </c>
      <c r="TFM1" s="33" t="s">
        <v>14004</v>
      </c>
      <c r="TFN1" s="33" t="s">
        <v>14005</v>
      </c>
      <c r="TFO1" s="33" t="s">
        <v>14006</v>
      </c>
      <c r="TFP1" s="33" t="s">
        <v>14007</v>
      </c>
      <c r="TFQ1" s="33" t="s">
        <v>14008</v>
      </c>
      <c r="TFR1" s="33" t="s">
        <v>14009</v>
      </c>
      <c r="TFS1" s="33" t="s">
        <v>14010</v>
      </c>
      <c r="TFT1" s="33" t="s">
        <v>14011</v>
      </c>
      <c r="TFU1" s="33" t="s">
        <v>14012</v>
      </c>
      <c r="TFV1" s="33" t="s">
        <v>14013</v>
      </c>
      <c r="TFW1" s="33" t="s">
        <v>14014</v>
      </c>
      <c r="TFX1" s="33" t="s">
        <v>14015</v>
      </c>
      <c r="TFY1" s="33" t="s">
        <v>14016</v>
      </c>
      <c r="TFZ1" s="33" t="s">
        <v>14017</v>
      </c>
      <c r="TGA1" s="33" t="s">
        <v>14018</v>
      </c>
      <c r="TGB1" s="33" t="s">
        <v>14019</v>
      </c>
      <c r="TGC1" s="33" t="s">
        <v>14020</v>
      </c>
      <c r="TGD1" s="33" t="s">
        <v>14021</v>
      </c>
      <c r="TGE1" s="33" t="s">
        <v>14022</v>
      </c>
      <c r="TGF1" s="33" t="s">
        <v>14023</v>
      </c>
      <c r="TGG1" s="33" t="s">
        <v>14024</v>
      </c>
      <c r="TGH1" s="33" t="s">
        <v>14025</v>
      </c>
      <c r="TGI1" s="33" t="s">
        <v>14026</v>
      </c>
      <c r="TGJ1" s="33" t="s">
        <v>14027</v>
      </c>
      <c r="TGK1" s="33" t="s">
        <v>14028</v>
      </c>
      <c r="TGL1" s="33" t="s">
        <v>14029</v>
      </c>
      <c r="TGM1" s="33" t="s">
        <v>14030</v>
      </c>
      <c r="TGN1" s="33" t="s">
        <v>14031</v>
      </c>
      <c r="TGO1" s="33" t="s">
        <v>14032</v>
      </c>
      <c r="TGP1" s="33" t="s">
        <v>14033</v>
      </c>
      <c r="TGQ1" s="33" t="s">
        <v>14034</v>
      </c>
      <c r="TGR1" s="33" t="s">
        <v>14035</v>
      </c>
      <c r="TGS1" s="33" t="s">
        <v>14036</v>
      </c>
      <c r="TGT1" s="33" t="s">
        <v>14037</v>
      </c>
      <c r="TGU1" s="33" t="s">
        <v>14038</v>
      </c>
      <c r="TGV1" s="33" t="s">
        <v>14039</v>
      </c>
      <c r="TGW1" s="33" t="s">
        <v>14040</v>
      </c>
      <c r="TGX1" s="33" t="s">
        <v>14041</v>
      </c>
      <c r="TGY1" s="33" t="s">
        <v>14042</v>
      </c>
      <c r="TGZ1" s="33" t="s">
        <v>14043</v>
      </c>
      <c r="THA1" s="33" t="s">
        <v>14044</v>
      </c>
      <c r="THB1" s="33" t="s">
        <v>14045</v>
      </c>
      <c r="THC1" s="33" t="s">
        <v>14046</v>
      </c>
      <c r="THD1" s="33" t="s">
        <v>14047</v>
      </c>
      <c r="THE1" s="33" t="s">
        <v>14048</v>
      </c>
      <c r="THF1" s="33" t="s">
        <v>14049</v>
      </c>
      <c r="THG1" s="33" t="s">
        <v>14050</v>
      </c>
      <c r="THH1" s="33" t="s">
        <v>14051</v>
      </c>
      <c r="THI1" s="33" t="s">
        <v>14052</v>
      </c>
      <c r="THJ1" s="33" t="s">
        <v>14053</v>
      </c>
      <c r="THK1" s="33" t="s">
        <v>14054</v>
      </c>
      <c r="THL1" s="33" t="s">
        <v>14055</v>
      </c>
      <c r="THM1" s="33" t="s">
        <v>14056</v>
      </c>
      <c r="THN1" s="33" t="s">
        <v>14057</v>
      </c>
      <c r="THO1" s="33" t="s">
        <v>14058</v>
      </c>
      <c r="THP1" s="33" t="s">
        <v>14059</v>
      </c>
      <c r="THQ1" s="33" t="s">
        <v>14060</v>
      </c>
      <c r="THR1" s="33" t="s">
        <v>14061</v>
      </c>
      <c r="THS1" s="33" t="s">
        <v>14062</v>
      </c>
      <c r="THT1" s="33" t="s">
        <v>14063</v>
      </c>
      <c r="THU1" s="33" t="s">
        <v>14064</v>
      </c>
      <c r="THV1" s="33" t="s">
        <v>14065</v>
      </c>
      <c r="THW1" s="33" t="s">
        <v>14066</v>
      </c>
      <c r="THX1" s="33" t="s">
        <v>14067</v>
      </c>
      <c r="THY1" s="33" t="s">
        <v>14068</v>
      </c>
      <c r="THZ1" s="33" t="s">
        <v>14069</v>
      </c>
      <c r="TIA1" s="33" t="s">
        <v>14070</v>
      </c>
      <c r="TIB1" s="33" t="s">
        <v>14071</v>
      </c>
      <c r="TIC1" s="33" t="s">
        <v>14072</v>
      </c>
      <c r="TID1" s="33" t="s">
        <v>14073</v>
      </c>
      <c r="TIE1" s="33" t="s">
        <v>14074</v>
      </c>
      <c r="TIF1" s="33" t="s">
        <v>14075</v>
      </c>
      <c r="TIG1" s="33" t="s">
        <v>14076</v>
      </c>
      <c r="TIH1" s="33" t="s">
        <v>14077</v>
      </c>
      <c r="TII1" s="33" t="s">
        <v>14078</v>
      </c>
      <c r="TIJ1" s="33" t="s">
        <v>14079</v>
      </c>
      <c r="TIK1" s="33" t="s">
        <v>14080</v>
      </c>
      <c r="TIL1" s="33" t="s">
        <v>14081</v>
      </c>
      <c r="TIM1" s="33" t="s">
        <v>14082</v>
      </c>
      <c r="TIN1" s="33" t="s">
        <v>14083</v>
      </c>
      <c r="TIO1" s="33" t="s">
        <v>14084</v>
      </c>
      <c r="TIP1" s="33" t="s">
        <v>14085</v>
      </c>
      <c r="TIQ1" s="33" t="s">
        <v>14086</v>
      </c>
      <c r="TIR1" s="33" t="s">
        <v>14087</v>
      </c>
      <c r="TIS1" s="33" t="s">
        <v>14088</v>
      </c>
      <c r="TIT1" s="33" t="s">
        <v>14089</v>
      </c>
      <c r="TIU1" s="33" t="s">
        <v>14090</v>
      </c>
      <c r="TIV1" s="33" t="s">
        <v>14091</v>
      </c>
      <c r="TIW1" s="33" t="s">
        <v>14092</v>
      </c>
      <c r="TIX1" s="33" t="s">
        <v>14093</v>
      </c>
      <c r="TIY1" s="33" t="s">
        <v>14094</v>
      </c>
      <c r="TIZ1" s="33" t="s">
        <v>14095</v>
      </c>
      <c r="TJA1" s="33" t="s">
        <v>14096</v>
      </c>
      <c r="TJB1" s="33" t="s">
        <v>14097</v>
      </c>
      <c r="TJC1" s="33" t="s">
        <v>14098</v>
      </c>
      <c r="TJD1" s="33" t="s">
        <v>14099</v>
      </c>
      <c r="TJE1" s="33" t="s">
        <v>14100</v>
      </c>
      <c r="TJF1" s="33" t="s">
        <v>14101</v>
      </c>
      <c r="TJG1" s="33" t="s">
        <v>14102</v>
      </c>
      <c r="TJH1" s="33" t="s">
        <v>14103</v>
      </c>
      <c r="TJI1" s="33" t="s">
        <v>14104</v>
      </c>
      <c r="TJJ1" s="33" t="s">
        <v>14105</v>
      </c>
      <c r="TJK1" s="33" t="s">
        <v>14106</v>
      </c>
      <c r="TJL1" s="33" t="s">
        <v>14107</v>
      </c>
      <c r="TJM1" s="33" t="s">
        <v>14108</v>
      </c>
      <c r="TJN1" s="33" t="s">
        <v>14109</v>
      </c>
      <c r="TJO1" s="33" t="s">
        <v>14110</v>
      </c>
      <c r="TJP1" s="33" t="s">
        <v>14111</v>
      </c>
      <c r="TJQ1" s="33" t="s">
        <v>14112</v>
      </c>
      <c r="TJR1" s="33" t="s">
        <v>14113</v>
      </c>
      <c r="TJS1" s="33" t="s">
        <v>14114</v>
      </c>
      <c r="TJT1" s="33" t="s">
        <v>14115</v>
      </c>
      <c r="TJU1" s="33" t="s">
        <v>14116</v>
      </c>
      <c r="TJV1" s="33" t="s">
        <v>14117</v>
      </c>
      <c r="TJW1" s="33" t="s">
        <v>14118</v>
      </c>
      <c r="TJX1" s="33" t="s">
        <v>14119</v>
      </c>
      <c r="TJY1" s="33" t="s">
        <v>14120</v>
      </c>
      <c r="TJZ1" s="33" t="s">
        <v>14121</v>
      </c>
      <c r="TKA1" s="33" t="s">
        <v>14122</v>
      </c>
      <c r="TKB1" s="33" t="s">
        <v>14123</v>
      </c>
      <c r="TKC1" s="33" t="s">
        <v>14124</v>
      </c>
      <c r="TKD1" s="33" t="s">
        <v>14125</v>
      </c>
      <c r="TKE1" s="33" t="s">
        <v>14126</v>
      </c>
      <c r="TKF1" s="33" t="s">
        <v>14127</v>
      </c>
      <c r="TKG1" s="33" t="s">
        <v>14128</v>
      </c>
      <c r="TKH1" s="33" t="s">
        <v>14129</v>
      </c>
      <c r="TKI1" s="33" t="s">
        <v>14130</v>
      </c>
      <c r="TKJ1" s="33" t="s">
        <v>14131</v>
      </c>
      <c r="TKK1" s="33" t="s">
        <v>14132</v>
      </c>
      <c r="TKL1" s="33" t="s">
        <v>14133</v>
      </c>
      <c r="TKM1" s="33" t="s">
        <v>14134</v>
      </c>
      <c r="TKN1" s="33" t="s">
        <v>14135</v>
      </c>
      <c r="TKO1" s="33" t="s">
        <v>14136</v>
      </c>
      <c r="TKP1" s="33" t="s">
        <v>14137</v>
      </c>
      <c r="TKQ1" s="33" t="s">
        <v>14138</v>
      </c>
      <c r="TKR1" s="33" t="s">
        <v>14139</v>
      </c>
      <c r="TKS1" s="33" t="s">
        <v>14140</v>
      </c>
      <c r="TKT1" s="33" t="s">
        <v>14141</v>
      </c>
      <c r="TKU1" s="33" t="s">
        <v>14142</v>
      </c>
      <c r="TKV1" s="33" t="s">
        <v>14143</v>
      </c>
      <c r="TKW1" s="33" t="s">
        <v>14144</v>
      </c>
      <c r="TKX1" s="33" t="s">
        <v>14145</v>
      </c>
      <c r="TKY1" s="33" t="s">
        <v>14146</v>
      </c>
      <c r="TKZ1" s="33" t="s">
        <v>14147</v>
      </c>
      <c r="TLA1" s="33" t="s">
        <v>14148</v>
      </c>
      <c r="TLB1" s="33" t="s">
        <v>14149</v>
      </c>
      <c r="TLC1" s="33" t="s">
        <v>14150</v>
      </c>
      <c r="TLD1" s="33" t="s">
        <v>14151</v>
      </c>
      <c r="TLE1" s="33" t="s">
        <v>14152</v>
      </c>
      <c r="TLF1" s="33" t="s">
        <v>14153</v>
      </c>
      <c r="TLG1" s="33" t="s">
        <v>14154</v>
      </c>
      <c r="TLH1" s="33" t="s">
        <v>14155</v>
      </c>
      <c r="TLI1" s="33" t="s">
        <v>14156</v>
      </c>
      <c r="TLJ1" s="33" t="s">
        <v>14157</v>
      </c>
      <c r="TLK1" s="33" t="s">
        <v>14158</v>
      </c>
      <c r="TLL1" s="33" t="s">
        <v>14159</v>
      </c>
      <c r="TLM1" s="33" t="s">
        <v>14160</v>
      </c>
      <c r="TLN1" s="33" t="s">
        <v>14161</v>
      </c>
      <c r="TLO1" s="33" t="s">
        <v>14162</v>
      </c>
      <c r="TLP1" s="33" t="s">
        <v>14163</v>
      </c>
      <c r="TLQ1" s="33" t="s">
        <v>14164</v>
      </c>
      <c r="TLR1" s="33" t="s">
        <v>14165</v>
      </c>
      <c r="TLS1" s="33" t="s">
        <v>14166</v>
      </c>
      <c r="TLT1" s="33" t="s">
        <v>14167</v>
      </c>
      <c r="TLU1" s="33" t="s">
        <v>14168</v>
      </c>
      <c r="TLV1" s="33" t="s">
        <v>14169</v>
      </c>
      <c r="TLW1" s="33" t="s">
        <v>14170</v>
      </c>
      <c r="TLX1" s="33" t="s">
        <v>14171</v>
      </c>
      <c r="TLY1" s="33" t="s">
        <v>14172</v>
      </c>
      <c r="TLZ1" s="33" t="s">
        <v>14173</v>
      </c>
      <c r="TMA1" s="33" t="s">
        <v>14174</v>
      </c>
      <c r="TMB1" s="33" t="s">
        <v>14175</v>
      </c>
      <c r="TMC1" s="33" t="s">
        <v>14176</v>
      </c>
      <c r="TMD1" s="33" t="s">
        <v>14177</v>
      </c>
      <c r="TME1" s="33" t="s">
        <v>14178</v>
      </c>
      <c r="TMF1" s="33" t="s">
        <v>14179</v>
      </c>
      <c r="TMG1" s="33" t="s">
        <v>14180</v>
      </c>
      <c r="TMH1" s="33" t="s">
        <v>14181</v>
      </c>
      <c r="TMI1" s="33" t="s">
        <v>14182</v>
      </c>
      <c r="TMJ1" s="33" t="s">
        <v>14183</v>
      </c>
      <c r="TMK1" s="33" t="s">
        <v>14184</v>
      </c>
      <c r="TML1" s="33" t="s">
        <v>14185</v>
      </c>
      <c r="TMM1" s="33" t="s">
        <v>14186</v>
      </c>
      <c r="TMN1" s="33" t="s">
        <v>14187</v>
      </c>
      <c r="TMO1" s="33" t="s">
        <v>14188</v>
      </c>
      <c r="TMP1" s="33" t="s">
        <v>14189</v>
      </c>
      <c r="TMQ1" s="33" t="s">
        <v>14190</v>
      </c>
      <c r="TMR1" s="33" t="s">
        <v>14191</v>
      </c>
      <c r="TMS1" s="33" t="s">
        <v>14192</v>
      </c>
      <c r="TMT1" s="33" t="s">
        <v>14193</v>
      </c>
      <c r="TMU1" s="33" t="s">
        <v>14194</v>
      </c>
      <c r="TMV1" s="33" t="s">
        <v>14195</v>
      </c>
      <c r="TMW1" s="33" t="s">
        <v>14196</v>
      </c>
      <c r="TMX1" s="33" t="s">
        <v>14197</v>
      </c>
      <c r="TMY1" s="33" t="s">
        <v>14198</v>
      </c>
      <c r="TMZ1" s="33" t="s">
        <v>14199</v>
      </c>
      <c r="TNA1" s="33" t="s">
        <v>14200</v>
      </c>
      <c r="TNB1" s="33" t="s">
        <v>14201</v>
      </c>
      <c r="TNC1" s="33" t="s">
        <v>14202</v>
      </c>
      <c r="TND1" s="33" t="s">
        <v>14203</v>
      </c>
      <c r="TNE1" s="33" t="s">
        <v>14204</v>
      </c>
      <c r="TNF1" s="33" t="s">
        <v>14205</v>
      </c>
      <c r="TNG1" s="33" t="s">
        <v>14206</v>
      </c>
      <c r="TNH1" s="33" t="s">
        <v>14207</v>
      </c>
      <c r="TNI1" s="33" t="s">
        <v>14208</v>
      </c>
      <c r="TNJ1" s="33" t="s">
        <v>14209</v>
      </c>
      <c r="TNK1" s="33" t="s">
        <v>14210</v>
      </c>
      <c r="TNL1" s="33" t="s">
        <v>14211</v>
      </c>
      <c r="TNM1" s="33" t="s">
        <v>14212</v>
      </c>
      <c r="TNN1" s="33" t="s">
        <v>14213</v>
      </c>
      <c r="TNO1" s="33" t="s">
        <v>14214</v>
      </c>
      <c r="TNP1" s="33" t="s">
        <v>14215</v>
      </c>
      <c r="TNQ1" s="33" t="s">
        <v>14216</v>
      </c>
      <c r="TNR1" s="33" t="s">
        <v>14217</v>
      </c>
      <c r="TNS1" s="33" t="s">
        <v>14218</v>
      </c>
      <c r="TNT1" s="33" t="s">
        <v>14219</v>
      </c>
      <c r="TNU1" s="33" t="s">
        <v>14220</v>
      </c>
      <c r="TNV1" s="33" t="s">
        <v>14221</v>
      </c>
      <c r="TNW1" s="33" t="s">
        <v>14222</v>
      </c>
      <c r="TNX1" s="33" t="s">
        <v>14223</v>
      </c>
      <c r="TNY1" s="33" t="s">
        <v>14224</v>
      </c>
      <c r="TNZ1" s="33" t="s">
        <v>14225</v>
      </c>
      <c r="TOA1" s="33" t="s">
        <v>14226</v>
      </c>
      <c r="TOB1" s="33" t="s">
        <v>14227</v>
      </c>
      <c r="TOC1" s="33" t="s">
        <v>14228</v>
      </c>
      <c r="TOD1" s="33" t="s">
        <v>14229</v>
      </c>
      <c r="TOE1" s="33" t="s">
        <v>14230</v>
      </c>
      <c r="TOF1" s="33" t="s">
        <v>14231</v>
      </c>
      <c r="TOG1" s="33" t="s">
        <v>14232</v>
      </c>
      <c r="TOH1" s="33" t="s">
        <v>14233</v>
      </c>
      <c r="TOI1" s="33" t="s">
        <v>14234</v>
      </c>
      <c r="TOJ1" s="33" t="s">
        <v>14235</v>
      </c>
      <c r="TOK1" s="33" t="s">
        <v>14236</v>
      </c>
      <c r="TOL1" s="33" t="s">
        <v>14237</v>
      </c>
      <c r="TOM1" s="33" t="s">
        <v>14238</v>
      </c>
      <c r="TON1" s="33" t="s">
        <v>14239</v>
      </c>
      <c r="TOO1" s="33" t="s">
        <v>14240</v>
      </c>
      <c r="TOP1" s="33" t="s">
        <v>14241</v>
      </c>
      <c r="TOQ1" s="33" t="s">
        <v>14242</v>
      </c>
      <c r="TOR1" s="33" t="s">
        <v>14243</v>
      </c>
      <c r="TOS1" s="33" t="s">
        <v>14244</v>
      </c>
      <c r="TOT1" s="33" t="s">
        <v>14245</v>
      </c>
      <c r="TOU1" s="33" t="s">
        <v>14246</v>
      </c>
      <c r="TOV1" s="33" t="s">
        <v>14247</v>
      </c>
      <c r="TOW1" s="33" t="s">
        <v>14248</v>
      </c>
      <c r="TOX1" s="33" t="s">
        <v>14249</v>
      </c>
      <c r="TOY1" s="33" t="s">
        <v>14250</v>
      </c>
      <c r="TOZ1" s="33" t="s">
        <v>14251</v>
      </c>
      <c r="TPA1" s="33" t="s">
        <v>14252</v>
      </c>
      <c r="TPB1" s="33" t="s">
        <v>14253</v>
      </c>
      <c r="TPC1" s="33" t="s">
        <v>14254</v>
      </c>
      <c r="TPD1" s="33" t="s">
        <v>14255</v>
      </c>
      <c r="TPE1" s="33" t="s">
        <v>14256</v>
      </c>
      <c r="TPF1" s="33" t="s">
        <v>14257</v>
      </c>
      <c r="TPG1" s="33" t="s">
        <v>14258</v>
      </c>
      <c r="TPH1" s="33" t="s">
        <v>14259</v>
      </c>
      <c r="TPI1" s="33" t="s">
        <v>14260</v>
      </c>
      <c r="TPJ1" s="33" t="s">
        <v>14261</v>
      </c>
      <c r="TPK1" s="33" t="s">
        <v>14262</v>
      </c>
      <c r="TPL1" s="33" t="s">
        <v>14263</v>
      </c>
      <c r="TPM1" s="33" t="s">
        <v>14264</v>
      </c>
      <c r="TPN1" s="33" t="s">
        <v>14265</v>
      </c>
      <c r="TPO1" s="33" t="s">
        <v>14266</v>
      </c>
      <c r="TPP1" s="33" t="s">
        <v>14267</v>
      </c>
      <c r="TPQ1" s="33" t="s">
        <v>14268</v>
      </c>
      <c r="TPR1" s="33" t="s">
        <v>14269</v>
      </c>
      <c r="TPS1" s="33" t="s">
        <v>14270</v>
      </c>
      <c r="TPT1" s="33" t="s">
        <v>14271</v>
      </c>
      <c r="TPU1" s="33" t="s">
        <v>14272</v>
      </c>
      <c r="TPV1" s="33" t="s">
        <v>14273</v>
      </c>
      <c r="TPW1" s="33" t="s">
        <v>14274</v>
      </c>
      <c r="TPX1" s="33" t="s">
        <v>14275</v>
      </c>
      <c r="TPY1" s="33" t="s">
        <v>14276</v>
      </c>
      <c r="TPZ1" s="33" t="s">
        <v>14277</v>
      </c>
      <c r="TQA1" s="33" t="s">
        <v>14278</v>
      </c>
      <c r="TQB1" s="33" t="s">
        <v>14279</v>
      </c>
      <c r="TQC1" s="33" t="s">
        <v>14280</v>
      </c>
      <c r="TQD1" s="33" t="s">
        <v>14281</v>
      </c>
      <c r="TQE1" s="33" t="s">
        <v>14282</v>
      </c>
      <c r="TQF1" s="33" t="s">
        <v>14283</v>
      </c>
      <c r="TQG1" s="33" t="s">
        <v>14284</v>
      </c>
      <c r="TQH1" s="33" t="s">
        <v>14285</v>
      </c>
      <c r="TQI1" s="33" t="s">
        <v>14286</v>
      </c>
      <c r="TQJ1" s="33" t="s">
        <v>14287</v>
      </c>
      <c r="TQK1" s="33" t="s">
        <v>14288</v>
      </c>
      <c r="TQL1" s="33" t="s">
        <v>14289</v>
      </c>
      <c r="TQM1" s="33" t="s">
        <v>14290</v>
      </c>
      <c r="TQN1" s="33" t="s">
        <v>14291</v>
      </c>
      <c r="TQO1" s="33" t="s">
        <v>14292</v>
      </c>
      <c r="TQP1" s="33" t="s">
        <v>14293</v>
      </c>
      <c r="TQQ1" s="33" t="s">
        <v>14294</v>
      </c>
      <c r="TQR1" s="33" t="s">
        <v>14295</v>
      </c>
      <c r="TQS1" s="33" t="s">
        <v>14296</v>
      </c>
      <c r="TQT1" s="33" t="s">
        <v>14297</v>
      </c>
      <c r="TQU1" s="33" t="s">
        <v>14298</v>
      </c>
      <c r="TQV1" s="33" t="s">
        <v>14299</v>
      </c>
      <c r="TQW1" s="33" t="s">
        <v>14300</v>
      </c>
      <c r="TQX1" s="33" t="s">
        <v>14301</v>
      </c>
      <c r="TQY1" s="33" t="s">
        <v>14302</v>
      </c>
      <c r="TQZ1" s="33" t="s">
        <v>14303</v>
      </c>
      <c r="TRA1" s="33" t="s">
        <v>14304</v>
      </c>
      <c r="TRB1" s="33" t="s">
        <v>14305</v>
      </c>
      <c r="TRC1" s="33" t="s">
        <v>14306</v>
      </c>
      <c r="TRD1" s="33" t="s">
        <v>14307</v>
      </c>
      <c r="TRE1" s="33" t="s">
        <v>14308</v>
      </c>
      <c r="TRF1" s="33" t="s">
        <v>14309</v>
      </c>
      <c r="TRG1" s="33" t="s">
        <v>14310</v>
      </c>
      <c r="TRH1" s="33" t="s">
        <v>14311</v>
      </c>
      <c r="TRI1" s="33" t="s">
        <v>14312</v>
      </c>
      <c r="TRJ1" s="33" t="s">
        <v>14313</v>
      </c>
      <c r="TRK1" s="33" t="s">
        <v>14314</v>
      </c>
      <c r="TRL1" s="33" t="s">
        <v>14315</v>
      </c>
      <c r="TRM1" s="33" t="s">
        <v>14316</v>
      </c>
      <c r="TRN1" s="33" t="s">
        <v>14317</v>
      </c>
      <c r="TRO1" s="33" t="s">
        <v>14318</v>
      </c>
      <c r="TRP1" s="33" t="s">
        <v>14319</v>
      </c>
      <c r="TRQ1" s="33" t="s">
        <v>14320</v>
      </c>
      <c r="TRR1" s="33" t="s">
        <v>14321</v>
      </c>
      <c r="TRS1" s="33" t="s">
        <v>14322</v>
      </c>
      <c r="TRT1" s="33" t="s">
        <v>14323</v>
      </c>
      <c r="TRU1" s="33" t="s">
        <v>14324</v>
      </c>
      <c r="TRV1" s="33" t="s">
        <v>14325</v>
      </c>
      <c r="TRW1" s="33" t="s">
        <v>14326</v>
      </c>
      <c r="TRX1" s="33" t="s">
        <v>14327</v>
      </c>
      <c r="TRY1" s="33" t="s">
        <v>14328</v>
      </c>
      <c r="TRZ1" s="33" t="s">
        <v>14329</v>
      </c>
      <c r="TSA1" s="33" t="s">
        <v>14330</v>
      </c>
      <c r="TSB1" s="33" t="s">
        <v>14331</v>
      </c>
      <c r="TSC1" s="33" t="s">
        <v>14332</v>
      </c>
      <c r="TSD1" s="33" t="s">
        <v>14333</v>
      </c>
      <c r="TSE1" s="33" t="s">
        <v>14334</v>
      </c>
      <c r="TSF1" s="33" t="s">
        <v>14335</v>
      </c>
      <c r="TSG1" s="33" t="s">
        <v>14336</v>
      </c>
      <c r="TSH1" s="33" t="s">
        <v>14337</v>
      </c>
      <c r="TSI1" s="33" t="s">
        <v>14338</v>
      </c>
      <c r="TSJ1" s="33" t="s">
        <v>14339</v>
      </c>
      <c r="TSK1" s="33" t="s">
        <v>14340</v>
      </c>
      <c r="TSL1" s="33" t="s">
        <v>14341</v>
      </c>
      <c r="TSM1" s="33" t="s">
        <v>14342</v>
      </c>
      <c r="TSN1" s="33" t="s">
        <v>14343</v>
      </c>
      <c r="TSO1" s="33" t="s">
        <v>14344</v>
      </c>
      <c r="TSP1" s="33" t="s">
        <v>14345</v>
      </c>
      <c r="TSQ1" s="33" t="s">
        <v>14346</v>
      </c>
      <c r="TSR1" s="33" t="s">
        <v>14347</v>
      </c>
      <c r="TSS1" s="33" t="s">
        <v>14348</v>
      </c>
      <c r="TST1" s="33" t="s">
        <v>14349</v>
      </c>
      <c r="TSU1" s="33" t="s">
        <v>14350</v>
      </c>
      <c r="TSV1" s="33" t="s">
        <v>14351</v>
      </c>
      <c r="TSW1" s="33" t="s">
        <v>14352</v>
      </c>
      <c r="TSX1" s="33" t="s">
        <v>14353</v>
      </c>
      <c r="TSY1" s="33" t="s">
        <v>14354</v>
      </c>
      <c r="TSZ1" s="33" t="s">
        <v>14355</v>
      </c>
      <c r="TTA1" s="33" t="s">
        <v>14356</v>
      </c>
      <c r="TTB1" s="33" t="s">
        <v>14357</v>
      </c>
      <c r="TTC1" s="33" t="s">
        <v>14358</v>
      </c>
      <c r="TTD1" s="33" t="s">
        <v>14359</v>
      </c>
      <c r="TTE1" s="33" t="s">
        <v>14360</v>
      </c>
      <c r="TTF1" s="33" t="s">
        <v>14361</v>
      </c>
      <c r="TTG1" s="33" t="s">
        <v>14362</v>
      </c>
      <c r="TTH1" s="33" t="s">
        <v>14363</v>
      </c>
      <c r="TTI1" s="33" t="s">
        <v>14364</v>
      </c>
      <c r="TTJ1" s="33" t="s">
        <v>14365</v>
      </c>
      <c r="TTK1" s="33" t="s">
        <v>14366</v>
      </c>
      <c r="TTL1" s="33" t="s">
        <v>14367</v>
      </c>
      <c r="TTM1" s="33" t="s">
        <v>14368</v>
      </c>
      <c r="TTN1" s="33" t="s">
        <v>14369</v>
      </c>
      <c r="TTO1" s="33" t="s">
        <v>14370</v>
      </c>
      <c r="TTP1" s="33" t="s">
        <v>14371</v>
      </c>
      <c r="TTQ1" s="33" t="s">
        <v>14372</v>
      </c>
      <c r="TTR1" s="33" t="s">
        <v>14373</v>
      </c>
      <c r="TTS1" s="33" t="s">
        <v>14374</v>
      </c>
      <c r="TTT1" s="33" t="s">
        <v>14375</v>
      </c>
      <c r="TTU1" s="33" t="s">
        <v>14376</v>
      </c>
      <c r="TTV1" s="33" t="s">
        <v>14377</v>
      </c>
      <c r="TTW1" s="33" t="s">
        <v>14378</v>
      </c>
      <c r="TTX1" s="33" t="s">
        <v>14379</v>
      </c>
      <c r="TTY1" s="33" t="s">
        <v>14380</v>
      </c>
      <c r="TTZ1" s="33" t="s">
        <v>14381</v>
      </c>
      <c r="TUA1" s="33" t="s">
        <v>14382</v>
      </c>
      <c r="TUB1" s="33" t="s">
        <v>14383</v>
      </c>
      <c r="TUC1" s="33" t="s">
        <v>14384</v>
      </c>
      <c r="TUD1" s="33" t="s">
        <v>14385</v>
      </c>
      <c r="TUE1" s="33" t="s">
        <v>14386</v>
      </c>
      <c r="TUF1" s="33" t="s">
        <v>14387</v>
      </c>
      <c r="TUG1" s="33" t="s">
        <v>14388</v>
      </c>
      <c r="TUH1" s="33" t="s">
        <v>14389</v>
      </c>
      <c r="TUI1" s="33" t="s">
        <v>14390</v>
      </c>
      <c r="TUJ1" s="33" t="s">
        <v>14391</v>
      </c>
      <c r="TUK1" s="33" t="s">
        <v>14392</v>
      </c>
      <c r="TUL1" s="33" t="s">
        <v>14393</v>
      </c>
      <c r="TUM1" s="33" t="s">
        <v>14394</v>
      </c>
      <c r="TUN1" s="33" t="s">
        <v>14395</v>
      </c>
      <c r="TUO1" s="33" t="s">
        <v>14396</v>
      </c>
      <c r="TUP1" s="33" t="s">
        <v>14397</v>
      </c>
      <c r="TUQ1" s="33" t="s">
        <v>14398</v>
      </c>
      <c r="TUR1" s="33" t="s">
        <v>14399</v>
      </c>
      <c r="TUS1" s="33" t="s">
        <v>14400</v>
      </c>
      <c r="TUT1" s="33" t="s">
        <v>14401</v>
      </c>
      <c r="TUU1" s="33" t="s">
        <v>14402</v>
      </c>
      <c r="TUV1" s="33" t="s">
        <v>14403</v>
      </c>
      <c r="TUW1" s="33" t="s">
        <v>14404</v>
      </c>
      <c r="TUX1" s="33" t="s">
        <v>14405</v>
      </c>
      <c r="TUY1" s="33" t="s">
        <v>14406</v>
      </c>
      <c r="TUZ1" s="33" t="s">
        <v>14407</v>
      </c>
      <c r="TVA1" s="33" t="s">
        <v>14408</v>
      </c>
      <c r="TVB1" s="33" t="s">
        <v>14409</v>
      </c>
      <c r="TVC1" s="33" t="s">
        <v>14410</v>
      </c>
      <c r="TVD1" s="33" t="s">
        <v>14411</v>
      </c>
      <c r="TVE1" s="33" t="s">
        <v>14412</v>
      </c>
      <c r="TVF1" s="33" t="s">
        <v>14413</v>
      </c>
      <c r="TVG1" s="33" t="s">
        <v>14414</v>
      </c>
      <c r="TVH1" s="33" t="s">
        <v>14415</v>
      </c>
      <c r="TVI1" s="33" t="s">
        <v>14416</v>
      </c>
      <c r="TVJ1" s="33" t="s">
        <v>14417</v>
      </c>
      <c r="TVK1" s="33" t="s">
        <v>14418</v>
      </c>
      <c r="TVL1" s="33" t="s">
        <v>14419</v>
      </c>
      <c r="TVM1" s="33" t="s">
        <v>14420</v>
      </c>
      <c r="TVN1" s="33" t="s">
        <v>14421</v>
      </c>
      <c r="TVO1" s="33" t="s">
        <v>14422</v>
      </c>
      <c r="TVP1" s="33" t="s">
        <v>14423</v>
      </c>
      <c r="TVQ1" s="33" t="s">
        <v>14424</v>
      </c>
      <c r="TVR1" s="33" t="s">
        <v>14425</v>
      </c>
      <c r="TVS1" s="33" t="s">
        <v>14426</v>
      </c>
      <c r="TVT1" s="33" t="s">
        <v>14427</v>
      </c>
      <c r="TVU1" s="33" t="s">
        <v>14428</v>
      </c>
      <c r="TVV1" s="33" t="s">
        <v>14429</v>
      </c>
      <c r="TVW1" s="33" t="s">
        <v>14430</v>
      </c>
      <c r="TVX1" s="33" t="s">
        <v>14431</v>
      </c>
      <c r="TVY1" s="33" t="s">
        <v>14432</v>
      </c>
      <c r="TVZ1" s="33" t="s">
        <v>14433</v>
      </c>
      <c r="TWA1" s="33" t="s">
        <v>14434</v>
      </c>
      <c r="TWB1" s="33" t="s">
        <v>14435</v>
      </c>
      <c r="TWC1" s="33" t="s">
        <v>14436</v>
      </c>
      <c r="TWD1" s="33" t="s">
        <v>14437</v>
      </c>
      <c r="TWE1" s="33" t="s">
        <v>14438</v>
      </c>
      <c r="TWF1" s="33" t="s">
        <v>14439</v>
      </c>
      <c r="TWG1" s="33" t="s">
        <v>14440</v>
      </c>
      <c r="TWH1" s="33" t="s">
        <v>14441</v>
      </c>
      <c r="TWI1" s="33" t="s">
        <v>14442</v>
      </c>
      <c r="TWJ1" s="33" t="s">
        <v>14443</v>
      </c>
      <c r="TWK1" s="33" t="s">
        <v>14444</v>
      </c>
      <c r="TWL1" s="33" t="s">
        <v>14445</v>
      </c>
      <c r="TWM1" s="33" t="s">
        <v>14446</v>
      </c>
      <c r="TWN1" s="33" t="s">
        <v>14447</v>
      </c>
      <c r="TWO1" s="33" t="s">
        <v>14448</v>
      </c>
      <c r="TWP1" s="33" t="s">
        <v>14449</v>
      </c>
      <c r="TWQ1" s="33" t="s">
        <v>14450</v>
      </c>
      <c r="TWR1" s="33" t="s">
        <v>14451</v>
      </c>
      <c r="TWS1" s="33" t="s">
        <v>14452</v>
      </c>
      <c r="TWT1" s="33" t="s">
        <v>14453</v>
      </c>
      <c r="TWU1" s="33" t="s">
        <v>14454</v>
      </c>
      <c r="TWV1" s="33" t="s">
        <v>14455</v>
      </c>
      <c r="TWW1" s="33" t="s">
        <v>14456</v>
      </c>
      <c r="TWX1" s="33" t="s">
        <v>14457</v>
      </c>
      <c r="TWY1" s="33" t="s">
        <v>14458</v>
      </c>
      <c r="TWZ1" s="33" t="s">
        <v>14459</v>
      </c>
      <c r="TXA1" s="33" t="s">
        <v>14460</v>
      </c>
      <c r="TXB1" s="33" t="s">
        <v>14461</v>
      </c>
      <c r="TXC1" s="33" t="s">
        <v>14462</v>
      </c>
      <c r="TXD1" s="33" t="s">
        <v>14463</v>
      </c>
      <c r="TXE1" s="33" t="s">
        <v>14464</v>
      </c>
      <c r="TXF1" s="33" t="s">
        <v>14465</v>
      </c>
      <c r="TXG1" s="33" t="s">
        <v>14466</v>
      </c>
      <c r="TXH1" s="33" t="s">
        <v>14467</v>
      </c>
      <c r="TXI1" s="33" t="s">
        <v>14468</v>
      </c>
      <c r="TXJ1" s="33" t="s">
        <v>14469</v>
      </c>
      <c r="TXK1" s="33" t="s">
        <v>14470</v>
      </c>
      <c r="TXL1" s="33" t="s">
        <v>14471</v>
      </c>
      <c r="TXM1" s="33" t="s">
        <v>14472</v>
      </c>
      <c r="TXN1" s="33" t="s">
        <v>14473</v>
      </c>
      <c r="TXO1" s="33" t="s">
        <v>14474</v>
      </c>
      <c r="TXP1" s="33" t="s">
        <v>14475</v>
      </c>
      <c r="TXQ1" s="33" t="s">
        <v>14476</v>
      </c>
      <c r="TXR1" s="33" t="s">
        <v>14477</v>
      </c>
      <c r="TXS1" s="33" t="s">
        <v>14478</v>
      </c>
      <c r="TXT1" s="33" t="s">
        <v>14479</v>
      </c>
      <c r="TXU1" s="33" t="s">
        <v>14480</v>
      </c>
      <c r="TXV1" s="33" t="s">
        <v>14481</v>
      </c>
      <c r="TXW1" s="33" t="s">
        <v>14482</v>
      </c>
      <c r="TXX1" s="33" t="s">
        <v>14483</v>
      </c>
      <c r="TXY1" s="33" t="s">
        <v>14484</v>
      </c>
      <c r="TXZ1" s="33" t="s">
        <v>14485</v>
      </c>
      <c r="TYA1" s="33" t="s">
        <v>14486</v>
      </c>
      <c r="TYB1" s="33" t="s">
        <v>14487</v>
      </c>
      <c r="TYC1" s="33" t="s">
        <v>14488</v>
      </c>
      <c r="TYD1" s="33" t="s">
        <v>14489</v>
      </c>
      <c r="TYE1" s="33" t="s">
        <v>14490</v>
      </c>
      <c r="TYF1" s="33" t="s">
        <v>14491</v>
      </c>
      <c r="TYG1" s="33" t="s">
        <v>14492</v>
      </c>
      <c r="TYH1" s="33" t="s">
        <v>14493</v>
      </c>
      <c r="TYI1" s="33" t="s">
        <v>14494</v>
      </c>
      <c r="TYJ1" s="33" t="s">
        <v>14495</v>
      </c>
      <c r="TYK1" s="33" t="s">
        <v>14496</v>
      </c>
      <c r="TYL1" s="33" t="s">
        <v>14497</v>
      </c>
      <c r="TYM1" s="33" t="s">
        <v>14498</v>
      </c>
      <c r="TYN1" s="33" t="s">
        <v>14499</v>
      </c>
      <c r="TYO1" s="33" t="s">
        <v>14500</v>
      </c>
      <c r="TYP1" s="33" t="s">
        <v>14501</v>
      </c>
      <c r="TYQ1" s="33" t="s">
        <v>14502</v>
      </c>
      <c r="TYR1" s="33" t="s">
        <v>14503</v>
      </c>
      <c r="TYS1" s="33" t="s">
        <v>14504</v>
      </c>
      <c r="TYT1" s="33" t="s">
        <v>14505</v>
      </c>
      <c r="TYU1" s="33" t="s">
        <v>14506</v>
      </c>
      <c r="TYV1" s="33" t="s">
        <v>14507</v>
      </c>
      <c r="TYW1" s="33" t="s">
        <v>14508</v>
      </c>
      <c r="TYX1" s="33" t="s">
        <v>14509</v>
      </c>
      <c r="TYY1" s="33" t="s">
        <v>14510</v>
      </c>
      <c r="TYZ1" s="33" t="s">
        <v>14511</v>
      </c>
      <c r="TZA1" s="33" t="s">
        <v>14512</v>
      </c>
      <c r="TZB1" s="33" t="s">
        <v>14513</v>
      </c>
      <c r="TZC1" s="33" t="s">
        <v>14514</v>
      </c>
      <c r="TZD1" s="33" t="s">
        <v>14515</v>
      </c>
      <c r="TZE1" s="33" t="s">
        <v>14516</v>
      </c>
      <c r="TZF1" s="33" t="s">
        <v>14517</v>
      </c>
      <c r="TZG1" s="33" t="s">
        <v>14518</v>
      </c>
      <c r="TZH1" s="33" t="s">
        <v>14519</v>
      </c>
      <c r="TZI1" s="33" t="s">
        <v>14520</v>
      </c>
      <c r="TZJ1" s="33" t="s">
        <v>14521</v>
      </c>
      <c r="TZK1" s="33" t="s">
        <v>14522</v>
      </c>
      <c r="TZL1" s="33" t="s">
        <v>14523</v>
      </c>
      <c r="TZM1" s="33" t="s">
        <v>14524</v>
      </c>
      <c r="TZN1" s="33" t="s">
        <v>14525</v>
      </c>
      <c r="TZO1" s="33" t="s">
        <v>14526</v>
      </c>
      <c r="TZP1" s="33" t="s">
        <v>14527</v>
      </c>
      <c r="TZQ1" s="33" t="s">
        <v>14528</v>
      </c>
      <c r="TZR1" s="33" t="s">
        <v>14529</v>
      </c>
      <c r="TZS1" s="33" t="s">
        <v>14530</v>
      </c>
      <c r="TZT1" s="33" t="s">
        <v>14531</v>
      </c>
      <c r="TZU1" s="33" t="s">
        <v>14532</v>
      </c>
      <c r="TZV1" s="33" t="s">
        <v>14533</v>
      </c>
      <c r="TZW1" s="33" t="s">
        <v>14534</v>
      </c>
      <c r="TZX1" s="33" t="s">
        <v>14535</v>
      </c>
      <c r="TZY1" s="33" t="s">
        <v>14536</v>
      </c>
      <c r="TZZ1" s="33" t="s">
        <v>14537</v>
      </c>
      <c r="UAA1" s="33" t="s">
        <v>14538</v>
      </c>
      <c r="UAB1" s="33" t="s">
        <v>14539</v>
      </c>
      <c r="UAC1" s="33" t="s">
        <v>14540</v>
      </c>
      <c r="UAD1" s="33" t="s">
        <v>14541</v>
      </c>
      <c r="UAE1" s="33" t="s">
        <v>14542</v>
      </c>
      <c r="UAF1" s="33" t="s">
        <v>14543</v>
      </c>
      <c r="UAG1" s="33" t="s">
        <v>14544</v>
      </c>
      <c r="UAH1" s="33" t="s">
        <v>14545</v>
      </c>
      <c r="UAI1" s="33" t="s">
        <v>14546</v>
      </c>
      <c r="UAJ1" s="33" t="s">
        <v>14547</v>
      </c>
      <c r="UAK1" s="33" t="s">
        <v>14548</v>
      </c>
      <c r="UAL1" s="33" t="s">
        <v>14549</v>
      </c>
      <c r="UAM1" s="33" t="s">
        <v>14550</v>
      </c>
      <c r="UAN1" s="33" t="s">
        <v>14551</v>
      </c>
      <c r="UAO1" s="33" t="s">
        <v>14552</v>
      </c>
      <c r="UAP1" s="33" t="s">
        <v>14553</v>
      </c>
      <c r="UAQ1" s="33" t="s">
        <v>14554</v>
      </c>
      <c r="UAR1" s="33" t="s">
        <v>14555</v>
      </c>
      <c r="UAS1" s="33" t="s">
        <v>14556</v>
      </c>
      <c r="UAT1" s="33" t="s">
        <v>14557</v>
      </c>
      <c r="UAU1" s="33" t="s">
        <v>14558</v>
      </c>
      <c r="UAV1" s="33" t="s">
        <v>14559</v>
      </c>
      <c r="UAW1" s="33" t="s">
        <v>14560</v>
      </c>
      <c r="UAX1" s="33" t="s">
        <v>14561</v>
      </c>
      <c r="UAY1" s="33" t="s">
        <v>14562</v>
      </c>
      <c r="UAZ1" s="33" t="s">
        <v>14563</v>
      </c>
      <c r="UBA1" s="33" t="s">
        <v>14564</v>
      </c>
      <c r="UBB1" s="33" t="s">
        <v>14565</v>
      </c>
      <c r="UBC1" s="33" t="s">
        <v>14566</v>
      </c>
      <c r="UBD1" s="33" t="s">
        <v>14567</v>
      </c>
      <c r="UBE1" s="33" t="s">
        <v>14568</v>
      </c>
      <c r="UBF1" s="33" t="s">
        <v>14569</v>
      </c>
      <c r="UBG1" s="33" t="s">
        <v>14570</v>
      </c>
      <c r="UBH1" s="33" t="s">
        <v>14571</v>
      </c>
      <c r="UBI1" s="33" t="s">
        <v>14572</v>
      </c>
      <c r="UBJ1" s="33" t="s">
        <v>14573</v>
      </c>
      <c r="UBK1" s="33" t="s">
        <v>14574</v>
      </c>
      <c r="UBL1" s="33" t="s">
        <v>14575</v>
      </c>
      <c r="UBM1" s="33" t="s">
        <v>14576</v>
      </c>
      <c r="UBN1" s="33" t="s">
        <v>14577</v>
      </c>
      <c r="UBO1" s="33" t="s">
        <v>14578</v>
      </c>
      <c r="UBP1" s="33" t="s">
        <v>14579</v>
      </c>
      <c r="UBQ1" s="33" t="s">
        <v>14580</v>
      </c>
      <c r="UBR1" s="33" t="s">
        <v>14581</v>
      </c>
      <c r="UBS1" s="33" t="s">
        <v>14582</v>
      </c>
      <c r="UBT1" s="33" t="s">
        <v>14583</v>
      </c>
      <c r="UBU1" s="33" t="s">
        <v>14584</v>
      </c>
      <c r="UBV1" s="33" t="s">
        <v>14585</v>
      </c>
      <c r="UBW1" s="33" t="s">
        <v>14586</v>
      </c>
      <c r="UBX1" s="33" t="s">
        <v>14587</v>
      </c>
      <c r="UBY1" s="33" t="s">
        <v>14588</v>
      </c>
      <c r="UBZ1" s="33" t="s">
        <v>14589</v>
      </c>
      <c r="UCA1" s="33" t="s">
        <v>14590</v>
      </c>
      <c r="UCB1" s="33" t="s">
        <v>14591</v>
      </c>
      <c r="UCC1" s="33" t="s">
        <v>14592</v>
      </c>
      <c r="UCD1" s="33" t="s">
        <v>14593</v>
      </c>
      <c r="UCE1" s="33" t="s">
        <v>14594</v>
      </c>
      <c r="UCF1" s="33" t="s">
        <v>14595</v>
      </c>
      <c r="UCG1" s="33" t="s">
        <v>14596</v>
      </c>
      <c r="UCH1" s="33" t="s">
        <v>14597</v>
      </c>
      <c r="UCI1" s="33" t="s">
        <v>14598</v>
      </c>
      <c r="UCJ1" s="33" t="s">
        <v>14599</v>
      </c>
      <c r="UCK1" s="33" t="s">
        <v>14600</v>
      </c>
      <c r="UCL1" s="33" t="s">
        <v>14601</v>
      </c>
      <c r="UCM1" s="33" t="s">
        <v>14602</v>
      </c>
      <c r="UCN1" s="33" t="s">
        <v>14603</v>
      </c>
      <c r="UCO1" s="33" t="s">
        <v>14604</v>
      </c>
      <c r="UCP1" s="33" t="s">
        <v>14605</v>
      </c>
      <c r="UCQ1" s="33" t="s">
        <v>14606</v>
      </c>
      <c r="UCR1" s="33" t="s">
        <v>14607</v>
      </c>
      <c r="UCS1" s="33" t="s">
        <v>14608</v>
      </c>
      <c r="UCT1" s="33" t="s">
        <v>14609</v>
      </c>
      <c r="UCU1" s="33" t="s">
        <v>14610</v>
      </c>
      <c r="UCV1" s="33" t="s">
        <v>14611</v>
      </c>
      <c r="UCW1" s="33" t="s">
        <v>14612</v>
      </c>
      <c r="UCX1" s="33" t="s">
        <v>14613</v>
      </c>
      <c r="UCY1" s="33" t="s">
        <v>14614</v>
      </c>
      <c r="UCZ1" s="33" t="s">
        <v>14615</v>
      </c>
      <c r="UDA1" s="33" t="s">
        <v>14616</v>
      </c>
      <c r="UDB1" s="33" t="s">
        <v>14617</v>
      </c>
      <c r="UDC1" s="33" t="s">
        <v>14618</v>
      </c>
      <c r="UDD1" s="33" t="s">
        <v>14619</v>
      </c>
      <c r="UDE1" s="33" t="s">
        <v>14620</v>
      </c>
      <c r="UDF1" s="33" t="s">
        <v>14621</v>
      </c>
      <c r="UDG1" s="33" t="s">
        <v>14622</v>
      </c>
      <c r="UDH1" s="33" t="s">
        <v>14623</v>
      </c>
      <c r="UDI1" s="33" t="s">
        <v>14624</v>
      </c>
      <c r="UDJ1" s="33" t="s">
        <v>14625</v>
      </c>
      <c r="UDK1" s="33" t="s">
        <v>14626</v>
      </c>
      <c r="UDL1" s="33" t="s">
        <v>14627</v>
      </c>
      <c r="UDM1" s="33" t="s">
        <v>14628</v>
      </c>
      <c r="UDN1" s="33" t="s">
        <v>14629</v>
      </c>
      <c r="UDO1" s="33" t="s">
        <v>14630</v>
      </c>
      <c r="UDP1" s="33" t="s">
        <v>14631</v>
      </c>
      <c r="UDQ1" s="33" t="s">
        <v>14632</v>
      </c>
      <c r="UDR1" s="33" t="s">
        <v>14633</v>
      </c>
      <c r="UDS1" s="33" t="s">
        <v>14634</v>
      </c>
      <c r="UDT1" s="33" t="s">
        <v>14635</v>
      </c>
      <c r="UDU1" s="33" t="s">
        <v>14636</v>
      </c>
      <c r="UDV1" s="33" t="s">
        <v>14637</v>
      </c>
      <c r="UDW1" s="33" t="s">
        <v>14638</v>
      </c>
      <c r="UDX1" s="33" t="s">
        <v>14639</v>
      </c>
      <c r="UDY1" s="33" t="s">
        <v>14640</v>
      </c>
      <c r="UDZ1" s="33" t="s">
        <v>14641</v>
      </c>
      <c r="UEA1" s="33" t="s">
        <v>14642</v>
      </c>
      <c r="UEB1" s="33" t="s">
        <v>14643</v>
      </c>
      <c r="UEC1" s="33" t="s">
        <v>14644</v>
      </c>
      <c r="UED1" s="33" t="s">
        <v>14645</v>
      </c>
      <c r="UEE1" s="33" t="s">
        <v>14646</v>
      </c>
      <c r="UEF1" s="33" t="s">
        <v>14647</v>
      </c>
      <c r="UEG1" s="33" t="s">
        <v>14648</v>
      </c>
      <c r="UEH1" s="33" t="s">
        <v>14649</v>
      </c>
      <c r="UEI1" s="33" t="s">
        <v>14650</v>
      </c>
      <c r="UEJ1" s="33" t="s">
        <v>14651</v>
      </c>
      <c r="UEK1" s="33" t="s">
        <v>14652</v>
      </c>
      <c r="UEL1" s="33" t="s">
        <v>14653</v>
      </c>
      <c r="UEM1" s="33" t="s">
        <v>14654</v>
      </c>
      <c r="UEN1" s="33" t="s">
        <v>14655</v>
      </c>
      <c r="UEO1" s="33" t="s">
        <v>14656</v>
      </c>
      <c r="UEP1" s="33" t="s">
        <v>14657</v>
      </c>
      <c r="UEQ1" s="33" t="s">
        <v>14658</v>
      </c>
      <c r="UER1" s="33" t="s">
        <v>14659</v>
      </c>
      <c r="UES1" s="33" t="s">
        <v>14660</v>
      </c>
      <c r="UET1" s="33" t="s">
        <v>14661</v>
      </c>
      <c r="UEU1" s="33" t="s">
        <v>14662</v>
      </c>
      <c r="UEV1" s="33" t="s">
        <v>14663</v>
      </c>
      <c r="UEW1" s="33" t="s">
        <v>14664</v>
      </c>
      <c r="UEX1" s="33" t="s">
        <v>14665</v>
      </c>
      <c r="UEY1" s="33" t="s">
        <v>14666</v>
      </c>
      <c r="UEZ1" s="33" t="s">
        <v>14667</v>
      </c>
      <c r="UFA1" s="33" t="s">
        <v>14668</v>
      </c>
      <c r="UFB1" s="33" t="s">
        <v>14669</v>
      </c>
      <c r="UFC1" s="33" t="s">
        <v>14670</v>
      </c>
      <c r="UFD1" s="33" t="s">
        <v>14671</v>
      </c>
      <c r="UFE1" s="33" t="s">
        <v>14672</v>
      </c>
      <c r="UFF1" s="33" t="s">
        <v>14673</v>
      </c>
      <c r="UFG1" s="33" t="s">
        <v>14674</v>
      </c>
      <c r="UFH1" s="33" t="s">
        <v>14675</v>
      </c>
      <c r="UFI1" s="33" t="s">
        <v>14676</v>
      </c>
      <c r="UFJ1" s="33" t="s">
        <v>14677</v>
      </c>
      <c r="UFK1" s="33" t="s">
        <v>14678</v>
      </c>
      <c r="UFL1" s="33" t="s">
        <v>14679</v>
      </c>
      <c r="UFM1" s="33" t="s">
        <v>14680</v>
      </c>
      <c r="UFN1" s="33" t="s">
        <v>14681</v>
      </c>
      <c r="UFO1" s="33" t="s">
        <v>14682</v>
      </c>
      <c r="UFP1" s="33" t="s">
        <v>14683</v>
      </c>
      <c r="UFQ1" s="33" t="s">
        <v>14684</v>
      </c>
      <c r="UFR1" s="33" t="s">
        <v>14685</v>
      </c>
      <c r="UFS1" s="33" t="s">
        <v>14686</v>
      </c>
      <c r="UFT1" s="33" t="s">
        <v>14687</v>
      </c>
      <c r="UFU1" s="33" t="s">
        <v>14688</v>
      </c>
      <c r="UFV1" s="33" t="s">
        <v>14689</v>
      </c>
      <c r="UFW1" s="33" t="s">
        <v>14690</v>
      </c>
      <c r="UFX1" s="33" t="s">
        <v>14691</v>
      </c>
      <c r="UFY1" s="33" t="s">
        <v>14692</v>
      </c>
      <c r="UFZ1" s="33" t="s">
        <v>14693</v>
      </c>
      <c r="UGA1" s="33" t="s">
        <v>14694</v>
      </c>
      <c r="UGB1" s="33" t="s">
        <v>14695</v>
      </c>
      <c r="UGC1" s="33" t="s">
        <v>14696</v>
      </c>
      <c r="UGD1" s="33" t="s">
        <v>14697</v>
      </c>
      <c r="UGE1" s="33" t="s">
        <v>14698</v>
      </c>
      <c r="UGF1" s="33" t="s">
        <v>14699</v>
      </c>
      <c r="UGG1" s="33" t="s">
        <v>14700</v>
      </c>
      <c r="UGH1" s="33" t="s">
        <v>14701</v>
      </c>
      <c r="UGI1" s="33" t="s">
        <v>14702</v>
      </c>
      <c r="UGJ1" s="33" t="s">
        <v>14703</v>
      </c>
      <c r="UGK1" s="33" t="s">
        <v>14704</v>
      </c>
      <c r="UGL1" s="33" t="s">
        <v>14705</v>
      </c>
      <c r="UGM1" s="33" t="s">
        <v>14706</v>
      </c>
      <c r="UGN1" s="33" t="s">
        <v>14707</v>
      </c>
      <c r="UGO1" s="33" t="s">
        <v>14708</v>
      </c>
      <c r="UGP1" s="33" t="s">
        <v>14709</v>
      </c>
      <c r="UGQ1" s="33" t="s">
        <v>14710</v>
      </c>
      <c r="UGR1" s="33" t="s">
        <v>14711</v>
      </c>
      <c r="UGS1" s="33" t="s">
        <v>14712</v>
      </c>
      <c r="UGT1" s="33" t="s">
        <v>14713</v>
      </c>
      <c r="UGU1" s="33" t="s">
        <v>14714</v>
      </c>
      <c r="UGV1" s="33" t="s">
        <v>14715</v>
      </c>
      <c r="UGW1" s="33" t="s">
        <v>14716</v>
      </c>
      <c r="UGX1" s="33" t="s">
        <v>14717</v>
      </c>
      <c r="UGY1" s="33" t="s">
        <v>14718</v>
      </c>
      <c r="UGZ1" s="33" t="s">
        <v>14719</v>
      </c>
      <c r="UHA1" s="33" t="s">
        <v>14720</v>
      </c>
      <c r="UHB1" s="33" t="s">
        <v>14721</v>
      </c>
      <c r="UHC1" s="33" t="s">
        <v>14722</v>
      </c>
      <c r="UHD1" s="33" t="s">
        <v>14723</v>
      </c>
      <c r="UHE1" s="33" t="s">
        <v>14724</v>
      </c>
      <c r="UHF1" s="33" t="s">
        <v>14725</v>
      </c>
      <c r="UHG1" s="33" t="s">
        <v>14726</v>
      </c>
      <c r="UHH1" s="33" t="s">
        <v>14727</v>
      </c>
      <c r="UHI1" s="33" t="s">
        <v>14728</v>
      </c>
      <c r="UHJ1" s="33" t="s">
        <v>14729</v>
      </c>
      <c r="UHK1" s="33" t="s">
        <v>14730</v>
      </c>
      <c r="UHL1" s="33" t="s">
        <v>14731</v>
      </c>
      <c r="UHM1" s="33" t="s">
        <v>14732</v>
      </c>
      <c r="UHN1" s="33" t="s">
        <v>14733</v>
      </c>
      <c r="UHO1" s="33" t="s">
        <v>14734</v>
      </c>
      <c r="UHP1" s="33" t="s">
        <v>14735</v>
      </c>
      <c r="UHQ1" s="33" t="s">
        <v>14736</v>
      </c>
      <c r="UHR1" s="33" t="s">
        <v>14737</v>
      </c>
      <c r="UHS1" s="33" t="s">
        <v>14738</v>
      </c>
      <c r="UHT1" s="33" t="s">
        <v>14739</v>
      </c>
      <c r="UHU1" s="33" t="s">
        <v>14740</v>
      </c>
      <c r="UHV1" s="33" t="s">
        <v>14741</v>
      </c>
      <c r="UHW1" s="33" t="s">
        <v>14742</v>
      </c>
      <c r="UHX1" s="33" t="s">
        <v>14743</v>
      </c>
      <c r="UHY1" s="33" t="s">
        <v>14744</v>
      </c>
      <c r="UHZ1" s="33" t="s">
        <v>14745</v>
      </c>
      <c r="UIA1" s="33" t="s">
        <v>14746</v>
      </c>
      <c r="UIB1" s="33" t="s">
        <v>14747</v>
      </c>
      <c r="UIC1" s="33" t="s">
        <v>14748</v>
      </c>
      <c r="UID1" s="33" t="s">
        <v>14749</v>
      </c>
      <c r="UIE1" s="33" t="s">
        <v>14750</v>
      </c>
      <c r="UIF1" s="33" t="s">
        <v>14751</v>
      </c>
      <c r="UIG1" s="33" t="s">
        <v>14752</v>
      </c>
      <c r="UIH1" s="33" t="s">
        <v>14753</v>
      </c>
      <c r="UII1" s="33" t="s">
        <v>14754</v>
      </c>
      <c r="UIJ1" s="33" t="s">
        <v>14755</v>
      </c>
      <c r="UIK1" s="33" t="s">
        <v>14756</v>
      </c>
      <c r="UIL1" s="33" t="s">
        <v>14757</v>
      </c>
      <c r="UIM1" s="33" t="s">
        <v>14758</v>
      </c>
      <c r="UIN1" s="33" t="s">
        <v>14759</v>
      </c>
      <c r="UIO1" s="33" t="s">
        <v>14760</v>
      </c>
      <c r="UIP1" s="33" t="s">
        <v>14761</v>
      </c>
      <c r="UIQ1" s="33" t="s">
        <v>14762</v>
      </c>
      <c r="UIR1" s="33" t="s">
        <v>14763</v>
      </c>
      <c r="UIS1" s="33" t="s">
        <v>14764</v>
      </c>
      <c r="UIT1" s="33" t="s">
        <v>14765</v>
      </c>
      <c r="UIU1" s="33" t="s">
        <v>14766</v>
      </c>
      <c r="UIV1" s="33" t="s">
        <v>14767</v>
      </c>
      <c r="UIW1" s="33" t="s">
        <v>14768</v>
      </c>
      <c r="UIX1" s="33" t="s">
        <v>14769</v>
      </c>
      <c r="UIY1" s="33" t="s">
        <v>14770</v>
      </c>
      <c r="UIZ1" s="33" t="s">
        <v>14771</v>
      </c>
      <c r="UJA1" s="33" t="s">
        <v>14772</v>
      </c>
      <c r="UJB1" s="33" t="s">
        <v>14773</v>
      </c>
      <c r="UJC1" s="33" t="s">
        <v>14774</v>
      </c>
      <c r="UJD1" s="33" t="s">
        <v>14775</v>
      </c>
      <c r="UJE1" s="33" t="s">
        <v>14776</v>
      </c>
      <c r="UJF1" s="33" t="s">
        <v>14777</v>
      </c>
      <c r="UJG1" s="33" t="s">
        <v>14778</v>
      </c>
      <c r="UJH1" s="33" t="s">
        <v>14779</v>
      </c>
      <c r="UJI1" s="33" t="s">
        <v>14780</v>
      </c>
      <c r="UJJ1" s="33" t="s">
        <v>14781</v>
      </c>
      <c r="UJK1" s="33" t="s">
        <v>14782</v>
      </c>
      <c r="UJL1" s="33" t="s">
        <v>14783</v>
      </c>
      <c r="UJM1" s="33" t="s">
        <v>14784</v>
      </c>
      <c r="UJN1" s="33" t="s">
        <v>14785</v>
      </c>
      <c r="UJO1" s="33" t="s">
        <v>14786</v>
      </c>
      <c r="UJP1" s="33" t="s">
        <v>14787</v>
      </c>
      <c r="UJQ1" s="33" t="s">
        <v>14788</v>
      </c>
      <c r="UJR1" s="33" t="s">
        <v>14789</v>
      </c>
      <c r="UJS1" s="33" t="s">
        <v>14790</v>
      </c>
      <c r="UJT1" s="33" t="s">
        <v>14791</v>
      </c>
      <c r="UJU1" s="33" t="s">
        <v>14792</v>
      </c>
      <c r="UJV1" s="33" t="s">
        <v>14793</v>
      </c>
      <c r="UJW1" s="33" t="s">
        <v>14794</v>
      </c>
      <c r="UJX1" s="33" t="s">
        <v>14795</v>
      </c>
      <c r="UJY1" s="33" t="s">
        <v>14796</v>
      </c>
      <c r="UJZ1" s="33" t="s">
        <v>14797</v>
      </c>
      <c r="UKA1" s="33" t="s">
        <v>14798</v>
      </c>
      <c r="UKB1" s="33" t="s">
        <v>14799</v>
      </c>
      <c r="UKC1" s="33" t="s">
        <v>14800</v>
      </c>
      <c r="UKD1" s="33" t="s">
        <v>14801</v>
      </c>
      <c r="UKE1" s="33" t="s">
        <v>14802</v>
      </c>
      <c r="UKF1" s="33" t="s">
        <v>14803</v>
      </c>
      <c r="UKG1" s="33" t="s">
        <v>14804</v>
      </c>
      <c r="UKH1" s="33" t="s">
        <v>14805</v>
      </c>
      <c r="UKI1" s="33" t="s">
        <v>14806</v>
      </c>
      <c r="UKJ1" s="33" t="s">
        <v>14807</v>
      </c>
      <c r="UKK1" s="33" t="s">
        <v>14808</v>
      </c>
      <c r="UKL1" s="33" t="s">
        <v>14809</v>
      </c>
      <c r="UKM1" s="33" t="s">
        <v>14810</v>
      </c>
      <c r="UKN1" s="33" t="s">
        <v>14811</v>
      </c>
      <c r="UKO1" s="33" t="s">
        <v>14812</v>
      </c>
      <c r="UKP1" s="33" t="s">
        <v>14813</v>
      </c>
      <c r="UKQ1" s="33" t="s">
        <v>14814</v>
      </c>
      <c r="UKR1" s="33" t="s">
        <v>14815</v>
      </c>
      <c r="UKS1" s="33" t="s">
        <v>14816</v>
      </c>
      <c r="UKT1" s="33" t="s">
        <v>14817</v>
      </c>
      <c r="UKU1" s="33" t="s">
        <v>14818</v>
      </c>
      <c r="UKV1" s="33" t="s">
        <v>14819</v>
      </c>
      <c r="UKW1" s="33" t="s">
        <v>14820</v>
      </c>
      <c r="UKX1" s="33" t="s">
        <v>14821</v>
      </c>
      <c r="UKY1" s="33" t="s">
        <v>14822</v>
      </c>
      <c r="UKZ1" s="33" t="s">
        <v>14823</v>
      </c>
      <c r="ULA1" s="33" t="s">
        <v>14824</v>
      </c>
      <c r="ULB1" s="33" t="s">
        <v>14825</v>
      </c>
      <c r="ULC1" s="33" t="s">
        <v>14826</v>
      </c>
      <c r="ULD1" s="33" t="s">
        <v>14827</v>
      </c>
      <c r="ULE1" s="33" t="s">
        <v>14828</v>
      </c>
      <c r="ULF1" s="33" t="s">
        <v>14829</v>
      </c>
      <c r="ULG1" s="33" t="s">
        <v>14830</v>
      </c>
      <c r="ULH1" s="33" t="s">
        <v>14831</v>
      </c>
      <c r="ULI1" s="33" t="s">
        <v>14832</v>
      </c>
      <c r="ULJ1" s="33" t="s">
        <v>14833</v>
      </c>
      <c r="ULK1" s="33" t="s">
        <v>14834</v>
      </c>
      <c r="ULL1" s="33" t="s">
        <v>14835</v>
      </c>
      <c r="ULM1" s="33" t="s">
        <v>14836</v>
      </c>
      <c r="ULN1" s="33" t="s">
        <v>14837</v>
      </c>
      <c r="ULO1" s="33" t="s">
        <v>14838</v>
      </c>
      <c r="ULP1" s="33" t="s">
        <v>14839</v>
      </c>
      <c r="ULQ1" s="33" t="s">
        <v>14840</v>
      </c>
      <c r="ULR1" s="33" t="s">
        <v>14841</v>
      </c>
      <c r="ULS1" s="33" t="s">
        <v>14842</v>
      </c>
      <c r="ULT1" s="33" t="s">
        <v>14843</v>
      </c>
      <c r="ULU1" s="33" t="s">
        <v>14844</v>
      </c>
      <c r="ULV1" s="33" t="s">
        <v>14845</v>
      </c>
      <c r="ULW1" s="33" t="s">
        <v>14846</v>
      </c>
      <c r="ULX1" s="33" t="s">
        <v>14847</v>
      </c>
      <c r="ULY1" s="33" t="s">
        <v>14848</v>
      </c>
      <c r="ULZ1" s="33" t="s">
        <v>14849</v>
      </c>
      <c r="UMA1" s="33" t="s">
        <v>14850</v>
      </c>
      <c r="UMB1" s="33" t="s">
        <v>14851</v>
      </c>
      <c r="UMC1" s="33" t="s">
        <v>14852</v>
      </c>
      <c r="UMD1" s="33" t="s">
        <v>14853</v>
      </c>
      <c r="UME1" s="33" t="s">
        <v>14854</v>
      </c>
      <c r="UMF1" s="33" t="s">
        <v>14855</v>
      </c>
      <c r="UMG1" s="33" t="s">
        <v>14856</v>
      </c>
      <c r="UMH1" s="33" t="s">
        <v>14857</v>
      </c>
      <c r="UMI1" s="33" t="s">
        <v>14858</v>
      </c>
      <c r="UMJ1" s="33" t="s">
        <v>14859</v>
      </c>
      <c r="UMK1" s="33" t="s">
        <v>14860</v>
      </c>
      <c r="UML1" s="33" t="s">
        <v>14861</v>
      </c>
      <c r="UMM1" s="33" t="s">
        <v>14862</v>
      </c>
      <c r="UMN1" s="33" t="s">
        <v>14863</v>
      </c>
      <c r="UMO1" s="33" t="s">
        <v>14864</v>
      </c>
      <c r="UMP1" s="33" t="s">
        <v>14865</v>
      </c>
      <c r="UMQ1" s="33" t="s">
        <v>14866</v>
      </c>
      <c r="UMR1" s="33" t="s">
        <v>14867</v>
      </c>
      <c r="UMS1" s="33" t="s">
        <v>14868</v>
      </c>
      <c r="UMT1" s="33" t="s">
        <v>14869</v>
      </c>
      <c r="UMU1" s="33" t="s">
        <v>14870</v>
      </c>
      <c r="UMV1" s="33" t="s">
        <v>14871</v>
      </c>
      <c r="UMW1" s="33" t="s">
        <v>14872</v>
      </c>
      <c r="UMX1" s="33" t="s">
        <v>14873</v>
      </c>
      <c r="UMY1" s="33" t="s">
        <v>14874</v>
      </c>
      <c r="UMZ1" s="33" t="s">
        <v>14875</v>
      </c>
      <c r="UNA1" s="33" t="s">
        <v>14876</v>
      </c>
      <c r="UNB1" s="33" t="s">
        <v>14877</v>
      </c>
      <c r="UNC1" s="33" t="s">
        <v>14878</v>
      </c>
      <c r="UND1" s="33" t="s">
        <v>14879</v>
      </c>
      <c r="UNE1" s="33" t="s">
        <v>14880</v>
      </c>
      <c r="UNF1" s="33" t="s">
        <v>14881</v>
      </c>
      <c r="UNG1" s="33" t="s">
        <v>14882</v>
      </c>
      <c r="UNH1" s="33" t="s">
        <v>14883</v>
      </c>
      <c r="UNI1" s="33" t="s">
        <v>14884</v>
      </c>
      <c r="UNJ1" s="33" t="s">
        <v>14885</v>
      </c>
      <c r="UNK1" s="33" t="s">
        <v>14886</v>
      </c>
      <c r="UNL1" s="33" t="s">
        <v>14887</v>
      </c>
      <c r="UNM1" s="33" t="s">
        <v>14888</v>
      </c>
      <c r="UNN1" s="33" t="s">
        <v>14889</v>
      </c>
      <c r="UNO1" s="33" t="s">
        <v>14890</v>
      </c>
      <c r="UNP1" s="33" t="s">
        <v>14891</v>
      </c>
      <c r="UNQ1" s="33" t="s">
        <v>14892</v>
      </c>
      <c r="UNR1" s="33" t="s">
        <v>14893</v>
      </c>
      <c r="UNS1" s="33" t="s">
        <v>14894</v>
      </c>
      <c r="UNT1" s="33" t="s">
        <v>14895</v>
      </c>
      <c r="UNU1" s="33" t="s">
        <v>14896</v>
      </c>
      <c r="UNV1" s="33" t="s">
        <v>14897</v>
      </c>
      <c r="UNW1" s="33" t="s">
        <v>14898</v>
      </c>
      <c r="UNX1" s="33" t="s">
        <v>14899</v>
      </c>
      <c r="UNY1" s="33" t="s">
        <v>14900</v>
      </c>
      <c r="UNZ1" s="33" t="s">
        <v>14901</v>
      </c>
      <c r="UOA1" s="33" t="s">
        <v>14902</v>
      </c>
      <c r="UOB1" s="33" t="s">
        <v>14903</v>
      </c>
      <c r="UOC1" s="33" t="s">
        <v>14904</v>
      </c>
      <c r="UOD1" s="33" t="s">
        <v>14905</v>
      </c>
      <c r="UOE1" s="33" t="s">
        <v>14906</v>
      </c>
      <c r="UOF1" s="33" t="s">
        <v>14907</v>
      </c>
      <c r="UOG1" s="33" t="s">
        <v>14908</v>
      </c>
      <c r="UOH1" s="33" t="s">
        <v>14909</v>
      </c>
      <c r="UOI1" s="33" t="s">
        <v>14910</v>
      </c>
      <c r="UOJ1" s="33" t="s">
        <v>14911</v>
      </c>
      <c r="UOK1" s="33" t="s">
        <v>14912</v>
      </c>
      <c r="UOL1" s="33" t="s">
        <v>14913</v>
      </c>
      <c r="UOM1" s="33" t="s">
        <v>14914</v>
      </c>
      <c r="UON1" s="33" t="s">
        <v>14915</v>
      </c>
      <c r="UOO1" s="33" t="s">
        <v>14916</v>
      </c>
      <c r="UOP1" s="33" t="s">
        <v>14917</v>
      </c>
      <c r="UOQ1" s="33" t="s">
        <v>14918</v>
      </c>
      <c r="UOR1" s="33" t="s">
        <v>14919</v>
      </c>
      <c r="UOS1" s="33" t="s">
        <v>14920</v>
      </c>
      <c r="UOT1" s="33" t="s">
        <v>14921</v>
      </c>
      <c r="UOU1" s="33" t="s">
        <v>14922</v>
      </c>
      <c r="UOV1" s="33" t="s">
        <v>14923</v>
      </c>
      <c r="UOW1" s="33" t="s">
        <v>14924</v>
      </c>
      <c r="UOX1" s="33" t="s">
        <v>14925</v>
      </c>
      <c r="UOY1" s="33" t="s">
        <v>14926</v>
      </c>
      <c r="UOZ1" s="33" t="s">
        <v>14927</v>
      </c>
      <c r="UPA1" s="33" t="s">
        <v>14928</v>
      </c>
      <c r="UPB1" s="33" t="s">
        <v>14929</v>
      </c>
      <c r="UPC1" s="33" t="s">
        <v>14930</v>
      </c>
      <c r="UPD1" s="33" t="s">
        <v>14931</v>
      </c>
      <c r="UPE1" s="33" t="s">
        <v>14932</v>
      </c>
      <c r="UPF1" s="33" t="s">
        <v>14933</v>
      </c>
      <c r="UPG1" s="33" t="s">
        <v>14934</v>
      </c>
      <c r="UPH1" s="33" t="s">
        <v>14935</v>
      </c>
      <c r="UPI1" s="33" t="s">
        <v>14936</v>
      </c>
      <c r="UPJ1" s="33" t="s">
        <v>14937</v>
      </c>
      <c r="UPK1" s="33" t="s">
        <v>14938</v>
      </c>
      <c r="UPL1" s="33" t="s">
        <v>14939</v>
      </c>
      <c r="UPM1" s="33" t="s">
        <v>14940</v>
      </c>
      <c r="UPN1" s="33" t="s">
        <v>14941</v>
      </c>
      <c r="UPO1" s="33" t="s">
        <v>14942</v>
      </c>
      <c r="UPP1" s="33" t="s">
        <v>14943</v>
      </c>
      <c r="UPQ1" s="33" t="s">
        <v>14944</v>
      </c>
      <c r="UPR1" s="33" t="s">
        <v>14945</v>
      </c>
      <c r="UPS1" s="33" t="s">
        <v>14946</v>
      </c>
      <c r="UPT1" s="33" t="s">
        <v>14947</v>
      </c>
      <c r="UPU1" s="33" t="s">
        <v>14948</v>
      </c>
      <c r="UPV1" s="33" t="s">
        <v>14949</v>
      </c>
      <c r="UPW1" s="33" t="s">
        <v>14950</v>
      </c>
      <c r="UPX1" s="33" t="s">
        <v>14951</v>
      </c>
      <c r="UPY1" s="33" t="s">
        <v>14952</v>
      </c>
      <c r="UPZ1" s="33" t="s">
        <v>14953</v>
      </c>
      <c r="UQA1" s="33" t="s">
        <v>14954</v>
      </c>
      <c r="UQB1" s="33" t="s">
        <v>14955</v>
      </c>
      <c r="UQC1" s="33" t="s">
        <v>14956</v>
      </c>
      <c r="UQD1" s="33" t="s">
        <v>14957</v>
      </c>
      <c r="UQE1" s="33" t="s">
        <v>14958</v>
      </c>
      <c r="UQF1" s="33" t="s">
        <v>14959</v>
      </c>
      <c r="UQG1" s="33" t="s">
        <v>14960</v>
      </c>
      <c r="UQH1" s="33" t="s">
        <v>14961</v>
      </c>
      <c r="UQI1" s="33" t="s">
        <v>14962</v>
      </c>
      <c r="UQJ1" s="33" t="s">
        <v>14963</v>
      </c>
      <c r="UQK1" s="33" t="s">
        <v>14964</v>
      </c>
      <c r="UQL1" s="33" t="s">
        <v>14965</v>
      </c>
      <c r="UQM1" s="33" t="s">
        <v>14966</v>
      </c>
      <c r="UQN1" s="33" t="s">
        <v>14967</v>
      </c>
      <c r="UQO1" s="33" t="s">
        <v>14968</v>
      </c>
      <c r="UQP1" s="33" t="s">
        <v>14969</v>
      </c>
      <c r="UQQ1" s="33" t="s">
        <v>14970</v>
      </c>
      <c r="UQR1" s="33" t="s">
        <v>14971</v>
      </c>
      <c r="UQS1" s="33" t="s">
        <v>14972</v>
      </c>
      <c r="UQT1" s="33" t="s">
        <v>14973</v>
      </c>
      <c r="UQU1" s="33" t="s">
        <v>14974</v>
      </c>
      <c r="UQV1" s="33" t="s">
        <v>14975</v>
      </c>
      <c r="UQW1" s="33" t="s">
        <v>14976</v>
      </c>
      <c r="UQX1" s="33" t="s">
        <v>14977</v>
      </c>
      <c r="UQY1" s="33" t="s">
        <v>14978</v>
      </c>
      <c r="UQZ1" s="33" t="s">
        <v>14979</v>
      </c>
      <c r="URA1" s="33" t="s">
        <v>14980</v>
      </c>
      <c r="URB1" s="33" t="s">
        <v>14981</v>
      </c>
      <c r="URC1" s="33" t="s">
        <v>14982</v>
      </c>
      <c r="URD1" s="33" t="s">
        <v>14983</v>
      </c>
      <c r="URE1" s="33" t="s">
        <v>14984</v>
      </c>
      <c r="URF1" s="33" t="s">
        <v>14985</v>
      </c>
      <c r="URG1" s="33" t="s">
        <v>14986</v>
      </c>
      <c r="URH1" s="33" t="s">
        <v>14987</v>
      </c>
      <c r="URI1" s="33" t="s">
        <v>14988</v>
      </c>
      <c r="URJ1" s="33" t="s">
        <v>14989</v>
      </c>
      <c r="URK1" s="33" t="s">
        <v>14990</v>
      </c>
      <c r="URL1" s="33" t="s">
        <v>14991</v>
      </c>
      <c r="URM1" s="33" t="s">
        <v>14992</v>
      </c>
      <c r="URN1" s="33" t="s">
        <v>14993</v>
      </c>
      <c r="URO1" s="33" t="s">
        <v>14994</v>
      </c>
      <c r="URP1" s="33" t="s">
        <v>14995</v>
      </c>
      <c r="URQ1" s="33" t="s">
        <v>14996</v>
      </c>
      <c r="URR1" s="33" t="s">
        <v>14997</v>
      </c>
      <c r="URS1" s="33" t="s">
        <v>14998</v>
      </c>
      <c r="URT1" s="33" t="s">
        <v>14999</v>
      </c>
      <c r="URU1" s="33" t="s">
        <v>15000</v>
      </c>
      <c r="URV1" s="33" t="s">
        <v>15001</v>
      </c>
      <c r="URW1" s="33" t="s">
        <v>15002</v>
      </c>
      <c r="URX1" s="33" t="s">
        <v>15003</v>
      </c>
      <c r="URY1" s="33" t="s">
        <v>15004</v>
      </c>
      <c r="URZ1" s="33" t="s">
        <v>15005</v>
      </c>
      <c r="USA1" s="33" t="s">
        <v>15006</v>
      </c>
      <c r="USB1" s="33" t="s">
        <v>15007</v>
      </c>
      <c r="USC1" s="33" t="s">
        <v>15008</v>
      </c>
      <c r="USD1" s="33" t="s">
        <v>15009</v>
      </c>
      <c r="USE1" s="33" t="s">
        <v>15010</v>
      </c>
      <c r="USF1" s="33" t="s">
        <v>15011</v>
      </c>
      <c r="USG1" s="33" t="s">
        <v>15012</v>
      </c>
      <c r="USH1" s="33" t="s">
        <v>15013</v>
      </c>
      <c r="USI1" s="33" t="s">
        <v>15014</v>
      </c>
      <c r="USJ1" s="33" t="s">
        <v>15015</v>
      </c>
      <c r="USK1" s="33" t="s">
        <v>15016</v>
      </c>
      <c r="USL1" s="33" t="s">
        <v>15017</v>
      </c>
      <c r="USM1" s="33" t="s">
        <v>15018</v>
      </c>
      <c r="USN1" s="33" t="s">
        <v>15019</v>
      </c>
      <c r="USO1" s="33" t="s">
        <v>15020</v>
      </c>
      <c r="USP1" s="33" t="s">
        <v>15021</v>
      </c>
      <c r="USQ1" s="33" t="s">
        <v>15022</v>
      </c>
      <c r="USR1" s="33" t="s">
        <v>15023</v>
      </c>
      <c r="USS1" s="33" t="s">
        <v>15024</v>
      </c>
      <c r="UST1" s="33" t="s">
        <v>15025</v>
      </c>
      <c r="USU1" s="33" t="s">
        <v>15026</v>
      </c>
      <c r="USV1" s="33" t="s">
        <v>15027</v>
      </c>
      <c r="USW1" s="33" t="s">
        <v>15028</v>
      </c>
      <c r="USX1" s="33" t="s">
        <v>15029</v>
      </c>
      <c r="USY1" s="33" t="s">
        <v>15030</v>
      </c>
      <c r="USZ1" s="33" t="s">
        <v>15031</v>
      </c>
      <c r="UTA1" s="33" t="s">
        <v>15032</v>
      </c>
      <c r="UTB1" s="33" t="s">
        <v>15033</v>
      </c>
      <c r="UTC1" s="33" t="s">
        <v>15034</v>
      </c>
      <c r="UTD1" s="33" t="s">
        <v>15035</v>
      </c>
      <c r="UTE1" s="33" t="s">
        <v>15036</v>
      </c>
      <c r="UTF1" s="33" t="s">
        <v>15037</v>
      </c>
      <c r="UTG1" s="33" t="s">
        <v>15038</v>
      </c>
      <c r="UTH1" s="33" t="s">
        <v>15039</v>
      </c>
      <c r="UTI1" s="33" t="s">
        <v>15040</v>
      </c>
      <c r="UTJ1" s="33" t="s">
        <v>15041</v>
      </c>
      <c r="UTK1" s="33" t="s">
        <v>15042</v>
      </c>
      <c r="UTL1" s="33" t="s">
        <v>15043</v>
      </c>
      <c r="UTM1" s="33" t="s">
        <v>15044</v>
      </c>
      <c r="UTN1" s="33" t="s">
        <v>15045</v>
      </c>
      <c r="UTO1" s="33" t="s">
        <v>15046</v>
      </c>
      <c r="UTP1" s="33" t="s">
        <v>15047</v>
      </c>
      <c r="UTQ1" s="33" t="s">
        <v>15048</v>
      </c>
      <c r="UTR1" s="33" t="s">
        <v>15049</v>
      </c>
      <c r="UTS1" s="33" t="s">
        <v>15050</v>
      </c>
      <c r="UTT1" s="33" t="s">
        <v>15051</v>
      </c>
      <c r="UTU1" s="33" t="s">
        <v>15052</v>
      </c>
      <c r="UTV1" s="33" t="s">
        <v>15053</v>
      </c>
      <c r="UTW1" s="33" t="s">
        <v>15054</v>
      </c>
      <c r="UTX1" s="33" t="s">
        <v>15055</v>
      </c>
      <c r="UTY1" s="33" t="s">
        <v>15056</v>
      </c>
      <c r="UTZ1" s="33" t="s">
        <v>15057</v>
      </c>
      <c r="UUA1" s="33" t="s">
        <v>15058</v>
      </c>
      <c r="UUB1" s="33" t="s">
        <v>15059</v>
      </c>
      <c r="UUC1" s="33" t="s">
        <v>15060</v>
      </c>
      <c r="UUD1" s="33" t="s">
        <v>15061</v>
      </c>
      <c r="UUE1" s="33" t="s">
        <v>15062</v>
      </c>
      <c r="UUF1" s="33" t="s">
        <v>15063</v>
      </c>
      <c r="UUG1" s="33" t="s">
        <v>15064</v>
      </c>
      <c r="UUH1" s="33" t="s">
        <v>15065</v>
      </c>
      <c r="UUI1" s="33" t="s">
        <v>15066</v>
      </c>
      <c r="UUJ1" s="33" t="s">
        <v>15067</v>
      </c>
      <c r="UUK1" s="33" t="s">
        <v>15068</v>
      </c>
      <c r="UUL1" s="33" t="s">
        <v>15069</v>
      </c>
      <c r="UUM1" s="33" t="s">
        <v>15070</v>
      </c>
      <c r="UUN1" s="33" t="s">
        <v>15071</v>
      </c>
      <c r="UUO1" s="33" t="s">
        <v>15072</v>
      </c>
      <c r="UUP1" s="33" t="s">
        <v>15073</v>
      </c>
      <c r="UUQ1" s="33" t="s">
        <v>15074</v>
      </c>
      <c r="UUR1" s="33" t="s">
        <v>15075</v>
      </c>
      <c r="UUS1" s="33" t="s">
        <v>15076</v>
      </c>
      <c r="UUT1" s="33" t="s">
        <v>15077</v>
      </c>
      <c r="UUU1" s="33" t="s">
        <v>15078</v>
      </c>
      <c r="UUV1" s="33" t="s">
        <v>15079</v>
      </c>
      <c r="UUW1" s="33" t="s">
        <v>15080</v>
      </c>
      <c r="UUX1" s="33" t="s">
        <v>15081</v>
      </c>
      <c r="UUY1" s="33" t="s">
        <v>15082</v>
      </c>
      <c r="UUZ1" s="33" t="s">
        <v>15083</v>
      </c>
      <c r="UVA1" s="33" t="s">
        <v>15084</v>
      </c>
      <c r="UVB1" s="33" t="s">
        <v>15085</v>
      </c>
      <c r="UVC1" s="33" t="s">
        <v>15086</v>
      </c>
      <c r="UVD1" s="33" t="s">
        <v>15087</v>
      </c>
      <c r="UVE1" s="33" t="s">
        <v>15088</v>
      </c>
      <c r="UVF1" s="33" t="s">
        <v>15089</v>
      </c>
      <c r="UVG1" s="33" t="s">
        <v>15090</v>
      </c>
      <c r="UVH1" s="33" t="s">
        <v>15091</v>
      </c>
      <c r="UVI1" s="33" t="s">
        <v>15092</v>
      </c>
      <c r="UVJ1" s="33" t="s">
        <v>15093</v>
      </c>
      <c r="UVK1" s="33" t="s">
        <v>15094</v>
      </c>
      <c r="UVL1" s="33" t="s">
        <v>15095</v>
      </c>
      <c r="UVM1" s="33" t="s">
        <v>15096</v>
      </c>
      <c r="UVN1" s="33" t="s">
        <v>15097</v>
      </c>
      <c r="UVO1" s="33" t="s">
        <v>15098</v>
      </c>
      <c r="UVP1" s="33" t="s">
        <v>15099</v>
      </c>
      <c r="UVQ1" s="33" t="s">
        <v>15100</v>
      </c>
      <c r="UVR1" s="33" t="s">
        <v>15101</v>
      </c>
      <c r="UVS1" s="33" t="s">
        <v>15102</v>
      </c>
      <c r="UVT1" s="33" t="s">
        <v>15103</v>
      </c>
      <c r="UVU1" s="33" t="s">
        <v>15104</v>
      </c>
      <c r="UVV1" s="33" t="s">
        <v>15105</v>
      </c>
      <c r="UVW1" s="33" t="s">
        <v>15106</v>
      </c>
      <c r="UVX1" s="33" t="s">
        <v>15107</v>
      </c>
      <c r="UVY1" s="33" t="s">
        <v>15108</v>
      </c>
      <c r="UVZ1" s="33" t="s">
        <v>15109</v>
      </c>
      <c r="UWA1" s="33" t="s">
        <v>15110</v>
      </c>
      <c r="UWB1" s="33" t="s">
        <v>15111</v>
      </c>
      <c r="UWC1" s="33" t="s">
        <v>15112</v>
      </c>
      <c r="UWD1" s="33" t="s">
        <v>15113</v>
      </c>
      <c r="UWE1" s="33" t="s">
        <v>15114</v>
      </c>
      <c r="UWF1" s="33" t="s">
        <v>15115</v>
      </c>
      <c r="UWG1" s="33" t="s">
        <v>15116</v>
      </c>
      <c r="UWH1" s="33" t="s">
        <v>15117</v>
      </c>
      <c r="UWI1" s="33" t="s">
        <v>15118</v>
      </c>
      <c r="UWJ1" s="33" t="s">
        <v>15119</v>
      </c>
      <c r="UWK1" s="33" t="s">
        <v>15120</v>
      </c>
      <c r="UWL1" s="33" t="s">
        <v>15121</v>
      </c>
      <c r="UWM1" s="33" t="s">
        <v>15122</v>
      </c>
      <c r="UWN1" s="33" t="s">
        <v>15123</v>
      </c>
      <c r="UWO1" s="33" t="s">
        <v>15124</v>
      </c>
      <c r="UWP1" s="33" t="s">
        <v>15125</v>
      </c>
      <c r="UWQ1" s="33" t="s">
        <v>15126</v>
      </c>
      <c r="UWR1" s="33" t="s">
        <v>15127</v>
      </c>
      <c r="UWS1" s="33" t="s">
        <v>15128</v>
      </c>
      <c r="UWT1" s="33" t="s">
        <v>15129</v>
      </c>
      <c r="UWU1" s="33" t="s">
        <v>15130</v>
      </c>
      <c r="UWV1" s="33" t="s">
        <v>15131</v>
      </c>
      <c r="UWW1" s="33" t="s">
        <v>15132</v>
      </c>
      <c r="UWX1" s="33" t="s">
        <v>15133</v>
      </c>
      <c r="UWY1" s="33" t="s">
        <v>15134</v>
      </c>
      <c r="UWZ1" s="33" t="s">
        <v>15135</v>
      </c>
      <c r="UXA1" s="33" t="s">
        <v>15136</v>
      </c>
      <c r="UXB1" s="33" t="s">
        <v>15137</v>
      </c>
      <c r="UXC1" s="33" t="s">
        <v>15138</v>
      </c>
      <c r="UXD1" s="33" t="s">
        <v>15139</v>
      </c>
      <c r="UXE1" s="33" t="s">
        <v>15140</v>
      </c>
      <c r="UXF1" s="33" t="s">
        <v>15141</v>
      </c>
      <c r="UXG1" s="33" t="s">
        <v>15142</v>
      </c>
      <c r="UXH1" s="33" t="s">
        <v>15143</v>
      </c>
      <c r="UXI1" s="33" t="s">
        <v>15144</v>
      </c>
      <c r="UXJ1" s="33" t="s">
        <v>15145</v>
      </c>
      <c r="UXK1" s="33" t="s">
        <v>15146</v>
      </c>
      <c r="UXL1" s="33" t="s">
        <v>15147</v>
      </c>
      <c r="UXM1" s="33" t="s">
        <v>15148</v>
      </c>
      <c r="UXN1" s="33" t="s">
        <v>15149</v>
      </c>
      <c r="UXO1" s="33" t="s">
        <v>15150</v>
      </c>
      <c r="UXP1" s="33" t="s">
        <v>15151</v>
      </c>
      <c r="UXQ1" s="33" t="s">
        <v>15152</v>
      </c>
      <c r="UXR1" s="33" t="s">
        <v>15153</v>
      </c>
      <c r="UXS1" s="33" t="s">
        <v>15154</v>
      </c>
      <c r="UXT1" s="33" t="s">
        <v>15155</v>
      </c>
      <c r="UXU1" s="33" t="s">
        <v>15156</v>
      </c>
      <c r="UXV1" s="33" t="s">
        <v>15157</v>
      </c>
      <c r="UXW1" s="33" t="s">
        <v>15158</v>
      </c>
      <c r="UXX1" s="33" t="s">
        <v>15159</v>
      </c>
      <c r="UXY1" s="33" t="s">
        <v>15160</v>
      </c>
      <c r="UXZ1" s="33" t="s">
        <v>15161</v>
      </c>
      <c r="UYA1" s="33" t="s">
        <v>15162</v>
      </c>
      <c r="UYB1" s="33" t="s">
        <v>15163</v>
      </c>
      <c r="UYC1" s="33" t="s">
        <v>15164</v>
      </c>
      <c r="UYD1" s="33" t="s">
        <v>15165</v>
      </c>
      <c r="UYE1" s="33" t="s">
        <v>15166</v>
      </c>
      <c r="UYF1" s="33" t="s">
        <v>15167</v>
      </c>
      <c r="UYG1" s="33" t="s">
        <v>15168</v>
      </c>
      <c r="UYH1" s="33" t="s">
        <v>15169</v>
      </c>
      <c r="UYI1" s="33" t="s">
        <v>15170</v>
      </c>
      <c r="UYJ1" s="33" t="s">
        <v>15171</v>
      </c>
      <c r="UYK1" s="33" t="s">
        <v>15172</v>
      </c>
      <c r="UYL1" s="33" t="s">
        <v>15173</v>
      </c>
      <c r="UYM1" s="33" t="s">
        <v>15174</v>
      </c>
      <c r="UYN1" s="33" t="s">
        <v>15175</v>
      </c>
      <c r="UYO1" s="33" t="s">
        <v>15176</v>
      </c>
      <c r="UYP1" s="33" t="s">
        <v>15177</v>
      </c>
      <c r="UYQ1" s="33" t="s">
        <v>15178</v>
      </c>
      <c r="UYR1" s="33" t="s">
        <v>15179</v>
      </c>
      <c r="UYS1" s="33" t="s">
        <v>15180</v>
      </c>
      <c r="UYT1" s="33" t="s">
        <v>15181</v>
      </c>
      <c r="UYU1" s="33" t="s">
        <v>15182</v>
      </c>
      <c r="UYV1" s="33" t="s">
        <v>15183</v>
      </c>
      <c r="UYW1" s="33" t="s">
        <v>15184</v>
      </c>
      <c r="UYX1" s="33" t="s">
        <v>15185</v>
      </c>
      <c r="UYY1" s="33" t="s">
        <v>15186</v>
      </c>
      <c r="UYZ1" s="33" t="s">
        <v>15187</v>
      </c>
      <c r="UZA1" s="33" t="s">
        <v>15188</v>
      </c>
      <c r="UZB1" s="33" t="s">
        <v>15189</v>
      </c>
      <c r="UZC1" s="33" t="s">
        <v>15190</v>
      </c>
      <c r="UZD1" s="33" t="s">
        <v>15191</v>
      </c>
      <c r="UZE1" s="33" t="s">
        <v>15192</v>
      </c>
      <c r="UZF1" s="33" t="s">
        <v>15193</v>
      </c>
      <c r="UZG1" s="33" t="s">
        <v>15194</v>
      </c>
      <c r="UZH1" s="33" t="s">
        <v>15195</v>
      </c>
      <c r="UZI1" s="33" t="s">
        <v>15196</v>
      </c>
      <c r="UZJ1" s="33" t="s">
        <v>15197</v>
      </c>
      <c r="UZK1" s="33" t="s">
        <v>15198</v>
      </c>
      <c r="UZL1" s="33" t="s">
        <v>15199</v>
      </c>
      <c r="UZM1" s="33" t="s">
        <v>15200</v>
      </c>
      <c r="UZN1" s="33" t="s">
        <v>15201</v>
      </c>
      <c r="UZO1" s="33" t="s">
        <v>15202</v>
      </c>
      <c r="UZP1" s="33" t="s">
        <v>15203</v>
      </c>
      <c r="UZQ1" s="33" t="s">
        <v>15204</v>
      </c>
      <c r="UZR1" s="33" t="s">
        <v>15205</v>
      </c>
      <c r="UZS1" s="33" t="s">
        <v>15206</v>
      </c>
      <c r="UZT1" s="33" t="s">
        <v>15207</v>
      </c>
      <c r="UZU1" s="33" t="s">
        <v>15208</v>
      </c>
      <c r="UZV1" s="33" t="s">
        <v>15209</v>
      </c>
      <c r="UZW1" s="33" t="s">
        <v>15210</v>
      </c>
      <c r="UZX1" s="33" t="s">
        <v>15211</v>
      </c>
      <c r="UZY1" s="33" t="s">
        <v>15212</v>
      </c>
      <c r="UZZ1" s="33" t="s">
        <v>15213</v>
      </c>
      <c r="VAA1" s="33" t="s">
        <v>15214</v>
      </c>
      <c r="VAB1" s="33" t="s">
        <v>15215</v>
      </c>
      <c r="VAC1" s="33" t="s">
        <v>15216</v>
      </c>
      <c r="VAD1" s="33" t="s">
        <v>15217</v>
      </c>
      <c r="VAE1" s="33" t="s">
        <v>15218</v>
      </c>
      <c r="VAF1" s="33" t="s">
        <v>15219</v>
      </c>
      <c r="VAG1" s="33" t="s">
        <v>15220</v>
      </c>
      <c r="VAH1" s="33" t="s">
        <v>15221</v>
      </c>
      <c r="VAI1" s="33" t="s">
        <v>15222</v>
      </c>
      <c r="VAJ1" s="33" t="s">
        <v>15223</v>
      </c>
      <c r="VAK1" s="33" t="s">
        <v>15224</v>
      </c>
      <c r="VAL1" s="33" t="s">
        <v>15225</v>
      </c>
      <c r="VAM1" s="33" t="s">
        <v>15226</v>
      </c>
      <c r="VAN1" s="33" t="s">
        <v>15227</v>
      </c>
      <c r="VAO1" s="33" t="s">
        <v>15228</v>
      </c>
      <c r="VAP1" s="33" t="s">
        <v>15229</v>
      </c>
      <c r="VAQ1" s="33" t="s">
        <v>15230</v>
      </c>
      <c r="VAR1" s="33" t="s">
        <v>15231</v>
      </c>
      <c r="VAS1" s="33" t="s">
        <v>15232</v>
      </c>
      <c r="VAT1" s="33" t="s">
        <v>15233</v>
      </c>
      <c r="VAU1" s="33" t="s">
        <v>15234</v>
      </c>
      <c r="VAV1" s="33" t="s">
        <v>15235</v>
      </c>
      <c r="VAW1" s="33" t="s">
        <v>15236</v>
      </c>
      <c r="VAX1" s="33" t="s">
        <v>15237</v>
      </c>
      <c r="VAY1" s="33" t="s">
        <v>15238</v>
      </c>
      <c r="VAZ1" s="33" t="s">
        <v>15239</v>
      </c>
      <c r="VBA1" s="33" t="s">
        <v>15240</v>
      </c>
      <c r="VBB1" s="33" t="s">
        <v>15241</v>
      </c>
      <c r="VBC1" s="33" t="s">
        <v>15242</v>
      </c>
      <c r="VBD1" s="33" t="s">
        <v>15243</v>
      </c>
      <c r="VBE1" s="33" t="s">
        <v>15244</v>
      </c>
      <c r="VBF1" s="33" t="s">
        <v>15245</v>
      </c>
      <c r="VBG1" s="33" t="s">
        <v>15246</v>
      </c>
      <c r="VBH1" s="33" t="s">
        <v>15247</v>
      </c>
      <c r="VBI1" s="33" t="s">
        <v>15248</v>
      </c>
      <c r="VBJ1" s="33" t="s">
        <v>15249</v>
      </c>
      <c r="VBK1" s="33" t="s">
        <v>15250</v>
      </c>
      <c r="VBL1" s="33" t="s">
        <v>15251</v>
      </c>
      <c r="VBM1" s="33" t="s">
        <v>15252</v>
      </c>
      <c r="VBN1" s="33" t="s">
        <v>15253</v>
      </c>
      <c r="VBO1" s="33" t="s">
        <v>15254</v>
      </c>
      <c r="VBP1" s="33" t="s">
        <v>15255</v>
      </c>
      <c r="VBQ1" s="33" t="s">
        <v>15256</v>
      </c>
      <c r="VBR1" s="33" t="s">
        <v>15257</v>
      </c>
      <c r="VBS1" s="33" t="s">
        <v>15258</v>
      </c>
      <c r="VBT1" s="33" t="s">
        <v>15259</v>
      </c>
      <c r="VBU1" s="33" t="s">
        <v>15260</v>
      </c>
      <c r="VBV1" s="33" t="s">
        <v>15261</v>
      </c>
      <c r="VBW1" s="33" t="s">
        <v>15262</v>
      </c>
      <c r="VBX1" s="33" t="s">
        <v>15263</v>
      </c>
      <c r="VBY1" s="33" t="s">
        <v>15264</v>
      </c>
      <c r="VBZ1" s="33" t="s">
        <v>15265</v>
      </c>
      <c r="VCA1" s="33" t="s">
        <v>15266</v>
      </c>
      <c r="VCB1" s="33" t="s">
        <v>15267</v>
      </c>
      <c r="VCC1" s="33" t="s">
        <v>15268</v>
      </c>
      <c r="VCD1" s="33" t="s">
        <v>15269</v>
      </c>
      <c r="VCE1" s="33" t="s">
        <v>15270</v>
      </c>
      <c r="VCF1" s="33" t="s">
        <v>15271</v>
      </c>
      <c r="VCG1" s="33" t="s">
        <v>15272</v>
      </c>
      <c r="VCH1" s="33" t="s">
        <v>15273</v>
      </c>
      <c r="VCI1" s="33" t="s">
        <v>15274</v>
      </c>
      <c r="VCJ1" s="33" t="s">
        <v>15275</v>
      </c>
      <c r="VCK1" s="33" t="s">
        <v>15276</v>
      </c>
      <c r="VCL1" s="33" t="s">
        <v>15277</v>
      </c>
      <c r="VCM1" s="33" t="s">
        <v>15278</v>
      </c>
      <c r="VCN1" s="33" t="s">
        <v>15279</v>
      </c>
      <c r="VCO1" s="33" t="s">
        <v>15280</v>
      </c>
      <c r="VCP1" s="33" t="s">
        <v>15281</v>
      </c>
      <c r="VCQ1" s="33" t="s">
        <v>15282</v>
      </c>
      <c r="VCR1" s="33" t="s">
        <v>15283</v>
      </c>
      <c r="VCS1" s="33" t="s">
        <v>15284</v>
      </c>
      <c r="VCT1" s="33" t="s">
        <v>15285</v>
      </c>
      <c r="VCU1" s="33" t="s">
        <v>15286</v>
      </c>
      <c r="VCV1" s="33" t="s">
        <v>15287</v>
      </c>
      <c r="VCW1" s="33" t="s">
        <v>15288</v>
      </c>
      <c r="VCX1" s="33" t="s">
        <v>15289</v>
      </c>
      <c r="VCY1" s="33" t="s">
        <v>15290</v>
      </c>
      <c r="VCZ1" s="33" t="s">
        <v>15291</v>
      </c>
      <c r="VDA1" s="33" t="s">
        <v>15292</v>
      </c>
      <c r="VDB1" s="33" t="s">
        <v>15293</v>
      </c>
      <c r="VDC1" s="33" t="s">
        <v>15294</v>
      </c>
      <c r="VDD1" s="33" t="s">
        <v>15295</v>
      </c>
      <c r="VDE1" s="33" t="s">
        <v>15296</v>
      </c>
      <c r="VDF1" s="33" t="s">
        <v>15297</v>
      </c>
      <c r="VDG1" s="33" t="s">
        <v>15298</v>
      </c>
      <c r="VDH1" s="33" t="s">
        <v>15299</v>
      </c>
      <c r="VDI1" s="33" t="s">
        <v>15300</v>
      </c>
      <c r="VDJ1" s="33" t="s">
        <v>15301</v>
      </c>
      <c r="VDK1" s="33" t="s">
        <v>15302</v>
      </c>
      <c r="VDL1" s="33" t="s">
        <v>15303</v>
      </c>
      <c r="VDM1" s="33" t="s">
        <v>15304</v>
      </c>
      <c r="VDN1" s="33" t="s">
        <v>15305</v>
      </c>
      <c r="VDO1" s="33" t="s">
        <v>15306</v>
      </c>
      <c r="VDP1" s="33" t="s">
        <v>15307</v>
      </c>
      <c r="VDQ1" s="33" t="s">
        <v>15308</v>
      </c>
      <c r="VDR1" s="33" t="s">
        <v>15309</v>
      </c>
      <c r="VDS1" s="33" t="s">
        <v>15310</v>
      </c>
      <c r="VDT1" s="33" t="s">
        <v>15311</v>
      </c>
      <c r="VDU1" s="33" t="s">
        <v>15312</v>
      </c>
      <c r="VDV1" s="33" t="s">
        <v>15313</v>
      </c>
      <c r="VDW1" s="33" t="s">
        <v>15314</v>
      </c>
      <c r="VDX1" s="33" t="s">
        <v>15315</v>
      </c>
      <c r="VDY1" s="33" t="s">
        <v>15316</v>
      </c>
      <c r="VDZ1" s="33" t="s">
        <v>15317</v>
      </c>
      <c r="VEA1" s="33" t="s">
        <v>15318</v>
      </c>
      <c r="VEB1" s="33" t="s">
        <v>15319</v>
      </c>
      <c r="VEC1" s="33" t="s">
        <v>15320</v>
      </c>
      <c r="VED1" s="33" t="s">
        <v>15321</v>
      </c>
      <c r="VEE1" s="33" t="s">
        <v>15322</v>
      </c>
      <c r="VEF1" s="33" t="s">
        <v>15323</v>
      </c>
      <c r="VEG1" s="33" t="s">
        <v>15324</v>
      </c>
      <c r="VEH1" s="33" t="s">
        <v>15325</v>
      </c>
      <c r="VEI1" s="33" t="s">
        <v>15326</v>
      </c>
      <c r="VEJ1" s="33" t="s">
        <v>15327</v>
      </c>
      <c r="VEK1" s="33" t="s">
        <v>15328</v>
      </c>
      <c r="VEL1" s="33" t="s">
        <v>15329</v>
      </c>
      <c r="VEM1" s="33" t="s">
        <v>15330</v>
      </c>
      <c r="VEN1" s="33" t="s">
        <v>15331</v>
      </c>
      <c r="VEO1" s="33" t="s">
        <v>15332</v>
      </c>
      <c r="VEP1" s="33" t="s">
        <v>15333</v>
      </c>
      <c r="VEQ1" s="33" t="s">
        <v>15334</v>
      </c>
      <c r="VER1" s="33" t="s">
        <v>15335</v>
      </c>
      <c r="VES1" s="33" t="s">
        <v>15336</v>
      </c>
      <c r="VET1" s="33" t="s">
        <v>15337</v>
      </c>
      <c r="VEU1" s="33" t="s">
        <v>15338</v>
      </c>
      <c r="VEV1" s="33" t="s">
        <v>15339</v>
      </c>
      <c r="VEW1" s="33" t="s">
        <v>15340</v>
      </c>
      <c r="VEX1" s="33" t="s">
        <v>15341</v>
      </c>
      <c r="VEY1" s="33" t="s">
        <v>15342</v>
      </c>
      <c r="VEZ1" s="33" t="s">
        <v>15343</v>
      </c>
      <c r="VFA1" s="33" t="s">
        <v>15344</v>
      </c>
      <c r="VFB1" s="33" t="s">
        <v>15345</v>
      </c>
      <c r="VFC1" s="33" t="s">
        <v>15346</v>
      </c>
      <c r="VFD1" s="33" t="s">
        <v>15347</v>
      </c>
      <c r="VFE1" s="33" t="s">
        <v>15348</v>
      </c>
      <c r="VFF1" s="33" t="s">
        <v>15349</v>
      </c>
      <c r="VFG1" s="33" t="s">
        <v>15350</v>
      </c>
      <c r="VFH1" s="33" t="s">
        <v>15351</v>
      </c>
      <c r="VFI1" s="33" t="s">
        <v>15352</v>
      </c>
      <c r="VFJ1" s="33" t="s">
        <v>15353</v>
      </c>
      <c r="VFK1" s="33" t="s">
        <v>15354</v>
      </c>
      <c r="VFL1" s="33" t="s">
        <v>15355</v>
      </c>
      <c r="VFM1" s="33" t="s">
        <v>15356</v>
      </c>
      <c r="VFN1" s="33" t="s">
        <v>15357</v>
      </c>
      <c r="VFO1" s="33" t="s">
        <v>15358</v>
      </c>
      <c r="VFP1" s="33" t="s">
        <v>15359</v>
      </c>
      <c r="VFQ1" s="33" t="s">
        <v>15360</v>
      </c>
      <c r="VFR1" s="33" t="s">
        <v>15361</v>
      </c>
      <c r="VFS1" s="33" t="s">
        <v>15362</v>
      </c>
      <c r="VFT1" s="33" t="s">
        <v>15363</v>
      </c>
      <c r="VFU1" s="33" t="s">
        <v>15364</v>
      </c>
      <c r="VFV1" s="33" t="s">
        <v>15365</v>
      </c>
      <c r="VFW1" s="33" t="s">
        <v>15366</v>
      </c>
      <c r="VFX1" s="33" t="s">
        <v>15367</v>
      </c>
      <c r="VFY1" s="33" t="s">
        <v>15368</v>
      </c>
      <c r="VFZ1" s="33" t="s">
        <v>15369</v>
      </c>
      <c r="VGA1" s="33" t="s">
        <v>15370</v>
      </c>
      <c r="VGB1" s="33" t="s">
        <v>15371</v>
      </c>
      <c r="VGC1" s="33" t="s">
        <v>15372</v>
      </c>
      <c r="VGD1" s="33" t="s">
        <v>15373</v>
      </c>
      <c r="VGE1" s="33" t="s">
        <v>15374</v>
      </c>
      <c r="VGF1" s="33" t="s">
        <v>15375</v>
      </c>
      <c r="VGG1" s="33" t="s">
        <v>15376</v>
      </c>
      <c r="VGH1" s="33" t="s">
        <v>15377</v>
      </c>
      <c r="VGI1" s="33" t="s">
        <v>15378</v>
      </c>
      <c r="VGJ1" s="33" t="s">
        <v>15379</v>
      </c>
      <c r="VGK1" s="33" t="s">
        <v>15380</v>
      </c>
      <c r="VGL1" s="33" t="s">
        <v>15381</v>
      </c>
      <c r="VGM1" s="33" t="s">
        <v>15382</v>
      </c>
      <c r="VGN1" s="33" t="s">
        <v>15383</v>
      </c>
      <c r="VGO1" s="33" t="s">
        <v>15384</v>
      </c>
      <c r="VGP1" s="33" t="s">
        <v>15385</v>
      </c>
      <c r="VGQ1" s="33" t="s">
        <v>15386</v>
      </c>
      <c r="VGR1" s="33" t="s">
        <v>15387</v>
      </c>
      <c r="VGS1" s="33" t="s">
        <v>15388</v>
      </c>
      <c r="VGT1" s="33" t="s">
        <v>15389</v>
      </c>
      <c r="VGU1" s="33" t="s">
        <v>15390</v>
      </c>
      <c r="VGV1" s="33" t="s">
        <v>15391</v>
      </c>
      <c r="VGW1" s="33" t="s">
        <v>15392</v>
      </c>
      <c r="VGX1" s="33" t="s">
        <v>15393</v>
      </c>
      <c r="VGY1" s="33" t="s">
        <v>15394</v>
      </c>
      <c r="VGZ1" s="33" t="s">
        <v>15395</v>
      </c>
      <c r="VHA1" s="33" t="s">
        <v>15396</v>
      </c>
      <c r="VHB1" s="33" t="s">
        <v>15397</v>
      </c>
      <c r="VHC1" s="33" t="s">
        <v>15398</v>
      </c>
      <c r="VHD1" s="33" t="s">
        <v>15399</v>
      </c>
      <c r="VHE1" s="33" t="s">
        <v>15400</v>
      </c>
      <c r="VHF1" s="33" t="s">
        <v>15401</v>
      </c>
      <c r="VHG1" s="33" t="s">
        <v>15402</v>
      </c>
      <c r="VHH1" s="33" t="s">
        <v>15403</v>
      </c>
      <c r="VHI1" s="33" t="s">
        <v>15404</v>
      </c>
      <c r="VHJ1" s="33" t="s">
        <v>15405</v>
      </c>
      <c r="VHK1" s="33" t="s">
        <v>15406</v>
      </c>
      <c r="VHL1" s="33" t="s">
        <v>15407</v>
      </c>
      <c r="VHM1" s="33" t="s">
        <v>15408</v>
      </c>
      <c r="VHN1" s="33" t="s">
        <v>15409</v>
      </c>
      <c r="VHO1" s="33" t="s">
        <v>15410</v>
      </c>
      <c r="VHP1" s="33" t="s">
        <v>15411</v>
      </c>
      <c r="VHQ1" s="33" t="s">
        <v>15412</v>
      </c>
      <c r="VHR1" s="33" t="s">
        <v>15413</v>
      </c>
      <c r="VHS1" s="33" t="s">
        <v>15414</v>
      </c>
      <c r="VHT1" s="33" t="s">
        <v>15415</v>
      </c>
      <c r="VHU1" s="33" t="s">
        <v>15416</v>
      </c>
      <c r="VHV1" s="33" t="s">
        <v>15417</v>
      </c>
      <c r="VHW1" s="33" t="s">
        <v>15418</v>
      </c>
      <c r="VHX1" s="33" t="s">
        <v>15419</v>
      </c>
      <c r="VHY1" s="33" t="s">
        <v>15420</v>
      </c>
      <c r="VHZ1" s="33" t="s">
        <v>15421</v>
      </c>
      <c r="VIA1" s="33" t="s">
        <v>15422</v>
      </c>
      <c r="VIB1" s="33" t="s">
        <v>15423</v>
      </c>
      <c r="VIC1" s="33" t="s">
        <v>15424</v>
      </c>
      <c r="VID1" s="33" t="s">
        <v>15425</v>
      </c>
      <c r="VIE1" s="33" t="s">
        <v>15426</v>
      </c>
      <c r="VIF1" s="33" t="s">
        <v>15427</v>
      </c>
      <c r="VIG1" s="33" t="s">
        <v>15428</v>
      </c>
      <c r="VIH1" s="33" t="s">
        <v>15429</v>
      </c>
      <c r="VII1" s="33" t="s">
        <v>15430</v>
      </c>
      <c r="VIJ1" s="33" t="s">
        <v>15431</v>
      </c>
      <c r="VIK1" s="33" t="s">
        <v>15432</v>
      </c>
      <c r="VIL1" s="33" t="s">
        <v>15433</v>
      </c>
      <c r="VIM1" s="33" t="s">
        <v>15434</v>
      </c>
      <c r="VIN1" s="33" t="s">
        <v>15435</v>
      </c>
      <c r="VIO1" s="33" t="s">
        <v>15436</v>
      </c>
      <c r="VIP1" s="33" t="s">
        <v>15437</v>
      </c>
      <c r="VIQ1" s="33" t="s">
        <v>15438</v>
      </c>
      <c r="VIR1" s="33" t="s">
        <v>15439</v>
      </c>
      <c r="VIS1" s="33" t="s">
        <v>15440</v>
      </c>
      <c r="VIT1" s="33" t="s">
        <v>15441</v>
      </c>
      <c r="VIU1" s="33" t="s">
        <v>15442</v>
      </c>
      <c r="VIV1" s="33" t="s">
        <v>15443</v>
      </c>
      <c r="VIW1" s="33" t="s">
        <v>15444</v>
      </c>
      <c r="VIX1" s="33" t="s">
        <v>15445</v>
      </c>
      <c r="VIY1" s="33" t="s">
        <v>15446</v>
      </c>
      <c r="VIZ1" s="33" t="s">
        <v>15447</v>
      </c>
      <c r="VJA1" s="33" t="s">
        <v>15448</v>
      </c>
      <c r="VJB1" s="33" t="s">
        <v>15449</v>
      </c>
      <c r="VJC1" s="33" t="s">
        <v>15450</v>
      </c>
      <c r="VJD1" s="33" t="s">
        <v>15451</v>
      </c>
      <c r="VJE1" s="33" t="s">
        <v>15452</v>
      </c>
      <c r="VJF1" s="33" t="s">
        <v>15453</v>
      </c>
      <c r="VJG1" s="33" t="s">
        <v>15454</v>
      </c>
      <c r="VJH1" s="33" t="s">
        <v>15455</v>
      </c>
      <c r="VJI1" s="33" t="s">
        <v>15456</v>
      </c>
      <c r="VJJ1" s="33" t="s">
        <v>15457</v>
      </c>
      <c r="VJK1" s="33" t="s">
        <v>15458</v>
      </c>
      <c r="VJL1" s="33" t="s">
        <v>15459</v>
      </c>
      <c r="VJM1" s="33" t="s">
        <v>15460</v>
      </c>
      <c r="VJN1" s="33" t="s">
        <v>15461</v>
      </c>
      <c r="VJO1" s="33" t="s">
        <v>15462</v>
      </c>
      <c r="VJP1" s="33" t="s">
        <v>15463</v>
      </c>
      <c r="VJQ1" s="33" t="s">
        <v>15464</v>
      </c>
      <c r="VJR1" s="33" t="s">
        <v>15465</v>
      </c>
      <c r="VJS1" s="33" t="s">
        <v>15466</v>
      </c>
      <c r="VJT1" s="33" t="s">
        <v>15467</v>
      </c>
      <c r="VJU1" s="33" t="s">
        <v>15468</v>
      </c>
      <c r="VJV1" s="33" t="s">
        <v>15469</v>
      </c>
      <c r="VJW1" s="33" t="s">
        <v>15470</v>
      </c>
      <c r="VJX1" s="33" t="s">
        <v>15471</v>
      </c>
      <c r="VJY1" s="33" t="s">
        <v>15472</v>
      </c>
      <c r="VJZ1" s="33" t="s">
        <v>15473</v>
      </c>
      <c r="VKA1" s="33" t="s">
        <v>15474</v>
      </c>
      <c r="VKB1" s="33" t="s">
        <v>15475</v>
      </c>
      <c r="VKC1" s="33" t="s">
        <v>15476</v>
      </c>
      <c r="VKD1" s="33" t="s">
        <v>15477</v>
      </c>
      <c r="VKE1" s="33" t="s">
        <v>15478</v>
      </c>
      <c r="VKF1" s="33" t="s">
        <v>15479</v>
      </c>
      <c r="VKG1" s="33" t="s">
        <v>15480</v>
      </c>
      <c r="VKH1" s="33" t="s">
        <v>15481</v>
      </c>
      <c r="VKI1" s="33" t="s">
        <v>15482</v>
      </c>
      <c r="VKJ1" s="33" t="s">
        <v>15483</v>
      </c>
      <c r="VKK1" s="33" t="s">
        <v>15484</v>
      </c>
      <c r="VKL1" s="33" t="s">
        <v>15485</v>
      </c>
      <c r="VKM1" s="33" t="s">
        <v>15486</v>
      </c>
      <c r="VKN1" s="33" t="s">
        <v>15487</v>
      </c>
      <c r="VKO1" s="33" t="s">
        <v>15488</v>
      </c>
      <c r="VKP1" s="33" t="s">
        <v>15489</v>
      </c>
      <c r="VKQ1" s="33" t="s">
        <v>15490</v>
      </c>
      <c r="VKR1" s="33" t="s">
        <v>15491</v>
      </c>
      <c r="VKS1" s="33" t="s">
        <v>15492</v>
      </c>
      <c r="VKT1" s="33" t="s">
        <v>15493</v>
      </c>
      <c r="VKU1" s="33" t="s">
        <v>15494</v>
      </c>
      <c r="VKV1" s="33" t="s">
        <v>15495</v>
      </c>
      <c r="VKW1" s="33" t="s">
        <v>15496</v>
      </c>
      <c r="VKX1" s="33" t="s">
        <v>15497</v>
      </c>
      <c r="VKY1" s="33" t="s">
        <v>15498</v>
      </c>
      <c r="VKZ1" s="33" t="s">
        <v>15499</v>
      </c>
      <c r="VLA1" s="33" t="s">
        <v>15500</v>
      </c>
      <c r="VLB1" s="33" t="s">
        <v>15501</v>
      </c>
      <c r="VLC1" s="33" t="s">
        <v>15502</v>
      </c>
      <c r="VLD1" s="33" t="s">
        <v>15503</v>
      </c>
      <c r="VLE1" s="33" t="s">
        <v>15504</v>
      </c>
      <c r="VLF1" s="33" t="s">
        <v>15505</v>
      </c>
      <c r="VLG1" s="33" t="s">
        <v>15506</v>
      </c>
      <c r="VLH1" s="33" t="s">
        <v>15507</v>
      </c>
      <c r="VLI1" s="33" t="s">
        <v>15508</v>
      </c>
      <c r="VLJ1" s="33" t="s">
        <v>15509</v>
      </c>
      <c r="VLK1" s="33" t="s">
        <v>15510</v>
      </c>
      <c r="VLL1" s="33" t="s">
        <v>15511</v>
      </c>
      <c r="VLM1" s="33" t="s">
        <v>15512</v>
      </c>
      <c r="VLN1" s="33" t="s">
        <v>15513</v>
      </c>
      <c r="VLO1" s="33" t="s">
        <v>15514</v>
      </c>
      <c r="VLP1" s="33" t="s">
        <v>15515</v>
      </c>
      <c r="VLQ1" s="33" t="s">
        <v>15516</v>
      </c>
      <c r="VLR1" s="33" t="s">
        <v>15517</v>
      </c>
      <c r="VLS1" s="33" t="s">
        <v>15518</v>
      </c>
      <c r="VLT1" s="33" t="s">
        <v>15519</v>
      </c>
      <c r="VLU1" s="33" t="s">
        <v>15520</v>
      </c>
      <c r="VLV1" s="33" t="s">
        <v>15521</v>
      </c>
      <c r="VLW1" s="33" t="s">
        <v>15522</v>
      </c>
      <c r="VLX1" s="33" t="s">
        <v>15523</v>
      </c>
      <c r="VLY1" s="33" t="s">
        <v>15524</v>
      </c>
      <c r="VLZ1" s="33" t="s">
        <v>15525</v>
      </c>
      <c r="VMA1" s="33" t="s">
        <v>15526</v>
      </c>
      <c r="VMB1" s="33" t="s">
        <v>15527</v>
      </c>
      <c r="VMC1" s="33" t="s">
        <v>15528</v>
      </c>
      <c r="VMD1" s="33" t="s">
        <v>15529</v>
      </c>
      <c r="VME1" s="33" t="s">
        <v>15530</v>
      </c>
      <c r="VMF1" s="33" t="s">
        <v>15531</v>
      </c>
      <c r="VMG1" s="33" t="s">
        <v>15532</v>
      </c>
      <c r="VMH1" s="33" t="s">
        <v>15533</v>
      </c>
      <c r="VMI1" s="33" t="s">
        <v>15534</v>
      </c>
      <c r="VMJ1" s="33" t="s">
        <v>15535</v>
      </c>
      <c r="VMK1" s="33" t="s">
        <v>15536</v>
      </c>
      <c r="VML1" s="33" t="s">
        <v>15537</v>
      </c>
      <c r="VMM1" s="33" t="s">
        <v>15538</v>
      </c>
      <c r="VMN1" s="33" t="s">
        <v>15539</v>
      </c>
      <c r="VMO1" s="33" t="s">
        <v>15540</v>
      </c>
      <c r="VMP1" s="33" t="s">
        <v>15541</v>
      </c>
      <c r="VMQ1" s="33" t="s">
        <v>15542</v>
      </c>
      <c r="VMR1" s="33" t="s">
        <v>15543</v>
      </c>
      <c r="VMS1" s="33" t="s">
        <v>15544</v>
      </c>
      <c r="VMT1" s="33" t="s">
        <v>15545</v>
      </c>
      <c r="VMU1" s="33" t="s">
        <v>15546</v>
      </c>
      <c r="VMV1" s="33" t="s">
        <v>15547</v>
      </c>
      <c r="VMW1" s="33" t="s">
        <v>15548</v>
      </c>
      <c r="VMX1" s="33" t="s">
        <v>15549</v>
      </c>
      <c r="VMY1" s="33" t="s">
        <v>15550</v>
      </c>
      <c r="VMZ1" s="33" t="s">
        <v>15551</v>
      </c>
      <c r="VNA1" s="33" t="s">
        <v>15552</v>
      </c>
      <c r="VNB1" s="33" t="s">
        <v>15553</v>
      </c>
      <c r="VNC1" s="33" t="s">
        <v>15554</v>
      </c>
      <c r="VND1" s="33" t="s">
        <v>15555</v>
      </c>
      <c r="VNE1" s="33" t="s">
        <v>15556</v>
      </c>
      <c r="VNF1" s="33" t="s">
        <v>15557</v>
      </c>
      <c r="VNG1" s="33" t="s">
        <v>15558</v>
      </c>
      <c r="VNH1" s="33" t="s">
        <v>15559</v>
      </c>
      <c r="VNI1" s="33" t="s">
        <v>15560</v>
      </c>
      <c r="VNJ1" s="33" t="s">
        <v>15561</v>
      </c>
      <c r="VNK1" s="33" t="s">
        <v>15562</v>
      </c>
      <c r="VNL1" s="33" t="s">
        <v>15563</v>
      </c>
      <c r="VNM1" s="33" t="s">
        <v>15564</v>
      </c>
      <c r="VNN1" s="33" t="s">
        <v>15565</v>
      </c>
      <c r="VNO1" s="33" t="s">
        <v>15566</v>
      </c>
      <c r="VNP1" s="33" t="s">
        <v>15567</v>
      </c>
      <c r="VNQ1" s="33" t="s">
        <v>15568</v>
      </c>
      <c r="VNR1" s="33" t="s">
        <v>15569</v>
      </c>
      <c r="VNS1" s="33" t="s">
        <v>15570</v>
      </c>
      <c r="VNT1" s="33" t="s">
        <v>15571</v>
      </c>
      <c r="VNU1" s="33" t="s">
        <v>15572</v>
      </c>
      <c r="VNV1" s="33" t="s">
        <v>15573</v>
      </c>
      <c r="VNW1" s="33" t="s">
        <v>15574</v>
      </c>
      <c r="VNX1" s="33" t="s">
        <v>15575</v>
      </c>
      <c r="VNY1" s="33" t="s">
        <v>15576</v>
      </c>
      <c r="VNZ1" s="33" t="s">
        <v>15577</v>
      </c>
      <c r="VOA1" s="33" t="s">
        <v>15578</v>
      </c>
      <c r="VOB1" s="33" t="s">
        <v>15579</v>
      </c>
      <c r="VOC1" s="33" t="s">
        <v>15580</v>
      </c>
      <c r="VOD1" s="33" t="s">
        <v>15581</v>
      </c>
      <c r="VOE1" s="33" t="s">
        <v>15582</v>
      </c>
      <c r="VOF1" s="33" t="s">
        <v>15583</v>
      </c>
      <c r="VOG1" s="33" t="s">
        <v>15584</v>
      </c>
      <c r="VOH1" s="33" t="s">
        <v>15585</v>
      </c>
      <c r="VOI1" s="33" t="s">
        <v>15586</v>
      </c>
      <c r="VOJ1" s="33" t="s">
        <v>15587</v>
      </c>
      <c r="VOK1" s="33" t="s">
        <v>15588</v>
      </c>
      <c r="VOL1" s="33" t="s">
        <v>15589</v>
      </c>
      <c r="VOM1" s="33" t="s">
        <v>15590</v>
      </c>
      <c r="VON1" s="33" t="s">
        <v>15591</v>
      </c>
      <c r="VOO1" s="33" t="s">
        <v>15592</v>
      </c>
      <c r="VOP1" s="33" t="s">
        <v>15593</v>
      </c>
      <c r="VOQ1" s="33" t="s">
        <v>15594</v>
      </c>
      <c r="VOR1" s="33" t="s">
        <v>15595</v>
      </c>
      <c r="VOS1" s="33" t="s">
        <v>15596</v>
      </c>
      <c r="VOT1" s="33" t="s">
        <v>15597</v>
      </c>
      <c r="VOU1" s="33" t="s">
        <v>15598</v>
      </c>
      <c r="VOV1" s="33" t="s">
        <v>15599</v>
      </c>
      <c r="VOW1" s="33" t="s">
        <v>15600</v>
      </c>
      <c r="VOX1" s="33" t="s">
        <v>15601</v>
      </c>
      <c r="VOY1" s="33" t="s">
        <v>15602</v>
      </c>
      <c r="VOZ1" s="33" t="s">
        <v>15603</v>
      </c>
      <c r="VPA1" s="33" t="s">
        <v>15604</v>
      </c>
      <c r="VPB1" s="33" t="s">
        <v>15605</v>
      </c>
      <c r="VPC1" s="33" t="s">
        <v>15606</v>
      </c>
      <c r="VPD1" s="33" t="s">
        <v>15607</v>
      </c>
      <c r="VPE1" s="33" t="s">
        <v>15608</v>
      </c>
      <c r="VPF1" s="33" t="s">
        <v>15609</v>
      </c>
      <c r="VPG1" s="33" t="s">
        <v>15610</v>
      </c>
      <c r="VPH1" s="33" t="s">
        <v>15611</v>
      </c>
      <c r="VPI1" s="33" t="s">
        <v>15612</v>
      </c>
      <c r="VPJ1" s="33" t="s">
        <v>15613</v>
      </c>
      <c r="VPK1" s="33" t="s">
        <v>15614</v>
      </c>
      <c r="VPL1" s="33" t="s">
        <v>15615</v>
      </c>
      <c r="VPM1" s="33" t="s">
        <v>15616</v>
      </c>
      <c r="VPN1" s="33" t="s">
        <v>15617</v>
      </c>
      <c r="VPO1" s="33" t="s">
        <v>15618</v>
      </c>
      <c r="VPP1" s="33" t="s">
        <v>15619</v>
      </c>
      <c r="VPQ1" s="33" t="s">
        <v>15620</v>
      </c>
      <c r="VPR1" s="33" t="s">
        <v>15621</v>
      </c>
      <c r="VPS1" s="33" t="s">
        <v>15622</v>
      </c>
      <c r="VPT1" s="33" t="s">
        <v>15623</v>
      </c>
      <c r="VPU1" s="33" t="s">
        <v>15624</v>
      </c>
      <c r="VPV1" s="33" t="s">
        <v>15625</v>
      </c>
      <c r="VPW1" s="33" t="s">
        <v>15626</v>
      </c>
      <c r="VPX1" s="33" t="s">
        <v>15627</v>
      </c>
      <c r="VPY1" s="33" t="s">
        <v>15628</v>
      </c>
      <c r="VPZ1" s="33" t="s">
        <v>15629</v>
      </c>
      <c r="VQA1" s="33" t="s">
        <v>15630</v>
      </c>
      <c r="VQB1" s="33" t="s">
        <v>15631</v>
      </c>
      <c r="VQC1" s="33" t="s">
        <v>15632</v>
      </c>
      <c r="VQD1" s="33" t="s">
        <v>15633</v>
      </c>
      <c r="VQE1" s="33" t="s">
        <v>15634</v>
      </c>
      <c r="VQF1" s="33" t="s">
        <v>15635</v>
      </c>
      <c r="VQG1" s="33" t="s">
        <v>15636</v>
      </c>
      <c r="VQH1" s="33" t="s">
        <v>15637</v>
      </c>
      <c r="VQI1" s="33" t="s">
        <v>15638</v>
      </c>
      <c r="VQJ1" s="33" t="s">
        <v>15639</v>
      </c>
      <c r="VQK1" s="33" t="s">
        <v>15640</v>
      </c>
      <c r="VQL1" s="33" t="s">
        <v>15641</v>
      </c>
      <c r="VQM1" s="33" t="s">
        <v>15642</v>
      </c>
      <c r="VQN1" s="33" t="s">
        <v>15643</v>
      </c>
      <c r="VQO1" s="33" t="s">
        <v>15644</v>
      </c>
      <c r="VQP1" s="33" t="s">
        <v>15645</v>
      </c>
      <c r="VQQ1" s="33" t="s">
        <v>15646</v>
      </c>
      <c r="VQR1" s="33" t="s">
        <v>15647</v>
      </c>
      <c r="VQS1" s="33" t="s">
        <v>15648</v>
      </c>
      <c r="VQT1" s="33" t="s">
        <v>15649</v>
      </c>
      <c r="VQU1" s="33" t="s">
        <v>15650</v>
      </c>
      <c r="VQV1" s="33" t="s">
        <v>15651</v>
      </c>
      <c r="VQW1" s="33" t="s">
        <v>15652</v>
      </c>
      <c r="VQX1" s="33" t="s">
        <v>15653</v>
      </c>
      <c r="VQY1" s="33" t="s">
        <v>15654</v>
      </c>
      <c r="VQZ1" s="33" t="s">
        <v>15655</v>
      </c>
      <c r="VRA1" s="33" t="s">
        <v>15656</v>
      </c>
      <c r="VRB1" s="33" t="s">
        <v>15657</v>
      </c>
      <c r="VRC1" s="33" t="s">
        <v>15658</v>
      </c>
      <c r="VRD1" s="33" t="s">
        <v>15659</v>
      </c>
      <c r="VRE1" s="33" t="s">
        <v>15660</v>
      </c>
      <c r="VRF1" s="33" t="s">
        <v>15661</v>
      </c>
      <c r="VRG1" s="33" t="s">
        <v>15662</v>
      </c>
      <c r="VRH1" s="33" t="s">
        <v>15663</v>
      </c>
      <c r="VRI1" s="33" t="s">
        <v>15664</v>
      </c>
      <c r="VRJ1" s="33" t="s">
        <v>15665</v>
      </c>
      <c r="VRK1" s="33" t="s">
        <v>15666</v>
      </c>
      <c r="VRL1" s="33" t="s">
        <v>15667</v>
      </c>
      <c r="VRM1" s="33" t="s">
        <v>15668</v>
      </c>
      <c r="VRN1" s="33" t="s">
        <v>15669</v>
      </c>
      <c r="VRO1" s="33" t="s">
        <v>15670</v>
      </c>
      <c r="VRP1" s="33" t="s">
        <v>15671</v>
      </c>
      <c r="VRQ1" s="33" t="s">
        <v>15672</v>
      </c>
      <c r="VRR1" s="33" t="s">
        <v>15673</v>
      </c>
      <c r="VRS1" s="33" t="s">
        <v>15674</v>
      </c>
      <c r="VRT1" s="33" t="s">
        <v>15675</v>
      </c>
      <c r="VRU1" s="33" t="s">
        <v>15676</v>
      </c>
      <c r="VRV1" s="33" t="s">
        <v>15677</v>
      </c>
      <c r="VRW1" s="33" t="s">
        <v>15678</v>
      </c>
      <c r="VRX1" s="33" t="s">
        <v>15679</v>
      </c>
      <c r="VRY1" s="33" t="s">
        <v>15680</v>
      </c>
      <c r="VRZ1" s="33" t="s">
        <v>15681</v>
      </c>
      <c r="VSA1" s="33" t="s">
        <v>15682</v>
      </c>
      <c r="VSB1" s="33" t="s">
        <v>15683</v>
      </c>
      <c r="VSC1" s="33" t="s">
        <v>15684</v>
      </c>
      <c r="VSD1" s="33" t="s">
        <v>15685</v>
      </c>
      <c r="VSE1" s="33" t="s">
        <v>15686</v>
      </c>
      <c r="VSF1" s="33" t="s">
        <v>15687</v>
      </c>
      <c r="VSG1" s="33" t="s">
        <v>15688</v>
      </c>
      <c r="VSH1" s="33" t="s">
        <v>15689</v>
      </c>
      <c r="VSI1" s="33" t="s">
        <v>15690</v>
      </c>
      <c r="VSJ1" s="33" t="s">
        <v>15691</v>
      </c>
      <c r="VSK1" s="33" t="s">
        <v>15692</v>
      </c>
      <c r="VSL1" s="33" t="s">
        <v>15693</v>
      </c>
      <c r="VSM1" s="33" t="s">
        <v>15694</v>
      </c>
      <c r="VSN1" s="33" t="s">
        <v>15695</v>
      </c>
      <c r="VSO1" s="33" t="s">
        <v>15696</v>
      </c>
      <c r="VSP1" s="33" t="s">
        <v>15697</v>
      </c>
      <c r="VSQ1" s="33" t="s">
        <v>15698</v>
      </c>
      <c r="VSR1" s="33" t="s">
        <v>15699</v>
      </c>
      <c r="VSS1" s="33" t="s">
        <v>15700</v>
      </c>
      <c r="VST1" s="33" t="s">
        <v>15701</v>
      </c>
      <c r="VSU1" s="33" t="s">
        <v>15702</v>
      </c>
      <c r="VSV1" s="33" t="s">
        <v>15703</v>
      </c>
      <c r="VSW1" s="33" t="s">
        <v>15704</v>
      </c>
      <c r="VSX1" s="33" t="s">
        <v>15705</v>
      </c>
      <c r="VSY1" s="33" t="s">
        <v>15706</v>
      </c>
      <c r="VSZ1" s="33" t="s">
        <v>15707</v>
      </c>
      <c r="VTA1" s="33" t="s">
        <v>15708</v>
      </c>
      <c r="VTB1" s="33" t="s">
        <v>15709</v>
      </c>
      <c r="VTC1" s="33" t="s">
        <v>15710</v>
      </c>
      <c r="VTD1" s="33" t="s">
        <v>15711</v>
      </c>
      <c r="VTE1" s="33" t="s">
        <v>15712</v>
      </c>
      <c r="VTF1" s="33" t="s">
        <v>15713</v>
      </c>
      <c r="VTG1" s="33" t="s">
        <v>15714</v>
      </c>
      <c r="VTH1" s="33" t="s">
        <v>15715</v>
      </c>
      <c r="VTI1" s="33" t="s">
        <v>15716</v>
      </c>
      <c r="VTJ1" s="33" t="s">
        <v>15717</v>
      </c>
      <c r="VTK1" s="33" t="s">
        <v>15718</v>
      </c>
      <c r="VTL1" s="33" t="s">
        <v>15719</v>
      </c>
      <c r="VTM1" s="33" t="s">
        <v>15720</v>
      </c>
      <c r="VTN1" s="33" t="s">
        <v>15721</v>
      </c>
      <c r="VTO1" s="33" t="s">
        <v>15722</v>
      </c>
      <c r="VTP1" s="33" t="s">
        <v>15723</v>
      </c>
      <c r="VTQ1" s="33" t="s">
        <v>15724</v>
      </c>
      <c r="VTR1" s="33" t="s">
        <v>15725</v>
      </c>
      <c r="VTS1" s="33" t="s">
        <v>15726</v>
      </c>
      <c r="VTT1" s="33" t="s">
        <v>15727</v>
      </c>
      <c r="VTU1" s="33" t="s">
        <v>15728</v>
      </c>
      <c r="VTV1" s="33" t="s">
        <v>15729</v>
      </c>
      <c r="VTW1" s="33" t="s">
        <v>15730</v>
      </c>
      <c r="VTX1" s="33" t="s">
        <v>15731</v>
      </c>
      <c r="VTY1" s="33" t="s">
        <v>15732</v>
      </c>
      <c r="VTZ1" s="33" t="s">
        <v>15733</v>
      </c>
      <c r="VUA1" s="33" t="s">
        <v>15734</v>
      </c>
      <c r="VUB1" s="33" t="s">
        <v>15735</v>
      </c>
      <c r="VUC1" s="33" t="s">
        <v>15736</v>
      </c>
      <c r="VUD1" s="33" t="s">
        <v>15737</v>
      </c>
      <c r="VUE1" s="33" t="s">
        <v>15738</v>
      </c>
      <c r="VUF1" s="33" t="s">
        <v>15739</v>
      </c>
      <c r="VUG1" s="33" t="s">
        <v>15740</v>
      </c>
      <c r="VUH1" s="33" t="s">
        <v>15741</v>
      </c>
      <c r="VUI1" s="33" t="s">
        <v>15742</v>
      </c>
      <c r="VUJ1" s="33" t="s">
        <v>15743</v>
      </c>
      <c r="VUK1" s="33" t="s">
        <v>15744</v>
      </c>
      <c r="VUL1" s="33" t="s">
        <v>15745</v>
      </c>
      <c r="VUM1" s="33" t="s">
        <v>15746</v>
      </c>
      <c r="VUN1" s="33" t="s">
        <v>15747</v>
      </c>
      <c r="VUO1" s="33" t="s">
        <v>15748</v>
      </c>
      <c r="VUP1" s="33" t="s">
        <v>15749</v>
      </c>
      <c r="VUQ1" s="33" t="s">
        <v>15750</v>
      </c>
      <c r="VUR1" s="33" t="s">
        <v>15751</v>
      </c>
      <c r="VUS1" s="33" t="s">
        <v>15752</v>
      </c>
      <c r="VUT1" s="33" t="s">
        <v>15753</v>
      </c>
      <c r="VUU1" s="33" t="s">
        <v>15754</v>
      </c>
      <c r="VUV1" s="33" t="s">
        <v>15755</v>
      </c>
      <c r="VUW1" s="33" t="s">
        <v>15756</v>
      </c>
      <c r="VUX1" s="33" t="s">
        <v>15757</v>
      </c>
      <c r="VUY1" s="33" t="s">
        <v>15758</v>
      </c>
      <c r="VUZ1" s="33" t="s">
        <v>15759</v>
      </c>
      <c r="VVA1" s="33" t="s">
        <v>15760</v>
      </c>
      <c r="VVB1" s="33" t="s">
        <v>15761</v>
      </c>
      <c r="VVC1" s="33" t="s">
        <v>15762</v>
      </c>
      <c r="VVD1" s="33" t="s">
        <v>15763</v>
      </c>
      <c r="VVE1" s="33" t="s">
        <v>15764</v>
      </c>
      <c r="VVF1" s="33" t="s">
        <v>15765</v>
      </c>
      <c r="VVG1" s="33" t="s">
        <v>15766</v>
      </c>
      <c r="VVH1" s="33" t="s">
        <v>15767</v>
      </c>
      <c r="VVI1" s="33" t="s">
        <v>15768</v>
      </c>
      <c r="VVJ1" s="33" t="s">
        <v>15769</v>
      </c>
      <c r="VVK1" s="33" t="s">
        <v>15770</v>
      </c>
      <c r="VVL1" s="33" t="s">
        <v>15771</v>
      </c>
      <c r="VVM1" s="33" t="s">
        <v>15772</v>
      </c>
      <c r="VVN1" s="33" t="s">
        <v>15773</v>
      </c>
      <c r="VVO1" s="33" t="s">
        <v>15774</v>
      </c>
      <c r="VVP1" s="33" t="s">
        <v>15775</v>
      </c>
      <c r="VVQ1" s="33" t="s">
        <v>15776</v>
      </c>
      <c r="VVR1" s="33" t="s">
        <v>15777</v>
      </c>
      <c r="VVS1" s="33" t="s">
        <v>15778</v>
      </c>
      <c r="VVT1" s="33" t="s">
        <v>15779</v>
      </c>
      <c r="VVU1" s="33" t="s">
        <v>15780</v>
      </c>
      <c r="VVV1" s="33" t="s">
        <v>15781</v>
      </c>
      <c r="VVW1" s="33" t="s">
        <v>15782</v>
      </c>
      <c r="VVX1" s="33" t="s">
        <v>15783</v>
      </c>
      <c r="VVY1" s="33" t="s">
        <v>15784</v>
      </c>
      <c r="VVZ1" s="33" t="s">
        <v>15785</v>
      </c>
      <c r="VWA1" s="33" t="s">
        <v>15786</v>
      </c>
      <c r="VWB1" s="33" t="s">
        <v>15787</v>
      </c>
      <c r="VWC1" s="33" t="s">
        <v>15788</v>
      </c>
      <c r="VWD1" s="33" t="s">
        <v>15789</v>
      </c>
      <c r="VWE1" s="33" t="s">
        <v>15790</v>
      </c>
      <c r="VWF1" s="33" t="s">
        <v>15791</v>
      </c>
      <c r="VWG1" s="33" t="s">
        <v>15792</v>
      </c>
      <c r="VWH1" s="33" t="s">
        <v>15793</v>
      </c>
      <c r="VWI1" s="33" t="s">
        <v>15794</v>
      </c>
      <c r="VWJ1" s="33" t="s">
        <v>15795</v>
      </c>
      <c r="VWK1" s="33" t="s">
        <v>15796</v>
      </c>
      <c r="VWL1" s="33" t="s">
        <v>15797</v>
      </c>
      <c r="VWM1" s="33" t="s">
        <v>15798</v>
      </c>
      <c r="VWN1" s="33" t="s">
        <v>15799</v>
      </c>
      <c r="VWO1" s="33" t="s">
        <v>15800</v>
      </c>
      <c r="VWP1" s="33" t="s">
        <v>15801</v>
      </c>
      <c r="VWQ1" s="33" t="s">
        <v>15802</v>
      </c>
      <c r="VWR1" s="33" t="s">
        <v>15803</v>
      </c>
      <c r="VWS1" s="33" t="s">
        <v>15804</v>
      </c>
      <c r="VWT1" s="33" t="s">
        <v>15805</v>
      </c>
      <c r="VWU1" s="33" t="s">
        <v>15806</v>
      </c>
      <c r="VWV1" s="33" t="s">
        <v>15807</v>
      </c>
      <c r="VWW1" s="33" t="s">
        <v>15808</v>
      </c>
      <c r="VWX1" s="33" t="s">
        <v>15809</v>
      </c>
      <c r="VWY1" s="33" t="s">
        <v>15810</v>
      </c>
      <c r="VWZ1" s="33" t="s">
        <v>15811</v>
      </c>
      <c r="VXA1" s="33" t="s">
        <v>15812</v>
      </c>
      <c r="VXB1" s="33" t="s">
        <v>15813</v>
      </c>
      <c r="VXC1" s="33" t="s">
        <v>15814</v>
      </c>
      <c r="VXD1" s="33" t="s">
        <v>15815</v>
      </c>
      <c r="VXE1" s="33" t="s">
        <v>15816</v>
      </c>
      <c r="VXF1" s="33" t="s">
        <v>15817</v>
      </c>
      <c r="VXG1" s="33" t="s">
        <v>15818</v>
      </c>
      <c r="VXH1" s="33" t="s">
        <v>15819</v>
      </c>
      <c r="VXI1" s="33" t="s">
        <v>15820</v>
      </c>
      <c r="VXJ1" s="33" t="s">
        <v>15821</v>
      </c>
      <c r="VXK1" s="33" t="s">
        <v>15822</v>
      </c>
      <c r="VXL1" s="33" t="s">
        <v>15823</v>
      </c>
      <c r="VXM1" s="33" t="s">
        <v>15824</v>
      </c>
      <c r="VXN1" s="33" t="s">
        <v>15825</v>
      </c>
      <c r="VXO1" s="33" t="s">
        <v>15826</v>
      </c>
      <c r="VXP1" s="33" t="s">
        <v>15827</v>
      </c>
      <c r="VXQ1" s="33" t="s">
        <v>15828</v>
      </c>
      <c r="VXR1" s="33" t="s">
        <v>15829</v>
      </c>
      <c r="VXS1" s="33" t="s">
        <v>15830</v>
      </c>
      <c r="VXT1" s="33" t="s">
        <v>15831</v>
      </c>
      <c r="VXU1" s="33" t="s">
        <v>15832</v>
      </c>
      <c r="VXV1" s="33" t="s">
        <v>15833</v>
      </c>
      <c r="VXW1" s="33" t="s">
        <v>15834</v>
      </c>
      <c r="VXX1" s="33" t="s">
        <v>15835</v>
      </c>
      <c r="VXY1" s="33" t="s">
        <v>15836</v>
      </c>
      <c r="VXZ1" s="33" t="s">
        <v>15837</v>
      </c>
      <c r="VYA1" s="33" t="s">
        <v>15838</v>
      </c>
      <c r="VYB1" s="33" t="s">
        <v>15839</v>
      </c>
      <c r="VYC1" s="33" t="s">
        <v>15840</v>
      </c>
      <c r="VYD1" s="33" t="s">
        <v>15841</v>
      </c>
      <c r="VYE1" s="33" t="s">
        <v>15842</v>
      </c>
      <c r="VYF1" s="33" t="s">
        <v>15843</v>
      </c>
      <c r="VYG1" s="33" t="s">
        <v>15844</v>
      </c>
      <c r="VYH1" s="33" t="s">
        <v>15845</v>
      </c>
      <c r="VYI1" s="33" t="s">
        <v>15846</v>
      </c>
      <c r="VYJ1" s="33" t="s">
        <v>15847</v>
      </c>
      <c r="VYK1" s="33" t="s">
        <v>15848</v>
      </c>
      <c r="VYL1" s="33" t="s">
        <v>15849</v>
      </c>
      <c r="VYM1" s="33" t="s">
        <v>15850</v>
      </c>
      <c r="VYN1" s="33" t="s">
        <v>15851</v>
      </c>
      <c r="VYO1" s="33" t="s">
        <v>15852</v>
      </c>
      <c r="VYP1" s="33" t="s">
        <v>15853</v>
      </c>
      <c r="VYQ1" s="33" t="s">
        <v>15854</v>
      </c>
      <c r="VYR1" s="33" t="s">
        <v>15855</v>
      </c>
      <c r="VYS1" s="33" t="s">
        <v>15856</v>
      </c>
      <c r="VYT1" s="33" t="s">
        <v>15857</v>
      </c>
      <c r="VYU1" s="33" t="s">
        <v>15858</v>
      </c>
      <c r="VYV1" s="33" t="s">
        <v>15859</v>
      </c>
      <c r="VYW1" s="33" t="s">
        <v>15860</v>
      </c>
      <c r="VYX1" s="33" t="s">
        <v>15861</v>
      </c>
      <c r="VYY1" s="33" t="s">
        <v>15862</v>
      </c>
      <c r="VYZ1" s="33" t="s">
        <v>15863</v>
      </c>
      <c r="VZA1" s="33" t="s">
        <v>15864</v>
      </c>
      <c r="VZB1" s="33" t="s">
        <v>15865</v>
      </c>
      <c r="VZC1" s="33" t="s">
        <v>15866</v>
      </c>
      <c r="VZD1" s="33" t="s">
        <v>15867</v>
      </c>
      <c r="VZE1" s="33" t="s">
        <v>15868</v>
      </c>
      <c r="VZF1" s="33" t="s">
        <v>15869</v>
      </c>
      <c r="VZG1" s="33" t="s">
        <v>15870</v>
      </c>
      <c r="VZH1" s="33" t="s">
        <v>15871</v>
      </c>
      <c r="VZI1" s="33" t="s">
        <v>15872</v>
      </c>
      <c r="VZJ1" s="33" t="s">
        <v>15873</v>
      </c>
      <c r="VZK1" s="33" t="s">
        <v>15874</v>
      </c>
      <c r="VZL1" s="33" t="s">
        <v>15875</v>
      </c>
      <c r="VZM1" s="33" t="s">
        <v>15876</v>
      </c>
      <c r="VZN1" s="33" t="s">
        <v>15877</v>
      </c>
      <c r="VZO1" s="33" t="s">
        <v>15878</v>
      </c>
      <c r="VZP1" s="33" t="s">
        <v>15879</v>
      </c>
      <c r="VZQ1" s="33" t="s">
        <v>15880</v>
      </c>
      <c r="VZR1" s="33" t="s">
        <v>15881</v>
      </c>
      <c r="VZS1" s="33" t="s">
        <v>15882</v>
      </c>
      <c r="VZT1" s="33" t="s">
        <v>15883</v>
      </c>
      <c r="VZU1" s="33" t="s">
        <v>15884</v>
      </c>
      <c r="VZV1" s="33" t="s">
        <v>15885</v>
      </c>
      <c r="VZW1" s="33" t="s">
        <v>15886</v>
      </c>
      <c r="VZX1" s="33" t="s">
        <v>15887</v>
      </c>
      <c r="VZY1" s="33" t="s">
        <v>15888</v>
      </c>
      <c r="VZZ1" s="33" t="s">
        <v>15889</v>
      </c>
      <c r="WAA1" s="33" t="s">
        <v>15890</v>
      </c>
      <c r="WAB1" s="33" t="s">
        <v>15891</v>
      </c>
      <c r="WAC1" s="33" t="s">
        <v>15892</v>
      </c>
      <c r="WAD1" s="33" t="s">
        <v>15893</v>
      </c>
      <c r="WAE1" s="33" t="s">
        <v>15894</v>
      </c>
      <c r="WAF1" s="33" t="s">
        <v>15895</v>
      </c>
      <c r="WAG1" s="33" t="s">
        <v>15896</v>
      </c>
      <c r="WAH1" s="33" t="s">
        <v>15897</v>
      </c>
      <c r="WAI1" s="33" t="s">
        <v>15898</v>
      </c>
      <c r="WAJ1" s="33" t="s">
        <v>15899</v>
      </c>
      <c r="WAK1" s="33" t="s">
        <v>15900</v>
      </c>
      <c r="WAL1" s="33" t="s">
        <v>15901</v>
      </c>
      <c r="WAM1" s="33" t="s">
        <v>15902</v>
      </c>
      <c r="WAN1" s="33" t="s">
        <v>15903</v>
      </c>
      <c r="WAO1" s="33" t="s">
        <v>15904</v>
      </c>
      <c r="WAP1" s="33" t="s">
        <v>15905</v>
      </c>
      <c r="WAQ1" s="33" t="s">
        <v>15906</v>
      </c>
      <c r="WAR1" s="33" t="s">
        <v>15907</v>
      </c>
      <c r="WAS1" s="33" t="s">
        <v>15908</v>
      </c>
      <c r="WAT1" s="33" t="s">
        <v>15909</v>
      </c>
      <c r="WAU1" s="33" t="s">
        <v>15910</v>
      </c>
      <c r="WAV1" s="33" t="s">
        <v>15911</v>
      </c>
      <c r="WAW1" s="33" t="s">
        <v>15912</v>
      </c>
      <c r="WAX1" s="33" t="s">
        <v>15913</v>
      </c>
      <c r="WAY1" s="33" t="s">
        <v>15914</v>
      </c>
      <c r="WAZ1" s="33" t="s">
        <v>15915</v>
      </c>
      <c r="WBA1" s="33" t="s">
        <v>15916</v>
      </c>
      <c r="WBB1" s="33" t="s">
        <v>15917</v>
      </c>
      <c r="WBC1" s="33" t="s">
        <v>15918</v>
      </c>
      <c r="WBD1" s="33" t="s">
        <v>15919</v>
      </c>
      <c r="WBE1" s="33" t="s">
        <v>15920</v>
      </c>
      <c r="WBF1" s="33" t="s">
        <v>15921</v>
      </c>
      <c r="WBG1" s="33" t="s">
        <v>15922</v>
      </c>
      <c r="WBH1" s="33" t="s">
        <v>15923</v>
      </c>
      <c r="WBI1" s="33" t="s">
        <v>15924</v>
      </c>
      <c r="WBJ1" s="33" t="s">
        <v>15925</v>
      </c>
      <c r="WBK1" s="33" t="s">
        <v>15926</v>
      </c>
      <c r="WBL1" s="33" t="s">
        <v>15927</v>
      </c>
      <c r="WBM1" s="33" t="s">
        <v>15928</v>
      </c>
      <c r="WBN1" s="33" t="s">
        <v>15929</v>
      </c>
      <c r="WBO1" s="33" t="s">
        <v>15930</v>
      </c>
      <c r="WBP1" s="33" t="s">
        <v>15931</v>
      </c>
      <c r="WBQ1" s="33" t="s">
        <v>15932</v>
      </c>
      <c r="WBR1" s="33" t="s">
        <v>15933</v>
      </c>
      <c r="WBS1" s="33" t="s">
        <v>15934</v>
      </c>
      <c r="WBT1" s="33" t="s">
        <v>15935</v>
      </c>
      <c r="WBU1" s="33" t="s">
        <v>15936</v>
      </c>
      <c r="WBV1" s="33" t="s">
        <v>15937</v>
      </c>
      <c r="WBW1" s="33" t="s">
        <v>15938</v>
      </c>
      <c r="WBX1" s="33" t="s">
        <v>15939</v>
      </c>
      <c r="WBY1" s="33" t="s">
        <v>15940</v>
      </c>
      <c r="WBZ1" s="33" t="s">
        <v>15941</v>
      </c>
      <c r="WCA1" s="33" t="s">
        <v>15942</v>
      </c>
      <c r="WCB1" s="33" t="s">
        <v>15943</v>
      </c>
      <c r="WCC1" s="33" t="s">
        <v>15944</v>
      </c>
      <c r="WCD1" s="33" t="s">
        <v>15945</v>
      </c>
      <c r="WCE1" s="33" t="s">
        <v>15946</v>
      </c>
      <c r="WCF1" s="33" t="s">
        <v>15947</v>
      </c>
      <c r="WCG1" s="33" t="s">
        <v>15948</v>
      </c>
      <c r="WCH1" s="33" t="s">
        <v>15949</v>
      </c>
      <c r="WCI1" s="33" t="s">
        <v>15950</v>
      </c>
      <c r="WCJ1" s="33" t="s">
        <v>15951</v>
      </c>
      <c r="WCK1" s="33" t="s">
        <v>15952</v>
      </c>
      <c r="WCL1" s="33" t="s">
        <v>15953</v>
      </c>
      <c r="WCM1" s="33" t="s">
        <v>15954</v>
      </c>
      <c r="WCN1" s="33" t="s">
        <v>15955</v>
      </c>
      <c r="WCO1" s="33" t="s">
        <v>15956</v>
      </c>
      <c r="WCP1" s="33" t="s">
        <v>15957</v>
      </c>
      <c r="WCQ1" s="33" t="s">
        <v>15958</v>
      </c>
      <c r="WCR1" s="33" t="s">
        <v>15959</v>
      </c>
      <c r="WCS1" s="33" t="s">
        <v>15960</v>
      </c>
      <c r="WCT1" s="33" t="s">
        <v>15961</v>
      </c>
      <c r="WCU1" s="33" t="s">
        <v>15962</v>
      </c>
      <c r="WCV1" s="33" t="s">
        <v>15963</v>
      </c>
      <c r="WCW1" s="33" t="s">
        <v>15964</v>
      </c>
      <c r="WCX1" s="33" t="s">
        <v>15965</v>
      </c>
      <c r="WCY1" s="33" t="s">
        <v>15966</v>
      </c>
      <c r="WCZ1" s="33" t="s">
        <v>15967</v>
      </c>
      <c r="WDA1" s="33" t="s">
        <v>15968</v>
      </c>
      <c r="WDB1" s="33" t="s">
        <v>15969</v>
      </c>
      <c r="WDC1" s="33" t="s">
        <v>15970</v>
      </c>
      <c r="WDD1" s="33" t="s">
        <v>15971</v>
      </c>
      <c r="WDE1" s="33" t="s">
        <v>15972</v>
      </c>
      <c r="WDF1" s="33" t="s">
        <v>15973</v>
      </c>
      <c r="WDG1" s="33" t="s">
        <v>15974</v>
      </c>
      <c r="WDH1" s="33" t="s">
        <v>15975</v>
      </c>
      <c r="WDI1" s="33" t="s">
        <v>15976</v>
      </c>
      <c r="WDJ1" s="33" t="s">
        <v>15977</v>
      </c>
      <c r="WDK1" s="33" t="s">
        <v>15978</v>
      </c>
      <c r="WDL1" s="33" t="s">
        <v>15979</v>
      </c>
      <c r="WDM1" s="33" t="s">
        <v>15980</v>
      </c>
      <c r="WDN1" s="33" t="s">
        <v>15981</v>
      </c>
      <c r="WDO1" s="33" t="s">
        <v>15982</v>
      </c>
      <c r="WDP1" s="33" t="s">
        <v>15983</v>
      </c>
      <c r="WDQ1" s="33" t="s">
        <v>15984</v>
      </c>
      <c r="WDR1" s="33" t="s">
        <v>15985</v>
      </c>
      <c r="WDS1" s="33" t="s">
        <v>15986</v>
      </c>
      <c r="WDT1" s="33" t="s">
        <v>15987</v>
      </c>
      <c r="WDU1" s="33" t="s">
        <v>15988</v>
      </c>
      <c r="WDV1" s="33" t="s">
        <v>15989</v>
      </c>
      <c r="WDW1" s="33" t="s">
        <v>15990</v>
      </c>
      <c r="WDX1" s="33" t="s">
        <v>15991</v>
      </c>
      <c r="WDY1" s="33" t="s">
        <v>15992</v>
      </c>
      <c r="WDZ1" s="33" t="s">
        <v>15993</v>
      </c>
      <c r="WEA1" s="33" t="s">
        <v>15994</v>
      </c>
      <c r="WEB1" s="33" t="s">
        <v>15995</v>
      </c>
      <c r="WEC1" s="33" t="s">
        <v>15996</v>
      </c>
      <c r="WED1" s="33" t="s">
        <v>15997</v>
      </c>
      <c r="WEE1" s="33" t="s">
        <v>15998</v>
      </c>
      <c r="WEF1" s="33" t="s">
        <v>15999</v>
      </c>
      <c r="WEG1" s="33" t="s">
        <v>16000</v>
      </c>
      <c r="WEH1" s="33" t="s">
        <v>16001</v>
      </c>
      <c r="WEI1" s="33" t="s">
        <v>16002</v>
      </c>
      <c r="WEJ1" s="33" t="s">
        <v>16003</v>
      </c>
      <c r="WEK1" s="33" t="s">
        <v>16004</v>
      </c>
      <c r="WEL1" s="33" t="s">
        <v>16005</v>
      </c>
      <c r="WEM1" s="33" t="s">
        <v>16006</v>
      </c>
      <c r="WEN1" s="33" t="s">
        <v>16007</v>
      </c>
      <c r="WEO1" s="33" t="s">
        <v>16008</v>
      </c>
      <c r="WEP1" s="33" t="s">
        <v>16009</v>
      </c>
      <c r="WEQ1" s="33" t="s">
        <v>16010</v>
      </c>
      <c r="WER1" s="33" t="s">
        <v>16011</v>
      </c>
      <c r="WES1" s="33" t="s">
        <v>16012</v>
      </c>
      <c r="WET1" s="33" t="s">
        <v>16013</v>
      </c>
      <c r="WEU1" s="33" t="s">
        <v>16014</v>
      </c>
      <c r="WEV1" s="33" t="s">
        <v>16015</v>
      </c>
      <c r="WEW1" s="33" t="s">
        <v>16016</v>
      </c>
      <c r="WEX1" s="33" t="s">
        <v>16017</v>
      </c>
      <c r="WEY1" s="33" t="s">
        <v>16018</v>
      </c>
      <c r="WEZ1" s="33" t="s">
        <v>16019</v>
      </c>
      <c r="WFA1" s="33" t="s">
        <v>16020</v>
      </c>
      <c r="WFB1" s="33" t="s">
        <v>16021</v>
      </c>
      <c r="WFC1" s="33" t="s">
        <v>16022</v>
      </c>
      <c r="WFD1" s="33" t="s">
        <v>16023</v>
      </c>
      <c r="WFE1" s="33" t="s">
        <v>16024</v>
      </c>
      <c r="WFF1" s="33" t="s">
        <v>16025</v>
      </c>
      <c r="WFG1" s="33" t="s">
        <v>16026</v>
      </c>
      <c r="WFH1" s="33" t="s">
        <v>16027</v>
      </c>
      <c r="WFI1" s="33" t="s">
        <v>16028</v>
      </c>
      <c r="WFJ1" s="33" t="s">
        <v>16029</v>
      </c>
      <c r="WFK1" s="33" t="s">
        <v>16030</v>
      </c>
      <c r="WFL1" s="33" t="s">
        <v>16031</v>
      </c>
      <c r="WFM1" s="33" t="s">
        <v>16032</v>
      </c>
      <c r="WFN1" s="33" t="s">
        <v>16033</v>
      </c>
      <c r="WFO1" s="33" t="s">
        <v>16034</v>
      </c>
      <c r="WFP1" s="33" t="s">
        <v>16035</v>
      </c>
      <c r="WFQ1" s="33" t="s">
        <v>16036</v>
      </c>
      <c r="WFR1" s="33" t="s">
        <v>16037</v>
      </c>
      <c r="WFS1" s="33" t="s">
        <v>16038</v>
      </c>
      <c r="WFT1" s="33" t="s">
        <v>16039</v>
      </c>
      <c r="WFU1" s="33" t="s">
        <v>16040</v>
      </c>
      <c r="WFV1" s="33" t="s">
        <v>16041</v>
      </c>
      <c r="WFW1" s="33" t="s">
        <v>16042</v>
      </c>
      <c r="WFX1" s="33" t="s">
        <v>16043</v>
      </c>
      <c r="WFY1" s="33" t="s">
        <v>16044</v>
      </c>
      <c r="WFZ1" s="33" t="s">
        <v>16045</v>
      </c>
      <c r="WGA1" s="33" t="s">
        <v>16046</v>
      </c>
      <c r="WGB1" s="33" t="s">
        <v>16047</v>
      </c>
      <c r="WGC1" s="33" t="s">
        <v>16048</v>
      </c>
      <c r="WGD1" s="33" t="s">
        <v>16049</v>
      </c>
      <c r="WGE1" s="33" t="s">
        <v>16050</v>
      </c>
      <c r="WGF1" s="33" t="s">
        <v>16051</v>
      </c>
      <c r="WGG1" s="33" t="s">
        <v>16052</v>
      </c>
      <c r="WGH1" s="33" t="s">
        <v>16053</v>
      </c>
      <c r="WGI1" s="33" t="s">
        <v>16054</v>
      </c>
      <c r="WGJ1" s="33" t="s">
        <v>16055</v>
      </c>
      <c r="WGK1" s="33" t="s">
        <v>16056</v>
      </c>
      <c r="WGL1" s="33" t="s">
        <v>16057</v>
      </c>
      <c r="WGM1" s="33" t="s">
        <v>16058</v>
      </c>
      <c r="WGN1" s="33" t="s">
        <v>16059</v>
      </c>
      <c r="WGO1" s="33" t="s">
        <v>16060</v>
      </c>
      <c r="WGP1" s="33" t="s">
        <v>16061</v>
      </c>
      <c r="WGQ1" s="33" t="s">
        <v>16062</v>
      </c>
      <c r="WGR1" s="33" t="s">
        <v>16063</v>
      </c>
      <c r="WGS1" s="33" t="s">
        <v>16064</v>
      </c>
      <c r="WGT1" s="33" t="s">
        <v>16065</v>
      </c>
      <c r="WGU1" s="33" t="s">
        <v>16066</v>
      </c>
      <c r="WGV1" s="33" t="s">
        <v>16067</v>
      </c>
      <c r="WGW1" s="33" t="s">
        <v>16068</v>
      </c>
      <c r="WGX1" s="33" t="s">
        <v>16069</v>
      </c>
      <c r="WGY1" s="33" t="s">
        <v>16070</v>
      </c>
      <c r="WGZ1" s="33" t="s">
        <v>16071</v>
      </c>
      <c r="WHA1" s="33" t="s">
        <v>16072</v>
      </c>
      <c r="WHB1" s="33" t="s">
        <v>16073</v>
      </c>
      <c r="WHC1" s="33" t="s">
        <v>16074</v>
      </c>
      <c r="WHD1" s="33" t="s">
        <v>16075</v>
      </c>
      <c r="WHE1" s="33" t="s">
        <v>16076</v>
      </c>
      <c r="WHF1" s="33" t="s">
        <v>16077</v>
      </c>
      <c r="WHG1" s="33" t="s">
        <v>16078</v>
      </c>
      <c r="WHH1" s="33" t="s">
        <v>16079</v>
      </c>
      <c r="WHI1" s="33" t="s">
        <v>16080</v>
      </c>
      <c r="WHJ1" s="33" t="s">
        <v>16081</v>
      </c>
      <c r="WHK1" s="33" t="s">
        <v>16082</v>
      </c>
      <c r="WHL1" s="33" t="s">
        <v>16083</v>
      </c>
      <c r="WHM1" s="33" t="s">
        <v>16084</v>
      </c>
      <c r="WHN1" s="33" t="s">
        <v>16085</v>
      </c>
      <c r="WHO1" s="33" t="s">
        <v>16086</v>
      </c>
      <c r="WHP1" s="33" t="s">
        <v>16087</v>
      </c>
      <c r="WHQ1" s="33" t="s">
        <v>16088</v>
      </c>
      <c r="WHR1" s="33" t="s">
        <v>16089</v>
      </c>
      <c r="WHS1" s="33" t="s">
        <v>16090</v>
      </c>
      <c r="WHT1" s="33" t="s">
        <v>16091</v>
      </c>
      <c r="WHU1" s="33" t="s">
        <v>16092</v>
      </c>
      <c r="WHV1" s="33" t="s">
        <v>16093</v>
      </c>
      <c r="WHW1" s="33" t="s">
        <v>16094</v>
      </c>
      <c r="WHX1" s="33" t="s">
        <v>16095</v>
      </c>
      <c r="WHY1" s="33" t="s">
        <v>16096</v>
      </c>
      <c r="WHZ1" s="33" t="s">
        <v>16097</v>
      </c>
      <c r="WIA1" s="33" t="s">
        <v>16098</v>
      </c>
      <c r="WIB1" s="33" t="s">
        <v>16099</v>
      </c>
      <c r="WIC1" s="33" t="s">
        <v>16100</v>
      </c>
      <c r="WID1" s="33" t="s">
        <v>16101</v>
      </c>
      <c r="WIE1" s="33" t="s">
        <v>16102</v>
      </c>
      <c r="WIF1" s="33" t="s">
        <v>16103</v>
      </c>
      <c r="WIG1" s="33" t="s">
        <v>16104</v>
      </c>
      <c r="WIH1" s="33" t="s">
        <v>16105</v>
      </c>
      <c r="WII1" s="33" t="s">
        <v>16106</v>
      </c>
      <c r="WIJ1" s="33" t="s">
        <v>16107</v>
      </c>
      <c r="WIK1" s="33" t="s">
        <v>16108</v>
      </c>
      <c r="WIL1" s="33" t="s">
        <v>16109</v>
      </c>
      <c r="WIM1" s="33" t="s">
        <v>16110</v>
      </c>
      <c r="WIN1" s="33" t="s">
        <v>16111</v>
      </c>
      <c r="WIO1" s="33" t="s">
        <v>16112</v>
      </c>
      <c r="WIP1" s="33" t="s">
        <v>16113</v>
      </c>
      <c r="WIQ1" s="33" t="s">
        <v>16114</v>
      </c>
      <c r="WIR1" s="33" t="s">
        <v>16115</v>
      </c>
      <c r="WIS1" s="33" t="s">
        <v>16116</v>
      </c>
      <c r="WIT1" s="33" t="s">
        <v>16117</v>
      </c>
      <c r="WIU1" s="33" t="s">
        <v>16118</v>
      </c>
      <c r="WIV1" s="33" t="s">
        <v>16119</v>
      </c>
      <c r="WIW1" s="33" t="s">
        <v>16120</v>
      </c>
      <c r="WIX1" s="33" t="s">
        <v>16121</v>
      </c>
      <c r="WIY1" s="33" t="s">
        <v>16122</v>
      </c>
      <c r="WIZ1" s="33" t="s">
        <v>16123</v>
      </c>
      <c r="WJA1" s="33" t="s">
        <v>16124</v>
      </c>
      <c r="WJB1" s="33" t="s">
        <v>16125</v>
      </c>
      <c r="WJC1" s="33" t="s">
        <v>16126</v>
      </c>
      <c r="WJD1" s="33" t="s">
        <v>16127</v>
      </c>
      <c r="WJE1" s="33" t="s">
        <v>16128</v>
      </c>
      <c r="WJF1" s="33" t="s">
        <v>16129</v>
      </c>
      <c r="WJG1" s="33" t="s">
        <v>16130</v>
      </c>
      <c r="WJH1" s="33" t="s">
        <v>16131</v>
      </c>
      <c r="WJI1" s="33" t="s">
        <v>16132</v>
      </c>
      <c r="WJJ1" s="33" t="s">
        <v>16133</v>
      </c>
      <c r="WJK1" s="33" t="s">
        <v>16134</v>
      </c>
      <c r="WJL1" s="33" t="s">
        <v>16135</v>
      </c>
      <c r="WJM1" s="33" t="s">
        <v>16136</v>
      </c>
      <c r="WJN1" s="33" t="s">
        <v>16137</v>
      </c>
      <c r="WJO1" s="33" t="s">
        <v>16138</v>
      </c>
      <c r="WJP1" s="33" t="s">
        <v>16139</v>
      </c>
      <c r="WJQ1" s="33" t="s">
        <v>16140</v>
      </c>
      <c r="WJR1" s="33" t="s">
        <v>16141</v>
      </c>
      <c r="WJS1" s="33" t="s">
        <v>16142</v>
      </c>
      <c r="WJT1" s="33" t="s">
        <v>16143</v>
      </c>
      <c r="WJU1" s="33" t="s">
        <v>16144</v>
      </c>
      <c r="WJV1" s="33" t="s">
        <v>16145</v>
      </c>
      <c r="WJW1" s="33" t="s">
        <v>16146</v>
      </c>
      <c r="WJX1" s="33" t="s">
        <v>16147</v>
      </c>
      <c r="WJY1" s="33" t="s">
        <v>16148</v>
      </c>
      <c r="WJZ1" s="33" t="s">
        <v>16149</v>
      </c>
      <c r="WKA1" s="33" t="s">
        <v>16150</v>
      </c>
      <c r="WKB1" s="33" t="s">
        <v>16151</v>
      </c>
      <c r="WKC1" s="33" t="s">
        <v>16152</v>
      </c>
      <c r="WKD1" s="33" t="s">
        <v>16153</v>
      </c>
      <c r="WKE1" s="33" t="s">
        <v>16154</v>
      </c>
      <c r="WKF1" s="33" t="s">
        <v>16155</v>
      </c>
      <c r="WKG1" s="33" t="s">
        <v>16156</v>
      </c>
      <c r="WKH1" s="33" t="s">
        <v>16157</v>
      </c>
      <c r="WKI1" s="33" t="s">
        <v>16158</v>
      </c>
      <c r="WKJ1" s="33" t="s">
        <v>16159</v>
      </c>
      <c r="WKK1" s="33" t="s">
        <v>16160</v>
      </c>
      <c r="WKL1" s="33" t="s">
        <v>16161</v>
      </c>
      <c r="WKM1" s="33" t="s">
        <v>16162</v>
      </c>
      <c r="WKN1" s="33" t="s">
        <v>16163</v>
      </c>
      <c r="WKO1" s="33" t="s">
        <v>16164</v>
      </c>
      <c r="WKP1" s="33" t="s">
        <v>16165</v>
      </c>
      <c r="WKQ1" s="33" t="s">
        <v>16166</v>
      </c>
      <c r="WKR1" s="33" t="s">
        <v>16167</v>
      </c>
      <c r="WKS1" s="33" t="s">
        <v>16168</v>
      </c>
      <c r="WKT1" s="33" t="s">
        <v>16169</v>
      </c>
      <c r="WKU1" s="33" t="s">
        <v>16170</v>
      </c>
      <c r="WKV1" s="33" t="s">
        <v>16171</v>
      </c>
      <c r="WKW1" s="33" t="s">
        <v>16172</v>
      </c>
      <c r="WKX1" s="33" t="s">
        <v>16173</v>
      </c>
      <c r="WKY1" s="33" t="s">
        <v>16174</v>
      </c>
      <c r="WKZ1" s="33" t="s">
        <v>16175</v>
      </c>
      <c r="WLA1" s="33" t="s">
        <v>16176</v>
      </c>
      <c r="WLB1" s="33" t="s">
        <v>16177</v>
      </c>
      <c r="WLC1" s="33" t="s">
        <v>16178</v>
      </c>
      <c r="WLD1" s="33" t="s">
        <v>16179</v>
      </c>
      <c r="WLE1" s="33" t="s">
        <v>16180</v>
      </c>
      <c r="WLF1" s="33" t="s">
        <v>16181</v>
      </c>
      <c r="WLG1" s="33" t="s">
        <v>16182</v>
      </c>
      <c r="WLH1" s="33" t="s">
        <v>16183</v>
      </c>
      <c r="WLI1" s="33" t="s">
        <v>16184</v>
      </c>
      <c r="WLJ1" s="33" t="s">
        <v>16185</v>
      </c>
      <c r="WLK1" s="33" t="s">
        <v>16186</v>
      </c>
      <c r="WLL1" s="33" t="s">
        <v>16187</v>
      </c>
      <c r="WLM1" s="33" t="s">
        <v>16188</v>
      </c>
      <c r="WLN1" s="33" t="s">
        <v>16189</v>
      </c>
      <c r="WLO1" s="33" t="s">
        <v>16190</v>
      </c>
      <c r="WLP1" s="33" t="s">
        <v>16191</v>
      </c>
      <c r="WLQ1" s="33" t="s">
        <v>16192</v>
      </c>
      <c r="WLR1" s="33" t="s">
        <v>16193</v>
      </c>
      <c r="WLS1" s="33" t="s">
        <v>16194</v>
      </c>
      <c r="WLT1" s="33" t="s">
        <v>16195</v>
      </c>
      <c r="WLU1" s="33" t="s">
        <v>16196</v>
      </c>
      <c r="WLV1" s="33" t="s">
        <v>16197</v>
      </c>
      <c r="WLW1" s="33" t="s">
        <v>16198</v>
      </c>
      <c r="WLX1" s="33" t="s">
        <v>16199</v>
      </c>
      <c r="WLY1" s="33" t="s">
        <v>16200</v>
      </c>
      <c r="WLZ1" s="33" t="s">
        <v>16201</v>
      </c>
      <c r="WMA1" s="33" t="s">
        <v>16202</v>
      </c>
      <c r="WMB1" s="33" t="s">
        <v>16203</v>
      </c>
      <c r="WMC1" s="33" t="s">
        <v>16204</v>
      </c>
      <c r="WMD1" s="33" t="s">
        <v>16205</v>
      </c>
      <c r="WME1" s="33" t="s">
        <v>16206</v>
      </c>
      <c r="WMF1" s="33" t="s">
        <v>16207</v>
      </c>
      <c r="WMG1" s="33" t="s">
        <v>16208</v>
      </c>
      <c r="WMH1" s="33" t="s">
        <v>16209</v>
      </c>
      <c r="WMI1" s="33" t="s">
        <v>16210</v>
      </c>
      <c r="WMJ1" s="33" t="s">
        <v>16211</v>
      </c>
      <c r="WMK1" s="33" t="s">
        <v>16212</v>
      </c>
      <c r="WML1" s="33" t="s">
        <v>16213</v>
      </c>
      <c r="WMM1" s="33" t="s">
        <v>16214</v>
      </c>
      <c r="WMN1" s="33" t="s">
        <v>16215</v>
      </c>
      <c r="WMO1" s="33" t="s">
        <v>16216</v>
      </c>
      <c r="WMP1" s="33" t="s">
        <v>16217</v>
      </c>
      <c r="WMQ1" s="33" t="s">
        <v>16218</v>
      </c>
      <c r="WMR1" s="33" t="s">
        <v>16219</v>
      </c>
      <c r="WMS1" s="33" t="s">
        <v>16220</v>
      </c>
      <c r="WMT1" s="33" t="s">
        <v>16221</v>
      </c>
      <c r="WMU1" s="33" t="s">
        <v>16222</v>
      </c>
      <c r="WMV1" s="33" t="s">
        <v>16223</v>
      </c>
      <c r="WMW1" s="33" t="s">
        <v>16224</v>
      </c>
      <c r="WMX1" s="33" t="s">
        <v>16225</v>
      </c>
      <c r="WMY1" s="33" t="s">
        <v>16226</v>
      </c>
      <c r="WMZ1" s="33" t="s">
        <v>16227</v>
      </c>
      <c r="WNA1" s="33" t="s">
        <v>16228</v>
      </c>
      <c r="WNB1" s="33" t="s">
        <v>16229</v>
      </c>
      <c r="WNC1" s="33" t="s">
        <v>16230</v>
      </c>
      <c r="WND1" s="33" t="s">
        <v>16231</v>
      </c>
      <c r="WNE1" s="33" t="s">
        <v>16232</v>
      </c>
      <c r="WNF1" s="33" t="s">
        <v>16233</v>
      </c>
      <c r="WNG1" s="33" t="s">
        <v>16234</v>
      </c>
      <c r="WNH1" s="33" t="s">
        <v>16235</v>
      </c>
      <c r="WNI1" s="33" t="s">
        <v>16236</v>
      </c>
      <c r="WNJ1" s="33" t="s">
        <v>16237</v>
      </c>
      <c r="WNK1" s="33" t="s">
        <v>16238</v>
      </c>
      <c r="WNL1" s="33" t="s">
        <v>16239</v>
      </c>
      <c r="WNM1" s="33" t="s">
        <v>16240</v>
      </c>
      <c r="WNN1" s="33" t="s">
        <v>16241</v>
      </c>
      <c r="WNO1" s="33" t="s">
        <v>16242</v>
      </c>
      <c r="WNP1" s="33" t="s">
        <v>16243</v>
      </c>
      <c r="WNQ1" s="33" t="s">
        <v>16244</v>
      </c>
      <c r="WNR1" s="33" t="s">
        <v>16245</v>
      </c>
      <c r="WNS1" s="33" t="s">
        <v>16246</v>
      </c>
      <c r="WNT1" s="33" t="s">
        <v>16247</v>
      </c>
      <c r="WNU1" s="33" t="s">
        <v>16248</v>
      </c>
      <c r="WNV1" s="33" t="s">
        <v>16249</v>
      </c>
      <c r="WNW1" s="33" t="s">
        <v>16250</v>
      </c>
      <c r="WNX1" s="33" t="s">
        <v>16251</v>
      </c>
      <c r="WNY1" s="33" t="s">
        <v>16252</v>
      </c>
      <c r="WNZ1" s="33" t="s">
        <v>16253</v>
      </c>
      <c r="WOA1" s="33" t="s">
        <v>16254</v>
      </c>
      <c r="WOB1" s="33" t="s">
        <v>16255</v>
      </c>
      <c r="WOC1" s="33" t="s">
        <v>16256</v>
      </c>
      <c r="WOD1" s="33" t="s">
        <v>16257</v>
      </c>
      <c r="WOE1" s="33" t="s">
        <v>16258</v>
      </c>
      <c r="WOF1" s="33" t="s">
        <v>16259</v>
      </c>
      <c r="WOG1" s="33" t="s">
        <v>16260</v>
      </c>
      <c r="WOH1" s="33" t="s">
        <v>16261</v>
      </c>
      <c r="WOI1" s="33" t="s">
        <v>16262</v>
      </c>
      <c r="WOJ1" s="33" t="s">
        <v>16263</v>
      </c>
      <c r="WOK1" s="33" t="s">
        <v>16264</v>
      </c>
      <c r="WOL1" s="33" t="s">
        <v>16265</v>
      </c>
      <c r="WOM1" s="33" t="s">
        <v>16266</v>
      </c>
      <c r="WON1" s="33" t="s">
        <v>16267</v>
      </c>
      <c r="WOO1" s="33" t="s">
        <v>16268</v>
      </c>
      <c r="WOP1" s="33" t="s">
        <v>16269</v>
      </c>
      <c r="WOQ1" s="33" t="s">
        <v>16270</v>
      </c>
      <c r="WOR1" s="33" t="s">
        <v>16271</v>
      </c>
      <c r="WOS1" s="33" t="s">
        <v>16272</v>
      </c>
      <c r="WOT1" s="33" t="s">
        <v>16273</v>
      </c>
      <c r="WOU1" s="33" t="s">
        <v>16274</v>
      </c>
      <c r="WOV1" s="33" t="s">
        <v>16275</v>
      </c>
      <c r="WOW1" s="33" t="s">
        <v>16276</v>
      </c>
      <c r="WOX1" s="33" t="s">
        <v>16277</v>
      </c>
      <c r="WOY1" s="33" t="s">
        <v>16278</v>
      </c>
      <c r="WOZ1" s="33" t="s">
        <v>16279</v>
      </c>
      <c r="WPA1" s="33" t="s">
        <v>16280</v>
      </c>
      <c r="WPB1" s="33" t="s">
        <v>16281</v>
      </c>
      <c r="WPC1" s="33" t="s">
        <v>16282</v>
      </c>
      <c r="WPD1" s="33" t="s">
        <v>16283</v>
      </c>
      <c r="WPE1" s="33" t="s">
        <v>16284</v>
      </c>
      <c r="WPF1" s="33" t="s">
        <v>16285</v>
      </c>
      <c r="WPG1" s="33" t="s">
        <v>16286</v>
      </c>
      <c r="WPH1" s="33" t="s">
        <v>16287</v>
      </c>
      <c r="WPI1" s="33" t="s">
        <v>16288</v>
      </c>
      <c r="WPJ1" s="33" t="s">
        <v>16289</v>
      </c>
      <c r="WPK1" s="33" t="s">
        <v>16290</v>
      </c>
      <c r="WPL1" s="33" t="s">
        <v>16291</v>
      </c>
      <c r="WPM1" s="33" t="s">
        <v>16292</v>
      </c>
      <c r="WPN1" s="33" t="s">
        <v>16293</v>
      </c>
      <c r="WPO1" s="33" t="s">
        <v>16294</v>
      </c>
      <c r="WPP1" s="33" t="s">
        <v>16295</v>
      </c>
      <c r="WPQ1" s="33" t="s">
        <v>16296</v>
      </c>
      <c r="WPR1" s="33" t="s">
        <v>16297</v>
      </c>
      <c r="WPS1" s="33" t="s">
        <v>16298</v>
      </c>
      <c r="WPT1" s="33" t="s">
        <v>16299</v>
      </c>
      <c r="WPU1" s="33" t="s">
        <v>16300</v>
      </c>
      <c r="WPV1" s="33" t="s">
        <v>16301</v>
      </c>
      <c r="WPW1" s="33" t="s">
        <v>16302</v>
      </c>
      <c r="WPX1" s="33" t="s">
        <v>16303</v>
      </c>
      <c r="WPY1" s="33" t="s">
        <v>16304</v>
      </c>
      <c r="WPZ1" s="33" t="s">
        <v>16305</v>
      </c>
      <c r="WQA1" s="33" t="s">
        <v>16306</v>
      </c>
      <c r="WQB1" s="33" t="s">
        <v>16307</v>
      </c>
      <c r="WQC1" s="33" t="s">
        <v>16308</v>
      </c>
      <c r="WQD1" s="33" t="s">
        <v>16309</v>
      </c>
      <c r="WQE1" s="33" t="s">
        <v>16310</v>
      </c>
      <c r="WQF1" s="33" t="s">
        <v>16311</v>
      </c>
      <c r="WQG1" s="33" t="s">
        <v>16312</v>
      </c>
      <c r="WQH1" s="33" t="s">
        <v>16313</v>
      </c>
      <c r="WQI1" s="33" t="s">
        <v>16314</v>
      </c>
      <c r="WQJ1" s="33" t="s">
        <v>16315</v>
      </c>
      <c r="WQK1" s="33" t="s">
        <v>16316</v>
      </c>
      <c r="WQL1" s="33" t="s">
        <v>16317</v>
      </c>
      <c r="WQM1" s="33" t="s">
        <v>16318</v>
      </c>
      <c r="WQN1" s="33" t="s">
        <v>16319</v>
      </c>
      <c r="WQO1" s="33" t="s">
        <v>16320</v>
      </c>
      <c r="WQP1" s="33" t="s">
        <v>16321</v>
      </c>
      <c r="WQQ1" s="33" t="s">
        <v>16322</v>
      </c>
      <c r="WQR1" s="33" t="s">
        <v>16323</v>
      </c>
      <c r="WQS1" s="33" t="s">
        <v>16324</v>
      </c>
      <c r="WQT1" s="33" t="s">
        <v>16325</v>
      </c>
      <c r="WQU1" s="33" t="s">
        <v>16326</v>
      </c>
      <c r="WQV1" s="33" t="s">
        <v>16327</v>
      </c>
      <c r="WQW1" s="33" t="s">
        <v>16328</v>
      </c>
      <c r="WQX1" s="33" t="s">
        <v>16329</v>
      </c>
      <c r="WQY1" s="33" t="s">
        <v>16330</v>
      </c>
      <c r="WQZ1" s="33" t="s">
        <v>16331</v>
      </c>
      <c r="WRA1" s="33" t="s">
        <v>16332</v>
      </c>
      <c r="WRB1" s="33" t="s">
        <v>16333</v>
      </c>
      <c r="WRC1" s="33" t="s">
        <v>16334</v>
      </c>
      <c r="WRD1" s="33" t="s">
        <v>16335</v>
      </c>
      <c r="WRE1" s="33" t="s">
        <v>16336</v>
      </c>
      <c r="WRF1" s="33" t="s">
        <v>16337</v>
      </c>
      <c r="WRG1" s="33" t="s">
        <v>16338</v>
      </c>
      <c r="WRH1" s="33" t="s">
        <v>16339</v>
      </c>
      <c r="WRI1" s="33" t="s">
        <v>16340</v>
      </c>
      <c r="WRJ1" s="33" t="s">
        <v>16341</v>
      </c>
      <c r="WRK1" s="33" t="s">
        <v>16342</v>
      </c>
      <c r="WRL1" s="33" t="s">
        <v>16343</v>
      </c>
      <c r="WRM1" s="33" t="s">
        <v>16344</v>
      </c>
      <c r="WRN1" s="33" t="s">
        <v>16345</v>
      </c>
      <c r="WRO1" s="33" t="s">
        <v>16346</v>
      </c>
      <c r="WRP1" s="33" t="s">
        <v>16347</v>
      </c>
      <c r="WRQ1" s="33" t="s">
        <v>16348</v>
      </c>
      <c r="WRR1" s="33" t="s">
        <v>16349</v>
      </c>
      <c r="WRS1" s="33" t="s">
        <v>16350</v>
      </c>
      <c r="WRT1" s="33" t="s">
        <v>16351</v>
      </c>
      <c r="WRU1" s="33" t="s">
        <v>16352</v>
      </c>
      <c r="WRV1" s="33" t="s">
        <v>16353</v>
      </c>
      <c r="WRW1" s="33" t="s">
        <v>16354</v>
      </c>
      <c r="WRX1" s="33" t="s">
        <v>16355</v>
      </c>
      <c r="WRY1" s="33" t="s">
        <v>16356</v>
      </c>
      <c r="WRZ1" s="33" t="s">
        <v>16357</v>
      </c>
      <c r="WSA1" s="33" t="s">
        <v>16358</v>
      </c>
      <c r="WSB1" s="33" t="s">
        <v>16359</v>
      </c>
      <c r="WSC1" s="33" t="s">
        <v>16360</v>
      </c>
      <c r="WSD1" s="33" t="s">
        <v>16361</v>
      </c>
      <c r="WSE1" s="33" t="s">
        <v>16362</v>
      </c>
      <c r="WSF1" s="33" t="s">
        <v>16363</v>
      </c>
      <c r="WSG1" s="33" t="s">
        <v>16364</v>
      </c>
      <c r="WSH1" s="33" t="s">
        <v>16365</v>
      </c>
      <c r="WSI1" s="33" t="s">
        <v>16366</v>
      </c>
      <c r="WSJ1" s="33" t="s">
        <v>16367</v>
      </c>
      <c r="WSK1" s="33" t="s">
        <v>16368</v>
      </c>
      <c r="WSL1" s="33" t="s">
        <v>16369</v>
      </c>
      <c r="WSM1" s="33" t="s">
        <v>16370</v>
      </c>
      <c r="WSN1" s="33" t="s">
        <v>16371</v>
      </c>
      <c r="WSO1" s="33" t="s">
        <v>16372</v>
      </c>
      <c r="WSP1" s="33" t="s">
        <v>16373</v>
      </c>
      <c r="WSQ1" s="33" t="s">
        <v>16374</v>
      </c>
      <c r="WSR1" s="33" t="s">
        <v>16375</v>
      </c>
      <c r="WSS1" s="33" t="s">
        <v>16376</v>
      </c>
      <c r="WST1" s="33" t="s">
        <v>16377</v>
      </c>
      <c r="WSU1" s="33" t="s">
        <v>16378</v>
      </c>
      <c r="WSV1" s="33" t="s">
        <v>16379</v>
      </c>
      <c r="WSW1" s="33" t="s">
        <v>16380</v>
      </c>
      <c r="WSX1" s="33" t="s">
        <v>16381</v>
      </c>
      <c r="WSY1" s="33" t="s">
        <v>16382</v>
      </c>
      <c r="WSZ1" s="33" t="s">
        <v>16383</v>
      </c>
      <c r="WTA1" s="33" t="s">
        <v>16384</v>
      </c>
      <c r="WTB1" s="33" t="s">
        <v>16385</v>
      </c>
      <c r="WTC1" s="33" t="s">
        <v>16386</v>
      </c>
      <c r="WTD1" s="33" t="s">
        <v>16387</v>
      </c>
      <c r="WTE1" s="33" t="s">
        <v>16388</v>
      </c>
      <c r="WTF1" s="33" t="s">
        <v>16389</v>
      </c>
      <c r="WTG1" s="33" t="s">
        <v>16390</v>
      </c>
      <c r="WTH1" s="33" t="s">
        <v>16391</v>
      </c>
      <c r="WTI1" s="33" t="s">
        <v>16392</v>
      </c>
      <c r="WTJ1" s="33" t="s">
        <v>16393</v>
      </c>
      <c r="WTK1" s="33" t="s">
        <v>16394</v>
      </c>
      <c r="WTL1" s="33" t="s">
        <v>16395</v>
      </c>
      <c r="WTM1" s="33" t="s">
        <v>16396</v>
      </c>
      <c r="WTN1" s="33" t="s">
        <v>16397</v>
      </c>
      <c r="WTO1" s="33" t="s">
        <v>16398</v>
      </c>
      <c r="WTP1" s="33" t="s">
        <v>16399</v>
      </c>
      <c r="WTQ1" s="33" t="s">
        <v>16400</v>
      </c>
      <c r="WTR1" s="33" t="s">
        <v>16401</v>
      </c>
      <c r="WTS1" s="33" t="s">
        <v>16402</v>
      </c>
      <c r="WTT1" s="33" t="s">
        <v>16403</v>
      </c>
      <c r="WTU1" s="33" t="s">
        <v>16404</v>
      </c>
      <c r="WTV1" s="33" t="s">
        <v>16405</v>
      </c>
      <c r="WTW1" s="33" t="s">
        <v>16406</v>
      </c>
      <c r="WTX1" s="33" t="s">
        <v>16407</v>
      </c>
      <c r="WTY1" s="33" t="s">
        <v>16408</v>
      </c>
      <c r="WTZ1" s="33" t="s">
        <v>16409</v>
      </c>
      <c r="WUA1" s="33" t="s">
        <v>16410</v>
      </c>
      <c r="WUB1" s="33" t="s">
        <v>16411</v>
      </c>
      <c r="WUC1" s="33" t="s">
        <v>16412</v>
      </c>
      <c r="WUD1" s="33" t="s">
        <v>16413</v>
      </c>
      <c r="WUE1" s="33" t="s">
        <v>16414</v>
      </c>
      <c r="WUF1" s="33" t="s">
        <v>16415</v>
      </c>
      <c r="WUG1" s="33" t="s">
        <v>16416</v>
      </c>
      <c r="WUH1" s="33" t="s">
        <v>16417</v>
      </c>
      <c r="WUI1" s="33" t="s">
        <v>16418</v>
      </c>
      <c r="WUJ1" s="33" t="s">
        <v>16419</v>
      </c>
      <c r="WUK1" s="33" t="s">
        <v>16420</v>
      </c>
      <c r="WUL1" s="33" t="s">
        <v>16421</v>
      </c>
      <c r="WUM1" s="33" t="s">
        <v>16422</v>
      </c>
      <c r="WUN1" s="33" t="s">
        <v>16423</v>
      </c>
      <c r="WUO1" s="33" t="s">
        <v>16424</v>
      </c>
      <c r="WUP1" s="33" t="s">
        <v>16425</v>
      </c>
      <c r="WUQ1" s="33" t="s">
        <v>16426</v>
      </c>
      <c r="WUR1" s="33" t="s">
        <v>16427</v>
      </c>
      <c r="WUS1" s="33" t="s">
        <v>16428</v>
      </c>
      <c r="WUT1" s="33" t="s">
        <v>16429</v>
      </c>
      <c r="WUU1" s="33" t="s">
        <v>16430</v>
      </c>
      <c r="WUV1" s="33" t="s">
        <v>16431</v>
      </c>
      <c r="WUW1" s="33" t="s">
        <v>16432</v>
      </c>
      <c r="WUX1" s="33" t="s">
        <v>16433</v>
      </c>
      <c r="WUY1" s="33" t="s">
        <v>16434</v>
      </c>
      <c r="WUZ1" s="33" t="s">
        <v>16435</v>
      </c>
      <c r="WVA1" s="33" t="s">
        <v>16436</v>
      </c>
      <c r="WVB1" s="33" t="s">
        <v>16437</v>
      </c>
      <c r="WVC1" s="33" t="s">
        <v>16438</v>
      </c>
      <c r="WVD1" s="33" t="s">
        <v>16439</v>
      </c>
      <c r="WVE1" s="33" t="s">
        <v>16440</v>
      </c>
      <c r="WVF1" s="33" t="s">
        <v>16441</v>
      </c>
      <c r="WVG1" s="33" t="s">
        <v>16442</v>
      </c>
      <c r="WVH1" s="33" t="s">
        <v>16443</v>
      </c>
      <c r="WVI1" s="33" t="s">
        <v>16444</v>
      </c>
      <c r="WVJ1" s="33" t="s">
        <v>16445</v>
      </c>
      <c r="WVK1" s="33" t="s">
        <v>16446</v>
      </c>
      <c r="WVL1" s="33" t="s">
        <v>16447</v>
      </c>
      <c r="WVM1" s="33" t="s">
        <v>16448</v>
      </c>
      <c r="WVN1" s="33" t="s">
        <v>16449</v>
      </c>
      <c r="WVO1" s="33" t="s">
        <v>16450</v>
      </c>
      <c r="WVP1" s="33" t="s">
        <v>16451</v>
      </c>
      <c r="WVQ1" s="33" t="s">
        <v>16452</v>
      </c>
      <c r="WVR1" s="33" t="s">
        <v>16453</v>
      </c>
      <c r="WVS1" s="33" t="s">
        <v>16454</v>
      </c>
      <c r="WVT1" s="33" t="s">
        <v>16455</v>
      </c>
      <c r="WVU1" s="33" t="s">
        <v>16456</v>
      </c>
      <c r="WVV1" s="33" t="s">
        <v>16457</v>
      </c>
      <c r="WVW1" s="33" t="s">
        <v>16458</v>
      </c>
      <c r="WVX1" s="33" t="s">
        <v>16459</v>
      </c>
      <c r="WVY1" s="33" t="s">
        <v>16460</v>
      </c>
      <c r="WVZ1" s="33" t="s">
        <v>16461</v>
      </c>
      <c r="WWA1" s="33" t="s">
        <v>16462</v>
      </c>
      <c r="WWB1" s="33" t="s">
        <v>16463</v>
      </c>
      <c r="WWC1" s="33" t="s">
        <v>16464</v>
      </c>
      <c r="WWD1" s="33" t="s">
        <v>16465</v>
      </c>
      <c r="WWE1" s="33" t="s">
        <v>16466</v>
      </c>
      <c r="WWF1" s="33" t="s">
        <v>16467</v>
      </c>
      <c r="WWG1" s="33" t="s">
        <v>16468</v>
      </c>
      <c r="WWH1" s="33" t="s">
        <v>16469</v>
      </c>
      <c r="WWI1" s="33" t="s">
        <v>16470</v>
      </c>
      <c r="WWJ1" s="33" t="s">
        <v>16471</v>
      </c>
      <c r="WWK1" s="33" t="s">
        <v>16472</v>
      </c>
      <c r="WWL1" s="33" t="s">
        <v>16473</v>
      </c>
      <c r="WWM1" s="33" t="s">
        <v>16474</v>
      </c>
      <c r="WWN1" s="33" t="s">
        <v>16475</v>
      </c>
      <c r="WWO1" s="33" t="s">
        <v>16476</v>
      </c>
      <c r="WWP1" s="33" t="s">
        <v>16477</v>
      </c>
      <c r="WWQ1" s="33" t="s">
        <v>16478</v>
      </c>
      <c r="WWR1" s="33" t="s">
        <v>16479</v>
      </c>
      <c r="WWS1" s="33" t="s">
        <v>16480</v>
      </c>
      <c r="WWT1" s="33" t="s">
        <v>16481</v>
      </c>
      <c r="WWU1" s="33" t="s">
        <v>16482</v>
      </c>
      <c r="WWV1" s="33" t="s">
        <v>16483</v>
      </c>
      <c r="WWW1" s="33" t="s">
        <v>16484</v>
      </c>
      <c r="WWX1" s="33" t="s">
        <v>16485</v>
      </c>
      <c r="WWY1" s="33" t="s">
        <v>16486</v>
      </c>
      <c r="WWZ1" s="33" t="s">
        <v>16487</v>
      </c>
      <c r="WXA1" s="33" t="s">
        <v>16488</v>
      </c>
      <c r="WXB1" s="33" t="s">
        <v>16489</v>
      </c>
      <c r="WXC1" s="33" t="s">
        <v>16490</v>
      </c>
      <c r="WXD1" s="33" t="s">
        <v>16491</v>
      </c>
      <c r="WXE1" s="33" t="s">
        <v>16492</v>
      </c>
      <c r="WXF1" s="33" t="s">
        <v>16493</v>
      </c>
      <c r="WXG1" s="33" t="s">
        <v>16494</v>
      </c>
      <c r="WXH1" s="33" t="s">
        <v>16495</v>
      </c>
      <c r="WXI1" s="33" t="s">
        <v>16496</v>
      </c>
      <c r="WXJ1" s="33" t="s">
        <v>16497</v>
      </c>
      <c r="WXK1" s="33" t="s">
        <v>16498</v>
      </c>
      <c r="WXL1" s="33" t="s">
        <v>16499</v>
      </c>
      <c r="WXM1" s="33" t="s">
        <v>16500</v>
      </c>
      <c r="WXN1" s="33" t="s">
        <v>16501</v>
      </c>
      <c r="WXO1" s="33" t="s">
        <v>16502</v>
      </c>
      <c r="WXP1" s="33" t="s">
        <v>16503</v>
      </c>
      <c r="WXQ1" s="33" t="s">
        <v>16504</v>
      </c>
      <c r="WXR1" s="33" t="s">
        <v>16505</v>
      </c>
      <c r="WXS1" s="33" t="s">
        <v>16506</v>
      </c>
      <c r="WXT1" s="33" t="s">
        <v>16507</v>
      </c>
      <c r="WXU1" s="33" t="s">
        <v>16508</v>
      </c>
      <c r="WXV1" s="33" t="s">
        <v>16509</v>
      </c>
      <c r="WXW1" s="33" t="s">
        <v>16510</v>
      </c>
      <c r="WXX1" s="33" t="s">
        <v>16511</v>
      </c>
      <c r="WXY1" s="33" t="s">
        <v>16512</v>
      </c>
      <c r="WXZ1" s="33" t="s">
        <v>16513</v>
      </c>
      <c r="WYA1" s="33" t="s">
        <v>16514</v>
      </c>
      <c r="WYB1" s="33" t="s">
        <v>16515</v>
      </c>
      <c r="WYC1" s="33" t="s">
        <v>16516</v>
      </c>
      <c r="WYD1" s="33" t="s">
        <v>16517</v>
      </c>
      <c r="WYE1" s="33" t="s">
        <v>16518</v>
      </c>
      <c r="WYF1" s="33" t="s">
        <v>16519</v>
      </c>
      <c r="WYG1" s="33" t="s">
        <v>16520</v>
      </c>
      <c r="WYH1" s="33" t="s">
        <v>16521</v>
      </c>
      <c r="WYI1" s="33" t="s">
        <v>16522</v>
      </c>
      <c r="WYJ1" s="33" t="s">
        <v>16523</v>
      </c>
      <c r="WYK1" s="33" t="s">
        <v>16524</v>
      </c>
      <c r="WYL1" s="33" t="s">
        <v>16525</v>
      </c>
      <c r="WYM1" s="33" t="s">
        <v>16526</v>
      </c>
      <c r="WYN1" s="33" t="s">
        <v>16527</v>
      </c>
      <c r="WYO1" s="33" t="s">
        <v>16528</v>
      </c>
      <c r="WYP1" s="33" t="s">
        <v>16529</v>
      </c>
      <c r="WYQ1" s="33" t="s">
        <v>16530</v>
      </c>
      <c r="WYR1" s="33" t="s">
        <v>16531</v>
      </c>
      <c r="WYS1" s="33" t="s">
        <v>16532</v>
      </c>
      <c r="WYT1" s="33" t="s">
        <v>16533</v>
      </c>
      <c r="WYU1" s="33" t="s">
        <v>16534</v>
      </c>
      <c r="WYV1" s="33" t="s">
        <v>16535</v>
      </c>
      <c r="WYW1" s="33" t="s">
        <v>16536</v>
      </c>
      <c r="WYX1" s="33" t="s">
        <v>16537</v>
      </c>
      <c r="WYY1" s="33" t="s">
        <v>16538</v>
      </c>
      <c r="WYZ1" s="33" t="s">
        <v>16539</v>
      </c>
      <c r="WZA1" s="33" t="s">
        <v>16540</v>
      </c>
      <c r="WZB1" s="33" t="s">
        <v>16541</v>
      </c>
      <c r="WZC1" s="33" t="s">
        <v>16542</v>
      </c>
      <c r="WZD1" s="33" t="s">
        <v>16543</v>
      </c>
      <c r="WZE1" s="33" t="s">
        <v>16544</v>
      </c>
      <c r="WZF1" s="33" t="s">
        <v>16545</v>
      </c>
      <c r="WZG1" s="33" t="s">
        <v>16546</v>
      </c>
      <c r="WZH1" s="33" t="s">
        <v>16547</v>
      </c>
      <c r="WZI1" s="33" t="s">
        <v>16548</v>
      </c>
      <c r="WZJ1" s="33" t="s">
        <v>16549</v>
      </c>
      <c r="WZK1" s="33" t="s">
        <v>16550</v>
      </c>
      <c r="WZL1" s="33" t="s">
        <v>16551</v>
      </c>
      <c r="WZM1" s="33" t="s">
        <v>16552</v>
      </c>
      <c r="WZN1" s="33" t="s">
        <v>16553</v>
      </c>
      <c r="WZO1" s="33" t="s">
        <v>16554</v>
      </c>
      <c r="WZP1" s="33" t="s">
        <v>16555</v>
      </c>
      <c r="WZQ1" s="33" t="s">
        <v>16556</v>
      </c>
      <c r="WZR1" s="33" t="s">
        <v>16557</v>
      </c>
      <c r="WZS1" s="33" t="s">
        <v>16558</v>
      </c>
      <c r="WZT1" s="33" t="s">
        <v>16559</v>
      </c>
      <c r="WZU1" s="33" t="s">
        <v>16560</v>
      </c>
      <c r="WZV1" s="33" t="s">
        <v>16561</v>
      </c>
      <c r="WZW1" s="33" t="s">
        <v>16562</v>
      </c>
      <c r="WZX1" s="33" t="s">
        <v>16563</v>
      </c>
      <c r="WZY1" s="33" t="s">
        <v>16564</v>
      </c>
      <c r="WZZ1" s="33" t="s">
        <v>16565</v>
      </c>
      <c r="XAA1" s="33" t="s">
        <v>16566</v>
      </c>
      <c r="XAB1" s="33" t="s">
        <v>16567</v>
      </c>
      <c r="XAC1" s="33" t="s">
        <v>16568</v>
      </c>
      <c r="XAD1" s="33" t="s">
        <v>16569</v>
      </c>
      <c r="XAE1" s="33" t="s">
        <v>16570</v>
      </c>
      <c r="XAF1" s="33" t="s">
        <v>16571</v>
      </c>
      <c r="XAG1" s="33" t="s">
        <v>16572</v>
      </c>
      <c r="XAH1" s="33" t="s">
        <v>16573</v>
      </c>
      <c r="XAI1" s="33" t="s">
        <v>16574</v>
      </c>
      <c r="XAJ1" s="33" t="s">
        <v>16575</v>
      </c>
      <c r="XAK1" s="33" t="s">
        <v>16576</v>
      </c>
      <c r="XAL1" s="33" t="s">
        <v>16577</v>
      </c>
      <c r="XAM1" s="33" t="s">
        <v>16578</v>
      </c>
      <c r="XAN1" s="33" t="s">
        <v>16579</v>
      </c>
      <c r="XAO1" s="33" t="s">
        <v>16580</v>
      </c>
      <c r="XAP1" s="33" t="s">
        <v>16581</v>
      </c>
      <c r="XAQ1" s="33" t="s">
        <v>16582</v>
      </c>
      <c r="XAR1" s="33" t="s">
        <v>16583</v>
      </c>
      <c r="XAS1" s="33" t="s">
        <v>16584</v>
      </c>
      <c r="XAT1" s="33" t="s">
        <v>16585</v>
      </c>
      <c r="XAU1" s="33" t="s">
        <v>16586</v>
      </c>
      <c r="XAV1" s="33" t="s">
        <v>16587</v>
      </c>
      <c r="XAW1" s="33" t="s">
        <v>16588</v>
      </c>
      <c r="XAX1" s="33" t="s">
        <v>16589</v>
      </c>
      <c r="XAY1" s="33" t="s">
        <v>16590</v>
      </c>
      <c r="XAZ1" s="33" t="s">
        <v>16591</v>
      </c>
      <c r="XBA1" s="33" t="s">
        <v>16592</v>
      </c>
      <c r="XBB1" s="33" t="s">
        <v>16593</v>
      </c>
      <c r="XBC1" s="33" t="s">
        <v>16594</v>
      </c>
      <c r="XBD1" s="33" t="s">
        <v>16595</v>
      </c>
      <c r="XBE1" s="33" t="s">
        <v>16596</v>
      </c>
      <c r="XBF1" s="33" t="s">
        <v>16597</v>
      </c>
      <c r="XBG1" s="33" t="s">
        <v>16598</v>
      </c>
      <c r="XBH1" s="33" t="s">
        <v>16599</v>
      </c>
      <c r="XBI1" s="33" t="s">
        <v>16600</v>
      </c>
      <c r="XBJ1" s="33" t="s">
        <v>16601</v>
      </c>
      <c r="XBK1" s="33" t="s">
        <v>16602</v>
      </c>
      <c r="XBL1" s="33" t="s">
        <v>16603</v>
      </c>
      <c r="XBM1" s="33" t="s">
        <v>16604</v>
      </c>
      <c r="XBN1" s="33" t="s">
        <v>16605</v>
      </c>
      <c r="XBO1" s="33" t="s">
        <v>16606</v>
      </c>
      <c r="XBP1" s="33" t="s">
        <v>16607</v>
      </c>
      <c r="XBQ1" s="33" t="s">
        <v>16608</v>
      </c>
      <c r="XBR1" s="33" t="s">
        <v>16609</v>
      </c>
      <c r="XBS1" s="33" t="s">
        <v>16610</v>
      </c>
      <c r="XBT1" s="33" t="s">
        <v>16611</v>
      </c>
      <c r="XBU1" s="33" t="s">
        <v>16612</v>
      </c>
      <c r="XBV1" s="33" t="s">
        <v>16613</v>
      </c>
      <c r="XBW1" s="33" t="s">
        <v>16614</v>
      </c>
      <c r="XBX1" s="33" t="s">
        <v>16615</v>
      </c>
      <c r="XBY1" s="33" t="s">
        <v>16616</v>
      </c>
      <c r="XBZ1" s="33" t="s">
        <v>16617</v>
      </c>
      <c r="XCA1" s="33" t="s">
        <v>16618</v>
      </c>
      <c r="XCB1" s="33" t="s">
        <v>16619</v>
      </c>
      <c r="XCC1" s="33" t="s">
        <v>16620</v>
      </c>
      <c r="XCD1" s="33" t="s">
        <v>16621</v>
      </c>
      <c r="XCE1" s="33" t="s">
        <v>16622</v>
      </c>
      <c r="XCF1" s="33" t="s">
        <v>16623</v>
      </c>
      <c r="XCG1" s="33" t="s">
        <v>16624</v>
      </c>
      <c r="XCH1" s="33" t="s">
        <v>16625</v>
      </c>
      <c r="XCI1" s="33" t="s">
        <v>16626</v>
      </c>
      <c r="XCJ1" s="33" t="s">
        <v>16627</v>
      </c>
      <c r="XCK1" s="33" t="s">
        <v>16628</v>
      </c>
      <c r="XCL1" s="33" t="s">
        <v>16629</v>
      </c>
      <c r="XCM1" s="33" t="s">
        <v>16630</v>
      </c>
      <c r="XCN1" s="33" t="s">
        <v>16631</v>
      </c>
      <c r="XCO1" s="33" t="s">
        <v>16632</v>
      </c>
      <c r="XCP1" s="33" t="s">
        <v>16633</v>
      </c>
      <c r="XCQ1" s="33" t="s">
        <v>16634</v>
      </c>
      <c r="XCR1" s="33" t="s">
        <v>16635</v>
      </c>
      <c r="XCS1" s="33" t="s">
        <v>16636</v>
      </c>
      <c r="XCT1" s="33" t="s">
        <v>16637</v>
      </c>
      <c r="XCU1" s="33" t="s">
        <v>16638</v>
      </c>
      <c r="XCV1" s="33" t="s">
        <v>16639</v>
      </c>
      <c r="XCW1" s="33" t="s">
        <v>16640</v>
      </c>
      <c r="XCX1" s="33" t="s">
        <v>16641</v>
      </c>
      <c r="XCY1" s="33" t="s">
        <v>16642</v>
      </c>
      <c r="XCZ1" s="33" t="s">
        <v>16643</v>
      </c>
      <c r="XDA1" s="33" t="s">
        <v>16644</v>
      </c>
      <c r="XDB1" s="33" t="s">
        <v>16645</v>
      </c>
      <c r="XDC1" s="33" t="s">
        <v>16646</v>
      </c>
      <c r="XDD1" s="33" t="s">
        <v>16647</v>
      </c>
      <c r="XDE1" s="33" t="s">
        <v>16648</v>
      </c>
      <c r="XDF1" s="33" t="s">
        <v>16649</v>
      </c>
      <c r="XDG1" s="33" t="s">
        <v>16650</v>
      </c>
      <c r="XDH1" s="33" t="s">
        <v>16651</v>
      </c>
      <c r="XDI1" s="33" t="s">
        <v>16652</v>
      </c>
      <c r="XDJ1" s="33" t="s">
        <v>16653</v>
      </c>
      <c r="XDK1" s="33" t="s">
        <v>16654</v>
      </c>
      <c r="XDL1" s="33" t="s">
        <v>16655</v>
      </c>
      <c r="XDM1" s="33" t="s">
        <v>16656</v>
      </c>
      <c r="XDN1" s="33" t="s">
        <v>16657</v>
      </c>
      <c r="XDO1" s="33" t="s">
        <v>16658</v>
      </c>
      <c r="XDP1" s="33" t="s">
        <v>16659</v>
      </c>
      <c r="XDQ1" s="33" t="s">
        <v>16660</v>
      </c>
      <c r="XDR1" s="33" t="s">
        <v>16661</v>
      </c>
      <c r="XDS1" s="33" t="s">
        <v>16662</v>
      </c>
      <c r="XDT1" s="33" t="s">
        <v>16663</v>
      </c>
      <c r="XDU1" s="33" t="s">
        <v>16664</v>
      </c>
      <c r="XDV1" s="33" t="s">
        <v>16665</v>
      </c>
      <c r="XDW1" s="33" t="s">
        <v>16666</v>
      </c>
      <c r="XDX1" s="33" t="s">
        <v>16667</v>
      </c>
      <c r="XDY1" s="33" t="s">
        <v>16668</v>
      </c>
      <c r="XDZ1" s="33" t="s">
        <v>16669</v>
      </c>
      <c r="XEA1" s="33" t="s">
        <v>16670</v>
      </c>
      <c r="XEB1" s="33" t="s">
        <v>16671</v>
      </c>
      <c r="XEC1" s="33" t="s">
        <v>16672</v>
      </c>
      <c r="XED1" s="33" t="s">
        <v>16673</v>
      </c>
      <c r="XEE1" s="33" t="s">
        <v>16674</v>
      </c>
      <c r="XEF1" s="33" t="s">
        <v>16675</v>
      </c>
      <c r="XEG1" s="33" t="s">
        <v>16676</v>
      </c>
      <c r="XEH1" s="33" t="s">
        <v>16677</v>
      </c>
      <c r="XEI1" s="33" t="s">
        <v>16678</v>
      </c>
      <c r="XEJ1" s="33" t="s">
        <v>16679</v>
      </c>
      <c r="XEK1" s="33" t="s">
        <v>16680</v>
      </c>
      <c r="XEL1" s="33" t="s">
        <v>16681</v>
      </c>
      <c r="XEM1" s="33" t="s">
        <v>16682</v>
      </c>
      <c r="XEN1" s="33" t="s">
        <v>16683</v>
      </c>
      <c r="XEO1" s="33" t="s">
        <v>16684</v>
      </c>
      <c r="XEP1" s="33" t="s">
        <v>16685</v>
      </c>
      <c r="XEQ1" s="33" t="s">
        <v>16686</v>
      </c>
      <c r="XER1" s="33" t="s">
        <v>16687</v>
      </c>
      <c r="XES1" s="33" t="s">
        <v>16688</v>
      </c>
      <c r="XET1" s="33" t="s">
        <v>16689</v>
      </c>
      <c r="XEU1" s="33" t="s">
        <v>16690</v>
      </c>
      <c r="XEV1" s="33" t="s">
        <v>16691</v>
      </c>
      <c r="XEW1" s="33" t="s">
        <v>16692</v>
      </c>
      <c r="XEX1" s="33" t="s">
        <v>16693</v>
      </c>
      <c r="XEY1" s="33" t="s">
        <v>16694</v>
      </c>
      <c r="XEZ1" s="33" t="s">
        <v>16695</v>
      </c>
      <c r="XFA1" s="33" t="s">
        <v>16696</v>
      </c>
      <c r="XFB1" s="33" t="s">
        <v>16697</v>
      </c>
      <c r="XFC1" s="33" t="s">
        <v>16698</v>
      </c>
      <c r="XFD1" s="33" t="s">
        <v>16699</v>
      </c>
    </row>
    <row r="2" spans="1:16384" s="22" customFormat="1">
      <c r="A2" s="22" t="str">
        <f>"EXEC-" &amp; TEXT(ROW(A1), "00")</f>
        <v>EXEC-01</v>
      </c>
      <c r="B2" s="22">
        <f ca="1">COUNTIF(Delivery!$L:$L, A2)</f>
        <v>9</v>
      </c>
      <c r="C2" s="22" t="str">
        <f ca="1">INDEX(Delivery!$B:$B, MATCH(A2, Delivery!$L:$L, 0))</f>
        <v>Swiggy</v>
      </c>
      <c r="D2" s="22" t="s">
        <v>245</v>
      </c>
      <c r="E2" s="22">
        <f ca="1">RANDBETWEEN(20, 45)</f>
        <v>44</v>
      </c>
      <c r="F2" s="22" t="s">
        <v>58</v>
      </c>
      <c r="G2" s="22">
        <v>7141074046</v>
      </c>
      <c r="H2" s="22" t="s">
        <v>246</v>
      </c>
      <c r="I2" s="22" t="s">
        <v>247</v>
      </c>
      <c r="J2" s="22" t="s">
        <v>248</v>
      </c>
      <c r="K2" s="54">
        <v>45417</v>
      </c>
      <c r="L2" s="22" t="s">
        <v>249</v>
      </c>
      <c r="M2" s="22" t="s">
        <v>250</v>
      </c>
      <c r="N2" s="22">
        <v>3.7</v>
      </c>
    </row>
    <row r="3" spans="1:16384" s="22" customFormat="1">
      <c r="A3" s="22" t="str">
        <f t="shared" ref="A3:A21" si="0">"EXEC-" &amp; TEXT(ROW(A2), "00")</f>
        <v>EXEC-02</v>
      </c>
      <c r="B3" s="22">
        <f ca="1">COUNTIF(Delivery!$L:$L, A3)</f>
        <v>4</v>
      </c>
      <c r="C3" s="22" t="str">
        <f ca="1">INDEX(Delivery!$B:$B, MATCH(A3, Delivery!$L:$L, 0))</f>
        <v>Zomato</v>
      </c>
      <c r="D3" s="22" t="s">
        <v>251</v>
      </c>
      <c r="E3" s="22">
        <f t="shared" ref="E3:E21" ca="1" si="1">RANDBETWEEN(20, 45)</f>
        <v>24</v>
      </c>
      <c r="F3" s="22" t="s">
        <v>58</v>
      </c>
      <c r="G3" s="22">
        <v>8340276804</v>
      </c>
      <c r="H3" s="22" t="s">
        <v>252</v>
      </c>
      <c r="I3" s="22" t="s">
        <v>253</v>
      </c>
      <c r="J3" s="22" t="s">
        <v>254</v>
      </c>
      <c r="K3" s="54">
        <v>45167</v>
      </c>
      <c r="L3" s="22" t="s">
        <v>255</v>
      </c>
      <c r="M3" s="22" t="s">
        <v>250</v>
      </c>
      <c r="N3" s="22">
        <v>4.2</v>
      </c>
    </row>
    <row r="4" spans="1:16384" s="22" customFormat="1">
      <c r="A4" s="22" t="str">
        <f t="shared" si="0"/>
        <v>EXEC-03</v>
      </c>
      <c r="B4" s="22">
        <f ca="1">COUNTIF(Delivery!$L:$L, A4)</f>
        <v>2</v>
      </c>
      <c r="C4" s="22" t="str">
        <f ca="1">INDEX(Delivery!$B:$B, MATCH(A4, Delivery!$L:$L, 0))</f>
        <v>Zomato</v>
      </c>
      <c r="D4" s="22" t="s">
        <v>256</v>
      </c>
      <c r="E4" s="22">
        <f t="shared" ca="1" si="1"/>
        <v>32</v>
      </c>
      <c r="F4" s="22" t="s">
        <v>58</v>
      </c>
      <c r="G4" s="22">
        <v>9433532175</v>
      </c>
      <c r="H4" s="22" t="s">
        <v>246</v>
      </c>
      <c r="I4" s="22" t="s">
        <v>257</v>
      </c>
      <c r="J4" s="22" t="s">
        <v>258</v>
      </c>
      <c r="K4" s="54">
        <v>45594</v>
      </c>
      <c r="L4" s="22" t="s">
        <v>259</v>
      </c>
      <c r="M4" s="22" t="s">
        <v>260</v>
      </c>
      <c r="N4" s="22">
        <v>4.7</v>
      </c>
    </row>
    <row r="5" spans="1:16384" s="22" customFormat="1">
      <c r="A5" s="22" t="str">
        <f t="shared" si="0"/>
        <v>EXEC-04</v>
      </c>
      <c r="B5" s="22">
        <f ca="1">COUNTIF(Delivery!$L:$L, A5)</f>
        <v>5</v>
      </c>
      <c r="C5" s="22" t="str">
        <f ca="1">INDEX(Delivery!$B:$B, MATCH(A5, Delivery!$L:$L, 0))</f>
        <v>Zomato</v>
      </c>
      <c r="D5" s="22" t="s">
        <v>261</v>
      </c>
      <c r="E5" s="22">
        <f t="shared" ca="1" si="1"/>
        <v>24</v>
      </c>
      <c r="F5" s="22" t="s">
        <v>58</v>
      </c>
      <c r="G5" s="22">
        <v>8756452608</v>
      </c>
      <c r="H5" s="22" t="s">
        <v>246</v>
      </c>
      <c r="I5" s="22" t="s">
        <v>262</v>
      </c>
      <c r="J5" s="22" t="s">
        <v>263</v>
      </c>
      <c r="K5" s="54">
        <v>45301</v>
      </c>
      <c r="L5" s="22" t="s">
        <v>264</v>
      </c>
      <c r="M5" s="22" t="s">
        <v>250</v>
      </c>
      <c r="N5" s="22">
        <v>4.0999999999999996</v>
      </c>
    </row>
    <row r="6" spans="1:16384" s="22" customFormat="1">
      <c r="A6" s="22" t="str">
        <f t="shared" si="0"/>
        <v>EXEC-05</v>
      </c>
      <c r="B6" s="22">
        <f ca="1">COUNTIF(Delivery!$L:$L, A6)</f>
        <v>6</v>
      </c>
      <c r="C6" s="22" t="str">
        <f ca="1">INDEX(Delivery!$B:$B, MATCH(A6, Delivery!$L:$L, 0))</f>
        <v>Zomato</v>
      </c>
      <c r="D6" s="22" t="s">
        <v>265</v>
      </c>
      <c r="E6" s="22">
        <f t="shared" ca="1" si="1"/>
        <v>29</v>
      </c>
      <c r="F6" s="22" t="s">
        <v>58</v>
      </c>
      <c r="G6" s="22">
        <v>8675963773</v>
      </c>
      <c r="H6" s="22" t="s">
        <v>266</v>
      </c>
      <c r="I6" s="22" t="s">
        <v>267</v>
      </c>
      <c r="J6" s="22" t="s">
        <v>268</v>
      </c>
      <c r="K6" s="54">
        <v>45523</v>
      </c>
      <c r="L6" s="22" t="s">
        <v>255</v>
      </c>
      <c r="M6" s="22" t="s">
        <v>250</v>
      </c>
      <c r="N6" s="22">
        <v>3.7</v>
      </c>
    </row>
    <row r="7" spans="1:16384" s="22" customFormat="1">
      <c r="A7" s="22" t="str">
        <f t="shared" si="0"/>
        <v>EXEC-06</v>
      </c>
      <c r="B7" s="22">
        <f ca="1">COUNTIF(Delivery!$L:$L, A7)</f>
        <v>2</v>
      </c>
      <c r="C7" s="22" t="str">
        <f ca="1">INDEX(Delivery!$B:$B, MATCH(A7, Delivery!$L:$L, 0))</f>
        <v>Zomato</v>
      </c>
      <c r="D7" s="22" t="s">
        <v>269</v>
      </c>
      <c r="E7" s="22">
        <f t="shared" ca="1" si="1"/>
        <v>23</v>
      </c>
      <c r="F7" s="22" t="s">
        <v>83</v>
      </c>
      <c r="G7" s="22">
        <v>7251772218</v>
      </c>
      <c r="H7" s="22" t="s">
        <v>246</v>
      </c>
      <c r="I7" s="22" t="s">
        <v>270</v>
      </c>
      <c r="J7" s="22" t="s">
        <v>271</v>
      </c>
      <c r="K7" s="54">
        <v>45273</v>
      </c>
      <c r="L7" s="22" t="s">
        <v>272</v>
      </c>
      <c r="M7" s="22" t="s">
        <v>250</v>
      </c>
      <c r="N7" s="22">
        <v>4.9000000000000004</v>
      </c>
    </row>
    <row r="8" spans="1:16384" s="22" customFormat="1">
      <c r="A8" s="22" t="str">
        <f t="shared" si="0"/>
        <v>EXEC-07</v>
      </c>
      <c r="B8" s="22">
        <f ca="1">COUNTIF(Delivery!$L:$L, A8)</f>
        <v>3</v>
      </c>
      <c r="C8" s="22" t="str">
        <f ca="1">INDEX(Delivery!$B:$B, MATCH(A8, Delivery!$L:$L, 0))</f>
        <v>Zomato</v>
      </c>
      <c r="D8" s="22" t="s">
        <v>273</v>
      </c>
      <c r="E8" s="22">
        <f t="shared" ca="1" si="1"/>
        <v>41</v>
      </c>
      <c r="F8" s="22" t="s">
        <v>58</v>
      </c>
      <c r="G8" s="22">
        <v>9298778638</v>
      </c>
      <c r="H8" s="22" t="s">
        <v>266</v>
      </c>
      <c r="I8" s="22" t="s">
        <v>274</v>
      </c>
      <c r="J8" s="22" t="s">
        <v>275</v>
      </c>
      <c r="K8" s="54">
        <v>45418</v>
      </c>
      <c r="L8" s="22" t="s">
        <v>276</v>
      </c>
      <c r="M8" s="22" t="s">
        <v>250</v>
      </c>
      <c r="N8" s="22">
        <v>4.9000000000000004</v>
      </c>
    </row>
    <row r="9" spans="1:16384" s="22" customFormat="1">
      <c r="A9" s="22" t="str">
        <f t="shared" si="0"/>
        <v>EXEC-08</v>
      </c>
      <c r="B9" s="22">
        <f ca="1">COUNTIF(Delivery!$L:$L, A9)</f>
        <v>2</v>
      </c>
      <c r="C9" s="22" t="str">
        <f ca="1">INDEX(Delivery!$B:$B, MATCH(A9, Delivery!$L:$L, 0))</f>
        <v>Swiggy</v>
      </c>
      <c r="D9" s="22" t="s">
        <v>277</v>
      </c>
      <c r="E9" s="22">
        <f t="shared" ca="1" si="1"/>
        <v>37</v>
      </c>
      <c r="F9" s="22" t="s">
        <v>58</v>
      </c>
      <c r="G9" s="22">
        <v>9168972058</v>
      </c>
      <c r="H9" s="22" t="s">
        <v>266</v>
      </c>
      <c r="I9" s="22" t="s">
        <v>278</v>
      </c>
      <c r="J9" s="22" t="s">
        <v>279</v>
      </c>
      <c r="K9" s="54">
        <v>45595</v>
      </c>
      <c r="L9" s="22" t="s">
        <v>280</v>
      </c>
      <c r="M9" s="22" t="s">
        <v>260</v>
      </c>
      <c r="N9" s="22">
        <v>4.2</v>
      </c>
    </row>
    <row r="10" spans="1:16384" s="22" customFormat="1">
      <c r="A10" s="22" t="str">
        <f t="shared" si="0"/>
        <v>EXEC-09</v>
      </c>
      <c r="B10" s="22">
        <f ca="1">COUNTIF(Delivery!$L:$L, A10)</f>
        <v>3</v>
      </c>
      <c r="C10" s="22" t="str">
        <f ca="1">INDEX(Delivery!$B:$B, MATCH(A10, Delivery!$L:$L, 0))</f>
        <v>Swiggy</v>
      </c>
      <c r="D10" s="22" t="s">
        <v>281</v>
      </c>
      <c r="E10" s="22">
        <f t="shared" ca="1" si="1"/>
        <v>38</v>
      </c>
      <c r="F10" s="22" t="s">
        <v>58</v>
      </c>
      <c r="G10" s="22">
        <v>9287895717</v>
      </c>
      <c r="H10" s="22" t="s">
        <v>246</v>
      </c>
      <c r="I10" s="22" t="s">
        <v>282</v>
      </c>
      <c r="J10" s="22" t="s">
        <v>283</v>
      </c>
      <c r="K10" s="54">
        <v>45150</v>
      </c>
      <c r="L10" s="22" t="s">
        <v>280</v>
      </c>
      <c r="M10" s="22" t="s">
        <v>250</v>
      </c>
      <c r="N10" s="22">
        <v>4.2</v>
      </c>
    </row>
    <row r="11" spans="1:16384" s="22" customFormat="1">
      <c r="A11" s="22" t="str">
        <f t="shared" si="0"/>
        <v>EXEC-10</v>
      </c>
      <c r="B11" s="22">
        <f ca="1">COUNTIF(Delivery!$L:$L, A11)</f>
        <v>3</v>
      </c>
      <c r="C11" s="22" t="str">
        <f ca="1">INDEX(Delivery!$B:$B, MATCH(A11, Delivery!$L:$L, 0))</f>
        <v>Swiggy</v>
      </c>
      <c r="D11" s="22" t="s">
        <v>284</v>
      </c>
      <c r="E11" s="22">
        <f t="shared" ca="1" si="1"/>
        <v>35</v>
      </c>
      <c r="F11" s="22" t="s">
        <v>58</v>
      </c>
      <c r="G11" s="22">
        <v>9659720351</v>
      </c>
      <c r="H11" s="22" t="s">
        <v>252</v>
      </c>
      <c r="I11" s="22" t="s">
        <v>285</v>
      </c>
      <c r="J11" s="22" t="s">
        <v>286</v>
      </c>
      <c r="K11" s="54">
        <v>45426</v>
      </c>
      <c r="L11" s="22" t="s">
        <v>255</v>
      </c>
      <c r="M11" s="22" t="s">
        <v>260</v>
      </c>
      <c r="N11" s="22">
        <v>3.9</v>
      </c>
    </row>
    <row r="12" spans="1:16384" s="22" customFormat="1">
      <c r="A12" s="22" t="str">
        <f t="shared" si="0"/>
        <v>EXEC-11</v>
      </c>
      <c r="B12" s="22">
        <f ca="1">COUNTIF(Delivery!$L:$L, A12)</f>
        <v>5</v>
      </c>
      <c r="C12" s="22" t="str">
        <f ca="1">INDEX(Delivery!$B:$B, MATCH(A12, Delivery!$L:$L, 0))</f>
        <v>Zomato</v>
      </c>
      <c r="D12" s="22" t="s">
        <v>287</v>
      </c>
      <c r="E12" s="22">
        <f t="shared" ca="1" si="1"/>
        <v>34</v>
      </c>
      <c r="F12" s="22" t="s">
        <v>58</v>
      </c>
      <c r="G12" s="22">
        <v>8542115803</v>
      </c>
      <c r="H12" s="22" t="s">
        <v>266</v>
      </c>
      <c r="I12" s="22" t="s">
        <v>288</v>
      </c>
      <c r="J12" s="22" t="s">
        <v>289</v>
      </c>
      <c r="K12" s="54">
        <v>45015</v>
      </c>
      <c r="L12" s="22" t="s">
        <v>255</v>
      </c>
      <c r="M12" s="22" t="s">
        <v>250</v>
      </c>
      <c r="N12" s="22">
        <v>4.8</v>
      </c>
    </row>
    <row r="13" spans="1:16384" s="22" customFormat="1">
      <c r="A13" s="22" t="str">
        <f t="shared" si="0"/>
        <v>EXEC-12</v>
      </c>
      <c r="B13" s="22">
        <f ca="1">COUNTIF(Delivery!$L:$L, A13)</f>
        <v>4</v>
      </c>
      <c r="C13" s="22" t="str">
        <f ca="1">INDEX(Delivery!$B:$B, MATCH(A13, Delivery!$L:$L, 0))</f>
        <v>Swiggy</v>
      </c>
      <c r="D13" s="22" t="s">
        <v>290</v>
      </c>
      <c r="E13" s="22">
        <f t="shared" ca="1" si="1"/>
        <v>31</v>
      </c>
      <c r="F13" s="22" t="s">
        <v>58</v>
      </c>
      <c r="G13" s="22">
        <v>7648461896</v>
      </c>
      <c r="H13" s="22" t="s">
        <v>266</v>
      </c>
      <c r="I13" s="22" t="s">
        <v>291</v>
      </c>
      <c r="J13" s="22" t="s">
        <v>292</v>
      </c>
      <c r="K13" s="54">
        <v>45030</v>
      </c>
      <c r="L13" s="22" t="s">
        <v>249</v>
      </c>
      <c r="M13" s="22" t="s">
        <v>260</v>
      </c>
      <c r="N13" s="22">
        <v>3.7</v>
      </c>
    </row>
    <row r="14" spans="1:16384" s="22" customFormat="1">
      <c r="A14" s="22" t="str">
        <f t="shared" si="0"/>
        <v>EXEC-13</v>
      </c>
      <c r="B14" s="22">
        <f ca="1">COUNTIF(Delivery!$L:$L, A14)</f>
        <v>3</v>
      </c>
      <c r="C14" s="22" t="str">
        <f ca="1">INDEX(Delivery!$B:$B, MATCH(A14, Delivery!$L:$L, 0))</f>
        <v>Zomato</v>
      </c>
      <c r="D14" s="22" t="s">
        <v>293</v>
      </c>
      <c r="E14" s="22">
        <f t="shared" ca="1" si="1"/>
        <v>32</v>
      </c>
      <c r="F14" s="22" t="s">
        <v>58</v>
      </c>
      <c r="G14" s="22">
        <v>7818976875</v>
      </c>
      <c r="H14" s="22" t="s">
        <v>266</v>
      </c>
      <c r="I14" s="22" t="s">
        <v>294</v>
      </c>
      <c r="J14" s="22" t="s">
        <v>295</v>
      </c>
      <c r="K14" s="54">
        <v>45175</v>
      </c>
      <c r="L14" s="22" t="s">
        <v>296</v>
      </c>
      <c r="M14" s="22" t="s">
        <v>250</v>
      </c>
      <c r="N14" s="22">
        <v>4.4000000000000004</v>
      </c>
    </row>
    <row r="15" spans="1:16384" s="22" customFormat="1">
      <c r="A15" s="22" t="str">
        <f t="shared" si="0"/>
        <v>EXEC-14</v>
      </c>
      <c r="B15" s="22">
        <f ca="1">COUNTIF(Delivery!$L:$L, A15)</f>
        <v>4</v>
      </c>
      <c r="C15" s="22" t="str">
        <f ca="1">INDEX(Delivery!$B:$B, MATCH(A15, Delivery!$L:$L, 0))</f>
        <v>Zomato</v>
      </c>
      <c r="D15" s="22" t="s">
        <v>297</v>
      </c>
      <c r="E15" s="22">
        <f t="shared" ca="1" si="1"/>
        <v>36</v>
      </c>
      <c r="F15" s="22" t="s">
        <v>58</v>
      </c>
      <c r="G15" s="22">
        <v>9409755430</v>
      </c>
      <c r="H15" s="22" t="s">
        <v>266</v>
      </c>
      <c r="I15" s="22" t="s">
        <v>298</v>
      </c>
      <c r="J15" s="22" t="s">
        <v>299</v>
      </c>
      <c r="K15" s="54">
        <v>45544</v>
      </c>
      <c r="L15" s="22" t="s">
        <v>249</v>
      </c>
      <c r="M15" s="22" t="s">
        <v>250</v>
      </c>
      <c r="N15" s="22">
        <v>3.8</v>
      </c>
    </row>
    <row r="16" spans="1:16384" s="22" customFormat="1">
      <c r="A16" s="22" t="str">
        <f t="shared" si="0"/>
        <v>EXEC-15</v>
      </c>
      <c r="B16" s="22">
        <f ca="1">COUNTIF(Delivery!$L:$L, A16)</f>
        <v>6</v>
      </c>
      <c r="C16" s="22" t="str">
        <f ca="1">INDEX(Delivery!$B:$B, MATCH(A16, Delivery!$L:$L, 0))</f>
        <v>Swiggy</v>
      </c>
      <c r="D16" s="22" t="s">
        <v>300</v>
      </c>
      <c r="E16" s="22">
        <f t="shared" ca="1" si="1"/>
        <v>24</v>
      </c>
      <c r="F16" s="22" t="s">
        <v>83</v>
      </c>
      <c r="G16" s="22">
        <v>7484919627</v>
      </c>
      <c r="H16" s="22" t="s">
        <v>252</v>
      </c>
      <c r="I16" s="22" t="s">
        <v>301</v>
      </c>
      <c r="J16" s="22" t="s">
        <v>302</v>
      </c>
      <c r="K16" s="54">
        <v>45589</v>
      </c>
      <c r="L16" s="22" t="s">
        <v>272</v>
      </c>
      <c r="M16" s="22" t="s">
        <v>250</v>
      </c>
      <c r="N16" s="22">
        <v>4.0999999999999996</v>
      </c>
    </row>
    <row r="17" spans="1:14" s="22" customFormat="1">
      <c r="A17" s="22" t="str">
        <f t="shared" si="0"/>
        <v>EXEC-16</v>
      </c>
      <c r="B17" s="22">
        <f ca="1">COUNTIF(Delivery!$L:$L, A17)</f>
        <v>5</v>
      </c>
      <c r="C17" s="22" t="str">
        <f ca="1">INDEX(Delivery!$B:$B, MATCH(A17, Delivery!$L:$L, 0))</f>
        <v>Zomato</v>
      </c>
      <c r="D17" s="22" t="s">
        <v>303</v>
      </c>
      <c r="E17" s="22">
        <f t="shared" ca="1" si="1"/>
        <v>40</v>
      </c>
      <c r="F17" s="22" t="s">
        <v>58</v>
      </c>
      <c r="G17" s="22">
        <v>7223758582</v>
      </c>
      <c r="H17" s="22" t="s">
        <v>252</v>
      </c>
      <c r="I17" s="22" t="s">
        <v>304</v>
      </c>
      <c r="J17" s="22" t="s">
        <v>305</v>
      </c>
      <c r="K17" s="54">
        <v>45530</v>
      </c>
      <c r="L17" s="22" t="s">
        <v>264</v>
      </c>
      <c r="M17" s="22" t="s">
        <v>250</v>
      </c>
      <c r="N17" s="22">
        <v>4.0999999999999996</v>
      </c>
    </row>
    <row r="18" spans="1:14" s="22" customFormat="1">
      <c r="A18" s="22" t="str">
        <f t="shared" si="0"/>
        <v>EXEC-17</v>
      </c>
      <c r="B18" s="22">
        <f ca="1">COUNTIF(Delivery!$L:$L, A18)</f>
        <v>6</v>
      </c>
      <c r="C18" s="22" t="str">
        <f ca="1">INDEX(Delivery!$B:$B, MATCH(A18, Delivery!$L:$L, 0))</f>
        <v>Zomato</v>
      </c>
      <c r="D18" s="22" t="s">
        <v>306</v>
      </c>
      <c r="E18" s="22">
        <f t="shared" ca="1" si="1"/>
        <v>43</v>
      </c>
      <c r="F18" s="22" t="s">
        <v>58</v>
      </c>
      <c r="G18" s="22">
        <v>8825509875</v>
      </c>
      <c r="H18" s="22" t="s">
        <v>252</v>
      </c>
      <c r="I18" s="22" t="s">
        <v>307</v>
      </c>
      <c r="J18" s="22" t="s">
        <v>308</v>
      </c>
      <c r="K18" s="54">
        <v>45309</v>
      </c>
      <c r="L18" s="22" t="s">
        <v>296</v>
      </c>
      <c r="M18" s="22" t="s">
        <v>250</v>
      </c>
      <c r="N18" s="22">
        <v>3.7</v>
      </c>
    </row>
    <row r="19" spans="1:14" s="22" customFormat="1">
      <c r="A19" s="22" t="str">
        <f t="shared" si="0"/>
        <v>EXEC-18</v>
      </c>
      <c r="B19" s="22">
        <f ca="1">COUNTIF(Delivery!$L:$L, A19)</f>
        <v>2</v>
      </c>
      <c r="C19" s="22" t="str">
        <f ca="1">INDEX(Delivery!$B:$B, MATCH(A19, Delivery!$L:$L, 0))</f>
        <v>Zomato</v>
      </c>
      <c r="D19" s="22" t="s">
        <v>309</v>
      </c>
      <c r="E19" s="22">
        <f t="shared" ca="1" si="1"/>
        <v>39</v>
      </c>
      <c r="F19" s="22" t="s">
        <v>58</v>
      </c>
      <c r="G19" s="22">
        <v>7693338489</v>
      </c>
      <c r="H19" s="22" t="s">
        <v>246</v>
      </c>
      <c r="I19" s="22" t="s">
        <v>310</v>
      </c>
      <c r="J19" s="22" t="s">
        <v>311</v>
      </c>
      <c r="K19" s="54">
        <v>45139</v>
      </c>
      <c r="L19" s="22" t="s">
        <v>264</v>
      </c>
      <c r="M19" s="22" t="s">
        <v>260</v>
      </c>
      <c r="N19" s="22">
        <v>5</v>
      </c>
    </row>
    <row r="20" spans="1:14" s="22" customFormat="1">
      <c r="A20" s="22" t="str">
        <f t="shared" si="0"/>
        <v>EXEC-19</v>
      </c>
      <c r="B20" s="22">
        <f ca="1">COUNTIF(Delivery!$L:$L, A20)</f>
        <v>5</v>
      </c>
      <c r="C20" s="22" t="str">
        <f ca="1">INDEX(Delivery!$B:$B, MATCH(A20, Delivery!$L:$L, 0))</f>
        <v>Zomato</v>
      </c>
      <c r="D20" s="22" t="s">
        <v>312</v>
      </c>
      <c r="E20" s="22">
        <f t="shared" ca="1" si="1"/>
        <v>36</v>
      </c>
      <c r="F20" s="22" t="s">
        <v>58</v>
      </c>
      <c r="G20" s="22">
        <v>8318420443</v>
      </c>
      <c r="H20" s="22" t="s">
        <v>246</v>
      </c>
      <c r="I20" s="22" t="s">
        <v>313</v>
      </c>
      <c r="J20" s="22" t="s">
        <v>314</v>
      </c>
      <c r="K20" s="54">
        <v>45128</v>
      </c>
      <c r="L20" s="22" t="s">
        <v>276</v>
      </c>
      <c r="M20" s="22" t="s">
        <v>250</v>
      </c>
      <c r="N20" s="22">
        <v>4.2</v>
      </c>
    </row>
    <row r="21" spans="1:14" s="22" customFormat="1">
      <c r="A21" s="22" t="str">
        <f t="shared" si="0"/>
        <v>EXEC-20</v>
      </c>
      <c r="B21" s="22">
        <f ca="1">COUNTIF(Delivery!$L:$L, A21)</f>
        <v>3</v>
      </c>
      <c r="C21" s="22" t="str">
        <f ca="1">INDEX(Delivery!$B:$B, MATCH(A21, Delivery!$L:$L, 0))</f>
        <v>Zomato</v>
      </c>
      <c r="D21" s="22" t="s">
        <v>315</v>
      </c>
      <c r="E21" s="22">
        <f t="shared" ca="1" si="1"/>
        <v>34</v>
      </c>
      <c r="F21" s="22" t="s">
        <v>83</v>
      </c>
      <c r="G21" s="22">
        <v>9961638274</v>
      </c>
      <c r="H21" s="22" t="s">
        <v>252</v>
      </c>
      <c r="I21" s="22" t="s">
        <v>316</v>
      </c>
      <c r="J21" s="22" t="s">
        <v>317</v>
      </c>
      <c r="K21" s="54">
        <v>45553</v>
      </c>
      <c r="L21" s="22" t="s">
        <v>272</v>
      </c>
      <c r="M21" s="22" t="s">
        <v>250</v>
      </c>
      <c r="N21" s="22">
        <v>4.5999999999999996</v>
      </c>
    </row>
    <row r="22" spans="1:14" s="64" customFormat="1">
      <c r="K22" s="65"/>
    </row>
    <row r="23" spans="1:14" s="64" customFormat="1">
      <c r="K23" s="65"/>
    </row>
    <row r="24" spans="1:14" s="64" customFormat="1">
      <c r="K24" s="65"/>
    </row>
    <row r="25" spans="1:14" s="64" customFormat="1">
      <c r="K25" s="65"/>
    </row>
    <row r="26" spans="1:14" s="64" customFormat="1">
      <c r="K26" s="65"/>
    </row>
    <row r="27" spans="1:14" s="64" customFormat="1">
      <c r="K27" s="65"/>
    </row>
    <row r="28" spans="1:14" s="64" customFormat="1">
      <c r="K28" s="65"/>
    </row>
    <row r="29" spans="1:14" s="64" customFormat="1">
      <c r="K29" s="65"/>
    </row>
    <row r="30" spans="1:14" s="64" customFormat="1">
      <c r="K30" s="65"/>
    </row>
    <row r="31" spans="1:14" s="64" customFormat="1">
      <c r="K31" s="6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8070F-78E9-422C-8748-CDA992A913FB}">
  <dimension ref="A1:B3"/>
  <sheetViews>
    <sheetView workbookViewId="0"/>
  </sheetViews>
  <sheetFormatPr defaultRowHeight="14.5"/>
  <cols>
    <col min="1" max="1" width="12.36328125" bestFit="1" customWidth="1"/>
    <col min="2" max="2" width="15.81640625" bestFit="1" customWidth="1"/>
  </cols>
  <sheetData>
    <row r="1" spans="1:2">
      <c r="A1" s="49" t="s">
        <v>182</v>
      </c>
      <c r="B1" t="s">
        <v>234</v>
      </c>
    </row>
    <row r="2" spans="1:2">
      <c r="A2" s="50" t="s">
        <v>63</v>
      </c>
      <c r="B2">
        <v>94</v>
      </c>
    </row>
    <row r="3" spans="1:2">
      <c r="A3" s="50" t="s">
        <v>228</v>
      </c>
      <c r="B3">
        <v>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B0341-CE5B-4705-9989-3B808EB8829C}">
  <dimension ref="A3:B49"/>
  <sheetViews>
    <sheetView workbookViewId="0">
      <selection activeCell="D7" sqref="D7"/>
    </sheetView>
  </sheetViews>
  <sheetFormatPr defaultRowHeight="14.5"/>
  <cols>
    <col min="1" max="1" width="21.1796875" bestFit="1" customWidth="1"/>
    <col min="2" max="2" width="14.54296875" bestFit="1" customWidth="1"/>
    <col min="3" max="3" width="18.26953125" bestFit="1" customWidth="1"/>
    <col min="4" max="4" width="11.36328125" bestFit="1" customWidth="1"/>
    <col min="5" max="5" width="8.1796875" bestFit="1" customWidth="1"/>
    <col min="6" max="6" width="6.453125" bestFit="1" customWidth="1"/>
    <col min="7" max="7" width="7.453125" bestFit="1" customWidth="1"/>
    <col min="8" max="8" width="8.90625" bestFit="1" customWidth="1"/>
    <col min="9" max="9" width="6.7265625" bestFit="1" customWidth="1"/>
    <col min="10" max="10" width="10.7265625" bestFit="1" customWidth="1"/>
  </cols>
  <sheetData>
    <row r="3" spans="1:2">
      <c r="A3" s="49" t="s">
        <v>182</v>
      </c>
      <c r="B3" t="s">
        <v>229</v>
      </c>
    </row>
    <row r="4" spans="1:2">
      <c r="A4" s="50" t="s">
        <v>183</v>
      </c>
      <c r="B4">
        <v>31</v>
      </c>
    </row>
    <row r="5" spans="1:2">
      <c r="A5" s="50" t="s">
        <v>184</v>
      </c>
      <c r="B5">
        <v>1</v>
      </c>
    </row>
    <row r="6" spans="1:2">
      <c r="A6" s="50" t="s">
        <v>185</v>
      </c>
      <c r="B6">
        <v>62</v>
      </c>
    </row>
    <row r="7" spans="1:2">
      <c r="A7" s="50" t="s">
        <v>186</v>
      </c>
      <c r="B7">
        <v>6</v>
      </c>
    </row>
    <row r="8" spans="1:2">
      <c r="A8" s="50" t="s">
        <v>187</v>
      </c>
      <c r="B8">
        <v>4</v>
      </c>
    </row>
    <row r="9" spans="1:2">
      <c r="A9" s="50" t="s">
        <v>188</v>
      </c>
      <c r="B9">
        <v>40</v>
      </c>
    </row>
    <row r="10" spans="1:2">
      <c r="A10" s="50" t="s">
        <v>189</v>
      </c>
      <c r="B10">
        <v>6</v>
      </c>
    </row>
    <row r="11" spans="1:2">
      <c r="A11" s="50" t="s">
        <v>190</v>
      </c>
      <c r="B11">
        <v>5</v>
      </c>
    </row>
    <row r="12" spans="1:2">
      <c r="A12" s="50" t="s">
        <v>191</v>
      </c>
      <c r="B12">
        <v>10</v>
      </c>
    </row>
    <row r="13" spans="1:2">
      <c r="A13" s="50" t="s">
        <v>192</v>
      </c>
      <c r="B13">
        <v>14</v>
      </c>
    </row>
    <row r="14" spans="1:2">
      <c r="A14" s="50" t="s">
        <v>193</v>
      </c>
      <c r="B14">
        <v>25</v>
      </c>
    </row>
    <row r="15" spans="1:2">
      <c r="A15" s="50" t="s">
        <v>194</v>
      </c>
      <c r="B15">
        <v>43</v>
      </c>
    </row>
    <row r="16" spans="1:2">
      <c r="A16" s="50" t="s">
        <v>195</v>
      </c>
      <c r="B16">
        <v>29</v>
      </c>
    </row>
    <row r="17" spans="1:2">
      <c r="A17" s="50" t="s">
        <v>196</v>
      </c>
      <c r="B17">
        <v>39</v>
      </c>
    </row>
    <row r="18" spans="1:2">
      <c r="A18" s="50" t="s">
        <v>197</v>
      </c>
      <c r="B18">
        <v>35</v>
      </c>
    </row>
    <row r="19" spans="1:2">
      <c r="A19" s="50" t="s">
        <v>198</v>
      </c>
      <c r="B19">
        <v>10</v>
      </c>
    </row>
    <row r="20" spans="1:2">
      <c r="A20" s="50" t="s">
        <v>199</v>
      </c>
      <c r="B20">
        <v>29</v>
      </c>
    </row>
    <row r="21" spans="1:2">
      <c r="A21" s="50" t="s">
        <v>200</v>
      </c>
      <c r="B21">
        <v>26</v>
      </c>
    </row>
    <row r="22" spans="1:2">
      <c r="A22" s="50" t="s">
        <v>201</v>
      </c>
      <c r="B22">
        <v>10</v>
      </c>
    </row>
    <row r="23" spans="1:2">
      <c r="A23" s="50" t="s">
        <v>202</v>
      </c>
      <c r="B23">
        <v>10</v>
      </c>
    </row>
    <row r="24" spans="1:2">
      <c r="A24" s="50" t="s">
        <v>203</v>
      </c>
      <c r="B24">
        <v>42</v>
      </c>
    </row>
    <row r="25" spans="1:2">
      <c r="A25" s="50" t="s">
        <v>204</v>
      </c>
      <c r="B25">
        <v>7</v>
      </c>
    </row>
    <row r="26" spans="1:2">
      <c r="A26" s="50" t="s">
        <v>205</v>
      </c>
      <c r="B26">
        <v>12</v>
      </c>
    </row>
    <row r="27" spans="1:2">
      <c r="A27" s="50" t="s">
        <v>206</v>
      </c>
      <c r="B27">
        <v>8</v>
      </c>
    </row>
    <row r="28" spans="1:2">
      <c r="A28" s="50" t="s">
        <v>207</v>
      </c>
      <c r="B28">
        <v>50</v>
      </c>
    </row>
    <row r="29" spans="1:2">
      <c r="A29" s="50" t="s">
        <v>208</v>
      </c>
      <c r="B29">
        <v>18</v>
      </c>
    </row>
    <row r="30" spans="1:2">
      <c r="A30" s="50" t="s">
        <v>209</v>
      </c>
      <c r="B30">
        <v>18</v>
      </c>
    </row>
    <row r="31" spans="1:2">
      <c r="A31" s="50" t="s">
        <v>210</v>
      </c>
      <c r="B31">
        <v>12</v>
      </c>
    </row>
    <row r="32" spans="1:2">
      <c r="A32" s="50" t="s">
        <v>211</v>
      </c>
      <c r="B32">
        <v>12</v>
      </c>
    </row>
    <row r="33" spans="1:2">
      <c r="A33" s="50" t="s">
        <v>212</v>
      </c>
      <c r="B33">
        <v>2</v>
      </c>
    </row>
    <row r="34" spans="1:2">
      <c r="A34" s="50" t="s">
        <v>213</v>
      </c>
      <c r="B34">
        <v>72</v>
      </c>
    </row>
    <row r="35" spans="1:2">
      <c r="A35" s="50" t="s">
        <v>214</v>
      </c>
      <c r="B35">
        <v>11</v>
      </c>
    </row>
    <row r="36" spans="1:2">
      <c r="A36" s="50" t="s">
        <v>215</v>
      </c>
      <c r="B36">
        <v>9</v>
      </c>
    </row>
    <row r="37" spans="1:2">
      <c r="A37" s="50" t="s">
        <v>216</v>
      </c>
      <c r="B37">
        <v>15</v>
      </c>
    </row>
    <row r="38" spans="1:2">
      <c r="A38" s="50" t="s">
        <v>217</v>
      </c>
      <c r="B38">
        <v>11</v>
      </c>
    </row>
    <row r="39" spans="1:2">
      <c r="A39" s="50" t="s">
        <v>218</v>
      </c>
      <c r="B39">
        <v>45</v>
      </c>
    </row>
    <row r="40" spans="1:2">
      <c r="A40" s="50" t="s">
        <v>219</v>
      </c>
      <c r="B40">
        <v>7</v>
      </c>
    </row>
    <row r="41" spans="1:2">
      <c r="A41" s="50" t="s">
        <v>220</v>
      </c>
      <c r="B41">
        <v>50</v>
      </c>
    </row>
    <row r="42" spans="1:2">
      <c r="A42" s="50" t="s">
        <v>221</v>
      </c>
      <c r="B42">
        <v>60</v>
      </c>
    </row>
    <row r="43" spans="1:2">
      <c r="A43" s="50" t="s">
        <v>222</v>
      </c>
      <c r="B43">
        <v>6</v>
      </c>
    </row>
    <row r="44" spans="1:2">
      <c r="A44" s="50" t="s">
        <v>223</v>
      </c>
      <c r="B44">
        <v>22</v>
      </c>
    </row>
    <row r="45" spans="1:2">
      <c r="A45" s="50" t="s">
        <v>224</v>
      </c>
      <c r="B45">
        <v>8</v>
      </c>
    </row>
    <row r="46" spans="1:2">
      <c r="A46" s="50" t="s">
        <v>225</v>
      </c>
      <c r="B46">
        <v>9</v>
      </c>
    </row>
    <row r="47" spans="1:2">
      <c r="A47" s="50" t="s">
        <v>226</v>
      </c>
      <c r="B47">
        <v>4</v>
      </c>
    </row>
    <row r="48" spans="1:2">
      <c r="A48" s="50" t="s">
        <v>227</v>
      </c>
    </row>
    <row r="49" spans="1:2">
      <c r="A49" s="50" t="s">
        <v>228</v>
      </c>
      <c r="B49">
        <v>945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45B1-53A2-4BA0-80B1-56210EE604CA}">
  <dimension ref="A3:B225"/>
  <sheetViews>
    <sheetView workbookViewId="0">
      <selection activeCell="C3" sqref="C3"/>
    </sheetView>
  </sheetViews>
  <sheetFormatPr defaultRowHeight="14.5"/>
  <cols>
    <col min="1" max="1" width="12.36328125" bestFit="1" customWidth="1"/>
    <col min="2" max="2" width="24.81640625" bestFit="1" customWidth="1"/>
  </cols>
  <sheetData>
    <row r="3" spans="1:2">
      <c r="A3" s="49" t="s">
        <v>182</v>
      </c>
      <c r="B3" t="s">
        <v>232</v>
      </c>
    </row>
    <row r="4" spans="1:2">
      <c r="A4" s="51">
        <v>45413</v>
      </c>
      <c r="B4">
        <v>1380</v>
      </c>
    </row>
    <row r="5" spans="1:2">
      <c r="A5" s="51">
        <v>45416</v>
      </c>
      <c r="B5">
        <v>900</v>
      </c>
    </row>
    <row r="6" spans="1:2">
      <c r="A6" s="51">
        <v>45418</v>
      </c>
      <c r="B6">
        <v>500</v>
      </c>
    </row>
    <row r="7" spans="1:2">
      <c r="A7" s="51">
        <v>45420</v>
      </c>
      <c r="B7">
        <v>280</v>
      </c>
    </row>
    <row r="8" spans="1:2">
      <c r="A8" s="51">
        <v>45422</v>
      </c>
      <c r="B8">
        <v>1110</v>
      </c>
    </row>
    <row r="9" spans="1:2">
      <c r="A9" s="51">
        <v>45424</v>
      </c>
      <c r="B9">
        <v>400</v>
      </c>
    </row>
    <row r="10" spans="1:2">
      <c r="A10" s="51">
        <v>45428</v>
      </c>
      <c r="B10">
        <v>720</v>
      </c>
    </row>
    <row r="11" spans="1:2">
      <c r="A11" s="51">
        <v>45429</v>
      </c>
      <c r="B11">
        <v>400</v>
      </c>
    </row>
    <row r="12" spans="1:2">
      <c r="A12" s="51">
        <v>45430</v>
      </c>
      <c r="B12">
        <v>570</v>
      </c>
    </row>
    <row r="13" spans="1:2">
      <c r="A13" s="51">
        <v>45431</v>
      </c>
      <c r="B13">
        <v>880</v>
      </c>
    </row>
    <row r="14" spans="1:2">
      <c r="A14" s="51">
        <v>45432</v>
      </c>
      <c r="B14">
        <v>680</v>
      </c>
    </row>
    <row r="15" spans="1:2">
      <c r="A15" s="51">
        <v>45433</v>
      </c>
      <c r="B15">
        <v>180</v>
      </c>
    </row>
    <row r="16" spans="1:2">
      <c r="A16" s="51">
        <v>45434</v>
      </c>
      <c r="B16">
        <v>1740</v>
      </c>
    </row>
    <row r="17" spans="1:2">
      <c r="A17" s="51">
        <v>45437</v>
      </c>
      <c r="B17">
        <v>840</v>
      </c>
    </row>
    <row r="18" spans="1:2">
      <c r="A18" s="51">
        <v>45440</v>
      </c>
      <c r="B18">
        <v>670</v>
      </c>
    </row>
    <row r="19" spans="1:2">
      <c r="A19" s="51">
        <v>45442</v>
      </c>
      <c r="B19">
        <v>900</v>
      </c>
    </row>
    <row r="20" spans="1:2">
      <c r="A20" s="51">
        <v>45443</v>
      </c>
      <c r="B20">
        <v>180</v>
      </c>
    </row>
    <row r="21" spans="1:2">
      <c r="A21" s="51">
        <v>45444</v>
      </c>
      <c r="B21">
        <v>900</v>
      </c>
    </row>
    <row r="22" spans="1:2">
      <c r="A22" s="51">
        <v>45445</v>
      </c>
      <c r="B22">
        <v>320</v>
      </c>
    </row>
    <row r="23" spans="1:2">
      <c r="A23" s="51">
        <v>45447</v>
      </c>
      <c r="B23">
        <v>100</v>
      </c>
    </row>
    <row r="24" spans="1:2">
      <c r="A24" s="51">
        <v>45448</v>
      </c>
      <c r="B24">
        <v>400</v>
      </c>
    </row>
    <row r="25" spans="1:2">
      <c r="A25" s="51">
        <v>45449</v>
      </c>
      <c r="B25">
        <v>300</v>
      </c>
    </row>
    <row r="26" spans="1:2">
      <c r="A26" s="51">
        <v>45451</v>
      </c>
      <c r="B26">
        <v>210</v>
      </c>
    </row>
    <row r="27" spans="1:2">
      <c r="A27" s="51">
        <v>45452</v>
      </c>
      <c r="B27">
        <v>140</v>
      </c>
    </row>
    <row r="28" spans="1:2">
      <c r="A28" s="51">
        <v>45453</v>
      </c>
      <c r="B28">
        <v>180</v>
      </c>
    </row>
    <row r="29" spans="1:2">
      <c r="A29" s="51">
        <v>45454</v>
      </c>
      <c r="B29">
        <v>200</v>
      </c>
    </row>
    <row r="30" spans="1:2">
      <c r="A30" s="51">
        <v>45456</v>
      </c>
      <c r="B30">
        <v>80</v>
      </c>
    </row>
    <row r="31" spans="1:2">
      <c r="A31" s="51">
        <v>45457</v>
      </c>
      <c r="B31">
        <v>400</v>
      </c>
    </row>
    <row r="32" spans="1:2">
      <c r="A32" s="51">
        <v>45458</v>
      </c>
      <c r="B32">
        <v>120</v>
      </c>
    </row>
    <row r="33" spans="1:2">
      <c r="A33" s="51">
        <v>45459</v>
      </c>
      <c r="B33">
        <v>500</v>
      </c>
    </row>
    <row r="34" spans="1:2">
      <c r="A34" s="51">
        <v>45460</v>
      </c>
      <c r="B34">
        <v>1440</v>
      </c>
    </row>
    <row r="35" spans="1:2">
      <c r="A35" s="51">
        <v>45465</v>
      </c>
      <c r="B35">
        <v>200</v>
      </c>
    </row>
    <row r="36" spans="1:2">
      <c r="A36" s="51">
        <v>45466</v>
      </c>
      <c r="B36">
        <v>360</v>
      </c>
    </row>
    <row r="37" spans="1:2">
      <c r="A37" s="51">
        <v>45468</v>
      </c>
      <c r="B37">
        <v>360</v>
      </c>
    </row>
    <row r="38" spans="1:2">
      <c r="A38" s="51">
        <v>45469</v>
      </c>
      <c r="B38">
        <v>680</v>
      </c>
    </row>
    <row r="39" spans="1:2">
      <c r="A39" s="51">
        <v>45470</v>
      </c>
      <c r="B39">
        <v>320</v>
      </c>
    </row>
    <row r="40" spans="1:2">
      <c r="A40" s="51">
        <v>45471</v>
      </c>
      <c r="B40">
        <v>360</v>
      </c>
    </row>
    <row r="41" spans="1:2">
      <c r="A41" s="51">
        <v>45472</v>
      </c>
      <c r="B41">
        <v>560</v>
      </c>
    </row>
    <row r="42" spans="1:2">
      <c r="A42" s="51">
        <v>45473</v>
      </c>
      <c r="B42">
        <v>150</v>
      </c>
    </row>
    <row r="43" spans="1:2">
      <c r="A43" s="51">
        <v>45475</v>
      </c>
      <c r="B43">
        <v>320</v>
      </c>
    </row>
    <row r="44" spans="1:2">
      <c r="A44" s="51">
        <v>45476</v>
      </c>
      <c r="B44">
        <v>420</v>
      </c>
    </row>
    <row r="45" spans="1:2">
      <c r="A45" s="51">
        <v>45478</v>
      </c>
      <c r="B45">
        <v>640</v>
      </c>
    </row>
    <row r="46" spans="1:2">
      <c r="A46" s="51">
        <v>45480</v>
      </c>
      <c r="B46">
        <v>240</v>
      </c>
    </row>
    <row r="47" spans="1:2">
      <c r="A47" s="51">
        <v>45481</v>
      </c>
      <c r="B47">
        <v>880</v>
      </c>
    </row>
    <row r="48" spans="1:2">
      <c r="A48" s="51">
        <v>45482</v>
      </c>
      <c r="B48">
        <v>760</v>
      </c>
    </row>
    <row r="49" spans="1:2">
      <c r="A49" s="51">
        <v>45483</v>
      </c>
      <c r="B49">
        <v>700</v>
      </c>
    </row>
    <row r="50" spans="1:2">
      <c r="A50" s="51">
        <v>45487</v>
      </c>
      <c r="B50">
        <v>210</v>
      </c>
    </row>
    <row r="51" spans="1:2">
      <c r="A51" s="51">
        <v>45490</v>
      </c>
      <c r="B51">
        <v>320</v>
      </c>
    </row>
    <row r="52" spans="1:2">
      <c r="A52" s="51">
        <v>45491</v>
      </c>
      <c r="B52">
        <v>440</v>
      </c>
    </row>
    <row r="53" spans="1:2">
      <c r="A53" s="51">
        <v>45492</v>
      </c>
      <c r="B53">
        <v>210</v>
      </c>
    </row>
    <row r="54" spans="1:2">
      <c r="A54" s="51">
        <v>45493</v>
      </c>
      <c r="B54">
        <v>790</v>
      </c>
    </row>
    <row r="55" spans="1:2">
      <c r="A55" s="51">
        <v>45494</v>
      </c>
      <c r="B55">
        <v>80</v>
      </c>
    </row>
    <row r="56" spans="1:2">
      <c r="A56" s="51">
        <v>45498</v>
      </c>
      <c r="B56">
        <v>400</v>
      </c>
    </row>
    <row r="57" spans="1:2">
      <c r="A57" s="51">
        <v>45501</v>
      </c>
      <c r="B57">
        <v>400</v>
      </c>
    </row>
    <row r="58" spans="1:2">
      <c r="A58" s="51">
        <v>45502</v>
      </c>
      <c r="B58">
        <v>1620</v>
      </c>
    </row>
    <row r="59" spans="1:2">
      <c r="A59" s="51">
        <v>45504</v>
      </c>
      <c r="B59">
        <v>280</v>
      </c>
    </row>
    <row r="60" spans="1:2">
      <c r="A60" s="51">
        <v>45505</v>
      </c>
      <c r="B60">
        <v>160</v>
      </c>
    </row>
    <row r="61" spans="1:2">
      <c r="A61" s="51">
        <v>45506</v>
      </c>
      <c r="B61">
        <v>210</v>
      </c>
    </row>
    <row r="62" spans="1:2">
      <c r="A62" s="51">
        <v>45508</v>
      </c>
      <c r="B62">
        <v>900</v>
      </c>
    </row>
    <row r="63" spans="1:2">
      <c r="A63" s="51">
        <v>45509</v>
      </c>
      <c r="B63">
        <v>160</v>
      </c>
    </row>
    <row r="64" spans="1:2">
      <c r="A64" s="51">
        <v>45510</v>
      </c>
      <c r="B64">
        <v>150</v>
      </c>
    </row>
    <row r="65" spans="1:2">
      <c r="A65" s="51">
        <v>45511</v>
      </c>
      <c r="B65">
        <v>660</v>
      </c>
    </row>
    <row r="66" spans="1:2">
      <c r="A66" s="51">
        <v>45512</v>
      </c>
      <c r="B66">
        <v>600</v>
      </c>
    </row>
    <row r="67" spans="1:2">
      <c r="A67" s="51">
        <v>45513</v>
      </c>
      <c r="B67">
        <v>480</v>
      </c>
    </row>
    <row r="68" spans="1:2">
      <c r="A68" s="51">
        <v>45514</v>
      </c>
      <c r="B68">
        <v>320</v>
      </c>
    </row>
    <row r="69" spans="1:2">
      <c r="A69" s="51">
        <v>45517</v>
      </c>
      <c r="B69">
        <v>720</v>
      </c>
    </row>
    <row r="70" spans="1:2">
      <c r="A70" s="51">
        <v>45519</v>
      </c>
      <c r="B70">
        <v>120</v>
      </c>
    </row>
    <row r="71" spans="1:2">
      <c r="A71" s="51">
        <v>45520</v>
      </c>
      <c r="B71">
        <v>210</v>
      </c>
    </row>
    <row r="72" spans="1:2">
      <c r="A72" s="51">
        <v>45521</v>
      </c>
      <c r="B72">
        <v>320</v>
      </c>
    </row>
    <row r="73" spans="1:2">
      <c r="A73" s="51">
        <v>45523</v>
      </c>
      <c r="B73">
        <v>440</v>
      </c>
    </row>
    <row r="74" spans="1:2">
      <c r="A74" s="51">
        <v>45525</v>
      </c>
      <c r="B74">
        <v>370</v>
      </c>
    </row>
    <row r="75" spans="1:2">
      <c r="A75" s="51">
        <v>45526</v>
      </c>
      <c r="B75">
        <v>1390</v>
      </c>
    </row>
    <row r="76" spans="1:2">
      <c r="A76" s="51">
        <v>45527</v>
      </c>
      <c r="B76">
        <v>700</v>
      </c>
    </row>
    <row r="77" spans="1:2">
      <c r="A77" s="51">
        <v>45528</v>
      </c>
      <c r="B77">
        <v>880</v>
      </c>
    </row>
    <row r="78" spans="1:2">
      <c r="A78" s="51">
        <v>45533</v>
      </c>
      <c r="B78">
        <v>700</v>
      </c>
    </row>
    <row r="79" spans="1:2">
      <c r="A79" s="51">
        <v>45534</v>
      </c>
      <c r="B79">
        <v>700</v>
      </c>
    </row>
    <row r="80" spans="1:2">
      <c r="A80" s="51">
        <v>45536</v>
      </c>
      <c r="B80">
        <v>480</v>
      </c>
    </row>
    <row r="81" spans="1:2">
      <c r="A81" s="51">
        <v>45537</v>
      </c>
      <c r="B81">
        <v>500</v>
      </c>
    </row>
    <row r="82" spans="1:2">
      <c r="A82" s="51">
        <v>45538</v>
      </c>
      <c r="B82">
        <v>220</v>
      </c>
    </row>
    <row r="83" spans="1:2">
      <c r="A83" s="51">
        <v>45539</v>
      </c>
      <c r="B83">
        <v>1100</v>
      </c>
    </row>
    <row r="84" spans="1:2">
      <c r="A84" s="51">
        <v>45540</v>
      </c>
      <c r="B84">
        <v>280</v>
      </c>
    </row>
    <row r="85" spans="1:2">
      <c r="A85" s="51">
        <v>45543</v>
      </c>
      <c r="B85">
        <v>140</v>
      </c>
    </row>
    <row r="86" spans="1:2">
      <c r="A86" s="51">
        <v>45545</v>
      </c>
      <c r="B86">
        <v>210</v>
      </c>
    </row>
    <row r="87" spans="1:2">
      <c r="A87" s="51">
        <v>45549</v>
      </c>
      <c r="B87">
        <v>1080</v>
      </c>
    </row>
    <row r="88" spans="1:2">
      <c r="A88" s="51">
        <v>45550</v>
      </c>
      <c r="B88">
        <v>1700</v>
      </c>
    </row>
    <row r="89" spans="1:2">
      <c r="A89" s="51">
        <v>45551</v>
      </c>
      <c r="B89">
        <v>800</v>
      </c>
    </row>
    <row r="90" spans="1:2">
      <c r="A90" s="51">
        <v>45553</v>
      </c>
      <c r="B90">
        <v>800</v>
      </c>
    </row>
    <row r="91" spans="1:2">
      <c r="A91" s="51">
        <v>45554</v>
      </c>
      <c r="B91">
        <v>1640</v>
      </c>
    </row>
    <row r="92" spans="1:2">
      <c r="A92" s="51">
        <v>45557</v>
      </c>
      <c r="B92">
        <v>70</v>
      </c>
    </row>
    <row r="93" spans="1:2">
      <c r="A93" s="51">
        <v>45560</v>
      </c>
      <c r="B93">
        <v>990</v>
      </c>
    </row>
    <row r="94" spans="1:2">
      <c r="A94" s="51">
        <v>45562</v>
      </c>
      <c r="B94">
        <v>140</v>
      </c>
    </row>
    <row r="95" spans="1:2">
      <c r="A95" s="51">
        <v>45563</v>
      </c>
      <c r="B95">
        <v>420</v>
      </c>
    </row>
    <row r="96" spans="1:2">
      <c r="A96" s="51">
        <v>45565</v>
      </c>
      <c r="B96">
        <v>640</v>
      </c>
    </row>
    <row r="97" spans="1:2">
      <c r="A97" s="51">
        <v>45567</v>
      </c>
      <c r="B97">
        <v>900</v>
      </c>
    </row>
    <row r="98" spans="1:2">
      <c r="A98" s="51">
        <v>45571</v>
      </c>
      <c r="B98">
        <v>80</v>
      </c>
    </row>
    <row r="99" spans="1:2">
      <c r="A99" s="51">
        <v>45573</v>
      </c>
      <c r="B99">
        <v>320</v>
      </c>
    </row>
    <row r="100" spans="1:2">
      <c r="A100" s="51">
        <v>45577</v>
      </c>
      <c r="B100">
        <v>180</v>
      </c>
    </row>
    <row r="101" spans="1:2">
      <c r="A101" s="51">
        <v>45578</v>
      </c>
      <c r="B101">
        <v>120</v>
      </c>
    </row>
    <row r="102" spans="1:2">
      <c r="A102" s="51">
        <v>45579</v>
      </c>
      <c r="B102">
        <v>200</v>
      </c>
    </row>
    <row r="103" spans="1:2">
      <c r="A103" s="51">
        <v>45581</v>
      </c>
      <c r="B103">
        <v>650</v>
      </c>
    </row>
    <row r="104" spans="1:2">
      <c r="A104" s="51">
        <v>45583</v>
      </c>
      <c r="B104">
        <v>160</v>
      </c>
    </row>
    <row r="105" spans="1:2">
      <c r="A105" s="51">
        <v>45585</v>
      </c>
      <c r="B105">
        <v>640</v>
      </c>
    </row>
    <row r="106" spans="1:2">
      <c r="A106" s="51">
        <v>45587</v>
      </c>
      <c r="B106">
        <v>280</v>
      </c>
    </row>
    <row r="107" spans="1:2">
      <c r="A107" s="51">
        <v>45588</v>
      </c>
      <c r="B107">
        <v>850</v>
      </c>
    </row>
    <row r="108" spans="1:2">
      <c r="A108" s="51">
        <v>45589</v>
      </c>
      <c r="B108">
        <v>1000</v>
      </c>
    </row>
    <row r="109" spans="1:2">
      <c r="A109" s="51">
        <v>45590</v>
      </c>
      <c r="B109">
        <v>960</v>
      </c>
    </row>
    <row r="110" spans="1:2">
      <c r="A110" s="51">
        <v>45591</v>
      </c>
      <c r="B110">
        <v>1190</v>
      </c>
    </row>
    <row r="111" spans="1:2">
      <c r="A111" s="51">
        <v>45593</v>
      </c>
      <c r="B111">
        <v>1000</v>
      </c>
    </row>
    <row r="112" spans="1:2">
      <c r="A112" s="51">
        <v>45596</v>
      </c>
      <c r="B112">
        <v>120</v>
      </c>
    </row>
    <row r="113" spans="1:2">
      <c r="A113" s="51">
        <v>45597</v>
      </c>
      <c r="B113">
        <v>500</v>
      </c>
    </row>
    <row r="114" spans="1:2">
      <c r="A114" s="51">
        <v>45598</v>
      </c>
      <c r="B114">
        <v>920</v>
      </c>
    </row>
    <row r="115" spans="1:2">
      <c r="A115" s="51">
        <v>45599</v>
      </c>
      <c r="B115">
        <v>120</v>
      </c>
    </row>
    <row r="116" spans="1:2">
      <c r="A116" s="51">
        <v>45601</v>
      </c>
      <c r="B116">
        <v>300</v>
      </c>
    </row>
    <row r="117" spans="1:2">
      <c r="A117" s="51">
        <v>45604</v>
      </c>
      <c r="B117">
        <v>100</v>
      </c>
    </row>
    <row r="118" spans="1:2">
      <c r="A118" s="51">
        <v>45605</v>
      </c>
      <c r="B118">
        <v>400</v>
      </c>
    </row>
    <row r="119" spans="1:2">
      <c r="A119" s="51">
        <v>45606</v>
      </c>
      <c r="B119">
        <v>600</v>
      </c>
    </row>
    <row r="120" spans="1:2">
      <c r="A120" s="51">
        <v>45608</v>
      </c>
      <c r="B120">
        <v>400</v>
      </c>
    </row>
    <row r="121" spans="1:2">
      <c r="A121" s="51">
        <v>45609</v>
      </c>
      <c r="B121">
        <v>280</v>
      </c>
    </row>
    <row r="122" spans="1:2">
      <c r="A122" s="51">
        <v>45610</v>
      </c>
      <c r="B122">
        <v>100</v>
      </c>
    </row>
    <row r="123" spans="1:2">
      <c r="A123" s="51">
        <v>45612</v>
      </c>
      <c r="B123">
        <v>140</v>
      </c>
    </row>
    <row r="124" spans="1:2">
      <c r="A124" s="51">
        <v>45613</v>
      </c>
      <c r="B124">
        <v>720</v>
      </c>
    </row>
    <row r="125" spans="1:2">
      <c r="A125" s="51">
        <v>45614</v>
      </c>
      <c r="B125">
        <v>200</v>
      </c>
    </row>
    <row r="126" spans="1:2">
      <c r="A126" s="51">
        <v>45615</v>
      </c>
      <c r="B126">
        <v>700</v>
      </c>
    </row>
    <row r="127" spans="1:2">
      <c r="A127" s="51">
        <v>45617</v>
      </c>
      <c r="B127">
        <v>700</v>
      </c>
    </row>
    <row r="128" spans="1:2">
      <c r="A128" s="51">
        <v>45618</v>
      </c>
      <c r="B128">
        <v>40</v>
      </c>
    </row>
    <row r="129" spans="1:2">
      <c r="A129" s="51">
        <v>45619</v>
      </c>
      <c r="B129">
        <v>440</v>
      </c>
    </row>
    <row r="130" spans="1:2">
      <c r="A130" s="51">
        <v>45622</v>
      </c>
      <c r="B130">
        <v>500</v>
      </c>
    </row>
    <row r="131" spans="1:2">
      <c r="A131" s="51">
        <v>45624</v>
      </c>
      <c r="B131">
        <v>1620</v>
      </c>
    </row>
    <row r="132" spans="1:2">
      <c r="A132" s="51">
        <v>45629</v>
      </c>
      <c r="B132">
        <v>1900</v>
      </c>
    </row>
    <row r="133" spans="1:2">
      <c r="A133" s="51">
        <v>45631</v>
      </c>
      <c r="B133">
        <v>160</v>
      </c>
    </row>
    <row r="134" spans="1:2">
      <c r="A134" s="51">
        <v>45633</v>
      </c>
      <c r="B134">
        <v>900</v>
      </c>
    </row>
    <row r="135" spans="1:2">
      <c r="A135" s="51">
        <v>45634</v>
      </c>
      <c r="B135">
        <v>990</v>
      </c>
    </row>
    <row r="136" spans="1:2">
      <c r="A136" s="51">
        <v>45636</v>
      </c>
      <c r="B136">
        <v>600</v>
      </c>
    </row>
    <row r="137" spans="1:2">
      <c r="A137" s="51">
        <v>45637</v>
      </c>
      <c r="B137">
        <v>2620</v>
      </c>
    </row>
    <row r="138" spans="1:2">
      <c r="A138" s="51">
        <v>45639</v>
      </c>
      <c r="B138">
        <v>2080</v>
      </c>
    </row>
    <row r="139" spans="1:2">
      <c r="A139" s="51">
        <v>45641</v>
      </c>
      <c r="B139">
        <v>2240</v>
      </c>
    </row>
    <row r="140" spans="1:2">
      <c r="A140" s="51">
        <v>45644</v>
      </c>
      <c r="B140">
        <v>440</v>
      </c>
    </row>
    <row r="141" spans="1:2">
      <c r="A141" s="51">
        <v>45645</v>
      </c>
      <c r="B141">
        <v>600</v>
      </c>
    </row>
    <row r="142" spans="1:2">
      <c r="A142" s="51">
        <v>45649</v>
      </c>
      <c r="B142">
        <v>3020</v>
      </c>
    </row>
    <row r="143" spans="1:2">
      <c r="A143" s="51">
        <v>45651</v>
      </c>
      <c r="B143">
        <v>1050</v>
      </c>
    </row>
    <row r="144" spans="1:2">
      <c r="A144" s="51">
        <v>45652</v>
      </c>
      <c r="B144">
        <v>1760</v>
      </c>
    </row>
    <row r="145" spans="1:2">
      <c r="A145" s="51">
        <v>45653</v>
      </c>
      <c r="B145">
        <v>110</v>
      </c>
    </row>
    <row r="146" spans="1:2">
      <c r="A146" s="51">
        <v>45654</v>
      </c>
      <c r="B146">
        <v>770</v>
      </c>
    </row>
    <row r="147" spans="1:2">
      <c r="A147" s="51">
        <v>45655</v>
      </c>
      <c r="B147">
        <v>320</v>
      </c>
    </row>
    <row r="148" spans="1:2">
      <c r="A148" s="51">
        <v>45657</v>
      </c>
      <c r="B148">
        <v>740</v>
      </c>
    </row>
    <row r="149" spans="1:2">
      <c r="A149" s="51">
        <v>45659</v>
      </c>
      <c r="B149">
        <v>1400</v>
      </c>
    </row>
    <row r="150" spans="1:2">
      <c r="A150" s="51">
        <v>45662</v>
      </c>
      <c r="B150">
        <v>960</v>
      </c>
    </row>
    <row r="151" spans="1:2">
      <c r="A151" s="51">
        <v>45664</v>
      </c>
      <c r="B151">
        <v>160</v>
      </c>
    </row>
    <row r="152" spans="1:2">
      <c r="A152" s="51">
        <v>45668</v>
      </c>
      <c r="B152">
        <v>360</v>
      </c>
    </row>
    <row r="153" spans="1:2">
      <c r="A153" s="51">
        <v>45669</v>
      </c>
      <c r="B153">
        <v>960</v>
      </c>
    </row>
    <row r="154" spans="1:2">
      <c r="A154" s="51">
        <v>45670</v>
      </c>
      <c r="B154">
        <v>480</v>
      </c>
    </row>
    <row r="155" spans="1:2">
      <c r="A155" s="51">
        <v>45673</v>
      </c>
      <c r="B155">
        <v>140</v>
      </c>
    </row>
    <row r="156" spans="1:2">
      <c r="A156" s="51">
        <v>45674</v>
      </c>
      <c r="B156">
        <v>1480</v>
      </c>
    </row>
    <row r="157" spans="1:2">
      <c r="A157" s="51">
        <v>45676</v>
      </c>
      <c r="B157">
        <v>680</v>
      </c>
    </row>
    <row r="158" spans="1:2">
      <c r="A158" s="51">
        <v>45677</v>
      </c>
      <c r="B158">
        <v>160</v>
      </c>
    </row>
    <row r="159" spans="1:2">
      <c r="A159" s="51">
        <v>45678</v>
      </c>
      <c r="B159">
        <v>590</v>
      </c>
    </row>
    <row r="160" spans="1:2">
      <c r="A160" s="51">
        <v>45679</v>
      </c>
      <c r="B160">
        <v>380</v>
      </c>
    </row>
    <row r="161" spans="1:2">
      <c r="A161" s="51">
        <v>45680</v>
      </c>
      <c r="B161">
        <v>540</v>
      </c>
    </row>
    <row r="162" spans="1:2">
      <c r="A162" s="51">
        <v>45681</v>
      </c>
      <c r="B162">
        <v>160</v>
      </c>
    </row>
    <row r="163" spans="1:2">
      <c r="A163" s="51">
        <v>45682</v>
      </c>
      <c r="B163">
        <v>1440</v>
      </c>
    </row>
    <row r="164" spans="1:2">
      <c r="A164" s="51">
        <v>45684</v>
      </c>
      <c r="B164">
        <v>880</v>
      </c>
    </row>
    <row r="165" spans="1:2">
      <c r="A165" s="51">
        <v>45687</v>
      </c>
      <c r="B165">
        <v>180</v>
      </c>
    </row>
    <row r="166" spans="1:2">
      <c r="A166" s="51">
        <v>45688</v>
      </c>
      <c r="B166">
        <v>320</v>
      </c>
    </row>
    <row r="167" spans="1:2">
      <c r="A167" s="51">
        <v>45691</v>
      </c>
      <c r="B167">
        <v>540</v>
      </c>
    </row>
    <row r="168" spans="1:2">
      <c r="A168" s="51">
        <v>45692</v>
      </c>
      <c r="B168">
        <v>798</v>
      </c>
    </row>
    <row r="169" spans="1:2">
      <c r="A169" s="51">
        <v>45693</v>
      </c>
      <c r="B169">
        <v>360</v>
      </c>
    </row>
    <row r="170" spans="1:2">
      <c r="A170" s="51">
        <v>45694</v>
      </c>
      <c r="B170">
        <v>360</v>
      </c>
    </row>
    <row r="171" spans="1:2">
      <c r="A171" s="51">
        <v>45695</v>
      </c>
      <c r="B171">
        <v>740</v>
      </c>
    </row>
    <row r="172" spans="1:2">
      <c r="A172" s="51">
        <v>45696</v>
      </c>
      <c r="B172">
        <v>160</v>
      </c>
    </row>
    <row r="173" spans="1:2">
      <c r="A173" s="51">
        <v>45697</v>
      </c>
      <c r="B173">
        <v>480</v>
      </c>
    </row>
    <row r="174" spans="1:2">
      <c r="A174" s="51">
        <v>45698</v>
      </c>
      <c r="B174">
        <v>630</v>
      </c>
    </row>
    <row r="175" spans="1:2">
      <c r="A175" s="51">
        <v>45699</v>
      </c>
      <c r="B175">
        <v>690</v>
      </c>
    </row>
    <row r="176" spans="1:2">
      <c r="A176" s="51">
        <v>45701</v>
      </c>
      <c r="B176">
        <v>660</v>
      </c>
    </row>
    <row r="177" spans="1:2">
      <c r="A177" s="51">
        <v>45702</v>
      </c>
      <c r="B177">
        <v>1995</v>
      </c>
    </row>
    <row r="178" spans="1:2">
      <c r="A178" s="51">
        <v>45704</v>
      </c>
      <c r="B178">
        <v>1270</v>
      </c>
    </row>
    <row r="179" spans="1:2">
      <c r="A179" s="51">
        <v>45706</v>
      </c>
      <c r="B179">
        <v>560</v>
      </c>
    </row>
    <row r="180" spans="1:2">
      <c r="A180" s="51">
        <v>45707</v>
      </c>
      <c r="B180">
        <v>590</v>
      </c>
    </row>
    <row r="181" spans="1:2">
      <c r="A181" s="51">
        <v>45709</v>
      </c>
      <c r="B181">
        <v>200</v>
      </c>
    </row>
    <row r="182" spans="1:2">
      <c r="A182" s="51">
        <v>45711</v>
      </c>
      <c r="B182">
        <v>2479</v>
      </c>
    </row>
    <row r="183" spans="1:2">
      <c r="A183" s="51">
        <v>45714</v>
      </c>
      <c r="B183">
        <v>798</v>
      </c>
    </row>
    <row r="184" spans="1:2">
      <c r="A184" s="51">
        <v>45715</v>
      </c>
      <c r="B184">
        <v>600</v>
      </c>
    </row>
    <row r="185" spans="1:2">
      <c r="A185" s="51">
        <v>45721</v>
      </c>
      <c r="B185">
        <v>800</v>
      </c>
    </row>
    <row r="186" spans="1:2">
      <c r="A186" s="51">
        <v>45722</v>
      </c>
      <c r="B186">
        <v>480</v>
      </c>
    </row>
    <row r="187" spans="1:2">
      <c r="A187" s="51">
        <v>45723</v>
      </c>
      <c r="B187">
        <v>600</v>
      </c>
    </row>
    <row r="188" spans="1:2">
      <c r="A188" s="51">
        <v>45724</v>
      </c>
      <c r="B188">
        <v>1640</v>
      </c>
    </row>
    <row r="189" spans="1:2">
      <c r="A189" s="51">
        <v>45725</v>
      </c>
      <c r="B189">
        <v>1550</v>
      </c>
    </row>
    <row r="190" spans="1:2">
      <c r="A190" s="51">
        <v>45726</v>
      </c>
      <c r="B190">
        <v>1100</v>
      </c>
    </row>
    <row r="191" spans="1:2">
      <c r="A191" s="51">
        <v>45727</v>
      </c>
      <c r="B191">
        <v>1590</v>
      </c>
    </row>
    <row r="192" spans="1:2">
      <c r="A192" s="51">
        <v>45728</v>
      </c>
      <c r="B192">
        <v>840</v>
      </c>
    </row>
    <row r="193" spans="1:2">
      <c r="A193" s="51">
        <v>45731</v>
      </c>
      <c r="B193">
        <v>1100</v>
      </c>
    </row>
    <row r="194" spans="1:2">
      <c r="A194" s="51">
        <v>45732</v>
      </c>
      <c r="B194">
        <v>480</v>
      </c>
    </row>
    <row r="195" spans="1:2">
      <c r="A195" s="51">
        <v>45735</v>
      </c>
      <c r="B195">
        <v>480</v>
      </c>
    </row>
    <row r="196" spans="1:2">
      <c r="A196" s="51">
        <v>45736</v>
      </c>
      <c r="B196">
        <v>210</v>
      </c>
    </row>
    <row r="197" spans="1:2">
      <c r="A197" s="51">
        <v>45737</v>
      </c>
      <c r="B197">
        <v>460</v>
      </c>
    </row>
    <row r="198" spans="1:2">
      <c r="A198" s="51">
        <v>45738</v>
      </c>
      <c r="B198">
        <v>640</v>
      </c>
    </row>
    <row r="199" spans="1:2">
      <c r="A199" s="51">
        <v>45739</v>
      </c>
      <c r="B199">
        <v>380</v>
      </c>
    </row>
    <row r="200" spans="1:2">
      <c r="A200" s="51">
        <v>45741</v>
      </c>
      <c r="B200">
        <v>560</v>
      </c>
    </row>
    <row r="201" spans="1:2">
      <c r="A201" s="51">
        <v>45742</v>
      </c>
      <c r="B201">
        <v>420</v>
      </c>
    </row>
    <row r="202" spans="1:2">
      <c r="A202" s="51">
        <v>45743</v>
      </c>
      <c r="B202">
        <v>340</v>
      </c>
    </row>
    <row r="203" spans="1:2">
      <c r="A203" s="51">
        <v>45745</v>
      </c>
      <c r="B203">
        <v>340</v>
      </c>
    </row>
    <row r="204" spans="1:2">
      <c r="A204" s="51">
        <v>45747</v>
      </c>
      <c r="B204">
        <v>480</v>
      </c>
    </row>
    <row r="205" spans="1:2">
      <c r="A205" s="51">
        <v>45748</v>
      </c>
      <c r="B205">
        <v>420</v>
      </c>
    </row>
    <row r="206" spans="1:2">
      <c r="A206" s="51">
        <v>45749</v>
      </c>
      <c r="B206">
        <v>1080</v>
      </c>
    </row>
    <row r="207" spans="1:2">
      <c r="A207" s="51">
        <v>45750</v>
      </c>
      <c r="B207">
        <v>80</v>
      </c>
    </row>
    <row r="208" spans="1:2">
      <c r="A208" s="51">
        <v>45752</v>
      </c>
      <c r="B208">
        <v>750</v>
      </c>
    </row>
    <row r="209" spans="1:2">
      <c r="A209" s="51">
        <v>45754</v>
      </c>
      <c r="B209">
        <v>320</v>
      </c>
    </row>
    <row r="210" spans="1:2">
      <c r="A210" s="51">
        <v>45755</v>
      </c>
      <c r="B210">
        <v>300</v>
      </c>
    </row>
    <row r="211" spans="1:2">
      <c r="A211" s="51">
        <v>45757</v>
      </c>
      <c r="B211">
        <v>1070</v>
      </c>
    </row>
    <row r="212" spans="1:2">
      <c r="A212" s="51">
        <v>45758</v>
      </c>
      <c r="B212">
        <v>1500</v>
      </c>
    </row>
    <row r="213" spans="1:2">
      <c r="A213" s="51">
        <v>45759</v>
      </c>
      <c r="B213">
        <v>220</v>
      </c>
    </row>
    <row r="214" spans="1:2">
      <c r="A214" s="51">
        <v>45760</v>
      </c>
      <c r="B214">
        <v>840</v>
      </c>
    </row>
    <row r="215" spans="1:2">
      <c r="A215" s="51">
        <v>45761</v>
      </c>
      <c r="B215">
        <v>90</v>
      </c>
    </row>
    <row r="216" spans="1:2">
      <c r="A216" s="51">
        <v>45762</v>
      </c>
      <c r="B216">
        <v>660</v>
      </c>
    </row>
    <row r="217" spans="1:2">
      <c r="A217" s="51">
        <v>45764</v>
      </c>
      <c r="B217">
        <v>560</v>
      </c>
    </row>
    <row r="218" spans="1:2">
      <c r="A218" s="51">
        <v>45769</v>
      </c>
      <c r="B218">
        <v>1890</v>
      </c>
    </row>
    <row r="219" spans="1:2">
      <c r="A219" s="51">
        <v>45771</v>
      </c>
      <c r="B219">
        <v>640</v>
      </c>
    </row>
    <row r="220" spans="1:2">
      <c r="A220" s="51">
        <v>45773</v>
      </c>
      <c r="B220">
        <v>720</v>
      </c>
    </row>
    <row r="221" spans="1:2">
      <c r="A221" s="51">
        <v>45774</v>
      </c>
      <c r="B221">
        <v>420</v>
      </c>
    </row>
    <row r="222" spans="1:2">
      <c r="A222" s="51">
        <v>45775</v>
      </c>
      <c r="B222">
        <v>630</v>
      </c>
    </row>
    <row r="223" spans="1:2">
      <c r="A223" s="51">
        <v>45777</v>
      </c>
      <c r="B223">
        <v>90</v>
      </c>
    </row>
    <row r="224" spans="1:2">
      <c r="A224" s="50" t="s">
        <v>227</v>
      </c>
    </row>
    <row r="225" spans="1:2">
      <c r="A225" s="50" t="s">
        <v>228</v>
      </c>
      <c r="B225">
        <v>140400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D650-867D-4EF1-A440-5A9AA4B0231D}">
  <dimension ref="A1:K1"/>
  <sheetViews>
    <sheetView workbookViewId="0">
      <selection activeCell="N6" sqref="N6"/>
    </sheetView>
  </sheetViews>
  <sheetFormatPr defaultRowHeight="14.5"/>
  <cols>
    <col min="1" max="1" width="8" bestFit="1" customWidth="1"/>
    <col min="2" max="2" width="9.36328125" bestFit="1" customWidth="1"/>
    <col min="3" max="3" width="13.81640625" bestFit="1" customWidth="1"/>
    <col min="4" max="4" width="16.7265625" bestFit="1" customWidth="1"/>
    <col min="5" max="5" width="12" bestFit="1" customWidth="1"/>
    <col min="6" max="6" width="15.90625" bestFit="1" customWidth="1"/>
    <col min="7" max="7" width="8.453125" bestFit="1" customWidth="1"/>
    <col min="8" max="8" width="17.6328125" bestFit="1" customWidth="1"/>
    <col min="9" max="9" width="17" bestFit="1" customWidth="1"/>
    <col min="10" max="10" width="18.7265625" bestFit="1" customWidth="1"/>
    <col min="11" max="11" width="7.81640625" bestFit="1" customWidth="1"/>
  </cols>
  <sheetData>
    <row r="1" spans="1:11" s="1" customFormat="1" ht="15.5">
      <c r="A1" s="1" t="s">
        <v>11</v>
      </c>
      <c r="B1" s="1" t="s">
        <v>17</v>
      </c>
      <c r="C1" s="1" t="s">
        <v>18</v>
      </c>
      <c r="D1" s="1" t="s">
        <v>19</v>
      </c>
      <c r="E1" s="1" t="s">
        <v>12</v>
      </c>
      <c r="F1" s="1" t="s">
        <v>13</v>
      </c>
      <c r="G1" s="1" t="s">
        <v>14</v>
      </c>
      <c r="H1" s="1" t="s">
        <v>15</v>
      </c>
      <c r="I1" s="1" t="s">
        <v>16</v>
      </c>
      <c r="J1" s="1" t="s">
        <v>20</v>
      </c>
      <c r="K1"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Employee</vt:lpstr>
      <vt:lpstr>Dashbord2</vt:lpstr>
      <vt:lpstr>Menu</vt:lpstr>
      <vt:lpstr>Sales</vt:lpstr>
      <vt:lpstr>Dashbord</vt:lpstr>
      <vt:lpstr>Dashbord3</vt:lpstr>
      <vt:lpstr>Sheet7</vt:lpstr>
      <vt:lpstr>Sheet3</vt:lpstr>
      <vt:lpstr>Sheet9</vt:lpstr>
      <vt:lpstr>Sheet11</vt:lpstr>
      <vt:lpstr>Sheet14</vt:lpstr>
      <vt:lpstr>Delivery</vt:lpstr>
      <vt:lpstr>Delivery Execetive</vt:lpstr>
      <vt:lpstr>Sheet6</vt:lpstr>
      <vt:lpstr>Sheet1</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Kundan Gedam</dc:creator>
  <cp:lastModifiedBy>Kundan Gedam</cp:lastModifiedBy>
  <dcterms:created xsi:type="dcterms:W3CDTF">2026-01-27T04:06:36Z</dcterms:created>
  <dcterms:modified xsi:type="dcterms:W3CDTF">2026-03-17T06:50:27Z</dcterms:modified>
</cp:coreProperties>
</file>